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xml" PartName="/xl/drawings/drawing9.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ms-excel.controlproperties+xml" PartName="/xl/ctrlProps/ctrlProp294.xml"/>
  <Override ContentType="application/vnd.ms-excel.controlproperties+xml" PartName="/xl/ctrlProps/ctrlProp295.xml"/>
  <Override ContentType="application/vnd.ms-excel.controlproperties+xml" PartName="/xl/ctrlProps/ctrlProp296.xml"/>
  <Override ContentType="application/vnd.ms-excel.controlproperties+xml" PartName="/xl/ctrlProps/ctrlProp297.xml"/>
  <Override ContentType="application/vnd.ms-excel.controlproperties+xml" PartName="/xl/ctrlProps/ctrlProp298.xml"/>
  <Override ContentType="application/vnd.ms-excel.controlproperties+xml" PartName="/xl/ctrlProps/ctrlProp299.xml"/>
  <Override ContentType="application/vnd.ms-excel.controlproperties+xml" PartName="/xl/ctrlProps/ctrlProp300.xml"/>
  <Override ContentType="application/vnd.ms-excel.controlproperties+xml" PartName="/xl/ctrlProps/ctrlProp301.xml"/>
  <Override ContentType="application/vnd.ms-excel.controlproperties+xml" PartName="/xl/ctrlProps/ctrlProp302.xml"/>
  <Override ContentType="application/vnd.ms-excel.controlproperties+xml" PartName="/xl/ctrlProps/ctrlProp303.xml"/>
  <Override ContentType="application/vnd.ms-excel.controlproperties+xml" PartName="/xl/ctrlProps/ctrlProp304.xml"/>
  <Override ContentType="application/vnd.ms-excel.controlproperties+xml" PartName="/xl/ctrlProps/ctrlProp305.xml"/>
  <Override ContentType="application/vnd.ms-excel.controlproperties+xml" PartName="/xl/ctrlProps/ctrlProp306.xml"/>
  <Override ContentType="application/vnd.ms-excel.controlproperties+xml" PartName="/xl/ctrlProps/ctrlProp307.xml"/>
  <Override ContentType="application/vnd.ms-excel.controlproperties+xml" PartName="/xl/ctrlProps/ctrlProp308.xml"/>
  <Override ContentType="application/vnd.ms-excel.controlproperties+xml" PartName="/xl/ctrlProps/ctrlProp309.xml"/>
  <Override ContentType="application/vnd.ms-excel.controlproperties+xml" PartName="/xl/ctrlProps/ctrlProp310.xml"/>
  <Override ContentType="application/vnd.ms-excel.controlproperties+xml" PartName="/xl/ctrlProps/ctrlProp311.xml"/>
  <Override ContentType="application/vnd.ms-excel.controlproperties+xml" PartName="/xl/ctrlProps/ctrlProp312.xml"/>
  <Override ContentType="application/vnd.ms-excel.controlproperties+xml" PartName="/xl/ctrlProps/ctrlProp313.xml"/>
  <Override ContentType="application/vnd.ms-excel.controlproperties+xml" PartName="/xl/ctrlProps/ctrlProp314.xml"/>
  <Override ContentType="application/vnd.ms-excel.controlproperties+xml" PartName="/xl/ctrlProps/ctrlProp315.xml"/>
  <Override ContentType="application/vnd.ms-excel.controlproperties+xml" PartName="/xl/ctrlProps/ctrlProp316.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openxmlformats-officedocument.drawingml.chart+xml" PartName="/xl/charts/chart145.xml"/>
  <Override ContentType="application/vnd.openxmlformats-officedocument.themeOverride+xml" PartName="/xl/theme/themeOverride68.xml"/>
  <Override ContentType="application/vnd.openxmlformats-officedocument.drawingml.chart+xml" PartName="/xl/charts/chart146.xml"/>
  <Override ContentType="application/vnd.openxmlformats-officedocument.themeOverride+xml" PartName="/xl/theme/themeOverride69.xml"/>
  <Override ContentType="application/vnd.openxmlformats-officedocument.drawingml.chart+xml" PartName="/xl/charts/chart147.xml"/>
  <Override ContentType="application/vnd.openxmlformats-officedocument.themeOverride+xml" PartName="/xl/theme/themeOverride70.xml"/>
  <Override ContentType="application/vnd.openxmlformats-officedocument.drawing+xml" PartName="/xl/drawings/drawing10.xml"/>
  <Override ContentType="application/vnd.ms-excel.controlproperties+xml" PartName="/xl/ctrlProps/ctrlProp317.xml"/>
  <Override ContentType="application/vnd.ms-excel.controlproperties+xml" PartName="/xl/ctrlProps/ctrlProp318.xml"/>
  <Override ContentType="application/vnd.ms-excel.controlproperties+xml" PartName="/xl/ctrlProps/ctrlProp319.xml"/>
  <Override ContentType="application/vnd.ms-excel.controlproperties+xml" PartName="/xl/ctrlProps/ctrlProp320.xml"/>
  <Override ContentType="application/vnd.ms-excel.controlproperties+xml" PartName="/xl/ctrlProps/ctrlProp321.xml"/>
  <Override ContentType="application/vnd.ms-excel.controlproperties+xml" PartName="/xl/ctrlProps/ctrlProp322.xml"/>
  <Override ContentType="application/vnd.ms-excel.controlproperties+xml" PartName="/xl/ctrlProps/ctrlProp323.xml"/>
  <Override ContentType="application/vnd.ms-excel.controlproperties+xml" PartName="/xl/ctrlProps/ctrlProp324.xml"/>
  <Override ContentType="application/vnd.ms-excel.controlproperties+xml" PartName="/xl/ctrlProps/ctrlProp325.xml"/>
  <Override ContentType="application/vnd.ms-excel.controlproperties+xml" PartName="/xl/ctrlProps/ctrlProp326.xml"/>
  <Override ContentType="application/vnd.ms-excel.controlproperties+xml" PartName="/xl/ctrlProps/ctrlProp327.xml"/>
  <Override ContentType="application/vnd.ms-excel.controlproperties+xml" PartName="/xl/ctrlProps/ctrlProp328.xml"/>
  <Override ContentType="application/vnd.ms-excel.controlproperties+xml" PartName="/xl/ctrlProps/ctrlProp329.xml"/>
  <Override ContentType="application/vnd.ms-excel.controlproperties+xml" PartName="/xl/ctrlProps/ctrlProp330.xml"/>
  <Override ContentType="application/vnd.ms-excel.controlproperties+xml" PartName="/xl/ctrlProps/ctrlProp331.xml"/>
  <Override ContentType="application/vnd.ms-excel.controlproperties+xml" PartName="/xl/ctrlProps/ctrlProp332.xml"/>
  <Override ContentType="application/vnd.ms-excel.controlproperties+xml" PartName="/xl/ctrlProps/ctrlProp333.xml"/>
  <Override ContentType="application/vnd.ms-excel.controlproperties+xml" PartName="/xl/ctrlProps/ctrlProp334.xml"/>
  <Override ContentType="application/vnd.ms-excel.controlproperties+xml" PartName="/xl/ctrlProps/ctrlProp335.xml"/>
  <Override ContentType="application/vnd.ms-excel.controlproperties+xml" PartName="/xl/ctrlProps/ctrlProp336.xml"/>
  <Override ContentType="application/vnd.ms-excel.controlproperties+xml" PartName="/xl/ctrlProps/ctrlProp337.xml"/>
  <Override ContentType="application/vnd.ms-excel.controlproperties+xml" PartName="/xl/ctrlProps/ctrlProp338.xml"/>
  <Override ContentType="application/vnd.ms-excel.controlproperties+xml" PartName="/xl/ctrlProps/ctrlProp339.xml"/>
  <Override ContentType="application/vnd.ms-excel.controlproperties+xml" PartName="/xl/ctrlProps/ctrlProp340.xml"/>
  <Override ContentType="application/vnd.ms-excel.controlproperties+xml" PartName="/xl/ctrlProps/ctrlProp341.xml"/>
  <Override ContentType="application/vnd.ms-excel.controlproperties+xml" PartName="/xl/ctrlProps/ctrlProp342.xml"/>
  <Override ContentType="application/vnd.ms-excel.controlproperties+xml" PartName="/xl/ctrlProps/ctrlProp343.xml"/>
  <Override ContentType="application/vnd.ms-excel.controlproperties+xml" PartName="/xl/ctrlProps/ctrlProp344.xml"/>
  <Override ContentType="application/vnd.ms-excel.controlproperties+xml" PartName="/xl/ctrlProps/ctrlProp345.xml"/>
  <Override ContentType="application/vnd.ms-excel.controlproperties+xml" PartName="/xl/ctrlProps/ctrlProp346.xml"/>
  <Override ContentType="application/vnd.ms-excel.controlproperties+xml" PartName="/xl/ctrlProps/ctrlProp347.xml"/>
  <Override ContentType="application/vnd.ms-excel.controlproperties+xml" PartName="/xl/ctrlProps/ctrlProp348.xml"/>
  <Override ContentType="application/vnd.ms-excel.controlproperties+xml" PartName="/xl/ctrlProps/ctrlProp349.xml"/>
  <Override ContentType="application/vnd.ms-excel.controlproperties+xml" PartName="/xl/ctrlProps/ctrlProp350.xml"/>
  <Override ContentType="application/vnd.ms-excel.controlproperties+xml" PartName="/xl/ctrlProps/ctrlProp351.xml"/>
  <Override ContentType="application/vnd.ms-excel.controlproperties+xml" PartName="/xl/ctrlProps/ctrlProp352.xml"/>
  <Override ContentType="application/vnd.ms-excel.controlproperties+xml" PartName="/xl/ctrlProps/ctrlProp353.xml"/>
  <Override ContentType="application/vnd.ms-excel.controlproperties+xml" PartName="/xl/ctrlProps/ctrlProp354.xml"/>
  <Override ContentType="application/vnd.ms-excel.controlproperties+xml" PartName="/xl/ctrlProps/ctrlProp355.xml"/>
  <Override ContentType="application/vnd.ms-excel.controlproperties+xml" PartName="/xl/ctrlProps/ctrlProp356.xml"/>
  <Override ContentType="application/vnd.ms-excel.controlproperties+xml" PartName="/xl/ctrlProps/ctrlProp357.xml"/>
  <Override ContentType="application/vnd.ms-excel.controlproperties+xml" PartName="/xl/ctrlProps/ctrlProp358.xml"/>
  <Override ContentType="application/vnd.ms-excel.controlproperties+xml" PartName="/xl/ctrlProps/ctrlProp359.xml"/>
  <Override ContentType="application/vnd.ms-excel.controlproperties+xml" PartName="/xl/ctrlProps/ctrlProp360.xml"/>
  <Override ContentType="application/vnd.ms-excel.controlproperties+xml" PartName="/xl/ctrlProps/ctrlProp361.xml"/>
  <Override ContentType="application/vnd.ms-excel.controlproperties+xml" PartName="/xl/ctrlProps/ctrlProp362.xml"/>
  <Override ContentType="application/vnd.ms-excel.controlproperties+xml" PartName="/xl/ctrlProps/ctrlProp363.xml"/>
  <Override ContentType="application/vnd.ms-excel.controlproperties+xml" PartName="/xl/ctrlProps/ctrlProp364.xml"/>
  <Override ContentType="application/vnd.ms-excel.controlproperties+xml" PartName="/xl/ctrlProps/ctrlProp365.xml"/>
  <Override ContentType="application/vnd.ms-excel.controlproperties+xml" PartName="/xl/ctrlProps/ctrlProp366.xml"/>
  <Override ContentType="application/vnd.ms-excel.controlproperties+xml" PartName="/xl/ctrlProps/ctrlProp367.xml"/>
  <Override ContentType="application/vnd.ms-excel.controlproperties+xml" PartName="/xl/ctrlProps/ctrlProp368.xml"/>
  <Override ContentType="application/vnd.ms-excel.controlproperties+xml" PartName="/xl/ctrlProps/ctrlProp369.xml"/>
  <Override ContentType="application/vnd.ms-excel.controlproperties+xml" PartName="/xl/ctrlProps/ctrlProp370.xml"/>
  <Override ContentType="application/vnd.ms-excel.controlproperties+xml" PartName="/xl/ctrlProps/ctrlProp371.xml"/>
  <Override ContentType="application/vnd.ms-excel.controlproperties+xml" PartName="/xl/ctrlProps/ctrlProp372.xml"/>
  <Override ContentType="application/vnd.ms-excel.controlproperties+xml" PartName="/xl/ctrlProps/ctrlProp373.xml"/>
  <Override ContentType="application/vnd.ms-excel.controlproperties+xml" PartName="/xl/ctrlProps/ctrlProp374.xml"/>
  <Override ContentType="application/vnd.ms-excel.controlproperties+xml" PartName="/xl/ctrlProps/ctrlProp375.xml"/>
  <Override ContentType="application/vnd.ms-excel.controlproperties+xml" PartName="/xl/ctrlProps/ctrlProp376.xml"/>
  <Override ContentType="application/vnd.ms-excel.controlproperties+xml" PartName="/xl/ctrlProps/ctrlProp377.xml"/>
  <Override ContentType="application/vnd.ms-excel.controlproperties+xml" PartName="/xl/ctrlProps/ctrlProp378.xml"/>
  <Override ContentType="application/vnd.ms-excel.controlproperties+xml" PartName="/xl/ctrlProps/ctrlProp379.xml"/>
  <Override ContentType="application/vnd.ms-excel.controlproperties+xml" PartName="/xl/ctrlProps/ctrlProp380.xml"/>
  <Override ContentType="application/vnd.ms-excel.controlproperties+xml" PartName="/xl/ctrlProps/ctrlProp381.xml"/>
  <Override ContentType="application/vnd.ms-excel.controlproperties+xml" PartName="/xl/ctrlProps/ctrlProp382.xml"/>
  <Override ContentType="application/vnd.ms-excel.controlproperties+xml" PartName="/xl/ctrlProps/ctrlProp383.xml"/>
  <Override ContentType="application/vnd.ms-excel.controlproperties+xml" PartName="/xl/ctrlProps/ctrlProp384.xml"/>
  <Override ContentType="application/vnd.ms-excel.controlproperties+xml" PartName="/xl/ctrlProps/ctrlProp385.xml"/>
  <Override ContentType="application/vnd.ms-excel.controlproperties+xml" PartName="/xl/ctrlProps/ctrlProp386.xml"/>
  <Override ContentType="application/vnd.ms-excel.controlproperties+xml" PartName="/xl/ctrlProps/ctrlProp387.xml"/>
  <Override ContentType="application/vnd.ms-excel.controlproperties+xml" PartName="/xl/ctrlProps/ctrlProp388.xml"/>
  <Override ContentType="application/vnd.ms-excel.controlproperties+xml" PartName="/xl/ctrlProps/ctrlProp389.xml"/>
  <Override ContentType="application/vnd.ms-excel.controlproperties+xml" PartName="/xl/ctrlProps/ctrlProp390.xml"/>
  <Override ContentType="application/vnd.openxmlformats-officedocument.drawingml.chart+xml" PartName="/xl/charts/chart148.xml"/>
  <Override ContentType="application/vnd.openxmlformats-officedocument.themeOverride+xml" PartName="/xl/theme/themeOverride71.xml"/>
  <Override ContentType="application/vnd.openxmlformats-officedocument.drawingml.chart+xml" PartName="/xl/charts/chart149.xml"/>
  <Override ContentType="application/vnd.openxmlformats-officedocument.themeOverride+xml" PartName="/xl/theme/themeOverride72.xml"/>
  <Override ContentType="application/vnd.openxmlformats-officedocument.drawingml.chart+xml" PartName="/xl/charts/chart150.xml"/>
  <Override ContentType="application/vnd.openxmlformats-officedocument.themeOverride+xml" PartName="/xl/theme/themeOverride73.xml"/>
  <Override ContentType="application/vnd.openxmlformats-officedocument.drawingml.chart+xml" PartName="/xl/charts/chart151.xml"/>
  <Override ContentType="application/vnd.openxmlformats-officedocument.themeOverride+xml" PartName="/xl/theme/themeOverride74.xml"/>
  <Override ContentType="application/vnd.openxmlformats-officedocument.drawingml.chart+xml" PartName="/xl/charts/chart152.xml"/>
  <Override ContentType="application/vnd.openxmlformats-officedocument.themeOverride+xml" PartName="/xl/theme/themeOverride75.xml"/>
  <Override ContentType="application/vnd.openxmlformats-officedocument.drawingml.chart+xml" PartName="/xl/charts/chart153.xml"/>
  <Override ContentType="application/vnd.openxmlformats-officedocument.themeOverride+xml" PartName="/xl/theme/themeOverride76.xml"/>
  <Override ContentType="application/vnd.openxmlformats-officedocument.drawingml.chart+xml" PartName="/xl/charts/chart154.xml"/>
  <Override ContentType="application/vnd.openxmlformats-officedocument.themeOverride+xml" PartName="/xl/theme/themeOverride77.xml"/>
  <Override ContentType="application/vnd.openxmlformats-officedocument.drawingml.chart+xml" PartName="/xl/charts/chart155.xml"/>
  <Override ContentType="application/vnd.openxmlformats-officedocument.themeOverride+xml" PartName="/xl/theme/themeOverride78.xml"/>
  <Override ContentType="application/vnd.openxmlformats-officedocument.drawingml.chart+xml" PartName="/xl/charts/chart156.xml"/>
  <Override ContentType="application/vnd.openxmlformats-officedocument.themeOverride+xml" PartName="/xl/theme/themeOverride79.xml"/>
  <Override ContentType="application/vnd.openxmlformats-officedocument.drawingml.chart+xml" PartName="/xl/charts/chart157.xml"/>
  <Override ContentType="application/vnd.openxmlformats-officedocument.themeOverride+xml" PartName="/xl/theme/themeOverride80.xml"/>
  <Override ContentType="application/vnd.openxmlformats-officedocument.drawingml.chart+xml" PartName="/xl/charts/chart158.xml"/>
  <Override ContentType="application/vnd.openxmlformats-officedocument.themeOverride+xml" PartName="/xl/theme/themeOverride81.xml"/>
  <Override ContentType="application/vnd.openxmlformats-officedocument.drawingml.chart+xml" PartName="/xl/charts/chart159.xml"/>
  <Override ContentType="application/vnd.openxmlformats-officedocument.themeOverride+xml" PartName="/xl/theme/themeOverride82.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F762825B-0BAC-46F8-842F-4B986B7D1199}" xr6:coauthVersionLast="45" xr6:coauthVersionMax="45" xr10:uidLastSave="{00000000-0000-0000-0000-000000000000}"/>
  <bookViews>
    <workbookView xWindow="1320" yWindow="1950" windowWidth="27480" windowHeight="11910"/>
  </bookViews>
  <sheets>
    <sheet name="Introduction" sheetId="117" r:id="rId1"/>
    <sheet name="Water" sheetId="85" r:id="rId2"/>
    <sheet name="Sanitation" sheetId="105" r:id="rId3"/>
    <sheet name="Hygiene" sheetId="116" r:id="rId4"/>
    <sheet name="MICS00" sheetId="139" r:id="rId5"/>
    <sheet name="MICS06" sheetId="140" r:id="rId6"/>
    <sheet name="MICS10" sheetId="141" r:id="rId7"/>
    <sheet name="DHS13" sheetId="142" r:id="rId8"/>
    <sheet name="MICS18" sheetId="143" r:id="rId9"/>
    <sheet name="DHS20" sheetId="144" r:id="rId10"/>
    <sheet name="data_summary" sheetId="145" r:id="rId11"/>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<sst xmlns="http://schemas.openxmlformats.org/spreadsheetml/2006/main" count="35494" uniqueCount="762">
  <si>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</si>
  <si>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</si>
  <si>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</si>
  <si>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</si>
  <si>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</si>
  <si>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</si>
  <si>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</si>
  <si>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</si>
  <si>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</si>
  <si>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</si>
  <si>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</si>
  <si>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</si>
  <si>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</si>
  <si>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</si>
  <si>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</si>
  <si>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</si>
  <si>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</si>
  <si>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</si>
  <si>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</si>
  <si>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</si>
  <si>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</si>
  <si>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</si>
  <si>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</si>
  <si>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</si>
  <si>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</si>
  <si>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</si>
  <si>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</si>
  <si>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</si>
  <si>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</si>
  <si>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</si>
  <si>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</si>
  <si>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</si>
  <si>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</si>
  <si>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</si>
  <si>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</si>
  <si>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MICS06</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</si>
  <si>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</si>
  <si>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</si>
  <si>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</si>
  <si>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</si>
  <si>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</si>
  <si>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</si>
  <si>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</si>
  <si>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</si>
  <si>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</si>
  <si>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</si>
  <si>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</si>
  <si>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</si>
  <si>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</si>
  <si>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</si>
  <si>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</si>
  <si>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</si>
  <si>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</si>
  <si>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</si>
  <si>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</si>
  <si>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</si>
  <si>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</si>
  <si>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</si>
  <si>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</si>
  <si>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</si>
  <si>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</si>
  <si>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</si>
  <si>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</si>
  <si>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</si>
  <si>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</si>
  <si>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</si>
  <si>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</si>
  <si>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</si>
  <si>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</si>
  <si>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</si>
  <si>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</si>
  <si>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</si>
  <si>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</si>
  <si>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</si>
  <si>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</si>
  <si>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</si>
  <si>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</si>
  <si>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</si>
  <si>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</si>
  <si>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</si>
  <si>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</si>
  <si>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</si>
  <si>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</si>
  <si>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</si>
  <si>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</si>
  <si>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</si>
  <si>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</si>
  <si>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</si>
  <si>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</si>
  <si>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</si>
  <si>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</si>
  <si>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</si>
  <si>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</si>
  <si>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</si>
  <si>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</si>
  <si>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</si>
  <si>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</si>
  <si>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</si>
  <si>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</si>
  <si>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</si>
  <si>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</si>
  <si>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</si>
  <si>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</si>
  <si>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</si>
  <si>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</si>
  <si>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</si>
  <si>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</si>
  <si>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</si>
  <si>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</si>
  <si>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</si>
  <si>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</si>
  <si>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</si>
  <si>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</si>
  <si>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</si>
  <si>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</si>
  <si>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</si>
  <si>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</si>
  <si>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</si>
  <si>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</si>
  <si>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</si>
  <si>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</si>
  <si>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</si>
  <si>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</si>
  <si>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</si>
  <si>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</si>
  <si>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</si>
  <si>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</si>
  <si>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</si>
  <si>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</si>
  <si>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</si>
  <si>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</si>
  <si>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</si>
  <si>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</si>
  <si>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</si>
  <si>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</si>
  <si>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</si>
  <si>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</si>
  <si>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</si>
  <si>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</si>
  <si>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</si>
  <si>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t>MICS00</t>
  </si>
  <si>
    <t>MICS10</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</si>
  <si>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</si>
  <si>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</si>
  <si>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</si>
  <si>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</si>
  <si>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</si>
  <si>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</si>
  <si>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</si>
  <si>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</si>
  <si>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</si>
  <si>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</si>
  <si>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</si>
  <si>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</si>
  <si>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</si>
  <si>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</si>
  <si>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</si>
  <si>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</si>
  <si>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</si>
  <si>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banjul</t>
  </si>
  <si>
    <t>basse</t>
  </si>
  <si>
    <t>brikama</t>
  </si>
  <si>
    <t>janjabureh</t>
  </si>
  <si>
    <t>kanifing</t>
  </si>
  <si>
    <t>kerewan</t>
  </si>
  <si>
    <t>kuntaur</t>
  </si>
  <si>
    <t>mansakonko</t>
  </si>
  <si>
    <t>Improved Water source on premises</t>
  </si>
  <si>
    <t>main source of water</t>
  </si>
  <si>
    <t>piped into dwelling</t>
  </si>
  <si>
    <t>piped into yard or plot</t>
  </si>
  <si>
    <t>public tap</t>
  </si>
  <si>
    <t>tubewell/borehole with pump</t>
  </si>
  <si>
    <t>protected dug well</t>
  </si>
  <si>
    <t>protected spring</t>
  </si>
  <si>
    <t>bottled water</t>
  </si>
  <si>
    <t>unprotected dug well</t>
  </si>
  <si>
    <t>unprotected spring</t>
  </si>
  <si>
    <t>pond, river or stream</t>
  </si>
  <si>
    <t>tanker truck vendor</t>
  </si>
  <si>
    <t>other</t>
  </si>
  <si>
    <t>don't know</t>
  </si>
  <si>
    <t>Shared among Improved Sanitation</t>
  </si>
  <si>
    <t>type of toilet facility</t>
  </si>
  <si>
    <t>flush to sewage system/septic tank</t>
  </si>
  <si>
    <t>pour flush latrine</t>
  </si>
  <si>
    <t>improved pit latrine</t>
  </si>
  <si>
    <t>traditional pit latrine</t>
  </si>
  <si>
    <t>open pit</t>
  </si>
  <si>
    <t>bucket</t>
  </si>
  <si>
    <t>no facilities/bush/field</t>
  </si>
  <si>
    <t>Total</t>
  </si>
  <si>
    <t>Gambia</t>
  </si>
  <si>
    <t>Count</t>
  </si>
  <si>
    <t>W_text_t</t>
  </si>
  <si>
    <t/>
  </si>
  <si>
    <t>W_text_i</t>
  </si>
  <si>
    <t>S_text_s</t>
  </si>
  <si>
    <t>Shared improved based on:</t>
  </si>
  <si>
    <t>S_text_i</t>
  </si>
  <si>
    <t>Improved latrines based on:</t>
  </si>
  <si>
    <t>Urban/Rural</t>
  </si>
  <si>
    <t>Urban</t>
  </si>
  <si>
    <t>Rural</t>
  </si>
  <si>
    <t>Missing</t>
  </si>
  <si>
    <t>2000</t>
  </si>
  <si>
    <t>Component Matrix</t>
  </si>
  <si>
    <t>Component</t>
  </si>
  <si>
    <t>1</t>
  </si>
  <si>
    <t>Has bamboo with mud wall</t>
  </si>
  <si>
    <t>Has wood floor</t>
  </si>
  <si>
    <t>Has bamboo floor</t>
  </si>
  <si>
    <t>Has no wall</t>
  </si>
  <si>
    <t>Has no roof</t>
  </si>
  <si>
    <t>Household has: mobile refrigerator</t>
  </si>
  <si>
    <t>Household has: electricity</t>
  </si>
  <si>
    <t>Has jute roof</t>
  </si>
  <si>
    <t>Household has: television</t>
  </si>
  <si>
    <t>Dwelling ownership</t>
  </si>
  <si>
    <t>Household has: radio</t>
  </si>
  <si>
    <t>Household has: car</t>
  </si>
  <si>
    <t>Household has: scooter</t>
  </si>
  <si>
    <t>Household has: cart</t>
  </si>
  <si>
    <t>Household has: bicycle</t>
  </si>
  <si>
    <t>Persons per sleeping rooms</t>
  </si>
  <si>
    <t>Has rustic mat roof</t>
  </si>
  <si>
    <t>Has mud wall</t>
  </si>
  <si>
    <t>Has stone with mud wall</t>
  </si>
  <si>
    <t>Has earth/sand floor</t>
  </si>
  <si>
    <t>Has jute wall</t>
  </si>
  <si>
    <t>Has cement floor</t>
  </si>
  <si>
    <t>Has dung roof</t>
  </si>
  <si>
    <t>Communalities</t>
  </si>
  <si>
    <t>Extraction</t>
  </si>
  <si>
    <t>Total Variance Explained</t>
  </si>
  <si>
    <t>Extraction Sums of Squared Loadings</t>
  </si>
  <si>
    <t>% of Variance</t>
  </si>
  <si>
    <t>Cumulative %</t>
  </si>
  <si>
    <t>Component Score Coefficient Matrix</t>
  </si>
  <si>
    <t>Component Score Covariance Matrix</t>
  </si>
  <si>
    <t>Banjul</t>
  </si>
  <si>
    <t>Basse</t>
  </si>
  <si>
    <t>Brikama</t>
  </si>
  <si>
    <t>Janjanburay</t>
  </si>
  <si>
    <t>Kanifing</t>
  </si>
  <si>
    <t>Kerewan</t>
  </si>
  <si>
    <t>Kuntaur</t>
  </si>
  <si>
    <t>Mansakonko</t>
  </si>
  <si>
    <t>Main source of drinking water</t>
  </si>
  <si>
    <t>Piped into dwelling</t>
  </si>
  <si>
    <t>Piped into yard or plot</t>
  </si>
  <si>
    <t>Public tap/standpipe</t>
  </si>
  <si>
    <t>Tubewell/borehole</t>
  </si>
  <si>
    <t>Protected well</t>
  </si>
  <si>
    <t>Unprotected well</t>
  </si>
  <si>
    <t>Rainwater collection</t>
  </si>
  <si>
    <t>Tanker-truck</t>
  </si>
  <si>
    <t>Bottled water</t>
  </si>
  <si>
    <t>Kind of toilet facility</t>
  </si>
  <si>
    <t>Flush to piped sewer system</t>
  </si>
  <si>
    <t>Flush to septic tank</t>
  </si>
  <si>
    <t>Flush to pit (latrine)</t>
  </si>
  <si>
    <t>Flush to somewhere else</t>
  </si>
  <si>
    <t>Flush to unknown place/not sure/DK where</t>
  </si>
  <si>
    <t>Ventilated Improved Pit latrine (VIP)</t>
  </si>
  <si>
    <t>Pit latrine with slab</t>
  </si>
  <si>
    <t>Pit latrine without slab/open pit</t>
  </si>
  <si>
    <t>Bucket</t>
  </si>
  <si>
    <t>No facilities or bush or field</t>
  </si>
  <si>
    <t>2006</t>
  </si>
  <si>
    <t>Household member owns: black and white tv</t>
  </si>
  <si>
    <t>Household member owns: vacuum cleaner</t>
  </si>
  <si>
    <t>Household member owns: Video playerr</t>
  </si>
  <si>
    <t>satellit</t>
  </si>
  <si>
    <t>Household member owns: blender</t>
  </si>
  <si>
    <t>Household member owns: dish washer</t>
  </si>
  <si>
    <t>Household member owns: sewing machine</t>
  </si>
  <si>
    <t>Household member owns: video recorder</t>
  </si>
  <si>
    <t>Household cooks at open sky</t>
  </si>
  <si>
    <t>Household cooks on closed owen</t>
  </si>
  <si>
    <t>Household member owns: freezer</t>
  </si>
  <si>
    <t>Has ceramic tile floor</t>
  </si>
  <si>
    <t>Has cement blocks wall</t>
  </si>
  <si>
    <t>Household member owns: iron</t>
  </si>
  <si>
    <t>goat0</t>
  </si>
  <si>
    <t>Household member owns: truck</t>
  </si>
  <si>
    <t>horse0</t>
  </si>
  <si>
    <t>Household member owns: microwave</t>
  </si>
  <si>
    <t>Small land</t>
  </si>
  <si>
    <t>Household fuel type: wood</t>
  </si>
  <si>
    <t>Household member owns: internet</t>
  </si>
  <si>
    <t>horse1</t>
  </si>
  <si>
    <t>Household fuel type: charcoal</t>
  </si>
  <si>
    <t>Household member owns: washing machine</t>
  </si>
  <si>
    <t>goat1</t>
  </si>
  <si>
    <t>Household member owns: computer</t>
  </si>
  <si>
    <t>Household member owns: watch</t>
  </si>
  <si>
    <t>chicken0</t>
  </si>
  <si>
    <t>Household cooks on open owen</t>
  </si>
  <si>
    <t>sheep0</t>
  </si>
  <si>
    <t>Has cement wall</t>
  </si>
  <si>
    <t>Household fuel type: LPG</t>
  </si>
  <si>
    <t>Has dung floor</t>
  </si>
  <si>
    <t>cattle0</t>
  </si>
  <si>
    <t>Has bricks wall</t>
  </si>
  <si>
    <t>chicken1</t>
  </si>
  <si>
    <t>sheep1</t>
  </si>
  <si>
    <t>Household fuel type: natural gas</t>
  </si>
  <si>
    <t>Household member owns: camera</t>
  </si>
  <si>
    <t>Household cooks outside house</t>
  </si>
  <si>
    <t>cow0</t>
  </si>
  <si>
    <t>Household cooks in owm house</t>
  </si>
  <si>
    <t>Has cement/concrete roof</t>
  </si>
  <si>
    <t>cow1</t>
  </si>
  <si>
    <t>Household fuel type: biogas</t>
  </si>
  <si>
    <t>cattle1</t>
  </si>
  <si>
    <t>Household member owns: mobile phone</t>
  </si>
  <si>
    <t>chicken10</t>
  </si>
  <si>
    <t>Household fuel type: kerosene</t>
  </si>
  <si>
    <t>Household fuel type: electricity</t>
  </si>
  <si>
    <t>Has plank wood roof</t>
  </si>
  <si>
    <t>cattle5</t>
  </si>
  <si>
    <t>cattle10</t>
  </si>
  <si>
    <t>Household cooks in other house</t>
  </si>
  <si>
    <t>Has palm/bamboo roof</t>
  </si>
  <si>
    <t>Medium land</t>
  </si>
  <si>
    <t>goat10</t>
  </si>
  <si>
    <t>Has wood roof</t>
  </si>
  <si>
    <t>Has stone with lime wall</t>
  </si>
  <si>
    <t>Household fuel type: coal/lignite</t>
  </si>
  <si>
    <t>Has tiles roof</t>
  </si>
  <si>
    <t>horse5</t>
  </si>
  <si>
    <t>chicken30</t>
  </si>
  <si>
    <t>Has cardboard wall</t>
  </si>
  <si>
    <t>Has calamine roof</t>
  </si>
  <si>
    <t>Has carpet floor</t>
  </si>
  <si>
    <t>Household has: chimney</t>
  </si>
  <si>
    <t>Has reused wood wall</t>
  </si>
  <si>
    <t>cow5</t>
  </si>
  <si>
    <t>Has plywoodwall</t>
  </si>
  <si>
    <t>Household fuel type: grass, straw</t>
  </si>
  <si>
    <t>sheep10</t>
  </si>
  <si>
    <t>Household member owns: pirogue boat</t>
  </si>
  <si>
    <t>Big land</t>
  </si>
  <si>
    <t>cow10</t>
  </si>
  <si>
    <t>goat30</t>
  </si>
  <si>
    <t>sheep30</t>
  </si>
  <si>
    <t>horse10</t>
  </si>
  <si>
    <t>Pined to neighbour</t>
  </si>
  <si>
    <t>Cart with small tank/drum</t>
  </si>
  <si>
    <t>Pit latrine without slab / Open pit</t>
  </si>
  <si>
    <t>No facility, Bush, Field</t>
  </si>
  <si>
    <t>Place where household members most often wash their hands</t>
  </si>
  <si>
    <t>Observed</t>
  </si>
  <si>
    <t>Not in dwelling/plot/yard</t>
  </si>
  <si>
    <t>No permission to see</t>
  </si>
  <si>
    <t>Other reason</t>
  </si>
  <si>
    <t>2010</t>
  </si>
  <si>
    <t>Fan</t>
  </si>
  <si>
    <t>Stove that works with solar energy</t>
  </si>
  <si>
    <t>Television</t>
  </si>
  <si>
    <t>Electricity</t>
  </si>
  <si>
    <t>Refrigetaror</t>
  </si>
  <si>
    <t>Cupboard</t>
  </si>
  <si>
    <t>Sofa</t>
  </si>
  <si>
    <t>Ceramic tiles floor</t>
  </si>
  <si>
    <t>Motorcycle/scooter</t>
  </si>
  <si>
    <t>Household owns bank account</t>
  </si>
  <si>
    <t>Earth/sand floor</t>
  </si>
  <si>
    <t>Non-mobile telephone</t>
  </si>
  <si>
    <t>Car/truck</t>
  </si>
  <si>
    <t>Wood fuel</t>
  </si>
  <si>
    <t>Electrical Generator</t>
  </si>
  <si>
    <t>Finished wooden walls</t>
  </si>
  <si>
    <t>Cement floor</t>
  </si>
  <si>
    <t>Thatch/palm leaf roof</t>
  </si>
  <si>
    <t>Watch</t>
  </si>
  <si>
    <t>Charcoal fuel</t>
  </si>
  <si>
    <t>Air conditioner</t>
  </si>
  <si>
    <t>Roof tiles</t>
  </si>
  <si>
    <t>Radio</t>
  </si>
  <si>
    <t>Mobile telephone</t>
  </si>
  <si>
    <t>Animal drawn cart</t>
  </si>
  <si>
    <t>Cement roof</t>
  </si>
  <si>
    <t>Dirt walls</t>
  </si>
  <si>
    <t>Bicycle</t>
  </si>
  <si>
    <t>does not cook</t>
  </si>
  <si>
    <t>cooks on closed owen</t>
  </si>
  <si>
    <t>No food cooked</t>
  </si>
  <si>
    <t>Natural gas fuel</t>
  </si>
  <si>
    <t>Crop floor</t>
  </si>
  <si>
    <t>Cement walls</t>
  </si>
  <si>
    <t>cooks at open sky</t>
  </si>
  <si>
    <t>Carpet floor</t>
  </si>
  <si>
    <t>LPG fuel</t>
  </si>
  <si>
    <t>Biogas fuel</t>
  </si>
  <si>
    <t>Brick walls</t>
  </si>
  <si>
    <t>Rustic mat roof</t>
  </si>
  <si>
    <t>pig0</t>
  </si>
  <si>
    <t>Roofing shingles roof</t>
  </si>
  <si>
    <t>Ceramic tiles roof</t>
  </si>
  <si>
    <t>pig10</t>
  </si>
  <si>
    <t>No roof</t>
  </si>
  <si>
    <t>Stone with mud walls</t>
  </si>
  <si>
    <t>Palm/bamboo roof</t>
  </si>
  <si>
    <t>Kerosene fuel</t>
  </si>
  <si>
    <t>Sod roof</t>
  </si>
  <si>
    <t>Metal/tin roof</t>
  </si>
  <si>
    <t>Coal/lignite fuel</t>
  </si>
  <si>
    <t>Cardboard roof</t>
  </si>
  <si>
    <t>Boat with motor</t>
  </si>
  <si>
    <t>Covered adobe walls</t>
  </si>
  <si>
    <t>Straw/shrub/grass fuel</t>
  </si>
  <si>
    <t>Palm/bamboo floor</t>
  </si>
  <si>
    <t>cooks on open owen</t>
  </si>
  <si>
    <t>Bamboo with mud wall</t>
  </si>
  <si>
    <t>Cardboard walls</t>
  </si>
  <si>
    <t>Wood planks floor</t>
  </si>
  <si>
    <t>Calamine/cement fibre roof</t>
  </si>
  <si>
    <t>pig1</t>
  </si>
  <si>
    <t>Stone with lime/cement walls</t>
  </si>
  <si>
    <t>Parquet/polished wood floor</t>
  </si>
  <si>
    <t>Vinyl/asphalt strip floor</t>
  </si>
  <si>
    <t>pig5</t>
  </si>
  <si>
    <t>Janjanbureh</t>
  </si>
  <si>
    <t>Source of drinking water</t>
  </si>
  <si>
    <t>Piped to yard/plot</t>
  </si>
  <si>
    <t>Tube well or borehole</t>
  </si>
  <si>
    <t>River/dam/lake/ponds/stream/canal/irrigation channel</t>
  </si>
  <si>
    <t>Flush to pit latrine</t>
  </si>
  <si>
    <t>No facility/bush/field</t>
  </si>
  <si>
    <t>Place where household members wash their hands</t>
  </si>
  <si>
    <t>Not observed: not in dwelling</t>
  </si>
  <si>
    <t>Not observed: no permission to see</t>
  </si>
  <si>
    <t>Not observed: other reason</t>
  </si>
  <si>
    <t>DHS13</t>
  </si>
  <si>
    <t>2013</t>
  </si>
  <si>
    <t>Has electricity</t>
  </si>
  <si>
    <t>Has refrigerator</t>
  </si>
  <si>
    <t>Has television</t>
  </si>
  <si>
    <t>Has satellite dish</t>
  </si>
  <si>
    <t>Earth, sand floor</t>
  </si>
  <si>
    <t>Has DVD/VCD</t>
  </si>
  <si>
    <t>Mud / mud bricks walls</t>
  </si>
  <si>
    <t>Terrazo, ceramic tile floor</t>
  </si>
  <si>
    <t>Has sofa</t>
  </si>
  <si>
    <t>Has wardrobe</t>
  </si>
  <si>
    <t>Has computer</t>
  </si>
  <si>
    <t>Has car/truck</t>
  </si>
  <si>
    <t>Wood for cooking</t>
  </si>
  <si>
    <t>Has Internet</t>
  </si>
  <si>
    <t>Metal/ corrugated iron roof</t>
  </si>
  <si>
    <t>Has satellite cable</t>
  </si>
  <si>
    <t>Thatch, palm leaf roof</t>
  </si>
  <si>
    <t>Charcoal for cooking</t>
  </si>
  <si>
    <t>Has watch</t>
  </si>
  <si>
    <t>Has generator / solar panel</t>
  </si>
  <si>
    <t>Has microwave</t>
  </si>
  <si>
    <t>Has telephone (land-line)</t>
  </si>
  <si>
    <t>Has air conditioner</t>
  </si>
  <si>
    <t>Concrete, cement floor</t>
  </si>
  <si>
    <t>Has motorcycle/scooter</t>
  </si>
  <si>
    <t>Has radio</t>
  </si>
  <si>
    <t>Household has separate room used as kitchen</t>
  </si>
  <si>
    <t>Has animal-drawn cart</t>
  </si>
  <si>
    <t>Has bank account</t>
  </si>
  <si>
    <t>Natural gas for cooking</t>
  </si>
  <si>
    <t>Has mobile telephone</t>
  </si>
  <si>
    <t>Has bicycle</t>
  </si>
  <si>
    <t>Concrete roof</t>
  </si>
  <si>
    <t>Number of members per sleeping room</t>
  </si>
  <si>
    <t>Cement block walls</t>
  </si>
  <si>
    <t>Rug or mat floor</t>
  </si>
  <si>
    <t>4+ horses, donkeys, mules</t>
  </si>
  <si>
    <t>1-3 chickens</t>
  </si>
  <si>
    <t>10+ more sheep</t>
  </si>
  <si>
    <t>Stone walls with lime/cement</t>
  </si>
  <si>
    <t>1-4 goats</t>
  </si>
  <si>
    <t>Cane/palm/trunks walls</t>
  </si>
  <si>
    <t>1 horse, donkey, mule</t>
  </si>
  <si>
    <t>Biogas for cooking</t>
  </si>
  <si>
    <t>Bamboo with mud walls</t>
  </si>
  <si>
    <t>Kerosene for cooking</t>
  </si>
  <si>
    <t>No walls</t>
  </si>
  <si>
    <t>4-9 chickens</t>
  </si>
  <si>
    <t>Other type of walls</t>
  </si>
  <si>
    <t>10+ cattle</t>
  </si>
  <si>
    <t>10+ more goats</t>
  </si>
  <si>
    <t>Electricity for cooking</t>
  </si>
  <si>
    <t>10+ milk cows or bulls</t>
  </si>
  <si>
    <t>5-9 goats</t>
  </si>
  <si>
    <t>Calamine, cement fiber roof</t>
  </si>
  <si>
    <t>Rudimentary wood plank floor</t>
  </si>
  <si>
    <t>Household cooks in other place</t>
  </si>
  <si>
    <t>10+ chickens</t>
  </si>
  <si>
    <t>Tile roof</t>
  </si>
  <si>
    <t>2-3 pigs</t>
  </si>
  <si>
    <t>Wood planks roof</t>
  </si>
  <si>
    <t>5-9 sheep</t>
  </si>
  <si>
    <t>Other type of roof</t>
  </si>
  <si>
    <t>Other type of flooring</t>
  </si>
  <si>
    <t>1-4 sheep</t>
  </si>
  <si>
    <t>Other fuel for cooking</t>
  </si>
  <si>
    <t>1-2 cmilk cows or bulls</t>
  </si>
  <si>
    <t>Straw/shrubs/grass for cooking</t>
  </si>
  <si>
    <t>3-9 milk cows or bulls</t>
  </si>
  <si>
    <t>Vinyl, asphalt strips floor</t>
  </si>
  <si>
    <t>4+ pigs</t>
  </si>
  <si>
    <t>Has boat with a motor</t>
  </si>
  <si>
    <t>2-3 horses, donkeys, mules</t>
  </si>
  <si>
    <t>Wood planks, shingles walls</t>
  </si>
  <si>
    <t>1 pig</t>
  </si>
  <si>
    <t>3-9 cattle</t>
  </si>
  <si>
    <t>Parquet, wood tile floor</t>
  </si>
  <si>
    <t>Finished wood roof</t>
  </si>
  <si>
    <t>Plywood walls</t>
  </si>
  <si>
    <t>1-2 cattle</t>
  </si>
  <si>
    <t>missing</t>
  </si>
  <si>
    <t>PIPED WATER : PIPED INTO DWELLING</t>
  </si>
  <si>
    <t>PIPED WATER: PIPED TO YARD / PLOT</t>
  </si>
  <si>
    <t>PIPED WATER: PIPED TO NEIGHBOUR</t>
  </si>
  <si>
    <t>PIPED WATER: PUBLIC TAP / STANDPIPE</t>
  </si>
  <si>
    <t>TUBE WELL / BOREHOLE</t>
  </si>
  <si>
    <t>DUG WELL: PROTECTED WELL</t>
  </si>
  <si>
    <t>DUG WELL: UNPROTECTED WELL</t>
  </si>
  <si>
    <t>SPRING: PROTECTED SPRING</t>
  </si>
  <si>
    <t>SPRING: UNPROTECTED SPRING</t>
  </si>
  <si>
    <t>PACKAGED WATER: BOTTLED WATER</t>
  </si>
  <si>
    <t>PACKAGED WATER: SACHET WATER</t>
  </si>
  <si>
    <t>OTHER</t>
  </si>
  <si>
    <t>NO RESPONSE</t>
  </si>
  <si>
    <t>PIT LATRINE: PIT LATRINE WITH SLAB</t>
  </si>
  <si>
    <t>PIT LATRINE: PIT LATRINE WITHOUT SLAB / OPEN PIT</t>
  </si>
  <si>
    <t>NO FACILITY / BUSH / FIELD</t>
  </si>
  <si>
    <t>OBSERVED: FIXED FACILITY OBSERVED (SINK / TAP) IN DWELLING</t>
  </si>
  <si>
    <t>OBSERVED: IN YARD /PLOT</t>
  </si>
  <si>
    <t>OBSERVED: MOBILE OBJECT OBSERVED (BUCKET / JUG / KETTLE)</t>
  </si>
  <si>
    <t>NOT OBSERVED: NO HANDWASHING PLACE IN DWELLING / YARD / PLOT</t>
  </si>
  <si>
    <t>NOT OBSERVED: NO PERMISSION TO SEE</t>
  </si>
  <si>
    <t>OTHER REASON</t>
  </si>
  <si>
    <t>Yes, interconnected grid</t>
  </si>
  <si>
    <t>No electricity</t>
  </si>
  <si>
    <t>Satellite dish</t>
  </si>
  <si>
    <t>Mud/Mud bricks</t>
  </si>
  <si>
    <t>Three stone stove / open fire</t>
  </si>
  <si>
    <t>Battery powered flashlight, torch or lantern</t>
  </si>
  <si>
    <t>Wood</t>
  </si>
  <si>
    <t>Mattress</t>
  </si>
  <si>
    <t>Manufactured solid fuel stove</t>
  </si>
  <si>
    <t>Internet at home</t>
  </si>
  <si>
    <t>Charcoal</t>
  </si>
  <si>
    <t>Dining Table</t>
  </si>
  <si>
    <t>Computer/tablet</t>
  </si>
  <si>
    <t>Solar</t>
  </si>
  <si>
    <t>Bed</t>
  </si>
  <si>
    <t>Wristwatch</t>
  </si>
  <si>
    <t>donkey0</t>
  </si>
  <si>
    <t>Yes, off-grid (generator/isolated system)</t>
  </si>
  <si>
    <t>Car/truck/van</t>
  </si>
  <si>
    <t>donkey1</t>
  </si>
  <si>
    <t>Solar lantern</t>
  </si>
  <si>
    <t>Candle</t>
  </si>
  <si>
    <t>Generator</t>
  </si>
  <si>
    <t>othercattle0</t>
  </si>
  <si>
    <t>Rechargeable flashlight, torch or lantern</t>
  </si>
  <si>
    <t>Land area</t>
  </si>
  <si>
    <t>In a separate building</t>
  </si>
  <si>
    <t>othercattle1</t>
  </si>
  <si>
    <t>Fixed telephone line</t>
  </si>
  <si>
    <t>Liquefied petroleum gas (lpg)/ cooking gas stove</t>
  </si>
  <si>
    <t>Dung floor</t>
  </si>
  <si>
    <t>One or more live-in servants</t>
  </si>
  <si>
    <t>In main house - in a separate room</t>
  </si>
  <si>
    <t>Outdoors - open air</t>
  </si>
  <si>
    <t>Traditional solid fuel stove</t>
  </si>
  <si>
    <t>Biogas lamp</t>
  </si>
  <si>
    <t>donkey5</t>
  </si>
  <si>
    <t>No space heating in the household</t>
  </si>
  <si>
    <t>Sawdust</t>
  </si>
  <si>
    <t>Boat without motor</t>
  </si>
  <si>
    <t>Traditional cookstove</t>
  </si>
  <si>
    <t>Biogas stove</t>
  </si>
  <si>
    <t>Cement blocks walls</t>
  </si>
  <si>
    <t>Crop residue/grass/straw/shrubs</t>
  </si>
  <si>
    <t>Manufactured cookstove</t>
  </si>
  <si>
    <t>Outdoors - on veranda or covered porch</t>
  </si>
  <si>
    <t>In main house - no separate room</t>
  </si>
  <si>
    <t>othercattle10</t>
  </si>
  <si>
    <t>othercattle30</t>
  </si>
  <si>
    <t>Piped natural gas stove</t>
  </si>
  <si>
    <t>Solar cooker</t>
  </si>
  <si>
    <t>Manufactured space heater</t>
  </si>
  <si>
    <t>No lighting</t>
  </si>
  <si>
    <t>donkey10</t>
  </si>
  <si>
    <t>Bamboo with cement</t>
  </si>
  <si>
    <t>Traditional space heater</t>
  </si>
  <si>
    <t>Wood roof</t>
  </si>
  <si>
    <t>Liquid fuel stove</t>
  </si>
  <si>
    <t>Gasoline lamp</t>
  </si>
  <si>
    <t>Coal/lignite</t>
  </si>
  <si>
    <t>MICS18</t>
  </si>
  <si>
    <t>Area</t>
  </si>
  <si>
    <t>2018</t>
  </si>
  <si>
    <t>Piped to neighbor</t>
  </si>
  <si>
    <t>Flush, don't know where</t>
  </si>
  <si>
    <t>Observed, fixed place</t>
  </si>
  <si>
    <t>Observed, mobile place</t>
  </si>
  <si>
    <t>Has fan</t>
  </si>
  <si>
    <t>Has clock</t>
  </si>
  <si>
    <t>Has DVD/VCD/ player</t>
  </si>
  <si>
    <t>Uncovered adobe walls</t>
  </si>
  <si>
    <t>Has table</t>
  </si>
  <si>
    <t>Metal roof</t>
  </si>
  <si>
    <t>Has chair</t>
  </si>
  <si>
    <t>Has bed</t>
  </si>
  <si>
    <t>Does not cook</t>
  </si>
  <si>
    <t>Has washing machine</t>
  </si>
  <si>
    <t>LPG for cooking</t>
  </si>
  <si>
    <t>Has generator/ solar</t>
  </si>
  <si>
    <t>1 horses/ donkeys/ mules</t>
  </si>
  <si>
    <t>+3 horses/ donkeys/ mules</t>
  </si>
  <si>
    <t>+6 sheep</t>
  </si>
  <si>
    <t>6+ goats</t>
  </si>
  <si>
    <t>15+ chickens</t>
  </si>
  <si>
    <t>1-2 goat</t>
  </si>
  <si>
    <t>3+ cattle</t>
  </si>
  <si>
    <t>3+ cow/bulls</t>
  </si>
  <si>
    <t>Hay with mud walls</t>
  </si>
  <si>
    <t>Decra roof</t>
  </si>
  <si>
    <t>Prepared muds walls</t>
  </si>
  <si>
    <t>Bamboo with cement walls</t>
  </si>
  <si>
    <t>Carton walls</t>
  </si>
  <si>
    <t>1-5 chickens</t>
  </si>
  <si>
    <t>Sawdust for cooking</t>
  </si>
  <si>
    <t>Reused wood walls</t>
  </si>
  <si>
    <t>Palm/bamboo</t>
  </si>
  <si>
    <t>Ceramic tiles with cement walls</t>
  </si>
  <si>
    <t>1-2 sheep</t>
  </si>
  <si>
    <t>3+ pigs</t>
  </si>
  <si>
    <t>2 pigs</t>
  </si>
  <si>
    <t>3-6 sheep</t>
  </si>
  <si>
    <t>6-14 chickens</t>
  </si>
  <si>
    <t>Has boat without motor</t>
  </si>
  <si>
    <t>2 horses/ donkeys/ mules</t>
  </si>
  <si>
    <t>2 cattle</t>
  </si>
  <si>
    <t>1 cow/bulls</t>
  </si>
  <si>
    <t>2 cow/bulls</t>
  </si>
  <si>
    <t>3-5 goats</t>
  </si>
  <si>
    <t>1 cattle</t>
  </si>
  <si>
    <t>DHS20</t>
  </si>
  <si>
    <t>National</t>
  </si>
  <si>
    <t>2020</t>
  </si>
  <si>
    <t>Input</t>
  </si>
  <si>
    <t>% Improved
&lt; = 30min</t>
  </si>
  <si>
    <t>iso3</t>
  </si>
  <si>
    <t>GMB</t>
  </si>
  <si>
    <t>year</t>
  </si>
  <si>
    <t>data_source</t>
  </si>
  <si>
    <t>GMB_2000_MICS</t>
  </si>
  <si>
    <t>GMB_2006_MICS</t>
  </si>
  <si>
    <t>GMB_2010_MICS</t>
  </si>
  <si>
    <t>GMB_2013_DHS</t>
  </si>
  <si>
    <t>GMB_2018_MICS</t>
  </si>
  <si>
    <t>GMB_2020_DHS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</si>
  <si>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</si>
  <si>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</si>
  <si>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</si>
  <si>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</si>
  <si>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</si>
  <si>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</si>
  <si>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</si>
  <si>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</si>
  <si>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</si>
  <si>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</si>
  <si>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</si>
  <si>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</si>
  <si>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</si>
  <si>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</si>
  <si>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</si>
  <si>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</si>
  <si>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</si>
  <si>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</si>
  <si>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</si>
  <si>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</si>
  <si>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</si>
  <si>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</si>
  <si>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</si>
  <si>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</si>
  <si>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</si>
  <si>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w_available</t>
  </si>
  <si>
    <t>w_quality</t>
  </si>
  <si>
    <t>s_sep_nemp</t>
  </si>
  <si>
    <t>s_sep_ebo</t>
  </si>
  <si>
    <t>s_sep_edl</t>
  </si>
  <si>
    <t>s_sep_ero</t>
  </si>
  <si>
    <t>s_lat_nemp</t>
  </si>
  <si>
    <t>s_lat_ebo</t>
  </si>
  <si>
    <t>s_lat_edl</t>
  </si>
  <si>
    <t>s_lat_ero</t>
  </si>
  <si>
    <t>m_place</t>
  </si>
  <si>
    <t>m_nomat</t>
  </si>
  <si>
    <t>m_reuse</t>
  </si>
  <si>
    <t>m_single</t>
  </si>
  <si>
    <t>m_participate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</si>
  <si>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</si>
  <si>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</si>
  <si>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</si>
  <si>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</si>
  <si>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</si>
  <si>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</si>
  <si>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</si>
  <si>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</si>
  <si>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</si>
  <si>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</si>
  <si>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</si>
  <si>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</si>
  <si>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</si>
  <si>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</si>
  <si>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</si>
  <si>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</si>
  <si>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</si>
  <si>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</si>
  <si>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</si>
  <si>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</si>
  <si>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</si>
  <si>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</si>
  <si>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</si>
  <si>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region_1</t>
  </si>
  <si>
    <t>region_2</t>
  </si>
  <si>
    <t>region_3</t>
  </si>
  <si>
    <t>region_4</t>
  </si>
  <si>
    <t>region_5</t>
  </si>
  <si>
    <t>region_6</t>
  </si>
  <si>
    <t>region_7</t>
  </si>
  <si>
    <t>region_8</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</si>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</sst>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5" x14ac:knownFonts="1">
    <font>
      <sz val="10"/>
      <name val="Arial"/>
    </font>
    <font>
      <sz val="11"/>
      <color theme="1"/>
      <name val="Calibri"/>
      <family val="2"/>
      <scheme val="minor"/>
    </font>
    <font>
      <sz val="11"/>
      <color theme="1"/>
      <name val="Calibri"/>
      <family val="2"/>
      <scheme val="minor"/>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2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1102">
    <xf numFmtId="0" fontId="0" fillId="0" borderId="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3" fillId="3" borderId="10"/>
  </cellStyleXfs>
  <cellXfs count="1163">
    <xf numFmtId="0" fontId="0" fillId="0" borderId="0" xfId="0"/>
    <xf numFmtId="168" fontId="13" fillId="0" borderId="10" xfId="0" applyNumberFormat="true" applyFont="true" applyFill="true" applyBorder="true" applyAlignment="true">
      <alignment horizontal="center" vertical="center"/>
    </xf>
    <xf numFmtId="167" fontId="13" fillId="0" borderId="10" xfId="0" applyNumberFormat="true" applyFont="true" applyFill="true" applyBorder="true" applyAlignment="true">
      <alignment horizontal="center" vertical="center"/>
    </xf>
    <xf numFmtId="167" fontId="40" fillId="0" borderId="10" xfId="0" applyNumberFormat="true" applyFont="true" applyFill="true" applyBorder="true" applyAlignment="true">
      <alignment horizontal="center" vertical="center"/>
    </xf>
    <xf numFmtId="167" fontId="74" fillId="0" borderId="10" xfId="0" applyNumberFormat="true" applyFont="true" applyFill="true" applyBorder="true" applyAlignment="true">
      <alignment horizontal="center" vertical="center"/>
    </xf>
    <xf numFmtId="0" fontId="3" fillId="0" borderId="10" xfId="0" applyFont="true" applyFill="true" applyBorder="true"/>
    <xf numFmtId="168" fontId="74" fillId="0" borderId="10" xfId="0" applyNumberFormat="true" applyFont="true" applyFill="true" applyBorder="true" applyAlignment="true">
      <alignment horizontal="center" vertical="center"/>
    </xf>
    <xf numFmtId="168" fontId="74" fillId="25" borderId="117" xfId="0" applyNumberFormat="true" applyFont="true" applyFill="true" applyBorder="true" applyAlignment="true">
      <alignment horizontal="center" vertical="center"/>
    </xf>
    <xf numFmtId="169" fontId="45" fillId="17" borderId="146" xfId="0" applyNumberFormat="true" applyFont="true" applyFill="true" applyBorder="true" applyAlignment="true">
      <alignment horizontal="center" vertical="center"/>
    </xf>
    <xf numFmtId="167" fontId="74" fillId="18" borderId="129" xfId="0" applyNumberFormat="true" applyFont="true" applyFill="true" applyBorder="true" applyAlignment="true">
      <alignment horizontal="center" vertical="center"/>
    </xf>
    <xf numFmtId="167" fontId="74" fillId="18" borderId="145" xfId="0" applyNumberFormat="true" applyFont="true" applyFill="true" applyBorder="true" applyAlignment="true">
      <alignment horizontal="center" vertical="center"/>
    </xf>
    <xf numFmtId="168" fontId="74" fillId="25" borderId="144" xfId="0" applyNumberFormat="true" applyFont="true" applyFill="true" applyBorder="true" applyAlignment="true">
      <alignment horizontal="center" vertical="center"/>
    </xf>
    <xf numFmtId="168" fontId="74" fillId="25" borderId="139" xfId="0" applyNumberFormat="true" applyFont="true" applyFill="true" applyBorder="true" applyAlignment="true">
      <alignment horizontal="center" vertical="center"/>
    </xf>
    <xf numFmtId="169" fontId="45" fillId="17" borderId="143" xfId="0" applyNumberFormat="true" applyFont="true" applyFill="true" applyBorder="true" applyAlignment="true">
      <alignment horizontal="center" vertical="center"/>
    </xf>
    <xf numFmtId="169" fontId="45" fillId="17" borderId="142" xfId="0" applyNumberFormat="true" applyFont="true" applyFill="true" applyBorder="true" applyAlignment="true">
      <alignment horizontal="center" vertical="center"/>
    </xf>
    <xf numFmtId="0" fontId="13" fillId="3" borderId="10" xfId="0" applyFont="true" applyFill="true" applyBorder="true" applyAlignment="true">
      <alignment horizontal="center" vertical="center"/>
    </xf>
    <xf numFmtId="0" fontId="74" fillId="3" borderId="10" xfId="0" applyFont="true" applyFill="true" applyBorder="true" applyAlignment="true">
      <alignment horizontal="center" vertical="center"/>
    </xf>
    <xf numFmtId="0" fontId="3" fillId="3" borderId="102" xfId="0" applyFont="true" applyFill="true" applyBorder="true" applyAlignment="true">
      <alignment vertical="center"/>
    </xf>
    <xf numFmtId="0" fontId="3" fillId="3" borderId="98" xfId="0" applyFont="true" applyFill="true" applyBorder="true" applyAlignment="true">
      <alignment vertical="center" wrapText="true"/>
    </xf>
    <xf numFmtId="0" fontId="41" fillId="0" borderId="104" xfId="0" applyFont="true" applyFill="true" applyBorder="true" applyAlignment="true">
      <alignment horizontal="left" vertical="center"/>
    </xf>
    <xf numFmtId="0" fontId="3" fillId="3" borderId="103" xfId="0" applyFont="true" applyFill="true" applyBorder="true" applyAlignment="true">
      <alignment vertical="center"/>
    </xf>
    <xf numFmtId="0" fontId="3" fillId="3" borderId="141" xfId="0" applyFont="true" applyFill="true" applyBorder="true" applyAlignment="true">
      <alignment vertical="center"/>
    </xf>
    <xf numFmtId="0" fontId="41" fillId="0" borderId="101" xfId="0" applyFont="true" applyFill="true" applyBorder="true" applyAlignment="true">
      <alignment horizontal="left" vertical="center" wrapText="true"/>
    </xf>
    <xf numFmtId="0" fontId="3" fillId="3" borderId="140" xfId="0" applyFont="true" applyFill="true" applyBorder="true" applyAlignment="true">
      <alignment vertical="center" wrapText="true"/>
    </xf>
    <xf numFmtId="0" fontId="3" fillId="3" borderId="96" xfId="0" applyFont="true" applyFill="true" applyBorder="true" applyAlignment="true">
      <alignment vertical="center" wrapText="true"/>
    </xf>
    <xf numFmtId="167" fontId="74" fillId="18" borderId="53" xfId="0" applyNumberFormat="true" applyFont="true" applyFill="true" applyBorder="true" applyAlignment="true">
      <alignment horizontal="center" vertical="center"/>
    </xf>
    <xf numFmtId="167" fontId="74" fillId="18" borderId="81" xfId="0" applyNumberFormat="true" applyFont="true" applyFill="true" applyBorder="true" applyAlignment="true">
      <alignment horizontal="center" vertical="center"/>
    </xf>
    <xf numFmtId="167" fontId="74" fillId="18" borderId="58" xfId="0" applyNumberFormat="true" applyFont="true" applyFill="true" applyBorder="true" applyAlignment="true">
      <alignment horizontal="center" vertical="center"/>
    </xf>
    <xf numFmtId="167" fontId="74" fillId="18" borderId="56" xfId="0" applyNumberFormat="true" applyFont="true" applyFill="true" applyBorder="true" applyAlignment="true">
      <alignment horizontal="center" vertical="center"/>
    </xf>
    <xf numFmtId="167" fontId="74" fillId="18" borderId="94" xfId="0" applyNumberFormat="true" applyFont="true" applyFill="true" applyBorder="true" applyAlignment="true">
      <alignment horizontal="center" vertical="center"/>
    </xf>
    <xf numFmtId="167" fontId="74" fillId="18" borderId="88" xfId="0" applyNumberFormat="true" applyFont="true" applyFill="true" applyBorder="true" applyAlignment="true">
      <alignment horizontal="center" vertical="center"/>
    </xf>
    <xf numFmtId="167" fontId="74" fillId="18" borderId="92" xfId="0" applyNumberFormat="true" applyFont="true" applyFill="true" applyBorder="true" applyAlignment="true">
      <alignment horizontal="center" vertical="center"/>
    </xf>
    <xf numFmtId="167" fontId="74" fillId="18" borderId="87" xfId="0" applyNumberFormat="true" applyFont="true" applyFill="true" applyBorder="true" applyAlignment="true">
      <alignment horizontal="center" vertical="center"/>
    </xf>
    <xf numFmtId="167" fontId="74" fillId="18" borderId="86" xfId="0" applyNumberFormat="true" applyFont="true" applyFill="true" applyBorder="true" applyAlignment="true">
      <alignment horizontal="center" vertical="center"/>
    </xf>
    <xf numFmtId="167" fontId="74" fillId="18" borderId="57" xfId="0" applyNumberFormat="true" applyFont="true" applyFill="true" applyBorder="true" applyAlignment="true">
      <alignment horizontal="center" vertical="center"/>
    </xf>
    <xf numFmtId="167" fontId="74" fillId="18" borderId="59" xfId="0" applyNumberFormat="true" applyFont="true" applyFill="true" applyBorder="true" applyAlignment="true">
      <alignment horizontal="center" vertical="center"/>
    </xf>
    <xf numFmtId="167" fontId="74" fillId="18" borderId="80" xfId="0" applyNumberFormat="true" applyFont="true" applyFill="true" applyBorder="true" applyAlignment="true">
      <alignment horizontal="center" vertical="center"/>
    </xf>
    <xf numFmtId="167" fontId="74" fillId="18" borderId="50" xfId="0" applyNumberFormat="true" applyFont="true" applyFill="true" applyBorder="true" applyAlignment="true">
      <alignment horizontal="center" vertical="center"/>
    </xf>
    <xf numFmtId="167" fontId="74" fillId="18" borderId="55" xfId="0" applyNumberFormat="true" applyFont="true" applyFill="true" applyBorder="true" applyAlignment="true">
      <alignment horizontal="center" vertical="center"/>
    </xf>
    <xf numFmtId="167" fontId="74" fillId="18" borderId="73" xfId="0" applyNumberFormat="true" applyFont="true" applyFill="true" applyBorder="true" applyAlignment="true">
      <alignment horizontal="center" vertical="center"/>
    </xf>
    <xf numFmtId="167" fontId="74" fillId="18" borderId="79" xfId="0" applyNumberFormat="true" applyFont="true" applyFill="true" applyBorder="true" applyAlignment="true">
      <alignment horizontal="center" vertical="center"/>
    </xf>
    <xf numFmtId="167" fontId="74" fillId="18" borderId="72" xfId="0" applyNumberFormat="true" applyFont="true" applyFill="true" applyBorder="true" applyAlignment="true">
      <alignment horizontal="center" vertical="center"/>
    </xf>
    <xf numFmtId="167" fontId="74" fillId="18" borderId="71" xfId="0" applyNumberFormat="true" applyFont="true" applyFill="true" applyBorder="true" applyAlignment="true">
      <alignment horizontal="center" vertical="center"/>
    </xf>
    <xf numFmtId="168" fontId="74" fillId="25" borderId="102" xfId="0" applyNumberFormat="true" applyFont="true" applyFill="true" applyBorder="true" applyAlignment="true">
      <alignment horizontal="center" vertical="center"/>
    </xf>
    <xf numFmtId="168" fontId="74" fillId="25" borderId="104" xfId="0" applyNumberFormat="true" applyFont="true" applyFill="true" applyBorder="true" applyAlignment="true">
      <alignment horizontal="center" vertical="center"/>
    </xf>
    <xf numFmtId="168" fontId="74" fillId="25" borderId="103" xfId="0" applyNumberFormat="true" applyFont="true" applyFill="true" applyBorder="true" applyAlignment="true">
      <alignment horizontal="center" vertical="center"/>
    </xf>
    <xf numFmtId="168" fontId="74" fillId="25" borderId="136" xfId="0" applyNumberFormat="true" applyFont="true" applyFill="true" applyBorder="true" applyAlignment="true">
      <alignment horizontal="center" vertical="center"/>
    </xf>
    <xf numFmtId="168" fontId="74" fillId="25" borderId="138" xfId="0" applyNumberFormat="true" applyFont="true" applyFill="true" applyBorder="true" applyAlignment="true">
      <alignment horizontal="center" vertical="center"/>
    </xf>
    <xf numFmtId="168" fontId="74" fillId="25" borderId="137" xfId="0" applyNumberFormat="true" applyFont="true" applyFill="true" applyBorder="true" applyAlignment="true">
      <alignment horizontal="center" vertical="center"/>
    </xf>
    <xf numFmtId="168" fontId="74" fillId="25" borderId="131" xfId="0" applyNumberFormat="true" applyFont="true" applyFill="true" applyBorder="true" applyAlignment="true">
      <alignment horizontal="center" vertical="center"/>
    </xf>
    <xf numFmtId="168" fontId="74" fillId="25" borderId="135" xfId="0" applyNumberFormat="true" applyFont="true" applyFill="true" applyBorder="true" applyAlignment="true">
      <alignment horizontal="center" vertical="center"/>
    </xf>
    <xf numFmtId="168" fontId="74" fillId="25" borderId="133" xfId="0" applyNumberFormat="true" applyFont="true" applyFill="true" applyBorder="true" applyAlignment="true">
      <alignment horizontal="center" vertical="center"/>
    </xf>
    <xf numFmtId="168" fontId="74" fillId="25" borderId="130" xfId="0" applyNumberFormat="true" applyFont="true" applyFill="true" applyBorder="true" applyAlignment="true">
      <alignment horizontal="center" vertical="center"/>
    </xf>
    <xf numFmtId="168" fontId="74" fillId="25" borderId="134" xfId="0" applyNumberFormat="true" applyFont="true" applyFill="true" applyBorder="true" applyAlignment="true">
      <alignment horizontal="center" vertical="center"/>
    </xf>
    <xf numFmtId="168" fontId="74" fillId="25" borderId="132" xfId="0" applyNumberFormat="true" applyFont="true" applyFill="true" applyBorder="true" applyAlignment="true">
      <alignment horizontal="center" vertical="center"/>
    </xf>
    <xf numFmtId="168" fontId="74" fillId="25" borderId="98" xfId="0" applyNumberFormat="true" applyFont="true" applyFill="true" applyBorder="true" applyAlignment="true">
      <alignment horizontal="center" vertical="center"/>
    </xf>
    <xf numFmtId="168" fontId="74" fillId="25" borderId="101" xfId="0" applyNumberFormat="true" applyFont="true" applyFill="true" applyBorder="true" applyAlignment="true">
      <alignment horizontal="center" vertical="center"/>
    </xf>
    <xf numFmtId="168" fontId="74" fillId="25" borderId="96" xfId="0" applyNumberFormat="true" applyFont="true" applyFill="true" applyBorder="true" applyAlignment="true">
      <alignment horizontal="center" vertical="center"/>
    </xf>
    <xf numFmtId="0" fontId="41" fillId="0" borderId="102" xfId="0" applyFont="true" applyFill="true" applyBorder="true" applyAlignment="true">
      <alignment horizontal="left" vertical="center"/>
    </xf>
    <xf numFmtId="0" fontId="3" fillId="0" borderId="96" xfId="0" applyFont="true" applyFill="true" applyBorder="true" applyAlignment="true">
      <alignment horizontal="center" vertical="center" wrapText="true"/>
    </xf>
    <xf numFmtId="0" fontId="3" fillId="0" borderId="101" xfId="0" applyFont="true" applyFill="true" applyBorder="true" applyAlignment="true">
      <alignment vertical="center" wrapText="true"/>
    </xf>
    <xf numFmtId="0" fontId="3" fillId="0" borderId="98" xfId="0" applyFont="true" applyFill="true" applyBorder="true" applyAlignment="true">
      <alignment vertical="center" wrapText="true"/>
    </xf>
    <xf numFmtId="0" fontId="3" fillId="25" borderId="104" xfId="0" applyFont="true" applyFill="true" applyBorder="true" applyAlignment="true">
      <alignment horizontal="center" vertical="center"/>
    </xf>
    <xf numFmtId="0" fontId="3" fillId="25" borderId="138" xfId="0" applyFont="true" applyFill="true" applyBorder="true" applyAlignment="true">
      <alignment horizontal="center" vertical="center"/>
    </xf>
    <xf numFmtId="0" fontId="3" fillId="25" borderId="101" xfId="0" applyFont="true" applyFill="true" applyBorder="true" applyAlignment="true">
      <alignment horizontal="center" vertical="center"/>
    </xf>
    <xf numFmtId="0" fontId="3" fillId="25" borderId="104" xfId="0" applyFont="true" applyFill="true" applyBorder="true" applyAlignment="true">
      <alignment horizontal="center" vertical="center" wrapText="true"/>
    </xf>
    <xf numFmtId="0" fontId="3" fillId="25" borderId="138" xfId="0" applyFont="true" applyFill="true" applyBorder="true" applyAlignment="true">
      <alignment horizontal="center" vertical="center" wrapText="true"/>
    </xf>
    <xf numFmtId="0" fontId="3" fillId="25" borderId="101" xfId="0" applyFont="true" applyFill="true" applyBorder="true" applyAlignment="true">
      <alignment horizontal="center" vertical="center" wrapText="true"/>
    </xf>
    <xf numFmtId="167" fontId="45" fillId="25" borderId="103" xfId="0" applyNumberFormat="true" applyFont="true" applyFill="true" applyBorder="true" applyAlignment="true">
      <alignment horizontal="center" vertical="center" wrapText="true"/>
    </xf>
    <xf numFmtId="167" fontId="45" fillId="25" borderId="137" xfId="0" applyNumberFormat="true" applyFont="true" applyFill="true" applyBorder="true" applyAlignment="true">
      <alignment horizontal="center" vertical="center" wrapText="true"/>
    </xf>
    <xf numFmtId="167" fontId="45" fillId="25" borderId="133" xfId="0" applyNumberFormat="true" applyFont="true" applyFill="true" applyBorder="true" applyAlignment="true">
      <alignment horizontal="center" vertical="center" wrapText="true"/>
    </xf>
    <xf numFmtId="167" fontId="45" fillId="25" borderId="132" xfId="0" applyNumberFormat="true" applyFont="true" applyFill="true" applyBorder="true" applyAlignment="true">
      <alignment horizontal="center" vertical="center" wrapText="true"/>
    </xf>
    <xf numFmtId="167" fontId="45" fillId="25" borderId="96" xfId="0" applyNumberFormat="true"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wrapText="true"/>
    </xf>
    <xf numFmtId="167" fontId="40" fillId="25" borderId="137" xfId="0" applyNumberFormat="true" applyFont="true" applyFill="true" applyBorder="true" applyAlignment="true">
      <alignment horizontal="center" vertical="center" wrapText="true"/>
    </xf>
    <xf numFmtId="167" fontId="40" fillId="25" borderId="133" xfId="0" applyNumberFormat="true" applyFont="true" applyFill="true" applyBorder="true" applyAlignment="true">
      <alignment horizontal="center" vertical="center" wrapText="true"/>
    </xf>
    <xf numFmtId="167" fontId="40" fillId="25" borderId="132" xfId="0" applyNumberFormat="true" applyFont="true" applyFill="true" applyBorder="true" applyAlignment="true">
      <alignment horizontal="center" vertical="center" wrapText="true"/>
    </xf>
    <xf numFmtId="167" fontId="40" fillId="25" borderId="96" xfId="0" applyNumberFormat="true" applyFont="true" applyFill="true" applyBorder="true" applyAlignment="true">
      <alignment horizontal="center" vertical="center" wrapText="true"/>
    </xf>
    <xf numFmtId="0" fontId="3" fillId="25" borderId="137" xfId="0" applyFont="true" applyFill="true" applyBorder="true" applyAlignment="true">
      <alignment horizontal="center" vertical="center"/>
    </xf>
    <xf numFmtId="0" fontId="3" fillId="25" borderId="96" xfId="0" applyFont="true" applyFill="true" applyBorder="true" applyAlignment="true">
      <alignment horizontal="center" vertical="center"/>
    </xf>
    <xf numFmtId="0" fontId="3" fillId="25" borderId="135" xfId="0" applyFont="true" applyFill="true" applyBorder="true" applyAlignment="true">
      <alignment horizontal="center" vertical="center" wrapText="true"/>
    </xf>
    <xf numFmtId="0" fontId="3" fillId="25" borderId="134" xfId="0" applyFont="true" applyFill="true" applyBorder="true" applyAlignment="true">
      <alignment horizontal="center" vertical="center" wrapText="true"/>
    </xf>
    <xf numFmtId="169" fontId="45" fillId="25" borderId="104" xfId="0" applyNumberFormat="true" applyFont="true" applyFill="true" applyBorder="true" applyAlignment="true">
      <alignment horizontal="center" vertical="center"/>
    </xf>
    <xf numFmtId="169" fontId="45" fillId="25" borderId="138" xfId="0" applyNumberFormat="true" applyFont="true" applyFill="true" applyBorder="true" applyAlignment="true">
      <alignment horizontal="center" vertical="center"/>
    </xf>
    <xf numFmtId="169" fontId="45" fillId="25" borderId="135" xfId="0" applyNumberFormat="true" applyFont="true" applyFill="true" applyBorder="true" applyAlignment="true">
      <alignment horizontal="center" vertical="center"/>
    </xf>
    <xf numFmtId="169" fontId="45" fillId="25" borderId="134" xfId="0" applyNumberFormat="true" applyFont="true" applyFill="true" applyBorder="true" applyAlignment="true">
      <alignment horizontal="center" vertical="center"/>
    </xf>
    <xf numFmtId="169" fontId="45" fillId="25" borderId="101" xfId="0" applyNumberFormat="true" applyFont="true" applyFill="true" applyBorder="true" applyAlignment="true">
      <alignment horizontal="center" vertical="center"/>
    </xf>
    <xf numFmtId="169" fontId="45" fillId="25" borderId="103" xfId="0" applyNumberFormat="true" applyFont="true" applyFill="true" applyBorder="true" applyAlignment="true">
      <alignment horizontal="center" vertical="center"/>
    </xf>
    <xf numFmtId="169" fontId="45" fillId="25" borderId="137" xfId="0" applyNumberFormat="true" applyFont="true" applyFill="true" applyBorder="true" applyAlignment="true">
      <alignment horizontal="center" vertical="center"/>
    </xf>
    <xf numFmtId="169" fontId="45" fillId="25" borderId="133" xfId="0" applyNumberFormat="true" applyFont="true" applyFill="true" applyBorder="true" applyAlignment="true">
      <alignment horizontal="center" vertical="center"/>
    </xf>
    <xf numFmtId="169" fontId="45" fillId="25" borderId="132" xfId="0" applyNumberFormat="true" applyFont="true" applyFill="true" applyBorder="true" applyAlignment="true">
      <alignment horizontal="center" vertical="center"/>
    </xf>
    <xf numFmtId="169" fontId="45" fillId="25" borderId="96" xfId="0" applyNumberFormat="true" applyFont="true" applyFill="true" applyBorder="true" applyAlignment="true">
      <alignment horizontal="center" vertical="center"/>
    </xf>
    <xf numFmtId="0" fontId="3" fillId="25" borderId="103" xfId="0" applyFont="true" applyFill="true" applyBorder="true" applyAlignment="true">
      <alignment horizontal="center" vertical="center" wrapText="true"/>
    </xf>
    <xf numFmtId="0" fontId="3" fillId="25" borderId="137" xfId="0" applyFont="true" applyFill="true" applyBorder="true" applyAlignment="true">
      <alignment horizontal="center" vertical="center" wrapText="true"/>
    </xf>
    <xf numFmtId="0" fontId="3" fillId="25" borderId="96" xfId="0" applyFont="true" applyFill="true" applyBorder="true" applyAlignment="true">
      <alignment horizontal="center" vertical="center" wrapText="true"/>
    </xf>
    <xf numFmtId="0" fontId="3" fillId="25" borderId="133" xfId="0" applyFont="true" applyFill="true" applyBorder="true" applyAlignment="true">
      <alignment horizontal="center" vertical="center" wrapText="true"/>
    </xf>
    <xf numFmtId="0" fontId="3" fillId="25" borderId="132" xfId="0"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0" fontId="3" fillId="25" borderId="135" xfId="0" applyFont="true" applyFill="true" applyBorder="true" applyAlignment="true">
      <alignment horizontal="center" vertical="center"/>
    </xf>
    <xf numFmtId="0" fontId="3" fillId="25" borderId="134" xfId="0" applyFont="true" applyFill="true" applyBorder="true" applyAlignment="true">
      <alignment horizontal="center" vertical="center"/>
    </xf>
    <xf numFmtId="168" fontId="40" fillId="25" borderId="104" xfId="0" applyNumberFormat="true" applyFont="true" applyFill="true" applyBorder="true" applyAlignment="true">
      <alignment horizontal="center" vertical="center"/>
    </xf>
    <xf numFmtId="168" fontId="40" fillId="25" borderId="138" xfId="0" applyNumberFormat="true" applyFont="true" applyFill="true" applyBorder="true" applyAlignment="true">
      <alignment horizontal="center" vertical="center"/>
    </xf>
    <xf numFmtId="168" fontId="40" fillId="25" borderId="135" xfId="0" applyNumberFormat="true" applyFont="true" applyFill="true" applyBorder="true" applyAlignment="true">
      <alignment horizontal="center" vertical="center"/>
    </xf>
    <xf numFmtId="168" fontId="40" fillId="25" borderId="134" xfId="0" applyNumberFormat="true" applyFont="true" applyFill="true" applyBorder="true" applyAlignment="true">
      <alignment horizontal="center" vertical="center"/>
    </xf>
    <xf numFmtId="168" fontId="40" fillId="25" borderId="101"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0" fontId="3" fillId="0" borderId="104" xfId="0" applyFont="true" applyFill="true" applyBorder="true" applyAlignment="true">
      <alignment vertical="center"/>
    </xf>
    <xf numFmtId="0" fontId="3" fillId="0" borderId="102" xfId="0" applyFont="true" applyFill="true" applyBorder="true" applyAlignment="true">
      <alignment vertical="center"/>
    </xf>
    <xf numFmtId="0" fontId="3" fillId="17" borderId="104" xfId="0" applyFont="true" applyFill="true" applyBorder="true" applyAlignment="true">
      <alignment vertical="center"/>
    </xf>
    <xf numFmtId="0" fontId="45" fillId="17" borderId="103" xfId="0" applyFont="true" applyFill="true" applyBorder="true" applyAlignment="true">
      <alignment horizontal="left" vertical="center"/>
    </xf>
    <xf numFmtId="0" fontId="3" fillId="17" borderId="103" xfId="0" applyFont="true" applyFill="true" applyBorder="true" applyAlignment="true">
      <alignment vertical="center"/>
    </xf>
    <xf numFmtId="0" fontId="3" fillId="15" borderId="103" xfId="0" applyFont="true" applyFill="true" applyBorder="true" applyAlignment="true">
      <alignment vertical="center"/>
    </xf>
    <xf numFmtId="0" fontId="41" fillId="15" borderId="103" xfId="0" applyFont="true" applyFill="true" applyBorder="true" applyAlignment="true">
      <alignment horizontal="left" vertical="center"/>
    </xf>
    <xf numFmtId="0" fontId="45" fillId="0" borderId="104" xfId="0" applyFont="true" applyFill="true" applyBorder="true" applyAlignment="true">
      <alignment horizontal="left" vertical="center"/>
    </xf>
    <xf numFmtId="0" fontId="45" fillId="0" borderId="103" xfId="0" applyFont="true" applyFill="true" applyBorder="true" applyAlignment="true">
      <alignment horizontal="left" vertical="center"/>
    </xf>
    <xf numFmtId="0" fontId="3" fillId="0" borderId="103" xfId="0" applyFont="true" applyFill="true" applyBorder="true" applyAlignment="true">
      <alignment horizontal="center" vertical="center"/>
    </xf>
    <xf numFmtId="0" fontId="3" fillId="0" borderId="103" xfId="0" applyFont="true" applyFill="true" applyBorder="true" applyAlignment="true">
      <alignment vertical="center"/>
    </xf>
    <xf numFmtId="0" fontId="41" fillId="0" borderId="103" xfId="0" applyFont="true" applyFill="true" applyBorder="true" applyAlignment="true">
      <alignment horizontal="left" vertical="center"/>
    </xf>
    <xf numFmtId="0" fontId="45" fillId="0" borderId="101" xfId="0" applyFont="true" applyFill="true" applyBorder="true" applyAlignment="true">
      <alignment horizontal="left" vertical="center" wrapText="true"/>
    </xf>
    <xf numFmtId="0" fontId="41" fillId="0" borderId="98" xfId="0" applyFont="true" applyFill="true" applyBorder="true" applyAlignment="true">
      <alignment horizontal="left" vertical="center" wrapText="true"/>
    </xf>
    <xf numFmtId="0" fontId="3" fillId="17" borderId="96" xfId="0" applyFont="true" applyFill="true" applyBorder="true" applyAlignment="true">
      <alignment horizontal="center" vertical="center" wrapText="true"/>
    </xf>
    <xf numFmtId="0" fontId="41" fillId="15" borderId="96" xfId="0" applyFont="true" applyFill="true" applyBorder="true" applyAlignment="true">
      <alignment horizontal="left" vertical="center" wrapText="true"/>
    </xf>
    <xf numFmtId="0" fontId="45"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25" borderId="133" xfId="0" applyFont="true" applyFill="true" applyBorder="true" applyAlignment="true">
      <alignment horizontal="center" vertical="center" wrapText="true"/>
    </xf>
    <xf numFmtId="0" fontId="45" fillId="25" borderId="133" xfId="0" applyFont="true" applyFill="true" applyBorder="true" applyAlignment="true">
      <alignment horizontal="center" vertical="center" wrapText="true"/>
    </xf>
    <xf numFmtId="0" fontId="3" fillId="25" borderId="133" xfId="0" applyFont="true" applyFill="true" applyBorder="true" applyAlignment="true">
      <alignment horizontal="center" vertical="center"/>
    </xf>
    <xf numFmtId="0" fontId="41" fillId="25" borderId="137" xfId="0" applyFont="true" applyFill="true" applyBorder="true" applyAlignment="true">
      <alignment horizontal="center" vertical="center" wrapText="true"/>
    </xf>
    <xf numFmtId="0" fontId="45" fillId="25" borderId="137" xfId="0" applyFont="true" applyFill="true" applyBorder="true" applyAlignment="true">
      <alignment horizontal="center" vertical="center" wrapText="true"/>
    </xf>
    <xf numFmtId="168" fontId="13" fillId="25" borderId="137" xfId="0" applyNumberFormat="true" applyFont="true" applyFill="true" applyBorder="true" applyAlignment="true">
      <alignment horizontal="center" vertical="center"/>
    </xf>
    <xf numFmtId="0" fontId="41" fillId="25" borderId="103" xfId="0" applyFont="true" applyFill="true" applyBorder="true" applyAlignment="true">
      <alignment horizontal="center" vertical="center" wrapText="true"/>
    </xf>
    <xf numFmtId="0" fontId="45" fillId="25" borderId="103" xfId="0" applyFont="true" applyFill="true" applyBorder="true" applyAlignment="true">
      <alignment horizontal="center" vertical="center" wrapText="true"/>
    </xf>
    <xf numFmtId="0" fontId="3" fillId="25" borderId="103" xfId="0" applyFont="true" applyFill="true" applyBorder="true" applyAlignment="true">
      <alignment horizontal="center" vertical="center"/>
    </xf>
    <xf numFmtId="168" fontId="13" fillId="25" borderId="103" xfId="0" applyNumberFormat="true" applyFont="true" applyFill="true" applyBorder="true" applyAlignment="true">
      <alignment horizontal="center" vertical="center"/>
    </xf>
    <xf numFmtId="0" fontId="41" fillId="25" borderId="132"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5" fillId="25" borderId="132" xfId="0" applyFont="true" applyFill="true" applyBorder="true" applyAlignment="true">
      <alignment horizontal="center" vertical="center" wrapText="true"/>
    </xf>
    <xf numFmtId="0" fontId="3" fillId="25" borderId="132" xfId="0" applyFont="true" applyFill="true" applyBorder="true" applyAlignment="true">
      <alignment horizontal="center" vertical="center"/>
    </xf>
    <xf numFmtId="0" fontId="45" fillId="25" borderId="96" xfId="0" applyFont="true" applyFill="true" applyBorder="true" applyAlignment="true">
      <alignment horizontal="center" vertical="center" wrapText="true"/>
    </xf>
    <xf numFmtId="168" fontId="13" fillId="25" borderId="133" xfId="0" applyNumberFormat="true" applyFont="true" applyFill="true" applyBorder="true" applyAlignment="true">
      <alignment horizontal="center" vertical="center"/>
    </xf>
    <xf numFmtId="168" fontId="13" fillId="25" borderId="132" xfId="0" applyNumberFormat="true" applyFont="true" applyFill="true" applyBorder="true" applyAlignment="true">
      <alignment horizontal="center" vertical="center"/>
    </xf>
    <xf numFmtId="168" fontId="13" fillId="25" borderId="96" xfId="0" applyNumberFormat="true" applyFont="true" applyFill="true" applyBorder="true" applyAlignment="true">
      <alignment horizontal="center" vertical="center"/>
    </xf>
    <xf numFmtId="0" fontId="3" fillId="17" borderId="101" xfId="0" applyFont="true" applyFill="true" applyBorder="true" applyAlignment="true">
      <alignment vertical="center" wrapText="true"/>
    </xf>
    <xf numFmtId="0" fontId="3" fillId="17" borderId="96" xfId="0" applyFont="true" applyFill="true" applyBorder="true" applyAlignment="true">
      <alignment vertical="center" wrapText="true"/>
    </xf>
    <xf numFmtId="0" fontId="3" fillId="15" borderId="96" xfId="0" applyFont="true" applyFill="true" applyBorder="true" applyAlignment="true">
      <alignment vertical="center" wrapText="true"/>
    </xf>
    <xf numFmtId="0" fontId="3" fillId="0" borderId="96" xfId="0" applyFont="true" applyFill="true" applyBorder="true" applyAlignment="true">
      <alignment vertical="center" wrapText="true"/>
    </xf>
    <xf numFmtId="0" fontId="41" fillId="15" borderId="10" xfId="0" applyFont="true" applyFill="true" applyBorder="true" applyAlignment="true">
      <alignment horizontal="center" vertical="center" wrapText="true"/>
    </xf>
    <xf numFmtId="0" fontId="3" fillId="15" borderId="10" xfId="0" applyFont="true" applyFill="true" applyBorder="true" applyAlignment="true">
      <alignment vertical="center"/>
    </xf>
    <xf numFmtId="167" fontId="40" fillId="15" borderId="10" xfId="0" applyNumberFormat="true" applyFont="true" applyFill="true" applyBorder="true" applyAlignment="true">
      <alignment horizontal="right" vertical="center" wrapText="true"/>
    </xf>
    <xf numFmtId="0" fontId="41" fillId="15" borderId="10" xfId="0" applyFont="true" applyFill="true" applyBorder="true" applyAlignment="true">
      <alignment horizontal="left" vertical="center"/>
    </xf>
    <xf numFmtId="0" fontId="41" fillId="15" borderId="10" xfId="0" applyFont="true" applyFill="true" applyBorder="true" applyAlignment="true">
      <alignment horizontal="left" vertical="center" wrapText="true"/>
    </xf>
    <xf numFmtId="169" fontId="45" fillId="17" borderId="10" xfId="0" applyNumberFormat="true" applyFont="true" applyFill="true" applyBorder="true" applyAlignment="true">
      <alignment horizontal="right" vertical="center"/>
    </xf>
    <xf numFmtId="0" fontId="45" fillId="17" borderId="10" xfId="0" applyFont="true" applyFill="true" applyBorder="true" applyAlignment="true">
      <alignment horizontal="left" vertical="center"/>
    </xf>
    <xf numFmtId="0" fontId="3" fillId="15" borderId="10" xfId="0" applyFont="true" applyFill="true" applyBorder="true" applyAlignment="true">
      <alignment vertical="center" wrapText="true"/>
    </xf>
    <xf numFmtId="0" fontId="73" fillId="17" borderId="6" xfId="0" applyFont="true" applyFill="true" applyBorder="true" applyAlignment="true">
      <alignment wrapText="true"/>
    </xf>
    <xf numFmtId="0" fontId="73" fillId="17" borderId="5" xfId="0" applyFont="true" applyFill="true" applyBorder="true" applyAlignment="true">
      <alignment wrapText="true"/>
    </xf>
    <xf numFmtId="0" fontId="73" fillId="17" borderId="3" xfId="0" applyFont="true" applyFill="true" applyBorder="true" applyAlignment="true">
      <alignment wrapText="true"/>
    </xf>
    <xf numFmtId="0" fontId="73" fillId="3" borderId="4" xfId="0" applyFont="true" applyFill="true" applyBorder="true"/>
    <xf numFmtId="0" fontId="73" fillId="17" borderId="4" xfId="0" applyFont="true" applyFill="true" applyBorder="true" applyAlignment="true">
      <alignment wrapText="true"/>
    </xf>
    <xf numFmtId="0" fontId="73" fillId="17" borderId="3" xfId="0" applyFont="true" applyFill="true" applyBorder="true" applyAlignment="true">
      <alignment horizontal="left" wrapText="true"/>
    </xf>
    <xf numFmtId="164" fontId="13" fillId="3" borderId="27" xfId="0" applyNumberFormat="true" applyFont="true" applyFill="true" applyBorder="true" applyAlignment="true" applyProtection="true">
      <alignment horizontal="center"/>
      <protection locked="false"/>
    </xf>
    <xf numFmtId="164" fontId="13" fillId="3" borderId="30" xfId="0" applyNumberFormat="true" applyFont="true" applyFill="true" applyBorder="true" applyAlignment="true" applyProtection="true">
      <alignment horizontal="center"/>
      <protection locked="false"/>
    </xf>
    <xf numFmtId="164" fontId="13" fillId="3" borderId="33" xfId="0" applyNumberFormat="true" applyFont="true" applyFill="true" applyBorder="true" applyAlignment="true" applyProtection="true">
      <alignment horizontal="center"/>
      <protection locked="false"/>
    </xf>
    <xf numFmtId="0" fontId="20" fillId="3" borderId="10" xfId="0" applyFont="true" applyFill="true" applyBorder="true" applyProtection="true">
      <protection locked="false"/>
    </xf>
    <xf numFmtId="0" fontId="24" fillId="15" borderId="10" xfId="0" applyFont="true" applyFill="true" applyBorder="true"/>
    <xf numFmtId="0" fontId="25" fillId="15" borderId="10" xfId="0" applyFont="true" applyFill="true" applyBorder="true"/>
    <xf numFmtId="0" fontId="3" fillId="15" borderId="10" xfId="0" applyFont="true" applyFill="true" applyBorder="true"/>
    <xf numFmtId="0" fontId="3" fillId="3" borderId="10" xfId="0" applyFont="true" applyFill="true" applyBorder="true"/>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8" fillId="15" borderId="10" xfId="0" applyFont="true" applyFill="true" applyBorder="true" applyAlignment="true">
      <alignment horizontal="center"/>
    </xf>
    <xf numFmtId="0" fontId="29" fillId="15" borderId="10" xfId="0" applyFont="true" applyFill="true" applyBorder="true" applyAlignment="true">
      <alignment horizontal="center"/>
    </xf>
    <xf numFmtId="0" fontId="23" fillId="15" borderId="10" xfId="0" applyFont="true" applyFill="true" applyBorder="true" applyAlignment="true">
      <alignment horizontal="center" wrapText="true"/>
    </xf>
    <xf numFmtId="0" fontId="30" fillId="15" borderId="10" xfId="0" applyFont="true" applyFill="true" applyBorder="true"/>
    <xf numFmtId="0" fontId="31" fillId="15" borderId="10" xfId="0" applyFont="true" applyFill="true" applyBorder="true" applyAlignment="true">
      <alignment horizontal="center"/>
    </xf>
    <xf numFmtId="0" fontId="32" fillId="15" borderId="10" xfId="0" applyFont="true" applyFill="true" applyBorder="true" applyAlignment="true">
      <alignment horizontal="center"/>
    </xf>
    <xf numFmtId="0" fontId="14" fillId="15" borderId="10" xfId="0" applyFont="true" applyFill="true" applyBorder="true" applyAlignment="true">
      <alignment horizontal="center"/>
    </xf>
    <xf numFmtId="0" fontId="33" fillId="15" borderId="10" xfId="0" applyFont="true" applyFill="true" applyBorder="true"/>
    <xf numFmtId="0" fontId="5" fillId="15" borderId="10" xfId="0" applyFont="true" applyFill="true" applyBorder="true" applyAlignment="true">
      <alignment horizontal="center"/>
    </xf>
    <xf numFmtId="0" fontId="23" fillId="15" borderId="10" xfId="0" applyFont="true" applyFill="true" applyBorder="true"/>
    <xf numFmtId="0" fontId="34" fillId="15" borderId="10" xfId="0" applyFont="true" applyFill="true" applyBorder="true" applyAlignment="true">
      <alignment horizontal="center"/>
    </xf>
    <xf numFmtId="0" fontId="35" fillId="15" borderId="10" xfId="0" applyFont="true" applyFill="true" applyBorder="true"/>
    <xf numFmtId="0" fontId="36" fillId="15" borderId="10" xfId="0" applyFont="true" applyFill="true" applyBorder="true"/>
    <xf numFmtId="0" fontId="37" fillId="15" borderId="10" xfId="0" applyFont="true" applyFill="true" applyBorder="true"/>
    <xf numFmtId="0" fontId="22" fillId="15" borderId="10" xfId="0" applyFont="true" applyFill="true" applyBorder="true" applyAlignment="true">
      <alignment horizontal="center" vertical="center"/>
    </xf>
    <xf numFmtId="0" fontId="38" fillId="4" borderId="10" xfId="0" applyFont="true" applyFill="true" applyBorder="true" applyAlignment="true">
      <alignment horizontal="center" vertical="center"/>
    </xf>
    <xf numFmtId="0" fontId="12" fillId="15" borderId="10" xfId="0" applyFont="true" applyFill="true" applyBorder="true"/>
    <xf numFmtId="0" fontId="6" fillId="15" borderId="10" xfId="0" applyFont="true" applyFill="true" applyBorder="true" applyAlignment="true">
      <alignment horizontal="left" indent="1"/>
    </xf>
    <xf numFmtId="0" fontId="32" fillId="15" borderId="10" xfId="0" applyFont="true" applyFill="true" applyBorder="true" applyAlignment="true">
      <alignment horizontal="left" indent="1"/>
    </xf>
    <xf numFmtId="0" fontId="39" fillId="15" borderId="10" xfId="0" applyFont="true" applyFill="true" applyBorder="true" applyAlignment="true">
      <alignment horizontal="left" indent="1"/>
    </xf>
    <xf numFmtId="0" fontId="32" fillId="15" borderId="10" xfId="0" applyFont="true" applyFill="true" applyBorder="true" applyAlignment="true">
      <alignment horizontal="left" indent="2"/>
    </xf>
    <xf numFmtId="0" fontId="20" fillId="3" borderId="10" xfId="0" applyFont="true" applyFill="true" applyBorder="true"/>
    <xf numFmtId="1" fontId="3" fillId="4" borderId="2" xfId="0" applyNumberFormat="true" applyFont="true" applyFill="true" applyBorder="true" applyAlignment="true" applyProtection="true">
      <alignment horizontal="center"/>
    </xf>
    <xf numFmtId="1" fontId="3" fillId="4" borderId="6" xfId="0" applyNumberFormat="true" applyFont="true" applyFill="true" applyBorder="true" applyAlignment="true" applyProtection="true">
      <alignment horizontal="center"/>
    </xf>
    <xf numFmtId="164" fontId="18" fillId="3" borderId="10" xfId="0" applyNumberFormat="true" applyFont="true" applyFill="true" applyBorder="true" applyAlignment="true" applyProtection="true">
      <protection locked="false"/>
    </xf>
    <xf numFmtId="0" fontId="3" fillId="3" borderId="10" xfId="0" applyFont="true" applyFill="true" applyBorder="true" applyProtection="true">
      <protection locked="false"/>
    </xf>
    <xf numFmtId="0" fontId="3" fillId="3" borderId="10" xfId="0" applyNumberFormat="true" applyFont="true" applyFill="true" applyBorder="true" applyProtection="true">
      <protection locked="false"/>
    </xf>
    <xf numFmtId="0" fontId="3" fillId="3" borderId="10" xfId="0" applyFont="true" applyFill="true" applyBorder="true" applyAlignment="true" applyProtection="true">
      <alignment horizontal="center"/>
      <protection locked="false"/>
    </xf>
    <xf numFmtId="1" fontId="8" fillId="3" borderId="10" xfId="0" applyNumberFormat="true" applyFont="true" applyFill="true" applyBorder="true" applyAlignment="true" applyProtection="true">
      <alignment horizontal="center"/>
      <protection locked="false"/>
    </xf>
    <xf numFmtId="0" fontId="6" fillId="3" borderId="10" xfId="0" applyFont="true" applyFill="true" applyBorder="true" applyProtection="true">
      <protection locked="false"/>
    </xf>
    <xf numFmtId="0" fontId="11" fillId="4" borderId="13" xfId="0" applyFont="true" applyFill="true" applyBorder="true" applyAlignment="true" applyProtection="true">
      <alignment horizontal="center" vertical="center" wrapText="true"/>
      <protection locked="false"/>
    </xf>
    <xf numFmtId="1" fontId="11" fillId="4" borderId="14" xfId="0" applyNumberFormat="true" applyFont="true" applyFill="true" applyBorder="true" applyAlignment="true" applyProtection="true">
      <alignment horizontal="center" vertical="center" wrapText="true"/>
      <protection locked="false"/>
    </xf>
    <xf numFmtId="0" fontId="11" fillId="4" borderId="15" xfId="0" applyFont="true" applyFill="true" applyBorder="true" applyAlignment="true" applyProtection="true">
      <alignment horizontal="center" vertical="center" wrapText="true"/>
      <protection locked="false"/>
    </xf>
    <xf numFmtId="0" fontId="11" fillId="3" borderId="10" xfId="0" applyFont="true" applyFill="true" applyBorder="true" applyProtection="true">
      <protection locked="false"/>
    </xf>
    <xf numFmtId="164" fontId="13" fillId="9" borderId="16" xfId="0" applyNumberFormat="true" applyFont="true" applyFill="true" applyBorder="true" applyAlignment="true" applyProtection="true">
      <alignment horizontal="center"/>
      <protection locked="false"/>
    </xf>
    <xf numFmtId="164" fontId="13" fillId="6" borderId="17" xfId="0" applyNumberFormat="true" applyFont="true" applyFill="true" applyBorder="true" applyAlignment="true" applyProtection="true">
      <alignment horizontal="center"/>
      <protection locked="false"/>
    </xf>
    <xf numFmtId="164" fontId="13" fillId="7" borderId="17" xfId="0" applyNumberFormat="true" applyFont="true" applyFill="true" applyBorder="true" applyAlignment="true" applyProtection="true">
      <alignment horizontal="center"/>
      <protection locked="false"/>
    </xf>
    <xf numFmtId="164" fontId="13" fillId="8" borderId="20" xfId="0" applyNumberFormat="true" applyFont="true" applyFill="true" applyBorder="true" applyAlignment="true" applyProtection="true">
      <alignment horizontal="center"/>
      <protection locked="false"/>
    </xf>
    <xf numFmtId="1" fontId="3" fillId="4" borderId="6" xfId="0" applyNumberFormat="true" applyFont="true" applyFill="true" applyBorder="true" applyAlignment="true" applyProtection="true">
      <alignment horizontal="center"/>
      <protection locked="false"/>
    </xf>
    <xf numFmtId="164" fontId="13" fillId="9" borderId="8" xfId="0" applyNumberFormat="true" applyFont="true" applyFill="true" applyBorder="true" applyAlignment="true" applyProtection="true">
      <alignment horizontal="center"/>
      <protection locked="false"/>
    </xf>
    <xf numFmtId="164" fontId="13" fillId="6" borderId="9" xfId="0" applyNumberFormat="true" applyFont="true" applyFill="true" applyBorder="true" applyAlignment="true" applyProtection="true">
      <alignment horizontal="center"/>
      <protection locked="false"/>
    </xf>
    <xf numFmtId="164" fontId="13" fillId="7" borderId="9" xfId="0" applyNumberFormat="true" applyFont="true" applyFill="true" applyBorder="true" applyAlignment="true" applyProtection="true">
      <alignment horizontal="center"/>
      <protection locked="false"/>
    </xf>
    <xf numFmtId="164" fontId="13" fillId="8" borderId="22" xfId="0" applyNumberFormat="true" applyFont="true" applyFill="true" applyBorder="true" applyAlignment="true" applyProtection="true">
      <alignment horizontal="center"/>
      <protection locked="false"/>
    </xf>
    <xf numFmtId="0" fontId="11" fillId="4" borderId="18" xfId="0" applyFont="true" applyFill="true" applyBorder="true" applyAlignment="true" applyProtection="true">
      <alignment horizontal="center" vertical="center" wrapText="true"/>
      <protection locked="false"/>
    </xf>
    <xf numFmtId="0" fontId="11" fillId="4" borderId="14" xfId="0" applyFont="true" applyFill="true" applyBorder="true" applyAlignment="true" applyProtection="true">
      <alignment horizontal="center" vertical="center" wrapText="true"/>
      <protection locked="false"/>
    </xf>
    <xf numFmtId="164" fontId="13" fillId="4" borderId="16" xfId="0" applyNumberFormat="true" applyFont="true" applyFill="true" applyBorder="true" applyAlignment="true" applyProtection="true">
      <alignment horizontal="center" vertical="center"/>
      <protection locked="false"/>
    </xf>
    <xf numFmtId="164" fontId="13" fillId="9" borderId="17" xfId="0" applyNumberFormat="true" applyFont="true" applyFill="true" applyBorder="true" applyAlignment="true" applyProtection="true">
      <alignment horizontal="center" vertical="center"/>
      <protection locked="false"/>
    </xf>
    <xf numFmtId="164" fontId="13" fillId="10" borderId="17" xfId="0" applyNumberFormat="true" applyFont="true" applyFill="true" applyBorder="true" applyAlignment="true" applyProtection="true">
      <alignment horizontal="center" vertical="center"/>
      <protection locked="false"/>
    </xf>
    <xf numFmtId="164" fontId="13" fillId="11" borderId="17" xfId="0" applyNumberFormat="true" applyFont="true" applyFill="true" applyBorder="true" applyAlignment="true" applyProtection="true">
      <alignment horizontal="center" vertical="center"/>
      <protection locked="false"/>
    </xf>
    <xf numFmtId="164" fontId="13" fillId="12" borderId="20" xfId="0" applyNumberFormat="true" applyFont="true" applyFill="true" applyBorder="true" applyAlignment="true" applyProtection="true">
      <alignment horizontal="center" vertical="center"/>
      <protection locked="false"/>
    </xf>
    <xf numFmtId="164" fontId="13" fillId="6" borderId="17" xfId="0" applyNumberFormat="true" applyFont="true" applyFill="true" applyBorder="true" applyAlignment="true" applyProtection="true">
      <alignment horizontal="center" vertical="center"/>
      <protection locked="false"/>
    </xf>
    <xf numFmtId="164" fontId="13" fillId="7" borderId="17" xfId="0" applyNumberFormat="true" applyFont="true" applyFill="true" applyBorder="true" applyAlignment="true" applyProtection="true">
      <alignment horizontal="center" vertical="center"/>
      <protection locked="false"/>
    </xf>
    <xf numFmtId="164" fontId="13" fillId="8" borderId="20" xfId="0" applyNumberFormat="true" applyFont="true" applyFill="true" applyBorder="true" applyAlignment="true" applyProtection="true">
      <alignment horizontal="center" vertical="center"/>
      <protection locked="false"/>
    </xf>
    <xf numFmtId="0" fontId="3" fillId="3" borderId="10" xfId="0" applyFont="true" applyFill="true" applyBorder="true" applyAlignment="true" applyProtection="true">
      <alignment vertical="center"/>
      <protection locked="false"/>
    </xf>
    <xf numFmtId="164" fontId="13" fillId="4" borderId="8" xfId="0" applyNumberFormat="true" applyFont="true" applyFill="true" applyBorder="true" applyAlignment="true" applyProtection="true">
      <alignment horizontal="center" vertical="center"/>
      <protection locked="false"/>
    </xf>
    <xf numFmtId="164" fontId="13" fillId="9" borderId="9" xfId="0" applyNumberFormat="true" applyFont="true" applyFill="true" applyBorder="true" applyAlignment="true" applyProtection="true">
      <alignment horizontal="center" vertical="center"/>
      <protection locked="false"/>
    </xf>
    <xf numFmtId="164" fontId="13" fillId="6" borderId="9" xfId="0" applyNumberFormat="true" applyFont="true" applyFill="true" applyBorder="true" applyAlignment="true" applyProtection="true">
      <alignment horizontal="center" vertical="center"/>
      <protection locked="false"/>
    </xf>
    <xf numFmtId="164" fontId="13" fillId="7" borderId="9" xfId="0" applyNumberFormat="true" applyFont="true" applyFill="true" applyBorder="true" applyAlignment="true" applyProtection="true">
      <alignment horizontal="center" vertical="center"/>
      <protection locked="false"/>
    </xf>
    <xf numFmtId="164" fontId="13" fillId="8" borderId="22" xfId="0" applyNumberFormat="true" applyFont="true" applyFill="true" applyBorder="true" applyAlignment="true" applyProtection="true">
      <alignment horizontal="center" vertical="center"/>
      <protection locked="false"/>
    </xf>
    <xf numFmtId="1" fontId="3" fillId="4" borderId="4" xfId="0" applyNumberFormat="true" applyFont="true" applyFill="true" applyBorder="true" applyAlignment="true" applyProtection="true">
      <alignment horizontal="center"/>
      <protection locked="false"/>
    </xf>
    <xf numFmtId="164" fontId="13" fillId="3" borderId="19" xfId="0" applyNumberFormat="true" applyFont="true" applyFill="true" applyBorder="true" applyAlignment="true" applyProtection="true">
      <alignment horizontal="center"/>
      <protection locked="false"/>
    </xf>
    <xf numFmtId="164" fontId="13" fillId="3" borderId="23" xfId="0" applyNumberFormat="true" applyFont="true" applyFill="true" applyBorder="true" applyAlignment="true" applyProtection="true">
      <alignment horizontal="center"/>
      <protection locked="false"/>
    </xf>
    <xf numFmtId="164" fontId="13" fillId="3" borderId="11" xfId="0" applyNumberFormat="true" applyFont="true" applyFill="true" applyBorder="true" applyAlignment="true" applyProtection="true">
      <alignment horizontal="center"/>
      <protection locked="false"/>
    </xf>
    <xf numFmtId="164" fontId="13" fillId="3" borderId="20" xfId="0" applyNumberFormat="true" applyFont="true" applyFill="true" applyBorder="true" applyAlignment="true" applyProtection="true">
      <alignment horizontal="center"/>
      <protection locked="false"/>
    </xf>
    <xf numFmtId="164" fontId="13" fillId="3" borderId="21" xfId="0" applyNumberFormat="true" applyFont="true" applyFill="true" applyBorder="true" applyAlignment="true" applyProtection="true">
      <alignment horizontal="center"/>
      <protection locked="false"/>
    </xf>
    <xf numFmtId="164" fontId="13" fillId="3" borderId="7" xfId="0" applyNumberFormat="true" applyFont="true" applyFill="true" applyBorder="true" applyAlignment="true" applyProtection="true">
      <alignment horizontal="center"/>
      <protection locked="false"/>
    </xf>
    <xf numFmtId="164" fontId="13" fillId="3" borderId="12" xfId="0" applyNumberFormat="true" applyFont="true" applyFill="true" applyBorder="true" applyAlignment="true" applyProtection="true">
      <alignment horizontal="center"/>
      <protection locked="false"/>
    </xf>
    <xf numFmtId="164" fontId="13" fillId="3" borderId="22" xfId="0" applyNumberFormat="true" applyFont="true" applyFill="true" applyBorder="true" applyAlignment="true" applyProtection="true">
      <alignment horizontal="center"/>
      <protection locked="false"/>
    </xf>
    <xf numFmtId="0" fontId="3" fillId="3" borderId="24" xfId="0" applyFont="true" applyFill="true" applyBorder="true" applyProtection="true">
      <protection locked="false"/>
    </xf>
    <xf numFmtId="0" fontId="3" fillId="3" borderId="25" xfId="0" applyFont="true" applyFill="true" applyBorder="true" applyProtection="true">
      <protection locked="false"/>
    </xf>
    <xf numFmtId="0" fontId="6" fillId="4" borderId="26" xfId="0" applyFont="true" applyFill="true" applyBorder="true" applyAlignment="true" applyProtection="true">
      <alignment horizontal="center" vertical="center"/>
      <protection locked="false"/>
    </xf>
    <xf numFmtId="0" fontId="11" fillId="4" borderId="25" xfId="0" applyFont="true" applyFill="true" applyBorder="true" applyAlignment="true" applyProtection="true">
      <alignment horizontal="center" vertical="center"/>
      <protection locked="false"/>
    </xf>
    <xf numFmtId="0" fontId="11" fillId="4" borderId="18" xfId="0" applyFont="true" applyFill="true" applyBorder="true" applyAlignment="true" applyProtection="true">
      <alignment horizontal="center" vertical="center"/>
      <protection locked="false"/>
    </xf>
    <xf numFmtId="0" fontId="13" fillId="3" borderId="10" xfId="0" applyFont="true" applyFill="true" applyBorder="true" applyProtection="true">
      <protection locked="false"/>
    </xf>
    <xf numFmtId="0" fontId="11" fillId="4" borderId="26" xfId="0" applyFont="true" applyFill="true" applyBorder="true" applyAlignment="true" applyProtection="true">
      <alignment horizontal="center" vertical="center" wrapText="true"/>
      <protection locked="false"/>
    </xf>
    <xf numFmtId="164" fontId="3" fillId="3" borderId="10" xfId="0" applyNumberFormat="true" applyFont="true" applyFill="true" applyBorder="true" applyProtection="true">
      <protection locked="false"/>
    </xf>
    <xf numFmtId="0" fontId="15" fillId="3" borderId="4" xfId="0" applyFont="true" applyFill="true" applyBorder="true" applyAlignment="true" applyProtection="true">
      <alignment vertical="center" textRotation="90"/>
      <protection locked="false"/>
    </xf>
    <xf numFmtId="164" fontId="13" fillId="3" borderId="29" xfId="0" applyNumberFormat="true" applyFont="true" applyFill="true" applyBorder="true" applyAlignment="true" applyProtection="true">
      <alignment horizontal="center"/>
      <protection locked="false"/>
    </xf>
    <xf numFmtId="164" fontId="13" fillId="3" borderId="10" xfId="0" applyNumberFormat="true" applyFont="true" applyFill="true" applyBorder="true" applyAlignment="true" applyProtection="true">
      <alignment horizontal="center"/>
      <protection locked="false"/>
    </xf>
    <xf numFmtId="164" fontId="13" fillId="3" borderId="28" xfId="0" applyNumberFormat="true" applyFont="true" applyFill="true" applyBorder="true" applyAlignment="true" applyProtection="true">
      <alignment horizontal="center"/>
      <protection locked="false"/>
    </xf>
    <xf numFmtId="164" fontId="13" fillId="3" borderId="32" xfId="0" applyNumberFormat="true" applyFont="true" applyFill="true" applyBorder="true" applyAlignment="true" applyProtection="true">
      <alignment horizontal="center"/>
      <protection locked="false"/>
    </xf>
    <xf numFmtId="164" fontId="13" fillId="3" borderId="31" xfId="0" applyNumberFormat="true" applyFont="true" applyFill="true" applyBorder="true" applyAlignment="true" applyProtection="true">
      <alignment horizontal="center"/>
      <protection locked="false"/>
    </xf>
    <xf numFmtId="1" fontId="3" fillId="3" borderId="10" xfId="0" applyNumberFormat="true" applyFont="true" applyFill="true" applyBorder="true" applyProtection="true">
      <protection locked="false"/>
    </xf>
    <xf numFmtId="164" fontId="13" fillId="3" borderId="35" xfId="0" applyNumberFormat="true" applyFont="true" applyFill="true" applyBorder="true" applyAlignment="true" applyProtection="true">
      <alignment horizontal="center"/>
      <protection locked="false"/>
    </xf>
    <xf numFmtId="164" fontId="13" fillId="3" borderId="5" xfId="0" applyNumberFormat="true" applyFont="true" applyFill="true" applyBorder="true" applyAlignment="true" applyProtection="true">
      <alignment horizontal="center"/>
      <protection locked="false"/>
    </xf>
    <xf numFmtId="164" fontId="13" fillId="3" borderId="6" xfId="0" applyNumberFormat="true" applyFont="true" applyFill="true" applyBorder="true" applyAlignment="true" applyProtection="true">
      <alignment horizontal="center"/>
      <protection locked="false"/>
    </xf>
    <xf numFmtId="164" fontId="13" fillId="3" borderId="34" xfId="0" applyNumberFormat="true" applyFont="true" applyFill="true" applyBorder="true" applyAlignment="true" applyProtection="true">
      <alignment horizontal="center"/>
      <protection locked="false"/>
    </xf>
    <xf numFmtId="0" fontId="3" fillId="3" borderId="12" xfId="0" applyFont="true" applyFill="true" applyBorder="true" applyProtection="true">
      <protection locked="false"/>
    </xf>
    <xf numFmtId="0" fontId="3" fillId="3" borderId="10" xfId="0" applyFont="true" applyFill="true" applyBorder="true" applyProtection="true">
      <protection locked="false"/>
    </xf>
    <xf numFmtId="164" fontId="3" fillId="3" borderId="10" xfId="0" applyNumberFormat="true" applyFont="true" applyFill="true" applyBorder="true" applyAlignment="true" applyProtection="true">
      <alignment horizontal="center"/>
      <protection locked="false"/>
    </xf>
    <xf numFmtId="164" fontId="13" fillId="3" borderId="10" xfId="0" applyNumberFormat="true" applyFont="true" applyFill="true" applyBorder="true" applyAlignment="true" applyProtection="true">
      <alignment horizontal="center"/>
      <protection locked="false"/>
    </xf>
    <xf numFmtId="0" fontId="3" fillId="4" borderId="26" xfId="0" applyFont="true" applyFill="true" applyBorder="true" applyAlignment="true" applyProtection="true">
      <alignment horizontal="center" vertical="center"/>
      <protection locked="false"/>
    </xf>
    <xf numFmtId="164" fontId="13" fillId="5" borderId="16" xfId="0" applyNumberFormat="true" applyFont="true" applyFill="true" applyBorder="true" applyAlignment="true" applyProtection="true">
      <alignment horizontal="center"/>
      <protection locked="false"/>
    </xf>
    <xf numFmtId="164" fontId="13" fillId="5" borderId="8" xfId="0" applyNumberFormat="true" applyFont="true" applyFill="true" applyBorder="true" applyAlignment="true" applyProtection="true">
      <alignment horizontal="center"/>
      <protection locked="false"/>
    </xf>
    <xf numFmtId="164" fontId="13" fillId="5" borderId="17" xfId="0" applyNumberFormat="true" applyFont="true" applyFill="true" applyBorder="true" applyAlignment="true" applyProtection="true">
      <alignment horizontal="center" vertical="center"/>
      <protection locked="false"/>
    </xf>
    <xf numFmtId="164" fontId="13" fillId="5" borderId="9" xfId="0" applyNumberFormat="true" applyFont="true" applyFill="true" applyBorder="true" applyAlignment="true" applyProtection="true">
      <alignment horizontal="center" vertical="center"/>
      <protection locked="false"/>
    </xf>
    <xf numFmtId="0" fontId="5" fillId="0" borderId="10" xfId="0" applyFont="true" applyFill="true" applyBorder="true" applyAlignment="true" applyProtection="true">
      <alignment horizontal="center" vertical="center"/>
      <protection locked="false"/>
    </xf>
    <xf numFmtId="0" fontId="3" fillId="3" borderId="10" xfId="0" applyFont="true" applyFill="true" applyBorder="true" applyAlignment="true" applyProtection="true">
      <alignment horizontal="center" vertical="center"/>
      <protection locked="false"/>
    </xf>
    <xf numFmtId="0" fontId="3" fillId="0" borderId="10" xfId="0" applyFont="true" applyFill="true" applyBorder="true" applyProtection="true">
      <protection locked="false"/>
    </xf>
    <xf numFmtId="1" fontId="8" fillId="3" borderId="10" xfId="0" applyNumberFormat="true" applyFont="true" applyFill="true" applyBorder="true" applyAlignment="true" applyProtection="true">
      <alignment horizontal="center" vertical="center"/>
      <protection locked="false"/>
    </xf>
    <xf numFmtId="0" fontId="3" fillId="17" borderId="10" xfId="0" applyFont="true" applyFill="true" applyBorder="true" applyAlignment="true">
      <alignment wrapText="true"/>
    </xf>
    <xf numFmtId="0" fontId="45" fillId="17" borderId="10" xfId="0" applyFont="true" applyFill="true" applyBorder="true" applyAlignment="true">
      <alignment horizontal="left" vertical="top"/>
    </xf>
    <xf numFmtId="169" fontId="45" fillId="17" borderId="10" xfId="0" applyNumberFormat="true" applyFont="true" applyFill="true" applyBorder="true" applyAlignment="true">
      <alignment horizontal="right" vertical="top" wrapText="true"/>
    </xf>
    <xf numFmtId="0" fontId="49" fillId="20" borderId="61" xfId="0" applyFont="true" applyFill="true" applyBorder="true" applyAlignment="true">
      <alignment vertical="center"/>
    </xf>
    <xf numFmtId="0" fontId="49" fillId="9" borderId="61" xfId="0" applyFont="true" applyFill="true" applyBorder="true" applyAlignment="true">
      <alignment vertical="center"/>
    </xf>
    <xf numFmtId="0" fontId="49" fillId="21" borderId="61" xfId="0" applyFont="true" applyFill="true" applyBorder="true" applyAlignment="true">
      <alignment vertical="center"/>
    </xf>
    <xf numFmtId="0" fontId="49" fillId="22" borderId="1" xfId="0" applyFont="true" applyFill="true" applyBorder="true" applyAlignment="true">
      <alignment vertical="center"/>
    </xf>
    <xf numFmtId="0" fontId="14" fillId="3" borderId="10" xfId="0" applyFont="true" applyFill="true" applyBorder="true" applyAlignment="true">
      <alignment horizontal="right"/>
    </xf>
    <xf numFmtId="0" fontId="43" fillId="17" borderId="10" xfId="0" applyFont="true" applyFill="true" applyBorder="true" applyAlignment="true">
      <alignment horizontal="left"/>
    </xf>
    <xf numFmtId="0" fontId="43" fillId="17" borderId="10" xfId="0" applyFont="true" applyFill="true" applyBorder="true" applyAlignment="true"/>
    <xf numFmtId="0" fontId="3" fillId="3" borderId="10" xfId="0" applyFont="true" applyFill="true" applyBorder="true" applyAlignment="true"/>
    <xf numFmtId="0" fontId="3" fillId="3" borderId="10" xfId="0" applyFont="true" applyFill="true" applyBorder="true"/>
    <xf numFmtId="0" fontId="3" fillId="17" borderId="10" xfId="0" applyFont="true" applyFill="true" applyBorder="true" applyAlignment="true">
      <alignment wrapText="true"/>
    </xf>
    <xf numFmtId="0" fontId="43" fillId="15" borderId="10" xfId="0" applyFont="true" applyFill="true" applyBorder="true" applyAlignment="true">
      <alignment horizontal="left"/>
    </xf>
    <xf numFmtId="0" fontId="42" fillId="17" borderId="10" xfId="0" applyFont="true" applyFill="true" applyBorder="true" applyAlignment="true">
      <alignment wrapText="true"/>
    </xf>
    <xf numFmtId="0" fontId="44" fillId="3" borderId="10" xfId="0" applyFont="true" applyFill="true" applyBorder="true"/>
    <xf numFmtId="0" fontId="51" fillId="17" borderId="10" xfId="0" applyFont="true" applyFill="true" applyBorder="true" applyAlignment="true">
      <alignment wrapText="true"/>
    </xf>
    <xf numFmtId="0" fontId="50" fillId="17" borderId="10" xfId="0" applyFont="true" applyFill="true" applyBorder="true" applyAlignment="true">
      <alignment wrapText="true"/>
    </xf>
    <xf numFmtId="169" fontId="45" fillId="17" borderId="10" xfId="0" applyNumberFormat="true" applyFont="true" applyFill="true" applyBorder="true" applyAlignment="true">
      <alignment horizontal="right" vertical="top" wrapText="true"/>
    </xf>
    <xf numFmtId="0" fontId="0" fillId="0" borderId="0" xfId="0" applyAlignment="true">
      <alignment vertical="center"/>
    </xf>
    <xf numFmtId="0" fontId="3" fillId="17" borderId="10" xfId="0" applyFont="true" applyFill="true" applyBorder="true" applyAlignment="true">
      <alignment vertical="center" wrapText="true"/>
    </xf>
    <xf numFmtId="0" fontId="0" fillId="0" borderId="10" xfId="0" applyBorder="true" applyAlignment="true">
      <alignment vertical="center"/>
    </xf>
    <xf numFmtId="0" fontId="3" fillId="17" borderId="10" xfId="0" applyFont="true" applyFill="true" applyBorder="true" applyAlignment="true">
      <alignment vertical="center"/>
    </xf>
    <xf numFmtId="0" fontId="3" fillId="17" borderId="10" xfId="0" applyFont="true" applyFill="true" applyBorder="true" applyAlignment="true"/>
    <xf numFmtId="0" fontId="3" fillId="3" borderId="10" xfId="0" applyFont="true" applyFill="true" applyBorder="true" applyAlignment="true">
      <alignment vertical="center"/>
    </xf>
    <xf numFmtId="0" fontId="3" fillId="15" borderId="10" xfId="0" applyFont="true" applyFill="true" applyBorder="true" applyAlignment="true"/>
    <xf numFmtId="0" fontId="49" fillId="19" borderId="1" xfId="0" applyFont="true" applyFill="true" applyBorder="true" applyAlignment="true">
      <alignment vertical="center"/>
    </xf>
    <xf numFmtId="0" fontId="54" fillId="15" borderId="3" xfId="0" applyFont="true" applyFill="true" applyBorder="true" applyAlignment="true">
      <alignment horizontal="left"/>
    </xf>
    <xf numFmtId="0" fontId="26" fillId="17" borderId="4" xfId="0" applyFont="true" applyFill="true" applyBorder="true" applyAlignment="true"/>
    <xf numFmtId="0" fontId="54" fillId="17" borderId="10" xfId="0" applyFont="true" applyFill="true" applyBorder="true" applyAlignment="true"/>
    <xf numFmtId="0" fontId="56" fillId="3" borderId="4" xfId="0" applyFont="true" applyFill="true" applyBorder="true" applyAlignment="true"/>
    <xf numFmtId="0" fontId="54" fillId="17" borderId="10" xfId="0" applyFont="true" applyFill="true" applyBorder="true" applyAlignment="true">
      <alignment horizontal="left"/>
    </xf>
    <xf numFmtId="0" fontId="54" fillId="17" borderId="3" xfId="0" applyFont="true" applyFill="true" applyBorder="true" applyAlignment="true">
      <alignment horizontal="left"/>
    </xf>
    <xf numFmtId="0" fontId="54" fillId="15" borderId="3" xfId="0" applyFont="true" applyFill="true" applyBorder="true" applyAlignment="true">
      <alignment vertical="center"/>
    </xf>
    <xf numFmtId="0" fontId="26" fillId="17" borderId="4" xfId="0" applyFont="true" applyFill="true" applyBorder="true" applyAlignment="true">
      <alignment vertical="center"/>
    </xf>
    <xf numFmtId="0" fontId="54" fillId="17" borderId="1" xfId="0" applyFont="true" applyFill="true" applyBorder="true" applyAlignment="true">
      <alignment vertical="center"/>
    </xf>
    <xf numFmtId="0" fontId="26" fillId="3" borderId="2" xfId="0" applyFont="true" applyFill="true" applyBorder="true" applyAlignment="true">
      <alignment vertical="center"/>
    </xf>
    <xf numFmtId="0" fontId="54" fillId="17" borderId="3" xfId="0" applyFont="true" applyFill="true" applyBorder="true" applyAlignment="true">
      <alignment vertical="center"/>
    </xf>
    <xf numFmtId="0" fontId="26" fillId="3" borderId="4" xfId="0" applyFont="true" applyFill="true" applyBorder="true" applyAlignment="true">
      <alignment vertical="center"/>
    </xf>
    <xf numFmtId="0" fontId="55" fillId="17" borderId="3" xfId="0" applyFont="true" applyFill="true" applyBorder="true" applyAlignment="true">
      <alignment vertical="center"/>
    </xf>
    <xf numFmtId="0" fontId="55" fillId="3" borderId="4" xfId="0" applyFont="true" applyFill="true" applyBorder="true" applyAlignment="true">
      <alignment vertical="center"/>
    </xf>
    <xf numFmtId="0" fontId="55" fillId="3" borderId="3" xfId="0" applyFont="true" applyFill="true" applyBorder="true" applyAlignment="true">
      <alignment vertical="center"/>
    </xf>
    <xf numFmtId="0" fontId="55" fillId="17" borderId="4" xfId="0" applyFont="true" applyFill="true" applyBorder="true" applyAlignment="true">
      <alignment vertical="center"/>
    </xf>
    <xf numFmtId="0" fontId="41" fillId="3" borderId="48" xfId="0" applyFont="true" applyFill="true" applyBorder="true" applyAlignment="true">
      <alignment horizontal="center" vertical="center" wrapText="true"/>
    </xf>
    <xf numFmtId="0" fontId="41" fillId="3" borderId="49" xfId="0" applyFont="true" applyFill="true" applyBorder="true" applyAlignment="true">
      <alignment horizontal="center" vertical="center" wrapText="true"/>
    </xf>
    <xf numFmtId="0" fontId="41" fillId="3" borderId="51" xfId="0" applyFont="true" applyFill="true" applyBorder="true" applyAlignment="true">
      <alignment horizontal="left" vertical="center"/>
    </xf>
    <xf numFmtId="0" fontId="52" fillId="3" borderId="10" xfId="0" applyFont="true" applyFill="true" applyBorder="true" applyAlignment="true">
      <alignment horizontal="left" vertical="center"/>
    </xf>
    <xf numFmtId="0" fontId="55" fillId="3" borderId="4" xfId="0" applyFont="true" applyFill="true" applyBorder="true" applyAlignment="true"/>
    <xf numFmtId="0" fontId="41" fillId="23" borderId="10" xfId="0" applyFont="true" applyFill="true" applyBorder="true" applyAlignment="true">
      <alignment horizontal="left" vertical="center"/>
    </xf>
    <xf numFmtId="0" fontId="41" fillId="24" borderId="10" xfId="0" applyFont="true" applyFill="true" applyBorder="true" applyAlignment="true">
      <alignment horizontal="left" vertical="center"/>
    </xf>
    <xf numFmtId="0" fontId="41" fillId="20" borderId="10" xfId="0" applyFont="true" applyFill="true" applyBorder="true" applyAlignment="true">
      <alignment horizontal="left" vertical="center"/>
    </xf>
    <xf numFmtId="0" fontId="41" fillId="21" borderId="10" xfId="0" applyFont="true" applyFill="true" applyBorder="true" applyAlignment="true">
      <alignment horizontal="left" vertical="center"/>
    </xf>
    <xf numFmtId="0" fontId="41" fillId="9" borderId="10" xfId="0" applyFont="true" applyFill="true" applyBorder="true" applyAlignment="true">
      <alignment horizontal="left" vertical="center"/>
    </xf>
    <xf numFmtId="1" fontId="6" fillId="4" borderId="39" xfId="0" applyNumberFormat="true" applyFont="true" applyFill="true" applyBorder="true" applyAlignment="true" applyProtection="true">
      <alignment horizontal="center" vertical="center"/>
    </xf>
    <xf numFmtId="1" fontId="6" fillId="4" borderId="42" xfId="0" applyNumberFormat="true" applyFont="true" applyFill="true" applyBorder="true" applyAlignment="true" applyProtection="true">
      <alignment horizontal="center" vertical="center"/>
    </xf>
    <xf numFmtId="0" fontId="3" fillId="0" borderId="10" xfId="0" applyFont="true" applyFill="true" applyBorder="true" applyAlignment="true">
      <alignment wrapText="true"/>
    </xf>
    <xf numFmtId="0" fontId="3" fillId="0" borderId="10" xfId="0" applyFont="true" applyFill="true" applyBorder="true" applyAlignment="true">
      <alignment vertical="top" wrapText="true"/>
    </xf>
    <xf numFmtId="0" fontId="26" fillId="15" borderId="10" xfId="0" applyFont="true" applyFill="true" applyBorder="true" applyAlignment="true">
      <alignment vertical="top" wrapText="true"/>
    </xf>
    <xf numFmtId="0" fontId="26" fillId="0" borderId="10" xfId="0" applyFont="true" applyFill="true" applyBorder="true" applyAlignment="true">
      <alignment vertical="top" wrapText="true"/>
    </xf>
    <xf numFmtId="0" fontId="0" fillId="0" borderId="10" xfId="0" applyFill="true" applyBorder="true" applyAlignment="true">
      <alignment vertical="center"/>
    </xf>
    <xf numFmtId="0" fontId="3" fillId="0" borderId="10" xfId="0" applyFont="true" applyFill="true" applyBorder="true" applyAlignment="true">
      <alignment vertical="center" wrapText="true"/>
    </xf>
    <xf numFmtId="0" fontId="49" fillId="22" borderId="11" xfId="0" applyFont="true" applyFill="true" applyBorder="true" applyAlignment="true">
      <alignment vertical="center"/>
    </xf>
    <xf numFmtId="0" fontId="3" fillId="15" borderId="10" xfId="0" applyFont="true" applyFill="true" applyBorder="true" applyAlignment="true">
      <alignment wrapText="true"/>
    </xf>
    <xf numFmtId="0" fontId="13" fillId="3" borderId="10" xfId="0" applyFont="true" applyFill="true" applyBorder="true" applyAlignment="true" applyProtection="true">
      <alignment horizontal="center" vertical="center"/>
      <protection locked="false"/>
    </xf>
    <xf numFmtId="164" fontId="3" fillId="3" borderId="10" xfId="0" applyNumberFormat="true" applyFont="true" applyFill="true" applyBorder="true" applyAlignment="true" applyProtection="true">
      <alignment horizontal="center" vertical="center"/>
      <protection locked="false"/>
    </xf>
    <xf numFmtId="0" fontId="55" fillId="17" borderId="5" xfId="0" applyFont="true" applyFill="true" applyBorder="true" applyAlignment="true">
      <alignment vertical="center"/>
    </xf>
    <xf numFmtId="0" fontId="64" fillId="17" borderId="6" xfId="0" applyFont="true" applyFill="true" applyBorder="true" applyAlignment="true">
      <alignment vertical="center"/>
    </xf>
    <xf numFmtId="0" fontId="64" fillId="17" borderId="4" xfId="0" applyFont="true" applyFill="true" applyBorder="true" applyAlignment="true">
      <alignment vertical="center"/>
    </xf>
    <xf numFmtId="0" fontId="55" fillId="17" borderId="4" xfId="0" applyFont="true" applyFill="true" applyBorder="true" applyAlignment="true"/>
    <xf numFmtId="0" fontId="55" fillId="17" borderId="6" xfId="0" applyFont="true" applyFill="true" applyBorder="true" applyAlignment="true"/>
    <xf numFmtId="0" fontId="0" fillId="0" borderId="10" xfId="0" applyBorder="true"/>
    <xf numFmtId="168" fontId="40" fillId="0" borderId="10" xfId="0" applyNumberFormat="true" applyFont="true" applyFill="true" applyBorder="true" applyAlignment="true">
      <alignment horizontal="right" vertical="center"/>
    </xf>
    <xf numFmtId="0" fontId="0" fillId="0" borderId="10" xfId="0" applyFill="true" applyBorder="true"/>
    <xf numFmtId="0" fontId="54" fillId="15" borderId="1" xfId="0" applyFont="true" applyFill="true" applyBorder="true" applyAlignment="true"/>
    <xf numFmtId="0" fontId="26" fillId="15" borderId="2" xfId="0" applyFont="true" applyFill="true" applyBorder="true" applyAlignment="true"/>
    <xf numFmtId="0" fontId="54" fillId="15" borderId="3" xfId="0" applyFont="true" applyFill="true" applyBorder="true" applyAlignment="true"/>
    <xf numFmtId="0" fontId="26" fillId="15" borderId="4" xfId="0" applyFont="true" applyFill="true" applyBorder="true" applyAlignment="true"/>
    <xf numFmtId="0" fontId="55" fillId="15" borderId="3" xfId="0" applyFont="true" applyFill="true" applyBorder="true" applyAlignment="true"/>
    <xf numFmtId="0" fontId="55" fillId="15" borderId="4" xfId="0" applyFont="true" applyFill="true" applyBorder="true" applyAlignment="true"/>
    <xf numFmtId="0" fontId="55" fillId="15" borderId="3" xfId="0" applyFont="true" applyFill="true" applyBorder="true" applyAlignment="true">
      <alignment vertical="center"/>
    </xf>
    <xf numFmtId="0" fontId="55" fillId="15" borderId="4" xfId="0" applyFont="true" applyFill="true" applyBorder="true" applyAlignment="true">
      <alignment vertical="center"/>
    </xf>
    <xf numFmtId="0" fontId="64" fillId="15" borderId="4" xfId="0" applyFont="true" applyFill="true" applyBorder="true" applyAlignment="true">
      <alignment vertical="center"/>
    </xf>
    <xf numFmtId="0" fontId="41" fillId="16" borderId="64" xfId="0" applyFont="true" applyFill="true" applyBorder="true" applyAlignment="true">
      <alignment horizontal="left" vertical="center"/>
    </xf>
    <xf numFmtId="0" fontId="3" fillId="3" borderId="10" xfId="0" applyFont="true" applyFill="true" applyBorder="true" applyAlignment="true"/>
    <xf numFmtId="0" fontId="67" fillId="17" borderId="4" xfId="0" applyFont="true" applyFill="true" applyBorder="true" applyAlignment="true"/>
    <xf numFmtId="0" fontId="67" fillId="3" borderId="4" xfId="0" applyFont="true" applyFill="true" applyBorder="true" applyAlignment="true"/>
    <xf numFmtId="0" fontId="67" fillId="17" borderId="6" xfId="0" applyFont="true" applyFill="true" applyBorder="true" applyAlignment="true"/>
    <xf numFmtId="0" fontId="3" fillId="3" borderId="10" xfId="0" applyFont="true" applyFill="true" applyBorder="true" applyAlignment="true">
      <alignment vertical="center" wrapText="true"/>
    </xf>
    <xf numFmtId="169" fontId="46" fillId="2" borderId="68" xfId="0" applyNumberFormat="true" applyFont="true" applyFill="true" applyBorder="true" applyAlignment="true">
      <alignment vertical="center"/>
    </xf>
    <xf numFmtId="169" fontId="46" fillId="2" borderId="69" xfId="0" applyNumberFormat="true" applyFont="true" applyFill="true" applyBorder="true" applyAlignment="true">
      <alignment vertical="center"/>
    </xf>
    <xf numFmtId="0" fontId="41" fillId="16" borderId="96" xfId="0" applyFont="true" applyFill="true" applyBorder="true" applyAlignment="true">
      <alignment horizontal="left" vertical="center" wrapText="true"/>
    </xf>
    <xf numFmtId="0" fontId="41" fillId="3" borderId="10" xfId="0" applyFont="true" applyFill="true" applyBorder="true" applyAlignment="true">
      <alignment horizontal="left" vertical="center"/>
    </xf>
    <xf numFmtId="169" fontId="46" fillId="2" borderId="100" xfId="0" applyNumberFormat="true" applyFont="true" applyFill="true" applyBorder="true" applyAlignment="true">
      <alignment vertical="center"/>
    </xf>
    <xf numFmtId="0" fontId="41" fillId="16" borderId="101" xfId="0" applyFont="true" applyFill="true" applyBorder="true" applyAlignment="true">
      <alignment horizontal="left" vertical="center" wrapText="true"/>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3" borderId="106"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169" fontId="45" fillId="17" borderId="112" xfId="0" applyNumberFormat="true" applyFont="true" applyFill="true" applyBorder="true" applyAlignment="true">
      <alignment horizontal="center" vertical="center"/>
    </xf>
    <xf numFmtId="169" fontId="45" fillId="17" borderId="113" xfId="0" applyNumberFormat="true" applyFont="true" applyFill="true" applyBorder="true" applyAlignment="true">
      <alignment horizontal="center" vertical="center"/>
    </xf>
    <xf numFmtId="169" fontId="45" fillId="17" borderId="114" xfId="0" applyNumberFormat="true" applyFont="true" applyFill="true" applyBorder="true" applyAlignment="true">
      <alignment horizontal="center" vertical="center"/>
    </xf>
    <xf numFmtId="169" fontId="45" fillId="17" borderId="115" xfId="0" applyNumberFormat="true" applyFont="true" applyFill="true" applyBorder="true" applyAlignment="true">
      <alignment horizontal="center" vertical="center"/>
    </xf>
    <xf numFmtId="169" fontId="45" fillId="17" borderId="116" xfId="0" applyNumberFormat="true" applyFont="true" applyFill="true" applyBorder="true" applyAlignment="true">
      <alignment horizontal="center" vertical="center"/>
    </xf>
    <xf numFmtId="169" fontId="45" fillId="17" borderId="74" xfId="0" applyNumberFormat="true" applyFont="true" applyFill="true" applyBorder="true" applyAlignment="true">
      <alignment horizontal="center" vertical="center"/>
    </xf>
    <xf numFmtId="169" fontId="45" fillId="17" borderId="45" xfId="0" applyNumberFormat="true" applyFont="true" applyFill="true" applyBorder="true" applyAlignment="true">
      <alignment horizontal="center" vertical="center"/>
    </xf>
    <xf numFmtId="169" fontId="45" fillId="17" borderId="89" xfId="0" applyNumberFormat="true" applyFont="true" applyFill="true" applyBorder="true" applyAlignment="true">
      <alignment horizontal="center" vertical="center"/>
    </xf>
    <xf numFmtId="169" fontId="45" fillId="17" borderId="82" xfId="0" applyNumberFormat="true" applyFont="true" applyFill="true" applyBorder="true" applyAlignment="true">
      <alignment horizontal="center" vertical="center"/>
    </xf>
    <xf numFmtId="169" fontId="45" fillId="17" borderId="62" xfId="0" applyNumberFormat="true" applyFont="true" applyFill="true" applyBorder="true" applyAlignment="true">
      <alignment horizontal="center" vertical="center"/>
    </xf>
    <xf numFmtId="169" fontId="45" fillId="17" borderId="75" xfId="0" applyNumberFormat="true" applyFont="true" applyFill="true" applyBorder="true" applyAlignment="true">
      <alignment horizontal="center" vertical="center"/>
    </xf>
    <xf numFmtId="169" fontId="45" fillId="17" borderId="44" xfId="0" applyNumberFormat="true" applyFont="true" applyFill="true" applyBorder="true" applyAlignment="true">
      <alignment horizontal="center" vertical="center"/>
    </xf>
    <xf numFmtId="169" fontId="45" fillId="17" borderId="90" xfId="0" applyNumberFormat="true" applyFont="true" applyFill="true" applyBorder="true" applyAlignment="true">
      <alignment horizontal="center" vertical="center"/>
    </xf>
    <xf numFmtId="169" fontId="45" fillId="17" borderId="83" xfId="0" applyNumberFormat="true" applyFont="true" applyFill="true" applyBorder="true" applyAlignment="true">
      <alignment horizontal="center" vertical="center"/>
    </xf>
    <xf numFmtId="169" fontId="45" fillId="17" borderId="63" xfId="0" applyNumberFormat="true" applyFont="true" applyFill="true" applyBorder="true" applyAlignment="true">
      <alignment horizontal="center" vertical="center"/>
    </xf>
    <xf numFmtId="168" fontId="40" fillId="18" borderId="108" xfId="0" applyNumberFormat="true" applyFont="true" applyFill="true" applyBorder="true" applyAlignment="true">
      <alignment horizontal="center" vertical="center"/>
    </xf>
    <xf numFmtId="168" fontId="40" fillId="18" borderId="110" xfId="0" applyNumberFormat="true" applyFont="true" applyFill="true" applyBorder="true" applyAlignment="true">
      <alignment horizontal="center" vertical="center"/>
    </xf>
    <xf numFmtId="168" fontId="40" fillId="18" borderId="107" xfId="0" applyNumberFormat="true" applyFont="true" applyFill="true" applyBorder="true" applyAlignment="true">
      <alignment horizontal="center" vertical="center"/>
    </xf>
    <xf numFmtId="168" fontId="40" fillId="18" borderId="111" xfId="0" applyNumberFormat="true" applyFont="true" applyFill="true" applyBorder="true" applyAlignment="true">
      <alignment horizontal="center" vertical="center"/>
    </xf>
    <xf numFmtId="168" fontId="40" fillId="18" borderId="109" xfId="0" applyNumberFormat="true" applyFont="true" applyFill="true" applyBorder="true" applyAlignment="true">
      <alignment horizontal="center" vertical="center"/>
    </xf>
    <xf numFmtId="168" fontId="40" fillId="18" borderId="50" xfId="0" applyNumberFormat="true" applyFont="true" applyFill="true" applyBorder="true" applyAlignment="true">
      <alignment horizontal="center" vertical="center"/>
    </xf>
    <xf numFmtId="168" fontId="40" fillId="18" borderId="57" xfId="0" applyNumberFormat="true" applyFont="true" applyFill="true" applyBorder="true" applyAlignment="true">
      <alignment horizontal="center" vertical="center"/>
    </xf>
    <xf numFmtId="168" fontId="40" fillId="18" borderId="72" xfId="0" applyNumberFormat="true" applyFont="true" applyFill="true" applyBorder="true" applyAlignment="true">
      <alignment horizontal="center" vertical="center"/>
    </xf>
    <xf numFmtId="168" fontId="40" fillId="18" borderId="58" xfId="0" applyNumberFormat="true" applyFont="true" applyFill="true" applyBorder="true" applyAlignment="true">
      <alignment horizontal="center" vertical="center"/>
    </xf>
    <xf numFmtId="168" fontId="40" fillId="18" borderId="87" xfId="0" applyNumberFormat="true" applyFont="true" applyFill="true" applyBorder="true" applyAlignment="true">
      <alignment horizontal="center" vertical="center"/>
    </xf>
    <xf numFmtId="168" fontId="40" fillId="18" borderId="80" xfId="0" applyNumberFormat="true" applyFont="true" applyFill="true" applyBorder="true" applyAlignment="true">
      <alignment horizontal="center" vertical="center"/>
    </xf>
    <xf numFmtId="168" fontId="40" fillId="18" borderId="95" xfId="0" applyNumberFormat="true" applyFont="true" applyFill="true" applyBorder="true" applyAlignment="true">
      <alignment horizontal="center" vertical="center"/>
    </xf>
    <xf numFmtId="168" fontId="40" fillId="18" borderId="79" xfId="0" applyNumberFormat="true" applyFont="true" applyFill="true" applyBorder="true" applyAlignment="true">
      <alignment horizontal="center" vertical="center"/>
    </xf>
    <xf numFmtId="168" fontId="40" fillId="18" borderId="81" xfId="0" applyNumberFormat="true" applyFont="true" applyFill="true" applyBorder="true" applyAlignment="true">
      <alignment horizontal="center" vertical="center"/>
    </xf>
    <xf numFmtId="168" fontId="40" fillId="18" borderId="92" xfId="0" applyNumberFormat="true" applyFont="true" applyFill="true" applyBorder="true" applyAlignment="true">
      <alignment horizontal="center" vertical="center"/>
    </xf>
    <xf numFmtId="0" fontId="55" fillId="17" borderId="3" xfId="0" applyFont="true" applyFill="true" applyBorder="true" applyAlignment="true">
      <alignment horizontal="left"/>
    </xf>
    <xf numFmtId="0" fontId="55" fillId="17" borderId="5" xfId="0" applyFont="true" applyFill="true" applyBorder="true" applyAlignment="true"/>
    <xf numFmtId="169" fontId="45" fillId="17" borderId="10" xfId="0" applyNumberFormat="true" applyFont="true" applyFill="true" applyBorder="true" applyAlignment="true">
      <alignment horizontal="right" vertical="top"/>
    </xf>
    <xf numFmtId="0" fontId="67" fillId="17" borderId="3" xfId="0" applyFont="true" applyFill="true" applyBorder="true" applyAlignment="true"/>
    <xf numFmtId="0" fontId="67" fillId="17" borderId="5" xfId="0" applyFont="true" applyFill="true" applyBorder="true" applyAlignment="true"/>
    <xf numFmtId="0" fontId="41" fillId="3" borderId="105" xfId="0" applyFont="true" applyFill="true" applyBorder="true" applyAlignment="true">
      <alignment horizontal="center" vertical="center"/>
    </xf>
    <xf numFmtId="0" fontId="41" fillId="3" borderId="48" xfId="0" applyFont="true" applyFill="true" applyBorder="true" applyAlignment="true">
      <alignment horizontal="center" vertical="center"/>
    </xf>
    <xf numFmtId="0" fontId="26" fillId="15" borderId="10" xfId="0" applyFont="true" applyFill="true" applyBorder="true" applyAlignment="true">
      <alignment vertical="top"/>
    </xf>
    <xf numFmtId="0" fontId="26" fillId="0" borderId="10" xfId="0" applyFont="true" applyFill="true" applyBorder="true" applyAlignment="true">
      <alignment vertical="top"/>
    </xf>
    <xf numFmtId="0" fontId="3" fillId="0" borderId="10" xfId="0" applyFont="true" applyFill="true" applyBorder="true" applyAlignment="true">
      <alignment vertical="top"/>
    </xf>
    <xf numFmtId="0" fontId="0" fillId="0" borderId="0" xfId="0" applyAlignment="true"/>
    <xf numFmtId="0" fontId="14" fillId="3" borderId="10" xfId="0" applyFont="true" applyFill="true" applyBorder="true" applyAlignment="true"/>
    <xf numFmtId="3" fontId="3" fillId="3" borderId="10" xfId="0" applyNumberFormat="true" applyFont="true" applyFill="true" applyBorder="true" applyAlignment="true"/>
    <xf numFmtId="0" fontId="41" fillId="16" borderId="117" xfId="0" applyFont="true" applyFill="true" applyBorder="true" applyAlignment="true">
      <alignment horizontal="left" vertical="center"/>
    </xf>
    <xf numFmtId="0" fontId="41"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9" fontId="45" fillId="17" borderId="118" xfId="0" applyNumberFormat="true" applyFont="true" applyFill="true" applyBorder="true" applyAlignment="true">
      <alignment horizontal="center" vertical="center"/>
    </xf>
    <xf numFmtId="167" fontId="40" fillId="18" borderId="55" xfId="0" applyNumberFormat="true" applyFont="true" applyFill="true" applyBorder="true" applyAlignment="true">
      <alignment horizontal="center" vertical="center"/>
    </xf>
    <xf numFmtId="167" fontId="40" fillId="18" borderId="56" xfId="0" applyNumberFormat="true" applyFont="true" applyFill="true" applyBorder="true" applyAlignment="true">
      <alignment horizontal="center" vertical="center"/>
    </xf>
    <xf numFmtId="167" fontId="40" fillId="18" borderId="66" xfId="0" applyNumberFormat="true" applyFont="true" applyFill="true" applyBorder="true" applyAlignment="true">
      <alignment horizontal="center" vertical="center"/>
    </xf>
    <xf numFmtId="167" fontId="40" fillId="18" borderId="67" xfId="0" applyNumberFormat="true" applyFont="true" applyFill="true" applyBorder="true" applyAlignment="true">
      <alignment horizontal="center" vertical="center"/>
    </xf>
    <xf numFmtId="167" fontId="40" fillId="18" borderId="50" xfId="0" applyNumberFormat="true" applyFont="true" applyFill="true" applyBorder="true" applyAlignment="true">
      <alignment horizontal="center" vertical="center"/>
    </xf>
    <xf numFmtId="167" fontId="40" fillId="18" borderId="58" xfId="0" applyNumberFormat="true" applyFont="true" applyFill="true" applyBorder="true" applyAlignment="true">
      <alignment horizontal="center" vertical="center"/>
    </xf>
    <xf numFmtId="0" fontId="3" fillId="3" borderId="10" xfId="0" applyFont="true" applyFill="true" applyBorder="true" applyAlignment="true">
      <alignment horizontal="center" vertical="center"/>
    </xf>
    <xf numFmtId="0" fontId="3" fillId="0" borderId="10" xfId="0" applyFont="true" applyFill="true" applyBorder="true" applyAlignment="true">
      <alignment horizontal="center" vertical="center"/>
    </xf>
    <xf numFmtId="0" fontId="41" fillId="3" borderId="70" xfId="0" applyFont="true" applyFill="true" applyBorder="true" applyAlignment="true">
      <alignment horizontal="center" vertical="center"/>
    </xf>
    <xf numFmtId="0" fontId="41" fillId="3" borderId="85" xfId="0" applyFont="true" applyFill="true" applyBorder="true" applyAlignment="true">
      <alignment horizontal="center" vertical="center"/>
    </xf>
    <xf numFmtId="0" fontId="3" fillId="17" borderId="3" xfId="0" applyFont="true" applyFill="true" applyBorder="true" applyAlignment="true">
      <alignment wrapText="true"/>
    </xf>
    <xf numFmtId="169" fontId="45" fillId="17" borderId="119" xfId="0" applyNumberFormat="true" applyFont="true" applyFill="true" applyBorder="true" applyAlignment="true">
      <alignment horizontal="center" vertical="center"/>
    </xf>
    <xf numFmtId="169" fontId="45" fillId="17" borderId="120" xfId="0" applyNumberFormat="true" applyFont="true" applyFill="true" applyBorder="true" applyAlignment="true">
      <alignment horizontal="center" vertical="center"/>
    </xf>
    <xf numFmtId="169" fontId="45" fillId="17" borderId="122" xfId="0" applyNumberFormat="true" applyFont="true" applyFill="true" applyBorder="true" applyAlignment="true">
      <alignment horizontal="center" vertical="center"/>
    </xf>
    <xf numFmtId="167" fontId="40" fillId="18" borderId="71" xfId="0" applyNumberFormat="true" applyFont="true" applyFill="true" applyBorder="true" applyAlignment="true">
      <alignment horizontal="center" vertical="center"/>
    </xf>
    <xf numFmtId="167" fontId="40" fillId="18" borderId="86" xfId="0" applyNumberFormat="true" applyFont="true" applyFill="true" applyBorder="true" applyAlignment="true">
      <alignment horizontal="center" vertical="center"/>
    </xf>
    <xf numFmtId="167" fontId="40" fillId="18" borderId="76" xfId="0" applyNumberFormat="true" applyFont="true" applyFill="true" applyBorder="true" applyAlignment="true">
      <alignment horizontal="center" vertical="center"/>
    </xf>
    <xf numFmtId="167" fontId="40" fillId="18" borderId="72" xfId="0" applyNumberFormat="true" applyFont="true" applyFill="true" applyBorder="true" applyAlignment="true">
      <alignment horizontal="center" vertical="center"/>
    </xf>
    <xf numFmtId="167" fontId="40" fillId="18" borderId="93" xfId="0" applyNumberFormat="true" applyFont="true" applyFill="true" applyBorder="true" applyAlignment="true">
      <alignment horizontal="center" vertical="center"/>
    </xf>
    <xf numFmtId="167" fontId="40" fillId="18" borderId="80" xfId="0" applyNumberFormat="true" applyFont="true" applyFill="true" applyBorder="true" applyAlignment="true">
      <alignment horizontal="center" vertical="center"/>
    </xf>
    <xf numFmtId="167" fontId="40" fillId="18" borderId="79" xfId="0" applyNumberFormat="true" applyFont="true" applyFill="true" applyBorder="true" applyAlignment="true">
      <alignment horizontal="center" vertical="center"/>
    </xf>
    <xf numFmtId="167" fontId="40" fillId="18" borderId="87" xfId="0" applyNumberFormat="true" applyFont="true" applyFill="true" applyBorder="true" applyAlignment="true">
      <alignment horizontal="center" vertical="center"/>
    </xf>
    <xf numFmtId="167" fontId="40" fillId="18" borderId="81" xfId="0" applyNumberFormat="true" applyFont="true" applyFill="true" applyBorder="true" applyAlignment="true">
      <alignment horizontal="center" vertical="center"/>
    </xf>
    <xf numFmtId="167" fontId="40" fillId="18" borderId="92" xfId="0" applyNumberFormat="true"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41" fillId="3" borderId="70" xfId="0" applyFont="true" applyFill="true" applyBorder="true" applyAlignment="true">
      <alignment horizontal="center" vertical="center" wrapText="true"/>
    </xf>
    <xf numFmtId="0" fontId="41" fillId="3" borderId="85" xfId="0" applyFont="true" applyFill="true" applyBorder="true" applyAlignment="true">
      <alignment horizontal="center" vertical="center" wrapText="true"/>
    </xf>
    <xf numFmtId="168" fontId="13" fillId="18" borderId="108" xfId="0" applyNumberFormat="true" applyFont="true" applyFill="true" applyBorder="true" applyAlignment="true">
      <alignment horizontal="center" vertical="center"/>
    </xf>
    <xf numFmtId="167" fontId="13" fillId="18" borderId="57" xfId="0" applyNumberFormat="true" applyFont="true" applyFill="true" applyBorder="true" applyAlignment="true">
      <alignment horizontal="center" vertical="center"/>
    </xf>
    <xf numFmtId="168" fontId="13" fillId="18" borderId="55" xfId="0" applyNumberFormat="true" applyFont="true" applyFill="true" applyBorder="true" applyAlignment="true">
      <alignment horizontal="center" vertical="center"/>
    </xf>
    <xf numFmtId="168" fontId="13" fillId="18" borderId="50" xfId="0" applyNumberFormat="true" applyFont="true" applyFill="true" applyBorder="true" applyAlignment="true">
      <alignment horizontal="center" vertical="center"/>
    </xf>
    <xf numFmtId="168" fontId="13" fillId="18" borderId="80" xfId="0" applyNumberFormat="true" applyFont="true" applyFill="true" applyBorder="true" applyAlignment="true">
      <alignment horizontal="center" vertical="center"/>
    </xf>
    <xf numFmtId="0" fontId="13" fillId="18" borderId="50" xfId="0" applyFont="true" applyFill="true" applyBorder="true" applyAlignment="true">
      <alignment horizontal="center" vertical="center"/>
    </xf>
    <xf numFmtId="168" fontId="13" fillId="18" borderId="95" xfId="0" applyNumberFormat="true" applyFont="true" applyFill="true" applyBorder="true" applyAlignment="true">
      <alignment horizontal="center" vertical="center"/>
    </xf>
    <xf numFmtId="168" fontId="13" fillId="18" borderId="110" xfId="0" applyNumberFormat="true" applyFont="true" applyFill="true" applyBorder="true" applyAlignment="true">
      <alignment horizontal="center" vertical="center"/>
    </xf>
    <xf numFmtId="168" fontId="13" fillId="18" borderId="57" xfId="0" applyNumberFormat="true" applyFont="true" applyFill="true" applyBorder="true" applyAlignment="true">
      <alignment horizontal="center" vertical="center"/>
    </xf>
    <xf numFmtId="0" fontId="13" fillId="18" borderId="72" xfId="0" applyFont="true" applyFill="true" applyBorder="true" applyAlignment="true">
      <alignment horizontal="center" vertical="center"/>
    </xf>
    <xf numFmtId="168" fontId="13" fillId="18" borderId="71" xfId="0" applyNumberFormat="true" applyFont="true" applyFill="true" applyBorder="true" applyAlignment="true">
      <alignment horizontal="center" vertical="center"/>
    </xf>
    <xf numFmtId="0" fontId="13" fillId="18" borderId="87" xfId="0" applyFont="true" applyFill="true" applyBorder="true" applyAlignment="true">
      <alignment horizontal="center" vertical="center"/>
    </xf>
    <xf numFmtId="168" fontId="13" fillId="18" borderId="79" xfId="0" applyNumberFormat="true" applyFont="true" applyFill="true" applyBorder="true" applyAlignment="true">
      <alignment horizontal="center" vertical="center"/>
    </xf>
    <xf numFmtId="168" fontId="13" fillId="18" borderId="107" xfId="0" applyNumberFormat="true" applyFont="true" applyFill="true" applyBorder="true" applyAlignment="true">
      <alignment horizontal="center" vertical="center"/>
    </xf>
    <xf numFmtId="168" fontId="13" fillId="18" borderId="72" xfId="0" applyNumberFormat="true" applyFont="true" applyFill="true" applyBorder="true" applyAlignment="true">
      <alignment horizontal="center" vertical="center"/>
    </xf>
    <xf numFmtId="168" fontId="13" fillId="18" borderId="121" xfId="0" applyNumberFormat="true" applyFont="true" applyFill="true" applyBorder="true" applyAlignment="true">
      <alignment horizontal="center" vertical="center"/>
    </xf>
    <xf numFmtId="168" fontId="13" fillId="18" borderId="111" xfId="0" applyNumberFormat="true" applyFont="true" applyFill="true" applyBorder="true" applyAlignment="true">
      <alignment horizontal="center" vertical="center"/>
    </xf>
    <xf numFmtId="168" fontId="13" fillId="18" borderId="56" xfId="0" applyNumberFormat="true" applyFont="true" applyFill="true" applyBorder="true" applyAlignment="true">
      <alignment horizontal="center" vertical="center"/>
    </xf>
    <xf numFmtId="168" fontId="13" fillId="18" borderId="58" xfId="0" applyNumberFormat="true" applyFont="true" applyFill="true" applyBorder="true" applyAlignment="true">
      <alignment horizontal="center" vertical="center"/>
    </xf>
    <xf numFmtId="168" fontId="13" fillId="18" borderId="81" xfId="0" applyNumberFormat="true" applyFont="true" applyFill="true" applyBorder="true" applyAlignment="true">
      <alignment horizontal="center" vertical="center"/>
    </xf>
    <xf numFmtId="168" fontId="13" fillId="18" borderId="109" xfId="0" applyNumberFormat="true" applyFont="true" applyFill="true" applyBorder="true" applyAlignment="true">
      <alignment horizontal="center" vertical="center"/>
    </xf>
    <xf numFmtId="168" fontId="13" fillId="18" borderId="86" xfId="0" applyNumberFormat="true" applyFont="true" applyFill="true" applyBorder="true" applyAlignment="true">
      <alignment horizontal="center" vertical="center"/>
    </xf>
    <xf numFmtId="168" fontId="13" fillId="18" borderId="87" xfId="0" applyNumberFormat="true" applyFont="true" applyFill="true" applyBorder="true" applyAlignment="true">
      <alignment horizontal="center" vertical="center"/>
    </xf>
    <xf numFmtId="168" fontId="13" fillId="18" borderId="92" xfId="0" applyNumberFormat="true" applyFont="true" applyFill="true" applyBorder="true" applyAlignment="true">
      <alignment horizontal="center" vertical="center"/>
    </xf>
    <xf numFmtId="167" fontId="13" fillId="18" borderId="59" xfId="0" applyNumberFormat="true" applyFont="true" applyFill="true" applyBorder="true" applyAlignment="true">
      <alignment horizontal="center" vertical="center"/>
    </xf>
    <xf numFmtId="167" fontId="13" fillId="18" borderId="55" xfId="0" applyNumberFormat="true" applyFont="true" applyFill="true" applyBorder="true" applyAlignment="true">
      <alignment horizontal="center" vertical="center"/>
    </xf>
    <xf numFmtId="167" fontId="13" fillId="18" borderId="50" xfId="0" applyNumberFormat="true" applyFont="true" applyFill="true" applyBorder="true" applyAlignment="true">
      <alignment horizontal="center" vertical="center"/>
    </xf>
    <xf numFmtId="167" fontId="13" fillId="18" borderId="80" xfId="0" applyNumberFormat="true" applyFont="true" applyFill="true" applyBorder="true" applyAlignment="true">
      <alignment horizontal="center" vertical="center"/>
    </xf>
    <xf numFmtId="167" fontId="13" fillId="18" borderId="73" xfId="0" applyNumberFormat="true" applyFont="true" applyFill="true" applyBorder="true" applyAlignment="true">
      <alignment horizontal="center" vertical="center"/>
    </xf>
    <xf numFmtId="167" fontId="13" fillId="18" borderId="71" xfId="0" applyNumberFormat="true" applyFont="true" applyFill="true" applyBorder="true" applyAlignment="true">
      <alignment horizontal="center" vertical="center"/>
    </xf>
    <xf numFmtId="167" fontId="13" fillId="18" borderId="72" xfId="0" applyNumberFormat="true" applyFont="true" applyFill="true" applyBorder="true" applyAlignment="true">
      <alignment horizontal="center" vertical="center"/>
    </xf>
    <xf numFmtId="167" fontId="13" fillId="18" borderId="79" xfId="0" applyNumberFormat="true" applyFont="true" applyFill="true" applyBorder="true" applyAlignment="true">
      <alignment horizontal="center" vertical="center"/>
    </xf>
    <xf numFmtId="167" fontId="13" fillId="18" borderId="123" xfId="0" applyNumberFormat="true" applyFont="true" applyFill="true" applyBorder="true" applyAlignment="true">
      <alignment horizontal="center" vertical="center"/>
    </xf>
    <xf numFmtId="167" fontId="13" fillId="18" borderId="56" xfId="0" applyNumberFormat="true" applyFont="true" applyFill="true" applyBorder="true" applyAlignment="true">
      <alignment horizontal="center" vertical="center"/>
    </xf>
    <xf numFmtId="167" fontId="13" fillId="18" borderId="58" xfId="0" applyNumberFormat="true" applyFont="true" applyFill="true" applyBorder="true" applyAlignment="true">
      <alignment horizontal="center" vertical="center"/>
    </xf>
    <xf numFmtId="167" fontId="13" fillId="18" borderId="81" xfId="0" applyNumberFormat="true" applyFont="true" applyFill="true" applyBorder="true" applyAlignment="true">
      <alignment horizontal="center" vertical="center"/>
    </xf>
    <xf numFmtId="167" fontId="13" fillId="18" borderId="60" xfId="0" applyNumberFormat="true" applyFont="true" applyFill="true" applyBorder="true" applyAlignment="true">
      <alignment horizontal="center" vertical="center"/>
    </xf>
    <xf numFmtId="167" fontId="13" fillId="18" borderId="88" xfId="0" applyNumberFormat="true" applyFont="true" applyFill="true" applyBorder="true" applyAlignment="true">
      <alignment horizontal="center" vertical="center"/>
    </xf>
    <xf numFmtId="167" fontId="13" fillId="18" borderId="86" xfId="0" applyNumberFormat="true" applyFont="true" applyFill="true" applyBorder="true" applyAlignment="true">
      <alignment horizontal="center" vertical="center"/>
    </xf>
    <xf numFmtId="167" fontId="13" fillId="18" borderId="87" xfId="0" applyNumberFormat="true" applyFont="true" applyFill="true" applyBorder="true" applyAlignment="true">
      <alignment horizontal="center" vertical="center"/>
    </xf>
    <xf numFmtId="167" fontId="13" fillId="18" borderId="92" xfId="0" applyNumberFormat="true" applyFont="true" applyFill="true" applyBorder="true" applyAlignment="true">
      <alignment horizontal="center" vertical="center"/>
    </xf>
    <xf numFmtId="0" fontId="0" fillId="0" borderId="11" xfId="0" applyBorder="true" applyAlignment="true">
      <alignment vertical="center"/>
    </xf>
    <xf numFmtId="168" fontId="13" fillId="18" borderId="66" xfId="0" applyNumberFormat="true" applyFont="true" applyFill="true" applyBorder="true" applyAlignment="true">
      <alignment horizontal="center" vertical="center"/>
    </xf>
    <xf numFmtId="168" fontId="13" fillId="18" borderId="65" xfId="0" applyNumberFormat="true" applyFont="true" applyFill="true" applyBorder="true" applyAlignment="true">
      <alignment horizontal="center" vertical="center"/>
    </xf>
    <xf numFmtId="168" fontId="13" fillId="18" borderId="76" xfId="0" applyNumberFormat="true" applyFont="true" applyFill="true" applyBorder="true" applyAlignment="true">
      <alignment horizontal="center" vertical="center"/>
    </xf>
    <xf numFmtId="168" fontId="13" fillId="18" borderId="67" xfId="0" applyNumberFormat="true" applyFont="true" applyFill="true" applyBorder="true" applyAlignment="true">
      <alignment horizontal="center" vertical="center"/>
    </xf>
    <xf numFmtId="168" fontId="13" fillId="18" borderId="93" xfId="0" applyNumberFormat="true" applyFont="true" applyFill="true" applyBorder="true" applyAlignment="true">
      <alignment horizontal="center" vertical="center"/>
    </xf>
    <xf numFmtId="0" fontId="13" fillId="3" borderId="3" xfId="0" applyFont="true" applyFill="true" applyBorder="true" applyAlignment="true">
      <alignment horizontal="center" vertical="center"/>
    </xf>
    <xf numFmtId="0" fontId="13" fillId="3" borderId="1" xfId="0" applyFont="true" applyFill="true" applyBorder="true" applyAlignment="true">
      <alignment horizontal="center" vertical="center"/>
    </xf>
    <xf numFmtId="0" fontId="3" fillId="17" borderId="10" xfId="0" applyFont="true" applyFill="true" applyBorder="true" applyAlignment="true">
      <alignment horizontal="center" wrapText="true"/>
    </xf>
    <xf numFmtId="0" fontId="69" fillId="17" borderId="10" xfId="0" applyFont="true" applyFill="true" applyBorder="true" applyAlignment="true">
      <alignment horizontal="center" wrapText="true"/>
    </xf>
    <xf numFmtId="0" fontId="70" fillId="17" borderId="10" xfId="0" applyFont="true" applyFill="true" applyBorder="true" applyAlignment="true">
      <alignment horizontal="center" wrapText="true"/>
    </xf>
    <xf numFmtId="0" fontId="3" fillId="3" borderId="10" xfId="0" applyFont="true" applyFill="true" applyBorder="true" applyAlignment="true">
      <alignment wrapText="true"/>
    </xf>
    <xf numFmtId="0" fontId="3" fillId="3" borderId="10" xfId="0" applyFont="true" applyFill="true" applyBorder="true" applyAlignment="true">
      <alignment wrapText="true"/>
    </xf>
    <xf numFmtId="0" fontId="3" fillId="3" borderId="10" xfId="0" applyFont="true" applyFill="true" applyBorder="true"/>
    <xf numFmtId="0" fontId="3" fillId="15" borderId="10" xfId="0" applyFont="true" applyFill="true" applyBorder="true"/>
    <xf numFmtId="0" fontId="3" fillId="17" borderId="10" xfId="0" applyFont="true" applyFill="true" applyBorder="true" applyAlignment="true">
      <alignment horizontal="center" vertical="center"/>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72" fillId="15" borderId="10" xfId="0" applyFont="true" applyFill="true" applyBorder="true" applyAlignment="true">
      <alignment horizontal="center" vertical="center"/>
    </xf>
    <xf numFmtId="0" fontId="72" fillId="15" borderId="10" xfId="0" applyFont="true" applyFill="true" applyBorder="true" applyAlignment="true">
      <alignment horizontal="center" vertical="center" wrapText="true"/>
    </xf>
    <xf numFmtId="0" fontId="3" fillId="15" borderId="10" xfId="0" applyFont="true" applyFill="true" applyBorder="true" applyAlignment="true">
      <alignment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164" fontId="13" fillId="3" borderId="27" xfId="0" applyNumberFormat="true" applyFont="true" applyFill="true" applyBorder="true" applyAlignment="true" applyProtection="true">
      <alignment horizontal="center"/>
      <protection locked="false"/>
    </xf>
    <xf numFmtId="1" fontId="13" fillId="3" borderId="28" xfId="0" applyNumberFormat="true" applyFont="true" applyFill="true" applyBorder="true" applyAlignment="true" applyProtection="true">
      <alignment horizontal="center"/>
      <protection locked="false"/>
    </xf>
    <xf numFmtId="164" fontId="13" fillId="3" borderId="30" xfId="0" applyNumberFormat="true" applyFont="true" applyFill="true" applyBorder="true" applyAlignment="true" applyProtection="true">
      <alignment horizontal="center"/>
      <protection locked="false"/>
    </xf>
    <xf numFmtId="1" fontId="13" fillId="3" borderId="31" xfId="0" applyNumberFormat="true" applyFont="true" applyFill="true" applyBorder="true" applyAlignment="true" applyProtection="true">
      <alignment horizontal="center"/>
      <protection locked="false"/>
    </xf>
    <xf numFmtId="164" fontId="13" fillId="3" borderId="33" xfId="0" applyNumberFormat="true" applyFont="true" applyFill="true" applyBorder="true" applyAlignment="true" applyProtection="true">
      <alignment horizontal="center"/>
      <protection locked="false"/>
    </xf>
    <xf numFmtId="1" fontId="13" fillId="3" borderId="34" xfId="0" applyNumberFormat="true" applyFont="true" applyFill="true" applyBorder="true" applyAlignment="true" applyProtection="true">
      <alignment horizontal="center"/>
      <protection locked="false"/>
    </xf>
    <xf numFmtId="0" fontId="41" fillId="16" borderId="53"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41" fillId="16" borderId="52" xfId="0" applyFont="true" applyFill="true" applyBorder="true" applyAlignment="true">
      <alignment horizontal="left" vertical="center"/>
    </xf>
    <xf numFmtId="0" fontId="54" fillId="17" borderId="3" xfId="0" applyFont="true" applyFill="true" applyBorder="true" applyAlignment="true"/>
    <xf numFmtId="0" fontId="55" fillId="17" borderId="3" xfId="0" applyFont="true" applyFill="true" applyBorder="true" applyAlignment="true"/>
    <xf numFmtId="0" fontId="41" fillId="3" borderId="91" xfId="0" applyFont="true" applyFill="true" applyBorder="true" applyAlignment="true">
      <alignment horizontal="center" vertical="center" wrapText="true"/>
    </xf>
    <xf numFmtId="0" fontId="41" fillId="16" borderId="52" xfId="0" applyFont="true" applyFill="true" applyBorder="true" applyAlignment="true">
      <alignment horizontal="left" vertical="center" wrapText="true"/>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3" fillId="15" borderId="10" xfId="0" applyFont="true" applyFill="true" applyBorder="true" applyAlignment="true">
      <alignment horizontal="right" vertical="top" wrapText="true"/>
    </xf>
    <xf numFmtId="0" fontId="3"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0" fontId="3"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0" fontId="45" fillId="0" borderId="10" xfId="0" applyFont="true" applyFill="true" applyBorder="true" applyAlignment="true">
      <alignment horizontal="left" vertical="top"/>
    </xf>
    <xf numFmtId="169" fontId="45" fillId="0" borderId="10" xfId="0" applyNumberFormat="true" applyFont="true" applyFill="true" applyBorder="true" applyAlignment="true">
      <alignment horizontal="right" vertical="top"/>
    </xf>
    <xf numFmtId="0" fontId="45" fillId="0" borderId="10" xfId="0" applyFont="true" applyFill="true" applyBorder="true" applyAlignment="true">
      <alignment horizontal="left" wrapText="true"/>
    </xf>
    <xf numFmtId="0" fontId="45" fillId="0" borderId="10" xfId="0" applyFont="true" applyFill="true" applyBorder="true" applyAlignment="true">
      <alignment horizontal="center" wrapText="true"/>
    </xf>
    <xf numFmtId="0" fontId="3" fillId="0" borderId="10" xfId="0" applyFont="true" applyFill="true" applyBorder="true" applyAlignment="true">
      <alignment horizontal="center" vertical="center" wrapText="true"/>
    </xf>
    <xf numFmtId="0" fontId="3" fillId="0" borderId="10" xfId="0" applyFont="true" applyFill="true" applyBorder="true" applyAlignment="true"/>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3" fillId="0" borderId="10" xfId="0" applyFont="true" applyFill="true" applyBorder="true" applyAlignment="true"/>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3" fillId="0" borderId="10" xfId="0" applyFont="true" applyFill="true" applyBorder="true" applyAlignment="true">
      <alignment vertical="center"/>
    </xf>
    <xf numFmtId="0" fontId="3" fillId="3" borderId="10" xfId="0" applyFont="true" applyFill="true" applyBorder="true" applyAlignment="true">
      <alignment horizontal="left" vertical="center" wrapText="true"/>
    </xf>
    <xf numFmtId="0" fontId="41" fillId="16" borderId="53" xfId="0" applyFont="true" applyFill="true" applyBorder="true" applyAlignment="true">
      <alignment horizontal="left" vertical="center" wrapText="true"/>
    </xf>
    <xf numFmtId="0" fontId="41" fillId="0" borderId="10" xfId="0" applyFont="true" applyFill="true" applyBorder="true" applyAlignment="true">
      <alignment horizontal="center" vertical="center" wrapText="true"/>
    </xf>
    <xf numFmtId="0" fontId="3" fillId="3" borderId="10" xfId="0" applyFont="true" applyFill="true" applyBorder="true" applyAlignment="true">
      <alignment wrapText="true"/>
    </xf>
    <xf numFmtId="0" fontId="41" fillId="16" borderId="96" xfId="0" applyFont="true" applyFill="true" applyBorder="true" applyAlignment="true">
      <alignment horizontal="left" vertical="center" wrapText="true"/>
    </xf>
    <xf numFmtId="0" fontId="41" fillId="16" borderId="101" xfId="0" applyFont="true" applyFill="true" applyBorder="true" applyAlignment="true">
      <alignment horizontal="left" vertical="center"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3" fillId="15" borderId="10" xfId="0" applyFont="true" applyFill="true" applyBorder="true" applyAlignment="true">
      <alignment wrapText="true"/>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0" fontId="41" fillId="16" borderId="53" xfId="0" applyFont="true" applyFill="true" applyBorder="true" applyAlignment="true">
      <alignment horizontal="left" vertical="center" wrapText="true"/>
    </xf>
    <xf numFmtId="0" fontId="41" fillId="3" borderId="91" xfId="0" applyFont="true" applyFill="true" applyBorder="true" applyAlignment="true">
      <alignment horizontal="center" vertical="center" wrapText="true"/>
    </xf>
    <xf numFmtId="0" fontId="41" fillId="16" borderId="53"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41" fillId="16" borderId="52" xfId="0" applyFont="true" applyFill="true" applyBorder="true" applyAlignment="true">
      <alignment horizontal="left" vertical="center"/>
    </xf>
    <xf numFmtId="0" fontId="54" fillId="17" borderId="3" xfId="0" applyFont="true" applyFill="true" applyBorder="true" applyAlignment="true"/>
    <xf numFmtId="0" fontId="55" fillId="17" borderId="3" xfId="0" applyFont="true" applyFill="true" applyBorder="true" applyAlignment="true"/>
    <xf numFmtId="0" fontId="55" fillId="3" borderId="4" xfId="0" applyFont="true" applyFill="true" applyBorder="true" applyAlignment="true"/>
    <xf numFmtId="0" fontId="41" fillId="3" borderId="51" xfId="564" applyFont="true" applyBorder="true" applyAlignment="true">
      <alignment horizontal="center" wrapText="true"/>
    </xf>
    <xf numFmtId="0" fontId="41" fillId="16" borderId="52" xfId="565" applyFont="true" applyFill="true" applyBorder="true" applyAlignment="true">
      <alignment horizontal="left" vertical="top" wrapText="true"/>
    </xf>
    <xf numFmtId="0" fontId="41" fillId="16" borderId="52" xfId="566" applyFont="true" applyFill="true" applyBorder="true" applyAlignment="true">
      <alignment horizontal="left" vertical="top" wrapText="true"/>
    </xf>
    <xf numFmtId="167" fontId="40" fillId="18" borderId="52" xfId="567" applyNumberFormat="true" applyFont="true" applyFill="true" applyBorder="true" applyAlignment="true">
      <alignment horizontal="right" vertical="top"/>
    </xf>
    <xf numFmtId="0" fontId="41" fillId="16" borderId="53" xfId="568" applyFont="true" applyFill="true" applyBorder="true" applyAlignment="true">
      <alignment horizontal="left" vertical="top" wrapText="true"/>
    </xf>
    <xf numFmtId="0" fontId="41" fillId="16" borderId="53" xfId="569" applyFont="true" applyFill="true" applyBorder="true" applyAlignment="true">
      <alignment horizontal="left" vertical="top" wrapText="true"/>
    </xf>
    <xf numFmtId="167" fontId="40" fillId="18" borderId="53" xfId="570" applyNumberFormat="true" applyFont="true" applyFill="true" applyBorder="true" applyAlignment="true">
      <alignment horizontal="right" vertical="top"/>
    </xf>
    <xf numFmtId="0" fontId="41" fillId="16" borderId="54" xfId="572" applyFont="true" applyFill="true" applyBorder="true" applyAlignment="true">
      <alignment horizontal="left" vertical="top" wrapText="true"/>
    </xf>
    <xf numFmtId="167" fontId="40" fillId="18" borderId="54" xfId="573" applyNumberFormat="true" applyFont="true" applyFill="true" applyBorder="true" applyAlignment="true">
      <alignment horizontal="right" vertical="top"/>
    </xf>
    <xf numFmtId="0" fontId="23" fillId="3" borderId="10" xfId="488" applyFont="true" applyAlignment="true">
      <alignment horizontal="right" vertical="top" wrapText="true"/>
    </xf>
    <xf numFmtId="0" fontId="23" fillId="0" borderId="0" xfId="0" applyFont="true" applyAlignment="true">
      <alignment horizontal="right" vertical="top" wrapText="true"/>
    </xf>
    <xf numFmtId="0" fontId="23" fillId="3" borderId="10" xfId="490" applyFont="true" applyAlignment="true">
      <alignment horizontal="right" vertical="top" wrapText="true"/>
    </xf>
    <xf numFmtId="0" fontId="23" fillId="3" borderId="10" xfId="492" applyFont="true" applyAlignment="true">
      <alignment horizontal="right" vertical="top" wrapText="true"/>
    </xf>
    <xf numFmtId="0" fontId="23" fillId="3" borderId="51" xfId="494" applyFont="true" applyBorder="true" applyAlignment="true">
      <alignment horizontal="right" vertical="top" wrapText="true"/>
    </xf>
    <xf numFmtId="0" fontId="23" fillId="3" borderId="51" xfId="496" applyFont="true" applyBorder="true" applyAlignment="true">
      <alignment horizontal="right" vertical="top" wrapText="true"/>
    </xf>
    <xf numFmtId="0" fontId="23" fillId="3" borderId="51" xfId="498" applyFont="true" applyBorder="true" applyAlignment="true">
      <alignment horizontal="right" vertical="top" wrapText="true"/>
    </xf>
    <xf numFmtId="165" fontId="23" fillId="18" borderId="52" xfId="500" applyNumberFormat="true" applyFont="true" applyFill="true" applyBorder="true" applyAlignment="true">
      <alignment horizontal="right" vertical="top" wrapText="true"/>
    </xf>
    <xf numFmtId="165" fontId="23" fillId="18" borderId="52" xfId="502" applyNumberFormat="true" applyFont="true" applyFill="true" applyBorder="true" applyAlignment="true">
      <alignment horizontal="right" vertical="top" wrapText="true"/>
    </xf>
    <xf numFmtId="165" fontId="23" fillId="18" borderId="52" xfId="504" applyNumberFormat="true" applyFont="true" applyFill="true" applyBorder="true" applyAlignment="true">
      <alignment horizontal="right" vertical="top" wrapText="true"/>
    </xf>
    <xf numFmtId="165" fontId="23" fillId="18" borderId="53" xfId="506" applyNumberFormat="true" applyFont="true" applyFill="true" applyBorder="true" applyAlignment="true">
      <alignment horizontal="right" vertical="top" wrapText="true"/>
    </xf>
    <xf numFmtId="165" fontId="23" fillId="18" borderId="53" xfId="508" applyNumberFormat="true" applyFont="true" applyFill="true" applyBorder="true" applyAlignment="true">
      <alignment horizontal="right" vertical="top" wrapText="true"/>
    </xf>
    <xf numFmtId="165" fontId="23" fillId="18" borderId="53" xfId="510" applyNumberFormat="true" applyFont="true" applyFill="true" applyBorder="true" applyAlignment="true">
      <alignment horizontal="right" vertical="top" wrapText="true"/>
    </xf>
    <xf numFmtId="165" fontId="23" fillId="18" borderId="54" xfId="512" applyNumberFormat="true" applyFont="true" applyFill="true" applyBorder="true" applyAlignment="true">
      <alignment horizontal="right" vertical="top" wrapText="true"/>
    </xf>
    <xf numFmtId="0" fontId="23" fillId="0" borderId="0" xfId="0" applyFont="true" applyAlignment="true">
      <alignment horizontal="right" vertical="top" wrapText="true"/>
    </xf>
    <xf numFmtId="0" fontId="23" fillId="3" borderId="51" xfId="514" applyFont="true" applyBorder="true" applyAlignment="true">
      <alignment horizontal="right" vertical="top" wrapText="true"/>
    </xf>
    <xf numFmtId="165" fontId="23" fillId="18" borderId="54" xfId="516" applyNumberFormat="true" applyFont="true" applyFill="true" applyBorder="true" applyAlignment="true">
      <alignment horizontal="right" vertical="top" wrapText="true"/>
    </xf>
    <xf numFmtId="0" fontId="23" fillId="3" borderId="51" xfId="518" applyFont="true" applyBorder="true" applyAlignment="true">
      <alignment horizontal="right" vertical="top" wrapText="true"/>
    </xf>
    <xf numFmtId="165" fontId="23" fillId="18" borderId="54" xfId="520" applyNumberFormat="true" applyFont="true" applyFill="true" applyBorder="true" applyAlignment="true">
      <alignment horizontal="right" vertical="top" wrapText="true"/>
    </xf>
    <xf numFmtId="0" fontId="23" fillId="3" borderId="51" xfId="522" applyFont="true" applyBorder="true" applyAlignment="true">
      <alignment horizontal="right" vertical="top" wrapText="true"/>
    </xf>
    <xf numFmtId="166" fontId="23" fillId="18" borderId="53" xfId="523" applyNumberFormat="true" applyFont="true" applyFill="true" applyBorder="true" applyAlignment="true">
      <alignment horizontal="right" vertical="top" wrapText="true"/>
    </xf>
    <xf numFmtId="166" fontId="23" fillId="18" borderId="53" xfId="524" applyNumberFormat="true" applyFont="true" applyFill="true" applyBorder="true" applyAlignment="true">
      <alignment horizontal="right" vertical="top" wrapText="true"/>
    </xf>
    <xf numFmtId="166" fontId="23" fillId="18" borderId="53" xfId="525" applyNumberFormat="true" applyFont="true" applyFill="true" applyBorder="true" applyAlignment="true">
      <alignment horizontal="right" vertical="top" wrapText="true"/>
    </xf>
    <xf numFmtId="0" fontId="23" fillId="3" borderId="124" xfId="530" applyFont="true" applyBorder="true" applyAlignment="true">
      <alignment horizontal="right" vertical="top" wrapText="true"/>
    </xf>
    <xf numFmtId="0" fontId="23" fillId="3" borderId="48" xfId="531" applyFont="true" applyBorder="true" applyAlignment="true">
      <alignment horizontal="right" vertical="top" wrapText="true"/>
    </xf>
    <xf numFmtId="0" fontId="23" fillId="3" borderId="49" xfId="532" applyFont="true" applyBorder="true" applyAlignment="true">
      <alignment horizontal="right" vertical="top" wrapText="true"/>
    </xf>
    <xf numFmtId="165" fontId="23" fillId="18" borderId="125" xfId="534" applyNumberFormat="true" applyFont="true" applyFill="true" applyBorder="true" applyAlignment="true">
      <alignment horizontal="right" vertical="top" wrapText="true"/>
    </xf>
    <xf numFmtId="165" fontId="23" fillId="18" borderId="126" xfId="535" applyNumberFormat="true" applyFont="true" applyFill="true" applyBorder="true" applyAlignment="true">
      <alignment horizontal="right" vertical="top" wrapText="true"/>
    </xf>
    <xf numFmtId="165" fontId="23" fillId="18" borderId="127" xfId="536" applyNumberFormat="true" applyFont="true" applyFill="true" applyBorder="true" applyAlignment="true">
      <alignment horizontal="right" vertical="top" wrapText="true"/>
    </xf>
    <xf numFmtId="0" fontId="23" fillId="3" borderId="124" xfId="541" applyFont="true" applyBorder="true" applyAlignment="true">
      <alignment horizontal="right" vertical="top" wrapText="true"/>
    </xf>
    <xf numFmtId="0" fontId="23" fillId="3" borderId="48" xfId="542" applyFont="true" applyBorder="true" applyAlignment="true">
      <alignment horizontal="right" vertical="top" wrapText="true"/>
    </xf>
    <xf numFmtId="0" fontId="23" fillId="3" borderId="49" xfId="543" applyFont="true" applyBorder="true" applyAlignment="true">
      <alignment horizontal="right" vertical="top" wrapText="true"/>
    </xf>
    <xf numFmtId="165" fontId="23" fillId="18" borderId="125" xfId="545" applyNumberFormat="true" applyFont="true" applyFill="true" applyBorder="true" applyAlignment="true">
      <alignment horizontal="right" vertical="top" wrapText="true"/>
    </xf>
    <xf numFmtId="165" fontId="23" fillId="18" borderId="126" xfId="546" applyNumberFormat="true" applyFont="true" applyFill="true" applyBorder="true" applyAlignment="true">
      <alignment horizontal="right" vertical="top" wrapText="true"/>
    </xf>
    <xf numFmtId="165" fontId="23" fillId="18" borderId="127" xfId="547" applyNumberFormat="true" applyFont="true" applyFill="true" applyBorder="true" applyAlignment="true">
      <alignment horizontal="right" vertical="top" wrapText="true"/>
    </xf>
    <xf numFmtId="0" fontId="23" fillId="3" borderId="124" xfId="552" applyFont="true" applyBorder="true" applyAlignment="true">
      <alignment horizontal="right" vertical="top" wrapText="true"/>
    </xf>
    <xf numFmtId="0" fontId="23" fillId="3" borderId="48" xfId="553" applyFont="true" applyBorder="true" applyAlignment="true">
      <alignment horizontal="right" vertical="top" wrapText="true"/>
    </xf>
    <xf numFmtId="0" fontId="23" fillId="3" borderId="49" xfId="554" applyFont="true" applyBorder="true" applyAlignment="true">
      <alignment horizontal="right" vertical="top" wrapText="true"/>
    </xf>
    <xf numFmtId="165" fontId="23" fillId="18" borderId="125" xfId="556" applyNumberFormat="true" applyFont="true" applyFill="true" applyBorder="true" applyAlignment="true">
      <alignment horizontal="right" vertical="top" wrapText="true"/>
    </xf>
    <xf numFmtId="165" fontId="23" fillId="18" borderId="126" xfId="557" applyNumberFormat="true" applyFont="true" applyFill="true" applyBorder="true" applyAlignment="true">
      <alignment horizontal="right" vertical="top" wrapText="true"/>
    </xf>
    <xf numFmtId="165" fontId="23" fillId="18" borderId="127" xfId="558" applyNumberFormat="true" applyFont="true" applyFill="true" applyBorder="true" applyAlignment="true">
      <alignment horizontal="right" vertical="top" wrapText="true"/>
    </xf>
    <xf numFmtId="168" fontId="74" fillId="18" borderId="72" xfId="0" applyNumberFormat="true" applyFont="true" applyFill="true" applyBorder="true" applyAlignment="true">
      <alignment horizontal="center" vertical="center"/>
    </xf>
    <xf numFmtId="168" fontId="74" fillId="18" borderId="79" xfId="0" applyNumberFormat="true" applyFont="true" applyFill="true" applyBorder="true" applyAlignment="true">
      <alignment horizontal="center" vertical="center"/>
    </xf>
    <xf numFmtId="168" fontId="74" fillId="18" borderId="50" xfId="0" applyNumberFormat="true" applyFont="true" applyFill="true" applyBorder="true" applyAlignment="true">
      <alignment horizontal="center" vertical="center"/>
    </xf>
    <xf numFmtId="168" fontId="74" fillId="18" borderId="80" xfId="0" applyNumberFormat="true" applyFont="true" applyFill="true" applyBorder="true" applyAlignment="true">
      <alignment horizontal="center" vertical="center"/>
    </xf>
    <xf numFmtId="168" fontId="74" fillId="18" borderId="87" xfId="0" applyNumberFormat="true" applyFont="true" applyFill="true" applyBorder="true" applyAlignment="true">
      <alignment horizontal="center" vertical="center"/>
    </xf>
    <xf numFmtId="168" fontId="74" fillId="18" borderId="92" xfId="0" applyNumberFormat="true" applyFont="true" applyFill="true" applyBorder="true" applyAlignment="true">
      <alignment horizontal="center" vertical="center"/>
    </xf>
    <xf numFmtId="168" fontId="74" fillId="18" borderId="57" xfId="0" applyNumberFormat="true" applyFont="true" applyFill="true" applyBorder="true" applyAlignment="true">
      <alignment horizontal="center" vertical="center"/>
    </xf>
    <xf numFmtId="168" fontId="74" fillId="18" borderId="58" xfId="0" applyNumberFormat="true" applyFont="true" applyFill="true" applyBorder="true" applyAlignment="true">
      <alignment horizontal="center" vertical="center"/>
    </xf>
    <xf numFmtId="168" fontId="74" fillId="18" borderId="81" xfId="0" applyNumberFormat="true" applyFont="true" applyFill="true" applyBorder="true" applyAlignment="true">
      <alignment horizontal="center" vertical="center"/>
    </xf>
    <xf numFmtId="169" fontId="45" fillId="17" borderId="147" xfId="0" applyNumberFormat="true" applyFont="true" applyFill="true" applyBorder="true" applyAlignment="true">
      <alignment horizontal="center" vertical="center"/>
    </xf>
    <xf numFmtId="169" fontId="45" fillId="17" borderId="148" xfId="0" applyNumberFormat="true" applyFont="true" applyFill="true" applyBorder="true" applyAlignment="true">
      <alignment horizontal="center" vertical="center"/>
    </xf>
    <xf numFmtId="169" fontId="45" fillId="17" borderId="149" xfId="0" applyNumberFormat="true" applyFont="true" applyFill="true" applyBorder="true" applyAlignment="true">
      <alignment horizontal="center" vertical="center"/>
    </xf>
    <xf numFmtId="169" fontId="45" fillId="17" borderId="150" xfId="0"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169" fontId="45" fillId="0" borderId="10" xfId="0" applyNumberFormat="true" applyFont="true" applyFill="true" applyBorder="true" applyAlignment="true">
      <alignment horizontal="center" vertical="center"/>
    </xf>
    <xf numFmtId="168" fontId="40" fillId="0" borderId="10" xfId="0" applyNumberFormat="true" applyFont="true" applyFill="true" applyBorder="true" applyAlignment="true">
      <alignment horizontal="center" vertical="center"/>
    </xf>
    <xf numFmtId="0" fontId="41" fillId="3" borderId="51" xfId="1088" applyFont="true" applyBorder="true" applyAlignment="true">
      <alignment horizontal="center" wrapText="true"/>
    </xf>
    <xf numFmtId="0" fontId="41" fillId="16" borderId="52" xfId="1089" applyFont="true" applyFill="true" applyBorder="true" applyAlignment="true">
      <alignment horizontal="left" vertical="top" wrapText="true"/>
    </xf>
    <xf numFmtId="0" fontId="41" fillId="16" borderId="52" xfId="1090" applyFont="true" applyFill="true" applyBorder="true" applyAlignment="true">
      <alignment horizontal="left" vertical="top" wrapText="true"/>
    </xf>
    <xf numFmtId="167" fontId="40" fillId="18" borderId="52" xfId="1091" applyNumberFormat="true" applyFont="true" applyFill="true" applyBorder="true" applyAlignment="true">
      <alignment horizontal="right" vertical="top"/>
    </xf>
    <xf numFmtId="0" fontId="41" fillId="16" borderId="53" xfId="1092" applyFont="true" applyFill="true" applyBorder="true" applyAlignment="true">
      <alignment horizontal="left" vertical="top" wrapText="true"/>
    </xf>
    <xf numFmtId="0" fontId="41" fillId="16" borderId="53" xfId="1093" applyFont="true" applyFill="true" applyBorder="true" applyAlignment="true">
      <alignment horizontal="left" vertical="top" wrapText="true"/>
    </xf>
    <xf numFmtId="167" fontId="40" fillId="18" borderId="53" xfId="1094" applyNumberFormat="true" applyFont="true" applyFill="true" applyBorder="true" applyAlignment="true">
      <alignment horizontal="right" vertical="top"/>
    </xf>
    <xf numFmtId="0" fontId="41" fillId="16" borderId="54" xfId="1095" applyFont="true" applyFill="true" applyBorder="true" applyAlignment="true">
      <alignment horizontal="left" vertical="top" wrapText="true"/>
    </xf>
    <xf numFmtId="0" fontId="41" fillId="16" borderId="54" xfId="1096" applyFont="true" applyFill="true" applyBorder="true" applyAlignment="true">
      <alignment horizontal="left" vertical="top" wrapText="true"/>
    </xf>
    <xf numFmtId="167" fontId="40" fillId="18" borderId="54" xfId="1097" applyNumberFormat="true" applyFont="true" applyFill="true" applyBorder="true" applyAlignment="true">
      <alignment horizontal="right" vertical="top"/>
    </xf>
    <xf numFmtId="0" fontId="23" fillId="3" borderId="10" xfId="1004" applyFont="true" applyAlignment="true">
      <alignment horizontal="right" vertical="top" wrapText="true"/>
    </xf>
    <xf numFmtId="0" fontId="23" fillId="3" borderId="10" xfId="1006" applyFont="true" applyAlignment="true">
      <alignment horizontal="right" vertical="top" wrapText="true"/>
    </xf>
    <xf numFmtId="0" fontId="23" fillId="3" borderId="10" xfId="1008" applyFont="true" applyAlignment="true">
      <alignment horizontal="right" vertical="top" wrapText="true"/>
    </xf>
    <xf numFmtId="0" fontId="23" fillId="3" borderId="51" xfId="1010" applyFont="true" applyBorder="true" applyAlignment="true">
      <alignment horizontal="right" vertical="top" wrapText="true"/>
    </xf>
    <xf numFmtId="0" fontId="23" fillId="3" borderId="51" xfId="1012" applyFont="true" applyBorder="true" applyAlignment="true">
      <alignment horizontal="right" vertical="top" wrapText="true"/>
    </xf>
    <xf numFmtId="0" fontId="23" fillId="3" borderId="51" xfId="1014" applyFont="true" applyBorder="true" applyAlignment="true">
      <alignment horizontal="right" vertical="top" wrapText="true"/>
    </xf>
    <xf numFmtId="165" fontId="23" fillId="18" borderId="52" xfId="1016" applyNumberFormat="true" applyFont="true" applyFill="true" applyBorder="true" applyAlignment="true">
      <alignment horizontal="right" vertical="top" wrapText="true"/>
    </xf>
    <xf numFmtId="165" fontId="23" fillId="18" borderId="52" xfId="1018" applyNumberFormat="true" applyFont="true" applyFill="true" applyBorder="true" applyAlignment="true">
      <alignment horizontal="right" vertical="top" wrapText="true"/>
    </xf>
    <xf numFmtId="165" fontId="23" fillId="18" borderId="52" xfId="1020" applyNumberFormat="true" applyFont="true" applyFill="true" applyBorder="true" applyAlignment="true">
      <alignment horizontal="right" vertical="top" wrapText="true"/>
    </xf>
    <xf numFmtId="165" fontId="23" fillId="18" borderId="53" xfId="1022" applyNumberFormat="true" applyFont="true" applyFill="true" applyBorder="true" applyAlignment="true">
      <alignment horizontal="right" vertical="top" wrapText="true"/>
    </xf>
    <xf numFmtId="165" fontId="23" fillId="18" borderId="53" xfId="1024" applyNumberFormat="true" applyFont="true" applyFill="true" applyBorder="true" applyAlignment="true">
      <alignment horizontal="right" vertical="top" wrapText="true"/>
    </xf>
    <xf numFmtId="165" fontId="23" fillId="18" borderId="53" xfId="1026" applyNumberFormat="true" applyFont="true" applyFill="true" applyBorder="true" applyAlignment="true">
      <alignment horizontal="right" vertical="top" wrapText="true"/>
    </xf>
    <xf numFmtId="165" fontId="23" fillId="18" borderId="54" xfId="1028" applyNumberFormat="true" applyFont="true" applyFill="true" applyBorder="true" applyAlignment="true">
      <alignment horizontal="right" vertical="top" wrapText="true"/>
    </xf>
    <xf numFmtId="165" fontId="23" fillId="18" borderId="54" xfId="1030" applyNumberFormat="true" applyFont="true" applyFill="true" applyBorder="true" applyAlignment="true">
      <alignment horizontal="right" vertical="top" wrapText="true"/>
    </xf>
    <xf numFmtId="0" fontId="23" fillId="3" borderId="51" xfId="1032" applyFont="true" applyBorder="true" applyAlignment="true">
      <alignment horizontal="right" vertical="top" wrapText="true"/>
    </xf>
    <xf numFmtId="0" fontId="23" fillId="3" borderId="51" xfId="1034" applyFont="true" applyBorder="true" applyAlignment="true">
      <alignment horizontal="right" vertical="top" wrapText="true"/>
    </xf>
    <xf numFmtId="165" fontId="23" fillId="18" borderId="54" xfId="1036" applyNumberFormat="true" applyFont="true" applyFill="true" applyBorder="true" applyAlignment="true">
      <alignment horizontal="right" vertical="top" wrapText="true"/>
    </xf>
    <xf numFmtId="0" fontId="23" fillId="3" borderId="51" xfId="1038" applyFont="true" applyBorder="true" applyAlignment="true">
      <alignment horizontal="right" vertical="top" wrapText="true"/>
    </xf>
    <xf numFmtId="166" fontId="23" fillId="18" borderId="53" xfId="1039" applyNumberFormat="true" applyFont="true" applyFill="true" applyBorder="true" applyAlignment="true">
      <alignment horizontal="right" vertical="top" wrapText="true"/>
    </xf>
    <xf numFmtId="166" fontId="23" fillId="18" borderId="53" xfId="1040" applyNumberFormat="true" applyFont="true" applyFill="true" applyBorder="true" applyAlignment="true">
      <alignment horizontal="right" vertical="top" wrapText="true"/>
    </xf>
    <xf numFmtId="166" fontId="23" fillId="18" borderId="53" xfId="1041" applyNumberFormat="true" applyFont="true" applyFill="true" applyBorder="true" applyAlignment="true">
      <alignment horizontal="right" vertical="top" wrapText="true"/>
    </xf>
    <xf numFmtId="166" fontId="23" fillId="18" borderId="54" xfId="1042" applyNumberFormat="true" applyFont="true" applyFill="true" applyBorder="true" applyAlignment="true">
      <alignment horizontal="right" vertical="top" wrapText="true"/>
    </xf>
    <xf numFmtId="166" fontId="23" fillId="18" borderId="54" xfId="1043" applyNumberFormat="true" applyFont="true" applyFill="true" applyBorder="true" applyAlignment="true">
      <alignment horizontal="right" vertical="top" wrapText="true"/>
    </xf>
    <xf numFmtId="0" fontId="23" fillId="3" borderId="124" xfId="1049" applyFont="true" applyBorder="true" applyAlignment="true">
      <alignment horizontal="right" vertical="top" wrapText="true"/>
    </xf>
    <xf numFmtId="0" fontId="23" fillId="3" borderId="48" xfId="1050" applyFont="true" applyBorder="true" applyAlignment="true">
      <alignment horizontal="right" vertical="top" wrapText="true"/>
    </xf>
    <xf numFmtId="0" fontId="23" fillId="3" borderId="49" xfId="1051" applyFont="true" applyBorder="true" applyAlignment="true">
      <alignment horizontal="right" vertical="top" wrapText="true"/>
    </xf>
    <xf numFmtId="165" fontId="23" fillId="18" borderId="125" xfId="1056" applyNumberFormat="true" applyFont="true" applyFill="true" applyBorder="true" applyAlignment="true">
      <alignment horizontal="right" vertical="top" wrapText="true"/>
    </xf>
    <xf numFmtId="165" fontId="23" fillId="18" borderId="126" xfId="1057" applyNumberFormat="true" applyFont="true" applyFill="true" applyBorder="true" applyAlignment="true">
      <alignment horizontal="right" vertical="top" wrapText="true"/>
    </xf>
    <xf numFmtId="165" fontId="23" fillId="18" borderId="127" xfId="1058" applyNumberFormat="true" applyFont="true" applyFill="true" applyBorder="true" applyAlignment="true">
      <alignment horizontal="right" vertical="top" wrapText="true"/>
    </xf>
    <xf numFmtId="0" fontId="23" fillId="3" borderId="124" xfId="1059" applyFont="true" applyBorder="true" applyAlignment="true">
      <alignment horizontal="right" vertical="top" wrapText="true"/>
    </xf>
    <xf numFmtId="0" fontId="23" fillId="3" borderId="48" xfId="1060" applyFont="true" applyBorder="true" applyAlignment="true">
      <alignment horizontal="right" vertical="top" wrapText="true"/>
    </xf>
    <xf numFmtId="0" fontId="23" fillId="3" borderId="49" xfId="1061" applyFont="true" applyBorder="true" applyAlignment="true">
      <alignment horizontal="right" vertical="top" wrapText="true"/>
    </xf>
    <xf numFmtId="165" fontId="23" fillId="18" borderId="125" xfId="1063" applyNumberFormat="true" applyFont="true" applyFill="true" applyBorder="true" applyAlignment="true">
      <alignment horizontal="right" vertical="top" wrapText="true"/>
    </xf>
    <xf numFmtId="165" fontId="23" fillId="18" borderId="126" xfId="1064" applyNumberFormat="true" applyFont="true" applyFill="true" applyBorder="true" applyAlignment="true">
      <alignment horizontal="right" vertical="top" wrapText="true"/>
    </xf>
    <xf numFmtId="165" fontId="23" fillId="18" borderId="127" xfId="1065" applyNumberFormat="true" applyFont="true" applyFill="true" applyBorder="true" applyAlignment="true">
      <alignment horizontal="right" vertical="top" wrapText="true"/>
    </xf>
    <xf numFmtId="0" fontId="23" fillId="3" borderId="124" xfId="1070" applyFont="true" applyBorder="true" applyAlignment="true">
      <alignment horizontal="right" vertical="top" wrapText="true"/>
    </xf>
    <xf numFmtId="0" fontId="23" fillId="3" borderId="48" xfId="1071" applyFont="true" applyBorder="true" applyAlignment="true">
      <alignment horizontal="right" vertical="top" wrapText="true"/>
    </xf>
    <xf numFmtId="0" fontId="23" fillId="3" borderId="49" xfId="1072" applyFont="true" applyBorder="true" applyAlignment="true">
      <alignment horizontal="right" vertical="top" wrapText="true"/>
    </xf>
    <xf numFmtId="165" fontId="23" fillId="18" borderId="125" xfId="1074" applyNumberFormat="true" applyFont="true" applyFill="true" applyBorder="true" applyAlignment="true">
      <alignment horizontal="right" vertical="top" wrapText="true"/>
    </xf>
    <xf numFmtId="165" fontId="23" fillId="18" borderId="126" xfId="1075" applyNumberFormat="true" applyFont="true" applyFill="true" applyBorder="true" applyAlignment="true">
      <alignment horizontal="right" vertical="top" wrapText="true"/>
    </xf>
    <xf numFmtId="165" fontId="23" fillId="18" borderId="127" xfId="1076" applyNumberFormat="true" applyFont="true" applyFill="true" applyBorder="true" applyAlignment="true">
      <alignment horizontal="right" vertical="top" wrapText="true"/>
    </xf>
    <xf numFmtId="0" fontId="23" fillId="3" borderId="51" xfId="1077" applyFont="true" applyBorder="true" applyAlignment="true">
      <alignment horizontal="right" vertical="top" wrapText="true"/>
    </xf>
    <xf numFmtId="165" fontId="23" fillId="18" borderId="128" xfId="1078" applyNumberFormat="true" applyFont="true" applyFill="true" applyBorder="true" applyAlignment="true">
      <alignment horizontal="right" vertical="top" wrapText="true"/>
    </xf>
    <xf numFmtId="0" fontId="23" fillId="3" borderId="51" xfId="1079" applyFont="true" applyBorder="true" applyAlignment="true">
      <alignment horizontal="right" vertical="top" wrapText="true"/>
    </xf>
    <xf numFmtId="165" fontId="23" fillId="18" borderId="128" xfId="1080" applyNumberFormat="true" applyFont="true" applyFill="true" applyBorder="true" applyAlignment="true">
      <alignment horizontal="right" vertical="top" wrapText="true"/>
    </xf>
    <xf numFmtId="0" fontId="23" fillId="3" borderId="51" xfId="1081" applyFont="true" applyBorder="true" applyAlignment="true">
      <alignment horizontal="right" vertical="top" wrapText="true"/>
    </xf>
    <xf numFmtId="165" fontId="23" fillId="18" borderId="128" xfId="1082" applyNumberFormat="true" applyFont="true" applyFill="true" applyBorder="true" applyAlignment="true">
      <alignment horizontal="right" vertical="top" wrapText="true"/>
    </xf>
    <xf numFmtId="168" fontId="74" fillId="18" borderId="71" xfId="0" applyNumberFormat="true" applyFont="true" applyFill="true" applyBorder="true" applyAlignment="true">
      <alignment horizontal="center" vertical="center"/>
    </xf>
    <xf numFmtId="168" fontId="74" fillId="18" borderId="55" xfId="0" applyNumberFormat="true" applyFont="true" applyFill="true" applyBorder="true" applyAlignment="true">
      <alignment horizontal="center" vertical="center"/>
    </xf>
    <xf numFmtId="0" fontId="74" fillId="18" borderId="50" xfId="0" applyFont="true" applyFill="true" applyBorder="true" applyAlignment="true">
      <alignment horizontal="center" vertical="center"/>
    </xf>
    <xf numFmtId="168" fontId="74" fillId="18" borderId="86" xfId="0" applyNumberFormat="true" applyFont="true" applyFill="true" applyBorder="true" applyAlignment="true">
      <alignment horizontal="center" vertical="center"/>
    </xf>
    <xf numFmtId="168" fontId="74" fillId="18" borderId="95" xfId="0" applyNumberFormat="true" applyFont="true" applyFill="true" applyBorder="true" applyAlignment="true">
      <alignment horizontal="center" vertical="center"/>
    </xf>
    <xf numFmtId="0" fontId="74" fillId="18" borderId="72" xfId="0" applyFont="true" applyFill="true" applyBorder="true" applyAlignment="true">
      <alignment horizontal="center" vertical="center"/>
    </xf>
    <xf numFmtId="0" fontId="74" fillId="18" borderId="87" xfId="0" applyFont="true" applyFill="true" applyBorder="true" applyAlignment="true">
      <alignment horizontal="center" vertical="center"/>
    </xf>
    <xf numFmtId="168" fontId="74" fillId="18" borderId="56" xfId="0" applyNumberFormat="true" applyFont="true" applyFill="true" applyBorder="true" applyAlignment="true">
      <alignment horizontal="center" vertical="center"/>
    </xf>
    <xf numFmtId="168" fontId="74" fillId="18" borderId="121" xfId="0" applyNumberFormat="true" applyFont="true" applyFill="true" applyBorder="true" applyAlignment="true">
      <alignment horizontal="center" vertical="center"/>
    </xf>
    <xf numFmtId="167" fontId="74" fillId="18" borderId="123" xfId="0" applyNumberFormat="true" applyFont="true" applyFill="true" applyBorder="true" applyAlignment="true">
      <alignment horizontal="center" vertical="center"/>
    </xf>
    <xf numFmtId="167" fontId="74" fillId="18" borderId="60" xfId="0" applyNumberFormat="true" applyFont="true" applyFill="true" applyBorder="true" applyAlignment="true">
      <alignment horizontal="center" vertical="center"/>
    </xf>
    <xf numFmtId="0" fontId="11" fillId="4" borderId="15" xfId="1101" applyFont="true" applyFill="true" applyBorder="true" applyAlignment="true" applyProtection="true">
      <alignment horizontal="center" wrapText="true"/>
      <protection locked="false"/>
    </xf>
    <xf numFmtId="0" fontId="51" fillId="3" borderId="10" xfId="0" applyFont="true" applyFill="true" applyBorder="true"/>
    <xf numFmtId="0" fontId="42" fillId="3" borderId="10" xfId="0" applyFont="true" applyFill="true" applyBorder="true"/>
    <xf numFmtId="0" fontId="42" fillId="17" borderId="10" xfId="0" applyFont="true" applyFill="true" applyBorder="true" applyAlignment="true">
      <alignment wrapText="true"/>
    </xf>
    <xf numFmtId="0" fontId="42" fillId="3" borderId="10" xfId="0" applyFont="true" applyFill="true" applyBorder="true" applyAlignment="true">
      <alignment wrapText="true"/>
    </xf>
    <xf numFmtId="0" fontId="43" fillId="17" borderId="10" xfId="0" applyFont="true" applyFill="true" applyBorder="true" applyAlignment="true">
      <alignment wrapText="true"/>
    </xf>
    <xf numFmtId="0" fontId="3" fillId="3" borderId="10" xfId="0" applyFont="true" applyFill="true" applyBorder="true" applyAlignment="true">
      <alignment wrapText="true"/>
    </xf>
    <xf numFmtId="0" fontId="51" fillId="17" borderId="10" xfId="0" applyFont="true" applyFill="true" applyBorder="true" applyAlignment="true">
      <alignment wrapText="true"/>
    </xf>
    <xf numFmtId="0" fontId="51" fillId="3" borderId="10" xfId="0" applyFont="true" applyFill="true" applyBorder="true" applyAlignment="true">
      <alignment wrapText="true"/>
    </xf>
    <xf numFmtId="0" fontId="15" fillId="3" borderId="10" xfId="0" applyFont="true" applyFill="true" applyBorder="true" applyAlignment="true">
      <alignment wrapText="true"/>
    </xf>
    <xf numFmtId="1" fontId="16"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8" fillId="3" borderId="10" xfId="0" applyNumberFormat="true" applyFont="true" applyFill="true" applyBorder="true" applyAlignment="true" applyProtection="true">
      <alignment horizontal="center" vertical="center"/>
      <protection locked="false"/>
    </xf>
    <xf numFmtId="0" fontId="6" fillId="4" borderId="1" xfId="0" applyFont="true" applyFill="true" applyBorder="true" applyAlignment="true" applyProtection="true">
      <alignment horizontal="center"/>
      <protection locked="false"/>
    </xf>
    <xf numFmtId="0" fontId="6" fillId="4" borderId="11" xfId="0" applyFont="true" applyFill="true" applyBorder="true" applyAlignment="true" applyProtection="true">
      <alignment horizontal="center"/>
      <protection locked="false"/>
    </xf>
    <xf numFmtId="0" fontId="6" fillId="4" borderId="2" xfId="0" applyFont="true" applyFill="true" applyBorder="true" applyAlignment="true" applyProtection="true">
      <alignment horizontal="center"/>
      <protection locked="false"/>
    </xf>
    <xf numFmtId="0" fontId="12" fillId="4" borderId="1" xfId="0" applyFont="true" applyFill="true" applyBorder="true" applyAlignment="true" applyProtection="true">
      <alignment horizontal="center" vertical="center"/>
      <protection locked="false"/>
    </xf>
    <xf numFmtId="0" fontId="3" fillId="3" borderId="11" xfId="0" applyFont="true" applyFill="true" applyBorder="true" applyAlignment="true" applyProtection="true">
      <alignment horizontal="center" vertical="center"/>
      <protection locked="false"/>
    </xf>
    <xf numFmtId="0" fontId="3" fillId="3" borderId="5" xfId="0" applyFont="true" applyFill="true" applyBorder="true" applyAlignment="true" applyProtection="true">
      <alignment horizontal="center" vertical="center"/>
      <protection locked="false"/>
    </xf>
    <xf numFmtId="0" fontId="3" fillId="3" borderId="12" xfId="0" applyFont="true" applyFill="true" applyBorder="true" applyAlignment="true" applyProtection="true">
      <alignment horizontal="center" vertical="center"/>
      <protection locked="false"/>
    </xf>
    <xf numFmtId="0" fontId="3" fillId="4" borderId="11" xfId="0" applyFont="true" applyFill="true" applyBorder="true" applyAlignment="true" applyProtection="true">
      <alignment horizontal="center" vertical="center"/>
      <protection locked="false"/>
    </xf>
    <xf numFmtId="0" fontId="3" fillId="4" borderId="12" xfId="0" applyFont="true" applyFill="true" applyBorder="true" applyAlignment="true" applyProtection="true">
      <alignment horizontal="center" vertical="center"/>
      <protection locked="false"/>
    </xf>
    <xf numFmtId="0" fontId="65" fillId="2" borderId="1" xfId="0" applyFont="true" applyFill="true" applyBorder="true" applyAlignment="true" applyProtection="true">
      <alignment horizontal="center" vertical="center" wrapText="true"/>
      <protection locked="false"/>
    </xf>
    <xf numFmtId="0" fontId="66" fillId="2" borderId="11" xfId="0" applyFont="true" applyFill="true" applyBorder="true" applyAlignment="true" applyProtection="true">
      <alignment horizontal="center" vertical="center" wrapText="true"/>
      <protection locked="false"/>
    </xf>
    <xf numFmtId="0" fontId="66" fillId="2" borderId="2" xfId="0" applyFont="true" applyFill="true" applyBorder="true" applyAlignment="true" applyProtection="true">
      <alignment horizontal="center" vertical="center" wrapText="true"/>
      <protection locked="false"/>
    </xf>
    <xf numFmtId="0" fontId="66" fillId="2" borderId="5" xfId="0" applyFont="true" applyFill="true" applyBorder="true" applyAlignment="true" applyProtection="true">
      <alignment horizontal="center" vertical="center" wrapText="true"/>
      <protection locked="false"/>
    </xf>
    <xf numFmtId="0" fontId="66" fillId="2" borderId="12" xfId="0" applyFont="true" applyFill="true" applyBorder="true" applyAlignment="true" applyProtection="true">
      <alignment horizontal="center" vertical="center" wrapText="true"/>
      <protection locked="false"/>
    </xf>
    <xf numFmtId="0" fontId="66" fillId="2" borderId="6" xfId="0" applyFont="true" applyFill="true" applyBorder="true" applyAlignment="true" applyProtection="true">
      <alignment horizontal="center" vertical="center" wrapText="true"/>
      <protection locked="false"/>
    </xf>
    <xf numFmtId="0" fontId="6" fillId="4" borderId="1" xfId="0" applyFont="true" applyFill="true" applyBorder="true" applyAlignment="true" applyProtection="true">
      <alignment horizontal="center" vertical="center"/>
      <protection locked="false"/>
    </xf>
    <xf numFmtId="0" fontId="3" fillId="3" borderId="2" xfId="0" applyFont="true" applyFill="true" applyBorder="true" applyAlignment="true" applyProtection="true">
      <alignment horizontal="center" vertical="center"/>
      <protection locked="false"/>
    </xf>
    <xf numFmtId="0" fontId="14" fillId="4" borderId="11" xfId="0" applyFont="true" applyFill="true" applyBorder="true" applyAlignment="true" applyProtection="true">
      <alignment horizontal="center" vertical="center"/>
      <protection locked="false"/>
    </xf>
    <xf numFmtId="0" fontId="14" fillId="4" borderId="10" xfId="0" applyFont="true" applyFill="true" applyBorder="true" applyAlignment="true" applyProtection="true">
      <alignment horizontal="center" vertical="center"/>
      <protection locked="false"/>
    </xf>
    <xf numFmtId="0" fontId="17"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6" fillId="4" borderId="37" xfId="0" applyFont="true" applyFill="true" applyBorder="true" applyAlignment="true" applyProtection="true">
      <alignment horizontal="right" vertical="center" wrapText="true"/>
      <protection locked="false"/>
    </xf>
    <xf numFmtId="0" fontId="3" fillId="4" borderId="38" xfId="0" applyFont="true" applyFill="true" applyBorder="true" applyAlignment="true" applyProtection="true">
      <alignment horizontal="right" vertical="center" wrapText="true"/>
      <protection locked="false"/>
    </xf>
    <xf numFmtId="0" fontId="3" fillId="4" borderId="40" xfId="0" applyFont="true" applyFill="true" applyBorder="true" applyAlignment="true" applyProtection="true">
      <alignment horizontal="right" vertical="center" wrapText="true"/>
      <protection locked="false"/>
    </xf>
    <xf numFmtId="0" fontId="3" fillId="4" borderId="41" xfId="0" applyFont="true" applyFill="true" applyBorder="true" applyAlignment="true" applyProtection="true">
      <alignment horizontal="right" vertical="center" wrapText="true"/>
      <protection locked="false"/>
    </xf>
    <xf numFmtId="0" fontId="3" fillId="4" borderId="3" xfId="0" applyFont="true" applyFill="true" applyBorder="true" applyAlignment="true" applyProtection="true">
      <alignment horizontal="right" vertical="center"/>
      <protection locked="false"/>
    </xf>
    <xf numFmtId="0" fontId="3" fillId="3" borderId="10" xfId="0" applyFont="true" applyFill="true" applyBorder="true" applyAlignment="true" applyProtection="true">
      <alignment horizontal="right"/>
      <protection locked="false"/>
    </xf>
    <xf numFmtId="0" fontId="3" fillId="3" borderId="5" xfId="0" applyFont="true" applyFill="true" applyBorder="true" applyAlignment="true" applyProtection="true">
      <alignment horizontal="right"/>
      <protection locked="false"/>
    </xf>
    <xf numFmtId="0" fontId="3" fillId="3" borderId="12" xfId="0" applyFont="true" applyFill="true" applyBorder="true" applyAlignment="true" applyProtection="true">
      <alignment horizontal="right"/>
      <protection locked="false"/>
    </xf>
    <xf numFmtId="0" fontId="14" fillId="4" borderId="12" xfId="0" applyFont="true" applyFill="true" applyBorder="true" applyAlignment="true" applyProtection="true">
      <alignment horizontal="center" vertical="center"/>
      <protection locked="false"/>
    </xf>
    <xf numFmtId="164" fontId="18" fillId="3" borderId="10" xfId="0" applyNumberFormat="true" applyFont="true" applyFill="true" applyBorder="true" applyAlignment="true" applyProtection="true">
      <alignment horizontal="center"/>
      <protection locked="false"/>
    </xf>
    <xf numFmtId="0" fontId="19"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8" fillId="3" borderId="10" xfId="0" applyFont="true" applyFill="true" applyBorder="true" applyAlignment="true" applyProtection="true">
      <alignment horizontal="center" vertical="center"/>
      <protection locked="false"/>
    </xf>
    <xf numFmtId="0" fontId="18" fillId="0" borderId="0" xfId="0" applyFont="true" applyAlignment="true" applyProtection="true">
      <alignment horizontal="center" vertical="center"/>
      <protection locked="false"/>
    </xf>
    <xf numFmtId="0" fontId="16" fillId="0" borderId="0" xfId="0" applyFont="true" applyAlignment="true" applyProtection="true">
      <alignment horizontal="center"/>
      <protection locked="false"/>
    </xf>
    <xf numFmtId="0" fontId="16" fillId="3" borderId="10" xfId="0" applyFont="true" applyFill="true" applyBorder="true" applyAlignment="true" applyProtection="true">
      <alignment horizontal="center"/>
      <protection locked="false"/>
    </xf>
    <xf numFmtId="0" fontId="16" fillId="0" borderId="10" xfId="0" applyFont="true" applyBorder="true" applyAlignment="true">
      <alignment horizontal="center"/>
    </xf>
    <xf numFmtId="1" fontId="18" fillId="3" borderId="10" xfId="0" applyNumberFormat="true" applyFont="true" applyFill="true" applyBorder="true" applyAlignment="true" applyProtection="true">
      <alignment horizontal="center"/>
      <protection locked="false"/>
    </xf>
    <xf numFmtId="0" fontId="18" fillId="0" borderId="0" xfId="0" applyFont="true" applyAlignment="true" applyProtection="true">
      <alignment horizontal="center"/>
      <protection locked="false"/>
    </xf>
    <xf numFmtId="0" fontId="18" fillId="3" borderId="10" xfId="0" applyFont="true" applyFill="true" applyBorder="true" applyAlignment="true" applyProtection="true">
      <alignment horizontal="center"/>
      <protection locked="false"/>
    </xf>
    <xf numFmtId="0" fontId="12" fillId="4" borderId="1" xfId="0" applyFont="true" applyFill="true" applyBorder="true" applyAlignment="true" applyProtection="true">
      <alignment horizontal="right" vertical="center"/>
      <protection locked="false"/>
    </xf>
    <xf numFmtId="0" fontId="12" fillId="0" borderId="11" xfId="0" applyFont="true" applyBorder="true" applyAlignment="true" applyProtection="true">
      <alignment horizontal="right"/>
      <protection locked="false"/>
    </xf>
    <xf numFmtId="0" fontId="12" fillId="0" borderId="5" xfId="0" applyFont="true" applyBorder="true" applyAlignment="true" applyProtection="true">
      <alignment horizontal="right"/>
      <protection locked="false"/>
    </xf>
    <xf numFmtId="0" fontId="12" fillId="0" borderId="12" xfId="0" applyFont="true" applyBorder="true" applyAlignment="true" applyProtection="true">
      <alignment horizontal="right"/>
      <protection locked="false"/>
    </xf>
    <xf numFmtId="0" fontId="9" fillId="2" borderId="1" xfId="0" applyFont="true" applyFill="true" applyBorder="true" applyAlignment="true" applyProtection="true">
      <alignment horizontal="center" vertical="center" wrapText="true"/>
      <protection locked="false"/>
    </xf>
    <xf numFmtId="0" fontId="10" fillId="2" borderId="11" xfId="0" applyFont="true" applyFill="true" applyBorder="true" applyAlignment="true" applyProtection="true">
      <alignment horizontal="center" vertical="center" wrapText="true"/>
      <protection locked="false"/>
    </xf>
    <xf numFmtId="0" fontId="10" fillId="2" borderId="2" xfId="0" applyFont="true" applyFill="true" applyBorder="true" applyAlignment="true" applyProtection="true">
      <alignment horizontal="center" vertical="center" wrapText="true"/>
      <protection locked="false"/>
    </xf>
    <xf numFmtId="0" fontId="10" fillId="2" borderId="5" xfId="0" applyFont="true" applyFill="true" applyBorder="true" applyAlignment="true" applyProtection="true">
      <alignment horizontal="center" vertical="center" wrapText="true"/>
      <protection locked="false"/>
    </xf>
    <xf numFmtId="0" fontId="10" fillId="2" borderId="12" xfId="0" applyFont="true" applyFill="true" applyBorder="true" applyAlignment="true" applyProtection="true">
      <alignment horizontal="center" vertical="center" wrapText="true"/>
      <protection locked="false"/>
    </xf>
    <xf numFmtId="0" fontId="10" fillId="2" borderId="6" xfId="0" applyFont="true" applyFill="true" applyBorder="true" applyAlignment="true" applyProtection="true">
      <alignment horizontal="center" vertical="center" wrapText="true"/>
      <protection locked="false"/>
    </xf>
    <xf numFmtId="0" fontId="6"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6"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53" fillId="13" borderId="19" xfId="0" applyNumberFormat="true" applyFont="true" applyFill="true" applyBorder="true" applyAlignment="true" applyProtection="true">
      <alignment horizontal="center" vertical="center"/>
      <protection locked="false"/>
    </xf>
    <xf numFmtId="164" fontId="53" fillId="13" borderId="21" xfId="0" applyNumberFormat="true" applyFont="true" applyFill="true" applyBorder="true" applyAlignment="true" applyProtection="true">
      <alignment horizontal="center" vertical="center"/>
      <protection locked="false"/>
    </xf>
    <xf numFmtId="1" fontId="3" fillId="4" borderId="2" xfId="0" applyNumberFormat="true" applyFont="true" applyFill="true" applyBorder="true" applyAlignment="true" applyProtection="true">
      <alignment horizontal="center" vertical="center"/>
      <protection locked="false"/>
    </xf>
    <xf numFmtId="1" fontId="3" fillId="4" borderId="6" xfId="0" applyNumberFormat="true" applyFont="true" applyFill="true" applyBorder="true" applyAlignment="true" applyProtection="true">
      <alignment horizontal="center" vertical="center"/>
      <protection locked="false"/>
    </xf>
    <xf numFmtId="164" fontId="13" fillId="14" borderId="20" xfId="0" applyNumberFormat="true" applyFont="true" applyFill="true" applyBorder="true" applyAlignment="true" applyProtection="true">
      <alignment horizontal="center" vertical="center"/>
      <protection locked="false"/>
    </xf>
    <xf numFmtId="164" fontId="13" fillId="14" borderId="22" xfId="0" applyNumberFormat="true" applyFont="true" applyFill="true" applyBorder="true" applyAlignment="true" applyProtection="true">
      <alignment horizontal="center" vertical="center"/>
      <protection locked="false"/>
    </xf>
    <xf numFmtId="164" fontId="13" fillId="10" borderId="17" xfId="0" applyNumberFormat="true" applyFont="true" applyFill="true" applyBorder="true" applyAlignment="true" applyProtection="true">
      <alignment horizontal="center" vertical="center"/>
      <protection locked="false"/>
    </xf>
    <xf numFmtId="164" fontId="13" fillId="10" borderId="9"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4" fillId="4" borderId="1" xfId="0" applyFont="true" applyFill="true" applyBorder="true" applyAlignment="true" applyProtection="true">
      <alignment horizontal="center" vertical="center"/>
    </xf>
    <xf numFmtId="0" fontId="14" fillId="4" borderId="2" xfId="0" applyFont="true" applyFill="true" applyBorder="true" applyAlignment="true" applyProtection="true">
      <alignment horizontal="center" vertical="center"/>
    </xf>
    <xf numFmtId="0" fontId="14" fillId="4" borderId="5" xfId="0" applyFont="true" applyFill="true" applyBorder="true" applyAlignment="true" applyProtection="true">
      <alignment horizontal="center" vertical="center"/>
    </xf>
    <xf numFmtId="0" fontId="14" fillId="4" borderId="6" xfId="0" applyFont="true" applyFill="true" applyBorder="true" applyAlignment="true" applyProtection="true">
      <alignment horizontal="center" vertical="center"/>
    </xf>
    <xf numFmtId="0" fontId="68" fillId="16" borderId="53" xfId="0" applyFont="true" applyFill="true" applyBorder="true" applyAlignment="true">
      <alignment horizontal="left" vertical="center" wrapText="true"/>
    </xf>
    <xf numFmtId="0" fontId="41" fillId="16" borderId="53" xfId="0" applyFont="true" applyFill="true" applyBorder="true" applyAlignment="true">
      <alignment horizontal="left" vertical="center" wrapText="true"/>
    </xf>
    <xf numFmtId="0" fontId="41" fillId="16" borderId="54" xfId="0" applyFont="true" applyFill="true" applyBorder="true" applyAlignment="true">
      <alignment horizontal="left" vertical="center" wrapText="true"/>
    </xf>
    <xf numFmtId="0" fontId="41" fillId="16" borderId="52" xfId="0" applyFont="true" applyFill="true" applyBorder="true" applyAlignment="true">
      <alignment horizontal="left" vertical="center" wrapText="true"/>
    </xf>
    <xf numFmtId="0" fontId="41" fillId="3" borderId="1" xfId="0" applyFont="true" applyFill="true" applyBorder="true" applyAlignment="true">
      <alignment horizontal="center" vertical="center" wrapText="true"/>
    </xf>
    <xf numFmtId="0" fontId="41" fillId="3" borderId="77" xfId="0" applyFont="true" applyFill="true" applyBorder="true" applyAlignment="true">
      <alignment horizontal="center" vertical="center" wrapText="true"/>
    </xf>
    <xf numFmtId="0" fontId="41" fillId="3" borderId="84" xfId="0" applyFont="true" applyFill="true" applyBorder="true" applyAlignment="true">
      <alignment horizontal="center" vertical="center" wrapText="true"/>
    </xf>
    <xf numFmtId="0" fontId="41" fillId="3" borderId="78" xfId="0" applyFont="true" applyFill="true" applyBorder="true" applyAlignment="true">
      <alignment horizontal="center" vertical="center" wrapText="true"/>
    </xf>
    <xf numFmtId="0" fontId="68" fillId="16" borderId="52" xfId="0" applyFont="true" applyFill="true" applyBorder="true" applyAlignment="true">
      <alignment horizontal="left" vertical="center" wrapText="true"/>
    </xf>
    <xf numFmtId="0" fontId="41" fillId="3" borderId="3"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91"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16" borderId="96" xfId="0" applyFont="true" applyFill="true" applyBorder="true" applyAlignment="true">
      <alignment horizontal="left" vertical="center" wrapText="true"/>
    </xf>
    <xf numFmtId="0" fontId="41" fillId="16" borderId="101" xfId="0" applyFont="true" applyFill="true" applyBorder="true" applyAlignment="true">
      <alignment horizontal="left" vertical="center" wrapText="true"/>
    </xf>
    <xf numFmtId="0" fontId="41" fillId="16" borderId="98" xfId="0" applyFont="true" applyFill="true" applyBorder="true" applyAlignment="true">
      <alignment horizontal="left" vertical="center" wrapText="true"/>
    </xf>
    <xf numFmtId="0" fontId="41" fillId="3" borderId="3" xfId="0" applyFont="true" applyFill="true" applyBorder="true" applyAlignment="true">
      <alignment horizontal="center" vertical="center"/>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0" fontId="41" fillId="3" borderId="10" xfId="0" applyFont="true" applyFill="true" applyBorder="true" applyAlignment="true">
      <alignment horizontal="center" vertical="center" wrapText="true"/>
    </xf>
    <xf numFmtId="169" fontId="46" fillId="2" borderId="99" xfId="0" applyNumberFormat="true" applyFont="true" applyFill="true" applyBorder="true" applyAlignment="true">
      <alignment vertical="center" wrapText="true"/>
    </xf>
    <xf numFmtId="0" fontId="47" fillId="2" borderId="10" xfId="0" applyFont="true" applyFill="true" applyBorder="true" applyAlignment="true">
      <alignment vertical="center" wrapText="true"/>
    </xf>
    <xf numFmtId="0" fontId="47" fillId="2" borderId="8" xfId="0" applyFont="true" applyFill="true" applyBorder="true" applyAlignment="true">
      <alignment vertical="center" wrapText="true"/>
    </xf>
    <xf numFmtId="0" fontId="54" fillId="17" borderId="1" xfId="0" applyFont="true" applyFill="true" applyBorder="true" applyAlignment="true"/>
    <xf numFmtId="0" fontId="26" fillId="3" borderId="2" xfId="0" applyFont="true" applyFill="true" applyBorder="true" applyAlignment="true"/>
    <xf numFmtId="0" fontId="41" fillId="3" borderId="1" xfId="0" applyFont="true" applyFill="true" applyBorder="true" applyAlignment="true">
      <alignment horizontal="center" vertical="center"/>
    </xf>
    <xf numFmtId="0" fontId="41" fillId="3" borderId="77" xfId="0" applyFont="true" applyFill="true" applyBorder="true" applyAlignment="true">
      <alignment horizontal="center" vertical="center"/>
    </xf>
    <xf numFmtId="0" fontId="41" fillId="3" borderId="84" xfId="0" applyFont="true" applyFill="true" applyBorder="true" applyAlignment="true">
      <alignment horizontal="center" vertical="center"/>
    </xf>
    <xf numFmtId="0" fontId="48" fillId="3" borderId="10" xfId="0" applyFont="true" applyFill="true" applyBorder="true" applyAlignment="true">
      <alignment horizontal="center" vertical="center" wrapText="true"/>
    </xf>
    <xf numFmtId="0" fontId="71" fillId="3" borderId="51" xfId="0" applyFont="true" applyFill="true" applyBorder="true" applyAlignment="true">
      <alignment horizontal="left" wrapText="true"/>
    </xf>
    <xf numFmtId="0" fontId="41" fillId="16" borderId="53" xfId="0" applyFont="true" applyFill="true" applyBorder="true" applyAlignment="true">
      <alignment horizontal="left" vertical="top" wrapText="true"/>
    </xf>
    <xf numFmtId="0" fontId="41" fillId="16" borderId="54" xfId="0" applyFont="true" applyFill="true" applyBorder="true" applyAlignment="true">
      <alignment horizontal="left" vertical="top" wrapText="true"/>
    </xf>
    <xf numFmtId="0" fontId="40" fillId="3" borderId="10" xfId="0" applyFont="true" applyFill="true" applyBorder="true" applyAlignment="true">
      <alignment horizontal="left" vertical="top" wrapText="true"/>
    </xf>
    <xf numFmtId="0" fontId="5" fillId="15" borderId="10" xfId="0" applyFont="true" applyFill="true" applyBorder="true" applyAlignment="true"/>
    <xf numFmtId="0" fontId="5" fillId="3" borderId="10" xfId="0" applyFont="true" applyFill="true" applyBorder="true" applyAlignment="true"/>
    <xf numFmtId="0" fontId="5" fillId="15" borderId="10" xfId="0" applyFont="true" applyFill="true" applyBorder="true"/>
    <xf numFmtId="0" fontId="5" fillId="3" borderId="10" xfId="0" applyFont="true" applyFill="true" applyBorder="true"/>
    <xf numFmtId="0" fontId="3" fillId="15" borderId="10" xfId="0" applyFont="true" applyFill="true" applyBorder="true" applyAlignment="true">
      <alignment wrapText="true"/>
    </xf>
    <xf numFmtId="0" fontId="3" fillId="3" borderId="10" xfId="0" applyFont="true" applyFill="true" applyBorder="true"/>
    <xf numFmtId="0" fontId="3" fillId="15" borderId="10" xfId="0" applyFont="true" applyFill="true" applyBorder="true" applyAlignment="true">
      <alignment horizontal="right" vertical="top" wrapText="true"/>
    </xf>
    <xf numFmtId="0" fontId="3" fillId="3" borderId="10" xfId="0" applyFont="true" applyFill="true" applyBorder="true" applyAlignment="true">
      <alignment horizontal="right" vertical="top" wrapText="true"/>
    </xf>
    <xf numFmtId="0" fontId="3" fillId="15" borderId="10" xfId="0" applyFont="true" applyFill="true" applyBorder="true" applyAlignment="true">
      <alignment vertical="top" wrapText="true"/>
    </xf>
    <xf numFmtId="0" fontId="41" fillId="3" borderId="10" xfId="0" applyFont="true" applyFill="true" applyBorder="true" applyAlignment="true">
      <alignment horizontal="right" vertical="top" wrapText="true"/>
    </xf>
    <xf numFmtId="0" fontId="41" fillId="3" borderId="46" xfId="0" applyFont="true" applyFill="true" applyBorder="true" applyAlignment="true">
      <alignment horizontal="right" vertical="top" wrapText="true"/>
    </xf>
    <xf numFmtId="0" fontId="41" fillId="3" borderId="47" xfId="0" applyFont="true" applyFill="true" applyBorder="true" applyAlignment="true">
      <alignment horizontal="right" vertical="top" wrapText="true"/>
    </xf>
    <xf numFmtId="0" fontId="41" fillId="16" borderId="97" xfId="0" applyFont="true" applyFill="true" applyBorder="true" applyAlignment="true">
      <alignment horizontal="left" vertical="center" wrapText="true"/>
    </xf>
    <xf numFmtId="0" fontId="23" fillId="3" borderId="10" xfId="0" applyFont="true" applyFill="true" applyBorder="true" applyAlignment="true">
      <alignment horizontal="right" vertical="top" wrapText="true"/>
    </xf>
    <xf numFmtId="0" fontId="23" fillId="0" borderId="0" xfId="0" applyFont="true" applyAlignment="true">
      <alignment horizontal="right" vertical="top" wrapText="true"/>
    </xf>
    <xf numFmtId="0" fontId="40" fillId="3" borderId="10" xfId="574" applyFont="true" applyAlignment="true">
      <alignment horizontal="left" vertical="top" wrapText="true"/>
    </xf>
    <xf numFmtId="0" fontId="40" fillId="3" borderId="10" xfId="575" applyFont="true" applyAlignment="true">
      <alignment horizontal="left" vertical="top" wrapText="true"/>
    </xf>
    <xf numFmtId="0" fontId="40" fillId="3" borderId="10" xfId="576" applyFont="true" applyAlignment="true">
      <alignment horizontal="left" vertical="top" wrapText="true"/>
    </xf>
    <xf numFmtId="0" fontId="23" fillId="0" borderId="10" xfId="0" applyFont="true" applyFill="true" applyBorder="true" applyAlignment="true">
      <alignment horizontal="right" vertical="top" wrapText="true"/>
    </xf>
    <xf numFmtId="0" fontId="23" fillId="0" borderId="10" xfId="0" applyFont="true" applyBorder="true" applyAlignment="true">
      <alignment horizontal="right" vertical="top" wrapText="true"/>
    </xf>
    <xf numFmtId="0" fontId="0" fillId="0" borderId="10" xfId="0" applyBorder="true" applyAlignment="true"/>
    <xf numFmtId="0" fontId="23" fillId="3" borderId="10" xfId="538" applyFont="true" applyAlignment="true">
      <alignment horizontal="right" vertical="top" wrapText="true"/>
    </xf>
    <xf numFmtId="0" fontId="23" fillId="3" borderId="46" xfId="539" applyFont="true" applyBorder="true" applyAlignment="true">
      <alignment horizontal="right" vertical="top" wrapText="true"/>
    </xf>
    <xf numFmtId="0" fontId="23" fillId="3" borderId="47" xfId="540" applyFont="true" applyBorder="true" applyAlignment="true">
      <alignment horizontal="right" vertical="top" wrapText="true"/>
    </xf>
    <xf numFmtId="0" fontId="23" fillId="3" borderId="10" xfId="549" applyFont="true" applyAlignment="true">
      <alignment horizontal="right" vertical="top" wrapText="true"/>
    </xf>
    <xf numFmtId="0" fontId="23" fillId="3" borderId="46" xfId="550" applyFont="true" applyBorder="true" applyAlignment="true">
      <alignment horizontal="right" vertical="top" wrapText="true"/>
    </xf>
    <xf numFmtId="0" fontId="23" fillId="3" borderId="47" xfId="551" applyFont="true" applyBorder="true" applyAlignment="true">
      <alignment horizontal="right" vertical="top" wrapText="true"/>
    </xf>
    <xf numFmtId="0" fontId="23" fillId="3" borderId="10" xfId="527" applyFont="true" applyAlignment="true">
      <alignment horizontal="right" vertical="top" wrapText="true"/>
    </xf>
    <xf numFmtId="0" fontId="23" fillId="3" borderId="46" xfId="528" applyFont="true" applyBorder="true" applyAlignment="true">
      <alignment horizontal="right" vertical="top" wrapText="true"/>
    </xf>
    <xf numFmtId="0" fontId="23" fillId="3" borderId="47" xfId="529" applyFont="true" applyBorder="true" applyAlignment="true">
      <alignment horizontal="right" vertical="top" wrapText="true"/>
    </xf>
    <xf numFmtId="0" fontId="48" fillId="3" borderId="10" xfId="559" applyFont="true" applyAlignment="true">
      <alignment horizontal="center" vertical="center" wrapText="true"/>
    </xf>
    <xf numFmtId="0" fontId="48" fillId="3" borderId="10" xfId="560" applyFont="true" applyAlignment="true">
      <alignment horizontal="center" vertical="center" wrapText="true"/>
    </xf>
    <xf numFmtId="0" fontId="48" fillId="3" borderId="10" xfId="561" applyFont="true" applyAlignment="true">
      <alignment horizontal="center" vertical="center" wrapText="true"/>
    </xf>
    <xf numFmtId="0" fontId="41" fillId="3" borderId="51" xfId="562" applyFont="true" applyBorder="true" applyAlignment="true">
      <alignment horizontal="left" wrapText="true"/>
    </xf>
    <xf numFmtId="0" fontId="41" fillId="3" borderId="51" xfId="563" applyFont="true" applyBorder="true" applyAlignment="true">
      <alignment horizontal="left" wrapText="true"/>
    </xf>
    <xf numFmtId="0" fontId="41" fillId="16" borderId="53" xfId="568" applyFont="true" applyFill="true" applyBorder="true" applyAlignment="true">
      <alignment horizontal="left" vertical="top" wrapText="true"/>
    </xf>
    <xf numFmtId="0" fontId="41" fillId="16" borderId="54" xfId="571" applyFont="true" applyFill="true" applyBorder="true" applyAlignment="true">
      <alignment horizontal="left" vertical="top" wrapText="true"/>
    </xf>
    <xf numFmtId="0" fontId="41" fillId="16" borderId="52" xfId="145" applyFont="true" applyFill="true" applyBorder="true" applyAlignment="true">
      <alignment horizontal="left" vertical="center" wrapText="true"/>
    </xf>
    <xf numFmtId="0" fontId="41" fillId="16" borderId="53" xfId="157" applyFont="true" applyFill="true" applyBorder="true" applyAlignment="true">
      <alignment horizontal="left" vertical="center" wrapText="true"/>
    </xf>
    <xf numFmtId="0" fontId="41" fillId="16" borderId="54" xfId="169" applyFont="true" applyFill="true" applyBorder="true" applyAlignment="true">
      <alignment horizontal="left" vertical="center" wrapText="true"/>
    </xf>
    <xf numFmtId="0" fontId="41" fillId="16" borderId="53" xfId="277" applyFont="true" applyFill="true" applyBorder="true" applyAlignment="true">
      <alignment horizontal="left" vertical="center" wrapText="true"/>
    </xf>
    <xf numFmtId="0" fontId="41" fillId="16" borderId="53" xfId="337" applyFont="true" applyFill="true" applyBorder="true" applyAlignment="true">
      <alignment horizontal="left" vertical="center" wrapText="true"/>
    </xf>
    <xf numFmtId="0" fontId="41" fillId="16" borderId="54" xfId="349" applyFont="true" applyFill="true" applyBorder="true" applyAlignment="true">
      <alignment horizontal="left" vertical="center" wrapText="true"/>
    </xf>
    <xf numFmtId="0" fontId="63" fillId="0" borderId="10" xfId="0" applyFont="true" applyFill="true" applyBorder="true" applyAlignment="true">
      <alignment vertical="top"/>
    </xf>
    <xf numFmtId="0" fontId="41" fillId="16" borderId="53"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41" fillId="16" borderId="52" xfId="0" applyFont="true" applyFill="true" applyBorder="true" applyAlignment="true">
      <alignment horizontal="left" vertical="center"/>
    </xf>
    <xf numFmtId="0" fontId="54" fillId="17" borderId="3" xfId="0" applyFont="true" applyFill="true" applyBorder="true" applyAlignment="true"/>
    <xf numFmtId="0" fontId="26" fillId="3" borderId="4" xfId="0" applyFont="true" applyFill="true" applyBorder="true" applyAlignment="true"/>
    <xf numFmtId="0" fontId="55" fillId="17" borderId="3" xfId="0" applyFont="true" applyFill="true" applyBorder="true" applyAlignment="true"/>
    <xf numFmtId="0" fontId="55" fillId="3" borderId="4" xfId="0" applyFont="true" applyFill="true" applyBorder="true" applyAlignment="true"/>
    <xf numFmtId="0" fontId="41" fillId="16" borderId="53" xfId="343" applyFont="true" applyFill="true" applyBorder="true" applyAlignment="true">
      <alignment horizontal="left" vertical="center" wrapText="true"/>
    </xf>
    <xf numFmtId="0" fontId="41" fillId="16" borderId="54" xfId="355" applyFont="true" applyFill="true" applyBorder="true" applyAlignment="true">
      <alignment horizontal="left" vertical="center" wrapText="true"/>
    </xf>
    <xf numFmtId="169" fontId="46" fillId="2" borderId="99" xfId="0" applyNumberFormat="true" applyFont="true" applyFill="true" applyBorder="true" applyAlignment="true">
      <alignment vertical="center"/>
    </xf>
    <xf numFmtId="0" fontId="47" fillId="2" borderId="10" xfId="0" applyFont="true" applyFill="true" applyBorder="true" applyAlignment="true">
      <alignment vertical="center"/>
    </xf>
    <xf numFmtId="0" fontId="47" fillId="2" borderId="8" xfId="0" applyFont="true" applyFill="true" applyBorder="true" applyAlignment="true">
      <alignment vertical="center"/>
    </xf>
    <xf numFmtId="0" fontId="41" fillId="16" borderId="53" xfId="283" applyFont="true" applyFill="true" applyBorder="true" applyAlignment="true">
      <alignment horizontal="left" vertical="center" wrapText="true"/>
    </xf>
    <xf numFmtId="0" fontId="41" fillId="16" borderId="52" xfId="151" applyFont="true" applyFill="true" applyBorder="true" applyAlignment="true">
      <alignment horizontal="left" vertical="center" wrapText="true"/>
    </xf>
    <xf numFmtId="0" fontId="41" fillId="16" borderId="53" xfId="163" applyFont="true" applyFill="true" applyBorder="true" applyAlignment="true">
      <alignment horizontal="left" vertical="center" wrapText="true"/>
    </xf>
    <xf numFmtId="0" fontId="41" fillId="16" borderId="54" xfId="175" applyFont="true" applyFill="true" applyBorder="true" applyAlignment="true">
      <alignment horizontal="left" vertical="center" wrapText="true"/>
    </xf>
    <xf numFmtId="0" fontId="41" fillId="16" borderId="52" xfId="727" applyFont="true" applyFill="true" applyBorder="true" applyAlignment="true">
      <alignment horizontal="left" vertical="center" wrapText="true"/>
    </xf>
    <xf numFmtId="0" fontId="41" fillId="16" borderId="53" xfId="739" applyFont="true" applyFill="true" applyBorder="true" applyAlignment="true">
      <alignment horizontal="left" vertical="center" wrapText="true"/>
    </xf>
    <xf numFmtId="0" fontId="41" fillId="16" borderId="54" xfId="751" applyFont="true" applyFill="true" applyBorder="true" applyAlignment="true">
      <alignment horizontal="left" vertical="center" wrapText="true"/>
    </xf>
    <xf numFmtId="0" fontId="41" fillId="16" borderId="53" xfId="859" applyFont="true" applyFill="true" applyBorder="true" applyAlignment="true">
      <alignment horizontal="left" vertical="center" wrapText="true"/>
    </xf>
    <xf numFmtId="0" fontId="41" fillId="16" borderId="54" xfId="871" applyFont="true" applyFill="true" applyBorder="true" applyAlignment="true">
      <alignment horizontal="left" vertical="center" wrapText="true"/>
    </xf>
    <xf numFmtId="0" fontId="41" fillId="16" borderId="53" xfId="919" applyFont="true" applyFill="true" applyBorder="true" applyAlignment="true">
      <alignment horizontal="left" vertical="center" wrapText="true"/>
    </xf>
    <xf numFmtId="0" fontId="41" fillId="16" borderId="54" xfId="931" applyFont="true" applyFill="true" applyBorder="true" applyAlignment="true">
      <alignment horizontal="left" vertical="center" wrapText="true"/>
    </xf>
    <xf numFmtId="0" fontId="48" fillId="3" borderId="10" xfId="1083" applyFont="true" applyAlignment="true">
      <alignment horizontal="center" vertical="center" wrapText="true"/>
    </xf>
    <xf numFmtId="0" fontId="48" fillId="3" borderId="10" xfId="1084" applyFont="true" applyAlignment="true">
      <alignment horizontal="center" vertical="center" wrapText="true"/>
    </xf>
    <xf numFmtId="0" fontId="48" fillId="3" borderId="10" xfId="1085" applyFont="true" applyAlignment="true">
      <alignment horizontal="center" vertical="center" wrapText="true"/>
    </xf>
    <xf numFmtId="0" fontId="41" fillId="3" borderId="51" xfId="1086" applyFont="true" applyBorder="true" applyAlignment="true">
      <alignment horizontal="left" wrapText="true"/>
    </xf>
    <xf numFmtId="0" fontId="41" fillId="3" borderId="51" xfId="1087" applyFont="true" applyBorder="true" applyAlignment="true">
      <alignment horizontal="left" wrapText="true"/>
    </xf>
    <xf numFmtId="0" fontId="41" fillId="16" borderId="53" xfId="1092" applyFont="true" applyFill="true" applyBorder="true" applyAlignment="true">
      <alignment horizontal="left" vertical="top" wrapText="true"/>
    </xf>
    <xf numFmtId="0" fontId="40" fillId="3" borderId="10" xfId="1098" applyFont="true" applyAlignment="true">
      <alignment horizontal="left" vertical="top" wrapText="true"/>
    </xf>
    <xf numFmtId="0" fontId="40" fillId="3" borderId="10" xfId="1099" applyFont="true" applyAlignment="true">
      <alignment horizontal="left" vertical="top" wrapText="true"/>
    </xf>
    <xf numFmtId="0" fontId="40" fillId="3" borderId="10" xfId="1100" applyFont="true" applyAlignment="true">
      <alignment horizontal="left" vertical="top" wrapText="true"/>
    </xf>
    <xf numFmtId="0" fontId="41" fillId="16" borderId="52" xfId="721" applyFont="true" applyFill="true" applyBorder="true" applyAlignment="true">
      <alignment horizontal="left" vertical="center" wrapText="true"/>
    </xf>
    <xf numFmtId="0" fontId="41" fillId="16" borderId="53" xfId="733" applyFont="true" applyFill="true" applyBorder="true" applyAlignment="true">
      <alignment horizontal="left" vertical="center" wrapText="true"/>
    </xf>
    <xf numFmtId="0" fontId="41" fillId="16" borderId="54" xfId="745" applyFont="true" applyFill="true" applyBorder="true" applyAlignment="true">
      <alignment horizontal="left" vertical="center" wrapText="true"/>
    </xf>
    <xf numFmtId="0" fontId="41" fillId="16" borderId="53" xfId="853" applyFont="true" applyFill="true" applyBorder="true" applyAlignment="true">
      <alignment horizontal="left" vertical="center" wrapText="true"/>
    </xf>
    <xf numFmtId="0" fontId="41" fillId="16" borderId="54" xfId="865" applyFont="true" applyFill="true" applyBorder="true" applyAlignment="true">
      <alignment horizontal="left" vertical="center" wrapText="true"/>
    </xf>
    <xf numFmtId="0" fontId="41" fillId="16" borderId="53" xfId="913" applyFont="true" applyFill="true" applyBorder="true" applyAlignment="true">
      <alignment horizontal="left" vertical="center" wrapText="true"/>
    </xf>
    <xf numFmtId="0" fontId="41" fillId="16" borderId="54" xfId="925" applyFont="true" applyFill="true" applyBorder="true" applyAlignment="true">
      <alignment horizontal="left" vertical="center" wrapText="true"/>
    </xf>
    <xf numFmtId="0" fontId="23" fillId="3" borderId="10" xfId="1067" applyFont="true" applyAlignment="true">
      <alignment horizontal="right" vertical="top" wrapText="true"/>
    </xf>
    <xf numFmtId="0" fontId="23" fillId="3" borderId="46" xfId="1068" applyFont="true" applyBorder="true" applyAlignment="true">
      <alignment horizontal="right" vertical="top" wrapText="true"/>
    </xf>
    <xf numFmtId="0" fontId="23" fillId="3" borderId="47" xfId="1069" applyFont="true" applyBorder="true" applyAlignment="true">
      <alignment horizontal="right" vertical="top" wrapText="true"/>
    </xf>
    <xf numFmtId="0" fontId="23" fillId="3" borderId="10" xfId="1052" applyFont="true" applyAlignment="true">
      <alignment horizontal="right" vertical="top" wrapText="true"/>
    </xf>
    <xf numFmtId="0" fontId="23" fillId="3" borderId="46" xfId="1053" applyFont="true" applyBorder="true" applyAlignment="true">
      <alignment horizontal="right" vertical="top" wrapText="true"/>
    </xf>
    <xf numFmtId="0" fontId="23" fillId="3" borderId="47" xfId="1054" applyFont="true" applyBorder="true" applyAlignment="true">
      <alignment horizontal="right" vertical="top" wrapText="true"/>
    </xf>
    <xf numFmtId="0" fontId="23" fillId="3" borderId="10" xfId="1045" applyFont="true" applyAlignment="true">
      <alignment horizontal="right" vertical="top" wrapText="true"/>
    </xf>
    <xf numFmtId="0" fontId="23" fillId="3" borderId="46" xfId="1046" applyFont="true" applyBorder="true" applyAlignment="true">
      <alignment horizontal="right" vertical="top" wrapText="true"/>
    </xf>
    <xf numFmtId="0" fontId="23" fillId="3" borderId="47" xfId="1047" applyFont="true" applyBorder="true" applyAlignment="true">
      <alignment horizontal="right" vertical="top" wrapText="true"/>
    </xf>
  </cellXfs>
  <cellStyles count="1102">
    <cellStyle name="Normal" xfId="0" builtinId="0"/>
    <cellStyle name="Normal 3" xfId="1101" xr:uid="{A633958E-7974-4986-AAD2-F4147B79A819}"/>
    <cellStyle name="style1620077162615" xfId="482" xr:uid="{4064BE54-265C-4F31-913F-11C23CF6B19D}"/>
    <cellStyle name="style1620077162639" xfId="481" xr:uid="{87100AAB-CA2D-4AD9-99EE-EAF809B2AE12}"/>
    <cellStyle name="style1620077162668" xfId="487" xr:uid="{F4539003-4016-4AA3-808C-14B6998194B1}"/>
    <cellStyle name="style1620077162699" xfId="493" xr:uid="{1B19A681-10CE-4018-8151-5396C90E9650}"/>
    <cellStyle name="style1620077162715" xfId="488" xr:uid="{7E493F42-EFEF-4519-9418-43E5CEAE3338}"/>
    <cellStyle name="style1620077162768" xfId="494" xr:uid="{6FDACE61-12BC-4816-B5A0-77234846AAF6}"/>
    <cellStyle name="style1620077162784" xfId="499" xr:uid="{A3222C44-CC11-4572-B560-74BC27FD64AC}"/>
    <cellStyle name="style1620077162815" xfId="505" xr:uid="{3E6D1091-10C7-4ECD-ABDC-CE014D3DCE80}"/>
    <cellStyle name="style1620077162846" xfId="511" xr:uid="{9C6CFC9A-BFF4-471F-9F6B-40E559DC494E}"/>
    <cellStyle name="style1620077162868" xfId="500" xr:uid="{179B8FC2-68C9-4FE7-966E-924D22210F4F}"/>
    <cellStyle name="style1620077162900" xfId="506" xr:uid="{9131611E-C22D-473E-A589-8DCCCB706779}"/>
    <cellStyle name="style1620077162915" xfId="512" xr:uid="{53B64408-96AA-4E88-8F2A-CDDC0A4D05E6}"/>
    <cellStyle name="style1620077162946" xfId="513" xr:uid="{4FFF7FBB-8DCC-42A9-95F5-281E431EF9C6}"/>
    <cellStyle name="style1620077162969" xfId="514" xr:uid="{B7B1A408-869D-49D0-8A75-24DB0D8F39EA}"/>
    <cellStyle name="style1620077162984" xfId="524" xr:uid="{8E78B940-A381-43B7-915D-FAB37985797B}"/>
    <cellStyle name="style1620077163015" xfId="526" xr:uid="{33D449BD-2E5C-4B63-BB13-B231D1DAF159}"/>
    <cellStyle name="style1620077163069" xfId="528" xr:uid="{1894A401-9898-474B-AF89-2B064974EFF8}"/>
    <cellStyle name="style1620077163084" xfId="529" xr:uid="{21D3212C-B67A-44A5-B6F1-CD27AEF82604}"/>
    <cellStyle name="style1620077163116" xfId="527" xr:uid="{6DDB1584-84D1-4278-B8BF-D87273377B24}"/>
    <cellStyle name="style1620077163131" xfId="530" xr:uid="{4B30C9FB-FDB5-4488-86AF-9BF7E1CE9E30}"/>
    <cellStyle name="style1620077163163" xfId="531" xr:uid="{E22A9D28-2DE2-42F5-AC21-6D0A6F288CF7}"/>
    <cellStyle name="style1620077163185" xfId="532" xr:uid="{929A4DA2-136B-495B-9D53-49A2CDC39C8F}"/>
    <cellStyle name="style1620077163232" xfId="533" xr:uid="{171FFF4C-80F7-4AC4-9D4F-4AC937509542}"/>
    <cellStyle name="style1620077163247" xfId="534" xr:uid="{9D126799-3395-4743-A980-A569FAFD98F3}"/>
    <cellStyle name="style1620077163269" xfId="535" xr:uid="{C9FCEB26-59DA-4F17-BDF9-8C8EFBA850E6}"/>
    <cellStyle name="style1620077163301" xfId="536" xr:uid="{BA6FBF71-D8B4-4FD9-B046-247B9F9B3447}"/>
    <cellStyle name="style1620077164292" xfId="484" xr:uid="{4BDA9D3B-1E78-4F6C-A9BE-2B918DF20B74}"/>
    <cellStyle name="style1620077164314" xfId="483" xr:uid="{1E087EED-E82E-4B79-BCEE-713446219ECD}"/>
    <cellStyle name="style1620077164335" xfId="489" xr:uid="{583E5BFB-20C7-4039-A50D-BAF594E63D4F}"/>
    <cellStyle name="style1620077164355" xfId="495" xr:uid="{7A799A0E-D58B-41C2-84D8-6DF4342526C8}"/>
    <cellStyle name="style1620077164375" xfId="490" xr:uid="{6AB285C8-B19E-464D-9D81-B0C29C4D1A30}"/>
    <cellStyle name="style1620077164424" xfId="496" xr:uid="{D6C2EE09-0BAB-4CC7-8A83-2E39C719379C}"/>
    <cellStyle name="style1620077164434" xfId="501" xr:uid="{4878BC5A-FE63-4027-926A-7186C5E1293C}"/>
    <cellStyle name="style1620077164450" xfId="507" xr:uid="{256400D6-8F6E-4D7D-978D-83272EE8345B}"/>
    <cellStyle name="style1620077164497" xfId="519" xr:uid="{7D356D5A-9A7C-49FD-B836-542786AB64D0}"/>
    <cellStyle name="style1620077164512" xfId="502" xr:uid="{6C4FDC7F-02DE-4115-AF42-159E429D2A96}"/>
    <cellStyle name="style1620077164535" xfId="508" xr:uid="{047AF522-94EC-436E-9C49-F2115BD2E764}"/>
    <cellStyle name="style1620077164566" xfId="520" xr:uid="{29EFAE0F-9E1E-4F98-8842-C3EFF47F7CD1}"/>
    <cellStyle name="style1620077164581" xfId="521" xr:uid="{5D6A8E0F-89F4-4C8D-A4B1-6630747D4BD2}"/>
    <cellStyle name="style1620077164597" xfId="522" xr:uid="{35C99964-390F-4280-BA2D-B4E2CA5E1F48}"/>
    <cellStyle name="style1620077164635" xfId="525" xr:uid="{4E88696C-162E-4756-86A9-962142E1BD6C}"/>
    <cellStyle name="style1620077164656" xfId="548" xr:uid="{255BBD38-3F8F-4EDF-A556-19A3A00C7CB4}"/>
    <cellStyle name="style1620077164702" xfId="550" xr:uid="{64566DE3-47E8-433D-8435-7BFF40132468}"/>
    <cellStyle name="style1620077164718" xfId="551" xr:uid="{1EA23718-0251-450B-8F9C-E87F43BD62C4}"/>
    <cellStyle name="style1620077164735" xfId="549" xr:uid="{A54DB046-FBBA-4041-8E82-6DC945FF92AF}"/>
    <cellStyle name="style1620077164766" xfId="552" xr:uid="{2EAF9BAE-4DB8-48D1-840F-2E2B48BB97B9}"/>
    <cellStyle name="style1620077164782" xfId="553" xr:uid="{2F032B9A-6740-4EDF-9F31-20DBE5B1C3E1}"/>
    <cellStyle name="style1620077164813" xfId="554" xr:uid="{A906216B-D91A-4920-8E6C-B3E93D2F4BA1}"/>
    <cellStyle name="style1620077164851" xfId="555" xr:uid="{A7A55CD4-F8CE-4082-B171-8DC0086AD812}"/>
    <cellStyle name="style1620077164867" xfId="556" xr:uid="{2F89EAD0-C38E-4005-8B51-4F551AFCB58C}"/>
    <cellStyle name="style1620077164882" xfId="557" xr:uid="{58250EEF-8887-4244-B59D-7B2DA7EA7ADA}"/>
    <cellStyle name="style1620077164898" xfId="558" xr:uid="{0A4E2E86-DD58-4A3F-BA8D-D8093F06B760}"/>
    <cellStyle name="style1620077165754" xfId="486" xr:uid="{D3EF56F3-6BB5-4AAF-94B0-863DC51928F8}"/>
    <cellStyle name="style1620077165769" xfId="485" xr:uid="{E753AF71-6F0B-4329-97A2-59DAD21D5190}"/>
    <cellStyle name="style1620077165801" xfId="491" xr:uid="{F03E8FF3-C15D-415F-9797-413859BAA245}"/>
    <cellStyle name="style1620077165816" xfId="497" xr:uid="{5D282565-6461-4E33-A6F4-81A89522DB14}"/>
    <cellStyle name="style1620077165838" xfId="492" xr:uid="{D5BA9126-AA85-4FC8-A733-CD147DB894B6}"/>
    <cellStyle name="style1620077165885" xfId="498" xr:uid="{80356424-1DA3-4B7D-8498-386BD193892C}"/>
    <cellStyle name="style1620077165901" xfId="503" xr:uid="{27FA4CBC-2D2E-4E22-A79A-BEAD242510BF}"/>
    <cellStyle name="style1620077165917" xfId="509" xr:uid="{FE3154FA-D5BD-4F10-BAD3-0C303F409FCA}"/>
    <cellStyle name="style1620077165954" xfId="515" xr:uid="{5EABC607-C93C-493F-A87C-D807D3044C12}"/>
    <cellStyle name="style1620077165970" xfId="504" xr:uid="{BF7FEE61-0AC1-4201-929A-96EEA814BA93}"/>
    <cellStyle name="style1620077166001" xfId="510" xr:uid="{DE8B6C0D-403D-4336-94CA-969ED06C3D90}"/>
    <cellStyle name="style1620077166017" xfId="516" xr:uid="{F9E5219B-8813-4D08-9F21-8556D5D15C14}"/>
    <cellStyle name="style1620077166039" xfId="517" xr:uid="{D3F00C9A-23C4-45B5-A54D-720327CC57B7}"/>
    <cellStyle name="style1620077166055" xfId="518" xr:uid="{0A2987C7-4219-4308-8548-0173A1B39AD5}"/>
    <cellStyle name="style1620077166086" xfId="523" xr:uid="{97CCBCC8-9D20-4AF9-B537-A856497D5969}"/>
    <cellStyle name="style1620077166117" xfId="537" xr:uid="{8BD90A36-7724-4EBB-9A6E-0709BC27CD61}"/>
    <cellStyle name="style1620077166155" xfId="539" xr:uid="{6196738D-DB13-4799-891C-A82141E10DCB}"/>
    <cellStyle name="style1620077166186" xfId="540" xr:uid="{D99835AF-19BD-45DB-B1C7-002B9097FBF2}"/>
    <cellStyle name="style1620077166202" xfId="538" xr:uid="{6F4DA72F-AB9B-4A94-BA1C-F6E8A8A45718}"/>
    <cellStyle name="style1620077166217" xfId="541" xr:uid="{A246DAD4-FF6A-472C-AA06-A2B8E39FD142}"/>
    <cellStyle name="style1620077166240" xfId="542" xr:uid="{B50EEEB3-9866-4304-BDF9-C124348F139A}"/>
    <cellStyle name="style1620077166271" xfId="543" xr:uid="{7B485F5F-8BBF-4369-BD92-CAF82E2CD796}"/>
    <cellStyle name="style1620077166302" xfId="544" xr:uid="{2029748A-338D-457B-BC97-464BAD9430DC}"/>
    <cellStyle name="style1620077166318" xfId="545" xr:uid="{D05ED677-3D58-4363-97E2-EE3D9F69CB46}"/>
    <cellStyle name="style1620077166340" xfId="546" xr:uid="{C668FA5F-3208-4320-8D2B-0E256B26D9D6}"/>
    <cellStyle name="style1620077166371" xfId="547" xr:uid="{0670F5E1-D32B-4E3F-9C68-AD2F80159F94}"/>
    <cellStyle name="style1620077182397" xfId="1" xr:uid="{2F3FA1CC-D7C1-4981-9F59-8BAF3F083AEE}"/>
    <cellStyle name="style1620077182428" xfId="2" xr:uid="{C71737E2-0CE5-4EA4-9C17-03C78B2CDDEE}"/>
    <cellStyle name="style1620077182451" xfId="13" xr:uid="{34D5F9D3-F7B5-4949-85FD-445962823581}"/>
    <cellStyle name="style1620077182466" xfId="14" xr:uid="{3D8BAF59-B477-4293-836F-57110F96A854}"/>
    <cellStyle name="style1620077182513" xfId="4" xr:uid="{DAD123B2-DE2D-49DA-9252-897E0726F8AE}"/>
    <cellStyle name="style1620077182529" xfId="5" xr:uid="{2180BBC0-4F8C-4BEA-AA9D-C8D72D4A2ED9}"/>
    <cellStyle name="style1620077182566" xfId="3" xr:uid="{74988193-6EC7-4DF3-957C-F9B2F3C6D2ED}"/>
    <cellStyle name="style1620077182582" xfId="6" xr:uid="{281DFAE2-24FB-417C-8000-CB58DCE2F3D3}"/>
    <cellStyle name="style1620077182598" xfId="15" xr:uid="{F410D0DD-D283-4163-99E8-20ADA507E1B8}"/>
    <cellStyle name="style1620077182613" xfId="16" xr:uid="{836DFFC2-CE5A-44B8-95D6-F3353F5316A1}"/>
    <cellStyle name="style1620077182645" xfId="17" xr:uid="{045E4ACB-A95B-404B-9214-0DC1AD6DEB4F}"/>
    <cellStyle name="style1620077182674" xfId="18" xr:uid="{24204B0B-807B-4433-8D26-410E900A2616}"/>
    <cellStyle name="style1620077182692" xfId="25" xr:uid="{86EBF2C3-8D33-4870-8520-3DF0AE7F70E7}"/>
    <cellStyle name="style1620077182723" xfId="37" xr:uid="{3E991A06-B39D-4665-9D7D-ACAAA0529462}"/>
    <cellStyle name="style1620077182739" xfId="26" xr:uid="{C76F4E27-F835-46F2-B821-7543ABDD21F6}"/>
    <cellStyle name="style1620077182770" xfId="38" xr:uid="{754AE8F0-2AB7-4E09-976E-543D6426D154}"/>
    <cellStyle name="style1620077182792" xfId="49" xr:uid="{6E07D345-6B9E-4F62-B9FA-44D7D2862247}"/>
    <cellStyle name="style1620077182808" xfId="50" xr:uid="{50688F54-BF5E-4A9A-B67C-F4664D77B4CE}"/>
    <cellStyle name="style1620077182839" xfId="27" xr:uid="{AFB85603-B296-46D7-A850-7CB406B9BDB9}"/>
    <cellStyle name="style1620077182870" xfId="28" xr:uid="{1CF65525-FD7C-46FC-9BFB-B03D0E5D4697}"/>
    <cellStyle name="style1620077182892" xfId="29" xr:uid="{E484589A-3E22-490A-B968-1FB39CDDAAFF}"/>
    <cellStyle name="style1620077182908" xfId="30" xr:uid="{E182155C-BEA9-4718-A284-6C4D03054063}"/>
    <cellStyle name="style1620077182939" xfId="39" xr:uid="{B81B79D7-F7DB-4AD3-9227-E461D8FB4F85}"/>
    <cellStyle name="style1620077182955" xfId="40" xr:uid="{60794695-F8E9-43F6-8C56-4EC3FD5DC1B7}"/>
    <cellStyle name="style1620077182986" xfId="41" xr:uid="{2B478E8A-8040-4005-A10E-0BAB570345EE}"/>
    <cellStyle name="style1620077183008" xfId="42" xr:uid="{2F3A4DF5-2C78-441F-A430-5097FAB7B11C}"/>
    <cellStyle name="style1620077183040" xfId="51" xr:uid="{CCD96ED8-5E91-4F59-9869-F589FB079853}"/>
    <cellStyle name="style1620077183055" xfId="52" xr:uid="{4D4376AC-9D9F-498D-A5FE-44126CCC42F7}"/>
    <cellStyle name="style1620077183086" xfId="53" xr:uid="{051182E9-B053-4039-8233-3457C79FC84E}"/>
    <cellStyle name="style1620077183109" xfId="54" xr:uid="{01501163-BF9F-407F-BE3B-F09CADDE075F}"/>
    <cellStyle name="style1620077183898" xfId="61" xr:uid="{718783DD-63A0-4F04-A9EB-5C43CF0C1FE6}"/>
    <cellStyle name="style1620077183919" xfId="62" xr:uid="{0FAC09C2-6358-4C9C-BA11-CE58607AFB05}"/>
    <cellStyle name="style1620077183949" xfId="73" xr:uid="{9C7A6A70-D0DF-415A-BB79-50E188D05011}"/>
    <cellStyle name="style1620077183969" xfId="74" xr:uid="{212DE461-04C9-4AF2-B694-239EC3E42986}"/>
    <cellStyle name="style1620077184010" xfId="64" xr:uid="{969D25E5-A24F-44AD-9551-37373C846AB8}"/>
    <cellStyle name="style1620077184030" xfId="65" xr:uid="{87BB7B6F-BF47-4DA9-9FCB-48E318977F41}"/>
    <cellStyle name="style1620077184051" xfId="63" xr:uid="{95765E90-DDA1-42C7-B72D-281CE3293214}"/>
    <cellStyle name="style1620077184069" xfId="66" xr:uid="{C432B76D-BF02-4624-97FD-3C05DE6B6590}"/>
    <cellStyle name="style1620077184091" xfId="75" xr:uid="{F87DEC47-2FA9-4BF0-87E7-BAF00556527A}"/>
    <cellStyle name="style1620077184112" xfId="76" xr:uid="{9D19E920-B11A-47C8-89E3-860D244278B1}"/>
    <cellStyle name="style1620077184132" xfId="77" xr:uid="{B49602F4-6AF2-4B12-B8B8-08C8CBAF2D03}"/>
    <cellStyle name="style1620077184152" xfId="78" xr:uid="{370B3E3B-5E07-4709-93AA-C6CDBCC4F8B0}"/>
    <cellStyle name="style1620077184173" xfId="85" xr:uid="{998F3ADD-1B29-427D-9DCD-EFAB3446FF2C}"/>
    <cellStyle name="style1620077184193" xfId="97" xr:uid="{88294DD9-D64F-4FDB-9BBB-573E4233910A}"/>
    <cellStyle name="style1620077184221" xfId="86" xr:uid="{A32A67C5-51DA-4B8A-9A38-4906D7A19D9A}"/>
    <cellStyle name="style1620077184241" xfId="98" xr:uid="{17C7E1EA-EA8A-4A6E-917A-A5E6481A11FE}"/>
    <cellStyle name="style1620077184264" xfId="109" xr:uid="{C944E5F8-F525-4C41-B04E-A5864E6DBDF1}"/>
    <cellStyle name="style1620077184282" xfId="110" xr:uid="{070B8804-2B84-4621-A069-115AE7E75CF1}"/>
    <cellStyle name="style1620077184304" xfId="87" xr:uid="{704360C1-BCB7-414F-A8EC-28ED77385CCA}"/>
    <cellStyle name="style1620077184325" xfId="88" xr:uid="{A9937F6C-A937-4E5B-854D-717244D98C43}"/>
    <cellStyle name="style1620077184345" xfId="89" xr:uid="{62A0638E-DD88-4378-BAB2-2F1FEF4A6BB1}"/>
    <cellStyle name="style1620077184365" xfId="90" xr:uid="{D5D4AB89-26FF-44EF-840F-620D043B9C53}"/>
    <cellStyle name="style1620077184386" xfId="99" xr:uid="{1F1B2F46-5EEB-42B1-AC83-A5C5355A218B}"/>
    <cellStyle name="style1620077184406" xfId="100" xr:uid="{F1E82373-5270-4D52-8B81-EEEDAC55B49A}"/>
    <cellStyle name="style1620077184426" xfId="101" xr:uid="{FF1A1AF4-E9F6-42F8-9B2E-252D564DBFC0}"/>
    <cellStyle name="style1620077184447" xfId="102" xr:uid="{450D3814-85EB-40AD-ADD4-959C9DFE19FC}"/>
    <cellStyle name="style1620077184485" xfId="111" xr:uid="{FA9ED028-D033-4627-B276-5A5CA4CC36AB}"/>
    <cellStyle name="style1620077184516" xfId="112" xr:uid="{67406AF2-5275-4BA3-9225-C149D2C993B8}"/>
    <cellStyle name="style1620077184536" xfId="113" xr:uid="{B33E2317-1B6C-464B-AD6D-9609D86F7C5E}"/>
    <cellStyle name="style1620077184556" xfId="114" xr:uid="{A4C5660B-BD98-4F21-ABD9-2EB63548F9BC}"/>
    <cellStyle name="style1620077185354" xfId="121" xr:uid="{B52CB1B7-837C-42C2-860D-9ED431EF5B83}"/>
    <cellStyle name="style1620077185377" xfId="122" xr:uid="{13FF2A65-6462-400D-8086-88A1FD0AEA75}"/>
    <cellStyle name="style1620077185397" xfId="133" xr:uid="{E453F7C9-4D07-45A7-AA47-9FC060F7F7C3}"/>
    <cellStyle name="style1620077185417" xfId="134" xr:uid="{D8A69511-F5AA-40E8-8754-459E992251AB}"/>
    <cellStyle name="style1620077185458" xfId="124" xr:uid="{26F1322B-1C34-4C23-B2CE-EA968DB785F8}"/>
    <cellStyle name="style1620077185487" xfId="125" xr:uid="{17BE88BC-C81E-4D71-BAFC-1AEBD7180E2A}"/>
    <cellStyle name="style1620077185507" xfId="123" xr:uid="{71DA57AC-AE37-4D0A-8F65-977EAC5FF54C}"/>
    <cellStyle name="style1620077185527" xfId="126" xr:uid="{22363C2E-14A2-42E8-99D2-BF6397B3CE9A}"/>
    <cellStyle name="style1620077185548" xfId="135" xr:uid="{ACE14323-CED7-4409-95EE-CD48BF6853EC}"/>
    <cellStyle name="style1620077185568" xfId="136" xr:uid="{F70A5C07-7E74-42DA-BB73-E350B56215F5}"/>
    <cellStyle name="style1620077185588" xfId="137" xr:uid="{1E8D737A-5930-4714-ADF2-33C3F8494D19}"/>
    <cellStyle name="style1620077185609" xfId="138" xr:uid="{D47245F0-3064-4AF0-81C4-C7A0976A90C5}"/>
    <cellStyle name="style1620077185629" xfId="145" xr:uid="{AF16A7A1-0CA6-4C1B-8B82-C8313CB2B075}"/>
    <cellStyle name="style1620077185651" xfId="157" xr:uid="{52C69EA7-6C90-4027-98AD-937AD7ABD41D}"/>
    <cellStyle name="style1620077185672" xfId="169" xr:uid="{889FBFD3-E73D-40D2-84BD-C5C88BAC25C5}"/>
    <cellStyle name="style1620077185692" xfId="146" xr:uid="{91FEB0B5-2C33-4798-9E57-EA9D67F004AE}"/>
    <cellStyle name="style1620077185712" xfId="158" xr:uid="{87C00953-E7D5-4740-A0CE-F80840033F5E}"/>
    <cellStyle name="style1620077185733" xfId="170" xr:uid="{F732F383-43AE-43D7-9A3E-43AAD4B652BA}"/>
    <cellStyle name="style1620077185753" xfId="147" xr:uid="{2A7F46D7-F93F-47DB-9C86-0872CFF75C0A}"/>
    <cellStyle name="style1620077185783" xfId="148" xr:uid="{948DCEE8-6ECB-4F43-88C1-D61D4265E47B}"/>
    <cellStyle name="style1620077185803" xfId="149" xr:uid="{3EB866CE-1785-4B5F-8625-721BFA62C8F2}"/>
    <cellStyle name="style1620077185825" xfId="150" xr:uid="{47C5C157-BC81-4660-9DCC-A7EA0F671EF9}"/>
    <cellStyle name="style1620077185846" xfId="159" xr:uid="{2A76E36A-30E0-410B-8780-47CF287FCF59}"/>
    <cellStyle name="style1620077185867" xfId="160" xr:uid="{F0B43990-1DBE-416A-AE4B-2EBFD151460C}"/>
    <cellStyle name="style1620077185888" xfId="161" xr:uid="{81EE413D-0F3A-4E17-9791-588B27A65C74}"/>
    <cellStyle name="style1620077185912" xfId="162" xr:uid="{36383885-755A-495D-A554-9A96E582B2D7}"/>
    <cellStyle name="style1620077185942" xfId="171" xr:uid="{F3147C2B-DF82-4A7A-96FB-3DE5663C8BF4}"/>
    <cellStyle name="style1620077185962" xfId="172" xr:uid="{C702CFE0-5C19-4339-B4A4-F418150C09ED}"/>
    <cellStyle name="style1620077185982" xfId="173" xr:uid="{E7F527BB-5708-4577-90CB-41FC32209CDB}"/>
    <cellStyle name="style1620077186002" xfId="174" xr:uid="{1F94C3FB-42C1-4323-AEA5-6B3C39A9CB97}"/>
    <cellStyle name="style1620077186793" xfId="7" xr:uid="{46EA917B-66BF-4979-851B-3AF469DC6C62}"/>
    <cellStyle name="style1620077186824" xfId="8" xr:uid="{51AECF57-51F0-4680-A9CE-F3C5530DBD1F}"/>
    <cellStyle name="style1620077186840" xfId="19" xr:uid="{F1BBBDF9-9296-4D35-B752-2588DF82020D}"/>
    <cellStyle name="style1620077186856" xfId="20" xr:uid="{842C6A6C-CDD0-46AE-98E1-E55325A4525D}"/>
    <cellStyle name="style1620077186903" xfId="10" xr:uid="{205E2BE4-E39F-4348-AA7A-3BE89FBE6EEF}"/>
    <cellStyle name="style1620077186925" xfId="11" xr:uid="{79333552-5F5A-441F-A48D-A7D56E51C9E9}"/>
    <cellStyle name="style1620077186956" xfId="9" xr:uid="{95FDA60B-3D18-4562-94E3-23530880BCD5}"/>
    <cellStyle name="style1620077186972" xfId="12" xr:uid="{6173892C-A2EB-461B-A75A-E587B5C8CBED}"/>
    <cellStyle name="style1620077186987" xfId="21" xr:uid="{01FC8EAB-E14C-449C-81DE-9A2644ACFE07}"/>
    <cellStyle name="style1620077187003" xfId="22" xr:uid="{6BDEDA86-F8E3-4EFE-8B1C-2541B1931284}"/>
    <cellStyle name="style1620077187037" xfId="23" xr:uid="{D0944964-5F32-4683-BC19-E5ACCC25599F}"/>
    <cellStyle name="style1620077187058" xfId="24" xr:uid="{A9926EA8-29DC-4C8F-AFAF-B4B0710DAEBA}"/>
    <cellStyle name="style1620077187078" xfId="31" xr:uid="{BFCBE30B-42BD-4218-92A7-CA37FB822FCB}"/>
    <cellStyle name="style1620077187098" xfId="43" xr:uid="{4F6A75EE-1FBC-4D66-B55F-BD18025C0A07}"/>
    <cellStyle name="style1620077187119" xfId="32" xr:uid="{33AF0EF9-2DE5-4447-B2EA-D8C5437B3C78}"/>
    <cellStyle name="style1620077187139" xfId="44" xr:uid="{A5F18672-5CEB-4FAD-ABE0-7C89DB7FA565}"/>
    <cellStyle name="style1620077187159" xfId="55" xr:uid="{E805F405-32B8-436C-A5C6-39C1E4BEB35E}"/>
    <cellStyle name="style1620077187188" xfId="56" xr:uid="{C80985EF-B183-46A6-B0FE-1BF4B0B7977C}"/>
    <cellStyle name="style1620077187208" xfId="33" xr:uid="{83D63C7A-B990-4835-9B5E-704CFC086D98}"/>
    <cellStyle name="style1620077187228" xfId="34" xr:uid="{5D856AED-DDA4-4DE7-9B53-7367A46AA472}"/>
    <cellStyle name="style1620077187249" xfId="35" xr:uid="{18CC6602-C541-49F8-AA2A-17178736C68B}"/>
    <cellStyle name="style1620077187269" xfId="36" xr:uid="{126EDCDE-21EC-44BC-9E73-83632B808ED8}"/>
    <cellStyle name="style1620077187290" xfId="45" xr:uid="{A2A400CD-A9F2-412D-A989-7BDA698011AC}"/>
    <cellStyle name="style1620077187310" xfId="46" xr:uid="{58D6C9B4-6641-4073-BB56-0D382C89F58F}"/>
    <cellStyle name="style1620077187334" xfId="47" xr:uid="{39DD5731-1A00-4291-B37C-88BA826B9B1A}"/>
    <cellStyle name="style1620077187353" xfId="48" xr:uid="{AD2A84EF-BF4A-4BDC-85E7-96C46D9D5A7E}"/>
    <cellStyle name="style1620077187374" xfId="57" xr:uid="{CD0D3269-B335-4F93-AF0F-410CE87F4D60}"/>
    <cellStyle name="style1620077187394" xfId="58" xr:uid="{DB9402F3-2C04-4AA8-8276-EF589478A2E0}"/>
    <cellStyle name="style1620077187414" xfId="59" xr:uid="{AD30ECC2-51DC-4736-8E5D-B6E29821A634}"/>
    <cellStyle name="style1620077187435" xfId="60" xr:uid="{2C0349E6-DE09-4A6B-B9C0-5B6264E26E01}"/>
    <cellStyle name="style1620077188247" xfId="67" xr:uid="{C1628C76-73D3-4B55-A6AA-3A4BC28DED82}"/>
    <cellStyle name="style1620077188271" xfId="68" xr:uid="{91E9060C-043E-4F45-A2E0-EFBD0749ADA4}"/>
    <cellStyle name="style1620077188299" xfId="79" xr:uid="{34BF01B9-F738-4314-BAF0-0EAF9E8F8A84}"/>
    <cellStyle name="style1620077188309" xfId="80" xr:uid="{695959A2-E3E5-4F88-9769-6A9B12A8B2F3}"/>
    <cellStyle name="style1620077188356" xfId="70" xr:uid="{C2E5B788-19F0-4E9F-A691-0CE7A53E3272}"/>
    <cellStyle name="style1620077188372" xfId="71" xr:uid="{94CD2BF8-BCD6-4078-BF76-991372220098}"/>
    <cellStyle name="style1620077188403" xfId="69" xr:uid="{0B64E842-6334-4E6E-AEA7-39CF664B976D}"/>
    <cellStyle name="style1620077188422" xfId="72" xr:uid="{EC4EBE0A-CDB8-4778-BB32-CCA06A8846F5}"/>
    <cellStyle name="style1620077188440" xfId="81" xr:uid="{381E3778-845A-4DBC-9603-6DBDEA5FCB04}"/>
    <cellStyle name="style1620077188463" xfId="82" xr:uid="{C65D7D57-5818-4BCD-B37F-5B5DC0816263}"/>
    <cellStyle name="style1620077188483" xfId="83" xr:uid="{6AE2526A-EC49-45BC-967D-E77DE36FB2EC}"/>
    <cellStyle name="style1620077188503" xfId="84" xr:uid="{333D5F26-671B-4794-832F-A6A4C598227D}"/>
    <cellStyle name="style1620077188532" xfId="91" xr:uid="{AB329BA5-96FC-4B40-96F8-2407EB825BB8}"/>
    <cellStyle name="style1620077188554" xfId="103" xr:uid="{3F9C75F7-08AD-410E-AD53-FCBBD05940DC}"/>
    <cellStyle name="style1620077188574" xfId="92" xr:uid="{29E49A2A-CB53-4AE0-99BC-A20B1B86FEEC}"/>
    <cellStyle name="style1620077188594" xfId="104" xr:uid="{C0B7402C-A579-4C23-B8DB-F8BEA6B0B5F2}"/>
    <cellStyle name="style1620077188615" xfId="115" xr:uid="{84645F0B-D9E5-4DFA-98B6-C1EE6FC2D158}"/>
    <cellStyle name="style1620077188635" xfId="116" xr:uid="{2512AF2A-CBE7-4995-9094-AF8512B9467B}"/>
    <cellStyle name="style1620077188656" xfId="93" xr:uid="{114B5432-AA0F-4358-84FD-82911ADFB70D}"/>
    <cellStyle name="style1620077188684" xfId="94" xr:uid="{3E2E52EE-ED98-4C21-A616-DA79005E5990}"/>
    <cellStyle name="style1620077188704" xfId="95" xr:uid="{F8D18FC4-0054-4ED3-866C-37388F1F2B56}"/>
    <cellStyle name="style1620077188725" xfId="96" xr:uid="{D39AF483-F1B6-466D-AAC2-610E55E50103}"/>
    <cellStyle name="style1620077188747" xfId="105" xr:uid="{CE9B17E5-96A2-4C49-B3F2-7A262D96D20F}"/>
    <cellStyle name="style1620077188767" xfId="106" xr:uid="{9DDF593A-6DD5-44C0-93FE-44D764281692}"/>
    <cellStyle name="style1620077188787" xfId="107" xr:uid="{24E2A81E-3673-4C37-AADC-04C4B5AE8F9C}"/>
    <cellStyle name="style1620077188807" xfId="108" xr:uid="{1E3C4B1C-7F71-4AE1-94E4-5CF0E4556B1D}"/>
    <cellStyle name="style1620077188848" xfId="117" xr:uid="{7FE2299F-F0F2-49F0-B9E9-CD649C8FC5E7}"/>
    <cellStyle name="style1620077188868" xfId="118" xr:uid="{76F4F7D2-575B-492C-92D4-5A503503DC46}"/>
    <cellStyle name="style1620077188886" xfId="119" xr:uid="{7700BEFC-2CA5-43AB-9EAC-0EE777C4AAA7}"/>
    <cellStyle name="style1620077188902" xfId="120" xr:uid="{8FF6D133-A742-4D1A-9C97-EF0A5A72EE57}"/>
    <cellStyle name="style1620077189750" xfId="127" xr:uid="{E5584F48-0D23-4A38-BF24-5DB85F47478D}"/>
    <cellStyle name="style1620077189765" xfId="128" xr:uid="{8ED1AFD9-3AC3-4BC5-A8AF-62C02BB9F3F4}"/>
    <cellStyle name="style1620077189781" xfId="139" xr:uid="{A71A35F1-8D45-4B97-A4BE-07193128FFFE}"/>
    <cellStyle name="style1620077189812" xfId="140" xr:uid="{7512F430-BBD5-42EB-B959-4F36D765300B}"/>
    <cellStyle name="style1620077189852" xfId="130" xr:uid="{69C5471A-B4EA-494D-BB87-EF063922E711}"/>
    <cellStyle name="style1620077189880" xfId="131" xr:uid="{B28392B5-5C43-4149-A323-BE6535D58739}"/>
    <cellStyle name="style1620077189901" xfId="129" xr:uid="{8A962620-2C4C-4CFB-AD9E-8AEAEEBF0A96}"/>
    <cellStyle name="style1620077189923" xfId="132" xr:uid="{E6C7E56E-6118-437F-8CCF-583F9053B434}"/>
    <cellStyle name="style1620077189943" xfId="141" xr:uid="{F8DD3387-A3FB-4AB7-B2F3-D659A5657E7B}"/>
    <cellStyle name="style1620077189964" xfId="142" xr:uid="{AC03F8BF-F4EC-471B-9083-64F918E95F62}"/>
    <cellStyle name="style1620077189984" xfId="143" xr:uid="{7ED7C9EE-FA1C-4B0F-B7DD-9328944EFD5F}"/>
    <cellStyle name="style1620077190004" xfId="144" xr:uid="{57CD6577-42BA-4600-8727-B406D1E22467}"/>
    <cellStyle name="style1620077190022" xfId="151" xr:uid="{FDE8950D-7A82-4333-A4AF-644FF7F160A8}"/>
    <cellStyle name="style1620077190052" xfId="163" xr:uid="{EAED26C5-ABC3-4F8B-A2E8-E4ECBC303351}"/>
    <cellStyle name="style1620077190073" xfId="175" xr:uid="{99B75943-DC8F-452D-AB4F-3D925A721570}"/>
    <cellStyle name="style1620077190085" xfId="152" xr:uid="{A3461DB5-A2A2-44CC-B2CF-7B508A15DED3}"/>
    <cellStyle name="style1620077190105" xfId="164" xr:uid="{03844EC6-4A63-4D81-BF8D-558DBB89A961}"/>
    <cellStyle name="style1620077190134" xfId="176" xr:uid="{FB92C3BD-62A6-42B4-8BCA-DC398558125E}"/>
    <cellStyle name="style1620077190154" xfId="153" xr:uid="{B1D684C5-AFED-4D18-A23A-E32723D05207}"/>
    <cellStyle name="style1620077190177" xfId="154" xr:uid="{37C544C4-7D75-4A23-971A-B5E2BB7FEBD0}"/>
    <cellStyle name="style1620077190197" xfId="155" xr:uid="{0830A477-16FE-4366-907D-079C820EE1E9}"/>
    <cellStyle name="style1620077190217" xfId="156" xr:uid="{8B876C28-AF62-446F-B498-5B73584C331B}"/>
    <cellStyle name="style1620077190238" xfId="165" xr:uid="{97E9801A-C61A-4EE6-9710-5E0D55C5E4A9}"/>
    <cellStyle name="style1620077190258" xfId="166" xr:uid="{35DA55BD-3DEE-4B25-AB22-0644240212FD}"/>
    <cellStyle name="style1620077190278" xfId="167" xr:uid="{7683980E-3EE9-4208-B15B-A66824B1F96B}"/>
    <cellStyle name="style1620077190297" xfId="168" xr:uid="{CC36CF7C-96B6-4D52-9CD6-9D5B8D16A188}"/>
    <cellStyle name="style1620077190329" xfId="177" xr:uid="{1E8F91DA-13F1-4778-B6B3-B416A776E2FD}"/>
    <cellStyle name="style1620077190349" xfId="178" xr:uid="{13CB4989-D74D-43E0-B972-C795CDD07D84}"/>
    <cellStyle name="style1620077190370" xfId="179" xr:uid="{C448C1C6-3CB2-4319-B6F8-5D5F4FD652DD}"/>
    <cellStyle name="style1620077190390" xfId="180" xr:uid="{D39A01E5-853E-46A6-95C5-8B453E3E6BFF}"/>
    <cellStyle name="style1620077191376" xfId="181" xr:uid="{F6FE123D-D3EC-4709-BA89-F74BC3D5A959}"/>
    <cellStyle name="style1620077191392" xfId="182" xr:uid="{2E177F72-6BE9-44C6-935E-6C5CEBD0FC44}"/>
    <cellStyle name="style1620077191414" xfId="193" xr:uid="{9F2307DB-7950-4BFB-8DD9-6F665EE656C2}"/>
    <cellStyle name="style1620077191430" xfId="194" xr:uid="{DAF95F70-C7D1-4287-A2B7-48F1F5F9B676}"/>
    <cellStyle name="style1620077191477" xfId="184" xr:uid="{CCDB3BA7-96B3-45D8-9682-EF05DF7F4D13}"/>
    <cellStyle name="style1620077191492" xfId="185" xr:uid="{45DA7EAA-8BF8-47C6-ABF9-51E8976D2D3C}"/>
    <cellStyle name="style1620077191515" xfId="183" xr:uid="{649E4611-414C-4379-BDD2-30DEE4EBBCE1}"/>
    <cellStyle name="style1620077191530" xfId="186" xr:uid="{FF85C399-F25B-4BC4-A39C-603286427B6B}"/>
    <cellStyle name="style1620077191561" xfId="195" xr:uid="{0CBB796E-D53B-40D6-A4BF-B12F058E54E8}"/>
    <cellStyle name="style1620077191577" xfId="196" xr:uid="{617B1933-F9DE-457C-AC8A-735E5F65085A}"/>
    <cellStyle name="style1620077191608" xfId="197" xr:uid="{A794BDDF-294E-48BB-9B34-F1659ECB5EC4}"/>
    <cellStyle name="style1620077191615" xfId="198" xr:uid="{266D6991-75BF-4628-AFF6-696DA64DC191}"/>
    <cellStyle name="style1620077191646" xfId="205" xr:uid="{6F5ABFCE-D326-4D77-85A8-3DB4597AE670}"/>
    <cellStyle name="style1620077191671" xfId="217" xr:uid="{2CEBF676-1F42-41DD-9595-42A4B60E97F0}"/>
    <cellStyle name="style1620077191686" xfId="206" xr:uid="{A9043C98-9AC1-4937-93D8-A34FF18E8689}"/>
    <cellStyle name="style1620077191702" xfId="218" xr:uid="{CC48B2CA-5A31-4581-9593-362AEABC23FE}"/>
    <cellStyle name="style1620077191735" xfId="229" xr:uid="{D1570D99-1F00-4EE6-843D-3A009C870A07}"/>
    <cellStyle name="style1620077191751" xfId="230" xr:uid="{92C9E0CA-1AA9-43BF-8278-4D5E6CC4CB50}"/>
    <cellStyle name="style1620077191767" xfId="207" xr:uid="{5F56299B-7143-479F-A5AF-3BF8109AA06A}"/>
    <cellStyle name="style1620077191798" xfId="208" xr:uid="{644E7F83-A62D-4597-8BF4-DFC896C6B434}"/>
    <cellStyle name="style1620077191813" xfId="209" xr:uid="{AC25A1EC-3AED-4DE3-9A30-55AB5BB8378B}"/>
    <cellStyle name="style1620077191836" xfId="210" xr:uid="{E7D24F8A-5DCB-4F49-B305-706EE749F7AF}"/>
    <cellStyle name="style1620077191851" xfId="219" xr:uid="{ECCD08B5-9B6C-4618-A0FC-19FB53A6FB19}"/>
    <cellStyle name="style1620077191882" xfId="220" xr:uid="{E4C76117-D972-4FE7-B6DC-B7962FC1D904}"/>
    <cellStyle name="style1620077191898" xfId="221" xr:uid="{FE596DC1-7541-49FC-AB0A-B9C28E5F78CB}"/>
    <cellStyle name="style1620077191914" xfId="222" xr:uid="{25B70DDD-AE5E-46E1-826B-62A4F3A241A7}"/>
    <cellStyle name="style1620077191936" xfId="231" xr:uid="{317986BA-554B-4761-94BA-4821CB9BB00B}"/>
    <cellStyle name="style1620077191967" xfId="232" xr:uid="{A828F9B3-8853-44D8-9C44-EAEF1634E07E}"/>
    <cellStyle name="style1620077191983" xfId="233" xr:uid="{A441B756-0A17-4B63-88B7-E3D42695F6E3}"/>
    <cellStyle name="style1620077192014" xfId="234" xr:uid="{6B4B9F52-374B-49E9-AC42-298C019B4FC0}"/>
    <cellStyle name="style1620077192861" xfId="241" xr:uid="{EC665247-27EB-472E-A14E-D878FBFE06D9}"/>
    <cellStyle name="style1620077192889" xfId="242" xr:uid="{81018CC5-12D1-4952-8185-B9134C99A400}"/>
    <cellStyle name="style1620077192909" xfId="253" xr:uid="{5D5CDDAE-19CA-4FF4-9120-14F20D7E28F5}"/>
    <cellStyle name="style1620077192930" xfId="254" xr:uid="{E5E68C2B-AD21-4237-A183-E4B9319AFE63}"/>
    <cellStyle name="style1620077192972" xfId="244" xr:uid="{24C30138-D6BD-48C5-B916-09FAACCFCC7A}"/>
    <cellStyle name="style1620077192992" xfId="245" xr:uid="{C6E6D7B6-D651-4E7B-84FC-E99610C05D8B}"/>
    <cellStyle name="style1620077193010" xfId="243" xr:uid="{1F7EE9E5-8ED1-4096-86E9-8FFD8DB1BB2E}"/>
    <cellStyle name="style1620077193033" xfId="246" xr:uid="{0E8D5371-09DB-4191-8AF1-3EE39153E2A9}"/>
    <cellStyle name="style1620077193053" xfId="255" xr:uid="{14CC1CD3-AFF2-43A8-A589-A5135747DB00}"/>
    <cellStyle name="style1620077193073" xfId="256" xr:uid="{459579FC-3C50-4A0C-9F39-0BB972C85CEC}"/>
    <cellStyle name="style1620077193094" xfId="257" xr:uid="{25F07FB5-846C-4CF1-BD9B-2A94821906AC}"/>
    <cellStyle name="style1620077193114" xfId="258" xr:uid="{2FC8EAA6-9130-4DED-844B-FE8DBFC63320}"/>
    <cellStyle name="style1620077193134" xfId="265" xr:uid="{65589F96-2D30-449A-AF0E-A40AC843E2DE}"/>
    <cellStyle name="style1620077193163" xfId="277" xr:uid="{6089593B-478B-49DC-9AFE-FB971901B911}"/>
    <cellStyle name="style1620077193175" xfId="266" xr:uid="{45D61BE4-5502-402F-80A8-C1847EADD724}"/>
    <cellStyle name="style1620077193195" xfId="278" xr:uid="{50D46956-9997-4EDC-9D7F-EAD3922DF52F}"/>
    <cellStyle name="style1620077193224" xfId="289" xr:uid="{CF7294B0-91F8-4908-85FF-85237FDBAF17}"/>
    <cellStyle name="style1620077193244" xfId="290" xr:uid="{66157B84-2931-4312-B3F5-07A3FF304C5A}"/>
    <cellStyle name="style1620077193264" xfId="267" xr:uid="{EE5C857A-E1CC-4C3B-96F1-8F5FD6D54650}"/>
    <cellStyle name="style1620077193285" xfId="268" xr:uid="{B4255EA3-150E-448D-8685-F8FB837B3BC1}"/>
    <cellStyle name="style1620077193310" xfId="269" xr:uid="{EB74FD3A-357B-494D-B286-91BB95FC2BFC}"/>
    <cellStyle name="style1620077193327" xfId="270" xr:uid="{998B8081-0135-4146-8B3D-EDC6508C9570}"/>
    <cellStyle name="style1620077193343" xfId="279" xr:uid="{DEC7E767-1CBB-47EC-AA56-DEE724911AFA}"/>
    <cellStyle name="style1620077193359" xfId="280" xr:uid="{E8A6524C-8530-4795-A856-06B7980FE225}"/>
    <cellStyle name="style1620077193390" xfId="281" xr:uid="{26753A54-C38A-4194-AF17-3BD97C2DCA07}"/>
    <cellStyle name="style1620077193410" xfId="282" xr:uid="{645B44C6-8F33-4C97-BB17-540A550B0FAC}"/>
    <cellStyle name="style1620077193442" xfId="291" xr:uid="{888DBB73-358A-4D51-8B61-E5CE5FCAAECE}"/>
    <cellStyle name="style1620077193473" xfId="292" xr:uid="{361B7983-252D-4942-8BE0-A1B495582E5B}"/>
    <cellStyle name="style1620077193495" xfId="293" xr:uid="{0DFBF947-7032-4DDD-A4E9-0742CC6ED6A8}"/>
    <cellStyle name="style1620077193511" xfId="294" xr:uid="{8B41CBDD-AE99-41AD-9037-6E66DE9C676A}"/>
    <cellStyle name="style1620077194228" xfId="187" xr:uid="{C6D9CEC0-A4D6-44FB-8ABF-EBAC627754FB}"/>
    <cellStyle name="style1620077194243" xfId="188" xr:uid="{59AAEEF4-682C-459D-9515-8F89E33AC661}"/>
    <cellStyle name="style1620077194275" xfId="199" xr:uid="{7EE3BBF2-7F51-4A10-96DE-81DD0F1DC004}"/>
    <cellStyle name="style1620077194290" xfId="200" xr:uid="{E12CAF24-A6CC-4F1B-9A93-921F17D75988}"/>
    <cellStyle name="style1620077194340" xfId="190" xr:uid="{2B7B1F70-F2BE-4C71-AA1C-2F49FCBD698A}"/>
    <cellStyle name="style1620077194363" xfId="191" xr:uid="{791FA735-AC3E-48CB-A756-6DF5AB357C90}"/>
    <cellStyle name="style1620077194384" xfId="189" xr:uid="{F1135499-8C56-4DF4-9CD1-07C3F8904799}"/>
    <cellStyle name="style1620077194397" xfId="192" xr:uid="{FBE39387-5D24-487D-8C5E-9E2A109D94D3}"/>
    <cellStyle name="style1620077194412" xfId="201" xr:uid="{93101800-1E68-438D-A825-B7EAD9A6405C}"/>
    <cellStyle name="style1620077194444" xfId="202" xr:uid="{F771E08B-F1EC-4112-A716-CFAA067B0839}"/>
    <cellStyle name="style1620077194459" xfId="203" xr:uid="{CBA6EB38-9786-45A9-81B6-65E7ECF388A3}"/>
    <cellStyle name="style1620077194491" xfId="204" xr:uid="{E6495746-57F6-47C8-A1C2-CDCC46CB4299}"/>
    <cellStyle name="style1620077194513" xfId="211" xr:uid="{8A69536C-233E-40C3-B6AD-18F345340108}"/>
    <cellStyle name="style1620077194528" xfId="223" xr:uid="{26EC407F-714F-4519-A62C-23640B210ED9}"/>
    <cellStyle name="style1620077194544" xfId="212" xr:uid="{42A1211A-7834-4DDD-A8B8-0BF60F794218}"/>
    <cellStyle name="style1620077194575" xfId="224" xr:uid="{789E6A88-7986-4FB0-B558-33EECDF458E5}"/>
    <cellStyle name="style1620077194597" xfId="235" xr:uid="{80C4B8DA-FB81-48E6-9164-EF2CA95D4C37}"/>
    <cellStyle name="style1620077194613" xfId="236" xr:uid="{A8757887-7A00-4ADD-B464-D2CEF36F9662}"/>
    <cellStyle name="style1620077194629" xfId="213" xr:uid="{FD28BB61-F0BA-475A-B283-F38A88E5C1AF}"/>
    <cellStyle name="style1620077194657" xfId="214" xr:uid="{488AAB8B-11DD-4120-8686-04C4517E24E3}"/>
    <cellStyle name="style1620077194672" xfId="215" xr:uid="{EAEC2968-20F8-49AF-A78F-2EA7B4E94FEB}"/>
    <cellStyle name="style1620077194700" xfId="216" xr:uid="{DAD8522B-4FEC-4672-94BC-380CF524CB4D}"/>
    <cellStyle name="style1620077194720" xfId="225" xr:uid="{6B86738C-89AB-4B0D-9C45-50F0051C6C3D}"/>
    <cellStyle name="style1620077194738" xfId="226" xr:uid="{37430CF2-C45F-4FB9-B12F-47289914AAA0}"/>
    <cellStyle name="style1620077194754" xfId="227" xr:uid="{1EFB519D-9E6C-4E7A-8355-395229603EEF}"/>
    <cellStyle name="style1620077194785" xfId="228" xr:uid="{E181908C-9A0E-47B1-A336-978B5A4FFCBE}"/>
    <cellStyle name="style1620077194801" xfId="237" xr:uid="{53155A54-1207-4F44-B07C-341B857380CC}"/>
    <cellStyle name="style1620077194816" xfId="238" xr:uid="{FA65206F-632E-425D-A133-01D0B8E83C8C}"/>
    <cellStyle name="style1620077194851" xfId="239" xr:uid="{CE372846-5156-4070-8E23-B75ADEFAFE2C}"/>
    <cellStyle name="style1620077194871" xfId="240" xr:uid="{9F300724-F89C-480E-9D49-2C0EA23101B6}"/>
    <cellStyle name="style1620077195788" xfId="247" xr:uid="{905AF677-D0A9-41A8-99AA-4BCC94376B88}"/>
    <cellStyle name="style1620077195810" xfId="248" xr:uid="{22B77282-B434-469A-BB49-343667A7C360}"/>
    <cellStyle name="style1620077195826" xfId="259" xr:uid="{B0A521FB-CB40-45D9-A757-DE1BF8043124}"/>
    <cellStyle name="style1620077195841" xfId="260" xr:uid="{393EFA8E-ED56-460F-89AB-844C1012E458}"/>
    <cellStyle name="style1620077195888" xfId="250" xr:uid="{4072AA4D-11EB-43FE-8D12-E031F64A093A}"/>
    <cellStyle name="style1620077195917" xfId="251" xr:uid="{BC812E95-D2CF-400D-80C6-5575BB1A0D3F}"/>
    <cellStyle name="style1620077195937" xfId="249" xr:uid="{99491CD3-30B7-4428-AF84-4C9D88E22C0F}"/>
    <cellStyle name="style1620077195958" xfId="252" xr:uid="{3BC096D5-AFC9-4BC8-BE5E-3FD9912484FF}"/>
    <cellStyle name="style1620077195978" xfId="261" xr:uid="{D6B1E57A-7747-4D7E-84D8-372101A89DC6}"/>
    <cellStyle name="style1620077195998" xfId="262" xr:uid="{BF2F4810-55B7-430C-94FF-9B573CFBE0DE}"/>
    <cellStyle name="style1620077196019" xfId="263" xr:uid="{903DA71F-42FF-49CB-A751-E911177875E5}"/>
    <cellStyle name="style1620077196039" xfId="264" xr:uid="{7F4EBBCA-8C07-4D4B-97D5-8ED8F0BC01DA}"/>
    <cellStyle name="style1620077196057" xfId="271" xr:uid="{B8B8E4AC-894D-4675-B85B-E9A9DFB69CD4}"/>
    <cellStyle name="style1620077196088" xfId="283" xr:uid="{31ED39AB-58A9-40C7-B90A-B58980D56ACB}"/>
    <cellStyle name="style1620077196108" xfId="272" xr:uid="{972B9BC2-BDAB-4D22-BA1D-E2C43ADC24B2}"/>
    <cellStyle name="style1620077196129" xfId="284" xr:uid="{61F303FE-DFA3-467D-BBE7-D3921C091A6B}"/>
    <cellStyle name="style1620077196151" xfId="295" xr:uid="{89D3AB86-62D0-4F4A-B8D9-439561E1323A}"/>
    <cellStyle name="style1620077196171" xfId="296" xr:uid="{80D0B87D-FB6E-4FBD-AAC4-701089C339EF}"/>
    <cellStyle name="style1620077196192" xfId="273" xr:uid="{E7D626FA-FD22-486A-B686-03F96B720BE5}"/>
    <cellStyle name="style1620077196212" xfId="274" xr:uid="{E390983B-FC43-4078-A5DD-79A27E327EDB}"/>
    <cellStyle name="style1620077196232" xfId="275" xr:uid="{E6580902-C8CC-4C3B-B1FD-908D3AE9EE31}"/>
    <cellStyle name="style1620077196253" xfId="276" xr:uid="{6F47B291-530E-4E6D-B0C7-E214BC21E47D}"/>
    <cellStyle name="style1620077196273" xfId="285" xr:uid="{19419A4A-6C46-483E-9645-ECA38FD7EEC7}"/>
    <cellStyle name="style1620077196293" xfId="286" xr:uid="{55CCAE84-F984-493D-A396-42EA923081E8}"/>
    <cellStyle name="style1620077196314" xfId="287" xr:uid="{FAE4EEAE-E93A-4E18-8724-7285BC90B52D}"/>
    <cellStyle name="style1620077196342" xfId="288" xr:uid="{38C52B9A-899C-4D0C-86F9-3996265CAEFA}"/>
    <cellStyle name="style1620077196383" xfId="297" xr:uid="{6BDC8002-2C99-4C29-A229-5D31E11BC7A3}"/>
    <cellStyle name="style1620077196405" xfId="298" xr:uid="{2B158A6C-00F3-409F-9682-9D7FE2C38553}"/>
    <cellStyle name="style1620077196425" xfId="299" xr:uid="{10D38A67-BC51-4B02-91CB-8E78EEBFE813}"/>
    <cellStyle name="style1620077196446" xfId="300" xr:uid="{5587685A-1019-4999-A9C4-20C5E76949C4}"/>
    <cellStyle name="style1620077197823" xfId="301" xr:uid="{6C3D2FD5-E1D2-4974-83D6-551F7F4D9232}"/>
    <cellStyle name="style1620077197844" xfId="302" xr:uid="{5209DB91-9A52-413D-9F5A-F3DE776B1B8E}"/>
    <cellStyle name="style1620077197864" xfId="313" xr:uid="{2E7C840A-EE14-451E-9B07-3D6EFF7674E8}"/>
    <cellStyle name="style1620077197884" xfId="314" xr:uid="{7ADC3681-846C-47E5-9300-1DAED07E7FF2}"/>
    <cellStyle name="style1620077197925" xfId="304" xr:uid="{DE5B2402-DB56-48F4-8542-C77BCB0EFA5B}"/>
    <cellStyle name="style1620077197955" xfId="305" xr:uid="{4074EB13-0C9F-40E1-8BD0-F06893643F4E}"/>
    <cellStyle name="style1620077197976" xfId="303" xr:uid="{37FE0C36-4E5A-4BBF-A198-92F42042F3B0}"/>
    <cellStyle name="style1620077197996" xfId="306" xr:uid="{77E0D702-939F-4EEC-890F-2193E571C571}"/>
    <cellStyle name="style1620077198025" xfId="315" xr:uid="{E93407C7-C2DA-44A7-96E7-065C931B508B}"/>
    <cellStyle name="style1620077198045" xfId="316" xr:uid="{75E056CC-EAA5-4C2C-B130-DCEFAFC79B79}"/>
    <cellStyle name="style1620077198065" xfId="317" xr:uid="{16AD023E-C2CA-4AE4-A982-614A99D13773}"/>
    <cellStyle name="style1620077198085" xfId="318" xr:uid="{224CF548-1A52-455F-B02A-75FE39DCF5A9}"/>
    <cellStyle name="style1620077198108" xfId="325" xr:uid="{8AF19142-B9E9-4C37-8B61-AE8F3BD2C48D}"/>
    <cellStyle name="style1620077198128" xfId="337" xr:uid="{DB46317E-217A-4AC0-BB8E-DE3615938F1C}"/>
    <cellStyle name="style1620077198148" xfId="326" xr:uid="{DEF2CC9B-28E2-49C0-AF23-3C14E905D56C}"/>
    <cellStyle name="style1620077198169" xfId="338" xr:uid="{E1DB84CB-7A38-416C-A64E-9ABE7975BA63}"/>
    <cellStyle name="style1620077198189" xfId="349" xr:uid="{01930780-E170-45A9-AD94-98059531EC0A}"/>
    <cellStyle name="style1620077198209" xfId="350" xr:uid="{83048E90-2265-419D-B3D6-FB1817EAE116}"/>
    <cellStyle name="style1620077198240" xfId="327" xr:uid="{EAC05D5F-8258-4694-8B33-C5490C9B055C}"/>
    <cellStyle name="style1620077198260" xfId="328" xr:uid="{19C5EC56-A462-443F-AEB0-6472970FA638}"/>
    <cellStyle name="style1620077198281" xfId="329" xr:uid="{2DBE8FF7-D45B-418E-BC42-66870A9FD981}"/>
    <cellStyle name="style1620077198301" xfId="330" xr:uid="{74FA71BE-C51A-4893-B9F8-2D52E1590CF5}"/>
    <cellStyle name="style1620077198321" xfId="339" xr:uid="{5E00567B-623F-4094-A487-B38335EB3321}"/>
    <cellStyle name="style1620077198342" xfId="340" xr:uid="{6BD8CEB6-C0F5-4FB8-9934-13B0CB37F63F}"/>
    <cellStyle name="style1620077198362" xfId="341" xr:uid="{63998DAA-637A-4605-97F9-9CCC5283F3B0}"/>
    <cellStyle name="style1620077198382" xfId="342" xr:uid="{330D0641-FBDA-4E4B-9153-38909905E65C}"/>
    <cellStyle name="style1620077198413" xfId="351" xr:uid="{34427E53-5035-4603-95DB-56C5AC232677}"/>
    <cellStyle name="style1620077198433" xfId="352" xr:uid="{750ED35F-BD7C-4E07-A1CC-6C8C9C225DA0}"/>
    <cellStyle name="style1620077198461" xfId="353" xr:uid="{8F0E4D7D-973C-40E2-80D3-9A67F4228F48}"/>
    <cellStyle name="style1620077198481" xfId="354" xr:uid="{DAA09C87-51EE-45E3-A8AB-129FE1FF9CF4}"/>
    <cellStyle name="style1620077199245" xfId="307" xr:uid="{C120E5FF-EB5C-44E3-85F9-C644CC4DB054}"/>
    <cellStyle name="style1620077199266" xfId="308" xr:uid="{23459BD7-072E-4FFC-83D1-0B96145EF66B}"/>
    <cellStyle name="style1620077199286" xfId="319" xr:uid="{25629AEF-A5C1-4A35-9BCF-E9303BC228AA}"/>
    <cellStyle name="style1620077199306" xfId="320" xr:uid="{33127258-559B-4DD7-B567-E4578B25C7EE}"/>
    <cellStyle name="style1620077199347" xfId="310" xr:uid="{983BEFA6-B892-4136-9D02-55E8C38DC1DC}"/>
    <cellStyle name="style1620077199367" xfId="311" xr:uid="{781C5E9E-4495-4704-8A91-876D01962D73}"/>
    <cellStyle name="style1620077199388" xfId="309" xr:uid="{371326F9-E73D-453E-B9CD-8E775EFB482F}"/>
    <cellStyle name="style1620077199416" xfId="312" xr:uid="{B863B244-5A4B-476F-980E-D82F46DB0556}"/>
    <cellStyle name="style1620077199432" xfId="321" xr:uid="{865F6E7A-E562-44A5-8B91-5D00938B56E6}"/>
    <cellStyle name="style1620077199447" xfId="322" xr:uid="{1CDA813C-3221-4A3E-8263-50579A734348}"/>
    <cellStyle name="style1620077199478" xfId="323" xr:uid="{764B8CC0-729E-4D84-A026-1CF6BBB0EDAA}"/>
    <cellStyle name="style1620077199494" xfId="324" xr:uid="{D8EFBEA9-917A-41C1-86C4-D00A5849E4E2}"/>
    <cellStyle name="style1620077199518" xfId="331" xr:uid="{AF872F46-37BA-4ED8-934E-6D931FA127E1}"/>
    <cellStyle name="style1620077199547" xfId="343" xr:uid="{9A778F2D-6AE2-49A0-AF21-7595C6907221}"/>
    <cellStyle name="style1620077199567" xfId="332" xr:uid="{E1BB8308-6953-4075-B447-561D57EF4960}"/>
    <cellStyle name="style1620077199587" xfId="344" xr:uid="{CBD4D287-6146-41C4-856F-A66C3F9D0AEB}"/>
    <cellStyle name="style1620077199608" xfId="355" xr:uid="{9D48375A-B41D-443B-87E2-7764F8862EEA}"/>
    <cellStyle name="style1620077199628" xfId="356" xr:uid="{C143D2F5-ED73-4183-ADB1-69B6CEEDC51D}"/>
    <cellStyle name="style1620077199650" xfId="333" xr:uid="{E66775C9-BF3F-41A4-BB3D-63BC7FF0B3BB}"/>
    <cellStyle name="style1620077199671" xfId="334" xr:uid="{51D08D46-E8C9-4C17-BCCF-3237349F735A}"/>
    <cellStyle name="style1620077199689" xfId="335" xr:uid="{23F9BBA0-8610-44BD-BF76-5A2539FF23BE}"/>
    <cellStyle name="style1620077199711" xfId="336" xr:uid="{B1C82455-75B7-4A36-B357-016FD56E9B3F}"/>
    <cellStyle name="style1620077199732" xfId="345" xr:uid="{A76EAC42-1C2C-4BBC-9CE2-4F2479C170C8}"/>
    <cellStyle name="style1620077199752" xfId="346" xr:uid="{2C5704A6-358C-4C32-B2C0-A51CFD333A41}"/>
    <cellStyle name="style1620077199773" xfId="347" xr:uid="{ABF804DF-DF8B-4647-A0F7-1A06117AB25D}"/>
    <cellStyle name="style1620077199793" xfId="348" xr:uid="{F47569C5-49EB-48BE-A312-F5B68AFFAACA}"/>
    <cellStyle name="style1620077199824" xfId="357" xr:uid="{EB2DA072-F5D1-4821-95F1-55C164D869B4}"/>
    <cellStyle name="style1620077199842" xfId="358" xr:uid="{4DEBEE5F-AA30-44D9-9D9A-C177048938EA}"/>
    <cellStyle name="style1620077199864" xfId="359" xr:uid="{25CB4B62-EFB8-4ADD-8853-70574E7C0623}"/>
    <cellStyle name="style1620077199885" xfId="360" xr:uid="{9E063D7D-F243-44D8-9508-E6673D65B342}"/>
    <cellStyle name="style1620077201362" xfId="560" xr:uid="{A25DC48E-A090-40A2-9BD6-9B91C796E4E9}"/>
    <cellStyle name="style1620077201394" xfId="561" xr:uid="{54C21FE0-4922-4008-9F2F-795F4EBDD01A}"/>
    <cellStyle name="style1620077201416" xfId="559" xr:uid="{CEDCCEC4-6467-4B8D-9956-06CEDE47A4CA}"/>
    <cellStyle name="style1620077201431" xfId="562" xr:uid="{370468DA-4079-4555-B1C5-1EBBC65B3025}"/>
    <cellStyle name="style1620077201463" xfId="563" xr:uid="{CB01E3FC-83D4-4C83-B920-95EE6E06FB5D}"/>
    <cellStyle name="style1620077201478" xfId="564" xr:uid="{3923EAB1-0552-40D0-8F0B-3D9EE06E4D05}"/>
    <cellStyle name="style1620077201500" xfId="565" xr:uid="{33262C1B-E6B9-4E6E-BFAA-0E8ED7B77FFC}"/>
    <cellStyle name="style1620077201516" xfId="566" xr:uid="{7B517B98-5A2B-4846-9704-1828BAC48B16}"/>
    <cellStyle name="style1620077201547" xfId="568" xr:uid="{865D349D-6BF4-443C-93B6-4CFD799BD066}"/>
    <cellStyle name="style1620077201563" xfId="569" xr:uid="{13826FD5-DDD9-4AE2-B6C1-E9B6D1D3BD07}"/>
    <cellStyle name="style1620077201594" xfId="571" xr:uid="{97F924F4-7CBC-43B2-90BA-6607AB372EDE}"/>
    <cellStyle name="style1620077201601" xfId="572" xr:uid="{8A049595-9306-45DC-A8FF-DA20AA0F1FB0}"/>
    <cellStyle name="style1620077201632" xfId="567" xr:uid="{D9BEBB0B-080A-443F-A28F-4A8FAF20EB15}"/>
    <cellStyle name="style1620077201648" xfId="570" xr:uid="{5C2417CA-E1E5-46C1-95A9-4914116353A5}"/>
    <cellStyle name="style1620077201677" xfId="573" xr:uid="{CE17304A-E1DA-423C-AB3F-962183E83F8A}"/>
    <cellStyle name="style1620077201723" xfId="575" xr:uid="{E9963D5B-D7DD-477D-8F22-36597EBE661A}"/>
    <cellStyle name="style1620077201744" xfId="576" xr:uid="{646754E2-A5C9-42BD-9C16-86079CF067A1}"/>
    <cellStyle name="style1620077201764" xfId="574" xr:uid="{255D42B5-0E3A-44F6-819B-4783C603DB28}"/>
    <cellStyle name="style1620077202823" xfId="421" xr:uid="{2CAC2055-7E5F-436A-8F0B-5D5226280FA2}"/>
    <cellStyle name="style1620077202841" xfId="422" xr:uid="{3BAE8894-B66A-4CAD-A761-786BDB788D12}"/>
    <cellStyle name="style1620077202857" xfId="433" xr:uid="{2A0928F5-3D11-43FE-A328-9D47CB11F904}"/>
    <cellStyle name="style1620077202888" xfId="434" xr:uid="{A8C85C6E-825B-43B2-A90D-083DBDB7800E}"/>
    <cellStyle name="style1620077202919" xfId="424" xr:uid="{3CA882D4-F765-476E-AA10-1F762C2BAE72}"/>
    <cellStyle name="style1620077202941" xfId="425" xr:uid="{D63282F7-AAE9-4F15-97B7-68C6A2B7A22B}"/>
    <cellStyle name="style1620077202973" xfId="423" xr:uid="{9CEE0126-ECD7-4051-886C-675D78FDDE93}"/>
    <cellStyle name="style1620077202988" xfId="426" xr:uid="{EA4FBB53-5475-401E-BF31-1852583683EC}"/>
    <cellStyle name="style1620077203019" xfId="435" xr:uid="{5BBAF68D-657E-4329-83E1-C61ED82A5E4F}"/>
    <cellStyle name="style1620077203035" xfId="436" xr:uid="{6441591B-1B48-4353-BB17-CE30E3564A18}"/>
    <cellStyle name="style1620077203057" xfId="437" xr:uid="{97D7E916-191C-4C4D-AE72-E9A3C5EF898E}"/>
    <cellStyle name="style1620077203089" xfId="438" xr:uid="{9F73BD88-1938-4988-8784-EDE07C46A395}"/>
    <cellStyle name="style1620077203104" xfId="445" xr:uid="{46FA9DE7-CD21-4519-999E-04DF09566F98}"/>
    <cellStyle name="style1620077203135" xfId="457" xr:uid="{B1842CD9-1F5E-4563-9709-7FBCE90E7110}"/>
    <cellStyle name="style1620077203142" xfId="446" xr:uid="{5F6E3116-3C65-4B84-A6A4-42CB2D3E02B7}"/>
    <cellStyle name="style1620077203173" xfId="458" xr:uid="{0ACBE466-661E-46A8-911A-1AF06687DCEB}"/>
    <cellStyle name="style1620077203189" xfId="469" xr:uid="{05857284-939E-4660-A2C7-567EA79F2417}"/>
    <cellStyle name="style1620077203204" xfId="470" xr:uid="{2D459932-6D7B-4A14-8D1B-56F98868E89C}"/>
    <cellStyle name="style1620077203236" xfId="447" xr:uid="{96FC4347-C0E4-4F57-B2B3-35E16E26F3C3}"/>
    <cellStyle name="style1620077203258" xfId="448" xr:uid="{44B6E5B1-31F4-47DD-B231-1F32B09AB25E}"/>
    <cellStyle name="style1620077203273" xfId="449" xr:uid="{D3C60A37-420A-44F6-8461-2834F57D00D0}"/>
    <cellStyle name="style1620077203289" xfId="450" xr:uid="{54AC3352-7C28-4FBE-97AD-5B9C57110455}"/>
    <cellStyle name="style1620077203320" xfId="459" xr:uid="{EA814198-A2C2-40F3-9CD7-21BAC26F06AA}"/>
    <cellStyle name="style1620077203342" xfId="460" xr:uid="{DF76BC9C-899B-4122-94FB-5601B7359EFB}"/>
    <cellStyle name="style1620077203358" xfId="461" xr:uid="{CE8B9915-EE75-4960-9E7D-12D16010BC8E}"/>
    <cellStyle name="style1620077203374" xfId="462" xr:uid="{D16F7379-7114-46BA-B4FF-B72B9FF80DF5}"/>
    <cellStyle name="style1620077203405" xfId="471" xr:uid="{31292271-4F9A-480B-9662-2D44035DBDCA}"/>
    <cellStyle name="style1620077203436" xfId="472" xr:uid="{EAD5EC1C-25A4-4819-AE75-4CA2F27B0D37}"/>
    <cellStyle name="style1620077203458" xfId="473" xr:uid="{E1C70291-D14C-4799-8AEB-BFFF9EAF59C5}"/>
    <cellStyle name="style1620077203474" xfId="474" xr:uid="{06A03871-7F87-4D8F-9828-56329B8E8025}"/>
    <cellStyle name="style1620077204388" xfId="427" xr:uid="{66E9704F-89EF-438B-991E-FDB59425DD0E}"/>
    <cellStyle name="style1620077204416" xfId="428" xr:uid="{FADB7FC3-F2A7-4245-AFF5-90B1084374C2}"/>
    <cellStyle name="style1620077204439" xfId="439" xr:uid="{A947D3F7-5F84-4F17-B91C-C23FDB3A0F1D}"/>
    <cellStyle name="style1620077204459" xfId="440" xr:uid="{8D8FC729-B2E1-42E4-ACD5-64E705E88AEF}"/>
    <cellStyle name="style1620077204500" xfId="430" xr:uid="{506058A9-BB99-4466-9FDB-4C5FE7A9921B}"/>
    <cellStyle name="style1620077204520" xfId="431" xr:uid="{8480F7EC-90EC-4BEF-9F39-A1693CD357F7}"/>
    <cellStyle name="style1620077204540" xfId="429" xr:uid="{E7A1B496-C1EC-4628-B4A7-BD17F1C3FB07}"/>
    <cellStyle name="style1620077204559" xfId="432" xr:uid="{25EBA68C-05BE-49A2-BA37-C3C4C5972E9D}"/>
    <cellStyle name="style1620077204581" xfId="441" xr:uid="{4A4A51E2-6ACC-44ED-AD9F-B98E085B113F}"/>
    <cellStyle name="style1620077204601" xfId="442" xr:uid="{F237E3FC-4A37-4C94-A94D-EA0D4D3592E2}"/>
    <cellStyle name="style1620077204622" xfId="443" xr:uid="{C85B79D1-5080-43F2-B41B-F91DE04E3A17}"/>
    <cellStyle name="style1620077204642" xfId="444" xr:uid="{C5C5B63C-8C0D-423A-8C34-7453B80C0287}"/>
    <cellStyle name="style1620077204663" xfId="451" xr:uid="{FAAA90D1-827E-4C21-8D5F-5BC38C2BF8B0}"/>
    <cellStyle name="style1620077204691" xfId="463" xr:uid="{88395653-BC7A-4C7F-9286-A08563417AD1}"/>
    <cellStyle name="style1620077204711" xfId="452" xr:uid="{94D2CAFF-425D-4BD9-B559-C704E18A4CEF}"/>
    <cellStyle name="style1620077204731" xfId="464" xr:uid="{B76ED40D-3B03-4627-AD27-EA22A24B36E0}"/>
    <cellStyle name="style1620077204752" xfId="475" xr:uid="{9DDD9FD5-4F44-4255-A97F-7AEA579AF6E4}"/>
    <cellStyle name="style1620077204772" xfId="476" xr:uid="{5719EC6A-40B4-4C90-B62A-F5F10678229F}"/>
    <cellStyle name="style1620077204792" xfId="453" xr:uid="{93B69B8B-2660-4CB0-9A55-6C5CA6401DCF}"/>
    <cellStyle name="style1620077204815" xfId="454" xr:uid="{BEDE51CC-8134-4B78-8662-F08E97F99A14}"/>
    <cellStyle name="style1620077204833" xfId="455" xr:uid="{FEADD5BB-5488-4886-A324-F67AD2AED04A}"/>
    <cellStyle name="style1620077204855" xfId="456" xr:uid="{6BFFBAEF-95E0-4882-AF25-C4F3CCD497CE}"/>
    <cellStyle name="style1620077204876" xfId="465" xr:uid="{5F6A2BF6-FF4D-4066-AC23-9FACE1BE8060}"/>
    <cellStyle name="style1620077204896" xfId="466" xr:uid="{2C15BFBC-E364-4C0B-8E54-C1C479B632AB}"/>
    <cellStyle name="style1620077204916" xfId="467" xr:uid="{E823982F-ED83-42A8-B8DF-D4458A48AE1A}"/>
    <cellStyle name="style1620077204937" xfId="468" xr:uid="{5FCA8876-D42D-4E26-B2DE-B201129E09E1}"/>
    <cellStyle name="style1620077204967" xfId="477" xr:uid="{E77F97D8-9A16-4AE6-A072-88BF05AD1F73}"/>
    <cellStyle name="style1620077204988" xfId="478" xr:uid="{72047E72-43A1-4631-8018-0AA97ED10360}"/>
    <cellStyle name="style1620077205008" xfId="479" xr:uid="{D17838BE-9FD8-4FBC-A9C7-D914409048A1}"/>
    <cellStyle name="style1620077205028" xfId="480" xr:uid="{D838D8D9-A46E-48EF-B865-8ACD194FCD27}"/>
    <cellStyle name="style1620077210146" xfId="361" xr:uid="{77F1A036-F912-446D-AB4D-DE7B45DBB98B}"/>
    <cellStyle name="style1620077210161" xfId="362" xr:uid="{FB32BEF7-AECC-460F-8E7E-BAB000E62539}"/>
    <cellStyle name="style1620077210193" xfId="373" xr:uid="{A2963296-FE68-4A0D-8FE3-5941F53270B3}"/>
    <cellStyle name="style1620077210215" xfId="374" xr:uid="{D3B4B19F-7CEA-4239-BD92-FA3A248C1A88}"/>
    <cellStyle name="style1620077210246" xfId="364" xr:uid="{B38FC12D-03EF-4210-AA2B-520EC220DDC2}"/>
    <cellStyle name="style1620077210277" xfId="365" xr:uid="{B2336901-1A8E-426C-9399-0506C81FBDA6}"/>
    <cellStyle name="style1620077210300" xfId="363" xr:uid="{572DC05E-7BD2-4698-9D9F-87C95943B12B}"/>
    <cellStyle name="style1620077210315" xfId="366" xr:uid="{5B190DC1-B022-4DF9-9C84-F6843A659E4B}"/>
    <cellStyle name="style1620077210331" xfId="375" xr:uid="{CF8EFF3C-0149-4736-B154-4D88744F07F7}"/>
    <cellStyle name="style1620077210346" xfId="376" xr:uid="{7D3FC2CE-CAB8-4124-AB51-3E16B61DD2BB}"/>
    <cellStyle name="style1620077210378" xfId="377" xr:uid="{F17A34D8-65E6-4F50-AEE9-94735972836F}"/>
    <cellStyle name="style1620077210400" xfId="378" xr:uid="{34236492-221D-4D82-B263-1E1E65149447}"/>
    <cellStyle name="style1620077210416" xfId="385" xr:uid="{7AF93D92-1488-4847-BE3E-CF4D0965D142}"/>
    <cellStyle name="style1620077210447" xfId="397" xr:uid="{65ABE40D-8EEB-40F9-9843-2093FB4BE1B1}"/>
    <cellStyle name="style1620077210462" xfId="386" xr:uid="{F987FEEF-8439-40AB-B045-E9A6A2C997E9}"/>
    <cellStyle name="style1620077210478" xfId="398" xr:uid="{98F9E396-62F7-4197-89A8-69530DB50341}"/>
    <cellStyle name="style1620077210502" xfId="409" xr:uid="{A38C80B0-D030-4F05-9457-1494935C44BD}"/>
    <cellStyle name="style1620077210533" xfId="410" xr:uid="{5BBEF48F-4EAA-4546-AC34-5D1F08A03B75}"/>
    <cellStyle name="style1620077210553" xfId="387" xr:uid="{E307B1D3-202A-4847-A45F-DB66B69654A9}"/>
    <cellStyle name="style1620077210573" xfId="388" xr:uid="{56FF74CC-4AF4-44C3-B4DA-ACA2C275DA68}"/>
    <cellStyle name="style1620077210594" xfId="389" xr:uid="{AA41B4E0-C0F4-4298-9360-7F7FE5E771E2}"/>
    <cellStyle name="style1620077210614" xfId="390" xr:uid="{D32C5B45-3214-4586-B560-4C39AC99B3D2}"/>
    <cellStyle name="style1620077210634" xfId="399" xr:uid="{73F27405-231E-4A62-89C9-70019EA5CE7D}"/>
    <cellStyle name="style1620077210655" xfId="400" xr:uid="{681EFEAF-1B53-436E-A4A0-8F353DC8E941}"/>
    <cellStyle name="style1620077210675" xfId="401" xr:uid="{23D4B6FC-F59D-4643-9DB6-965F7D5BAA8C}"/>
    <cellStyle name="style1620077210696" xfId="402" xr:uid="{C8EF0CFA-A14E-408F-9CF1-36FA88D93CF2}"/>
    <cellStyle name="style1620077210726" xfId="411" xr:uid="{7D3AE46D-1FCE-4178-A86E-7258A3E1280D}"/>
    <cellStyle name="style1620077210746" xfId="412" xr:uid="{78A01A52-1E12-4BD4-A3AB-3673F49F4499}"/>
    <cellStyle name="style1620077210767" xfId="413" xr:uid="{571DCC66-D94E-45D6-B03E-78840B5DE2B4}"/>
    <cellStyle name="style1620077210795" xfId="414" xr:uid="{5DC46176-09C1-46B1-AE30-D6AA281CA566}"/>
    <cellStyle name="style1620077211821" xfId="367" xr:uid="{CA3512EC-3691-4546-8173-747974D265AC}"/>
    <cellStyle name="style1620077211842" xfId="368" xr:uid="{716DF530-AA36-40D9-BE7F-BFEE7C333E41}"/>
    <cellStyle name="style1620077211860" xfId="379" xr:uid="{132EB77A-FFEB-411D-8550-8B46AD5DD030}"/>
    <cellStyle name="style1620077211882" xfId="380" xr:uid="{328018C1-E423-4190-9CEC-414A08585B5A}"/>
    <cellStyle name="style1620077211933" xfId="370" xr:uid="{AE7FFB9F-45E5-4450-B356-DFF53C320D00}"/>
    <cellStyle name="style1620077211953" xfId="371" xr:uid="{A98ED405-C378-4AB9-A7DB-EC69291135ED}"/>
    <cellStyle name="style1620077211974" xfId="369" xr:uid="{58AF54A6-EA2D-4C70-B792-D9EA075686A8}"/>
    <cellStyle name="style1620077211994" xfId="372" xr:uid="{EF01DDDD-E849-41D0-905C-4BA7D1E1B2C0}"/>
    <cellStyle name="style1620077212014" xfId="381" xr:uid="{7C7B1924-C509-43A2-AD5E-E57A7D60E980}"/>
    <cellStyle name="style1620077212034" xfId="382" xr:uid="{E9AC7F31-60CD-4D63-8E84-B22DC2FE40D1}"/>
    <cellStyle name="style1620077212052" xfId="383" xr:uid="{C51DDB57-5476-4AF6-B1C9-3EFFAB798E01}"/>
    <cellStyle name="style1620077212078" xfId="384" xr:uid="{BB832CEE-CE9E-4F45-9DAD-C22A5CA2FEBE}"/>
    <cellStyle name="style1620077212094" xfId="391" xr:uid="{5B2F873D-C7F8-41E6-AA1B-5603B568963B}"/>
    <cellStyle name="style1620077212125" xfId="403" xr:uid="{D83C73C4-DC01-46D2-A85A-281880719B31}"/>
    <cellStyle name="style1620077212141" xfId="392" xr:uid="{D721F534-CBBC-497D-A027-1E92C761B212}"/>
    <cellStyle name="style1620077212163" xfId="404" xr:uid="{623D67DF-91A9-457F-B77B-9052F4774AA5}"/>
    <cellStyle name="style1620077212178" xfId="415" xr:uid="{7485E1A8-A4F1-44AF-801D-1C1D6D978084}"/>
    <cellStyle name="style1620077212210" xfId="416" xr:uid="{46FA990D-1919-4555-BEF7-DD2312732125}"/>
    <cellStyle name="style1620077212225" xfId="393" xr:uid="{CD9AA3EE-D0C0-418E-B97E-F322102EEADF}"/>
    <cellStyle name="style1620077212256" xfId="394" xr:uid="{28848211-6AF7-4324-A1C1-AC56E8507B93}"/>
    <cellStyle name="style1620077212279" xfId="395" xr:uid="{D15B0977-DFA7-4B0F-8680-53C43F29EEB3}"/>
    <cellStyle name="style1620077212294" xfId="396" xr:uid="{739A2FA3-742D-4D0A-B767-430DD27F88AD}"/>
    <cellStyle name="style1620077212310" xfId="405" xr:uid="{376C27AB-F8C9-465D-8F1D-87D9F94F4715}"/>
    <cellStyle name="style1620077212341" xfId="406" xr:uid="{DDD7729A-9C64-4F19-AD51-7F4A3CBFC8B7}"/>
    <cellStyle name="style1620077212363" xfId="407" xr:uid="{4AD05254-4764-4D53-A912-E30971E2C129}"/>
    <cellStyle name="style1620077212379" xfId="408" xr:uid="{4E627E12-1B3A-4801-9AA1-1D0BC611CAA5}"/>
    <cellStyle name="style1620077212410" xfId="417" xr:uid="{9EC13E0B-B930-4702-9B7C-A003281C5FD6}"/>
    <cellStyle name="style1620077212426" xfId="418" xr:uid="{2E5920CE-6916-4EF9-A023-265E1F9C03AC}"/>
    <cellStyle name="style1620077212457" xfId="419" xr:uid="{AEF982CF-ED56-448D-A26A-DFB641F7D4A3}"/>
    <cellStyle name="style1620077212479" xfId="420" xr:uid="{28E96C4F-FA82-43F7-A78D-03ADD06CF731}"/>
    <cellStyle name="style1621613415225" xfId="998" xr:uid="{8A58D5FA-6E52-4C47-9972-D4795D94AE3C}"/>
    <cellStyle name="style1621613415241" xfId="997" xr:uid="{118F0D96-FED1-428C-ADF1-899F6575E9BA}"/>
    <cellStyle name="style1621613415263" xfId="1003" xr:uid="{0CB14792-3216-4C82-AD41-73318C490A52}"/>
    <cellStyle name="style1621613415294" xfId="1009" xr:uid="{94E1D4DD-CEB7-4346-B47D-971A83C3DF96}"/>
    <cellStyle name="style1621613415310" xfId="1004" xr:uid="{745F4580-AE5E-42F9-84ED-0A398D3119EB}"/>
    <cellStyle name="style1621613415357" xfId="1010" xr:uid="{83246B03-FEA3-4807-8A47-81013A02C14B}"/>
    <cellStyle name="style1621613415363" xfId="1015" xr:uid="{C6602215-4D7F-4BF2-ABE9-E488370D0E13}"/>
    <cellStyle name="style1621613415395" xfId="1021" xr:uid="{2360FB62-0BAA-4F65-B22B-A2EDEC6C409B}"/>
    <cellStyle name="style1621613415426" xfId="1029" xr:uid="{951C4C30-96AC-430F-8541-563F56A031A8}"/>
    <cellStyle name="style1621613415442" xfId="1016" xr:uid="{400678AE-2D77-4E0C-A95C-11BDF7D30949}"/>
    <cellStyle name="style1621613415464" xfId="1022" xr:uid="{0BCB1034-F329-4CED-A1C0-A3913A3114DE}"/>
    <cellStyle name="style1621613415479" xfId="1030" xr:uid="{FEB9D3D6-83EA-46F8-8A22-14BA576436A6}"/>
    <cellStyle name="style1621613415511" xfId="1033" xr:uid="{ADC0AB6A-0059-451A-A7BF-A7BE2A91B27E}"/>
    <cellStyle name="style1621613415526" xfId="1034" xr:uid="{26FA0DCD-8A24-461D-8620-9DAE29608A65}"/>
    <cellStyle name="style1621613415558" xfId="1039" xr:uid="{E6540655-2D16-4146-98B7-887E73816D30}"/>
    <cellStyle name="style1621613415564" xfId="1043" xr:uid="{0564B5D2-1122-4AEB-8780-0116621162F4}"/>
    <cellStyle name="style1621613415595" xfId="1048" xr:uid="{3261C3A5-3A8C-44AF-B8ED-6DDCF6447866}"/>
    <cellStyle name="style1621613415627" xfId="1053" xr:uid="{A696EE10-DF6E-4F8E-82D0-88135A4DD519}"/>
    <cellStyle name="style1621613415658" xfId="1054" xr:uid="{0D3A7967-8A5F-4300-BC88-FA7EEE7C8019}"/>
    <cellStyle name="style1621613415680" xfId="1052" xr:uid="{0EB529B0-3D42-4422-9053-108598066757}"/>
    <cellStyle name="style1621613415696" xfId="1059" xr:uid="{04715368-79C4-41B4-9A46-318D9116CC52}"/>
    <cellStyle name="style1621613415711" xfId="1060" xr:uid="{E08928C8-8DA2-49D7-8B63-8954323955E8}"/>
    <cellStyle name="style1621613415727" xfId="1061" xr:uid="{785EE8FE-8375-445F-B577-B3F65443EA17}"/>
    <cellStyle name="style1621613415780" xfId="1062" xr:uid="{27861646-2DE0-4DC3-8997-84685887C95E}"/>
    <cellStyle name="style1621613415796" xfId="1063" xr:uid="{B24E0E64-8FCE-4702-89A2-F86F0CB8A23A}"/>
    <cellStyle name="style1621613415812" xfId="1064" xr:uid="{E5AE218B-F6D2-494D-B4F4-4EDA6A3E377D}"/>
    <cellStyle name="style1621613415827" xfId="1065" xr:uid="{4FDDC8A0-E125-4B64-BFA0-6C04C71BB308}"/>
    <cellStyle name="style1621613415865" xfId="1079" xr:uid="{72D019A2-365C-4460-9FE0-7C6370ECA064}"/>
    <cellStyle name="style1621613415880" xfId="1080" xr:uid="{8658945B-9E31-4FFE-894F-A6387C75F6E1}"/>
    <cellStyle name="style1621613417328" xfId="1000" xr:uid="{0105733C-A6AD-40FB-AEB9-DBA49FD4D3CE}"/>
    <cellStyle name="style1621613417359" xfId="999" xr:uid="{E7377C5A-C843-4744-9B67-9E726D64E4BB}"/>
    <cellStyle name="style1621613417375" xfId="1005" xr:uid="{6712B4F2-4B1D-4A8E-9156-B045A198E550}"/>
    <cellStyle name="style1621613417390" xfId="1011" xr:uid="{BECB958D-D820-471D-B16D-66B48C487061}"/>
    <cellStyle name="style1621613417412" xfId="1006" xr:uid="{B6E0FDE9-5D26-4272-A3D4-EAD71D5B37FE}"/>
    <cellStyle name="style1621613417459" xfId="1012" xr:uid="{C0699B28-B0E1-4781-9497-B66FF261F662}"/>
    <cellStyle name="style1621613417475" xfId="1017" xr:uid="{2BDCB512-A179-4667-8DF9-B0AFFD3CC1FD}"/>
    <cellStyle name="style1621613417506" xfId="1023" xr:uid="{D6964318-0EC6-4B83-93E7-E14CCA75E92C}"/>
    <cellStyle name="style1621613417528" xfId="1027" xr:uid="{B74A1D1C-86D0-4305-BCEE-3FC812287428}"/>
    <cellStyle name="style1621613417544" xfId="1018" xr:uid="{70D5DF75-8814-4EE3-AD1E-52F077E047FA}"/>
    <cellStyle name="style1621613417575" xfId="1024" xr:uid="{CF7DC2E8-0B4E-4D3A-89EF-A9A9EEFDF336}"/>
    <cellStyle name="style1621613417591" xfId="1028" xr:uid="{086B8C91-E00C-4D91-BA29-52619C51F2B9}"/>
    <cellStyle name="style1621613417613" xfId="1031" xr:uid="{E305938E-D9D9-4BE1-A0A0-EF181083B082}"/>
    <cellStyle name="style1621613417629" xfId="1032" xr:uid="{176CA0A5-58E1-4368-AFE8-5C28160EB2A7}"/>
    <cellStyle name="style1621613417660" xfId="1040" xr:uid="{A092F17A-E058-4746-AE29-2C30B18573DC}"/>
    <cellStyle name="style1621613417675" xfId="1042" xr:uid="{0D175EA6-A2B5-4CD3-9581-E7C0B3E60ADA}"/>
    <cellStyle name="style1621613417691" xfId="1044" xr:uid="{753DC07D-43AD-4FF6-8511-5515BBDF840D}"/>
    <cellStyle name="style1621613417744" xfId="1046" xr:uid="{51BAEA6C-3F51-46A7-BE91-55843EBB7DD4}"/>
    <cellStyle name="style1621613417760" xfId="1047" xr:uid="{FA3E7B5D-AFC2-4CCF-93DB-8E0ED74E8EFB}"/>
    <cellStyle name="style1621613417776" xfId="1045" xr:uid="{DDF97252-9045-4416-9020-5E605DD4B832}"/>
    <cellStyle name="style1621613417807" xfId="1049" xr:uid="{77EF4BC6-9ABF-4D61-B72A-097F6402074C}"/>
    <cellStyle name="style1621613417813" xfId="1050" xr:uid="{4E632471-813D-472A-9A5E-067E0017B72F}"/>
    <cellStyle name="style1621613417845" xfId="1051" xr:uid="{37A285A9-E83F-455C-A1BE-56FAF78A0F03}"/>
    <cellStyle name="style1621613417881" xfId="1055" xr:uid="{D566530E-64D1-41C1-9903-F7E8F8DE2203}"/>
    <cellStyle name="style1621613417897" xfId="1056" xr:uid="{07308A87-5227-4B25-8973-7FF046D2EDAD}"/>
    <cellStyle name="style1621613417914" xfId="1057" xr:uid="{62E0BCAA-A31E-4CE8-AFE5-57559BD87D48}"/>
    <cellStyle name="style1621613417945" xfId="1058" xr:uid="{E5B5723B-8AF9-43DB-8581-CBA7D74C8DAC}"/>
    <cellStyle name="style1621613417976" xfId="1077" xr:uid="{59C72123-332F-4712-A6CE-60BFD36738F9}"/>
    <cellStyle name="style1621613417992" xfId="1078" xr:uid="{1AA3D14A-BD66-4D32-A2EA-323DCE8B68C7}"/>
    <cellStyle name="style1621613419394" xfId="1002" xr:uid="{0ED9F5CF-3DB0-4525-9488-6DABFA9CB161}"/>
    <cellStyle name="style1621613419426" xfId="1001" xr:uid="{BA61C8C8-6868-43BE-82A6-0C9B7B8A68E9}"/>
    <cellStyle name="style1621613419448" xfId="1007" xr:uid="{0B737729-F3B7-4A08-9587-D754F9B8588C}"/>
    <cellStyle name="style1621613419463" xfId="1013" xr:uid="{442514A2-6057-466D-9481-8E285B3D801F}"/>
    <cellStyle name="style1621613419479" xfId="1008" xr:uid="{22C06889-8570-4D4D-B9CD-33961D982BDE}"/>
    <cellStyle name="style1621613419526" xfId="1014" xr:uid="{D8BFA4A1-A45C-4990-BAA9-2C9E62707035}"/>
    <cellStyle name="style1621613419548" xfId="1019" xr:uid="{A3E53656-4C67-42FB-9C9F-F2F912A64AFF}"/>
    <cellStyle name="style1621613419564" xfId="1025" xr:uid="{15511C34-2466-4B09-8F28-32236275751A}"/>
    <cellStyle name="style1621613419595" xfId="1035" xr:uid="{9E41AD69-D83D-4724-90F4-63FAB947B255}"/>
    <cellStyle name="style1621613419626" xfId="1020" xr:uid="{8654288C-E86C-454C-9A02-25990EE40CEA}"/>
    <cellStyle name="style1621613419642" xfId="1026" xr:uid="{CD1598EE-43CD-43E7-97CF-B0B6131AF742}"/>
    <cellStyle name="style1621613419664" xfId="1036" xr:uid="{B8BE7FE7-8507-4038-BBB4-61AFEE315DA0}"/>
    <cellStyle name="style1621613419680" xfId="1037" xr:uid="{CCAF8267-0FD7-4545-A52B-B0F2071E7B56}"/>
    <cellStyle name="style1621613419695" xfId="1038" xr:uid="{F79E870E-FC41-4FB3-9D85-3EE11C72A14B}"/>
    <cellStyle name="style1621613419726" xfId="1041" xr:uid="{4BE965EC-6044-4F5A-8D15-47F05A9854E9}"/>
    <cellStyle name="style1621613419749" xfId="1066" xr:uid="{5FCF327B-D11A-402B-A246-65B5AE1862B7}"/>
    <cellStyle name="style1621613419796" xfId="1068" xr:uid="{28A81868-3E50-44F8-83FE-EA3B249D7EF1}"/>
    <cellStyle name="style1621613419811" xfId="1069" xr:uid="{06AEC99E-491F-48A2-8551-7A0201C92018}"/>
    <cellStyle name="style1621613419842" xfId="1067" xr:uid="{A45112B9-8DB5-4371-BD5A-583F92C28CBE}"/>
    <cellStyle name="style1621613419849" xfId="1070" xr:uid="{75C48EC6-3687-457F-AED9-0DDA45EBE0EC}"/>
    <cellStyle name="style1621613419882" xfId="1071" xr:uid="{FF477DDD-B232-42B1-8BD8-E020C5BE6EEE}"/>
    <cellStyle name="style1621613419897" xfId="1072" xr:uid="{340AA8D7-3709-471F-A9F9-713E809BCFC0}"/>
    <cellStyle name="style1621613419944" xfId="1073" xr:uid="{6F873B89-7EE1-4886-9A0A-C6E9560B1947}"/>
    <cellStyle name="style1621613419949" xfId="1074" xr:uid="{3B6A412F-36E0-44E4-9443-8E0FCC0D7467}"/>
    <cellStyle name="style1621613419980" xfId="1075" xr:uid="{F552AD31-A5E9-4CF8-8224-D979134B0630}"/>
    <cellStyle name="style1621613419996" xfId="1076" xr:uid="{2F2738C3-AFEA-4BD7-9C9B-6DDA64A77155}"/>
    <cellStyle name="style1621613420027" xfId="1081" xr:uid="{CFCE9586-FFF2-4B2C-A5EC-CB4D77D1EFA5}"/>
    <cellStyle name="style1621613420049" xfId="1082" xr:uid="{BA5163F2-6730-45EC-97BC-6F5A40275A32}"/>
    <cellStyle name="style1621614518284" xfId="577" xr:uid="{D51D50DE-2A31-4F30-9337-1D7AA6902D99}"/>
    <cellStyle name="style1621614518299" xfId="578" xr:uid="{DBF58B27-5108-4C49-903E-F5B831368E64}"/>
    <cellStyle name="style1621614518331" xfId="589" xr:uid="{57200A9D-05F5-4697-8020-A7CDA6CDA949}"/>
    <cellStyle name="style1621614518346" xfId="590" xr:uid="{0EEADDF6-C44B-4168-9CFC-BCD4EFFC78B7}"/>
    <cellStyle name="style1621614518384" xfId="580" xr:uid="{826A3712-DAE6-4498-9C5A-91F7DE95696C}"/>
    <cellStyle name="style1621614518400" xfId="581" xr:uid="{2783CD84-A5CE-4CE4-8FBE-2F7BA4C861B8}"/>
    <cellStyle name="style1621614518431" xfId="579" xr:uid="{AEBA9F63-E419-4EEF-8025-6C012169B523}"/>
    <cellStyle name="style1621614518447" xfId="582" xr:uid="{2118FA34-61BA-4D4A-9990-F3EE4B02D69E}"/>
    <cellStyle name="style1621614518462" xfId="591" xr:uid="{99E8B46E-BCD4-4265-85FC-952F755F0852}"/>
    <cellStyle name="style1621614518484" xfId="592" xr:uid="{6DFF928A-6C8F-41D1-AEA4-B671D2310F8F}"/>
    <cellStyle name="style1621614518516" xfId="593" xr:uid="{B16B1901-136E-4018-8AF1-D7B14D7FB37F}"/>
    <cellStyle name="style1621614518531" xfId="594" xr:uid="{19292D88-A3BD-45A3-A5E8-D24EEFA7E0C8}"/>
    <cellStyle name="style1621614518547" xfId="601" xr:uid="{A00D0C88-5892-49C5-AC7D-392AE55385F0}"/>
    <cellStyle name="style1621614518578" xfId="613" xr:uid="{08009DFA-351D-458D-923D-4014BA7AFC6D}"/>
    <cellStyle name="style1621614518600" xfId="602" xr:uid="{C2D09AD4-36F4-47E5-A126-0BDE92087273}"/>
    <cellStyle name="style1621614518616" xfId="614" xr:uid="{4493C95F-C768-4D49-9150-82EF7D3FF55C}"/>
    <cellStyle name="style1621614518632" xfId="625" xr:uid="{4BE63679-617C-4106-A5B8-A912C8A5C69A}"/>
    <cellStyle name="style1621614518663" xfId="626" xr:uid="{0217B671-DBC1-4705-994B-903320692DF0}"/>
    <cellStyle name="style1621614518685" xfId="603" xr:uid="{AB184393-F0A4-4253-A269-E4B9F55DC1FC}"/>
    <cellStyle name="style1621614518701" xfId="604" xr:uid="{65C8200D-D191-40E1-ACF1-84D785135E2E}"/>
    <cellStyle name="style1621614518721" xfId="605" xr:uid="{4D26557F-1C58-43C9-8E3D-FDA947BAC7F7}"/>
    <cellStyle name="style1621614518736" xfId="606" xr:uid="{F0CFCAE8-3E5F-4378-AB22-BDA4427186CF}"/>
    <cellStyle name="style1621614518768" xfId="615" xr:uid="{2282532A-ACB7-49B8-A186-0485060F79A1}"/>
    <cellStyle name="style1621614518785" xfId="616" xr:uid="{388DE269-E2C0-46BC-BA34-03F77F99C6AA}"/>
    <cellStyle name="style1621614518801" xfId="617" xr:uid="{E87F3FEA-61E5-4A7B-AF2E-E972E5F395D3}"/>
    <cellStyle name="style1621614518832" xfId="618" xr:uid="{EA0216F2-FE8E-45DB-A332-0732141940E1}"/>
    <cellStyle name="style1621614518848" xfId="627" xr:uid="{6B253ACE-602B-4B9D-9252-E7E454453AF5}"/>
    <cellStyle name="style1621614518863" xfId="628" xr:uid="{EB8C449C-0036-4BD7-BA38-E2B658AB69D5}"/>
    <cellStyle name="style1621614518886" xfId="629" xr:uid="{5B9C4DFD-6D2B-41EA-9D0B-FF207F50A22E}"/>
    <cellStyle name="style1621614518917" xfId="630" xr:uid="{6A4F1ED8-EAEB-4D07-816B-46646286B75B}"/>
    <cellStyle name="style1621614519850" xfId="637" xr:uid="{AEF554F5-C941-466E-A14D-06BCA711F507}"/>
    <cellStyle name="style1621614519866" xfId="638" xr:uid="{F74AA6E6-D3D6-42DD-9E9B-7B227DCA96BF}"/>
    <cellStyle name="style1621614519888" xfId="649" xr:uid="{18A61B39-71D7-4595-BBAF-4833B9A88E2C}"/>
    <cellStyle name="style1621614519904" xfId="650" xr:uid="{3644455E-D889-49CB-BCD3-1956445FC386}"/>
    <cellStyle name="style1621614519950" xfId="640" xr:uid="{FF84E47E-7FAB-4964-90B8-496B5FDC3CEA}"/>
    <cellStyle name="style1621614519966" xfId="641" xr:uid="{D4994E49-E559-49CB-B1FE-F665965AD54C}"/>
    <cellStyle name="style1621614520004" xfId="639" xr:uid="{18993299-2185-457C-907F-0A8CFE9A7F27}"/>
    <cellStyle name="style1621614520020" xfId="642" xr:uid="{4CAB4EDD-B6BD-4C33-90A3-481CF0A19BE7}"/>
    <cellStyle name="style1621614520035" xfId="651" xr:uid="{9D1C3918-ED76-42D9-B924-A1B795C37F72}"/>
    <cellStyle name="style1621614520066" xfId="652" xr:uid="{A883B64A-1BE5-4A36-BF92-00EC55EAF870}"/>
    <cellStyle name="style1621614520082" xfId="653" xr:uid="{EA2EE939-ED80-4A37-9CDD-01D60F3FA063}"/>
    <cellStyle name="style1621614520104" xfId="654" xr:uid="{33DE6CFF-5659-4B21-A1C0-4BFD408F3AEC}"/>
    <cellStyle name="style1621614520120" xfId="661" xr:uid="{ECF4845F-9A3E-45F4-BC36-CA9CDF77CFAE}"/>
    <cellStyle name="style1621614520151" xfId="673" xr:uid="{18C49A57-F649-4E55-89C9-87029F162CB4}"/>
    <cellStyle name="style1621614520167" xfId="662" xr:uid="{B9934338-AC80-4465-AD96-353A116EE0B6}"/>
    <cellStyle name="style1621614520189" xfId="674" xr:uid="{A486716B-6173-463E-A3C1-66554AA13B7B}"/>
    <cellStyle name="style1621614520220" xfId="685" xr:uid="{51061BE5-D017-4DB8-AB5B-AC578AD4B7BC}"/>
    <cellStyle name="style1621614520251" xfId="686" xr:uid="{755ADEE9-87C4-49FE-9D69-5E4A5B40A326}"/>
    <cellStyle name="style1621614520267" xfId="663" xr:uid="{671B1582-7C43-43BC-9B62-01B923C684C5}"/>
    <cellStyle name="style1621614520289" xfId="664" xr:uid="{8C5561B9-E3DC-42FE-9780-15F03CC89ADE}"/>
    <cellStyle name="style1621614520305" xfId="665" xr:uid="{466535F6-F1BB-45EA-9533-82E9732D56E9}"/>
    <cellStyle name="style1621614520336" xfId="666" xr:uid="{79AC6359-1E81-4096-8D09-2B7EB0BDD320}"/>
    <cellStyle name="style1621614520352" xfId="675" xr:uid="{85CB8F9E-0897-46B0-9B2A-E2C1900039CC}"/>
    <cellStyle name="style1621614520367" xfId="676" xr:uid="{8828A4E1-485F-47FB-8932-106E005BE6DA}"/>
    <cellStyle name="style1621614520389" xfId="677" xr:uid="{9A8E310D-E48E-4416-AF03-4E2352EF0F0E}"/>
    <cellStyle name="style1621614520405" xfId="678" xr:uid="{B359A891-6C08-432D-9784-6F26DDAECCB8}"/>
    <cellStyle name="style1621614520452" xfId="687" xr:uid="{FCD31AF5-7073-43A4-A602-CE1C3CA162B7}"/>
    <cellStyle name="style1621614520468" xfId="688" xr:uid="{D70669DD-5F70-408B-BD3A-CC9904B0D02D}"/>
    <cellStyle name="style1621614520490" xfId="689" xr:uid="{B179D79A-BE2C-4F7C-BB17-6E7B9438156A}"/>
    <cellStyle name="style1621614520521" xfId="690" xr:uid="{E60A1466-A38E-40E6-85C7-9B4EAB429043}"/>
    <cellStyle name="style1621614521585" xfId="697" xr:uid="{84C5363B-1F2D-4E67-B166-8B77F8CD484B}"/>
    <cellStyle name="style1621614521608" xfId="698" xr:uid="{628550DB-7726-449B-81AF-54B0CB8315EC}"/>
    <cellStyle name="style1621614521623" xfId="709" xr:uid="{18B9E2C9-B4C7-4ACE-BC0C-A8FCE8EC4695}"/>
    <cellStyle name="style1621614521639" xfId="710" xr:uid="{30859815-855D-41E6-B0D6-C83DE1196F10}"/>
    <cellStyle name="style1621614521692" xfId="700" xr:uid="{AB01D016-BA83-4445-BBFF-0D0AF051A7F7}"/>
    <cellStyle name="style1621614521708" xfId="701" xr:uid="{776DD5F8-F053-40AE-B72C-2B35D3D3E6EE}"/>
    <cellStyle name="style1621614521722" xfId="699" xr:uid="{4F867AD5-0814-4197-9B80-4E6925FE5B18}"/>
    <cellStyle name="style1621614521754" xfId="702" xr:uid="{627C7482-0A46-4839-A1ED-DE404567F4D2}"/>
    <cellStyle name="style1621614521769" xfId="711" xr:uid="{BE475BD5-1504-48AD-B14B-4993B7CCB157}"/>
    <cellStyle name="style1621614521792" xfId="712" xr:uid="{B9EABA8F-6AE4-4C83-AA48-DAA49DF39823}"/>
    <cellStyle name="style1621614521808" xfId="713" xr:uid="{5707FBA6-1F53-4873-A37D-BB9B05E10540}"/>
    <cellStyle name="style1621614521839" xfId="714" xr:uid="{DDF6E73B-2B3E-4076-B46E-F6B1265279A7}"/>
    <cellStyle name="style1621614521855" xfId="721" xr:uid="{0AF769BA-EBAB-4732-BDE2-BFE81CE0124B}"/>
    <cellStyle name="style1621614521871" xfId="733" xr:uid="{044E779C-B4E3-4E8B-9D32-B58CD028334D}"/>
    <cellStyle name="style1621614521893" xfId="745" xr:uid="{EE1F7FE9-5A78-4BF8-9BC9-ECE511151ACE}"/>
    <cellStyle name="style1621614521924" xfId="722" xr:uid="{0B2FA032-6C9D-43E4-86B7-DBE1D84F5831}"/>
    <cellStyle name="style1621614521940" xfId="734" xr:uid="{186E37AD-4C7B-48D6-A5CC-AD10EDB959D3}"/>
    <cellStyle name="style1621614521971" xfId="746" xr:uid="{63C310D2-F4B7-4A79-B50E-2BF2C67A6D88}"/>
    <cellStyle name="style1621614521986" xfId="723" xr:uid="{8ECF054F-30E8-4ABE-92B0-47642C0B990C}"/>
    <cellStyle name="style1621614522009" xfId="724" xr:uid="{224C16E7-C9DC-4A73-8624-279C93A8BE02}"/>
    <cellStyle name="style1621614522024" xfId="725" xr:uid="{D8F63AB6-C3A2-410E-84B3-8C358389C364}"/>
    <cellStyle name="style1621614522055" xfId="726" xr:uid="{8FCDFCD2-94FC-45FC-B1F8-C3404AC4EE64}"/>
    <cellStyle name="style1621614522071" xfId="735" xr:uid="{CE317A5C-ACA8-4FFE-9888-F9C675C9B741}"/>
    <cellStyle name="style1621614522093" xfId="736" xr:uid="{93D380AC-A93D-4891-9FB6-604E20B3814C}"/>
    <cellStyle name="style1621614522109" xfId="737" xr:uid="{21AA362D-01CB-4B7E-88CA-043B9A82CCE7}"/>
    <cellStyle name="style1621614522125" xfId="738" xr:uid="{540DFF30-F775-43E8-8BC9-751E8C35C72C}"/>
    <cellStyle name="style1621614522156" xfId="747" xr:uid="{7422E7A4-7928-4427-BDCB-7A3894C22A60}"/>
    <cellStyle name="style1621614522171" xfId="748" xr:uid="{FD758EA5-F69A-42F6-83FD-540AB88BCE1E}"/>
    <cellStyle name="style1621614522194" xfId="749" xr:uid="{1544A9C6-5E84-4876-95C5-F0DA064ACD73}"/>
    <cellStyle name="style1621614522225" xfId="750" xr:uid="{427B604A-F62E-4F7D-8CBB-3EF331EBF21C}"/>
    <cellStyle name="style1621614523158" xfId="583" xr:uid="{60090524-79E9-4209-AA2F-725B9729C48D}"/>
    <cellStyle name="style1621614523174" xfId="584" xr:uid="{55182387-E1D5-42D0-8CBA-B57B05E082B5}"/>
    <cellStyle name="style1621614523196" xfId="595" xr:uid="{51BB8550-5D43-4CDA-9752-1C1BFA8101B7}"/>
    <cellStyle name="style1621614523227" xfId="596" xr:uid="{8B673DC7-4249-42C0-A1D2-C803D84FF06D}"/>
    <cellStyle name="style1621614523258" xfId="586" xr:uid="{C01086B7-90A7-430C-9B71-A00DFBFFA720}"/>
    <cellStyle name="style1621614523290" xfId="587" xr:uid="{A00C5ED7-07AB-4E07-B08D-7C5F8D640BAF}"/>
    <cellStyle name="style1621614523312" xfId="585" xr:uid="{3853AA49-B4A7-45E4-8C7F-F60473EAFE46}"/>
    <cellStyle name="style1621614523327" xfId="588" xr:uid="{0BF59512-0A63-4D14-A6A0-9B9B9536714A}"/>
    <cellStyle name="style1621614523343" xfId="597" xr:uid="{C09031F3-7B9D-4B0D-A764-9C5916F4AB71}"/>
    <cellStyle name="style1621614523374" xfId="598" xr:uid="{462EF057-49F2-402E-898E-4A4C45FEC4FC}"/>
    <cellStyle name="style1621614523396" xfId="599" xr:uid="{1F2700BA-ECD9-4A72-8A5F-449CE26A4C39}"/>
    <cellStyle name="style1621614523412" xfId="600" xr:uid="{0C17AA52-244D-4906-86B3-21780A1EB1D1}"/>
    <cellStyle name="style1621614523428" xfId="607" xr:uid="{009AA903-5F99-4241-AA4F-679A30D1071F}"/>
    <cellStyle name="style1621614523459" xfId="619" xr:uid="{20F78C15-391C-48D1-B450-79289253695E}"/>
    <cellStyle name="style1621614523475" xfId="608" xr:uid="{6CC329B0-472C-4072-B9D8-88B387415E19}"/>
    <cellStyle name="style1621614523497" xfId="620" xr:uid="{B5B57B61-FD6D-479E-ABE6-7F98E07D7D90}"/>
    <cellStyle name="style1621614523512" xfId="631" xr:uid="{ABC82259-A9EC-4426-B6A8-884E247E20EB}"/>
    <cellStyle name="style1621614523544" xfId="632" xr:uid="{370CB0F5-E9A8-4F3F-8C03-CE5CC8FE73BE}"/>
    <cellStyle name="style1621614523559" xfId="609" xr:uid="{7716C698-8EEA-4E9C-A41F-B921EC89A8B6}"/>
    <cellStyle name="style1621614523575" xfId="610" xr:uid="{B6E2321D-00F7-4554-9B76-3C8EAEF6DF81}"/>
    <cellStyle name="style1621614523597" xfId="611" xr:uid="{42FECBFE-6665-45BD-9736-FF36902D1676}"/>
    <cellStyle name="style1621614523628" xfId="612" xr:uid="{C09C4623-3FE6-4347-9493-AE5DC2B77ACF}"/>
    <cellStyle name="style1621614523644" xfId="621" xr:uid="{26CD34A8-2DA9-4856-BC9E-5B6CE21F150F}"/>
    <cellStyle name="style1621614523660" xfId="622" xr:uid="{30563E54-608B-43CD-97D9-9CF77C200CEA}"/>
    <cellStyle name="style1621614523691" xfId="623" xr:uid="{6B41F180-705E-4259-9D17-A37633168781}"/>
    <cellStyle name="style1621614523713" xfId="624" xr:uid="{AE9401CA-DE5B-4E30-B6AF-4372B6275E04}"/>
    <cellStyle name="style1621614523723" xfId="633" xr:uid="{5829F088-5440-4B45-AB63-7D169DCED42F}"/>
    <cellStyle name="style1621614523754" xfId="634" xr:uid="{CFE051B2-0285-4F9C-8AF8-204A37593D62}"/>
    <cellStyle name="style1621614523770" xfId="635" xr:uid="{98C958B2-7DEF-46F2-9364-8C86B09EB037}"/>
    <cellStyle name="style1621614523798" xfId="636" xr:uid="{61DA9BDC-715F-4E44-81F4-3FC783DB3647}"/>
    <cellStyle name="style1621614524771" xfId="643" xr:uid="{4DEEA2AF-0FDF-4400-9D9B-52308B926368}"/>
    <cellStyle name="style1621614524786" xfId="644" xr:uid="{50CDBB4C-E091-4B1D-99CC-8B45871E43E0}"/>
    <cellStyle name="style1621614524816" xfId="655" xr:uid="{4FEA036D-CDAD-4A1D-B7A9-AF7EEA439295}"/>
    <cellStyle name="style1621614524832" xfId="656" xr:uid="{E475B143-27A2-4449-95A9-AA23C5160196}"/>
    <cellStyle name="style1621614524878" xfId="646" xr:uid="{98BE9F85-83F0-4F3B-A820-DA0ED6DBA1E8}"/>
    <cellStyle name="style1621614524894" xfId="647" xr:uid="{CD71C891-C832-4F79-A200-C2D4F47A3ABC}"/>
    <cellStyle name="style1621614524916" xfId="645" xr:uid="{FA94213A-4FE4-4F4B-8754-B1E1CC66B733}"/>
    <cellStyle name="style1621614524932" xfId="648" xr:uid="{9FF61120-71C0-4F22-9869-67588BA29D5E}"/>
    <cellStyle name="style1621614524963" xfId="657" xr:uid="{DF0F1408-8613-461A-8DDE-A1CCA45F45DE}"/>
    <cellStyle name="style1621614524979" xfId="658" xr:uid="{DE0F9D3A-8616-4536-88E6-5434ED92ED53}"/>
    <cellStyle name="style1621614525001" xfId="659" xr:uid="{E0C0B87F-34C0-4E95-8FAB-1BA68BFBD0D3}"/>
    <cellStyle name="style1621614525016" xfId="660" xr:uid="{4702A49C-B05E-4858-B62C-550D200028E9}"/>
    <cellStyle name="style1621614525048" xfId="667" xr:uid="{FB0E0FAB-7B19-4A89-91D0-D6ECE9FC4DB3}"/>
    <cellStyle name="style1621614525063" xfId="679" xr:uid="{9FA4EF32-4CE8-42DA-96D6-ACBA418C329D}"/>
    <cellStyle name="style1621614525079" xfId="668" xr:uid="{5C32CF42-78A6-465C-BF1D-A832950FF100}"/>
    <cellStyle name="style1621614525101" xfId="680" xr:uid="{91392602-6AFA-4986-A080-F13943EB19C1}"/>
    <cellStyle name="style1621614525132" xfId="691" xr:uid="{CD26B5CD-80A5-4D34-B780-B510C261547E}"/>
    <cellStyle name="style1621614525148" xfId="692" xr:uid="{8B319EB6-4D64-4DC8-8889-8C083C619B1E}"/>
    <cellStyle name="style1621614525164" xfId="669" xr:uid="{45C006C8-DEA1-434C-A10B-15755452983E}"/>
    <cellStyle name="style1621614525195" xfId="670" xr:uid="{6223E741-3614-4E0A-9A29-57D65362D48B}"/>
    <cellStyle name="style1621614525217" xfId="671" xr:uid="{17ED138C-E805-4E3E-AE9F-C1894972E566}"/>
    <cellStyle name="style1621614525233" xfId="672" xr:uid="{1F176101-4DF8-4DD1-8B7A-CEBF7D2A920B}"/>
    <cellStyle name="style1621614525248" xfId="681" xr:uid="{42648AD4-8677-4EB2-9139-36D2237F2577}"/>
    <cellStyle name="style1621614525280" xfId="682" xr:uid="{E9608A49-8E4F-495E-B1BE-C649C2C29B4E}"/>
    <cellStyle name="style1621614525302" xfId="683" xr:uid="{842E9C95-A462-495C-95A5-0DBD84C03980}"/>
    <cellStyle name="style1621614525317" xfId="684" xr:uid="{0A58F6DA-BA28-4C0D-971D-A474E36FD9D5}"/>
    <cellStyle name="style1621614525349" xfId="693" xr:uid="{A7C5A2AB-B071-46B7-A927-95BEEAD210CC}"/>
    <cellStyle name="style1621614525380" xfId="694" xr:uid="{21849C38-5B24-4E85-ACB4-7ADC9775E886}"/>
    <cellStyle name="style1621614525402" xfId="695" xr:uid="{09D05651-BBF1-472B-A253-8F778C176250}"/>
    <cellStyle name="style1621614525418" xfId="696" xr:uid="{95EF446A-A537-4055-A811-23565E7E4D75}"/>
    <cellStyle name="style1621614526436" xfId="703" xr:uid="{3FF27548-B392-4930-98DA-02F42D81C09E}"/>
    <cellStyle name="style1621614526467" xfId="704" xr:uid="{94DE8D17-F5CA-43D6-B409-2C95E02AEA2B}"/>
    <cellStyle name="style1621614526483" xfId="715" xr:uid="{D4E438F3-D905-44A6-A442-3862617ABC1D}"/>
    <cellStyle name="style1621614526505" xfId="716" xr:uid="{3A6E47F3-16C8-43E1-8123-AD0DE9CC6A10}"/>
    <cellStyle name="style1621614526552" xfId="706" xr:uid="{88222D29-86BE-4D7E-947F-203F155F770D}"/>
    <cellStyle name="style1621614526567" xfId="707" xr:uid="{B058E46F-DEB7-4205-97CF-D787125E8FEE}"/>
    <cellStyle name="style1621614526583" xfId="705" xr:uid="{D0958688-A0CE-4846-BB28-76EE8248D301}"/>
    <cellStyle name="style1621614526605" xfId="708" xr:uid="{93A3FD79-AD15-432A-8425-09E6BE758D49}"/>
    <cellStyle name="style1621614526637" xfId="717" xr:uid="{8AE3D9D9-40D8-4CB8-A614-188B779E8FA0}"/>
    <cellStyle name="style1621614526652" xfId="718" xr:uid="{2621A20C-B28E-4CF9-BE55-9361E1A5695A}"/>
    <cellStyle name="style1621614526668" xfId="719" xr:uid="{07DACBD7-ABBD-4863-B537-0CDF0A8B1414}"/>
    <cellStyle name="style1621614526699" xfId="720" xr:uid="{4EC605CC-D56E-4C9C-A8C2-A1DF910E6D32}"/>
    <cellStyle name="style1621614526721" xfId="727" xr:uid="{ACE84F00-E701-411E-BEC6-B3765A65F5A7}"/>
    <cellStyle name="style1621614526740" xfId="739" xr:uid="{E7D4FB24-5E28-4840-BE8D-A3E69AD6BFF4}"/>
    <cellStyle name="style1621614526756" xfId="751" xr:uid="{2353445B-4AAA-4F08-A19B-FE28C0184DD9}"/>
    <cellStyle name="style1621614526772" xfId="728" xr:uid="{EF500A47-0955-453C-AC7F-1621179098A0}"/>
    <cellStyle name="style1621614526805" xfId="740" xr:uid="{6115AF38-E565-4AD2-8DB3-2AF369C55AAC}"/>
    <cellStyle name="style1621614526821" xfId="752" xr:uid="{75963751-C47D-4C56-9771-E42517536DDC}"/>
    <cellStyle name="style1621614526837" xfId="729" xr:uid="{8C1AD5BE-1A33-4AE6-992B-349AA8ED1B57}"/>
    <cellStyle name="style1621614526868" xfId="730" xr:uid="{037D020F-14E2-4F7C-82BC-2506950AB51E}"/>
    <cellStyle name="style1621614526884" xfId="731" xr:uid="{9C4BCBCF-FFA6-4CDE-A697-B8B0347B15F3}"/>
    <cellStyle name="style1621614526906" xfId="732" xr:uid="{6EB4F070-CD13-4078-903A-C19267515586}"/>
    <cellStyle name="style1621614526921" xfId="741" xr:uid="{B81DFDA7-C9B4-41F0-88BC-2FA79C6372DD}"/>
    <cellStyle name="style1621614526953" xfId="742" xr:uid="{5D1B0D4F-D676-428D-B10E-54EE42E50FD1}"/>
    <cellStyle name="style1621614526968" xfId="743" xr:uid="{97287DAF-6034-48B3-9530-80E450A457A8}"/>
    <cellStyle name="style1621614526984" xfId="744" xr:uid="{B599D467-8A09-459E-96F8-AB4DAF7DA5BB}"/>
    <cellStyle name="style1621614527006" xfId="753" xr:uid="{E3EC9BBC-DECC-417B-8971-0DBE050D3DC1}"/>
    <cellStyle name="style1621614527037" xfId="754" xr:uid="{9031CEAF-2B4C-4A32-B83E-7C8CE5804E68}"/>
    <cellStyle name="style1621614527053" xfId="755" xr:uid="{37790CB7-2E14-4903-9065-E342ABC556C3}"/>
    <cellStyle name="style1621614527069" xfId="756" xr:uid="{77CFEDFB-C93E-4BF4-99B0-6C0ED3E3DD86}"/>
    <cellStyle name="style1621614528202" xfId="757" xr:uid="{1BBFCF66-3E79-43DD-BFD9-B58A1D453492}"/>
    <cellStyle name="style1621614528224" xfId="758" xr:uid="{C7253E6E-D6F5-4E34-B1C0-D9785193C158}"/>
    <cellStyle name="style1621614528240" xfId="769" xr:uid="{2416B637-F085-49DA-B44C-8B6C2EA69792}"/>
    <cellStyle name="style1621614528256" xfId="770" xr:uid="{4FC8A7C7-E262-4D83-8D36-870C550C4D16}"/>
    <cellStyle name="style1621614528309" xfId="760" xr:uid="{0A7768C8-320A-4B70-8B1D-F73696FE1213}"/>
    <cellStyle name="style1621614528325" xfId="761" xr:uid="{104D7D9B-4C6A-4043-899C-F4192659E1AB}"/>
    <cellStyle name="style1621614528340" xfId="759" xr:uid="{D7FB3391-3134-4F68-8B68-09C721B59027}"/>
    <cellStyle name="style1621614528372" xfId="762" xr:uid="{525A8087-6817-4F5B-9C0D-21B139FE4142}"/>
    <cellStyle name="style1621614528387" xfId="771" xr:uid="{134175B4-8C63-4710-BB27-573BD8BDD301}"/>
    <cellStyle name="style1621614528409" xfId="772" xr:uid="{77A1B5CB-66D1-4A4E-B960-7B05473AF7C6}"/>
    <cellStyle name="style1621614528425" xfId="773" xr:uid="{F1CE0B3A-200F-4E27-9434-0ABD93B9E407}"/>
    <cellStyle name="style1621614528456" xfId="774" xr:uid="{5742E97C-5C65-47C0-A3EC-11BB0815D197}"/>
    <cellStyle name="style1621614528472" xfId="781" xr:uid="{B6750EF2-2952-4388-B1F6-6F148459D0AB}"/>
    <cellStyle name="style1621614528488" xfId="793" xr:uid="{2DAFD084-9BF7-46C3-A231-C9B0A544A810}"/>
    <cellStyle name="style1621614528510" xfId="782" xr:uid="{27869538-700D-4A2E-98CA-935DDB11BC2C}"/>
    <cellStyle name="style1621614528541" xfId="794" xr:uid="{FAB73585-238C-4BCF-B693-EF3E8E4FB896}"/>
    <cellStyle name="style1621614528557" xfId="805" xr:uid="{2879E181-57CF-4E5F-BF33-F01739CD7EEA}"/>
    <cellStyle name="style1621614528572" xfId="806" xr:uid="{569A8C83-BDAE-42E6-A3C2-F65D0D1538EC}"/>
    <cellStyle name="style1621614528603" xfId="783" xr:uid="{EDE0F0EB-2F26-4E50-A361-7A59F1C5390E}"/>
    <cellStyle name="style1621614528626" xfId="784" xr:uid="{011E2449-C356-4219-94D7-BE480E1AD283}"/>
    <cellStyle name="style1621614528641" xfId="785" xr:uid="{4B23F91A-03C5-4FE5-8997-2CB9321E83E8}"/>
    <cellStyle name="style1621614528657" xfId="786" xr:uid="{C48A938E-C178-4D7C-995B-BD737E62D713}"/>
    <cellStyle name="style1621614528688" xfId="795" xr:uid="{7B6C8861-C427-49CE-97A2-7064BF45FACC}"/>
    <cellStyle name="style1621614528704" xfId="796" xr:uid="{03F05329-261A-4D4F-B4DE-01875D694445}"/>
    <cellStyle name="style1621614528726" xfId="797" xr:uid="{DB9BE58F-1A6A-4EE1-9ACE-18A11F4C8DF7}"/>
    <cellStyle name="style1621614528741" xfId="798" xr:uid="{11B32C19-76BE-40F3-98D8-66F4386EE89C}"/>
    <cellStyle name="style1621614528773" xfId="807" xr:uid="{EC1A5D72-2BBB-4CFA-9A79-F8E194A5E64B}"/>
    <cellStyle name="style1621614528788" xfId="808" xr:uid="{DA190B4B-0E10-414C-AC00-7052B4AEB9BB}"/>
    <cellStyle name="style1621614528810" xfId="809" xr:uid="{E5F271F0-19C6-4A83-B1BE-3D87EC1F80BB}"/>
    <cellStyle name="style1621614528826" xfId="810" xr:uid="{9EB4F26B-41F0-49D2-819A-9BE973466680}"/>
    <cellStyle name="style1621614529860" xfId="817" xr:uid="{60FF4D88-F32B-4D4B-A28F-1EDCF74158E6}"/>
    <cellStyle name="style1621614529891" xfId="818" xr:uid="{8BF6E967-AB3F-42FD-BD9A-7FAA28A72238}"/>
    <cellStyle name="style1621614529913" xfId="829" xr:uid="{F4E48A3D-AC13-4E48-B5BE-5156529969EB}"/>
    <cellStyle name="style1621614529929" xfId="830" xr:uid="{0CB540C9-95DA-4B5D-A378-99A4CE679438}"/>
    <cellStyle name="style1621614529976" xfId="820" xr:uid="{3D5B4AF4-7A96-477F-9DBF-69B4080F1445}"/>
    <cellStyle name="style1621614529991" xfId="821" xr:uid="{B0952C66-4641-4968-B015-6F6933D8C78D}"/>
    <cellStyle name="style1621614530013" xfId="819" xr:uid="{4DE9EF04-872C-4F34-BD9B-B52625837934}"/>
    <cellStyle name="style1621614530029" xfId="822" xr:uid="{DFF225D6-8FA6-4BAF-B919-B328823BC0DC}"/>
    <cellStyle name="style1621614530060" xfId="831" xr:uid="{E6A0DD20-C227-4577-94CB-3170E92883AE}"/>
    <cellStyle name="style1621614530076" xfId="832" xr:uid="{4C8456C7-490E-4AA7-8F4F-292E6DC16864}"/>
    <cellStyle name="style1621614530092" xfId="833" xr:uid="{4A451C17-05BB-4AEC-B898-7DDBA00DA1D6}"/>
    <cellStyle name="style1621614530114" xfId="834" xr:uid="{22E952D4-38F9-474E-B1E2-41ED4281C22D}"/>
    <cellStyle name="style1621614530145" xfId="841" xr:uid="{153DB12E-26A1-48C2-AAC6-427D18BD092C}"/>
    <cellStyle name="style1621614530161" xfId="853" xr:uid="{FABA785B-1F4B-4593-A63D-2647917E27BB}"/>
    <cellStyle name="style1621614530192" xfId="842" xr:uid="{15BC825C-0360-4FB8-BF31-7630B4E2F10C}"/>
    <cellStyle name="style1621614530207" xfId="854" xr:uid="{129A48E1-3BA7-4C31-AFB4-FE8B3C67C68B}"/>
    <cellStyle name="style1621614530230" xfId="865" xr:uid="{249BC989-CA9A-487D-BBAB-A85F6966473C}"/>
    <cellStyle name="style1621614530245" xfId="866" xr:uid="{AC96B67F-6A68-4FCD-91A8-AA6836D3EC50}"/>
    <cellStyle name="style1621614530261" xfId="843" xr:uid="{0617AEEC-16AE-411B-801A-32E247E1CDE1}"/>
    <cellStyle name="style1621614530292" xfId="844" xr:uid="{7A0AB062-ED99-4AFB-BD3A-351443979B03}"/>
    <cellStyle name="style1621614530314" xfId="845" xr:uid="{540223EF-523A-440A-AECD-BD46C8CD67E9}"/>
    <cellStyle name="style1621614530330" xfId="846" xr:uid="{ADB39E3D-BAE4-4A4E-8C0D-51B27AD48DF7}"/>
    <cellStyle name="style1621614530346" xfId="855" xr:uid="{12B847F7-250F-4912-93B6-6DFA91984CAF}"/>
    <cellStyle name="style1621614530377" xfId="856" xr:uid="{BD514E9E-1770-4B08-8798-189F8866A199}"/>
    <cellStyle name="style1621614530392" xfId="857" xr:uid="{9724F406-2339-4B97-BE2F-2A3E09C8D634}"/>
    <cellStyle name="style1621614530415" xfId="858" xr:uid="{26C8AE71-E1D4-4522-B910-CCB0E6B24CF0}"/>
    <cellStyle name="style1621614530461" xfId="867" xr:uid="{F943E105-4CD6-4EA6-8562-70B509744BAF}"/>
    <cellStyle name="style1621614530477" xfId="868" xr:uid="{70DC288F-A42F-4B59-B8F7-30807DC9A7D9}"/>
    <cellStyle name="style1621614530577" xfId="869" xr:uid="{8493D364-09EC-48DF-851A-CC3CCE423E25}"/>
    <cellStyle name="style1621614530707" xfId="870" xr:uid="{2C15776A-BF44-42E7-9828-5352C6804C65}"/>
    <cellStyle name="style1621614531565" xfId="763" xr:uid="{38AF04FF-B2D8-4512-A2F8-201747AD69B7}"/>
    <cellStyle name="style1621614531596" xfId="764" xr:uid="{CD1E383D-5DB3-4DE0-82DF-C57A34DCDFF1}"/>
    <cellStyle name="style1621614531618" xfId="775" xr:uid="{A7C87FD3-9228-4090-A800-00447A191AA0}"/>
    <cellStyle name="style1621614531634" xfId="776" xr:uid="{CE1DC529-2D39-4864-BCAF-8639C6229795}"/>
    <cellStyle name="style1621614531681" xfId="766" xr:uid="{488C8906-24A4-411F-B226-991631B00C3B}"/>
    <cellStyle name="style1621614531697" xfId="767" xr:uid="{F42D6C51-3FD2-4983-809F-3AF059E4F5F5}"/>
    <cellStyle name="style1621614531719" xfId="765" xr:uid="{32A38FDD-1E6A-4EF6-9545-9ACE33EF9CCE}"/>
    <cellStyle name="style1621614531743" xfId="768" xr:uid="{53C889A6-48EC-4390-B4A3-2603D2BDC35D}"/>
    <cellStyle name="style1621614531759" xfId="777" xr:uid="{251FC999-7348-4EDE-91F1-C0EBC0CD216A}"/>
    <cellStyle name="style1621614531775" xfId="778" xr:uid="{4E7ADBC1-D8F7-4BD9-98D7-53762B41694C}"/>
    <cellStyle name="style1621614531806" xfId="779" xr:uid="{374F7D6C-CCC6-48E1-9FC3-BCBA3AA70C00}"/>
    <cellStyle name="style1621614531819" xfId="780" xr:uid="{BF826C90-4725-425E-A13A-A2EF0B9945C3}"/>
    <cellStyle name="style1621614531850" xfId="787" xr:uid="{B7F4063B-140B-46A1-9B1B-1FA240EF580B}"/>
    <cellStyle name="style1621614531866" xfId="799" xr:uid="{A5A19DA2-C9F9-46A3-9451-6B9C0AD3B5BF}"/>
    <cellStyle name="style1621614531897" xfId="788" xr:uid="{11C4BE9F-2755-41BC-BD3F-D1741F35A7E1}"/>
    <cellStyle name="style1621614531913" xfId="800" xr:uid="{17556E25-C831-46E7-8FA8-1DD064E5A751}"/>
    <cellStyle name="style1621614531935" xfId="811" xr:uid="{ABF4C6EC-3352-42C7-91EF-1C6DBE9BC7F1}"/>
    <cellStyle name="style1621614531950" xfId="812" xr:uid="{C8F920AD-4FDA-43C8-8B71-5DB2137664B0}"/>
    <cellStyle name="style1621614531966" xfId="789" xr:uid="{3FAD6F5E-F98E-4D94-93F5-06A9327A85B1}"/>
    <cellStyle name="style1621614531997" xfId="790" xr:uid="{5995051C-B5B8-4274-B082-C3689437F6A3}"/>
    <cellStyle name="style1621614532019" xfId="791" xr:uid="{C7F85B0E-1107-4BDD-BAEF-3B00AF8CE256}"/>
    <cellStyle name="style1621614532035" xfId="792" xr:uid="{1F8A9597-ABCB-4F9B-A3AF-96D1C194B7E4}"/>
    <cellStyle name="style1621614532051" xfId="801" xr:uid="{FC91CEB1-A225-4612-805D-88DA82DEB574}"/>
    <cellStyle name="style1621614532082" xfId="802" xr:uid="{2049A57B-43FD-43B8-8C5E-A2762C892421}"/>
    <cellStyle name="style1621614532098" xfId="803" xr:uid="{0FE7E9C9-DB41-4265-A908-D090E89FDCE5}"/>
    <cellStyle name="style1621614532120" xfId="804" xr:uid="{6FABABF3-7FEB-47C2-974B-45E18FDC4A28}"/>
    <cellStyle name="style1621614532151" xfId="813" xr:uid="{32BEC5FD-FF61-4DB3-B320-6E2433ADF52D}"/>
    <cellStyle name="style1621614532167" xfId="814" xr:uid="{19A4D2EC-51EE-4838-AB7A-55580F51BA4C}"/>
    <cellStyle name="style1621614532182" xfId="815" xr:uid="{A0C413EF-71AA-44B8-B36A-38529E134BF6}"/>
    <cellStyle name="style1621614532201" xfId="816" xr:uid="{CAE7602A-25ED-4789-9ECD-D7CB2343F422}"/>
    <cellStyle name="style1621614533269" xfId="823" xr:uid="{6D3BCD75-589D-4981-989E-2AC719E653E5}"/>
    <cellStyle name="style1621614533301" xfId="824" xr:uid="{21AB50E7-76CF-4CE4-8ED7-6A6D024724D0}"/>
    <cellStyle name="style1621614533323" xfId="835" xr:uid="{ED5AC6DC-0981-4F33-9E7A-21044B8FB818}"/>
    <cellStyle name="style1621614533338" xfId="836" xr:uid="{2896DEB7-986A-497A-9EC1-AC3FF0A3D109}"/>
    <cellStyle name="style1621614533385" xfId="826" xr:uid="{24ED4310-8086-4CB0-89A0-91C4131287B3}"/>
    <cellStyle name="style1621614533401" xfId="827" xr:uid="{BF1A3D9A-98A0-4C09-B56B-D58086CEB744}"/>
    <cellStyle name="style1621614533423" xfId="825" xr:uid="{D74E3B79-E6D2-4176-8114-31C7A6D78A96}"/>
    <cellStyle name="style1621614533454" xfId="828" xr:uid="{4A84D4CD-9080-4549-8CA5-88BDEAC8E7D4}"/>
    <cellStyle name="style1621614533470" xfId="837" xr:uid="{A9FC0FD6-A95E-4D85-A5D5-CE16BC226541}"/>
    <cellStyle name="style1621614533486" xfId="838" xr:uid="{D661E0AE-C49E-481C-87BD-FB2034ECB702}"/>
    <cellStyle name="style1621614533517" xfId="839" xr:uid="{B5BE1E12-6D8E-433D-BB40-8879D30DD1FA}"/>
    <cellStyle name="style1621614533539" xfId="840" xr:uid="{6C460C1C-FDF2-45F7-B3F6-59621A8F6803}"/>
    <cellStyle name="style1621614533555" xfId="847" xr:uid="{16DFC95D-6F97-4521-9EEA-ECDC867C0484}"/>
    <cellStyle name="style1621614533570" xfId="859" xr:uid="{471AC223-0418-4C92-A21D-70B072687DEC}"/>
    <cellStyle name="style1621614533601" xfId="848" xr:uid="{5FFE870D-66C3-4B3C-8E02-B8C70DDBC090}"/>
    <cellStyle name="style1621614533624" xfId="860" xr:uid="{8AA6A357-0690-4FBB-B1CE-CAAB53FBAA5F}"/>
    <cellStyle name="style1621614533639" xfId="871" xr:uid="{C88C8C43-CF94-4F16-BA33-C13DBB013577}"/>
    <cellStyle name="style1621614533655" xfId="872" xr:uid="{FF469F2E-15C7-4296-BD43-5A13239DF49D}"/>
    <cellStyle name="style1621614533686" xfId="849" xr:uid="{AFC86AAD-EB7D-4A38-A7D3-6F479BF29B53}"/>
    <cellStyle name="style1621614533702" xfId="850" xr:uid="{8F24F207-B0B5-4399-94EC-F243F2379262}"/>
    <cellStyle name="style1621614533728" xfId="851" xr:uid="{174D53D6-CCDD-4E47-8243-9F7C1729AA62}"/>
    <cellStyle name="style1621614533744" xfId="852" xr:uid="{2C66AF21-AA9F-410F-9916-4B57F6BA2DD1}"/>
    <cellStyle name="style1621614533760" xfId="861" xr:uid="{0E3DDE08-EACA-4AE0-B3BE-F6F96452782D}"/>
    <cellStyle name="style1621614533791" xfId="862" xr:uid="{BF77CE36-41AA-41D5-B03F-006905ABC544}"/>
    <cellStyle name="style1621614533807" xfId="863" xr:uid="{5B0CF7F9-072F-465D-9351-F04F1F8D9435}"/>
    <cellStyle name="style1621614533824" xfId="864" xr:uid="{1146E588-7635-48A9-869F-A88CEA016942}"/>
    <cellStyle name="style1621614533871" xfId="873" xr:uid="{B6F9DD40-9D35-489A-BBED-96DF913135D9}"/>
    <cellStyle name="style1621614533887" xfId="874" xr:uid="{814D847A-1BFD-4F65-874F-0E37EAB83A68}"/>
    <cellStyle name="style1621614533918" xfId="875" xr:uid="{23072693-AB3C-46EC-8C41-4A4DB333D33A}"/>
    <cellStyle name="style1621614533925" xfId="876" xr:uid="{793CCF39-912E-453B-B667-7F8FE36211E7}"/>
    <cellStyle name="style1621614535158" xfId="877" xr:uid="{EC5C6234-AD7A-46FF-A14B-59E9252B56A8}"/>
    <cellStyle name="style1621614535189" xfId="878" xr:uid="{42392B1D-6A84-4546-A8F8-27B4C635E375}"/>
    <cellStyle name="style1621614535205" xfId="889" xr:uid="{F3293061-F3D5-4035-BAA3-FEFBB822C37A}"/>
    <cellStyle name="style1621614535227" xfId="890" xr:uid="{FBA2DB31-B4AE-4EF4-B1DB-11EE769F91D9}"/>
    <cellStyle name="style1621614535274" xfId="880" xr:uid="{28C8A6BA-683A-4BFB-8EA0-83D6F9ECBBBA}"/>
    <cellStyle name="style1621614535290" xfId="881" xr:uid="{5425657C-C07F-4375-8945-1A1F9026D55E}"/>
    <cellStyle name="style1621614535305" xfId="879" xr:uid="{D549427B-1F9B-4018-9BD0-221664E2DAF5}"/>
    <cellStyle name="style1621614535327" xfId="882" xr:uid="{E508F42A-B9DA-4144-861C-C7F2902D8FED}"/>
    <cellStyle name="style1621614535359" xfId="891" xr:uid="{F9DD3D7D-F812-4DAD-998C-DE14A162C9E6}"/>
    <cellStyle name="style1621614535374" xfId="892" xr:uid="{0716B319-2ED1-453A-8F6C-69333C2280BE}"/>
    <cellStyle name="style1621614535390" xfId="893" xr:uid="{2B24470B-66C7-4A87-BA81-13574C888F62}"/>
    <cellStyle name="style1621614535421" xfId="894" xr:uid="{5CC87A30-D8D4-4AFB-8133-AA7C42F082C9}"/>
    <cellStyle name="style1621614535443" xfId="901" xr:uid="{785B2DED-9F5A-49D5-8E3C-F177E8DC36D2}"/>
    <cellStyle name="style1621614535459" xfId="913" xr:uid="{C1AD92C9-4257-4830-B6A5-ACE1D23D139C}"/>
    <cellStyle name="style1621614535475" xfId="902" xr:uid="{44557451-9CCE-4158-919B-92D67267DB55}"/>
    <cellStyle name="style1621614535506" xfId="914" xr:uid="{3B8A02B6-E9EF-4836-9447-70435AC6CFF4}"/>
    <cellStyle name="style1621614535528" xfId="925" xr:uid="{BC5DF869-3E00-4797-862C-5242B0EF987F}"/>
    <cellStyle name="style1621614535544" xfId="926" xr:uid="{64061C1E-FFEA-4C69-A6FC-366B16037BBF}"/>
    <cellStyle name="style1621614535559" xfId="903" xr:uid="{E538E165-3602-4A20-BA15-736B820E2B30}"/>
    <cellStyle name="style1621614535591" xfId="904" xr:uid="{8C1FC5E7-9E6A-4F7C-8770-EFE818590101}"/>
    <cellStyle name="style1621614535606" xfId="905" xr:uid="{320B5E47-4B7B-4E6A-BB52-AB07D906BCC3}"/>
    <cellStyle name="style1621614535628" xfId="906" xr:uid="{4E849DCF-10E6-44E2-A037-F2831E17E551}"/>
    <cellStyle name="style1621614535644" xfId="915" xr:uid="{55676F0F-FD36-448E-B1FE-8514637D2EDE}"/>
    <cellStyle name="style1621614535675" xfId="916" xr:uid="{BD1BFB3D-65DA-4615-AC3F-72FA8BEA73E4}"/>
    <cellStyle name="style1621614535691" xfId="917" xr:uid="{7A669D71-04B1-4B8A-8FF7-D40DAFCCF1DC}"/>
    <cellStyle name="style1621614535706" xfId="918" xr:uid="{16111155-C67F-49D3-8866-821229BC551F}"/>
    <cellStyle name="style1621614535745" xfId="927" xr:uid="{7087641C-C040-4730-991D-34589AB80DB8}"/>
    <cellStyle name="style1621614535760" xfId="928" xr:uid="{70B15965-F4E3-4D14-B9FC-6F525000EC35}"/>
    <cellStyle name="style1621614535776" xfId="929" xr:uid="{3EEC9979-ED4E-4828-91BF-89E5AD51F08A}"/>
    <cellStyle name="style1621614535807" xfId="930" xr:uid="{AFD7E7C2-9630-44FC-B30D-A3F059C3913F}"/>
    <cellStyle name="style1621614536693" xfId="883" xr:uid="{7ACB9974-24C5-4B3A-A6BE-26D8BB81994F}"/>
    <cellStyle name="style1621614536725" xfId="884" xr:uid="{212231BA-66CD-4CB3-9A70-8F64C9EF74D2}"/>
    <cellStyle name="style1621614536747" xfId="895" xr:uid="{2907CF30-EB7D-412D-9419-FF9BCEC55315}"/>
    <cellStyle name="style1621614536763" xfId="896" xr:uid="{0E306DE3-2236-4597-9375-F46876B25AC7}"/>
    <cellStyle name="style1621614536809" xfId="886" xr:uid="{221F4A6A-3874-4A8C-B066-A4C360857604}"/>
    <cellStyle name="style1621614536832" xfId="887" xr:uid="{2FA2D83A-FB5B-4EFA-BAFB-76CA11F7A854}"/>
    <cellStyle name="style1621614536847" xfId="885" xr:uid="{8EEEA27C-DD9A-481C-AF0E-6BEF69DB7999}"/>
    <cellStyle name="style1621614536878" xfId="888" xr:uid="{D0C29292-CA42-4637-82B7-58B0D23311E1}"/>
    <cellStyle name="style1621614536894" xfId="897" xr:uid="{0B5B9EDA-1C23-4A14-88CF-60E7889F058E}"/>
    <cellStyle name="style1621614536910" xfId="898" xr:uid="{4DB3BC5B-B286-4312-BF7D-F7FD6731DF4A}"/>
    <cellStyle name="style1621614536932" xfId="899" xr:uid="{46AFFE63-B0AE-4496-BE17-646EBA3BD14F}"/>
    <cellStyle name="style1621614536963" xfId="900" xr:uid="{DA006CE5-1D60-4CCB-89F8-C439FC9D82D1}"/>
    <cellStyle name="style1621614536979" xfId="907" xr:uid="{6F51D381-FE08-487F-A322-A472CA755581}"/>
    <cellStyle name="style1621614536994" xfId="919" xr:uid="{8CA5DB71-81A1-4C4B-BAE4-9291E2137FEB}"/>
    <cellStyle name="style1621614537026" xfId="908" xr:uid="{9EFFD005-8AE0-41BD-8F44-A5BCFDBF674D}"/>
    <cellStyle name="style1621614537048" xfId="920" xr:uid="{BF21FFAE-8718-4A37-B26C-1A69D91A2313}"/>
    <cellStyle name="style1621614537063" xfId="931" xr:uid="{A73A43C1-6509-4B66-98D6-63143CF10188}"/>
    <cellStyle name="style1621614537079" xfId="932" xr:uid="{71F81036-B9C6-4AB5-9F49-1BC2C2D7145E}"/>
    <cellStyle name="style1621614537110" xfId="909" xr:uid="{3557F649-72FD-46E6-A37C-0C1283D8169A}"/>
    <cellStyle name="style1621614537132" xfId="910" xr:uid="{2DE35671-DE43-4E38-A242-BA054544595D}"/>
    <cellStyle name="style1621614537148" xfId="911" xr:uid="{31B6BE6F-AB93-4CFB-A4A0-5D56C74BB473}"/>
    <cellStyle name="style1621614537164" xfId="912" xr:uid="{214F52FB-0E29-43AE-A95E-BB20ADCB16C1}"/>
    <cellStyle name="style1621614537195" xfId="921" xr:uid="{C1CC107C-0065-4F7C-9159-5AB27000FF84}"/>
    <cellStyle name="style1621614537211" xfId="922" xr:uid="{08464FE7-B89A-435A-8EA5-68A8893057BB}"/>
    <cellStyle name="style1621614537233" xfId="923" xr:uid="{F133FC78-67DC-4C06-83D5-2FD7FAA512C2}"/>
    <cellStyle name="style1621614537248" xfId="924" xr:uid="{03D3E737-567A-412F-92B7-0F0C20319904}"/>
    <cellStyle name="style1621614537280" xfId="933" xr:uid="{ED86A5CC-5540-4336-B46A-D774C2549EE8}"/>
    <cellStyle name="style1621614537311" xfId="934" xr:uid="{8BDAB83C-91D1-4F9D-B330-556C9CF448DE}"/>
    <cellStyle name="style1621614537326" xfId="935" xr:uid="{5BD251D0-A33D-4851-AE94-0A5F941127BA}"/>
    <cellStyle name="style1621614537349" xfId="936" xr:uid="{FE7C2496-52EC-4D35-A766-077A04621273}"/>
    <cellStyle name="style1621614538836" xfId="1084" xr:uid="{06BDA2F3-E955-40B2-B705-8BA695222EB1}"/>
    <cellStyle name="style1621614538852" xfId="1085" xr:uid="{0F186B45-7A4D-4215-942D-7D3D78D0A911}"/>
    <cellStyle name="style1621614538883" xfId="1083" xr:uid="{0173CADF-B3D9-41E0-95DB-6E28F0FC9D06}"/>
    <cellStyle name="style1621614538899" xfId="1086" xr:uid="{716982C0-61D4-4A6D-827D-5558CB0A36D9}"/>
    <cellStyle name="style1621614538930" xfId="1087" xr:uid="{721A88F7-DFAC-40ED-BA89-83885B89C925}"/>
    <cellStyle name="style1621614538937" xfId="1088" xr:uid="{047D2EA1-FF6A-4D0F-B21C-95774FAEA260}"/>
    <cellStyle name="style1621614538968" xfId="1089" xr:uid="{ABE39A65-F99F-4A34-B866-8B88E97FEE5C}"/>
    <cellStyle name="style1621614538983" xfId="1090" xr:uid="{FE4B0DA9-CAD7-4625-AC82-1B67D0C81B4F}"/>
    <cellStyle name="style1621614539015" xfId="1092" xr:uid="{5FFFC1D9-F1DF-426D-93E9-F6BB4E945A34}"/>
    <cellStyle name="style1621614539037" xfId="1093" xr:uid="{232624A5-A2A4-4ED1-A2AC-AE84B76EFC64}"/>
    <cellStyle name="style1621614539053" xfId="1095" xr:uid="{B2CE3060-A02C-48AA-BFE5-37FF0FFEC5A1}"/>
    <cellStyle name="style1621614539068" xfId="1096" xr:uid="{6A093C9D-75D3-4EFF-8015-C7448DBE1230}"/>
    <cellStyle name="style1621614539099" xfId="1091" xr:uid="{3A4A0FF6-1FF2-41FD-A09B-7BA367EEF4B0}"/>
    <cellStyle name="style1621614539115" xfId="1094" xr:uid="{B11B23B8-8D55-401D-9F93-529AFD27BEFA}"/>
    <cellStyle name="style1621614539137" xfId="1097" xr:uid="{5766E4D9-72FA-4B4A-8B3F-729C9CA52B7C}"/>
    <cellStyle name="style1621614539184" xfId="1099" xr:uid="{3E6B96F9-767F-45DE-BD45-B93E153D6561}"/>
    <cellStyle name="style1621614539200" xfId="1100" xr:uid="{148BB575-2232-4ECC-B66C-C33BDF65E8FD}"/>
    <cellStyle name="style1621614539215" xfId="1098" xr:uid="{760D496F-EAE5-4F1D-9C32-ED5B9A00B5A3}"/>
    <cellStyle name="style1621614540303" xfId="937" xr:uid="{0768936C-AD73-4FB0-A5C7-E6BC0BC4534F}"/>
    <cellStyle name="style1621614540318" xfId="938" xr:uid="{684F35A7-D69C-4518-BB65-FCE72C4198A9}"/>
    <cellStyle name="style1621614540341" xfId="949" xr:uid="{803EB00A-D5D4-4562-A639-26E7E78810CD}"/>
    <cellStyle name="style1621614540372" xfId="950" xr:uid="{3A594DA6-465C-46D5-A005-DDC1C32C490A}"/>
    <cellStyle name="style1621614540403" xfId="940" xr:uid="{447996EB-A091-4842-AE5D-F436E6FEE644}"/>
    <cellStyle name="style1621614540434" xfId="941" xr:uid="{D4EFFC4C-8E18-458D-B289-D00815273FED}"/>
    <cellStyle name="style1621614540457" xfId="939" xr:uid="{96728151-3AA6-434E-B2EA-8DC5AB3C9426}"/>
    <cellStyle name="style1621614540472" xfId="942" xr:uid="{9848A633-98A5-4C58-A668-E75D4FCBEC8D}"/>
    <cellStyle name="style1621614540503" xfId="951" xr:uid="{B4DDD275-3B59-442B-9C61-3E902E1E6C47}"/>
    <cellStyle name="style1621614540519" xfId="952" xr:uid="{2CC201C9-31A9-4785-8231-353122498B14}"/>
    <cellStyle name="style1621614540541" xfId="953" xr:uid="{0ACEFA57-C8BB-421F-932B-4DF6B882D0B8}"/>
    <cellStyle name="style1621614540557" xfId="954" xr:uid="{E77EACA2-E0E2-487E-B018-95DF48CF96FA}"/>
    <cellStyle name="style1621614540572" xfId="961" xr:uid="{F0C0C897-2E84-4C72-812D-DB176E3D5C14}"/>
    <cellStyle name="style1621614540604" xfId="973" xr:uid="{681E2C64-1DF7-4BC7-96AD-FAD510682F61}"/>
    <cellStyle name="style1621614540619" xfId="962" xr:uid="{3A2EBCDF-1E2F-41AE-8C85-925736A9CE0F}"/>
    <cellStyle name="style1621614540641" xfId="974" xr:uid="{2A686632-FB48-4206-9C9E-D6F1A1BBBEBE}"/>
    <cellStyle name="style1621614540673" xfId="985" xr:uid="{4C55954A-FC5E-43BF-A62A-D37082FCCF30}"/>
    <cellStyle name="style1621614540688" xfId="986" xr:uid="{F346E61D-DDDB-48C9-B864-060FB9274D75}"/>
    <cellStyle name="style1621614540704" xfId="963" xr:uid="{45C52E97-19A6-47DA-A67C-51269525E9D6}"/>
    <cellStyle name="style1621614540732" xfId="964" xr:uid="{7D2877C4-72FE-47B2-B12F-B33CDE25CA72}"/>
    <cellStyle name="style1621614540757" xfId="965" xr:uid="{E099B198-98DA-4B1A-8A29-73BACD4497B1}"/>
    <cellStyle name="style1621614540773" xfId="966" xr:uid="{6AC4BE5F-6E03-4F7C-A46B-225FAF4A93C5}"/>
    <cellStyle name="style1621614540789" xfId="975" xr:uid="{EA9E02C3-72C5-42FF-99DC-B18DAAB02EE9}"/>
    <cellStyle name="style1621614540804" xfId="976" xr:uid="{F414C82C-ADAE-40FC-BD6A-3A88B3D76FAD}"/>
    <cellStyle name="style1621614540835" xfId="977" xr:uid="{9A4046A1-25F9-4C5A-B0D6-F46A17E1FC5C}"/>
    <cellStyle name="style1621614540858" xfId="978" xr:uid="{053C8DFD-9E49-47ED-B5EC-BFF5E7CA2D48}"/>
    <cellStyle name="style1621614540889" xfId="987" xr:uid="{EA3B409F-A3F7-4C21-9604-E7ED7F5406CD}"/>
    <cellStyle name="style1621614540904" xfId="988" xr:uid="{A97B32F9-7B43-42E7-8DE5-15FB064710F7}"/>
    <cellStyle name="style1621614540920" xfId="989" xr:uid="{827179C7-08EC-4A68-A0B2-45C38863B19F}"/>
    <cellStyle name="style1621614540942" xfId="990" xr:uid="{91B38A24-2E3E-4291-8DD1-80B3FEDF3265}"/>
    <cellStyle name="style1621614542007" xfId="943" xr:uid="{0B721A17-0689-4BC6-8491-3112F2A2520E}"/>
    <cellStyle name="style1621614542038" xfId="944" xr:uid="{211AE0F1-A2A5-4379-9FFC-7E807CAAFFF9}"/>
    <cellStyle name="style1621614542060" xfId="955" xr:uid="{36A64752-4598-4350-8C5C-6B24BA591F42}"/>
    <cellStyle name="style1621614542076" xfId="956" xr:uid="{CF7AF6EA-9930-4F57-9674-401915703702}"/>
    <cellStyle name="style1621614542123" xfId="946" xr:uid="{C24CD9DD-AC6C-4267-B489-FA511725BC5B}"/>
    <cellStyle name="style1621614542145" xfId="947" xr:uid="{75A5A1F3-67CE-473F-BB64-B4D3537E08C2}"/>
    <cellStyle name="style1621614542161" xfId="945" xr:uid="{A85C852C-555D-498A-A0F7-B90879C82AA5}"/>
    <cellStyle name="style1621614542176" xfId="948" xr:uid="{4C8EAF08-F7E4-4AE6-B69E-29F25B9718D7}"/>
    <cellStyle name="style1621614542208" xfId="957" xr:uid="{D70AB551-8B7B-4231-BB31-20DF5C07275F}"/>
    <cellStyle name="style1621614542223" xfId="958" xr:uid="{9C5FE0EE-7C66-4552-8215-9E69EC65CBAB}"/>
    <cellStyle name="style1621614542245" xfId="959" xr:uid="{A3FAA1AB-CFD7-4222-9A90-3E4930ECF372}"/>
    <cellStyle name="style1621614542261" xfId="960" xr:uid="{DAFCBECC-B157-4F2B-8A01-E1739423C263}"/>
    <cellStyle name="style1621614542292" xfId="967" xr:uid="{83264411-9AC5-4916-9FB9-8019F4321A34}"/>
    <cellStyle name="style1621614542308" xfId="979" xr:uid="{F9E17D01-28E7-4AD5-BCA2-99D600BA8769}"/>
    <cellStyle name="style1621614542339" xfId="968" xr:uid="{5BF89AC1-A10B-43D6-BA79-7D8392D301FF}"/>
    <cellStyle name="style1621614542346" xfId="980" xr:uid="{8877C547-8591-4017-ABA8-FDE10A9F4E0E}"/>
    <cellStyle name="style1621614542377" xfId="991" xr:uid="{B678358D-0783-4FF7-B90F-DCE623D87057}"/>
    <cellStyle name="style1621614542393" xfId="992" xr:uid="{7EC504BF-D73D-45F8-8232-72E71A192F0A}"/>
    <cellStyle name="style1621614542408" xfId="969" xr:uid="{32217311-1160-4065-9C33-E4E5E07B056D}"/>
    <cellStyle name="style1621614542446" xfId="970" xr:uid="{75E522AA-6837-414D-99F8-A3247432858B}"/>
    <cellStyle name="style1621614542462" xfId="971" xr:uid="{A78ABD9D-ADCF-4218-B61E-E0B27F1247B4}"/>
    <cellStyle name="style1621614542477" xfId="972" xr:uid="{FC34C658-5D3C-48C6-BB85-05543A3A5AA6}"/>
    <cellStyle name="style1621614542509" xfId="981" xr:uid="{44E50FE4-2D6C-4B2F-A43F-CCD54DBC7439}"/>
    <cellStyle name="style1621614542524" xfId="982" xr:uid="{56D77DE6-D944-4F6A-9860-DC75B813E76F}"/>
    <cellStyle name="style1621614542546" xfId="983" xr:uid="{635B99AF-0E60-4C88-ABD7-FA76BCE769E2}"/>
    <cellStyle name="style1621614542562" xfId="984" xr:uid="{A51967D3-75DA-4257-BCB2-36CDBBC24953}"/>
    <cellStyle name="style1621614542593" xfId="993" xr:uid="{D8CCAB66-965C-4375-9E33-9E83A8539469}"/>
    <cellStyle name="style1621614542609" xfId="994" xr:uid="{0D5FD850-CD7D-4986-96C5-A2228F58F334}"/>
    <cellStyle name="style1621614542640" xfId="995" xr:uid="{8ECF0C21-2BBA-4B0E-8F76-4F12954885FF}"/>
    <cellStyle name="style1621614542662" xfId="996" xr:uid="{351427A5-95BF-4F25-87FF-BBCE6E308DAF}"/>
  </cellStyles>
  <dxfs count="10">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styles.xml" Type="http://schemas.openxmlformats.org/officeDocument/2006/relationships/styles" Id="rId13"/><Relationship Target="worksheets/sheet3.xml" Type="http://schemas.openxmlformats.org/officeDocument/2006/relationships/worksheet" Id="rId3"/><Relationship Target="worksheets/sheet7.xml" Type="http://schemas.openxmlformats.org/officeDocument/2006/relationships/worksheet" Id="rId7"/><Relationship Target="theme/theme1.xml" Type="http://schemas.openxmlformats.org/officeDocument/2006/relationships/theme" Id="rId12"/><Relationship Target="worksheets/sheet2.xml" Type="http://schemas.openxmlformats.org/officeDocument/2006/relationships/worksheet" Id="rId2"/><Relationship Target="vbaProject.bin" Type="http://schemas.microsoft.com/office/2006/relationships/vbaProject" Id="rId16"/><Relationship Target="worksheets/sheet1.xml" Type="http://schemas.openxmlformats.org/officeDocument/2006/relationships/worksheet" Id="rId1"/><Relationship Target="worksheets/sheet6.xml" Type="http://schemas.openxmlformats.org/officeDocument/2006/relationships/worksheet" Id="rId6"/><Relationship Target="worksheets/sheet11.xml" Type="http://schemas.openxmlformats.org/officeDocument/2006/relationships/worksheet" Id="rId11"/><Relationship Target="worksheets/sheet5.xml" Type="http://schemas.openxmlformats.org/officeDocument/2006/relationships/worksheet" Id="rId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 Target="sharedStrings.xml" Type="http://schemas.openxmlformats.org/officeDocument/2006/relationships/sharedStrings"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_rels/chart145.xml.rels><?xml version="1.0" encoding="UTF-8"?><Relationships xmlns="http://schemas.openxmlformats.org/package/2006/relationships"><Relationship Target="../theme/themeOverride68.xml" Type="http://schemas.openxmlformats.org/officeDocument/2006/relationships/themeOverride" Id="rId1"/></Relationships>
</file>

<file path=xl/charts/_rels/chart146.xml.rels><?xml version="1.0" encoding="UTF-8"?><Relationships xmlns="http://schemas.openxmlformats.org/package/2006/relationships"><Relationship Target="../theme/themeOverride69.xml" Type="http://schemas.openxmlformats.org/officeDocument/2006/relationships/themeOverride" Id="rId1"/></Relationships>
</file>

<file path=xl/charts/_rels/chart147.xml.rels><?xml version="1.0" encoding="UTF-8"?><Relationships xmlns="http://schemas.openxmlformats.org/package/2006/relationships"><Relationship Target="../theme/themeOverride70.xml" Type="http://schemas.openxmlformats.org/officeDocument/2006/relationships/themeOverride" Id="rId1"/></Relationships>
</file>

<file path=xl/charts/_rels/chart148.xml.rels><?xml version="1.0" encoding="UTF-8"?><Relationships xmlns="http://schemas.openxmlformats.org/package/2006/relationships"><Relationship Target="../theme/themeOverride71.xml" Type="http://schemas.openxmlformats.org/officeDocument/2006/relationships/themeOverride" Id="rId1"/></Relationships>
</file>

<file path=xl/charts/_rels/chart149.xml.rels><?xml version="1.0" encoding="UTF-8"?><Relationships xmlns="http://schemas.openxmlformats.org/package/2006/relationships"><Relationship Target="../theme/themeOverride72.xml" Type="http://schemas.openxmlformats.org/officeDocument/2006/relationships/themeOverride" Id="rId1"/></Relationships>
</file>

<file path=xl/charts/_rels/chart150.xml.rels><?xml version="1.0" encoding="UTF-8"?><Relationships xmlns="http://schemas.openxmlformats.org/package/2006/relationships"><Relationship Target="../theme/themeOverride73.xml" Type="http://schemas.openxmlformats.org/officeDocument/2006/relationships/themeOverride" Id="rId1"/></Relationships>
</file>

<file path=xl/charts/_rels/chart151.xml.rels><?xml version="1.0" encoding="UTF-8"?><Relationships xmlns="http://schemas.openxmlformats.org/package/2006/relationships"><Relationship Target="../theme/themeOverride74.xml" Type="http://schemas.openxmlformats.org/officeDocument/2006/relationships/themeOverride" Id="rId1"/></Relationships>
</file>

<file path=xl/charts/_rels/chart152.xml.rels><?xml version="1.0" encoding="UTF-8"?><Relationships xmlns="http://schemas.openxmlformats.org/package/2006/relationships"><Relationship Target="../theme/themeOverride75.xml" Type="http://schemas.openxmlformats.org/officeDocument/2006/relationships/themeOverride" Id="rId1"/></Relationships>
</file>

<file path=xl/charts/_rels/chart153.xml.rels><?xml version="1.0" encoding="UTF-8"?><Relationships xmlns="http://schemas.openxmlformats.org/package/2006/relationships"><Relationship Target="../theme/themeOverride76.xml" Type="http://schemas.openxmlformats.org/officeDocument/2006/relationships/themeOverride" Id="rId1"/></Relationships>
</file>

<file path=xl/charts/_rels/chart154.xml.rels><?xml version="1.0" encoding="UTF-8"?><Relationships xmlns="http://schemas.openxmlformats.org/package/2006/relationships"><Relationship Target="../theme/themeOverride77.xml" Type="http://schemas.openxmlformats.org/officeDocument/2006/relationships/themeOverride" Id="rId1"/></Relationships>
</file>

<file path=xl/charts/_rels/chart155.xml.rels><?xml version="1.0" encoding="UTF-8"?><Relationships xmlns="http://schemas.openxmlformats.org/package/2006/relationships"><Relationship Target="../theme/themeOverride78.xml" Type="http://schemas.openxmlformats.org/officeDocument/2006/relationships/themeOverride" Id="rId1"/></Relationships>
</file>

<file path=xl/charts/_rels/chart156.xml.rels><?xml version="1.0" encoding="UTF-8"?><Relationships xmlns="http://schemas.openxmlformats.org/package/2006/relationships"><Relationship Target="../theme/themeOverride79.xml" Type="http://schemas.openxmlformats.org/officeDocument/2006/relationships/themeOverride" Id="rId1"/></Relationships>
</file>

<file path=xl/charts/_rels/chart157.xml.rels><?xml version="1.0" encoding="UTF-8"?><Relationships xmlns="http://schemas.openxmlformats.org/package/2006/relationships"><Relationship Target="../theme/themeOverride80.xml" Type="http://schemas.openxmlformats.org/officeDocument/2006/relationships/themeOverride" Id="rId1"/></Relationships>
</file>

<file path=xl/charts/_rels/chart158.xml.rels><?xml version="1.0" encoding="UTF-8"?><Relationships xmlns="http://schemas.openxmlformats.org/package/2006/relationships"><Relationship Target="../theme/themeOverride81.xml" Type="http://schemas.openxmlformats.org/officeDocument/2006/relationships/themeOverride" Id="rId1"/></Relationships>
</file>

<file path=xl/charts/_rels/chart159.xml.rels><?xml version="1.0" encoding="UTF-8"?><Relationships xmlns="http://schemas.openxmlformats.org/package/2006/relationships"><Relationship Target="../theme/themeOverride82.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2000</c:v>
                </c:pt>
                <c:pt idx="1">
                  <c:v>2006</c:v>
                </c:pt>
                <c:pt idx="2">
                  <c:v>2010</c:v>
                </c:pt>
                <c:pt idx="3">
                  <c:v>2013</c:v>
                </c:pt>
                <c:pt idx="4">
                  <c:v>2018</c:v>
                </c:pt>
                <c:pt idx="5">
                  <c:v>2020</c:v>
                </c:pt>
              </c:numCache>
            </c:numRef>
          </c:xVal>
          <c:yVal>
            <c:numRef>
              <c:f>Water!$AB$105:$AB$116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2000</c:v>
                </c:pt>
                <c:pt idx="1">
                  <c:v>2006</c:v>
                </c:pt>
                <c:pt idx="2">
                  <c:v>2010</c:v>
                </c:pt>
                <c:pt idx="3">
                  <c:v>2013</c:v>
                </c:pt>
                <c:pt idx="4">
                  <c:v>2018</c:v>
                </c:pt>
                <c:pt idx="5">
                  <c:v>2020</c:v>
                </c:pt>
              </c:numCache>
            </c:numRef>
          </c:xVal>
          <c:yVal>
            <c:numRef>
              <c:f>Water!$W$105:$W$116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2000</c:v>
                </c:pt>
                <c:pt idx="1">
                  <c:v>2006</c:v>
                </c:pt>
                <c:pt idx="2">
                  <c:v>2010</c:v>
                </c:pt>
                <c:pt idx="3">
                  <c:v>2013</c:v>
                </c:pt>
                <c:pt idx="4">
                  <c:v>2018</c:v>
                </c:pt>
                <c:pt idx="5">
                  <c:v>2020</c:v>
                </c:pt>
              </c:numCache>
            </c:numRef>
          </c:xVal>
          <c:yVal>
            <c:numRef>
              <c:f>Water!$R$105:$R$116</c:f>
              <c:numCache>
                <c:formatCode>0.0</c:formatCode>
                <c:ptCount val="12"/>
                <c:pt idx="0">
                  <c:v>0</c:v>
                </c:pt>
                <c:pt idx="1">
                  <c:v>0</c:v>
                </c:pt>
                <c:pt idx="2">
                  <c:v>2.7259348808740529E-2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2000</c:v>
                </c:pt>
                <c:pt idx="1">
                  <c:v>2006</c:v>
                </c:pt>
                <c:pt idx="2">
                  <c:v>2010</c:v>
                </c:pt>
                <c:pt idx="3">
                  <c:v>2013</c:v>
                </c:pt>
                <c:pt idx="4">
                  <c:v>2018</c:v>
                </c:pt>
                <c:pt idx="5">
                  <c:v>2020</c:v>
                </c:pt>
              </c:numCache>
            </c:numRef>
          </c:xVal>
          <c:yVal>
            <c:numRef>
              <c:f>Water!$M$105:$M$116</c:f>
              <c:numCache>
                <c:formatCode>0.0</c:formatCode>
                <c:ptCount val="12"/>
                <c:pt idx="0">
                  <c:v>0.61983198273316831</c:v>
                </c:pt>
                <c:pt idx="1">
                  <c:v>8.7219179433375912E-3</c:v>
                </c:pt>
                <c:pt idx="2">
                  <c:v>7.4412301254930882E-2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2000</c:v>
                </c:pt>
                <c:pt idx="1">
                  <c:v>2006</c:v>
                </c:pt>
                <c:pt idx="2">
                  <c:v>2010</c:v>
                </c:pt>
                <c:pt idx="3">
                  <c:v>2013</c:v>
                </c:pt>
                <c:pt idx="4">
                  <c:v>2018</c:v>
                </c:pt>
                <c:pt idx="5">
                  <c:v>2020</c:v>
                </c:pt>
              </c:numCache>
            </c:numRef>
          </c:xVal>
          <c:yVal>
            <c:numRef>
              <c:f>Water!$H$105:$H$116</c:f>
              <c:numCache>
                <c:formatCode>0.0</c:formatCode>
                <c:ptCount val="12"/>
                <c:pt idx="0">
                  <c:v>0</c:v>
                </c:pt>
                <c:pt idx="1">
                  <c:v>0</c:v>
                </c:pt>
                <c:pt idx="2">
                  <c:v>2.056686788462107E-2</c:v>
                </c:pt>
                <c:pt idx="3">
                  <c:v>0.28930866327550736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2000</c:v>
                </c:pt>
                <c:pt idx="1">
                  <c:v>2006</c:v>
                </c:pt>
                <c:pt idx="2">
                  <c:v>2010</c:v>
                </c:pt>
                <c:pt idx="3">
                  <c:v>2013</c:v>
                </c:pt>
                <c:pt idx="4">
                  <c:v>2018</c:v>
                </c:pt>
                <c:pt idx="5">
                  <c:v>2020</c:v>
                </c:pt>
              </c:numCache>
            </c:numRef>
          </c:xVal>
          <c:yVal>
            <c:numRef>
              <c:f>Water!$X$105:$X$116</c:f>
              <c:numCache>
                <c:formatCode>0.0</c:formatCode>
                <c:ptCount val="12"/>
                <c:pt idx="0">
                  <c:v>95.653342709628163</c:v>
                </c:pt>
                <c:pt idx="1">
                  <c:v>93.851073595424978</c:v>
                </c:pt>
                <c:pt idx="2">
                  <c:v>97.617922071296348</c:v>
                </c:pt>
                <c:pt idx="3">
                  <c:v>98.683267361203775</c:v>
                </c:pt>
                <c:pt idx="4">
                  <c:v>99.574825650658866</c:v>
                </c:pt>
                <c:pt idx="5">
                  <c:v>98.584054342204894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2000</c:v>
                </c:pt>
                <c:pt idx="1">
                  <c:v>2006</c:v>
                </c:pt>
                <c:pt idx="2">
                  <c:v>2010</c:v>
                </c:pt>
                <c:pt idx="3">
                  <c:v>2013</c:v>
                </c:pt>
                <c:pt idx="4">
                  <c:v>2018</c:v>
                </c:pt>
                <c:pt idx="5">
                  <c:v>2020</c:v>
                </c:pt>
              </c:numCache>
            </c:numRef>
          </c:xVal>
          <c:yVal>
            <c:numRef>
              <c:f>Water!$S$105:$S$116</c:f>
              <c:numCache>
                <c:formatCode>0.0</c:formatCode>
                <c:ptCount val="12"/>
                <c:pt idx="0">
                  <c:v>91.802768904793638</c:v>
                </c:pt>
                <c:pt idx="1">
                  <c:v>83.547135401143677</c:v>
                </c:pt>
                <c:pt idx="2">
                  <c:v>89.832786647210412</c:v>
                </c:pt>
                <c:pt idx="3">
                  <c:v>92.980788166196561</c:v>
                </c:pt>
                <c:pt idx="4">
                  <c:v>96.672647445662889</c:v>
                </c:pt>
                <c:pt idx="5">
                  <c:v>98.025579386300237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2000</c:v>
                </c:pt>
                <c:pt idx="1">
                  <c:v>2006</c:v>
                </c:pt>
                <c:pt idx="2">
                  <c:v>2010</c:v>
                </c:pt>
                <c:pt idx="3">
                  <c:v>2013</c:v>
                </c:pt>
                <c:pt idx="4">
                  <c:v>2018</c:v>
                </c:pt>
                <c:pt idx="5">
                  <c:v>2020</c:v>
                </c:pt>
              </c:numCache>
            </c:numRef>
          </c:xVal>
          <c:yVal>
            <c:numRef>
              <c:f>Water!$N$105:$N$116</c:f>
              <c:numCache>
                <c:formatCode>0.0</c:formatCode>
                <c:ptCount val="12"/>
                <c:pt idx="0">
                  <c:v>79.528343051044018</c:v>
                </c:pt>
                <c:pt idx="1">
                  <c:v>83.026106904252345</c:v>
                </c:pt>
                <c:pt idx="2">
                  <c:v>86.732865658856511</c:v>
                </c:pt>
                <c:pt idx="3">
                  <c:v>90.583130763813713</c:v>
                </c:pt>
                <c:pt idx="4">
                  <c:v>92.157396037646436</c:v>
                </c:pt>
                <c:pt idx="5">
                  <c:v>93.250050765782717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2000</c:v>
                </c:pt>
                <c:pt idx="1">
                  <c:v>2006</c:v>
                </c:pt>
                <c:pt idx="2">
                  <c:v>2010</c:v>
                </c:pt>
                <c:pt idx="3">
                  <c:v>2013</c:v>
                </c:pt>
                <c:pt idx="4">
                  <c:v>2018</c:v>
                </c:pt>
                <c:pt idx="5">
                  <c:v>2020</c:v>
                </c:pt>
              </c:numCache>
            </c:numRef>
          </c:xVal>
          <c:yVal>
            <c:numRef>
              <c:f>Water!$I$105:$I$116</c:f>
              <c:numCache>
                <c:formatCode>0.0</c:formatCode>
                <c:ptCount val="12"/>
                <c:pt idx="0">
                  <c:v>81.153274996762818</c:v>
                </c:pt>
                <c:pt idx="1">
                  <c:v>85.131743348115194</c:v>
                </c:pt>
                <c:pt idx="2">
                  <c:v>80.258465480923931</c:v>
                </c:pt>
                <c:pt idx="3">
                  <c:v>85.231404539163663</c:v>
                </c:pt>
                <c:pt idx="4">
                  <c:v>84.987911588463987</c:v>
                </c:pt>
                <c:pt idx="5">
                  <c:v>91.045878539964036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2000</c:v>
                </c:pt>
                <c:pt idx="1">
                  <c:v>2006</c:v>
                </c:pt>
                <c:pt idx="2">
                  <c:v>2010</c:v>
                </c:pt>
                <c:pt idx="3">
                  <c:v>2013</c:v>
                </c:pt>
                <c:pt idx="4">
                  <c:v>2018</c:v>
                </c:pt>
                <c:pt idx="5">
                  <c:v>2020</c:v>
                </c:pt>
              </c:numCache>
            </c:numRef>
          </c:xVal>
          <c:yVal>
            <c:numRef>
              <c:f>Water!$D$105:$D$116</c:f>
              <c:numCache>
                <c:formatCode>0.0</c:formatCode>
                <c:ptCount val="12"/>
                <c:pt idx="0">
                  <c:v>71.439703231792876</c:v>
                </c:pt>
                <c:pt idx="1">
                  <c:v>80.466728050915648</c:v>
                </c:pt>
                <c:pt idx="2">
                  <c:v>74.735447871450233</c:v>
                </c:pt>
                <c:pt idx="3">
                  <c:v>80.236357025499103</c:v>
                </c:pt>
                <c:pt idx="4">
                  <c:v>78.694888915606811</c:v>
                </c:pt>
                <c:pt idx="5">
                  <c:v>89.273385286235595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62.28014631148686</c:v>
                </c:pt>
                <c:pt idx="1">
                  <c:v>72.881949718787382</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9.991927959870182</c:v>
                </c:pt>
                <c:pt idx="1">
                  <c:v>11.692830449094345</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27.727925728642958</c:v>
                </c:pt>
                <c:pt idx="1">
                  <c:v>15.116288498862914</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0</c:v>
                </c:pt>
                <c:pt idx="1">
                  <c:v>0.30893133325535871</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71.257075346621079</c:v>
                </c:pt>
                <c:pt idx="1">
                  <c:v>77.651256903588347</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9.3396875606132035</c:v>
                </c:pt>
                <c:pt idx="1">
                  <c:v>10.177774973791626</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18.89846793576568</c:v>
                </c:pt>
                <c:pt idx="1">
                  <c:v>12.170968122620025</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0.50476915700004099</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72.087958561880001</c:v>
                </c:pt>
                <c:pt idx="1">
                  <c:v>85.080187343163729</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7.4542625502151534</c:v>
                </c:pt>
                <c:pt idx="1">
                  <c:v>8.797725264102624</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20.456700021857017</c:v>
                </c:pt>
                <c:pt idx="1">
                  <c:v>6.1051851579841667</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1.0788660478395773E-3</c:v>
                </c:pt>
                <c:pt idx="1">
                  <c:v>1.6902234749483158E-2</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80.974538066789421</c:v>
                </c:pt>
                <c:pt idx="1">
                  <c:v>89.97130167759002</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5.7869006567331596</c:v>
                </c:pt>
                <c:pt idx="1">
                  <c:v>6.4298605116553587</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13.238561276477412</c:v>
                </c:pt>
                <c:pt idx="1">
                  <c:v>3.5988378107546168</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92.647646658813187</c:v>
                </c:pt>
                <c:pt idx="1">
                  <c:v>97.19291145250223</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2.084886289918007</c:v>
                </c:pt>
                <c:pt idx="1">
                  <c:v>2.1871701642975387</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5.2674670512688095</c:v>
                </c:pt>
                <c:pt idx="1">
                  <c:v>0.61991838320022907</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2000</c:v>
                </c:pt>
                <c:pt idx="1">
                  <c:v>2006</c:v>
                </c:pt>
                <c:pt idx="2">
                  <c:v>2010</c:v>
                </c:pt>
                <c:pt idx="3">
                  <c:v>2013</c:v>
                </c:pt>
                <c:pt idx="4">
                  <c:v>2018</c:v>
                </c:pt>
                <c:pt idx="5">
                  <c:v>2020</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2000</c:v>
                </c:pt>
                <c:pt idx="1">
                  <c:v>2006</c:v>
                </c:pt>
                <c:pt idx="2">
                  <c:v>2010</c:v>
                </c:pt>
                <c:pt idx="3">
                  <c:v>2013</c:v>
                </c:pt>
                <c:pt idx="4">
                  <c:v>2018</c:v>
                </c:pt>
                <c:pt idx="5">
                  <c:v>2020</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2000</c:v>
                </c:pt>
                <c:pt idx="1">
                  <c:v>2006</c:v>
                </c:pt>
                <c:pt idx="2">
                  <c:v>2010</c:v>
                </c:pt>
                <c:pt idx="3">
                  <c:v>2013</c:v>
                </c:pt>
                <c:pt idx="4">
                  <c:v>2018</c:v>
                </c:pt>
                <c:pt idx="5">
                  <c:v>2020</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2000</c:v>
                </c:pt>
                <c:pt idx="1">
                  <c:v>2006</c:v>
                </c:pt>
                <c:pt idx="2">
                  <c:v>2010</c:v>
                </c:pt>
                <c:pt idx="3">
                  <c:v>2013</c:v>
                </c:pt>
                <c:pt idx="4">
                  <c:v>2018</c:v>
                </c:pt>
                <c:pt idx="5">
                  <c:v>2020</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2000</c:v>
                </c:pt>
                <c:pt idx="1">
                  <c:v>2006</c:v>
                </c:pt>
                <c:pt idx="2">
                  <c:v>2010</c:v>
                </c:pt>
                <c:pt idx="3">
                  <c:v>2013</c:v>
                </c:pt>
                <c:pt idx="4">
                  <c:v>2018</c:v>
                </c:pt>
                <c:pt idx="5">
                  <c:v>2020</c:v>
                </c:pt>
              </c:numCache>
            </c:numRef>
          </c:xVal>
          <c:yVal>
            <c:numRef>
              <c:f>Water!$H$205:$H$216</c:f>
              <c:numCache>
                <c:formatCode>0.0</c:formatCode>
                <c:ptCount val="12"/>
                <c:pt idx="0">
                  <c:v>0</c:v>
                </c:pt>
                <c:pt idx="1">
                  <c:v>2.2584319244307136E-2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2000</c:v>
                </c:pt>
                <c:pt idx="1">
                  <c:v>2006</c:v>
                </c:pt>
                <c:pt idx="2">
                  <c:v>2010</c:v>
                </c:pt>
                <c:pt idx="3">
                  <c:v>2013</c:v>
                </c:pt>
                <c:pt idx="4">
                  <c:v>2018</c:v>
                </c:pt>
                <c:pt idx="5">
                  <c:v>2020</c:v>
                </c:pt>
              </c:numCache>
            </c:numRef>
          </c:xVal>
          <c:yVal>
            <c:numRef>
              <c:f>Water!$X$205:$X$216</c:f>
              <c:numCache>
                <c:formatCode>0.0</c:formatCode>
                <c:ptCount val="12"/>
                <c:pt idx="0">
                  <c:v>97.325102529272385</c:v>
                </c:pt>
                <c:pt idx="1">
                  <c:v>96.448987134990148</c:v>
                </c:pt>
                <c:pt idx="2">
                  <c:v>98.576051602856737</c:v>
                </c:pt>
                <c:pt idx="3">
                  <c:v>99.737563870084855</c:v>
                </c:pt>
                <c:pt idx="4">
                  <c:v>99.849329185488742</c:v>
                </c:pt>
                <c:pt idx="5">
                  <c:v>99.833479619921192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2000</c:v>
                </c:pt>
                <c:pt idx="1">
                  <c:v>2006</c:v>
                </c:pt>
                <c:pt idx="2">
                  <c:v>2010</c:v>
                </c:pt>
                <c:pt idx="3">
                  <c:v>2013</c:v>
                </c:pt>
                <c:pt idx="4">
                  <c:v>2018</c:v>
                </c:pt>
                <c:pt idx="5">
                  <c:v>2020</c:v>
                </c:pt>
              </c:numCache>
            </c:numRef>
          </c:xVal>
          <c:yVal>
            <c:numRef>
              <c:f>Water!$S$205:$S$216</c:f>
              <c:numCache>
                <c:formatCode>0.0</c:formatCode>
                <c:ptCount val="12"/>
                <c:pt idx="0">
                  <c:v>97.45273292635936</c:v>
                </c:pt>
                <c:pt idx="1">
                  <c:v>93.133989403312356</c:v>
                </c:pt>
                <c:pt idx="2">
                  <c:v>97.487451038415799</c:v>
                </c:pt>
                <c:pt idx="3">
                  <c:v>97.922744600974013</c:v>
                </c:pt>
                <c:pt idx="4">
                  <c:v>99.260648167675754</c:v>
                </c:pt>
                <c:pt idx="5">
                  <c:v>97.278550605724419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2000</c:v>
                </c:pt>
                <c:pt idx="1">
                  <c:v>2006</c:v>
                </c:pt>
                <c:pt idx="2">
                  <c:v>2010</c:v>
                </c:pt>
                <c:pt idx="3">
                  <c:v>2013</c:v>
                </c:pt>
                <c:pt idx="4">
                  <c:v>2018</c:v>
                </c:pt>
                <c:pt idx="5">
                  <c:v>2020</c:v>
                </c:pt>
              </c:numCache>
            </c:numRef>
          </c:xVal>
          <c:yVal>
            <c:numRef>
              <c:f>Water!$N$205:$N$216</c:f>
              <c:numCache>
                <c:formatCode>0.0</c:formatCode>
                <c:ptCount val="12"/>
                <c:pt idx="0">
                  <c:v>97.385823786629743</c:v>
                </c:pt>
                <c:pt idx="1">
                  <c:v>88.88532618885742</c:v>
                </c:pt>
                <c:pt idx="2">
                  <c:v>95.269752981721098</c:v>
                </c:pt>
                <c:pt idx="3">
                  <c:v>95.132588449524306</c:v>
                </c:pt>
                <c:pt idx="4">
                  <c:v>95.334148142557822</c:v>
                </c:pt>
                <c:pt idx="5">
                  <c:v>96.663939068349151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2000</c:v>
                </c:pt>
                <c:pt idx="1">
                  <c:v>2006</c:v>
                </c:pt>
                <c:pt idx="2">
                  <c:v>2010</c:v>
                </c:pt>
                <c:pt idx="3">
                  <c:v>2013</c:v>
                </c:pt>
                <c:pt idx="4">
                  <c:v>2018</c:v>
                </c:pt>
                <c:pt idx="5">
                  <c:v>2020</c:v>
                </c:pt>
              </c:numCache>
            </c:numRef>
          </c:xVal>
          <c:yVal>
            <c:numRef>
              <c:f>Water!$I$205:$I$216</c:f>
              <c:numCache>
                <c:formatCode>0.0</c:formatCode>
                <c:ptCount val="12"/>
                <c:pt idx="0">
                  <c:v>95.940096635220058</c:v>
                </c:pt>
                <c:pt idx="1">
                  <c:v>88.67787576745711</c:v>
                </c:pt>
                <c:pt idx="2">
                  <c:v>93.289070751926673</c:v>
                </c:pt>
                <c:pt idx="3">
                  <c:v>92.086766227858291</c:v>
                </c:pt>
                <c:pt idx="4">
                  <c:v>90.372166016157237</c:v>
                </c:pt>
                <c:pt idx="5">
                  <c:v>92.75009266286493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2000</c:v>
                </c:pt>
                <c:pt idx="1">
                  <c:v>2006</c:v>
                </c:pt>
                <c:pt idx="2">
                  <c:v>2010</c:v>
                </c:pt>
                <c:pt idx="3">
                  <c:v>2013</c:v>
                </c:pt>
                <c:pt idx="4">
                  <c:v>2018</c:v>
                </c:pt>
                <c:pt idx="5">
                  <c:v>2020</c:v>
                </c:pt>
              </c:numCache>
            </c:numRef>
          </c:xVal>
          <c:yVal>
            <c:numRef>
              <c:f>Water!$D$205:$D$216</c:f>
              <c:numCache>
                <c:formatCode>0.0</c:formatCode>
                <c:ptCount val="12"/>
                <c:pt idx="0">
                  <c:v>84.844180170825297</c:v>
                </c:pt>
                <c:pt idx="1">
                  <c:v>89.00654260214435</c:v>
                </c:pt>
                <c:pt idx="2">
                  <c:v>89.163619381393204</c:v>
                </c:pt>
                <c:pt idx="3">
                  <c:v>86.413711884077486</c:v>
                </c:pt>
                <c:pt idx="4">
                  <c:v>75.749923653733106</c:v>
                </c:pt>
                <c:pt idx="5">
                  <c:v>86.736037936079498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81.072083177811948</c:v>
                </c:pt>
                <c:pt idx="1">
                  <c:v>76.541855595483455</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6.9945192899012625</c:v>
                </c:pt>
                <c:pt idx="1">
                  <c:v>6.6036724907294406</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11.925591342785467</c:v>
                </c:pt>
                <c:pt idx="1">
                  <c:v>16.852624647569243</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7.806189501330385E-3</c:v>
                </c:pt>
                <c:pt idx="1">
                  <c:v>1.8472662178721233E-3</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87.916384192073835</c:v>
                </c:pt>
                <c:pt idx="1">
                  <c:v>85.727933904138283</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5.5689100540801793</c:v>
                </c:pt>
                <c:pt idx="1">
                  <c:v>5.4302864866605614</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6.5147057538459876</c:v>
                </c:pt>
                <c:pt idx="1">
                  <c:v>8.8417796092011542</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89.839632883972868</c:v>
                </c:pt>
                <c:pt idx="1">
                  <c:v>91.329004142412828</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4.0697280779434379</c:v>
                </c:pt>
                <c:pt idx="1">
                  <c:v>4.1371964750681594</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6.0906390380836939</c:v>
                </c:pt>
                <c:pt idx="1">
                  <c:v>4.5337993825190068</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93.258934681425998</c:v>
                </c:pt>
                <c:pt idx="1">
                  <c:v>95.614108705548389</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2.480470744560261</c:v>
                </c:pt>
                <c:pt idx="1">
                  <c:v>2.5431128955256348</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4.2605945740137372</c:v>
                </c:pt>
                <c:pt idx="1">
                  <c:v>1.8427783989259723</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96.220584881194611</c:v>
                </c:pt>
                <c:pt idx="1">
                  <c:v>99.438717056509063</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0.54311816066417451</c:v>
                </c:pt>
                <c:pt idx="1">
                  <c:v>0.56128294349093721</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3.2362969581412102</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2000</c:v>
                </c:pt>
                <c:pt idx="1">
                  <c:v>2006</c:v>
                </c:pt>
                <c:pt idx="2">
                  <c:v>2010</c:v>
                </c:pt>
                <c:pt idx="3">
                  <c:v>2013</c:v>
                </c:pt>
                <c:pt idx="4">
                  <c:v>2018</c:v>
                </c:pt>
                <c:pt idx="5">
                  <c:v>2020</c:v>
                </c:pt>
              </c:numCache>
            </c:numRef>
          </c:xVal>
          <c:yVal>
            <c:numRef>
              <c:f>Water!$AB$305:$AB$316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2000</c:v>
                </c:pt>
                <c:pt idx="1">
                  <c:v>2006</c:v>
                </c:pt>
                <c:pt idx="2">
                  <c:v>2010</c:v>
                </c:pt>
                <c:pt idx="3">
                  <c:v>2013</c:v>
                </c:pt>
                <c:pt idx="4">
                  <c:v>2018</c:v>
                </c:pt>
                <c:pt idx="5">
                  <c:v>2020</c:v>
                </c:pt>
              </c:numCache>
            </c:numRef>
          </c:xVal>
          <c:yVal>
            <c:numRef>
              <c:f>Water!$W$305:$W$316</c:f>
              <c:numCache>
                <c:formatCode>0.0</c:formatCode>
                <c:ptCount val="12"/>
                <c:pt idx="0">
                  <c:v>0</c:v>
                </c:pt>
                <c:pt idx="1">
                  <c:v>0</c:v>
                </c:pt>
                <c:pt idx="2">
                  <c:v>4.6010722197566495E-2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2000</c:v>
                </c:pt>
                <c:pt idx="1">
                  <c:v>2006</c:v>
                </c:pt>
                <c:pt idx="2">
                  <c:v>2010</c:v>
                </c:pt>
                <c:pt idx="3">
                  <c:v>2013</c:v>
                </c:pt>
                <c:pt idx="4">
                  <c:v>2018</c:v>
                </c:pt>
                <c:pt idx="5">
                  <c:v>2020</c:v>
                </c:pt>
              </c:numCache>
            </c:numRef>
          </c:xVal>
          <c:yVal>
            <c:numRef>
              <c:f>Water!$R$305:$R$316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2000</c:v>
                </c:pt>
                <c:pt idx="1">
                  <c:v>2006</c:v>
                </c:pt>
                <c:pt idx="2">
                  <c:v>2010</c:v>
                </c:pt>
                <c:pt idx="3">
                  <c:v>2013</c:v>
                </c:pt>
                <c:pt idx="4">
                  <c:v>2018</c:v>
                </c:pt>
                <c:pt idx="5">
                  <c:v>2020</c:v>
                </c:pt>
              </c:numCache>
            </c:numRef>
          </c:xVal>
          <c:yVal>
            <c:numRef>
              <c:f>Water!$M$305:$M$316</c:f>
              <c:numCache>
                <c:formatCode>0.0</c:formatCode>
                <c:ptCount val="12"/>
                <c:pt idx="0">
                  <c:v>1.0138423799760556</c:v>
                </c:pt>
                <c:pt idx="1">
                  <c:v>0</c:v>
                </c:pt>
                <c:pt idx="2">
                  <c:v>0.13393186607313998</c:v>
                </c:pt>
                <c:pt idx="3">
                  <c:v>0.17954897326432595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2000</c:v>
                </c:pt>
                <c:pt idx="1">
                  <c:v>2006</c:v>
                </c:pt>
                <c:pt idx="2">
                  <c:v>2010</c:v>
                </c:pt>
                <c:pt idx="3">
                  <c:v>2013</c:v>
                </c:pt>
                <c:pt idx="4">
                  <c:v>2018</c:v>
                </c:pt>
                <c:pt idx="5">
                  <c:v>2020</c:v>
                </c:pt>
              </c:numCache>
            </c:numRef>
          </c:xVal>
          <c:yVal>
            <c:numRef>
              <c:f>Water!$H$305:$H$316</c:f>
              <c:numCache>
                <c:formatCode>0.0</c:formatCode>
                <c:ptCount val="12"/>
                <c:pt idx="0">
                  <c:v>0</c:v>
                </c:pt>
                <c:pt idx="1">
                  <c:v>0</c:v>
                </c:pt>
                <c:pt idx="2">
                  <c:v>3.8068102031025813E-2</c:v>
                </c:pt>
                <c:pt idx="3">
                  <c:v>0.40788774165619912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2000</c:v>
                </c:pt>
                <c:pt idx="1">
                  <c:v>2006</c:v>
                </c:pt>
                <c:pt idx="2">
                  <c:v>2010</c:v>
                </c:pt>
                <c:pt idx="3">
                  <c:v>2013</c:v>
                </c:pt>
                <c:pt idx="4">
                  <c:v>2018</c:v>
                </c:pt>
                <c:pt idx="5">
                  <c:v>2020</c:v>
                </c:pt>
              </c:numCache>
            </c:numRef>
          </c:xVal>
          <c:yVal>
            <c:numRef>
              <c:f>Water!$X$305:$X$316</c:f>
              <c:numCache>
                <c:formatCode>0.0</c:formatCode>
                <c:ptCount val="12"/>
                <c:pt idx="0">
                  <c:v>84.590130284729852</c:v>
                </c:pt>
                <c:pt idx="1">
                  <c:v>80.813574427456913</c:v>
                </c:pt>
                <c:pt idx="2">
                  <c:v>85.263699277222997</c:v>
                </c:pt>
                <c:pt idx="3">
                  <c:v>89.122777619321781</c:v>
                </c:pt>
                <c:pt idx="4">
                  <c:v>95.690369112222427</c:v>
                </c:pt>
                <c:pt idx="5">
                  <c:v>96.585029533708507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2000</c:v>
                </c:pt>
                <c:pt idx="1">
                  <c:v>2006</c:v>
                </c:pt>
                <c:pt idx="2">
                  <c:v>2010</c:v>
                </c:pt>
                <c:pt idx="3">
                  <c:v>2013</c:v>
                </c:pt>
                <c:pt idx="4">
                  <c:v>2018</c:v>
                </c:pt>
                <c:pt idx="5">
                  <c:v>2020</c:v>
                </c:pt>
              </c:numCache>
            </c:numRef>
          </c:xVal>
          <c:yVal>
            <c:numRef>
              <c:f>Water!$S$305:$S$316</c:f>
              <c:numCache>
                <c:formatCode>0.0</c:formatCode>
                <c:ptCount val="12"/>
                <c:pt idx="0">
                  <c:v>74.063946661548272</c:v>
                </c:pt>
                <c:pt idx="1">
                  <c:v>80.53901378252371</c:v>
                </c:pt>
                <c:pt idx="2">
                  <c:v>78.971904682824288</c:v>
                </c:pt>
                <c:pt idx="3">
                  <c:v>85.974621150199468</c:v>
                </c:pt>
                <c:pt idx="4">
                  <c:v>89.617335408544662</c:v>
                </c:pt>
                <c:pt idx="5">
                  <c:v>95.311075726576249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2000</c:v>
                </c:pt>
                <c:pt idx="1">
                  <c:v>2006</c:v>
                </c:pt>
                <c:pt idx="2">
                  <c:v>2010</c:v>
                </c:pt>
                <c:pt idx="3">
                  <c:v>2013</c:v>
                </c:pt>
                <c:pt idx="4">
                  <c:v>2018</c:v>
                </c:pt>
                <c:pt idx="5">
                  <c:v>2020</c:v>
                </c:pt>
              </c:numCache>
            </c:numRef>
          </c:xVal>
          <c:yVal>
            <c:numRef>
              <c:f>Water!$N$305:$N$316</c:f>
              <c:numCache>
                <c:formatCode>0.0</c:formatCode>
                <c:ptCount val="12"/>
                <c:pt idx="0">
                  <c:v>79.062746722291948</c:v>
                </c:pt>
                <c:pt idx="1">
                  <c:v>86.734316266035705</c:v>
                </c:pt>
                <c:pt idx="2">
                  <c:v>78.724401487410503</c:v>
                </c:pt>
                <c:pt idx="3">
                  <c:v>86.53861188877363</c:v>
                </c:pt>
                <c:pt idx="4">
                  <c:v>88.747704715311414</c:v>
                </c:pt>
                <c:pt idx="5">
                  <c:v>93.430157034599162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2000</c:v>
                </c:pt>
                <c:pt idx="1">
                  <c:v>2006</c:v>
                </c:pt>
                <c:pt idx="2">
                  <c:v>2010</c:v>
                </c:pt>
                <c:pt idx="3">
                  <c:v>2013</c:v>
                </c:pt>
                <c:pt idx="4">
                  <c:v>2018</c:v>
                </c:pt>
                <c:pt idx="5">
                  <c:v>2020</c:v>
                </c:pt>
              </c:numCache>
            </c:numRef>
          </c:xVal>
          <c:yVal>
            <c:numRef>
              <c:f>Water!$I$305:$I$316</c:f>
              <c:numCache>
                <c:formatCode>0.0</c:formatCode>
                <c:ptCount val="12"/>
                <c:pt idx="0">
                  <c:v>77.577327232980608</c:v>
                </c:pt>
                <c:pt idx="1">
                  <c:v>80.784382167846118</c:v>
                </c:pt>
                <c:pt idx="2">
                  <c:v>74.854399223259634</c:v>
                </c:pt>
                <c:pt idx="3">
                  <c:v>84.130423551007425</c:v>
                </c:pt>
                <c:pt idx="4">
                  <c:v>84.308431012256762</c:v>
                </c:pt>
                <c:pt idx="5">
                  <c:v>90.056066124869659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2000</c:v>
                </c:pt>
                <c:pt idx="1">
                  <c:v>2006</c:v>
                </c:pt>
                <c:pt idx="2">
                  <c:v>2010</c:v>
                </c:pt>
                <c:pt idx="3">
                  <c:v>2013</c:v>
                </c:pt>
                <c:pt idx="4">
                  <c:v>2018</c:v>
                </c:pt>
                <c:pt idx="5">
                  <c:v>2020</c:v>
                </c:pt>
              </c:numCache>
            </c:numRef>
          </c:xVal>
          <c:yVal>
            <c:numRef>
              <c:f>Water!$D$305:$D$316</c:f>
              <c:numCache>
                <c:formatCode>0.0</c:formatCode>
                <c:ptCount val="12"/>
                <c:pt idx="0">
                  <c:v>69.097460955902463</c:v>
                </c:pt>
                <c:pt idx="1">
                  <c:v>78.010882275076213</c:v>
                </c:pt>
                <c:pt idx="2">
                  <c:v>72.451917098543646</c:v>
                </c:pt>
                <c:pt idx="3">
                  <c:v>77.691818679934741</c:v>
                </c:pt>
                <c:pt idx="4">
                  <c:v>76.022892563182182</c:v>
                </c:pt>
                <c:pt idx="5">
                  <c:v>87.843239344876963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59.354478061132475</c:v>
                </c:pt>
                <c:pt idx="1">
                  <c:v>70.184648904472724</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10.392914627272917</c:v>
                </c:pt>
                <c:pt idx="1">
                  <c:v>12.289267600972504</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30.252607311594602</c:v>
                </c:pt>
                <c:pt idx="1">
                  <c:v>17.084905532180386</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0</c:v>
                </c:pt>
                <c:pt idx="1">
                  <c:v>0.44117796237438967</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65.039648244456245</c:v>
                </c:pt>
                <c:pt idx="1">
                  <c:v>74.502444215596995</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10.755120141408462</c:v>
                </c:pt>
                <c:pt idx="1">
                  <c:v>12.319911930575763</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23.418151461605575</c:v>
                </c:pt>
                <c:pt idx="1">
                  <c:v>13.177643853827249</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0.7870801525297253</c:v>
                </c:pt>
                <c:pt idx="1">
                  <c:v>0</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67.618097741899433</c:v>
                </c:pt>
                <c:pt idx="1">
                  <c:v>77.84760809473029</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11.259066006515226</c:v>
                </c:pt>
                <c:pt idx="1">
                  <c:v>12.962378227992964</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21.122836251585341</c:v>
                </c:pt>
                <c:pt idx="1">
                  <c:v>9.1900136772767382</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63.553146814462359</c:v>
                </c:pt>
                <c:pt idx="1">
                  <c:v>80.684860073684931</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9.5273598686018275</c:v>
                </c:pt>
                <c:pt idx="1">
                  <c:v>12.095604016492993</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26.917672312099498</c:v>
                </c:pt>
                <c:pt idx="1">
                  <c:v>7.1910068340531268</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1.8210048363154208E-3</c:v>
                </c:pt>
                <c:pt idx="1">
                  <c:v>2.8529075768939816E-2</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70.422831664545953</c:v>
                </c:pt>
                <c:pt idx="1">
                  <c:v>83.454549458149174</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9.9506298283511914</c:v>
                </c:pt>
                <c:pt idx="1">
                  <c:v>11.791990033935868</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19.62653850710285</c:v>
                </c:pt>
                <c:pt idx="1">
                  <c:v>4.7534605079149514</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59.354478061132475</c:v>
                </c:pt>
                <c:pt idx="1">
                  <c:v>70.184648904472724</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10.392914627272917</c:v>
                </c:pt>
                <c:pt idx="1">
                  <c:v>12.289267600972504</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30.252607311594602</c:v>
                </c:pt>
                <c:pt idx="1">
                  <c:v>17.084905532180386</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0</c:v>
                </c:pt>
                <c:pt idx="1">
                  <c:v>0.44117796237438967</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65.039648244456245</c:v>
                </c:pt>
                <c:pt idx="1">
                  <c:v>74.502444215596995</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10.755120141408462</c:v>
                </c:pt>
                <c:pt idx="1">
                  <c:v>12.319911930575763</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23.418151461605575</c:v>
                </c:pt>
                <c:pt idx="1">
                  <c:v>13.177643853827249</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0.7870801525297253</c:v>
                </c:pt>
                <c:pt idx="1">
                  <c:v>0</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67.618097741899433</c:v>
                </c:pt>
                <c:pt idx="1">
                  <c:v>77.84760809473029</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11.259066006515226</c:v>
                </c:pt>
                <c:pt idx="1">
                  <c:v>12.962378227992964</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21.122836251585341</c:v>
                </c:pt>
                <c:pt idx="1">
                  <c:v>9.1900136772767382</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63.553146814462359</c:v>
                </c:pt>
                <c:pt idx="1">
                  <c:v>80.684860073684931</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9.5273598686018275</c:v>
                </c:pt>
                <c:pt idx="1">
                  <c:v>12.095604016492993</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26.917672312099498</c:v>
                </c:pt>
                <c:pt idx="1">
                  <c:v>7.1910068340531268</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1.8210048363154208E-3</c:v>
                </c:pt>
                <c:pt idx="1">
                  <c:v>2.8529075768939816E-2</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70.422831664545953</c:v>
                </c:pt>
                <c:pt idx="1">
                  <c:v>83.454549458149174</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9.9506298283511914</c:v>
                </c:pt>
                <c:pt idx="1">
                  <c:v>11.791990033935868</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19.62653850710285</c:v>
                </c:pt>
                <c:pt idx="1">
                  <c:v>4.7534605079149514</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62.28014631148686</c:v>
                </c:pt>
                <c:pt idx="1">
                  <c:v>72.881949718787382</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9.991927959870182</c:v>
                </c:pt>
                <c:pt idx="1">
                  <c:v>11.692830449094345</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27.727925728642958</c:v>
                </c:pt>
                <c:pt idx="1">
                  <c:v>15.116288498862914</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0</c:v>
                </c:pt>
                <c:pt idx="1">
                  <c:v>0.30893133325535871</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71.257075346621079</c:v>
                </c:pt>
                <c:pt idx="1">
                  <c:v>77.651256903588347</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9.3396875606132035</c:v>
                </c:pt>
                <c:pt idx="1">
                  <c:v>10.177774973791626</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18.89846793576568</c:v>
                </c:pt>
                <c:pt idx="1">
                  <c:v>12.170968122620025</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0.50476915700004099</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72.087958561880001</c:v>
                </c:pt>
                <c:pt idx="1">
                  <c:v>85.080187343163729</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7.4542625502151534</c:v>
                </c:pt>
                <c:pt idx="1">
                  <c:v>8.797725264102624</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20.456700021857017</c:v>
                </c:pt>
                <c:pt idx="1">
                  <c:v>6.1051851579841667</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1.0788660478395773E-3</c:v>
                </c:pt>
                <c:pt idx="1">
                  <c:v>1.6902234749483158E-2</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80.974538066789421</c:v>
                </c:pt>
                <c:pt idx="1">
                  <c:v>89.97130167759002</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5.7869006567331596</c:v>
                </c:pt>
                <c:pt idx="1">
                  <c:v>6.4298605116553587</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13.238561276477412</c:v>
                </c:pt>
                <c:pt idx="1">
                  <c:v>3.5988378107546168</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92.647646658813187</c:v>
                </c:pt>
                <c:pt idx="1">
                  <c:v>97.19291145250223</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2.084886289918007</c:v>
                </c:pt>
                <c:pt idx="1">
                  <c:v>2.1871701642975387</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5.2674670512688095</c:v>
                </c:pt>
                <c:pt idx="1">
                  <c:v>0.61991838320022907</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81.072083177811948</c:v>
                </c:pt>
                <c:pt idx="1">
                  <c:v>76.541855595483455</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6.9945192899012625</c:v>
                </c:pt>
                <c:pt idx="1">
                  <c:v>6.6036724907294406</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11.925591342785467</c:v>
                </c:pt>
                <c:pt idx="1">
                  <c:v>16.852624647569243</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7.806189501330385E-3</c:v>
                </c:pt>
                <c:pt idx="1">
                  <c:v>1.8472662178721233E-3</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87.916384192073835</c:v>
                </c:pt>
                <c:pt idx="1">
                  <c:v>85.727933904138283</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5.5689100540801793</c:v>
                </c:pt>
                <c:pt idx="1">
                  <c:v>5.4302864866605614</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6.5147057538459876</c:v>
                </c:pt>
                <c:pt idx="1">
                  <c:v>8.8417796092011542</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89.839632883972868</c:v>
                </c:pt>
                <c:pt idx="1">
                  <c:v>91.329004142412828</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4.0697280779434379</c:v>
                </c:pt>
                <c:pt idx="1">
                  <c:v>4.1371964750681594</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6.0906390380836939</c:v>
                </c:pt>
                <c:pt idx="1">
                  <c:v>4.5337993825190068</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93.258934681425998</c:v>
                </c:pt>
                <c:pt idx="1">
                  <c:v>95.614108705548389</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2.480470744560261</c:v>
                </c:pt>
                <c:pt idx="1">
                  <c:v>2.5431128955256348</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4.2605945740137372</c:v>
                </c:pt>
                <c:pt idx="1">
                  <c:v>1.8427783989259723</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96.220584881194611</c:v>
                </c:pt>
                <c:pt idx="1">
                  <c:v>99.438717056509063</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0.54311816066417451</c:v>
                </c:pt>
                <c:pt idx="1">
                  <c:v>0.56128294349093721</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3.2362969581412102</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2000</c:v>
                </c:pt>
                <c:pt idx="1">
                  <c:v>2006</c:v>
                </c:pt>
                <c:pt idx="2">
                  <c:v>2010</c:v>
                </c:pt>
                <c:pt idx="3">
                  <c:v>2013</c:v>
                </c:pt>
                <c:pt idx="4">
                  <c:v>2018</c:v>
                </c:pt>
                <c:pt idx="5">
                  <c:v>2020</c:v>
                </c:pt>
              </c:numCache>
            </c:numRef>
          </c:xVal>
          <c:yVal>
            <c:numRef>
              <c:f>Sanitation!$AB$105:$AB$116</c:f>
              <c:numCache>
                <c:formatCode>0.0</c:formatCode>
                <c:ptCount val="12"/>
                <c:pt idx="0">
                  <c:v>0.52236513345057456</c:v>
                </c:pt>
                <c:pt idx="1">
                  <c:v>0.19405387063215351</c:v>
                </c:pt>
                <c:pt idx="2">
                  <c:v>4.3218983261022869E-3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2000</c:v>
                </c:pt>
                <c:pt idx="1">
                  <c:v>2006</c:v>
                </c:pt>
                <c:pt idx="2">
                  <c:v>2010</c:v>
                </c:pt>
                <c:pt idx="3">
                  <c:v>2013</c:v>
                </c:pt>
                <c:pt idx="4">
                  <c:v>2018</c:v>
                </c:pt>
                <c:pt idx="5">
                  <c:v>2020</c:v>
                </c:pt>
              </c:numCache>
            </c:numRef>
          </c:xVal>
          <c:yVal>
            <c:numRef>
              <c:f>Sanitation!$W$105:$W$116</c:f>
              <c:numCache>
                <c:formatCode>0.0</c:formatCode>
                <c:ptCount val="12"/>
                <c:pt idx="0">
                  <c:v>2.4263761160192985</c:v>
                </c:pt>
                <c:pt idx="1">
                  <c:v>0.36796033196808836</c:v>
                </c:pt>
                <c:pt idx="2">
                  <c:v>1.5035806461075199E-3</c:v>
                </c:pt>
                <c:pt idx="3">
                  <c:v>0.21756342891046232</c:v>
                </c:pt>
                <c:pt idx="4">
                  <c:v>0.30092132454180864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2000</c:v>
                </c:pt>
                <c:pt idx="1">
                  <c:v>2006</c:v>
                </c:pt>
                <c:pt idx="2">
                  <c:v>2010</c:v>
                </c:pt>
                <c:pt idx="3">
                  <c:v>2013</c:v>
                </c:pt>
                <c:pt idx="4">
                  <c:v>2018</c:v>
                </c:pt>
                <c:pt idx="5">
                  <c:v>2020</c:v>
                </c:pt>
              </c:numCache>
            </c:numRef>
          </c:xVal>
          <c:yVal>
            <c:numRef>
              <c:f>Sanitation!$R$105:$R$116</c:f>
              <c:numCache>
                <c:formatCode>0.0</c:formatCode>
                <c:ptCount val="12"/>
                <c:pt idx="0">
                  <c:v>2.9237453368338069</c:v>
                </c:pt>
                <c:pt idx="1">
                  <c:v>1.079552979503611</c:v>
                </c:pt>
                <c:pt idx="2">
                  <c:v>0.96499325318960638</c:v>
                </c:pt>
                <c:pt idx="3">
                  <c:v>0.41014626128498394</c:v>
                </c:pt>
                <c:pt idx="4">
                  <c:v>0.53406076482539855</c:v>
                </c:pt>
                <c:pt idx="5">
                  <c:v>0.26130119087438836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2000</c:v>
                </c:pt>
                <c:pt idx="1">
                  <c:v>2006</c:v>
                </c:pt>
                <c:pt idx="2">
                  <c:v>2010</c:v>
                </c:pt>
                <c:pt idx="3">
                  <c:v>2013</c:v>
                </c:pt>
                <c:pt idx="4">
                  <c:v>2018</c:v>
                </c:pt>
                <c:pt idx="5">
                  <c:v>2020</c:v>
                </c:pt>
              </c:numCache>
            </c:numRef>
          </c:xVal>
          <c:yVal>
            <c:numRef>
              <c:f>Sanitation!$M$105:$M$116</c:f>
              <c:numCache>
                <c:formatCode>0.0</c:formatCode>
                <c:ptCount val="12"/>
                <c:pt idx="0">
                  <c:v>9.8831597796746973</c:v>
                </c:pt>
                <c:pt idx="1">
                  <c:v>5.1387475343528957</c:v>
                </c:pt>
                <c:pt idx="2">
                  <c:v>2.452276238628615</c:v>
                </c:pt>
                <c:pt idx="3">
                  <c:v>1.2163253982436177</c:v>
                </c:pt>
                <c:pt idx="4">
                  <c:v>1.0272992382352157</c:v>
                </c:pt>
                <c:pt idx="5">
                  <c:v>0.56295142021012512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2000</c:v>
                </c:pt>
                <c:pt idx="1">
                  <c:v>2006</c:v>
                </c:pt>
                <c:pt idx="2">
                  <c:v>2010</c:v>
                </c:pt>
                <c:pt idx="3">
                  <c:v>2013</c:v>
                </c:pt>
                <c:pt idx="4">
                  <c:v>2018</c:v>
                </c:pt>
                <c:pt idx="5">
                  <c:v>2020</c:v>
                </c:pt>
              </c:numCache>
            </c:numRef>
          </c:xVal>
          <c:yVal>
            <c:numRef>
              <c:f>Sanitation!$H$105:$H$116</c:f>
              <c:numCache>
                <c:formatCode>0.0</c:formatCode>
                <c:ptCount val="12"/>
                <c:pt idx="0">
                  <c:v>23.168813437571192</c:v>
                </c:pt>
                <c:pt idx="1">
                  <c:v>14.980493400341574</c:v>
                </c:pt>
                <c:pt idx="2">
                  <c:v>10.722449546815717</c:v>
                </c:pt>
                <c:pt idx="3">
                  <c:v>7.3278065922792912</c:v>
                </c:pt>
                <c:pt idx="4">
                  <c:v>3.2711195604659071</c:v>
                </c:pt>
                <c:pt idx="5">
                  <c:v>3.1074273745515013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2000</c:v>
                </c:pt>
                <c:pt idx="1">
                  <c:v>2006</c:v>
                </c:pt>
                <c:pt idx="2">
                  <c:v>2010</c:v>
                </c:pt>
                <c:pt idx="3">
                  <c:v>2013</c:v>
                </c:pt>
                <c:pt idx="4">
                  <c:v>2018</c:v>
                </c:pt>
                <c:pt idx="5">
                  <c:v>2020</c:v>
                </c:pt>
              </c:numCache>
            </c:numRef>
          </c:xVal>
          <c:yVal>
            <c:numRef>
              <c:f>Sanitation!$X$105:$X$116</c:f>
              <c:numCache>
                <c:formatCode>0.0</c:formatCode>
                <c:ptCount val="12"/>
                <c:pt idx="0">
                  <c:v>97.784808435760326</c:v>
                </c:pt>
                <c:pt idx="1">
                  <c:v>97.554106487522262</c:v>
                </c:pt>
                <c:pt idx="2">
                  <c:v>93.480185828234312</c:v>
                </c:pt>
                <c:pt idx="3">
                  <c:v>89.898151037705318</c:v>
                </c:pt>
                <c:pt idx="4">
                  <c:v>97.355403006158937</c:v>
                </c:pt>
                <c:pt idx="5">
                  <c:v>94.749389140850653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2000</c:v>
                </c:pt>
                <c:pt idx="1">
                  <c:v>2006</c:v>
                </c:pt>
                <c:pt idx="2">
                  <c:v>2010</c:v>
                </c:pt>
                <c:pt idx="3">
                  <c:v>2013</c:v>
                </c:pt>
                <c:pt idx="4">
                  <c:v>2018</c:v>
                </c:pt>
                <c:pt idx="5">
                  <c:v>2020</c:v>
                </c:pt>
              </c:numCache>
            </c:numRef>
          </c:xVal>
          <c:yVal>
            <c:numRef>
              <c:f>Sanitation!$S$105:$S$116</c:f>
              <c:numCache>
                <c:formatCode>0.0</c:formatCode>
                <c:ptCount val="12"/>
                <c:pt idx="0">
                  <c:v>89.417833435188896</c:v>
                </c:pt>
                <c:pt idx="1">
                  <c:v>94.618598734193498</c:v>
                </c:pt>
                <c:pt idx="2">
                  <c:v>83.357551194669455</c:v>
                </c:pt>
                <c:pt idx="3">
                  <c:v>74.250551492973642</c:v>
                </c:pt>
                <c:pt idx="4">
                  <c:v>83.233263099850973</c:v>
                </c:pt>
                <c:pt idx="5">
                  <c:v>85.944166181387587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2000</c:v>
                </c:pt>
                <c:pt idx="1">
                  <c:v>2006</c:v>
                </c:pt>
                <c:pt idx="2">
                  <c:v>2010</c:v>
                </c:pt>
                <c:pt idx="3">
                  <c:v>2013</c:v>
                </c:pt>
                <c:pt idx="4">
                  <c:v>2018</c:v>
                </c:pt>
                <c:pt idx="5">
                  <c:v>2020</c:v>
                </c:pt>
              </c:numCache>
            </c:numRef>
          </c:xVal>
          <c:yVal>
            <c:numRef>
              <c:f>Sanitation!$N$105:$N$116</c:f>
              <c:numCache>
                <c:formatCode>0.0</c:formatCode>
                <c:ptCount val="12"/>
                <c:pt idx="0">
                  <c:v>83.167070205041881</c:v>
                </c:pt>
                <c:pt idx="1">
                  <c:v>90.167049064162569</c:v>
                </c:pt>
                <c:pt idx="2">
                  <c:v>76.718827488244855</c:v>
                </c:pt>
                <c:pt idx="3">
                  <c:v>58.203339949636046</c:v>
                </c:pt>
                <c:pt idx="4">
                  <c:v>62.793118703719649</c:v>
                </c:pt>
                <c:pt idx="5">
                  <c:v>66.824268817796636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2000</c:v>
                </c:pt>
                <c:pt idx="1">
                  <c:v>2006</c:v>
                </c:pt>
                <c:pt idx="2">
                  <c:v>2010</c:v>
                </c:pt>
                <c:pt idx="3">
                  <c:v>2013</c:v>
                </c:pt>
                <c:pt idx="4">
                  <c:v>2018</c:v>
                </c:pt>
                <c:pt idx="5">
                  <c:v>2020</c:v>
                </c:pt>
              </c:numCache>
            </c:numRef>
          </c:xVal>
          <c:yVal>
            <c:numRef>
              <c:f>Sanitation!$I$105:$I$116</c:f>
              <c:numCache>
                <c:formatCode>0.0</c:formatCode>
                <c:ptCount val="12"/>
                <c:pt idx="0">
                  <c:v>73.716715816918111</c:v>
                </c:pt>
                <c:pt idx="1">
                  <c:v>78.903754214160941</c:v>
                </c:pt>
                <c:pt idx="2">
                  <c:v>69.928346914631874</c:v>
                </c:pt>
                <c:pt idx="3">
                  <c:v>41.170981119379</c:v>
                </c:pt>
                <c:pt idx="4">
                  <c:v>41.439867230044619</c:v>
                </c:pt>
                <c:pt idx="5">
                  <c:v>55.861156604727093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2000</c:v>
                </c:pt>
                <c:pt idx="1">
                  <c:v>2006</c:v>
                </c:pt>
                <c:pt idx="2">
                  <c:v>2010</c:v>
                </c:pt>
                <c:pt idx="3">
                  <c:v>2013</c:v>
                </c:pt>
                <c:pt idx="4">
                  <c:v>2018</c:v>
                </c:pt>
                <c:pt idx="5">
                  <c:v>2020</c:v>
                </c:pt>
              </c:numCache>
            </c:numRef>
          </c:xVal>
          <c:yVal>
            <c:numRef>
              <c:f>Sanitation!$D$105:$D$116</c:f>
              <c:numCache>
                <c:formatCode>0.0</c:formatCode>
                <c:ptCount val="12"/>
                <c:pt idx="0">
                  <c:v>51.15547384776216</c:v>
                </c:pt>
                <c:pt idx="1">
                  <c:v>60.058869170688098</c:v>
                </c:pt>
                <c:pt idx="2">
                  <c:v>58.027405823046188</c:v>
                </c:pt>
                <c:pt idx="3">
                  <c:v>29.984755875954178</c:v>
                </c:pt>
                <c:pt idx="4">
                  <c:v>24.108515604917844</c:v>
                </c:pt>
                <c:pt idx="5">
                  <c:v>35.378063659807715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39.397558933974658</c:v>
                </c:pt>
                <c:pt idx="1">
                  <c:v>19.798834600417599</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20.303057456513333</c:v>
                </c:pt>
                <c:pt idx="1">
                  <c:v>10.203090936114727</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18.521797174809308</c:v>
                </c:pt>
                <c:pt idx="1">
                  <c:v>68.54508763956801</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21.777586434702698</c:v>
                </c:pt>
                <c:pt idx="1">
                  <c:v>1.4529868238996642</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52.472282749249089</c:v>
                </c:pt>
                <c:pt idx="1">
                  <c:v>30.55159225920659</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26.001764623637982</c:v>
                </c:pt>
                <c:pt idx="1">
                  <c:v>15.139332027871767</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13.153606726186013</c:v>
                </c:pt>
                <c:pt idx="1">
                  <c:v>54.30907571292164</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8.3723459009269163</c:v>
                </c:pt>
                <c:pt idx="1">
                  <c:v>0</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54.743639724010798</c:v>
                </c:pt>
                <c:pt idx="1">
                  <c:v>38.740477965894982</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32.470076698331908</c:v>
                </c:pt>
                <c:pt idx="1">
                  <c:v>22.978126723476226</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10.459366111074019</c:v>
                </c:pt>
                <c:pt idx="1">
                  <c:v>38.279165907623991</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2.3269174665832679</c:v>
                </c:pt>
                <c:pt idx="1">
                  <c:v>2.2294030048044533E-3</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55.813709303503877</c:v>
                </c:pt>
                <c:pt idx="1">
                  <c:v>50.485383673011938</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34.116757625184491</c:v>
                </c:pt>
                <c:pt idx="1">
                  <c:v>30.859758648552429</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8.461756285374662</c:v>
                </c:pt>
                <c:pt idx="1">
                  <c:v>18.654857678435633</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1.6077767859369771</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80.947520388154317</c:v>
                </c:pt>
                <c:pt idx="1">
                  <c:v>78.681386387258769</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15.700147783639585</c:v>
                </c:pt>
                <c:pt idx="1">
                  <c:v>15.260620562286956</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2.9602030087959577</c:v>
                </c:pt>
                <c:pt idx="1">
                  <c:v>6.0579930504542716</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0.39212881941013933</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2000</c:v>
                </c:pt>
                <c:pt idx="1">
                  <c:v>2006</c:v>
                </c:pt>
                <c:pt idx="2">
                  <c:v>2010</c:v>
                </c:pt>
                <c:pt idx="3">
                  <c:v>2013</c:v>
                </c:pt>
                <c:pt idx="4">
                  <c:v>2018</c:v>
                </c:pt>
                <c:pt idx="5">
                  <c:v>2020</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2000</c:v>
                </c:pt>
                <c:pt idx="1">
                  <c:v>2006</c:v>
                </c:pt>
                <c:pt idx="2">
                  <c:v>2010</c:v>
                </c:pt>
                <c:pt idx="3">
                  <c:v>2013</c:v>
                </c:pt>
                <c:pt idx="4">
                  <c:v>2018</c:v>
                </c:pt>
                <c:pt idx="5">
                  <c:v>2020</c:v>
                </c:pt>
              </c:numCache>
            </c:numRef>
          </c:xVal>
          <c:yVal>
            <c:numRef>
              <c:f>Sanitation!$W$205:$W$216</c:f>
              <c:numCache>
                <c:formatCode>0.0</c:formatCode>
                <c:ptCount val="12"/>
                <c:pt idx="0">
                  <c:v>0.9941284532878869</c:v>
                </c:pt>
                <c:pt idx="1">
                  <c:v>0.49882869379381584</c:v>
                </c:pt>
                <c:pt idx="2">
                  <c:v>9.2754489272017706E-3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2000</c:v>
                </c:pt>
                <c:pt idx="1">
                  <c:v>2006</c:v>
                </c:pt>
                <c:pt idx="2">
                  <c:v>2010</c:v>
                </c:pt>
                <c:pt idx="3">
                  <c:v>2013</c:v>
                </c:pt>
                <c:pt idx="4">
                  <c:v>2018</c:v>
                </c:pt>
                <c:pt idx="5">
                  <c:v>2020</c:v>
                </c:pt>
              </c:numCache>
            </c:numRef>
          </c:xVal>
          <c:yVal>
            <c:numRef>
              <c:f>Sanitation!$R$205:$R$216</c:f>
              <c:numCache>
                <c:formatCode>0.0</c:formatCode>
                <c:ptCount val="12"/>
                <c:pt idx="0">
                  <c:v>0.86000281023775349</c:v>
                </c:pt>
                <c:pt idx="1">
                  <c:v>0</c:v>
                </c:pt>
                <c:pt idx="2">
                  <c:v>3.2208267623208102E-3</c:v>
                </c:pt>
                <c:pt idx="3">
                  <c:v>0</c:v>
                </c:pt>
                <c:pt idx="4">
                  <c:v>1.194608118664932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2000</c:v>
                </c:pt>
                <c:pt idx="1">
                  <c:v>2006</c:v>
                </c:pt>
                <c:pt idx="2">
                  <c:v>2010</c:v>
                </c:pt>
                <c:pt idx="3">
                  <c:v>2013</c:v>
                </c:pt>
                <c:pt idx="4">
                  <c:v>2018</c:v>
                </c:pt>
                <c:pt idx="5">
                  <c:v>2020</c:v>
                </c:pt>
              </c:numCache>
            </c:numRef>
          </c:xVal>
          <c:yVal>
            <c:numRef>
              <c:f>Sanitation!$M$205:$M$216</c:f>
              <c:numCache>
                <c:formatCode>0.0</c:formatCode>
                <c:ptCount val="12"/>
                <c:pt idx="0">
                  <c:v>3.5752872731100318</c:v>
                </c:pt>
                <c:pt idx="1">
                  <c:v>0.80721209386708692</c:v>
                </c:pt>
                <c:pt idx="2">
                  <c:v>0.75295806286973699</c:v>
                </c:pt>
                <c:pt idx="3">
                  <c:v>0.21242902017651749</c:v>
                </c:pt>
                <c:pt idx="4">
                  <c:v>4.0429856745345653E-2</c:v>
                </c:pt>
                <c:pt idx="5">
                  <c:v>0.472969753423513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2000</c:v>
                </c:pt>
                <c:pt idx="1">
                  <c:v>2006</c:v>
                </c:pt>
                <c:pt idx="2">
                  <c:v>2010</c:v>
                </c:pt>
                <c:pt idx="3">
                  <c:v>2013</c:v>
                </c:pt>
                <c:pt idx="4">
                  <c:v>2018</c:v>
                </c:pt>
                <c:pt idx="5">
                  <c:v>2020</c:v>
                </c:pt>
              </c:numCache>
            </c:numRef>
          </c:xVal>
          <c:yVal>
            <c:numRef>
              <c:f>Sanitation!$H$205:$H$216</c:f>
              <c:numCache>
                <c:formatCode>0.0</c:formatCode>
                <c:ptCount val="12"/>
                <c:pt idx="0">
                  <c:v>2.917807812889182</c:v>
                </c:pt>
                <c:pt idx="1">
                  <c:v>2.259139622175292</c:v>
                </c:pt>
                <c:pt idx="2">
                  <c:v>0.48150598296875036</c:v>
                </c:pt>
                <c:pt idx="3">
                  <c:v>0.6264738607093171</c:v>
                </c:pt>
                <c:pt idx="4">
                  <c:v>1.6477836007520723</c:v>
                </c:pt>
                <c:pt idx="5">
                  <c:v>0.66377331319822508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2000</c:v>
                </c:pt>
                <c:pt idx="1">
                  <c:v>2006</c:v>
                </c:pt>
                <c:pt idx="2">
                  <c:v>2010</c:v>
                </c:pt>
                <c:pt idx="3">
                  <c:v>2013</c:v>
                </c:pt>
                <c:pt idx="4">
                  <c:v>2018</c:v>
                </c:pt>
                <c:pt idx="5">
                  <c:v>2020</c:v>
                </c:pt>
              </c:numCache>
            </c:numRef>
          </c:xVal>
          <c:yVal>
            <c:numRef>
              <c:f>Sanitation!$X$205:$X$216</c:f>
              <c:numCache>
                <c:formatCode>0.0</c:formatCode>
                <c:ptCount val="12"/>
                <c:pt idx="0">
                  <c:v>99.037437228881913</c:v>
                </c:pt>
                <c:pt idx="1">
                  <c:v>99.648162315674611</c:v>
                </c:pt>
                <c:pt idx="2">
                  <c:v>99.106434028572338</c:v>
                </c:pt>
                <c:pt idx="3">
                  <c:v>93.857519146040062</c:v>
                </c:pt>
                <c:pt idx="4">
                  <c:v>98.510180661376907</c:v>
                </c:pt>
                <c:pt idx="5">
                  <c:v>96.338512351607918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2000</c:v>
                </c:pt>
                <c:pt idx="1">
                  <c:v>2006</c:v>
                </c:pt>
                <c:pt idx="2">
                  <c:v>2010</c:v>
                </c:pt>
                <c:pt idx="3">
                  <c:v>2013</c:v>
                </c:pt>
                <c:pt idx="4">
                  <c:v>2018</c:v>
                </c:pt>
                <c:pt idx="5">
                  <c:v>2020</c:v>
                </c:pt>
              </c:numCache>
            </c:numRef>
          </c:xVal>
          <c:yVal>
            <c:numRef>
              <c:f>Sanitation!$S$205:$S$216</c:f>
              <c:numCache>
                <c:formatCode>0.0</c:formatCode>
                <c:ptCount val="12"/>
                <c:pt idx="0">
                  <c:v>97.2828682755015</c:v>
                </c:pt>
                <c:pt idx="1">
                  <c:v>95.753014574647636</c:v>
                </c:pt>
                <c:pt idx="2">
                  <c:v>97.320040309269032</c:v>
                </c:pt>
                <c:pt idx="3">
                  <c:v>85.187137565725806</c:v>
                </c:pt>
                <c:pt idx="4">
                  <c:v>89.069570084263148</c:v>
                </c:pt>
                <c:pt idx="5">
                  <c:v>92.100748053588319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2000</c:v>
                </c:pt>
                <c:pt idx="1">
                  <c:v>2006</c:v>
                </c:pt>
                <c:pt idx="2">
                  <c:v>2010</c:v>
                </c:pt>
                <c:pt idx="3">
                  <c:v>2013</c:v>
                </c:pt>
                <c:pt idx="4">
                  <c:v>2018</c:v>
                </c:pt>
                <c:pt idx="5">
                  <c:v>2020</c:v>
                </c:pt>
              </c:numCache>
            </c:numRef>
          </c:xVal>
          <c:yVal>
            <c:numRef>
              <c:f>Sanitation!$N$205:$N$216</c:f>
              <c:numCache>
                <c:formatCode>0.0</c:formatCode>
                <c:ptCount val="12"/>
                <c:pt idx="0">
                  <c:v>95.176243271243791</c:v>
                </c:pt>
                <c:pt idx="1">
                  <c:v>96.727676315164601</c:v>
                </c:pt>
                <c:pt idx="2">
                  <c:v>90.191454065204709</c:v>
                </c:pt>
                <c:pt idx="3">
                  <c:v>80.865014145173816</c:v>
                </c:pt>
                <c:pt idx="4">
                  <c:v>81.534387500249338</c:v>
                </c:pt>
                <c:pt idx="5">
                  <c:v>81.941111237967988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2000</c:v>
                </c:pt>
                <c:pt idx="1">
                  <c:v>2006</c:v>
                </c:pt>
                <c:pt idx="2">
                  <c:v>2010</c:v>
                </c:pt>
                <c:pt idx="3">
                  <c:v>2013</c:v>
                </c:pt>
                <c:pt idx="4">
                  <c:v>2018</c:v>
                </c:pt>
                <c:pt idx="5">
                  <c:v>2020</c:v>
                </c:pt>
              </c:numCache>
            </c:numRef>
          </c:xVal>
          <c:yVal>
            <c:numRef>
              <c:f>Sanitation!$I$205:$I$216</c:f>
              <c:numCache>
                <c:formatCode>0.0</c:formatCode>
                <c:ptCount val="12"/>
                <c:pt idx="0">
                  <c:v>88.651348871234518</c:v>
                </c:pt>
                <c:pt idx="1">
                  <c:v>93.996097546910065</c:v>
                </c:pt>
                <c:pt idx="2">
                  <c:v>88.656925318059933</c:v>
                </c:pt>
                <c:pt idx="3">
                  <c:v>71.139493419886023</c:v>
                </c:pt>
                <c:pt idx="4">
                  <c:v>60.92110763777665</c:v>
                </c:pt>
                <c:pt idx="5">
                  <c:v>67.304137619186818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2000</c:v>
                </c:pt>
                <c:pt idx="1">
                  <c:v>2006</c:v>
                </c:pt>
                <c:pt idx="2">
                  <c:v>2010</c:v>
                </c:pt>
                <c:pt idx="3">
                  <c:v>2013</c:v>
                </c:pt>
                <c:pt idx="4">
                  <c:v>2018</c:v>
                </c:pt>
                <c:pt idx="5">
                  <c:v>2020</c:v>
                </c:pt>
              </c:numCache>
            </c:numRef>
          </c:xVal>
          <c:yVal>
            <c:numRef>
              <c:f>Sanitation!$D$205:$D$216</c:f>
              <c:numCache>
                <c:formatCode>0.0</c:formatCode>
                <c:ptCount val="12"/>
                <c:pt idx="0">
                  <c:v>76.742827600388281</c:v>
                </c:pt>
                <c:pt idx="1">
                  <c:v>81.255692536947805</c:v>
                </c:pt>
                <c:pt idx="2">
                  <c:v>78.97618277518508</c:v>
                </c:pt>
                <c:pt idx="3">
                  <c:v>54.602486459035894</c:v>
                </c:pt>
                <c:pt idx="4">
                  <c:v>39.358061741274682</c:v>
                </c:pt>
                <c:pt idx="5">
                  <c:v>53.156547828468625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43.400165110707086</c:v>
                </c:pt>
                <c:pt idx="1">
                  <c:v>24.139541662304765</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41.702071088358288</c:v>
                </c:pt>
                <c:pt idx="1">
                  <c:v>23.195047297031323</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12.409540001108525</c:v>
                </c:pt>
                <c:pt idx="1">
                  <c:v>52.067592794946364</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2.4882237998261019</c:v>
                </c:pt>
                <c:pt idx="1">
                  <c:v>0.59781824571754782</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47.572445810957831</c:v>
                </c:pt>
                <c:pt idx="1">
                  <c:v>32.098769203497319</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48.279806087253021</c:v>
                </c:pt>
                <c:pt idx="1">
                  <c:v>32.576049567486756</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1.5752147850624851</c:v>
                </c:pt>
                <c:pt idx="1">
                  <c:v>35.325181229015925</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2.5725333167266626</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52.714209031862993</c:v>
                </c:pt>
                <c:pt idx="1">
                  <c:v>43.502504975500067</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44.511155619479496</c:v>
                </c:pt>
                <c:pt idx="1">
                  <c:v>36.732918967469352</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2.3742474961123321</c:v>
                </c:pt>
                <c:pt idx="1">
                  <c:v>19.467022640188702</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0.40038785254517961</c:v>
                </c:pt>
                <c:pt idx="1">
                  <c:v>0.29755341684187364</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70.618008571889646</c:v>
                </c:pt>
                <c:pt idx="1">
                  <c:v>64.617777485845252</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26.788535790500159</c:v>
                </c:pt>
                <c:pt idx="1">
                  <c:v>24.512382604501717</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1.7987650408108919</c:v>
                </c:pt>
                <c:pt idx="1">
                  <c:v>10.869839909653024</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0.79469059679929899</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90.683230946369065</c:v>
                </c:pt>
                <c:pt idx="1">
                  <c:v>88.071564344700818</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8.6639733286253406</c:v>
                </c:pt>
                <c:pt idx="1">
                  <c:v>8.4144518951257208</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0.65279572500558913</c:v>
                </c:pt>
                <c:pt idx="1">
                  <c:v>3.5139837601734598</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2000</c:v>
                </c:pt>
                <c:pt idx="1">
                  <c:v>2006</c:v>
                </c:pt>
                <c:pt idx="2">
                  <c:v>2010</c:v>
                </c:pt>
                <c:pt idx="3">
                  <c:v>2013</c:v>
                </c:pt>
                <c:pt idx="4">
                  <c:v>2018</c:v>
                </c:pt>
                <c:pt idx="5">
                  <c:v>2020</c:v>
                </c:pt>
              </c:numCache>
            </c:numRef>
          </c:xVal>
          <c:yVal>
            <c:numRef>
              <c:f>Sanitation!$AB$305:$AB$316</c:f>
              <c:numCache>
                <c:formatCode>0.0</c:formatCode>
                <c:ptCount val="12"/>
                <c:pt idx="0">
                  <c:v>2.3085754788194119</c:v>
                </c:pt>
                <c:pt idx="1">
                  <c:v>0.41243138252987432</c:v>
                </c:pt>
                <c:pt idx="2">
                  <c:v>0</c:v>
                </c:pt>
                <c:pt idx="3">
                  <c:v>0.63460385057097723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2000</c:v>
                </c:pt>
                <c:pt idx="1">
                  <c:v>2006</c:v>
                </c:pt>
                <c:pt idx="2">
                  <c:v>2010</c:v>
                </c:pt>
                <c:pt idx="3">
                  <c:v>2013</c:v>
                </c:pt>
                <c:pt idx="4">
                  <c:v>2018</c:v>
                </c:pt>
                <c:pt idx="5">
                  <c:v>2020</c:v>
                </c:pt>
              </c:numCache>
            </c:numRef>
          </c:xVal>
          <c:yVal>
            <c:numRef>
              <c:f>Sanitation!$W$305:$W$316</c:f>
              <c:numCache>
                <c:formatCode>0.0</c:formatCode>
                <c:ptCount val="12"/>
                <c:pt idx="0">
                  <c:v>3.3858673397319259</c:v>
                </c:pt>
                <c:pt idx="1">
                  <c:v>0.97253219806779245</c:v>
                </c:pt>
                <c:pt idx="2">
                  <c:v>1.1720824594810597</c:v>
                </c:pt>
                <c:pt idx="3">
                  <c:v>0.84150603531569645</c:v>
                </c:pt>
                <c:pt idx="4">
                  <c:v>0.93042274575765704</c:v>
                </c:pt>
                <c:pt idx="5">
                  <c:v>0.4444245819229215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2000</c:v>
                </c:pt>
                <c:pt idx="1">
                  <c:v>2006</c:v>
                </c:pt>
                <c:pt idx="2">
                  <c:v>2010</c:v>
                </c:pt>
                <c:pt idx="3">
                  <c:v>2013</c:v>
                </c:pt>
                <c:pt idx="4">
                  <c:v>2018</c:v>
                </c:pt>
                <c:pt idx="5">
                  <c:v>2020</c:v>
                </c:pt>
              </c:numCache>
            </c:numRef>
          </c:xVal>
          <c:yVal>
            <c:numRef>
              <c:f>Sanitation!$R$305:$R$316</c:f>
              <c:numCache>
                <c:formatCode>0.0</c:formatCode>
                <c:ptCount val="12"/>
                <c:pt idx="0">
                  <c:v>8.5189195607531474</c:v>
                </c:pt>
                <c:pt idx="1">
                  <c:v>3.5593217055738999</c:v>
                </c:pt>
                <c:pt idx="2">
                  <c:v>3.3066130084179886</c:v>
                </c:pt>
                <c:pt idx="3">
                  <c:v>1.6095132630014128</c:v>
                </c:pt>
                <c:pt idx="4">
                  <c:v>0.83822797629096346</c:v>
                </c:pt>
                <c:pt idx="5">
                  <c:v>0.86785957930917768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2000</c:v>
                </c:pt>
                <c:pt idx="1">
                  <c:v>2006</c:v>
                </c:pt>
                <c:pt idx="2">
                  <c:v>2010</c:v>
                </c:pt>
                <c:pt idx="3">
                  <c:v>2013</c:v>
                </c:pt>
                <c:pt idx="4">
                  <c:v>2018</c:v>
                </c:pt>
                <c:pt idx="5">
                  <c:v>2020</c:v>
                </c:pt>
              </c:numCache>
            </c:numRef>
          </c:xVal>
          <c:yVal>
            <c:numRef>
              <c:f>Sanitation!$M$305:$M$316</c:f>
              <c:numCache>
                <c:formatCode>0.0</c:formatCode>
                <c:ptCount val="12"/>
                <c:pt idx="0">
                  <c:v>15.633779224222282</c:v>
                </c:pt>
                <c:pt idx="1">
                  <c:v>12.661122643872933</c:v>
                </c:pt>
                <c:pt idx="2">
                  <c:v>6.2550621089936502</c:v>
                </c:pt>
                <c:pt idx="3">
                  <c:v>2.8971539651036107</c:v>
                </c:pt>
                <c:pt idx="4">
                  <c:v>1.7831434083872211</c:v>
                </c:pt>
                <c:pt idx="5">
                  <c:v>2.3162587233422363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2000</c:v>
                </c:pt>
                <c:pt idx="1">
                  <c:v>2006</c:v>
                </c:pt>
                <c:pt idx="2">
                  <c:v>2010</c:v>
                </c:pt>
                <c:pt idx="3">
                  <c:v>2013</c:v>
                </c:pt>
                <c:pt idx="4">
                  <c:v>2018</c:v>
                </c:pt>
                <c:pt idx="5">
                  <c:v>2020</c:v>
                </c:pt>
              </c:numCache>
            </c:numRef>
          </c:xVal>
          <c:yVal>
            <c:numRef>
              <c:f>Sanitation!$H$305:$H$316</c:f>
              <c:numCache>
                <c:formatCode>0.0</c:formatCode>
                <c:ptCount val="12"/>
                <c:pt idx="0">
                  <c:v>29.401745913370441</c:v>
                </c:pt>
                <c:pt idx="1">
                  <c:v>15.737148523279085</c:v>
                </c:pt>
                <c:pt idx="2">
                  <c:v>14.670175514748616</c:v>
                </c:pt>
                <c:pt idx="3">
                  <c:v>11.757685227512848</c:v>
                </c:pt>
                <c:pt idx="4">
                  <c:v>6.2839359957518175</c:v>
                </c:pt>
                <c:pt idx="5">
                  <c:v>6.6001322283932042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2000</c:v>
                </c:pt>
                <c:pt idx="1">
                  <c:v>2006</c:v>
                </c:pt>
                <c:pt idx="2">
                  <c:v>2010</c:v>
                </c:pt>
                <c:pt idx="3">
                  <c:v>2013</c:v>
                </c:pt>
                <c:pt idx="4">
                  <c:v>2018</c:v>
                </c:pt>
                <c:pt idx="5">
                  <c:v>2020</c:v>
                </c:pt>
              </c:numCache>
            </c:numRef>
          </c:xVal>
          <c:yVal>
            <c:numRef>
              <c:f>Sanitation!$X$305:$X$316</c:f>
              <c:numCache>
                <c:formatCode>0.0</c:formatCode>
                <c:ptCount val="12"/>
                <c:pt idx="0">
                  <c:v>88.965983658674531</c:v>
                </c:pt>
                <c:pt idx="1">
                  <c:v>94.45990748746091</c:v>
                </c:pt>
                <c:pt idx="2">
                  <c:v>67.071005533268703</c:v>
                </c:pt>
                <c:pt idx="3">
                  <c:v>56.153895012334154</c:v>
                </c:pt>
                <c:pt idx="4">
                  <c:v>65.288171320675488</c:v>
                </c:pt>
                <c:pt idx="5">
                  <c:v>59.0902372711015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2000</c:v>
                </c:pt>
                <c:pt idx="1">
                  <c:v>2006</c:v>
                </c:pt>
                <c:pt idx="2">
                  <c:v>2010</c:v>
                </c:pt>
                <c:pt idx="3">
                  <c:v>2013</c:v>
                </c:pt>
                <c:pt idx="4">
                  <c:v>2018</c:v>
                </c:pt>
                <c:pt idx="5">
                  <c:v>2020</c:v>
                </c:pt>
              </c:numCache>
            </c:numRef>
          </c:xVal>
          <c:yVal>
            <c:numRef>
              <c:f>Sanitation!$S$305:$S$316</c:f>
              <c:numCache>
                <c:formatCode>0.0</c:formatCode>
                <c:ptCount val="12"/>
                <c:pt idx="0">
                  <c:v>81.854343799118993</c:v>
                </c:pt>
                <c:pt idx="1">
                  <c:v>89.196079579315253</c:v>
                </c:pt>
                <c:pt idx="2">
                  <c:v>68.335385431511156</c:v>
                </c:pt>
                <c:pt idx="3">
                  <c:v>48.989887993542695</c:v>
                </c:pt>
                <c:pt idx="4">
                  <c:v>44.57121283264155</c:v>
                </c:pt>
                <c:pt idx="5">
                  <c:v>57.748132038416287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2000</c:v>
                </c:pt>
                <c:pt idx="1">
                  <c:v>2006</c:v>
                </c:pt>
                <c:pt idx="2">
                  <c:v>2010</c:v>
                </c:pt>
                <c:pt idx="3">
                  <c:v>2013</c:v>
                </c:pt>
                <c:pt idx="4">
                  <c:v>2018</c:v>
                </c:pt>
                <c:pt idx="5">
                  <c:v>2020</c:v>
                </c:pt>
              </c:numCache>
            </c:numRef>
          </c:xVal>
          <c:yVal>
            <c:numRef>
              <c:f>Sanitation!$N$305:$N$316</c:f>
              <c:numCache>
                <c:formatCode>0.0</c:formatCode>
                <c:ptCount val="12"/>
                <c:pt idx="0">
                  <c:v>74.821674768725458</c:v>
                </c:pt>
                <c:pt idx="1">
                  <c:v>81.571560917118759</c:v>
                </c:pt>
                <c:pt idx="2">
                  <c:v>67.04852967059</c:v>
                </c:pt>
                <c:pt idx="3">
                  <c:v>33.512943888230154</c:v>
                </c:pt>
                <c:pt idx="4">
                  <c:v>32.8833954412016</c:v>
                </c:pt>
                <c:pt idx="5">
                  <c:v>43.63640132848095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2000</c:v>
                </c:pt>
                <c:pt idx="1">
                  <c:v>2006</c:v>
                </c:pt>
                <c:pt idx="2">
                  <c:v>2010</c:v>
                </c:pt>
                <c:pt idx="3">
                  <c:v>2013</c:v>
                </c:pt>
                <c:pt idx="4">
                  <c:v>2018</c:v>
                </c:pt>
                <c:pt idx="5">
                  <c:v>2020</c:v>
                </c:pt>
              </c:numCache>
            </c:numRef>
          </c:xVal>
          <c:yVal>
            <c:numRef>
              <c:f>Sanitation!$I$305:$I$316</c:f>
              <c:numCache>
                <c:formatCode>0.0</c:formatCode>
                <c:ptCount val="12"/>
                <c:pt idx="0">
                  <c:v>64.070553271199472</c:v>
                </c:pt>
                <c:pt idx="1">
                  <c:v>68.948696382916779</c:v>
                </c:pt>
                <c:pt idx="2">
                  <c:v>58.487802614233978</c:v>
                </c:pt>
                <c:pt idx="3">
                  <c:v>30.480844180272953</c:v>
                </c:pt>
                <c:pt idx="4">
                  <c:v>22.782088576375941</c:v>
                </c:pt>
                <c:pt idx="5">
                  <c:v>35.238136216320491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2000</c:v>
                </c:pt>
                <c:pt idx="1">
                  <c:v>2006</c:v>
                </c:pt>
                <c:pt idx="2">
                  <c:v>2010</c:v>
                </c:pt>
                <c:pt idx="3">
                  <c:v>2013</c:v>
                </c:pt>
                <c:pt idx="4">
                  <c:v>2018</c:v>
                </c:pt>
                <c:pt idx="5">
                  <c:v>2020</c:v>
                </c:pt>
              </c:numCache>
            </c:numRef>
          </c:xVal>
          <c:yVal>
            <c:numRef>
              <c:f>Sanitation!$D$305:$D$316</c:f>
              <c:numCache>
                <c:formatCode>0.0</c:formatCode>
                <c:ptCount val="12"/>
                <c:pt idx="0">
                  <c:v>45.844022502001295</c:v>
                </c:pt>
                <c:pt idx="1">
                  <c:v>57.798984682918551</c:v>
                </c:pt>
                <c:pt idx="2">
                  <c:v>57.097621051880573</c:v>
                </c:pt>
                <c:pt idx="3">
                  <c:v>29.533834915257522</c:v>
                </c:pt>
                <c:pt idx="4">
                  <c:v>17.343075833202665</c:v>
                </c:pt>
                <c:pt idx="5">
                  <c:v>25.646453526822409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36.465158540831538</c:v>
                </c:pt>
                <c:pt idx="1">
                  <c:v>15.020969760413889</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21.417383272620469</c:v>
                </c:pt>
                <c:pt idx="1">
                  <c:v>8.8223904504623096</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15.956628423688471</c:v>
                </c:pt>
                <c:pt idx="1">
                  <c:v>71.641826496144859</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26.160829762859521</c:v>
                </c:pt>
                <c:pt idx="1">
                  <c:v>4.5148132929789426</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48.651698202730728</c:v>
                </c:pt>
                <c:pt idx="1">
                  <c:v>18.624191595729158</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22.553664661276198</c:v>
                </c:pt>
                <c:pt idx="1">
                  <c:v>8.6336918823906057</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13.546549600797789</c:v>
                </c:pt>
                <c:pt idx="1">
                  <c:v>72.40209022168483</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15.248087535195282</c:v>
                </c:pt>
                <c:pt idx="1">
                  <c:v>0.34002630019540447</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57.667262584031953</c:v>
                </c:pt>
                <c:pt idx="1">
                  <c:v>24.418175779631838</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24.297756710854639</c:v>
                </c:pt>
                <c:pt idx="1">
                  <c:v>10.288452543621588</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10.900992917565986</c:v>
                </c:pt>
                <c:pt idx="1">
                  <c:v>65.293371676746574</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7.1339877875474258</c:v>
                </c:pt>
                <c:pt idx="1">
                  <c:v>0</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67.343077339506209</c:v>
                </c:pt>
                <c:pt idx="1">
                  <c:v>37.013877531848614</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19.646889190518749</c:v>
                </c:pt>
                <c:pt idx="1">
                  <c:v>10.798549444265621</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10.431594380165478</c:v>
                </c:pt>
                <c:pt idx="1">
                  <c:v>51.914745629174803</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2.5784390898095637</c:v>
                </c:pt>
                <c:pt idx="1">
                  <c:v>0.27282739471095852</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75.570757801539145</c:v>
                </c:pt>
                <c:pt idx="1">
                  <c:v>46.753893628794501</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15.699328526493314</c:v>
                </c:pt>
                <c:pt idx="1">
                  <c:v>9.7128142859011817</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7.1071326316460812</c:v>
                </c:pt>
                <c:pt idx="1">
                  <c:v>43.533292085304318</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1.6227810403214562</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36.465158540831538</c:v>
                </c:pt>
                <c:pt idx="1">
                  <c:v>15.020969760413889</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21.417383272620469</c:v>
                </c:pt>
                <c:pt idx="1">
                  <c:v>8.8223904504623096</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15.956628423688471</c:v>
                </c:pt>
                <c:pt idx="1">
                  <c:v>71.641826496144859</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26.160829762859521</c:v>
                </c:pt>
                <c:pt idx="1">
                  <c:v>4.5148132929789426</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48.651698202730728</c:v>
                </c:pt>
                <c:pt idx="1">
                  <c:v>18.624191595729158</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22.553664661276198</c:v>
                </c:pt>
                <c:pt idx="1">
                  <c:v>8.6336918823906057</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13.546549600797789</c:v>
                </c:pt>
                <c:pt idx="1">
                  <c:v>72.40209022168483</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15.248087535195282</c:v>
                </c:pt>
                <c:pt idx="1">
                  <c:v>0.34002630019540447</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57.667262584031953</c:v>
                </c:pt>
                <c:pt idx="1">
                  <c:v>24.418175779631838</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24.297756710854639</c:v>
                </c:pt>
                <c:pt idx="1">
                  <c:v>10.288452543621588</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10.900992917565986</c:v>
                </c:pt>
                <c:pt idx="1">
                  <c:v>65.293371676746574</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7.1339877875474258</c:v>
                </c:pt>
                <c:pt idx="1">
                  <c:v>0</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67.343077339506209</c:v>
                </c:pt>
                <c:pt idx="1">
                  <c:v>37.013877531848614</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19.646889190518749</c:v>
                </c:pt>
                <c:pt idx="1">
                  <c:v>10.798549444265621</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10.431594380165478</c:v>
                </c:pt>
                <c:pt idx="1">
                  <c:v>51.914745629174803</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2.5784390898095637</c:v>
                </c:pt>
                <c:pt idx="1">
                  <c:v>0.27282739471095852</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75.570757801539145</c:v>
                </c:pt>
                <c:pt idx="1">
                  <c:v>46.753893628794501</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15.699328526493314</c:v>
                </c:pt>
                <c:pt idx="1">
                  <c:v>9.7128142859011817</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7.1071326316460812</c:v>
                </c:pt>
                <c:pt idx="1">
                  <c:v>43.533292085304318</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1.6227810403214562</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39.397558933974658</c:v>
                </c:pt>
                <c:pt idx="1">
                  <c:v>19.798834600417599</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20.303057456513333</c:v>
                </c:pt>
                <c:pt idx="1">
                  <c:v>10.203090936114727</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18.521797174809308</c:v>
                </c:pt>
                <c:pt idx="1">
                  <c:v>68.54508763956801</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21.777586434702698</c:v>
                </c:pt>
                <c:pt idx="1">
                  <c:v>1.4529868238996642</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52.472282749249089</c:v>
                </c:pt>
                <c:pt idx="1">
                  <c:v>30.55159225920659</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26.001764623637982</c:v>
                </c:pt>
                <c:pt idx="1">
                  <c:v>15.139332027871767</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13.153606726186013</c:v>
                </c:pt>
                <c:pt idx="1">
                  <c:v>54.30907571292164</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8.3723459009269163</c:v>
                </c:pt>
                <c:pt idx="1">
                  <c:v>0</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54.743639724010798</c:v>
                </c:pt>
                <c:pt idx="1">
                  <c:v>38.740477965894982</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32.470076698331908</c:v>
                </c:pt>
                <c:pt idx="1">
                  <c:v>22.978126723476226</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10.459366111074019</c:v>
                </c:pt>
                <c:pt idx="1">
                  <c:v>38.279165907623991</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2.3269174665832679</c:v>
                </c:pt>
                <c:pt idx="1">
                  <c:v>2.2294030048044533E-3</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55.813709303503877</c:v>
                </c:pt>
                <c:pt idx="1">
                  <c:v>50.485383673011938</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34.116757625184491</c:v>
                </c:pt>
                <c:pt idx="1">
                  <c:v>30.859758648552429</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8.461756285374662</c:v>
                </c:pt>
                <c:pt idx="1">
                  <c:v>18.654857678435633</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1.6077767859369771</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80.947520388154317</c:v>
                </c:pt>
                <c:pt idx="1">
                  <c:v>78.681386387258769</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15.700147783639585</c:v>
                </c:pt>
                <c:pt idx="1">
                  <c:v>15.260620562286956</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2.9602030087959577</c:v>
                </c:pt>
                <c:pt idx="1">
                  <c:v>6.0579930504542716</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0.39212881941013933</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43.400165110707086</c:v>
                </c:pt>
                <c:pt idx="1">
                  <c:v>24.139541662304765</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41.702071088358288</c:v>
                </c:pt>
                <c:pt idx="1">
                  <c:v>23.195047297031323</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12.409540001108525</c:v>
                </c:pt>
                <c:pt idx="1">
                  <c:v>52.067592794946364</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2.4882237998261019</c:v>
                </c:pt>
                <c:pt idx="1">
                  <c:v>0.59781824571754782</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47.572445810957831</c:v>
                </c:pt>
                <c:pt idx="1">
                  <c:v>32.098769203497319</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48.279806087253021</c:v>
                </c:pt>
                <c:pt idx="1">
                  <c:v>32.576049567486756</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1.5752147850624851</c:v>
                </c:pt>
                <c:pt idx="1">
                  <c:v>35.325181229015925</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2.5725333167266626</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52.714209031862993</c:v>
                </c:pt>
                <c:pt idx="1">
                  <c:v>43.502504975500067</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44.511155619479496</c:v>
                </c:pt>
                <c:pt idx="1">
                  <c:v>36.732918967469352</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2.3742474961123321</c:v>
                </c:pt>
                <c:pt idx="1">
                  <c:v>19.467022640188702</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0.40038785254517961</c:v>
                </c:pt>
                <c:pt idx="1">
                  <c:v>0.29755341684187364</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70.618008571889646</c:v>
                </c:pt>
                <c:pt idx="1">
                  <c:v>64.617777485845252</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26.788535790500159</c:v>
                </c:pt>
                <c:pt idx="1">
                  <c:v>24.512382604501717</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1.7987650408108919</c:v>
                </c:pt>
                <c:pt idx="1">
                  <c:v>10.869839909653024</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0.79469059679929899</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90.683230946369065</c:v>
                </c:pt>
                <c:pt idx="1">
                  <c:v>88.071564344700818</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8.6639733286253406</c:v>
                </c:pt>
                <c:pt idx="1">
                  <c:v>8.4144518951257208</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0.65279572500558913</c:v>
                </c:pt>
                <c:pt idx="1">
                  <c:v>3.5139837601734598</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5.6828502514939583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82.334084953809921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11.983064794696018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3.9645256130423538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86.032663209261202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10.002811177696435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6.6259216869215294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82.079373183091818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11.294705129986598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5.7385792653536063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85.347899918802909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8.913520815843464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6.5583508789863316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85.5363420617348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7.9053070592788863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4.2021940188872113</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85.800583178227214</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9.9972228028856023</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4.244277075564888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82.653496018066988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13.102226906368116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4.7095483494874468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87.746916756924335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7.5435348935882205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8.2457957911464863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84.656774662492339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7.0974295463613002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20.164451044347697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72.00084204123921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7.8347069144131627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1.509566662371981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85.129356689503879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13.361076648124163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3.934645170948428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88.643370570694231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7.4219842583574014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7.4722138661132949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84.934175564849852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7.593610569036942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10.343730139283139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83.226009641050808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6.4302602196660672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24.033737965022876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67.198115648138213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8.7681463868389748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MICS00!$M$18:$Q$18</c:f>
              <c:numCache>
                <c:formatCode>###0.0</c:formatCode>
                <c:ptCount val="5"/>
                <c:pt idx="0">
                  <c:v>62.016912141542001</c:v>
                </c:pt>
                <c:pt idx="1">
                  <c:v>64.390508166303803</c:v>
                </c:pt>
                <c:pt idx="2">
                  <c:v>70.221531663676373</c:v>
                </c:pt>
                <c:pt idx="3">
                  <c:v>65.827176324191612</c:v>
                </c:pt>
                <c:pt idx="4">
                  <c:v>79.425276795244102</c:v>
                </c:pt>
              </c:numCache>
            </c:numRef>
          </c:val>
          <c:extLst>
            <c:ext xmlns:c16="http://schemas.microsoft.com/office/drawing/2014/chart" uri="{C3380CC4-5D6E-409C-BE32-E72D297353CC}">
              <c16:uniqueId val="{00000000-4D91-4329-8512-00EC866E01A9}"/>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MICS00!$M$19:$Q$19</c:f>
              <c:numCache>
                <c:formatCode>###0.0</c:formatCode>
                <c:ptCount val="5"/>
                <c:pt idx="0">
                  <c:v>7.0805488143604567</c:v>
                </c:pt>
                <c:pt idx="1">
                  <c:v>13.186819066676815</c:v>
                </c:pt>
                <c:pt idx="2">
                  <c:v>8.8412150586155747</c:v>
                </c:pt>
                <c:pt idx="3">
                  <c:v>8.2367703373566616</c:v>
                </c:pt>
                <c:pt idx="4">
                  <c:v>5.164853489485747</c:v>
                </c:pt>
              </c:numCache>
            </c:numRef>
          </c:val>
          <c:extLst>
            <c:ext xmlns:c16="http://schemas.microsoft.com/office/drawing/2014/chart" uri="{C3380CC4-5D6E-409C-BE32-E72D297353CC}">
              <c16:uniqueId val="{00000001-4D91-4329-8512-00EC866E01A9}"/>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MICS00!$M$20:$Q$20</c:f>
              <c:numCache>
                <c:formatCode>###0.0</c:formatCode>
                <c:ptCount val="5"/>
                <c:pt idx="0">
                  <c:v>30.902539044097544</c:v>
                </c:pt>
                <c:pt idx="1">
                  <c:v>21.408830387043327</c:v>
                </c:pt>
                <c:pt idx="2">
                  <c:v>20.937253277708052</c:v>
                </c:pt>
                <c:pt idx="3">
                  <c:v>25.936053338451728</c:v>
                </c:pt>
                <c:pt idx="4">
                  <c:v>15.409869715270151</c:v>
                </c:pt>
              </c:numCache>
            </c:numRef>
          </c:val>
          <c:extLst>
            <c:ext xmlns:c16="http://schemas.microsoft.com/office/drawing/2014/chart" uri="{C3380CC4-5D6E-409C-BE32-E72D297353CC}">
              <c16:uniqueId val="{00000002-4D91-4329-8512-00EC866E01A9}"/>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MICS00!$M$21:$Q$21</c:f>
              <c:numCache>
                <c:formatCode>###0.0</c:formatCode>
                <c:ptCount val="5"/>
                <c:pt idx="0">
                  <c:v>0</c:v>
                </c:pt>
                <c:pt idx="1">
                  <c:v>1.0138423799760556</c:v>
                </c:pt>
                <c:pt idx="2">
                  <c:v>0</c:v>
                </c:pt>
                <c:pt idx="3">
                  <c:v>0</c:v>
                </c:pt>
                <c:pt idx="4">
                  <c:v>0</c:v>
                </c:pt>
              </c:numCache>
            </c:numRef>
          </c:val>
          <c:extLst>
            <c:ext xmlns:c16="http://schemas.microsoft.com/office/drawing/2014/chart" uri="{C3380CC4-5D6E-409C-BE32-E72D297353CC}">
              <c16:uniqueId val="{00000003-4D91-4329-8512-00EC866E01A9}"/>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MICS00!$R$15:$Y$15</c:f>
              <c:strCache>
                <c:ptCount val="8"/>
                <c:pt idx="0">
                  <c:v>banjul</c:v>
                </c:pt>
                <c:pt idx="1">
                  <c:v>basse</c:v>
                </c:pt>
                <c:pt idx="2">
                  <c:v>brikama</c:v>
                </c:pt>
                <c:pt idx="3">
                  <c:v>janjabureh</c:v>
                </c:pt>
                <c:pt idx="4">
                  <c:v>kanifing</c:v>
                </c:pt>
                <c:pt idx="5">
                  <c:v>kerewan</c:v>
                </c:pt>
                <c:pt idx="6">
                  <c:v>kuntaur</c:v>
                </c:pt>
                <c:pt idx="7">
                  <c:v>mansakonko</c:v>
                </c:pt>
              </c:strCache>
            </c:strRef>
          </c:cat>
          <c:val>
            <c:numRef>
              <c:f>MICS00!$R$18:$Y$18</c:f>
              <c:numCache>
                <c:formatCode>###0.0</c:formatCode>
                <c:ptCount val="8"/>
                <c:pt idx="0">
                  <c:v>97.939533988060873</c:v>
                </c:pt>
                <c:pt idx="1">
                  <c:v>65.863976570126894</c:v>
                </c:pt>
                <c:pt idx="2">
                  <c:v>68.489745183343686</c:v>
                </c:pt>
                <c:pt idx="3">
                  <c:v>68.953949374809397</c:v>
                </c:pt>
                <c:pt idx="4">
                  <c:v>87.724063009234129</c:v>
                </c:pt>
                <c:pt idx="5">
                  <c:v>80.91961213637785</c:v>
                </c:pt>
                <c:pt idx="6">
                  <c:v>74.479737130339529</c:v>
                </c:pt>
                <c:pt idx="7">
                  <c:v>85.149737573325098</c:v>
                </c:pt>
              </c:numCache>
            </c:numRef>
          </c:val>
          <c:extLst>
            <c:ext xmlns:c16="http://schemas.microsoft.com/office/drawing/2014/chart" uri="{C3380CC4-5D6E-409C-BE32-E72D297353CC}">
              <c16:uniqueId val="{00000000-D4B6-4855-BA75-F3A10D87FF2C}"/>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MICS00!$R$15:$Y$15</c:f>
              <c:strCache>
                <c:ptCount val="8"/>
                <c:pt idx="0">
                  <c:v>banjul</c:v>
                </c:pt>
                <c:pt idx="1">
                  <c:v>basse</c:v>
                </c:pt>
                <c:pt idx="2">
                  <c:v>brikama</c:v>
                </c:pt>
                <c:pt idx="3">
                  <c:v>janjabureh</c:v>
                </c:pt>
                <c:pt idx="4">
                  <c:v>kanifing</c:v>
                </c:pt>
                <c:pt idx="5">
                  <c:v>kerewan</c:v>
                </c:pt>
                <c:pt idx="6">
                  <c:v>kuntaur</c:v>
                </c:pt>
                <c:pt idx="7">
                  <c:v>mansakonko</c:v>
                </c:pt>
              </c:strCache>
            </c:strRef>
          </c:cat>
          <c:val>
            <c:numRef>
              <c:f>MICS00!$R$19:$Y$19</c:f>
              <c:numCache>
                <c:formatCode>###0.0</c:formatCode>
                <c:ptCount val="8"/>
                <c:pt idx="0">
                  <c:v>2.0604660119391491</c:v>
                </c:pt>
                <c:pt idx="1">
                  <c:v>7.2892938496583133</c:v>
                </c:pt>
                <c:pt idx="2">
                  <c:v>8.0174021131137359</c:v>
                </c:pt>
                <c:pt idx="3">
                  <c:v>2.1957913998170175</c:v>
                </c:pt>
                <c:pt idx="4">
                  <c:v>7.7403585008147759</c:v>
                </c:pt>
                <c:pt idx="5">
                  <c:v>9.5401939318110731</c:v>
                </c:pt>
                <c:pt idx="6">
                  <c:v>12.267250821467687</c:v>
                </c:pt>
                <c:pt idx="7">
                  <c:v>6.8539672738499533</c:v>
                </c:pt>
              </c:numCache>
            </c:numRef>
          </c:val>
          <c:extLst>
            <c:ext xmlns:c16="http://schemas.microsoft.com/office/drawing/2014/chart" uri="{C3380CC4-5D6E-409C-BE32-E72D297353CC}">
              <c16:uniqueId val="{00000001-D4B6-4855-BA75-F3A10D87FF2C}"/>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MICS00!$R$15:$Y$15</c:f>
              <c:strCache>
                <c:ptCount val="8"/>
                <c:pt idx="0">
                  <c:v>banjul</c:v>
                </c:pt>
                <c:pt idx="1">
                  <c:v>basse</c:v>
                </c:pt>
                <c:pt idx="2">
                  <c:v>brikama</c:v>
                </c:pt>
                <c:pt idx="3">
                  <c:v>janjabureh</c:v>
                </c:pt>
                <c:pt idx="4">
                  <c:v>kanifing</c:v>
                </c:pt>
                <c:pt idx="5">
                  <c:v>kerewan</c:v>
                </c:pt>
                <c:pt idx="6">
                  <c:v>kuntaur</c:v>
                </c:pt>
                <c:pt idx="7">
                  <c:v>mansakonko</c:v>
                </c:pt>
              </c:strCache>
            </c:strRef>
          </c:cat>
          <c:val>
            <c:numRef>
              <c:f>MICS00!$R$20:$Y$20</c:f>
              <c:numCache>
                <c:formatCode>###0.0</c:formatCode>
                <c:ptCount val="8"/>
                <c:pt idx="0">
                  <c:v>-2.2204460492503131E-14</c:v>
                </c:pt>
                <c:pt idx="1">
                  <c:v>26.163358281809323</c:v>
                </c:pt>
                <c:pt idx="2">
                  <c:v>23.492852703542578</c:v>
                </c:pt>
                <c:pt idx="3">
                  <c:v>28.850259225373584</c:v>
                </c:pt>
                <c:pt idx="4">
                  <c:v>4.5355784899510949</c:v>
                </c:pt>
                <c:pt idx="5">
                  <c:v>9.5401939318110767</c:v>
                </c:pt>
                <c:pt idx="6">
                  <c:v>13.253012048192783</c:v>
                </c:pt>
                <c:pt idx="7">
                  <c:v>7.9962951528249491</c:v>
                </c:pt>
              </c:numCache>
            </c:numRef>
          </c:val>
          <c:extLst>
            <c:ext xmlns:c16="http://schemas.microsoft.com/office/drawing/2014/chart" uri="{C3380CC4-5D6E-409C-BE32-E72D297353CC}">
              <c16:uniqueId val="{00000002-D4B6-4855-BA75-F3A10D87FF2C}"/>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MICS00!$R$15:$Y$15</c:f>
              <c:strCache>
                <c:ptCount val="8"/>
                <c:pt idx="0">
                  <c:v>banjul</c:v>
                </c:pt>
                <c:pt idx="1">
                  <c:v>basse</c:v>
                </c:pt>
                <c:pt idx="2">
                  <c:v>brikama</c:v>
                </c:pt>
                <c:pt idx="3">
                  <c:v>janjabureh</c:v>
                </c:pt>
                <c:pt idx="4">
                  <c:v>kanifing</c:v>
                </c:pt>
                <c:pt idx="5">
                  <c:v>kerewan</c:v>
                </c:pt>
                <c:pt idx="6">
                  <c:v>kuntaur</c:v>
                </c:pt>
                <c:pt idx="7">
                  <c:v>mansakonko</c:v>
                </c:pt>
              </c:strCache>
            </c:strRef>
          </c:cat>
          <c:val>
            <c:numRef>
              <c:f>MICS00!$R$21:$Y$21</c:f>
              <c:numCache>
                <c:formatCode>###0.0</c:formatCode>
                <c:ptCount val="8"/>
                <c:pt idx="0">
                  <c:v>0</c:v>
                </c:pt>
                <c:pt idx="1">
                  <c:v>0.68337129840546695</c:v>
                </c:pt>
                <c:pt idx="2">
                  <c:v>0</c:v>
                </c:pt>
                <c:pt idx="3">
                  <c:v>0</c:v>
                </c:pt>
                <c:pt idx="4">
                  <c:v>0</c:v>
                </c:pt>
                <c:pt idx="5">
                  <c:v>0</c:v>
                </c:pt>
                <c:pt idx="6">
                  <c:v>0</c:v>
                </c:pt>
                <c:pt idx="7">
                  <c:v>0</c:v>
                </c:pt>
              </c:numCache>
            </c:numRef>
          </c:val>
          <c:extLst>
            <c:ext xmlns:c16="http://schemas.microsoft.com/office/drawing/2014/chart" uri="{C3380CC4-5D6E-409C-BE32-E72D297353CC}">
              <c16:uniqueId val="{00000003-D4B6-4855-BA75-F3A10D87FF2C}"/>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MICS00!$C$18:$G$18</c:f>
              <c:numCache>
                <c:formatCode>###0.0</c:formatCode>
                <c:ptCount val="5"/>
                <c:pt idx="0">
                  <c:v>61.899393502437952</c:v>
                </c:pt>
                <c:pt idx="1">
                  <c:v>72.077246360177384</c:v>
                </c:pt>
                <c:pt idx="2">
                  <c:v>70.728798518637106</c:v>
                </c:pt>
                <c:pt idx="3">
                  <c:v>83.465877065378464</c:v>
                </c:pt>
                <c:pt idx="4">
                  <c:v>92.472170099751764</c:v>
                </c:pt>
              </c:numCache>
            </c:numRef>
          </c:val>
          <c:extLst>
            <c:ext xmlns:c16="http://schemas.microsoft.com/office/drawing/2014/chart" uri="{C3380CC4-5D6E-409C-BE32-E72D297353CC}">
              <c16:uniqueId val="{00000000-661F-4591-8361-25D9819E07B9}"/>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MICS00!$C$19:$G$19</c:f>
              <c:numCache>
                <c:formatCode>###0.0</c:formatCode>
                <c:ptCount val="5"/>
                <c:pt idx="0">
                  <c:v>9.5403097293549255</c:v>
                </c:pt>
                <c:pt idx="1">
                  <c:v>9.0760286365854306</c:v>
                </c:pt>
                <c:pt idx="2">
                  <c:v>8.7995445324069177</c:v>
                </c:pt>
                <c:pt idx="3">
                  <c:v>8.3368918394151645</c:v>
                </c:pt>
                <c:pt idx="4">
                  <c:v>3.1811726098764006</c:v>
                </c:pt>
              </c:numCache>
            </c:numRef>
          </c:val>
          <c:extLst>
            <c:ext xmlns:c16="http://schemas.microsoft.com/office/drawing/2014/chart" uri="{C3380CC4-5D6E-409C-BE32-E72D297353CC}">
              <c16:uniqueId val="{00000001-661F-4591-8361-25D9819E07B9}"/>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MICS00!$C$20:$G$20</c:f>
              <c:numCache>
                <c:formatCode>###0.0</c:formatCode>
                <c:ptCount val="5"/>
                <c:pt idx="0">
                  <c:v>28.560296768207124</c:v>
                </c:pt>
                <c:pt idx="1">
                  <c:v>18.226893020504018</c:v>
                </c:pt>
                <c:pt idx="2">
                  <c:v>20.471656948955975</c:v>
                </c:pt>
                <c:pt idx="3">
                  <c:v>8.1972310952063712</c:v>
                </c:pt>
                <c:pt idx="4">
                  <c:v>4.3466572903718355</c:v>
                </c:pt>
              </c:numCache>
            </c:numRef>
          </c:val>
          <c:extLst>
            <c:ext xmlns:c16="http://schemas.microsoft.com/office/drawing/2014/chart" uri="{C3380CC4-5D6E-409C-BE32-E72D297353CC}">
              <c16:uniqueId val="{00000002-661F-4591-8361-25D9819E07B9}"/>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MICS00!$C$21:$G$21</c:f>
              <c:numCache>
                <c:formatCode>###0.0</c:formatCode>
                <c:ptCount val="5"/>
                <c:pt idx="0">
                  <c:v>0</c:v>
                </c:pt>
                <c:pt idx="1">
                  <c:v>0.61983198273316831</c:v>
                </c:pt>
                <c:pt idx="2">
                  <c:v>0</c:v>
                </c:pt>
                <c:pt idx="3">
                  <c:v>0</c:v>
                </c:pt>
                <c:pt idx="4">
                  <c:v>0</c:v>
                </c:pt>
              </c:numCache>
            </c:numRef>
          </c:val>
          <c:extLst>
            <c:ext xmlns:c16="http://schemas.microsoft.com/office/drawing/2014/chart" uri="{C3380CC4-5D6E-409C-BE32-E72D297353CC}">
              <c16:uniqueId val="{00000003-661F-4591-8361-25D9819E07B9}"/>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MICS00!$R$121:$Y$121</c:f>
              <c:strCache>
                <c:ptCount val="8"/>
                <c:pt idx="0">
                  <c:v>banjul</c:v>
                </c:pt>
                <c:pt idx="1">
                  <c:v>basse</c:v>
                </c:pt>
                <c:pt idx="2">
                  <c:v>brikama</c:v>
                </c:pt>
                <c:pt idx="3">
                  <c:v>janjabureh</c:v>
                </c:pt>
                <c:pt idx="4">
                  <c:v>kanifing</c:v>
                </c:pt>
                <c:pt idx="5">
                  <c:v>kerewan</c:v>
                </c:pt>
                <c:pt idx="6">
                  <c:v>kuntaur</c:v>
                </c:pt>
                <c:pt idx="7">
                  <c:v>mansakonko</c:v>
                </c:pt>
              </c:strCache>
            </c:strRef>
          </c:cat>
          <c:val>
            <c:numRef>
              <c:f>MICS00!$R$124:$Y$124</c:f>
              <c:numCache>
                <c:formatCode>###0.0</c:formatCode>
                <c:ptCount val="8"/>
                <c:pt idx="0">
                  <c:v>39.626395863170089</c:v>
                </c:pt>
                <c:pt idx="1">
                  <c:v>63.724547010534479</c:v>
                </c:pt>
                <c:pt idx="2">
                  <c:v>55.34181855700853</c:v>
                </c:pt>
                <c:pt idx="3">
                  <c:v>31.397888027579089</c:v>
                </c:pt>
                <c:pt idx="4">
                  <c:v>53.745486287008745</c:v>
                </c:pt>
                <c:pt idx="5">
                  <c:v>48.049225739416215</c:v>
                </c:pt>
                <c:pt idx="6">
                  <c:v>27.571872276368193</c:v>
                </c:pt>
                <c:pt idx="7">
                  <c:v>37.539221243869527</c:v>
                </c:pt>
              </c:numCache>
            </c:numRef>
          </c:val>
          <c:extLst>
            <c:ext xmlns:c16="http://schemas.microsoft.com/office/drawing/2014/chart" uri="{C3380CC4-5D6E-409C-BE32-E72D297353CC}">
              <c16:uniqueId val="{00000000-3BC0-4C83-B979-779BE1770DB3}"/>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MICS00!$R$121:$Y$121</c:f>
              <c:strCache>
                <c:ptCount val="8"/>
                <c:pt idx="0">
                  <c:v>banjul</c:v>
                </c:pt>
                <c:pt idx="1">
                  <c:v>basse</c:v>
                </c:pt>
                <c:pt idx="2">
                  <c:v>brikama</c:v>
                </c:pt>
                <c:pt idx="3">
                  <c:v>janjabureh</c:v>
                </c:pt>
                <c:pt idx="4">
                  <c:v>kanifing</c:v>
                </c:pt>
                <c:pt idx="5">
                  <c:v>kerewan</c:v>
                </c:pt>
                <c:pt idx="6">
                  <c:v>kuntaur</c:v>
                </c:pt>
                <c:pt idx="7">
                  <c:v>mansakonko</c:v>
                </c:pt>
              </c:strCache>
            </c:strRef>
          </c:cat>
          <c:val>
            <c:numRef>
              <c:f>MICS00!$R$125:$Y$125</c:f>
              <c:numCache>
                <c:formatCode>###0.0</c:formatCode>
                <c:ptCount val="8"/>
                <c:pt idx="0">
                  <c:v>57.48510038177487</c:v>
                </c:pt>
                <c:pt idx="1">
                  <c:v>7.260112230312691</c:v>
                </c:pt>
                <c:pt idx="2">
                  <c:v>34.398195313893417</c:v>
                </c:pt>
                <c:pt idx="3">
                  <c:v>4.1246102633680906</c:v>
                </c:pt>
                <c:pt idx="4">
                  <c:v>41.321413535962854</c:v>
                </c:pt>
                <c:pt idx="5">
                  <c:v>31.274042622947956</c:v>
                </c:pt>
                <c:pt idx="6">
                  <c:v>21.711656371479208</c:v>
                </c:pt>
                <c:pt idx="7">
                  <c:v>24.665988910139678</c:v>
                </c:pt>
              </c:numCache>
            </c:numRef>
          </c:val>
          <c:extLst>
            <c:ext xmlns:c16="http://schemas.microsoft.com/office/drawing/2014/chart" uri="{C3380CC4-5D6E-409C-BE32-E72D297353CC}">
              <c16:uniqueId val="{00000001-3BC0-4C83-B979-779BE1770DB3}"/>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MICS00!$R$121:$Y$121</c:f>
              <c:strCache>
                <c:ptCount val="8"/>
                <c:pt idx="0">
                  <c:v>banjul</c:v>
                </c:pt>
                <c:pt idx="1">
                  <c:v>basse</c:v>
                </c:pt>
                <c:pt idx="2">
                  <c:v>brikama</c:v>
                </c:pt>
                <c:pt idx="3">
                  <c:v>janjabureh</c:v>
                </c:pt>
                <c:pt idx="4">
                  <c:v>kanifing</c:v>
                </c:pt>
                <c:pt idx="5">
                  <c:v>kerewan</c:v>
                </c:pt>
                <c:pt idx="6">
                  <c:v>kuntaur</c:v>
                </c:pt>
                <c:pt idx="7">
                  <c:v>mansakonko</c:v>
                </c:pt>
              </c:strCache>
            </c:strRef>
          </c:cat>
          <c:val>
            <c:numRef>
              <c:f>MICS00!$R$126:$Y$126</c:f>
              <c:numCache>
                <c:formatCode>###0.0</c:formatCode>
                <c:ptCount val="8"/>
                <c:pt idx="0">
                  <c:v>1.4827652609283317</c:v>
                </c:pt>
                <c:pt idx="1">
                  <c:v>23.645994843109872</c:v>
                </c:pt>
                <c:pt idx="2">
                  <c:v>4.3867729532124091</c:v>
                </c:pt>
                <c:pt idx="3">
                  <c:v>49.777898171388912</c:v>
                </c:pt>
                <c:pt idx="4">
                  <c:v>4.4713945822429579</c:v>
                </c:pt>
                <c:pt idx="5">
                  <c:v>3.8484551284084283</c:v>
                </c:pt>
                <c:pt idx="6">
                  <c:v>7.3155951199510625</c:v>
                </c:pt>
                <c:pt idx="7">
                  <c:v>29.642278996641753</c:v>
                </c:pt>
              </c:numCache>
            </c:numRef>
          </c:val>
          <c:extLst>
            <c:ext xmlns:c16="http://schemas.microsoft.com/office/drawing/2014/chart" uri="{C3380CC4-5D6E-409C-BE32-E72D297353CC}">
              <c16:uniqueId val="{00000002-3BC0-4C83-B979-779BE1770DB3}"/>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MICS00!$R$121:$Y$121</c:f>
              <c:strCache>
                <c:ptCount val="8"/>
                <c:pt idx="0">
                  <c:v>banjul</c:v>
                </c:pt>
                <c:pt idx="1">
                  <c:v>basse</c:v>
                </c:pt>
                <c:pt idx="2">
                  <c:v>brikama</c:v>
                </c:pt>
                <c:pt idx="3">
                  <c:v>janjabureh</c:v>
                </c:pt>
                <c:pt idx="4">
                  <c:v>kanifing</c:v>
                </c:pt>
                <c:pt idx="5">
                  <c:v>kerewan</c:v>
                </c:pt>
                <c:pt idx="6">
                  <c:v>kuntaur</c:v>
                </c:pt>
                <c:pt idx="7">
                  <c:v>mansakonko</c:v>
                </c:pt>
              </c:strCache>
            </c:strRef>
          </c:cat>
          <c:val>
            <c:numRef>
              <c:f>MICS00!$R$127:$Y$127</c:f>
              <c:numCache>
                <c:formatCode>###0.0</c:formatCode>
                <c:ptCount val="8"/>
                <c:pt idx="0">
                  <c:v>1.405738494126709</c:v>
                </c:pt>
                <c:pt idx="1">
                  <c:v>5.3693459160429553</c:v>
                </c:pt>
                <c:pt idx="2">
                  <c:v>5.8732131758856436</c:v>
                </c:pt>
                <c:pt idx="3">
                  <c:v>14.699603537663922</c:v>
                </c:pt>
                <c:pt idx="4">
                  <c:v>0.46170559478544271</c:v>
                </c:pt>
                <c:pt idx="5">
                  <c:v>16.8282765092274</c:v>
                </c:pt>
                <c:pt idx="6">
                  <c:v>43.400876232201533</c:v>
                </c:pt>
                <c:pt idx="7">
                  <c:v>8.1525108493490386</c:v>
                </c:pt>
              </c:numCache>
            </c:numRef>
          </c:val>
          <c:extLst>
            <c:ext xmlns:c16="http://schemas.microsoft.com/office/drawing/2014/chart" uri="{C3380CC4-5D6E-409C-BE32-E72D297353CC}">
              <c16:uniqueId val="{00000003-3BC0-4C83-B979-779BE1770DB3}"/>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CD5-41E3-924B-EAA3DC0CB6A9}"/>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CD5-41E3-924B-EAA3DC0CB6A9}"/>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CD5-41E3-924B-EAA3DC0CB6A9}"/>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MICS00!$R$221:$Y$221</c:f>
              <c:strCache>
                <c:ptCount val="8"/>
                <c:pt idx="0">
                  <c:v>banjul</c:v>
                </c:pt>
                <c:pt idx="1">
                  <c:v>basse</c:v>
                </c:pt>
                <c:pt idx="2">
                  <c:v>brikama</c:v>
                </c:pt>
                <c:pt idx="3">
                  <c:v>janjabureh</c:v>
                </c:pt>
                <c:pt idx="4">
                  <c:v>kanifing</c:v>
                </c:pt>
                <c:pt idx="5">
                  <c:v>kerewan</c:v>
                </c:pt>
                <c:pt idx="6">
                  <c:v>kuntaur</c:v>
                </c:pt>
                <c:pt idx="7">
                  <c:v>mansakonko</c:v>
                </c:pt>
              </c:strCache>
            </c:strRef>
          </c:cat>
          <c:val>
            <c:numRef>
              <c:f>MICS00!$R$222:$Y$222</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A2DD-4830-BCF3-CC088E3A9CDB}"/>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MICS00!$R$221:$Y$221</c:f>
              <c:strCache>
                <c:ptCount val="8"/>
                <c:pt idx="0">
                  <c:v>banjul</c:v>
                </c:pt>
                <c:pt idx="1">
                  <c:v>basse</c:v>
                </c:pt>
                <c:pt idx="2">
                  <c:v>brikama</c:v>
                </c:pt>
                <c:pt idx="3">
                  <c:v>janjabureh</c:v>
                </c:pt>
                <c:pt idx="4">
                  <c:v>kanifing</c:v>
                </c:pt>
                <c:pt idx="5">
                  <c:v>kerewan</c:v>
                </c:pt>
                <c:pt idx="6">
                  <c:v>kuntaur</c:v>
                </c:pt>
                <c:pt idx="7">
                  <c:v>mansakonko</c:v>
                </c:pt>
              </c:strCache>
            </c:strRef>
          </c:cat>
          <c:val>
            <c:numRef>
              <c:f>MICS00!$R$223:$Y$223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A2DD-4830-BCF3-CC088E3A9CDB}"/>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MICS00!$R$221:$Y$221</c:f>
              <c:strCache>
                <c:ptCount val="8"/>
                <c:pt idx="0">
                  <c:v>banjul</c:v>
                </c:pt>
                <c:pt idx="1">
                  <c:v>basse</c:v>
                </c:pt>
                <c:pt idx="2">
                  <c:v>brikama</c:v>
                </c:pt>
                <c:pt idx="3">
                  <c:v>janjabureh</c:v>
                </c:pt>
                <c:pt idx="4">
                  <c:v>kanifing</c:v>
                </c:pt>
                <c:pt idx="5">
                  <c:v>kerewan</c:v>
                </c:pt>
                <c:pt idx="6">
                  <c:v>kuntaur</c:v>
                </c:pt>
                <c:pt idx="7">
                  <c:v>mansakonko</c:v>
                </c:pt>
              </c:strCache>
            </c:strRef>
          </c:cat>
          <c:val>
            <c:numRef>
              <c:f>MICS00!$R$224:$Y$224</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2DD-4830-BCF3-CC088E3A9CDB}"/>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701-4A2B-839E-BB4E6068FE99}"/>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701-4A2B-839E-BB4E6068FE99}"/>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701-4A2B-839E-BB4E6068FE99}"/>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MICS00!$H$18:$L$18</c:f>
              <c:numCache>
                <c:formatCode>###0.0</c:formatCode>
                <c:ptCount val="5"/>
                <c:pt idx="0">
                  <c:v>76.749859298226653</c:v>
                </c:pt>
                <c:pt idx="1">
                  <c:v>86.570972544198526</c:v>
                </c:pt>
                <c:pt idx="2">
                  <c:v>87.120443956255187</c:v>
                </c:pt>
                <c:pt idx="3">
                  <c:v>92.582601208930029</c:v>
                </c:pt>
                <c:pt idx="4">
                  <c:v>96.589282558664294</c:v>
                </c:pt>
              </c:numCache>
            </c:numRef>
          </c:val>
          <c:extLst>
            <c:ext xmlns:c16="http://schemas.microsoft.com/office/drawing/2014/chart" uri="{C3380CC4-5D6E-409C-BE32-E72D297353CC}">
              <c16:uniqueId val="{00000000-2989-4795-96D6-156522D80E9C}"/>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MICS00!$H$19:$L$19</c:f>
              <c:numCache>
                <c:formatCode>###0.0</c:formatCode>
                <c:ptCount val="5"/>
                <c:pt idx="0">
                  <c:v>8.0943208725986491</c:v>
                </c:pt>
                <c:pt idx="1">
                  <c:v>9.3691240910215345</c:v>
                </c:pt>
                <c:pt idx="2">
                  <c:v>10.265379830374549</c:v>
                </c:pt>
                <c:pt idx="3">
                  <c:v>4.8701317174293379</c:v>
                </c:pt>
                <c:pt idx="4">
                  <c:v>0.73581997060810023</c:v>
                </c:pt>
              </c:numCache>
            </c:numRef>
          </c:val>
          <c:extLst>
            <c:ext xmlns:c16="http://schemas.microsoft.com/office/drawing/2014/chart" uri="{C3380CC4-5D6E-409C-BE32-E72D297353CC}">
              <c16:uniqueId val="{00000001-2989-4795-96D6-156522D80E9C}"/>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MICS00!$H$20:$L$20</c:f>
              <c:numCache>
                <c:formatCode>###0.0</c:formatCode>
                <c:ptCount val="5"/>
                <c:pt idx="0">
                  <c:v>15.155819829174698</c:v>
                </c:pt>
                <c:pt idx="1">
                  <c:v>4.0599033647799398</c:v>
                </c:pt>
                <c:pt idx="2">
                  <c:v>2.6141762133702642</c:v>
                </c:pt>
                <c:pt idx="3">
                  <c:v>2.5472670736406329</c:v>
                </c:pt>
                <c:pt idx="4">
                  <c:v>2.6748974707276054</c:v>
                </c:pt>
              </c:numCache>
            </c:numRef>
          </c:val>
          <c:extLst>
            <c:ext xmlns:c16="http://schemas.microsoft.com/office/drawing/2014/chart" uri="{C3380CC4-5D6E-409C-BE32-E72D297353CC}">
              <c16:uniqueId val="{00000002-2989-4795-96D6-156522D80E9C}"/>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2989-4795-96D6-156522D80E9C}"/>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MICS00!$H$124:$L$124</c:f>
              <c:numCache>
                <c:formatCode>###0.0</c:formatCode>
                <c:ptCount val="5"/>
                <c:pt idx="0">
                  <c:v>31.581215742839927</c:v>
                </c:pt>
                <c:pt idx="1">
                  <c:v>31.260991576977844</c:v>
                </c:pt>
                <c:pt idx="2">
                  <c:v>38.889258385958883</c:v>
                </c:pt>
                <c:pt idx="3">
                  <c:v>57.773187288059432</c:v>
                </c:pt>
                <c:pt idx="4">
                  <c:v>89.715541275162394</c:v>
                </c:pt>
              </c:numCache>
            </c:numRef>
          </c:val>
          <c:extLst>
            <c:ext xmlns:c16="http://schemas.microsoft.com/office/drawing/2014/chart" uri="{C3380CC4-5D6E-409C-BE32-E72D297353CC}">
              <c16:uniqueId val="{00000000-76C7-408A-A3D8-C39B7226B989}"/>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MICS00!$H$125:$L$125</c:f>
              <c:numCache>
                <c:formatCode>###0.0</c:formatCode>
                <c:ptCount val="5"/>
                <c:pt idx="0">
                  <c:v>45.161611857548138</c:v>
                </c:pt>
                <c:pt idx="1">
                  <c:v>57.390357294256638</c:v>
                </c:pt>
                <c:pt idx="2">
                  <c:v>56.286984885284653</c:v>
                </c:pt>
                <c:pt idx="3">
                  <c:v>39.509680987441939</c:v>
                </c:pt>
                <c:pt idx="4">
                  <c:v>9.3218959537194763</c:v>
                </c:pt>
              </c:numCache>
            </c:numRef>
          </c:val>
          <c:extLst>
            <c:ext xmlns:c16="http://schemas.microsoft.com/office/drawing/2014/chart" uri="{C3380CC4-5D6E-409C-BE32-E72D297353CC}">
              <c16:uniqueId val="{00000001-76C7-408A-A3D8-C39B7226B989}"/>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MICS00!$H$126:$L$126</c:f>
              <c:numCache>
                <c:formatCode>###0.0</c:formatCode>
                <c:ptCount val="5"/>
                <c:pt idx="0">
                  <c:v>20.339364586722748</c:v>
                </c:pt>
                <c:pt idx="1">
                  <c:v>7.7733638556554858</c:v>
                </c:pt>
                <c:pt idx="2">
                  <c:v>3.963753918518711</c:v>
                </c:pt>
                <c:pt idx="3">
                  <c:v>1.7230032712107415</c:v>
                </c:pt>
                <c:pt idx="4">
                  <c:v>0.96256277111812949</c:v>
                </c:pt>
              </c:numCache>
            </c:numRef>
          </c:val>
          <c:extLst>
            <c:ext xmlns:c16="http://schemas.microsoft.com/office/drawing/2014/chart" uri="{C3380CC4-5D6E-409C-BE32-E72D297353CC}">
              <c16:uniqueId val="{00000002-76C7-408A-A3D8-C39B7226B989}"/>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MICS00!$H$127:$L$127</c:f>
              <c:numCache>
                <c:formatCode>###0.0</c:formatCode>
                <c:ptCount val="5"/>
                <c:pt idx="0">
                  <c:v>2.917807812889182</c:v>
                </c:pt>
                <c:pt idx="1">
                  <c:v>3.5752872731100318</c:v>
                </c:pt>
                <c:pt idx="2">
                  <c:v>0.86000281023775349</c:v>
                </c:pt>
                <c:pt idx="3">
                  <c:v>0.9941284532878869</c:v>
                </c:pt>
                <c:pt idx="4">
                  <c:v>0</c:v>
                </c:pt>
              </c:numCache>
            </c:numRef>
          </c:val>
          <c:extLst>
            <c:ext xmlns:c16="http://schemas.microsoft.com/office/drawing/2014/chart" uri="{C3380CC4-5D6E-409C-BE32-E72D297353CC}">
              <c16:uniqueId val="{00000003-76C7-408A-A3D8-C39B7226B989}"/>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A76-41BD-80E1-2AD82EBBCEFF}"/>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A76-41BD-80E1-2AD82EBBCEFF}"/>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A76-41BD-80E1-2AD82EBBCEFF}"/>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MICS00!$C$124:$G$124</c:f>
              <c:numCache>
                <c:formatCode>###0.0</c:formatCode>
                <c:ptCount val="5"/>
                <c:pt idx="0">
                  <c:v>34.534496924251528</c:v>
                </c:pt>
                <c:pt idx="1">
                  <c:v>50.452110881037051</c:v>
                </c:pt>
                <c:pt idx="2">
                  <c:v>47.333865899864534</c:v>
                </c:pt>
                <c:pt idx="3">
                  <c:v>47.601478446482453</c:v>
                </c:pt>
                <c:pt idx="4">
                  <c:v>71.179190295311003</c:v>
                </c:pt>
              </c:numCache>
            </c:numRef>
          </c:val>
          <c:extLst>
            <c:ext xmlns:c16="http://schemas.microsoft.com/office/drawing/2014/chart" uri="{C3380CC4-5D6E-409C-BE32-E72D297353CC}">
              <c16:uniqueId val="{00000000-D272-467D-866D-4DFE24B39286}"/>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MICS00!$C$125:$G$125</c:f>
              <c:numCache>
                <c:formatCode>###0.0</c:formatCode>
                <c:ptCount val="5"/>
                <c:pt idx="0">
                  <c:v>16.620976923510572</c:v>
                </c:pt>
                <c:pt idx="1">
                  <c:v>23.264604935880996</c:v>
                </c:pt>
                <c:pt idx="2">
                  <c:v>35.833204305177311</c:v>
                </c:pt>
                <c:pt idx="3">
                  <c:v>41.816354988706316</c:v>
                </c:pt>
                <c:pt idx="4">
                  <c:v>26.605618140449273</c:v>
                </c:pt>
              </c:numCache>
            </c:numRef>
          </c:val>
          <c:extLst>
            <c:ext xmlns:c16="http://schemas.microsoft.com/office/drawing/2014/chart" uri="{C3380CC4-5D6E-409C-BE32-E72D297353CC}">
              <c16:uniqueId val="{00000001-D272-467D-866D-4DFE24B39286}"/>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MICS00!$C$126:$G$126</c:f>
              <c:numCache>
                <c:formatCode>###0.0</c:formatCode>
                <c:ptCount val="5"/>
                <c:pt idx="0">
                  <c:v>25.675712714666712</c:v>
                </c:pt>
                <c:pt idx="1">
                  <c:v>16.400124403407254</c:v>
                </c:pt>
                <c:pt idx="2">
                  <c:v>13.909184458124347</c:v>
                </c:pt>
                <c:pt idx="3">
                  <c:v>8.155790448791933</c:v>
                </c:pt>
                <c:pt idx="4">
                  <c:v>1.6928264307891496</c:v>
                </c:pt>
              </c:numCache>
            </c:numRef>
          </c:val>
          <c:extLst>
            <c:ext xmlns:c16="http://schemas.microsoft.com/office/drawing/2014/chart" uri="{C3380CC4-5D6E-409C-BE32-E72D297353CC}">
              <c16:uniqueId val="{00000002-D272-467D-866D-4DFE24B39286}"/>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MICS00!$C$127:$G$127</c:f>
              <c:numCache>
                <c:formatCode>###0.0</c:formatCode>
                <c:ptCount val="5"/>
                <c:pt idx="0">
                  <c:v>23.168813437571192</c:v>
                </c:pt>
                <c:pt idx="1">
                  <c:v>9.8831597796746973</c:v>
                </c:pt>
                <c:pt idx="2">
                  <c:v>2.9237453368338069</c:v>
                </c:pt>
                <c:pt idx="3">
                  <c:v>2.4263761160192985</c:v>
                </c:pt>
                <c:pt idx="4">
                  <c:v>0.52236513345057456</c:v>
                </c:pt>
              </c:numCache>
            </c:numRef>
          </c:val>
          <c:extLst>
            <c:ext xmlns:c16="http://schemas.microsoft.com/office/drawing/2014/chart" uri="{C3380CC4-5D6E-409C-BE32-E72D297353CC}">
              <c16:uniqueId val="{00000003-D272-467D-866D-4DFE24B39286}"/>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MICS00!$M$124:$Q$124</c:f>
              <c:numCache>
                <c:formatCode>###0.0</c:formatCode>
                <c:ptCount val="5"/>
                <c:pt idx="0">
                  <c:v>31.660440410008079</c:v>
                </c:pt>
                <c:pt idx="1">
                  <c:v>43.842255069612719</c:v>
                </c:pt>
                <c:pt idx="2">
                  <c:v>54.620514181168211</c:v>
                </c:pt>
                <c:pt idx="3">
                  <c:v>57.754335412831921</c:v>
                </c:pt>
                <c:pt idx="4">
                  <c:v>62.684251060442897</c:v>
                </c:pt>
              </c:numCache>
            </c:numRef>
          </c:val>
          <c:extLst>
            <c:ext xmlns:c16="http://schemas.microsoft.com/office/drawing/2014/chart" uri="{C3380CC4-5D6E-409C-BE32-E72D297353CC}">
              <c16:uniqueId val="{00000000-0EFF-4DB5-B238-7CCD61528704}"/>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MICS00!$M$125:$Q$125</c:f>
              <c:numCache>
                <c:formatCode>###0.0</c:formatCode>
                <c:ptCount val="5"/>
                <c:pt idx="0">
                  <c:v>14.183582091993225</c:v>
                </c:pt>
                <c:pt idx="1">
                  <c:v>20.228298201586778</c:v>
                </c:pt>
                <c:pt idx="2">
                  <c:v>20.201160587557187</c:v>
                </c:pt>
                <c:pt idx="3">
                  <c:v>24.10000838628693</c:v>
                </c:pt>
                <c:pt idx="4">
                  <c:v>26.2817325982315</c:v>
                </c:pt>
              </c:numCache>
            </c:numRef>
          </c:val>
          <c:extLst>
            <c:ext xmlns:c16="http://schemas.microsoft.com/office/drawing/2014/chart" uri="{C3380CC4-5D6E-409C-BE32-E72D297353CC}">
              <c16:uniqueId val="{00000001-0EFF-4DB5-B238-7CCD61528704}"/>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MICS00!$M$126:$Q$126</c:f>
              <c:numCache>
                <c:formatCode>###0.0</c:formatCode>
                <c:ptCount val="5"/>
                <c:pt idx="0">
                  <c:v>24.754231584628258</c:v>
                </c:pt>
                <c:pt idx="1">
                  <c:v>20.295667504578219</c:v>
                </c:pt>
                <c:pt idx="2">
                  <c:v>16.659405670521455</c:v>
                </c:pt>
                <c:pt idx="3">
                  <c:v>14.759788861149223</c:v>
                </c:pt>
                <c:pt idx="4">
                  <c:v>8.7254408625061917</c:v>
                </c:pt>
              </c:numCache>
            </c:numRef>
          </c:val>
          <c:extLst>
            <c:ext xmlns:c16="http://schemas.microsoft.com/office/drawing/2014/chart" uri="{C3380CC4-5D6E-409C-BE32-E72D297353CC}">
              <c16:uniqueId val="{00000002-0EFF-4DB5-B238-7CCD61528704}"/>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MICS00!$M$127:$Q$127</c:f>
              <c:numCache>
                <c:formatCode>###0.0</c:formatCode>
                <c:ptCount val="5"/>
                <c:pt idx="0">
                  <c:v>29.401745913370441</c:v>
                </c:pt>
                <c:pt idx="1">
                  <c:v>15.633779224222282</c:v>
                </c:pt>
                <c:pt idx="2">
                  <c:v>8.5189195607531474</c:v>
                </c:pt>
                <c:pt idx="3">
                  <c:v>3.3858673397319259</c:v>
                </c:pt>
                <c:pt idx="4">
                  <c:v>2.3085754788194119</c:v>
                </c:pt>
              </c:numCache>
            </c:numRef>
          </c:val>
          <c:extLst>
            <c:ext xmlns:c16="http://schemas.microsoft.com/office/drawing/2014/chart" uri="{C3380CC4-5D6E-409C-BE32-E72D297353CC}">
              <c16:uniqueId val="{00000003-0EFF-4DB5-B238-7CCD61528704}"/>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MICS06!$M$18:$Q$18</c:f>
              <c:numCache>
                <c:formatCode>###0.0</c:formatCode>
                <c:ptCount val="5"/>
                <c:pt idx="0">
                  <c:v>63.047546928792883</c:v>
                </c:pt>
                <c:pt idx="1">
                  <c:v>69.481693960701989</c:v>
                </c:pt>
                <c:pt idx="2">
                  <c:v>74.033318057438152</c:v>
                </c:pt>
                <c:pt idx="3">
                  <c:v>68.621332931740241</c:v>
                </c:pt>
                <c:pt idx="4">
                  <c:v>69.135095769379376</c:v>
                </c:pt>
              </c:numCache>
            </c:numRef>
          </c:val>
          <c:extLst>
            <c:ext xmlns:c16="http://schemas.microsoft.com/office/drawing/2014/chart" uri="{C3380CC4-5D6E-409C-BE32-E72D297353CC}">
              <c16:uniqueId val="{00000000-D73A-4BF7-A741-BF3545B3F152}"/>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MICS06!$M$19:$Q$19</c:f>
              <c:numCache>
                <c:formatCode>###0.0</c:formatCode>
                <c:ptCount val="5"/>
                <c:pt idx="0">
                  <c:v>14.963335346283332</c:v>
                </c:pt>
                <c:pt idx="1">
                  <c:v>11.302688207144115</c:v>
                </c:pt>
                <c:pt idx="2">
                  <c:v>12.70099820859752</c:v>
                </c:pt>
                <c:pt idx="3">
                  <c:v>11.917680850783459</c:v>
                </c:pt>
                <c:pt idx="4">
                  <c:v>11.678478658077468</c:v>
                </c:pt>
              </c:numCache>
            </c:numRef>
          </c:val>
          <c:extLst>
            <c:ext xmlns:c16="http://schemas.microsoft.com/office/drawing/2014/chart" uri="{C3380CC4-5D6E-409C-BE32-E72D297353CC}">
              <c16:uniqueId val="{00000001-D73A-4BF7-A741-BF3545B3F152}"/>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MICS06!$M$20:$Q$20</c:f>
              <c:numCache>
                <c:formatCode>###0.0</c:formatCode>
                <c:ptCount val="5"/>
                <c:pt idx="0">
                  <c:v>21.989117724923787</c:v>
                </c:pt>
                <c:pt idx="1">
                  <c:v>19.215617832153896</c:v>
                </c:pt>
                <c:pt idx="2">
                  <c:v>13.265683733964329</c:v>
                </c:pt>
                <c:pt idx="3">
                  <c:v>19.4609862174763</c:v>
                </c:pt>
                <c:pt idx="4">
                  <c:v>19.186425572543158</c:v>
                </c:pt>
              </c:numCache>
            </c:numRef>
          </c:val>
          <c:extLst>
            <c:ext xmlns:c16="http://schemas.microsoft.com/office/drawing/2014/chart" uri="{C3380CC4-5D6E-409C-BE32-E72D297353CC}">
              <c16:uniqueId val="{00000002-D73A-4BF7-A741-BF3545B3F152}"/>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D73A-4BF7-A741-BF3545B3F152}"/>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MICS06!$R$15:$Y$15</c:f>
              <c:strCache>
                <c:ptCount val="8"/>
                <c:pt idx="0">
                  <c:v>Banjul</c:v>
                </c:pt>
                <c:pt idx="1">
                  <c:v>Basse</c:v>
                </c:pt>
                <c:pt idx="2">
                  <c:v>Brikama</c:v>
                </c:pt>
                <c:pt idx="3">
                  <c:v>Janjanburay</c:v>
                </c:pt>
                <c:pt idx="4">
                  <c:v>Kanifing</c:v>
                </c:pt>
                <c:pt idx="5">
                  <c:v>Kerewan</c:v>
                </c:pt>
                <c:pt idx="6">
                  <c:v>Kuntaur</c:v>
                </c:pt>
                <c:pt idx="7">
                  <c:v>Mansakonko</c:v>
                </c:pt>
              </c:strCache>
            </c:strRef>
          </c:cat>
          <c:val>
            <c:numRef>
              <c:f>MICS06!$R$18:$Y$18</c:f>
              <c:numCache>
                <c:formatCode>###0.0</c:formatCode>
                <c:ptCount val="8"/>
                <c:pt idx="0">
                  <c:v>80.769230769230703</c:v>
                </c:pt>
                <c:pt idx="1">
                  <c:v>55.763004272947313</c:v>
                </c:pt>
                <c:pt idx="2">
                  <c:v>73.603889090559178</c:v>
                </c:pt>
                <c:pt idx="3">
                  <c:v>69.292483470292623</c:v>
                </c:pt>
                <c:pt idx="4">
                  <c:v>84.754095853244962</c:v>
                </c:pt>
                <c:pt idx="5">
                  <c:v>84.101966104573023</c:v>
                </c:pt>
                <c:pt idx="6">
                  <c:v>68.603998979100666</c:v>
                </c:pt>
                <c:pt idx="7">
                  <c:v>70.964783582793444</c:v>
                </c:pt>
              </c:numCache>
            </c:numRef>
          </c:val>
          <c:extLst>
            <c:ext xmlns:c16="http://schemas.microsoft.com/office/drawing/2014/chart" uri="{C3380CC4-5D6E-409C-BE32-E72D297353CC}">
              <c16:uniqueId val="{00000000-7CFA-4BEC-8B8A-3567B53377FA}"/>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MICS06!$R$15:$Y$15</c:f>
              <c:strCache>
                <c:ptCount val="8"/>
                <c:pt idx="0">
                  <c:v>Banjul</c:v>
                </c:pt>
                <c:pt idx="1">
                  <c:v>Basse</c:v>
                </c:pt>
                <c:pt idx="2">
                  <c:v>Brikama</c:v>
                </c:pt>
                <c:pt idx="3">
                  <c:v>Janjanburay</c:v>
                </c:pt>
                <c:pt idx="4">
                  <c:v>Kanifing</c:v>
                </c:pt>
                <c:pt idx="5">
                  <c:v>Kerewan</c:v>
                </c:pt>
                <c:pt idx="6">
                  <c:v>Kuntaur</c:v>
                </c:pt>
                <c:pt idx="7">
                  <c:v>Mansakonko</c:v>
                </c:pt>
              </c:strCache>
            </c:strRef>
          </c:cat>
          <c:val>
            <c:numRef>
              <c:f>MICS06!$R$19:$Y$19</c:f>
              <c:numCache>
                <c:formatCode>###0.0</c:formatCode>
                <c:ptCount val="8"/>
                <c:pt idx="0">
                  <c:v>0</c:v>
                </c:pt>
                <c:pt idx="1">
                  <c:v>31.813513887050735</c:v>
                </c:pt>
                <c:pt idx="2">
                  <c:v>5.5989493496182776</c:v>
                </c:pt>
                <c:pt idx="3">
                  <c:v>12.387897473240484</c:v>
                </c:pt>
                <c:pt idx="4">
                  <c:v>6.2235502550235369</c:v>
                </c:pt>
                <c:pt idx="5">
                  <c:v>4.9891065694375234</c:v>
                </c:pt>
                <c:pt idx="6">
                  <c:v>14.792801607110855</c:v>
                </c:pt>
                <c:pt idx="7">
                  <c:v>11.884338411567674</c:v>
                </c:pt>
              </c:numCache>
            </c:numRef>
          </c:val>
          <c:extLst>
            <c:ext xmlns:c16="http://schemas.microsoft.com/office/drawing/2014/chart" uri="{C3380CC4-5D6E-409C-BE32-E72D297353CC}">
              <c16:uniqueId val="{00000001-7CFA-4BEC-8B8A-3567B53377FA}"/>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MICS06!$R$15:$Y$15</c:f>
              <c:strCache>
                <c:ptCount val="8"/>
                <c:pt idx="0">
                  <c:v>Banjul</c:v>
                </c:pt>
                <c:pt idx="1">
                  <c:v>Basse</c:v>
                </c:pt>
                <c:pt idx="2">
                  <c:v>Brikama</c:v>
                </c:pt>
                <c:pt idx="3">
                  <c:v>Janjanburay</c:v>
                </c:pt>
                <c:pt idx="4">
                  <c:v>Kanifing</c:v>
                </c:pt>
                <c:pt idx="5">
                  <c:v>Kerewan</c:v>
                </c:pt>
                <c:pt idx="6">
                  <c:v>Kuntaur</c:v>
                </c:pt>
                <c:pt idx="7">
                  <c:v>Mansakonko</c:v>
                </c:pt>
              </c:strCache>
            </c:strRef>
          </c:cat>
          <c:val>
            <c:numRef>
              <c:f>MICS06!$R$20:$Y$20</c:f>
              <c:numCache>
                <c:formatCode>###0.0</c:formatCode>
                <c:ptCount val="8"/>
                <c:pt idx="0">
                  <c:v>19.230769230769297</c:v>
                </c:pt>
                <c:pt idx="1">
                  <c:v>12.423481840001951</c:v>
                </c:pt>
                <c:pt idx="2">
                  <c:v>20.797161559822545</c:v>
                </c:pt>
                <c:pt idx="3">
                  <c:v>18.299348782619532</c:v>
                </c:pt>
                <c:pt idx="4">
                  <c:v>9.0223538917315018</c:v>
                </c:pt>
                <c:pt idx="5">
                  <c:v>10.908927325989453</c:v>
                </c:pt>
                <c:pt idx="6">
                  <c:v>16.603199413788481</c:v>
                </c:pt>
                <c:pt idx="7">
                  <c:v>17.15087800563888</c:v>
                </c:pt>
              </c:numCache>
            </c:numRef>
          </c:val>
          <c:extLst>
            <c:ext xmlns:c16="http://schemas.microsoft.com/office/drawing/2014/chart" uri="{C3380CC4-5D6E-409C-BE32-E72D297353CC}">
              <c16:uniqueId val="{00000002-7CFA-4BEC-8B8A-3567B53377FA}"/>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MICS06!$R$15:$Y$15</c:f>
              <c:strCache>
                <c:ptCount val="8"/>
                <c:pt idx="0">
                  <c:v>Banjul</c:v>
                </c:pt>
                <c:pt idx="1">
                  <c:v>Basse</c:v>
                </c:pt>
                <c:pt idx="2">
                  <c:v>Brikama</c:v>
                </c:pt>
                <c:pt idx="3">
                  <c:v>Janjanburay</c:v>
                </c:pt>
                <c:pt idx="4">
                  <c:v>Kanifing</c:v>
                </c:pt>
                <c:pt idx="5">
                  <c:v>Kerewan</c:v>
                </c:pt>
                <c:pt idx="6">
                  <c:v>Kuntaur</c:v>
                </c:pt>
                <c:pt idx="7">
                  <c:v>Mansakonko</c:v>
                </c:pt>
              </c:strCache>
            </c:strRef>
          </c:cat>
          <c:val>
            <c:numRef>
              <c:f>MICS06!$R$21:$Y$21</c:f>
              <c:numCache>
                <c:formatCode>###0.0</c:formatCode>
                <c:ptCount val="8"/>
                <c:pt idx="0">
                  <c:v>0</c:v>
                </c:pt>
                <c:pt idx="1">
                  <c:v>0</c:v>
                </c:pt>
                <c:pt idx="2">
                  <c:v>0</c:v>
                </c:pt>
                <c:pt idx="3">
                  <c:v>2.0270273847357405E-2</c:v>
                </c:pt>
                <c:pt idx="4">
                  <c:v>0</c:v>
                </c:pt>
                <c:pt idx="5">
                  <c:v>0</c:v>
                </c:pt>
                <c:pt idx="6">
                  <c:v>0</c:v>
                </c:pt>
                <c:pt idx="7">
                  <c:v>0</c:v>
                </c:pt>
              </c:numCache>
            </c:numRef>
          </c:val>
          <c:extLst>
            <c:ext xmlns:c16="http://schemas.microsoft.com/office/drawing/2014/chart" uri="{C3380CC4-5D6E-409C-BE32-E72D297353CC}">
              <c16:uniqueId val="{00000003-7CFA-4BEC-8B8A-3567B53377FA}"/>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MICS06!$C$18:$G$18</c:f>
              <c:numCache>
                <c:formatCode>###0.0</c:formatCode>
                <c:ptCount val="5"/>
                <c:pt idx="0">
                  <c:v>65.763020639989975</c:v>
                </c:pt>
                <c:pt idx="1">
                  <c:v>73.237133795452777</c:v>
                </c:pt>
                <c:pt idx="2">
                  <c:v>70.990017182363985</c:v>
                </c:pt>
                <c:pt idx="3">
                  <c:v>73.66067737238248</c:v>
                </c:pt>
                <c:pt idx="4">
                  <c:v>89.593019724366968</c:v>
                </c:pt>
              </c:numCache>
            </c:numRef>
          </c:val>
          <c:extLst>
            <c:ext xmlns:c16="http://schemas.microsoft.com/office/drawing/2014/chart" uri="{C3380CC4-5D6E-409C-BE32-E72D297353CC}">
              <c16:uniqueId val="{00000000-2C66-416C-BD1C-DB629192CD4A}"/>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MICS06!$C$19:$G$19</c:f>
              <c:numCache>
                <c:formatCode>###0.0</c:formatCode>
                <c:ptCount val="5"/>
                <c:pt idx="0">
                  <c:v>14.703707410925608</c:v>
                </c:pt>
                <c:pt idx="1">
                  <c:v>11.894609552662441</c:v>
                </c:pt>
                <c:pt idx="2">
                  <c:v>12.036089721888386</c:v>
                </c:pt>
                <c:pt idx="3">
                  <c:v>9.8864580287611794</c:v>
                </c:pt>
                <c:pt idx="4">
                  <c:v>4.2580538710579781</c:v>
                </c:pt>
              </c:numCache>
            </c:numRef>
          </c:val>
          <c:extLst>
            <c:ext xmlns:c16="http://schemas.microsoft.com/office/drawing/2014/chart" uri="{C3380CC4-5D6E-409C-BE32-E72D297353CC}">
              <c16:uniqueId val="{00000001-2C66-416C-BD1C-DB629192CD4A}"/>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MICS06!$C$20:$G$20</c:f>
              <c:numCache>
                <c:formatCode>###0.0</c:formatCode>
                <c:ptCount val="5"/>
                <c:pt idx="0">
                  <c:v>19.533271949084416</c:v>
                </c:pt>
                <c:pt idx="1">
                  <c:v>14.859534733941445</c:v>
                </c:pt>
                <c:pt idx="2">
                  <c:v>16.973893095747627</c:v>
                </c:pt>
                <c:pt idx="3">
                  <c:v>16.45286459885634</c:v>
                </c:pt>
                <c:pt idx="4">
                  <c:v>6.1489264045750538</c:v>
                </c:pt>
              </c:numCache>
            </c:numRef>
          </c:val>
          <c:extLst>
            <c:ext xmlns:c16="http://schemas.microsoft.com/office/drawing/2014/chart" uri="{C3380CC4-5D6E-409C-BE32-E72D297353CC}">
              <c16:uniqueId val="{00000002-2C66-416C-BD1C-DB629192CD4A}"/>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MICS06!$C$21:$G$21</c:f>
              <c:numCache>
                <c:formatCode>###0.0</c:formatCode>
                <c:ptCount val="5"/>
                <c:pt idx="0">
                  <c:v>0</c:v>
                </c:pt>
                <c:pt idx="1">
                  <c:v>8.7219179433375912E-3</c:v>
                </c:pt>
                <c:pt idx="2">
                  <c:v>0</c:v>
                </c:pt>
                <c:pt idx="3">
                  <c:v>0</c:v>
                </c:pt>
                <c:pt idx="4">
                  <c:v>0</c:v>
                </c:pt>
              </c:numCache>
            </c:numRef>
          </c:val>
          <c:extLst>
            <c:ext xmlns:c16="http://schemas.microsoft.com/office/drawing/2014/chart" uri="{C3380CC4-5D6E-409C-BE32-E72D297353CC}">
              <c16:uniqueId val="{00000003-2C66-416C-BD1C-DB629192CD4A}"/>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MICS06!$R$121:$Y$121</c:f>
              <c:strCache>
                <c:ptCount val="8"/>
                <c:pt idx="0">
                  <c:v>Banjul</c:v>
                </c:pt>
                <c:pt idx="1">
                  <c:v>Basse</c:v>
                </c:pt>
                <c:pt idx="2">
                  <c:v>Brikama</c:v>
                </c:pt>
                <c:pt idx="3">
                  <c:v>Janjanburay</c:v>
                </c:pt>
                <c:pt idx="4">
                  <c:v>Kanifing</c:v>
                </c:pt>
                <c:pt idx="5">
                  <c:v>Kerewan</c:v>
                </c:pt>
                <c:pt idx="6">
                  <c:v>Kuntaur</c:v>
                </c:pt>
                <c:pt idx="7">
                  <c:v>Mansakonko</c:v>
                </c:pt>
              </c:strCache>
            </c:strRef>
          </c:cat>
          <c:val>
            <c:numRef>
              <c:f>MICS06!$R$124:$Y$124</c:f>
              <c:numCache>
                <c:formatCode>###0.0</c:formatCode>
                <c:ptCount val="8"/>
                <c:pt idx="0">
                  <c:v>39.769230769230667</c:v>
                </c:pt>
                <c:pt idx="1">
                  <c:v>77.581533366510087</c:v>
                </c:pt>
                <c:pt idx="2">
                  <c:v>57.999632130302459</c:v>
                </c:pt>
                <c:pt idx="3">
                  <c:v>27.141931207152194</c:v>
                </c:pt>
                <c:pt idx="4">
                  <c:v>54.148967038413538</c:v>
                </c:pt>
                <c:pt idx="5">
                  <c:v>52.360960393457475</c:v>
                </c:pt>
                <c:pt idx="6">
                  <c:v>43.161483188803842</c:v>
                </c:pt>
                <c:pt idx="7">
                  <c:v>39.532411533728947</c:v>
                </c:pt>
              </c:numCache>
            </c:numRef>
          </c:val>
          <c:extLst>
            <c:ext xmlns:c16="http://schemas.microsoft.com/office/drawing/2014/chart" uri="{C3380CC4-5D6E-409C-BE32-E72D297353CC}">
              <c16:uniqueId val="{00000000-2DC5-4E78-98B8-21F85D1CCE66}"/>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MICS06!$R$121:$Y$121</c:f>
              <c:strCache>
                <c:ptCount val="8"/>
                <c:pt idx="0">
                  <c:v>Banjul</c:v>
                </c:pt>
                <c:pt idx="1">
                  <c:v>Basse</c:v>
                </c:pt>
                <c:pt idx="2">
                  <c:v>Brikama</c:v>
                </c:pt>
                <c:pt idx="3">
                  <c:v>Janjanburay</c:v>
                </c:pt>
                <c:pt idx="4">
                  <c:v>Kanifing</c:v>
                </c:pt>
                <c:pt idx="5">
                  <c:v>Kerewan</c:v>
                </c:pt>
                <c:pt idx="6">
                  <c:v>Kuntaur</c:v>
                </c:pt>
                <c:pt idx="7">
                  <c:v>Mansakonko</c:v>
                </c:pt>
              </c:strCache>
            </c:strRef>
          </c:cat>
          <c:val>
            <c:numRef>
              <c:f>MICS06!$R$125:$Y$125</c:f>
              <c:numCache>
                <c:formatCode>###0.0</c:formatCode>
                <c:ptCount val="8"/>
                <c:pt idx="0">
                  <c:v>57.692307692307622</c:v>
                </c:pt>
                <c:pt idx="1">
                  <c:v>8.8388331602812258</c:v>
                </c:pt>
                <c:pt idx="2">
                  <c:v>36.05018277628416</c:v>
                </c:pt>
                <c:pt idx="3">
                  <c:v>3.5655228761347484</c:v>
                </c:pt>
                <c:pt idx="4">
                  <c:v>41.631623678886591</c:v>
                </c:pt>
                <c:pt idx="5">
                  <c:v>34.080443168934487</c:v>
                </c:pt>
                <c:pt idx="6">
                  <c:v>33.987800396198651</c:v>
                </c:pt>
                <c:pt idx="7">
                  <c:v>25.975659381620208</c:v>
                </c:pt>
              </c:numCache>
            </c:numRef>
          </c:val>
          <c:extLst>
            <c:ext xmlns:c16="http://schemas.microsoft.com/office/drawing/2014/chart" uri="{C3380CC4-5D6E-409C-BE32-E72D297353CC}">
              <c16:uniqueId val="{00000001-2DC5-4E78-98B8-21F85D1CCE66}"/>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MICS06!$R$121:$Y$121</c:f>
              <c:strCache>
                <c:ptCount val="8"/>
                <c:pt idx="0">
                  <c:v>Banjul</c:v>
                </c:pt>
                <c:pt idx="1">
                  <c:v>Basse</c:v>
                </c:pt>
                <c:pt idx="2">
                  <c:v>Brikama</c:v>
                </c:pt>
                <c:pt idx="3">
                  <c:v>Janjanburay</c:v>
                </c:pt>
                <c:pt idx="4">
                  <c:v>Kanifing</c:v>
                </c:pt>
                <c:pt idx="5">
                  <c:v>Kerewan</c:v>
                </c:pt>
                <c:pt idx="6">
                  <c:v>Kuntaur</c:v>
                </c:pt>
                <c:pt idx="7">
                  <c:v>Mansakonko</c:v>
                </c:pt>
              </c:strCache>
            </c:strRef>
          </c:cat>
          <c:val>
            <c:numRef>
              <c:f>MICS06!$R$126:$Y$126</c:f>
              <c:numCache>
                <c:formatCode>###0.0</c:formatCode>
                <c:ptCount val="8"/>
                <c:pt idx="0">
                  <c:v>0.53846153846171574</c:v>
                </c:pt>
                <c:pt idx="1">
                  <c:v>11.913107974170403</c:v>
                </c:pt>
                <c:pt idx="2">
                  <c:v>3.3893164539549527</c:v>
                </c:pt>
                <c:pt idx="3">
                  <c:v>59.487651875897697</c:v>
                </c:pt>
                <c:pt idx="4">
                  <c:v>4.1385394830772633</c:v>
                </c:pt>
                <c:pt idx="5">
                  <c:v>4.4887428628763679</c:v>
                </c:pt>
                <c:pt idx="6">
                  <c:v>4.2707564341989723</c:v>
                </c:pt>
                <c:pt idx="7">
                  <c:v>30.314227908419412</c:v>
                </c:pt>
              </c:numCache>
            </c:numRef>
          </c:val>
          <c:extLst>
            <c:ext xmlns:c16="http://schemas.microsoft.com/office/drawing/2014/chart" uri="{C3380CC4-5D6E-409C-BE32-E72D297353CC}">
              <c16:uniqueId val="{00000002-2DC5-4E78-98B8-21F85D1CCE66}"/>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MICS06!$R$121:$Y$121</c:f>
              <c:strCache>
                <c:ptCount val="8"/>
                <c:pt idx="0">
                  <c:v>Banjul</c:v>
                </c:pt>
                <c:pt idx="1">
                  <c:v>Basse</c:v>
                </c:pt>
                <c:pt idx="2">
                  <c:v>Brikama</c:v>
                </c:pt>
                <c:pt idx="3">
                  <c:v>Janjanburay</c:v>
                </c:pt>
                <c:pt idx="4">
                  <c:v>Kanifing</c:v>
                </c:pt>
                <c:pt idx="5">
                  <c:v>Kerewan</c:v>
                </c:pt>
                <c:pt idx="6">
                  <c:v>Kuntaur</c:v>
                </c:pt>
                <c:pt idx="7">
                  <c:v>Mansakonko</c:v>
                </c:pt>
              </c:strCache>
            </c:strRef>
          </c:cat>
          <c:val>
            <c:numRef>
              <c:f>MICS06!$R$127:$Y$127</c:f>
              <c:numCache>
                <c:formatCode>###0.0</c:formatCode>
                <c:ptCount val="8"/>
                <c:pt idx="0">
                  <c:v>1.9999999999999949</c:v>
                </c:pt>
                <c:pt idx="1">
                  <c:v>1.6665254990382845</c:v>
                </c:pt>
                <c:pt idx="2">
                  <c:v>2.5608686394584286</c:v>
                </c:pt>
                <c:pt idx="3">
                  <c:v>9.8048940408153538</c:v>
                </c:pt>
                <c:pt idx="4">
                  <c:v>8.0869799622607874E-2</c:v>
                </c:pt>
                <c:pt idx="5">
                  <c:v>9.0698535747316704</c:v>
                </c:pt>
                <c:pt idx="6">
                  <c:v>18.579959980798535</c:v>
                </c:pt>
                <c:pt idx="7">
                  <c:v>4.1777011762314391</c:v>
                </c:pt>
              </c:numCache>
            </c:numRef>
          </c:val>
          <c:extLst>
            <c:ext xmlns:c16="http://schemas.microsoft.com/office/drawing/2014/chart" uri="{C3380CC4-5D6E-409C-BE32-E72D297353CC}">
              <c16:uniqueId val="{00000003-2DC5-4E78-98B8-21F85D1CCE66}"/>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B4F-48A8-83DF-E4F0F39CFB39}"/>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B4F-48A8-83DF-E4F0F39CFB39}"/>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B4F-48A8-83DF-E4F0F39CFB39}"/>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MICS06!$R$221:$Y$221</c:f>
              <c:strCache>
                <c:ptCount val="8"/>
                <c:pt idx="0">
                  <c:v>Banjul</c:v>
                </c:pt>
                <c:pt idx="1">
                  <c:v>Basse</c:v>
                </c:pt>
                <c:pt idx="2">
                  <c:v>Brikama</c:v>
                </c:pt>
                <c:pt idx="3">
                  <c:v>Janjanburay</c:v>
                </c:pt>
                <c:pt idx="4">
                  <c:v>Kanifing</c:v>
                </c:pt>
                <c:pt idx="5">
                  <c:v>Kerewan</c:v>
                </c:pt>
                <c:pt idx="6">
                  <c:v>Kuntaur</c:v>
                </c:pt>
                <c:pt idx="7">
                  <c:v>Mansakonko</c:v>
                </c:pt>
              </c:strCache>
            </c:strRef>
          </c:cat>
          <c:val>
            <c:numRef>
              <c:f>MICS06!$R$222:$Y$222</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848-4E04-AD98-6749654E87E3}"/>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MICS06!$R$221:$Y$221</c:f>
              <c:strCache>
                <c:ptCount val="8"/>
                <c:pt idx="0">
                  <c:v>Banjul</c:v>
                </c:pt>
                <c:pt idx="1">
                  <c:v>Basse</c:v>
                </c:pt>
                <c:pt idx="2">
                  <c:v>Brikama</c:v>
                </c:pt>
                <c:pt idx="3">
                  <c:v>Janjanburay</c:v>
                </c:pt>
                <c:pt idx="4">
                  <c:v>Kanifing</c:v>
                </c:pt>
                <c:pt idx="5">
                  <c:v>Kerewan</c:v>
                </c:pt>
                <c:pt idx="6">
                  <c:v>Kuntaur</c:v>
                </c:pt>
                <c:pt idx="7">
                  <c:v>Mansakonko</c:v>
                </c:pt>
              </c:strCache>
            </c:strRef>
          </c:cat>
          <c:val>
            <c:numRef>
              <c:f>MICS06!$R$223:$Y$223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848-4E04-AD98-6749654E87E3}"/>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MICS06!$R$221:$Y$221</c:f>
              <c:strCache>
                <c:ptCount val="8"/>
                <c:pt idx="0">
                  <c:v>Banjul</c:v>
                </c:pt>
                <c:pt idx="1">
                  <c:v>Basse</c:v>
                </c:pt>
                <c:pt idx="2">
                  <c:v>Brikama</c:v>
                </c:pt>
                <c:pt idx="3">
                  <c:v>Janjanburay</c:v>
                </c:pt>
                <c:pt idx="4">
                  <c:v>Kanifing</c:v>
                </c:pt>
                <c:pt idx="5">
                  <c:v>Kerewan</c:v>
                </c:pt>
                <c:pt idx="6">
                  <c:v>Kuntaur</c:v>
                </c:pt>
                <c:pt idx="7">
                  <c:v>Mansakonko</c:v>
                </c:pt>
              </c:strCache>
            </c:strRef>
          </c:cat>
          <c:val>
            <c:numRef>
              <c:f>MICS06!$R$224:$Y$224</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848-4E04-AD98-6749654E87E3}"/>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BFA-4E79-93E8-1712866F7C3D}"/>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BFA-4E79-93E8-1712866F7C3D}"/>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BFA-4E79-93E8-1712866F7C3D}"/>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MICS06!$H$18:$L$18</c:f>
              <c:numCache>
                <c:formatCode>###0.0</c:formatCode>
                <c:ptCount val="5"/>
                <c:pt idx="0">
                  <c:v>72.802975854654619</c:v>
                </c:pt>
                <c:pt idx="1">
                  <c:v>81.2770651675078</c:v>
                </c:pt>
                <c:pt idx="2">
                  <c:v>81.605241564855476</c:v>
                </c:pt>
                <c:pt idx="3">
                  <c:v>88.382187568524103</c:v>
                </c:pt>
                <c:pt idx="4">
                  <c:v>94.730211798899163</c:v>
                </c:pt>
              </c:numCache>
            </c:numRef>
          </c:val>
          <c:extLst>
            <c:ext xmlns:c16="http://schemas.microsoft.com/office/drawing/2014/chart" uri="{C3380CC4-5D6E-409C-BE32-E72D297353CC}">
              <c16:uniqueId val="{00000000-F92F-4721-9212-964B8C06ED36}"/>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MICS06!$H$19:$L$19</c:f>
              <c:numCache>
                <c:formatCode>###0.0</c:formatCode>
                <c:ptCount val="5"/>
                <c:pt idx="0">
                  <c:v>16.203566747489653</c:v>
                </c:pt>
                <c:pt idx="1">
                  <c:v>7.4008105999492848</c:v>
                </c:pt>
                <c:pt idx="2">
                  <c:v>7.280084624001927</c:v>
                </c:pt>
                <c:pt idx="3">
                  <c:v>4.7518018347882398</c:v>
                </c:pt>
                <c:pt idx="4">
                  <c:v>1.7187753360909697</c:v>
                </c:pt>
              </c:numCache>
            </c:numRef>
          </c:val>
          <c:extLst>
            <c:ext xmlns:c16="http://schemas.microsoft.com/office/drawing/2014/chart" uri="{C3380CC4-5D6E-409C-BE32-E72D297353CC}">
              <c16:uniqueId val="{00000001-F92F-4721-9212-964B8C06ED36}"/>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MICS06!$H$20:$L$20</c:f>
              <c:numCache>
                <c:formatCode>###0.0</c:formatCode>
                <c:ptCount val="5"/>
                <c:pt idx="0">
                  <c:v>10.970873078611421</c:v>
                </c:pt>
                <c:pt idx="1">
                  <c:v>11.322124232542915</c:v>
                </c:pt>
                <c:pt idx="2">
                  <c:v>11.114673811142598</c:v>
                </c:pt>
                <c:pt idx="3">
                  <c:v>6.8660105966876577</c:v>
                </c:pt>
                <c:pt idx="4">
                  <c:v>3.5510128650098678</c:v>
                </c:pt>
              </c:numCache>
            </c:numRef>
          </c:val>
          <c:extLst>
            <c:ext xmlns:c16="http://schemas.microsoft.com/office/drawing/2014/chart" uri="{C3380CC4-5D6E-409C-BE32-E72D297353CC}">
              <c16:uniqueId val="{00000002-F92F-4721-9212-964B8C06ED36}"/>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MICS06!$H$21:$L$21</c:f>
              <c:numCache>
                <c:formatCode>###0.0</c:formatCode>
                <c:ptCount val="5"/>
                <c:pt idx="0">
                  <c:v>2.2584319244307136E-2</c:v>
                </c:pt>
                <c:pt idx="1">
                  <c:v>0</c:v>
                </c:pt>
                <c:pt idx="2">
                  <c:v>0</c:v>
                </c:pt>
                <c:pt idx="3">
                  <c:v>0</c:v>
                </c:pt>
                <c:pt idx="4">
                  <c:v>0</c:v>
                </c:pt>
              </c:numCache>
            </c:numRef>
          </c:val>
          <c:extLst>
            <c:ext xmlns:c16="http://schemas.microsoft.com/office/drawing/2014/chart" uri="{C3380CC4-5D6E-409C-BE32-E72D297353CC}">
              <c16:uniqueId val="{00000003-F92F-4721-9212-964B8C06ED36}"/>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MICS06!$H$124:$L$124</c:f>
              <c:numCache>
                <c:formatCode>###0.0</c:formatCode>
                <c:ptCount val="5"/>
                <c:pt idx="0">
                  <c:v>33.438350352499043</c:v>
                </c:pt>
                <c:pt idx="1">
                  <c:v>33.145702249277285</c:v>
                </c:pt>
                <c:pt idx="2">
                  <c:v>39.523177927641193</c:v>
                </c:pt>
                <c:pt idx="3">
                  <c:v>56.864656053839873</c:v>
                </c:pt>
                <c:pt idx="4">
                  <c:v>90.268781880584172</c:v>
                </c:pt>
              </c:numCache>
            </c:numRef>
          </c:val>
          <c:extLst>
            <c:ext xmlns:c16="http://schemas.microsoft.com/office/drawing/2014/chart" uri="{C3380CC4-5D6E-409C-BE32-E72D297353CC}">
              <c16:uniqueId val="{00000000-E6CC-404E-BA7A-E680FFBEE372}"/>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MICS06!$H$125:$L$125</c:f>
              <c:numCache>
                <c:formatCode>###0.0</c:formatCode>
                <c:ptCount val="5"/>
                <c:pt idx="0">
                  <c:v>47.817342184448535</c:v>
                </c:pt>
                <c:pt idx="1">
                  <c:v>60.850395297632737</c:v>
                </c:pt>
                <c:pt idx="2">
                  <c:v>57.204498387523145</c:v>
                </c:pt>
                <c:pt idx="3">
                  <c:v>38.88835852080765</c:v>
                </c:pt>
                <c:pt idx="4">
                  <c:v>9.3793804350904004</c:v>
                </c:pt>
              </c:numCache>
            </c:numRef>
          </c:val>
          <c:extLst>
            <c:ext xmlns:c16="http://schemas.microsoft.com/office/drawing/2014/chart" uri="{C3380CC4-5D6E-409C-BE32-E72D297353CC}">
              <c16:uniqueId val="{00000001-E6CC-404E-BA7A-E680FFBEE372}"/>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MICS06!$H$126:$L$126</c:f>
              <c:numCache>
                <c:formatCode>###0.0</c:formatCode>
                <c:ptCount val="5"/>
                <c:pt idx="0">
                  <c:v>16.485167840877132</c:v>
                </c:pt>
                <c:pt idx="1">
                  <c:v>5.1966903592228837</c:v>
                </c:pt>
                <c:pt idx="2">
                  <c:v>3.272323684835662</c:v>
                </c:pt>
                <c:pt idx="3">
                  <c:v>3.7481567315586615</c:v>
                </c:pt>
                <c:pt idx="4">
                  <c:v>0.35183768432542806</c:v>
                </c:pt>
              </c:numCache>
            </c:numRef>
          </c:val>
          <c:extLst>
            <c:ext xmlns:c16="http://schemas.microsoft.com/office/drawing/2014/chart" uri="{C3380CC4-5D6E-409C-BE32-E72D297353CC}">
              <c16:uniqueId val="{00000002-E6CC-404E-BA7A-E680FFBEE372}"/>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MICS06!$H$127:$L$127</c:f>
              <c:numCache>
                <c:formatCode>###0.0</c:formatCode>
                <c:ptCount val="5"/>
                <c:pt idx="0">
                  <c:v>2.259139622175292</c:v>
                </c:pt>
                <c:pt idx="1">
                  <c:v>0.80721209386708692</c:v>
                </c:pt>
                <c:pt idx="2">
                  <c:v>0</c:v>
                </c:pt>
                <c:pt idx="3">
                  <c:v>0.49882869379381584</c:v>
                </c:pt>
                <c:pt idx="4">
                  <c:v>0</c:v>
                </c:pt>
              </c:numCache>
            </c:numRef>
          </c:val>
          <c:extLst>
            <c:ext xmlns:c16="http://schemas.microsoft.com/office/drawing/2014/chart" uri="{C3380CC4-5D6E-409C-BE32-E72D297353CC}">
              <c16:uniqueId val="{00000003-E6CC-404E-BA7A-E680FFBEE372}"/>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D16-4124-84A8-C645B27E87D4}"/>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D16-4124-84A8-C645B27E87D4}"/>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D16-4124-84A8-C645B27E87D4}"/>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MICS06!$C$124:$G$124</c:f>
              <c:numCache>
                <c:formatCode>###0.0</c:formatCode>
                <c:ptCount val="5"/>
                <c:pt idx="0">
                  <c:v>40.545081037107565</c:v>
                </c:pt>
                <c:pt idx="1">
                  <c:v>54.002147442782956</c:v>
                </c:pt>
                <c:pt idx="2">
                  <c:v>51.317847297821942</c:v>
                </c:pt>
                <c:pt idx="3">
                  <c:v>50.370099735715755</c:v>
                </c:pt>
                <c:pt idx="4">
                  <c:v>71.011258505723021</c:v>
                </c:pt>
              </c:numCache>
            </c:numRef>
          </c:val>
          <c:extLst>
            <c:ext xmlns:c16="http://schemas.microsoft.com/office/drawing/2014/chart" uri="{C3380CC4-5D6E-409C-BE32-E72D297353CC}">
              <c16:uniqueId val="{00000000-D418-441A-9BD5-B3E83CDC3207}"/>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MICS06!$C$125:$G$125</c:f>
              <c:numCache>
                <c:formatCode>###0.0</c:formatCode>
                <c:ptCount val="5"/>
                <c:pt idx="0">
                  <c:v>19.513788133580469</c:v>
                </c:pt>
                <c:pt idx="1">
                  <c:v>24.901606771377914</c:v>
                </c:pt>
                <c:pt idx="2">
                  <c:v>38.849201766340578</c:v>
                </c:pt>
                <c:pt idx="3">
                  <c:v>44.248498998477601</c:v>
                </c:pt>
                <c:pt idx="4">
                  <c:v>26.542847981799198</c:v>
                </c:pt>
              </c:numCache>
            </c:numRef>
          </c:val>
          <c:extLst>
            <c:ext xmlns:c16="http://schemas.microsoft.com/office/drawing/2014/chart" uri="{C3380CC4-5D6E-409C-BE32-E72D297353CC}">
              <c16:uniqueId val="{00000001-D418-441A-9BD5-B3E83CDC3207}"/>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MICS06!$C$126:$G$126</c:f>
              <c:numCache>
                <c:formatCode>###0.0</c:formatCode>
                <c:ptCount val="5"/>
                <c:pt idx="0">
                  <c:v>24.960637428970394</c:v>
                </c:pt>
                <c:pt idx="1">
                  <c:v>15.957498251486236</c:v>
                </c:pt>
                <c:pt idx="2">
                  <c:v>8.7533979563338704</c:v>
                </c:pt>
                <c:pt idx="3">
                  <c:v>5.0134409338385559</c:v>
                </c:pt>
                <c:pt idx="4">
                  <c:v>2.2518396418456277</c:v>
                </c:pt>
              </c:numCache>
            </c:numRef>
          </c:val>
          <c:extLst>
            <c:ext xmlns:c16="http://schemas.microsoft.com/office/drawing/2014/chart" uri="{C3380CC4-5D6E-409C-BE32-E72D297353CC}">
              <c16:uniqueId val="{00000002-D418-441A-9BD5-B3E83CDC3207}"/>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MICS06!$C$127:$G$127</c:f>
              <c:numCache>
                <c:formatCode>###0.0</c:formatCode>
                <c:ptCount val="5"/>
                <c:pt idx="0">
                  <c:v>14.980493400341574</c:v>
                </c:pt>
                <c:pt idx="1">
                  <c:v>5.1387475343528957</c:v>
                </c:pt>
                <c:pt idx="2">
                  <c:v>1.079552979503611</c:v>
                </c:pt>
                <c:pt idx="3">
                  <c:v>0.36796033196808836</c:v>
                </c:pt>
                <c:pt idx="4">
                  <c:v>0.19405387063215351</c:v>
                </c:pt>
              </c:numCache>
            </c:numRef>
          </c:val>
          <c:extLst>
            <c:ext xmlns:c16="http://schemas.microsoft.com/office/drawing/2014/chart" uri="{C3380CC4-5D6E-409C-BE32-E72D297353CC}">
              <c16:uniqueId val="{00000003-D418-441A-9BD5-B3E83CDC3207}"/>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MICS06!$M$124:$Q$124</c:f>
              <c:numCache>
                <c:formatCode>###0.0</c:formatCode>
                <c:ptCount val="5"/>
                <c:pt idx="0">
                  <c:v>39.916682927040867</c:v>
                </c:pt>
                <c:pt idx="1">
                  <c:v>47.180275168560748</c:v>
                </c:pt>
                <c:pt idx="2">
                  <c:v>59.547993460791218</c:v>
                </c:pt>
                <c:pt idx="3">
                  <c:v>62.934476760033192</c:v>
                </c:pt>
                <c:pt idx="4">
                  <c:v>66.555196858241828</c:v>
                </c:pt>
              </c:numCache>
            </c:numRef>
          </c:val>
          <c:extLst>
            <c:ext xmlns:c16="http://schemas.microsoft.com/office/drawing/2014/chart" uri="{C3380CC4-5D6E-409C-BE32-E72D297353CC}">
              <c16:uniqueId val="{00000000-D410-413C-B534-E6D1A19B6A8C}"/>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MICS06!$M$125:$Q$125</c:f>
              <c:numCache>
                <c:formatCode>###0.0</c:formatCode>
                <c:ptCount val="5"/>
                <c:pt idx="0">
                  <c:v>17.882301755877695</c:v>
                </c:pt>
                <c:pt idx="1">
                  <c:v>21.768421214356053</c:v>
                </c:pt>
                <c:pt idx="2">
                  <c:v>22.023567456327463</c:v>
                </c:pt>
                <c:pt idx="3">
                  <c:v>26.261602819281912</c:v>
                </c:pt>
                <c:pt idx="4">
                  <c:v>27.904710629218936</c:v>
                </c:pt>
              </c:numCache>
            </c:numRef>
          </c:val>
          <c:extLst>
            <c:ext xmlns:c16="http://schemas.microsoft.com/office/drawing/2014/chart" uri="{C3380CC4-5D6E-409C-BE32-E72D297353CC}">
              <c16:uniqueId val="{00000001-D410-413C-B534-E6D1A19B6A8C}"/>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MICS06!$M$126:$Q$126</c:f>
              <c:numCache>
                <c:formatCode>###0.0</c:formatCode>
                <c:ptCount val="5"/>
                <c:pt idx="0">
                  <c:v>26.463866793802357</c:v>
                </c:pt>
                <c:pt idx="1">
                  <c:v>18.390180973210267</c:v>
                </c:pt>
                <c:pt idx="2">
                  <c:v>14.869117377307418</c:v>
                </c:pt>
                <c:pt idx="3">
                  <c:v>9.8313882226171039</c:v>
                </c:pt>
                <c:pt idx="4">
                  <c:v>5.1276611300093613</c:v>
                </c:pt>
              </c:numCache>
            </c:numRef>
          </c:val>
          <c:extLst>
            <c:ext xmlns:c16="http://schemas.microsoft.com/office/drawing/2014/chart" uri="{C3380CC4-5D6E-409C-BE32-E72D297353CC}">
              <c16:uniqueId val="{00000002-D410-413C-B534-E6D1A19B6A8C}"/>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MICS06!$M$127:$Q$127</c:f>
              <c:numCache>
                <c:formatCode>###0.0</c:formatCode>
                <c:ptCount val="5"/>
                <c:pt idx="0">
                  <c:v>15.737148523279085</c:v>
                </c:pt>
                <c:pt idx="1">
                  <c:v>12.661122643872933</c:v>
                </c:pt>
                <c:pt idx="2">
                  <c:v>3.5593217055738999</c:v>
                </c:pt>
                <c:pt idx="3">
                  <c:v>0.97253219806779245</c:v>
                </c:pt>
                <c:pt idx="4">
                  <c:v>0.41243138252987432</c:v>
                </c:pt>
              </c:numCache>
            </c:numRef>
          </c:val>
          <c:extLst>
            <c:ext xmlns:c16="http://schemas.microsoft.com/office/drawing/2014/chart" uri="{C3380CC4-5D6E-409C-BE32-E72D297353CC}">
              <c16:uniqueId val="{00000003-D410-413C-B534-E6D1A19B6A8C}"/>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MICS10!$M$18:$Q$18</c:f>
              <c:numCache>
                <c:formatCode>###0.0</c:formatCode>
                <c:ptCount val="5"/>
                <c:pt idx="0">
                  <c:v>55.144706214035587</c:v>
                </c:pt>
                <c:pt idx="1">
                  <c:v>59.593595135552896</c:v>
                </c:pt>
                <c:pt idx="2">
                  <c:v>61.519071795807101</c:v>
                </c:pt>
                <c:pt idx="3">
                  <c:v>61.942535364718104</c:v>
                </c:pt>
                <c:pt idx="4">
                  <c:v>64.495883286330596</c:v>
                </c:pt>
              </c:numCache>
            </c:numRef>
          </c:val>
          <c:extLst>
            <c:ext xmlns:c16="http://schemas.microsoft.com/office/drawing/2014/chart" uri="{C3380CC4-5D6E-409C-BE32-E72D297353CC}">
              <c16:uniqueId val="{00000000-7CF8-4AC1-BE0F-ED34282952BA}"/>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MICS10!$M$19:$Q$19</c:f>
              <c:numCache>
                <c:formatCode>###0.0</c:formatCode>
                <c:ptCount val="5"/>
                <c:pt idx="0">
                  <c:v>17.307210884507921</c:v>
                </c:pt>
                <c:pt idx="1">
                  <c:v>15.260804087706733</c:v>
                </c:pt>
                <c:pt idx="2">
                  <c:v>17.20532969160341</c:v>
                </c:pt>
                <c:pt idx="3">
                  <c:v>17.029369318106216</c:v>
                </c:pt>
                <c:pt idx="4">
                  <c:v>20.767815990892412</c:v>
                </c:pt>
              </c:numCache>
            </c:numRef>
          </c:val>
          <c:extLst>
            <c:ext xmlns:c16="http://schemas.microsoft.com/office/drawing/2014/chart" uri="{C3380CC4-5D6E-409C-BE32-E72D297353CC}">
              <c16:uniqueId val="{00000001-7CF8-4AC1-BE0F-ED34282952BA}"/>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MICS10!$M$20:$Q$20</c:f>
              <c:numCache>
                <c:formatCode>###0.0</c:formatCode>
                <c:ptCount val="5"/>
                <c:pt idx="0">
                  <c:v>27.510014799425466</c:v>
                </c:pt>
                <c:pt idx="1">
                  <c:v>25.011668910667233</c:v>
                </c:pt>
                <c:pt idx="2">
                  <c:v>21.27559851258949</c:v>
                </c:pt>
                <c:pt idx="3">
                  <c:v>20.982084594978115</c:v>
                </c:pt>
                <c:pt idx="4">
                  <c:v>14.736300722776992</c:v>
                </c:pt>
              </c:numCache>
            </c:numRef>
          </c:val>
          <c:extLst>
            <c:ext xmlns:c16="http://schemas.microsoft.com/office/drawing/2014/chart" uri="{C3380CC4-5D6E-409C-BE32-E72D297353CC}">
              <c16:uniqueId val="{00000002-7CF8-4AC1-BE0F-ED34282952BA}"/>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MICS10!$M$21:$Q$21</c:f>
              <c:numCache>
                <c:formatCode>###0.0</c:formatCode>
                <c:ptCount val="5"/>
                <c:pt idx="0">
                  <c:v>3.8068102031025813E-2</c:v>
                </c:pt>
                <c:pt idx="1">
                  <c:v>0.13393186607313998</c:v>
                </c:pt>
                <c:pt idx="2">
                  <c:v>0</c:v>
                </c:pt>
                <c:pt idx="3">
                  <c:v>4.6010722197566495E-2</c:v>
                </c:pt>
                <c:pt idx="4">
                  <c:v>0</c:v>
                </c:pt>
              </c:numCache>
            </c:numRef>
          </c:val>
          <c:extLst>
            <c:ext xmlns:c16="http://schemas.microsoft.com/office/drawing/2014/chart" uri="{C3380CC4-5D6E-409C-BE32-E72D297353CC}">
              <c16:uniqueId val="{00000003-7CF8-4AC1-BE0F-ED34282952BA}"/>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MICS10!$R$15:$Y$15</c:f>
              <c:strCache>
                <c:ptCount val="8"/>
                <c:pt idx="0">
                  <c:v>Banjul</c:v>
                </c:pt>
                <c:pt idx="1">
                  <c:v>Basse</c:v>
                </c:pt>
                <c:pt idx="2">
                  <c:v>Brikama</c:v>
                </c:pt>
                <c:pt idx="3">
                  <c:v>Janjanburay</c:v>
                </c:pt>
                <c:pt idx="4">
                  <c:v>Kanifing</c:v>
                </c:pt>
                <c:pt idx="5">
                  <c:v>Kerewan</c:v>
                </c:pt>
                <c:pt idx="6">
                  <c:v>Kuntaur</c:v>
                </c:pt>
                <c:pt idx="7">
                  <c:v>Mansakonko</c:v>
                </c:pt>
              </c:strCache>
            </c:strRef>
          </c:cat>
          <c:val>
            <c:numRef>
              <c:f>MICS10!$R$18:$Y$18</c:f>
              <c:numCache>
                <c:formatCode>###0.0</c:formatCode>
                <c:ptCount val="8"/>
                <c:pt idx="0">
                  <c:v>100</c:v>
                </c:pt>
                <c:pt idx="1">
                  <c:v>53.349420896807509</c:v>
                </c:pt>
                <c:pt idx="2">
                  <c:v>75.012184346136166</c:v>
                </c:pt>
                <c:pt idx="3">
                  <c:v>66.511885847772561</c:v>
                </c:pt>
                <c:pt idx="4">
                  <c:v>97.363380350219558</c:v>
                </c:pt>
                <c:pt idx="5">
                  <c:v>77.231113546095102</c:v>
                </c:pt>
                <c:pt idx="6">
                  <c:v>36.972693806562859</c:v>
                </c:pt>
                <c:pt idx="7">
                  <c:v>72.490982914890807</c:v>
                </c:pt>
              </c:numCache>
            </c:numRef>
          </c:val>
          <c:extLst>
            <c:ext xmlns:c16="http://schemas.microsoft.com/office/drawing/2014/chart" uri="{C3380CC4-5D6E-409C-BE32-E72D297353CC}">
              <c16:uniqueId val="{00000000-2805-4EFB-B05A-382F995EEDD0}"/>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MICS10!$R$15:$Y$15</c:f>
              <c:strCache>
                <c:ptCount val="8"/>
                <c:pt idx="0">
                  <c:v>Banjul</c:v>
                </c:pt>
                <c:pt idx="1">
                  <c:v>Basse</c:v>
                </c:pt>
                <c:pt idx="2">
                  <c:v>Brikama</c:v>
                </c:pt>
                <c:pt idx="3">
                  <c:v>Janjanburay</c:v>
                </c:pt>
                <c:pt idx="4">
                  <c:v>Kanifing</c:v>
                </c:pt>
                <c:pt idx="5">
                  <c:v>Kerewan</c:v>
                </c:pt>
                <c:pt idx="6">
                  <c:v>Kuntaur</c:v>
                </c:pt>
                <c:pt idx="7">
                  <c:v>Mansakonko</c:v>
                </c:pt>
              </c:strCache>
            </c:strRef>
          </c:cat>
          <c:val>
            <c:numRef>
              <c:f>MICS10!$R$19:$Y$19</c:f>
              <c:numCache>
                <c:formatCode>###0.0</c:formatCode>
                <c:ptCount val="8"/>
                <c:pt idx="0">
                  <c:v>0</c:v>
                </c:pt>
                <c:pt idx="1">
                  <c:v>34.910720237630628</c:v>
                </c:pt>
                <c:pt idx="2">
                  <c:v>5.38268793523853</c:v>
                </c:pt>
                <c:pt idx="3">
                  <c:v>3.7532405027381865</c:v>
                </c:pt>
                <c:pt idx="4">
                  <c:v>2.2284027197265122</c:v>
                </c:pt>
                <c:pt idx="5">
                  <c:v>5.7173505953271784</c:v>
                </c:pt>
                <c:pt idx="6">
                  <c:v>48.648569172961245</c:v>
                </c:pt>
                <c:pt idx="7">
                  <c:v>7.231259980877641</c:v>
                </c:pt>
              </c:numCache>
            </c:numRef>
          </c:val>
          <c:extLst>
            <c:ext xmlns:c16="http://schemas.microsoft.com/office/drawing/2014/chart" uri="{C3380CC4-5D6E-409C-BE32-E72D297353CC}">
              <c16:uniqueId val="{00000001-2805-4EFB-B05A-382F995EEDD0}"/>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MICS10!$R$15:$Y$15</c:f>
              <c:strCache>
                <c:ptCount val="8"/>
                <c:pt idx="0">
                  <c:v>Banjul</c:v>
                </c:pt>
                <c:pt idx="1">
                  <c:v>Basse</c:v>
                </c:pt>
                <c:pt idx="2">
                  <c:v>Brikama</c:v>
                </c:pt>
                <c:pt idx="3">
                  <c:v>Janjanburay</c:v>
                </c:pt>
                <c:pt idx="4">
                  <c:v>Kanifing</c:v>
                </c:pt>
                <c:pt idx="5">
                  <c:v>Kerewan</c:v>
                </c:pt>
                <c:pt idx="6">
                  <c:v>Kuntaur</c:v>
                </c:pt>
                <c:pt idx="7">
                  <c:v>Mansakonko</c:v>
                </c:pt>
              </c:strCache>
            </c:strRef>
          </c:cat>
          <c:val>
            <c:numRef>
              <c:f>MICS10!$R$20:$Y$20</c:f>
              <c:numCache>
                <c:formatCode>###0.0</c:formatCode>
                <c:ptCount val="8"/>
                <c:pt idx="0">
                  <c:v>0</c:v>
                </c:pt>
                <c:pt idx="1">
                  <c:v>11.739858865561864</c:v>
                </c:pt>
                <c:pt idx="2">
                  <c:v>19.605127718625305</c:v>
                </c:pt>
                <c:pt idx="3">
                  <c:v>29.449876557364629</c:v>
                </c:pt>
                <c:pt idx="4">
                  <c:v>0.40821693005393023</c:v>
                </c:pt>
                <c:pt idx="5">
                  <c:v>17.051535858577719</c:v>
                </c:pt>
                <c:pt idx="6">
                  <c:v>14.378737020475896</c:v>
                </c:pt>
                <c:pt idx="7">
                  <c:v>20.277757104231551</c:v>
                </c:pt>
              </c:numCache>
            </c:numRef>
          </c:val>
          <c:extLst>
            <c:ext xmlns:c16="http://schemas.microsoft.com/office/drawing/2014/chart" uri="{C3380CC4-5D6E-409C-BE32-E72D297353CC}">
              <c16:uniqueId val="{00000002-2805-4EFB-B05A-382F995EEDD0}"/>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MICS10!$R$15:$Y$15</c:f>
              <c:strCache>
                <c:ptCount val="8"/>
                <c:pt idx="0">
                  <c:v>Banjul</c:v>
                </c:pt>
                <c:pt idx="1">
                  <c:v>Basse</c:v>
                </c:pt>
                <c:pt idx="2">
                  <c:v>Brikama</c:v>
                </c:pt>
                <c:pt idx="3">
                  <c:v>Janjanburay</c:v>
                </c:pt>
                <c:pt idx="4">
                  <c:v>Kanifing</c:v>
                </c:pt>
                <c:pt idx="5">
                  <c:v>Kerewan</c:v>
                </c:pt>
                <c:pt idx="6">
                  <c:v>Kuntaur</c:v>
                </c:pt>
                <c:pt idx="7">
                  <c:v>Mansakonko</c:v>
                </c:pt>
              </c:strCache>
            </c:strRef>
          </c:cat>
          <c:val>
            <c:numRef>
              <c:f>MICS10!$R$21:$Y$21</c:f>
              <c:numCache>
                <c:formatCode>###0.0</c:formatCode>
                <c:ptCount val="8"/>
                <c:pt idx="0">
                  <c:v>0</c:v>
                </c:pt>
                <c:pt idx="1">
                  <c:v>0</c:v>
                </c:pt>
                <c:pt idx="2">
                  <c:v>0</c:v>
                </c:pt>
                <c:pt idx="3">
                  <c:v>0.28499709212462415</c:v>
                </c:pt>
                <c:pt idx="4">
                  <c:v>0</c:v>
                </c:pt>
                <c:pt idx="5">
                  <c:v>0</c:v>
                </c:pt>
                <c:pt idx="6">
                  <c:v>0</c:v>
                </c:pt>
                <c:pt idx="7">
                  <c:v>0</c:v>
                </c:pt>
              </c:numCache>
            </c:numRef>
          </c:val>
          <c:extLst>
            <c:ext xmlns:c16="http://schemas.microsoft.com/office/drawing/2014/chart" uri="{C3380CC4-5D6E-409C-BE32-E72D297353CC}">
              <c16:uniqueId val="{00000003-2805-4EFB-B05A-382F995EEDD0}"/>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MICS10!$C$18:$G$18</c:f>
              <c:numCache>
                <c:formatCode>###0.0</c:formatCode>
                <c:ptCount val="5"/>
                <c:pt idx="0">
                  <c:v>58.804293453264876</c:v>
                </c:pt>
                <c:pt idx="1">
                  <c:v>65.408312990431966</c:v>
                </c:pt>
                <c:pt idx="2">
                  <c:v>74.387267940608595</c:v>
                </c:pt>
                <c:pt idx="3">
                  <c:v>77.518809708369872</c:v>
                </c:pt>
                <c:pt idx="4">
                  <c:v>94.088819849035431</c:v>
                </c:pt>
              </c:numCache>
            </c:numRef>
          </c:val>
          <c:extLst>
            <c:ext xmlns:c16="http://schemas.microsoft.com/office/drawing/2014/chart" uri="{C3380CC4-5D6E-409C-BE32-E72D297353CC}">
              <c16:uniqueId val="{00000000-56D0-4620-A117-9E7C5EFC8ECA}"/>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MICS10!$C$19:$G$19</c:f>
              <c:numCache>
                <c:formatCode>###0.0</c:formatCode>
                <c:ptCount val="5"/>
                <c:pt idx="0">
                  <c:v>15.931154418185244</c:v>
                </c:pt>
                <c:pt idx="1">
                  <c:v>14.850152490491912</c:v>
                </c:pt>
                <c:pt idx="2">
                  <c:v>12.345597718247886</c:v>
                </c:pt>
                <c:pt idx="3">
                  <c:v>12.313976938840522</c:v>
                </c:pt>
                <c:pt idx="4">
                  <c:v>3.5291022222608888</c:v>
                </c:pt>
              </c:numCache>
            </c:numRef>
          </c:val>
          <c:extLst>
            <c:ext xmlns:c16="http://schemas.microsoft.com/office/drawing/2014/chart" uri="{C3380CC4-5D6E-409C-BE32-E72D297353CC}">
              <c16:uniqueId val="{00000001-56D0-4620-A117-9E7C5EFC8ECA}"/>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MICS10!$C$20:$G$20</c:f>
              <c:numCache>
                <c:formatCode>###0.0</c:formatCode>
                <c:ptCount val="5"/>
                <c:pt idx="0">
                  <c:v>25.243985260665259</c:v>
                </c:pt>
                <c:pt idx="1">
                  <c:v>19.667122217821191</c:v>
                </c:pt>
                <c:pt idx="2">
                  <c:v>13.239874992334778</c:v>
                </c:pt>
                <c:pt idx="3">
                  <c:v>10.167213352789606</c:v>
                </c:pt>
                <c:pt idx="4">
                  <c:v>2.38207792870368</c:v>
                </c:pt>
              </c:numCache>
            </c:numRef>
          </c:val>
          <c:extLst>
            <c:ext xmlns:c16="http://schemas.microsoft.com/office/drawing/2014/chart" uri="{C3380CC4-5D6E-409C-BE32-E72D297353CC}">
              <c16:uniqueId val="{00000002-56D0-4620-A117-9E7C5EFC8ECA}"/>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MICS10!$C$21:$G$21</c:f>
              <c:numCache>
                <c:formatCode>###0.0</c:formatCode>
                <c:ptCount val="5"/>
                <c:pt idx="0">
                  <c:v>2.056686788462107E-2</c:v>
                </c:pt>
                <c:pt idx="1">
                  <c:v>7.4412301254930882E-2</c:v>
                </c:pt>
                <c:pt idx="2">
                  <c:v>2.7259348808740529E-2</c:v>
                </c:pt>
                <c:pt idx="3">
                  <c:v>0</c:v>
                </c:pt>
                <c:pt idx="4">
                  <c:v>0</c:v>
                </c:pt>
              </c:numCache>
            </c:numRef>
          </c:val>
          <c:extLst>
            <c:ext xmlns:c16="http://schemas.microsoft.com/office/drawing/2014/chart" uri="{C3380CC4-5D6E-409C-BE32-E72D297353CC}">
              <c16:uniqueId val="{00000003-56D0-4620-A117-9E7C5EFC8ECA}"/>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MICS10!$R$121:$Y$121</c:f>
              <c:strCache>
                <c:ptCount val="8"/>
                <c:pt idx="0">
                  <c:v>Banjul</c:v>
                </c:pt>
                <c:pt idx="1">
                  <c:v>Basse</c:v>
                </c:pt>
                <c:pt idx="2">
                  <c:v>Brikama</c:v>
                </c:pt>
                <c:pt idx="3">
                  <c:v>Janjanburay</c:v>
                </c:pt>
                <c:pt idx="4">
                  <c:v>Kanifing</c:v>
                </c:pt>
                <c:pt idx="5">
                  <c:v>Kerewan</c:v>
                </c:pt>
                <c:pt idx="6">
                  <c:v>Kuntaur</c:v>
                </c:pt>
                <c:pt idx="7">
                  <c:v>Mansakonko</c:v>
                </c:pt>
              </c:strCache>
            </c:strRef>
          </c:cat>
          <c:val>
            <c:numRef>
              <c:f>MICS10!$R$124:$Y$124</c:f>
              <c:numCache>
                <c:formatCode>###0.0</c:formatCode>
                <c:ptCount val="8"/>
                <c:pt idx="0">
                  <c:v>46.21825813083089</c:v>
                </c:pt>
                <c:pt idx="1">
                  <c:v>36.299793438969957</c:v>
                </c:pt>
                <c:pt idx="2">
                  <c:v>47.10097765934831</c:v>
                </c:pt>
                <c:pt idx="3">
                  <c:v>65.206029205223402</c:v>
                </c:pt>
                <c:pt idx="4">
                  <c:v>58.363387546187163</c:v>
                </c:pt>
                <c:pt idx="5">
                  <c:v>37.532811388145461</c:v>
                </c:pt>
                <c:pt idx="6">
                  <c:v>57.021099876569899</c:v>
                </c:pt>
                <c:pt idx="7">
                  <c:v>60.043568642677585</c:v>
                </c:pt>
              </c:numCache>
            </c:numRef>
          </c:val>
          <c:extLst>
            <c:ext xmlns:c16="http://schemas.microsoft.com/office/drawing/2014/chart" uri="{C3380CC4-5D6E-409C-BE32-E72D297353CC}">
              <c16:uniqueId val="{00000000-2893-41A1-AB9C-C332E143322C}"/>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MICS10!$R$121:$Y$121</c:f>
              <c:strCache>
                <c:ptCount val="8"/>
                <c:pt idx="0">
                  <c:v>Banjul</c:v>
                </c:pt>
                <c:pt idx="1">
                  <c:v>Basse</c:v>
                </c:pt>
                <c:pt idx="2">
                  <c:v>Brikama</c:v>
                </c:pt>
                <c:pt idx="3">
                  <c:v>Janjanburay</c:v>
                </c:pt>
                <c:pt idx="4">
                  <c:v>Kanifing</c:v>
                </c:pt>
                <c:pt idx="5">
                  <c:v>Kerewan</c:v>
                </c:pt>
                <c:pt idx="6">
                  <c:v>Kuntaur</c:v>
                </c:pt>
                <c:pt idx="7">
                  <c:v>Mansakonko</c:v>
                </c:pt>
              </c:strCache>
            </c:strRef>
          </c:cat>
          <c:val>
            <c:numRef>
              <c:f>MICS10!$R$125:$Y$125</c:f>
              <c:numCache>
                <c:formatCode>###0.0</c:formatCode>
                <c:ptCount val="8"/>
                <c:pt idx="0">
                  <c:v>52.28617485226787</c:v>
                </c:pt>
                <c:pt idx="1">
                  <c:v>3.7968848945236213</c:v>
                </c:pt>
                <c:pt idx="2">
                  <c:v>39.097589365397809</c:v>
                </c:pt>
                <c:pt idx="3">
                  <c:v>12.25852524840005</c:v>
                </c:pt>
                <c:pt idx="4">
                  <c:v>38.749142275729781</c:v>
                </c:pt>
                <c:pt idx="5">
                  <c:v>17.173650854751326</c:v>
                </c:pt>
                <c:pt idx="6">
                  <c:v>28.988445664425772</c:v>
                </c:pt>
                <c:pt idx="7">
                  <c:v>14.460181048533178</c:v>
                </c:pt>
              </c:numCache>
            </c:numRef>
          </c:val>
          <c:extLst>
            <c:ext xmlns:c16="http://schemas.microsoft.com/office/drawing/2014/chart" uri="{C3380CC4-5D6E-409C-BE32-E72D297353CC}">
              <c16:uniqueId val="{00000001-2893-41A1-AB9C-C332E143322C}"/>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MICS10!$R$121:$Y$121</c:f>
              <c:strCache>
                <c:ptCount val="8"/>
                <c:pt idx="0">
                  <c:v>Banjul</c:v>
                </c:pt>
                <c:pt idx="1">
                  <c:v>Basse</c:v>
                </c:pt>
                <c:pt idx="2">
                  <c:v>Brikama</c:v>
                </c:pt>
                <c:pt idx="3">
                  <c:v>Janjanburay</c:v>
                </c:pt>
                <c:pt idx="4">
                  <c:v>Kanifing</c:v>
                </c:pt>
                <c:pt idx="5">
                  <c:v>Kerewan</c:v>
                </c:pt>
                <c:pt idx="6">
                  <c:v>Kuntaur</c:v>
                </c:pt>
                <c:pt idx="7">
                  <c:v>Mansakonko</c:v>
                </c:pt>
              </c:strCache>
            </c:strRef>
          </c:cat>
          <c:val>
            <c:numRef>
              <c:f>MICS10!$R$126:$Y$126</c:f>
              <c:numCache>
                <c:formatCode>###0.0</c:formatCode>
                <c:ptCount val="8"/>
                <c:pt idx="0">
                  <c:v>1.4262164077762556</c:v>
                </c:pt>
                <c:pt idx="1">
                  <c:v>58.847647440860989</c:v>
                </c:pt>
                <c:pt idx="2">
                  <c:v>12.697064033430905</c:v>
                </c:pt>
                <c:pt idx="3">
                  <c:v>14.32797172536239</c:v>
                </c:pt>
                <c:pt idx="4">
                  <c:v>2.6440770798303688</c:v>
                </c:pt>
                <c:pt idx="5">
                  <c:v>40.452173186315029</c:v>
                </c:pt>
                <c:pt idx="6">
                  <c:v>0.37946871376155578</c:v>
                </c:pt>
                <c:pt idx="7">
                  <c:v>21.6494459274668</c:v>
                </c:pt>
              </c:numCache>
            </c:numRef>
          </c:val>
          <c:extLst>
            <c:ext xmlns:c16="http://schemas.microsoft.com/office/drawing/2014/chart" uri="{C3380CC4-5D6E-409C-BE32-E72D297353CC}">
              <c16:uniqueId val="{00000002-2893-41A1-AB9C-C332E143322C}"/>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MICS10!$R$121:$Y$121</c:f>
              <c:strCache>
                <c:ptCount val="8"/>
                <c:pt idx="0">
                  <c:v>Banjul</c:v>
                </c:pt>
                <c:pt idx="1">
                  <c:v>Basse</c:v>
                </c:pt>
                <c:pt idx="2">
                  <c:v>Brikama</c:v>
                </c:pt>
                <c:pt idx="3">
                  <c:v>Janjanburay</c:v>
                </c:pt>
                <c:pt idx="4">
                  <c:v>Kanifing</c:v>
                </c:pt>
                <c:pt idx="5">
                  <c:v>Kerewan</c:v>
                </c:pt>
                <c:pt idx="6">
                  <c:v>Kuntaur</c:v>
                </c:pt>
                <c:pt idx="7">
                  <c:v>Mansakonko</c:v>
                </c:pt>
              </c:strCache>
            </c:strRef>
          </c:cat>
          <c:val>
            <c:numRef>
              <c:f>MICS10!$R$127:$Y$127</c:f>
              <c:numCache>
                <c:formatCode>###0.0</c:formatCode>
                <c:ptCount val="8"/>
                <c:pt idx="0">
                  <c:v>6.935060912498521E-2</c:v>
                </c:pt>
                <c:pt idx="1">
                  <c:v>1.0556742256454303</c:v>
                </c:pt>
                <c:pt idx="2">
                  <c:v>1.1043689418229767</c:v>
                </c:pt>
                <c:pt idx="3">
                  <c:v>8.20747382101416</c:v>
                </c:pt>
                <c:pt idx="4">
                  <c:v>0.24339309825268746</c:v>
                </c:pt>
                <c:pt idx="5">
                  <c:v>4.8413645707881825</c:v>
                </c:pt>
                <c:pt idx="6">
                  <c:v>13.610985745242774</c:v>
                </c:pt>
                <c:pt idx="7">
                  <c:v>3.8468043813224342</c:v>
                </c:pt>
              </c:numCache>
            </c:numRef>
          </c:val>
          <c:extLst>
            <c:ext xmlns:c16="http://schemas.microsoft.com/office/drawing/2014/chart" uri="{C3380CC4-5D6E-409C-BE32-E72D297353CC}">
              <c16:uniqueId val="{00000003-2893-41A1-AB9C-C332E143322C}"/>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MICS10!$M$222:$Q$222</c:f>
              <c:numCache>
                <c:formatCode>###0.0</c:formatCode>
                <c:ptCount val="5"/>
                <c:pt idx="0">
                  <c:v>0.89373229427606193</c:v>
                </c:pt>
                <c:pt idx="1">
                  <c:v>1.0955119330694243</c:v>
                </c:pt>
                <c:pt idx="2">
                  <c:v>0.82180369916671769</c:v>
                </c:pt>
                <c:pt idx="3">
                  <c:v>1.8576032663620152</c:v>
                </c:pt>
                <c:pt idx="4">
                  <c:v>4.2148585464731818</c:v>
                </c:pt>
              </c:numCache>
            </c:numRef>
          </c:val>
          <c:extLst>
            <c:ext xmlns:c16="http://schemas.microsoft.com/office/drawing/2014/chart" uri="{C3380CC4-5D6E-409C-BE32-E72D297353CC}">
              <c16:uniqueId val="{00000000-FC05-4203-9F74-F31D05C23936}"/>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MICS10!$M$223:$Q$223</c:f>
              <c:numCache>
                <c:formatCode>###0.0</c:formatCode>
                <c:ptCount val="5"/>
                <c:pt idx="0">
                  <c:v>30.47963670220329</c:v>
                </c:pt>
                <c:pt idx="1">
                  <c:v>26.807523110024821</c:v>
                </c:pt>
                <c:pt idx="2">
                  <c:v>25.925739160055468</c:v>
                </c:pt>
                <c:pt idx="3">
                  <c:v>21.129791329652289</c:v>
                </c:pt>
                <c:pt idx="4">
                  <c:v>20.996927427847176</c:v>
                </c:pt>
              </c:numCache>
            </c:numRef>
          </c:val>
          <c:extLst>
            <c:ext xmlns:c16="http://schemas.microsoft.com/office/drawing/2014/chart" uri="{C3380CC4-5D6E-409C-BE32-E72D297353CC}">
              <c16:uniqueId val="{00000001-FC05-4203-9F74-F31D05C23936}"/>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MICS10!$M$224:$Q$224</c:f>
              <c:numCache>
                <c:formatCode>###0.0</c:formatCode>
                <c:ptCount val="5"/>
                <c:pt idx="0">
                  <c:v>68.626631003520529</c:v>
                </c:pt>
                <c:pt idx="1">
                  <c:v>72.096964956905595</c:v>
                </c:pt>
                <c:pt idx="2">
                  <c:v>73.25245714077775</c:v>
                </c:pt>
                <c:pt idx="3">
                  <c:v>77.012605403985674</c:v>
                </c:pt>
                <c:pt idx="4">
                  <c:v>74.788214025679665</c:v>
                </c:pt>
              </c:numCache>
            </c:numRef>
          </c:val>
          <c:extLst>
            <c:ext xmlns:c16="http://schemas.microsoft.com/office/drawing/2014/chart" uri="{C3380CC4-5D6E-409C-BE32-E72D297353CC}">
              <c16:uniqueId val="{00000002-FC05-4203-9F74-F31D05C23936}"/>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MICS10!$R$221:$Y$221</c:f>
              <c:strCache>
                <c:ptCount val="8"/>
                <c:pt idx="0">
                  <c:v>Banjul</c:v>
                </c:pt>
                <c:pt idx="1">
                  <c:v>Basse</c:v>
                </c:pt>
                <c:pt idx="2">
                  <c:v>Brikama</c:v>
                </c:pt>
                <c:pt idx="3">
                  <c:v>Janjanburay</c:v>
                </c:pt>
                <c:pt idx="4">
                  <c:v>Kanifing</c:v>
                </c:pt>
                <c:pt idx="5">
                  <c:v>Kerewan</c:v>
                </c:pt>
                <c:pt idx="6">
                  <c:v>Kuntaur</c:v>
                </c:pt>
                <c:pt idx="7">
                  <c:v>Mansakonko</c:v>
                </c:pt>
              </c:strCache>
            </c:strRef>
          </c:cat>
          <c:val>
            <c:numRef>
              <c:f>MICS10!$R$222:$Y$222</c:f>
              <c:numCache>
                <c:formatCode>###0.0</c:formatCode>
                <c:ptCount val="8"/>
                <c:pt idx="0">
                  <c:v>30.6851292500033</c:v>
                </c:pt>
                <c:pt idx="1">
                  <c:v>3.5328137350966222</c:v>
                </c:pt>
                <c:pt idx="2">
                  <c:v>4.5179242823331034</c:v>
                </c:pt>
                <c:pt idx="3">
                  <c:v>1.613707587412722</c:v>
                </c:pt>
                <c:pt idx="4">
                  <c:v>23.562411366966142</c:v>
                </c:pt>
                <c:pt idx="5">
                  <c:v>2.1884407944404227</c:v>
                </c:pt>
                <c:pt idx="6">
                  <c:v>2.8024684663634987</c:v>
                </c:pt>
                <c:pt idx="7">
                  <c:v>6.397103482288788</c:v>
                </c:pt>
              </c:numCache>
            </c:numRef>
          </c:val>
          <c:extLst>
            <c:ext xmlns:c16="http://schemas.microsoft.com/office/drawing/2014/chart" uri="{C3380CC4-5D6E-409C-BE32-E72D297353CC}">
              <c16:uniqueId val="{00000000-90E9-4E03-9300-0095806E6C38}"/>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MICS10!$R$221:$Y$221</c:f>
              <c:strCache>
                <c:ptCount val="8"/>
                <c:pt idx="0">
                  <c:v>Banjul</c:v>
                </c:pt>
                <c:pt idx="1">
                  <c:v>Basse</c:v>
                </c:pt>
                <c:pt idx="2">
                  <c:v>Brikama</c:v>
                </c:pt>
                <c:pt idx="3">
                  <c:v>Janjanburay</c:v>
                </c:pt>
                <c:pt idx="4">
                  <c:v>Kanifing</c:v>
                </c:pt>
                <c:pt idx="5">
                  <c:v>Kerewan</c:v>
                </c:pt>
                <c:pt idx="6">
                  <c:v>Kuntaur</c:v>
                </c:pt>
                <c:pt idx="7">
                  <c:v>Mansakonko</c:v>
                </c:pt>
              </c:strCache>
            </c:strRef>
          </c:cat>
          <c:val>
            <c:numRef>
              <c:f>MICS10!$R$223:$Y$223</c:f>
              <c:numCache>
                <c:formatCode>###0.0</c:formatCode>
                <c:ptCount val="8"/>
                <c:pt idx="0">
                  <c:v>8.9455401791091003</c:v>
                </c:pt>
                <c:pt idx="1">
                  <c:v>10.621528150987812</c:v>
                </c:pt>
                <c:pt idx="2">
                  <c:v>35.945838292424028</c:v>
                </c:pt>
                <c:pt idx="3">
                  <c:v>26.305755566475341</c:v>
                </c:pt>
                <c:pt idx="4">
                  <c:v>27.127792913955062</c:v>
                </c:pt>
                <c:pt idx="5">
                  <c:v>15.591033314844887</c:v>
                </c:pt>
                <c:pt idx="6">
                  <c:v>38.149434666254209</c:v>
                </c:pt>
                <c:pt idx="7">
                  <c:v>31.644675802049704</c:v>
                </c:pt>
              </c:numCache>
            </c:numRef>
          </c:val>
          <c:extLst>
            <c:ext xmlns:c16="http://schemas.microsoft.com/office/drawing/2014/chart" uri="{C3380CC4-5D6E-409C-BE32-E72D297353CC}">
              <c16:uniqueId val="{00000001-90E9-4E03-9300-0095806E6C38}"/>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MICS10!$R$221:$Y$221</c:f>
              <c:strCache>
                <c:ptCount val="8"/>
                <c:pt idx="0">
                  <c:v>Banjul</c:v>
                </c:pt>
                <c:pt idx="1">
                  <c:v>Basse</c:v>
                </c:pt>
                <c:pt idx="2">
                  <c:v>Brikama</c:v>
                </c:pt>
                <c:pt idx="3">
                  <c:v>Janjanburay</c:v>
                </c:pt>
                <c:pt idx="4">
                  <c:v>Kanifing</c:v>
                </c:pt>
                <c:pt idx="5">
                  <c:v>Kerewan</c:v>
                </c:pt>
                <c:pt idx="6">
                  <c:v>Kuntaur</c:v>
                </c:pt>
                <c:pt idx="7">
                  <c:v>Mansakonko</c:v>
                </c:pt>
              </c:strCache>
            </c:strRef>
          </c:cat>
          <c:val>
            <c:numRef>
              <c:f>MICS10!$R$224:$Y$224</c:f>
              <c:numCache>
                <c:formatCode>###0.0</c:formatCode>
                <c:ptCount val="8"/>
                <c:pt idx="0">
                  <c:v>60.369330570887705</c:v>
                </c:pt>
                <c:pt idx="1">
                  <c:v>85.845658113915391</c:v>
                </c:pt>
                <c:pt idx="2">
                  <c:v>59.536237425243101</c:v>
                </c:pt>
                <c:pt idx="3">
                  <c:v>72.080536846112096</c:v>
                </c:pt>
                <c:pt idx="4">
                  <c:v>49.309795719078878</c:v>
                </c:pt>
                <c:pt idx="5">
                  <c:v>82.220525890714612</c:v>
                </c:pt>
                <c:pt idx="6">
                  <c:v>59.048096867382313</c:v>
                </c:pt>
                <c:pt idx="7">
                  <c:v>61.95822071566144</c:v>
                </c:pt>
              </c:numCache>
            </c:numRef>
          </c:val>
          <c:extLst>
            <c:ext xmlns:c16="http://schemas.microsoft.com/office/drawing/2014/chart" uri="{C3380CC4-5D6E-409C-BE32-E72D297353CC}">
              <c16:uniqueId val="{00000002-90E9-4E03-9300-0095806E6C38}"/>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MICS10!$C$222:$G$222</c:f>
              <c:numCache>
                <c:formatCode>###0.0</c:formatCode>
                <c:ptCount val="5"/>
                <c:pt idx="0">
                  <c:v>1.0909267210621629</c:v>
                </c:pt>
                <c:pt idx="1">
                  <c:v>1.3245149614605238</c:v>
                </c:pt>
                <c:pt idx="2">
                  <c:v>2.9590516680766878</c:v>
                </c:pt>
                <c:pt idx="3">
                  <c:v>8.0312331084018513</c:v>
                </c:pt>
                <c:pt idx="4">
                  <c:v>28.863098789557501</c:v>
                </c:pt>
              </c:numCache>
            </c:numRef>
          </c:val>
          <c:extLst>
            <c:ext xmlns:c16="http://schemas.microsoft.com/office/drawing/2014/chart" uri="{C3380CC4-5D6E-409C-BE32-E72D297353CC}">
              <c16:uniqueId val="{00000000-9085-4607-99CF-55CF6C766196}"/>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MICS10!$C$223:$G$223</c:f>
              <c:numCache>
                <c:formatCode>###0.0</c:formatCode>
                <c:ptCount val="5"/>
                <c:pt idx="0">
                  <c:v>28.568429482594169</c:v>
                </c:pt>
                <c:pt idx="1">
                  <c:v>28.984849675949498</c:v>
                </c:pt>
                <c:pt idx="2">
                  <c:v>25.15007232794197</c:v>
                </c:pt>
                <c:pt idx="3">
                  <c:v>25.207589291761305</c:v>
                </c:pt>
                <c:pt idx="4">
                  <c:v>21.993979155023453</c:v>
                </c:pt>
              </c:numCache>
            </c:numRef>
          </c:val>
          <c:extLst>
            <c:ext xmlns:c16="http://schemas.microsoft.com/office/drawing/2014/chart" uri="{C3380CC4-5D6E-409C-BE32-E72D297353CC}">
              <c16:uniqueId val="{00000001-9085-4607-99CF-55CF6C766196}"/>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MICS10!$C$224:$G$224</c:f>
              <c:numCache>
                <c:formatCode>###0.0</c:formatCode>
                <c:ptCount val="5"/>
                <c:pt idx="0">
                  <c:v>70.340643796343656</c:v>
                </c:pt>
                <c:pt idx="1">
                  <c:v>69.690635362589916</c:v>
                </c:pt>
                <c:pt idx="2">
                  <c:v>71.890876003981191</c:v>
                </c:pt>
                <c:pt idx="3">
                  <c:v>66.761177599836927</c:v>
                </c:pt>
                <c:pt idx="4">
                  <c:v>49.142922055419099</c:v>
                </c:pt>
              </c:numCache>
            </c:numRef>
          </c:val>
          <c:extLst>
            <c:ext xmlns:c16="http://schemas.microsoft.com/office/drawing/2014/chart" uri="{C3380CC4-5D6E-409C-BE32-E72D297353CC}">
              <c16:uniqueId val="{00000002-9085-4607-99CF-55CF6C766196}"/>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MICS10!$H$18:$L$18</c:f>
              <c:numCache>
                <c:formatCode>###0.0</c:formatCode>
                <c:ptCount val="5"/>
                <c:pt idx="0">
                  <c:v>81.04643675116327</c:v>
                </c:pt>
                <c:pt idx="1">
                  <c:v>86.303769422159348</c:v>
                </c:pt>
                <c:pt idx="2">
                  <c:v>90.677351869795118</c:v>
                </c:pt>
                <c:pt idx="3">
                  <c:v>95.478833319892388</c:v>
                </c:pt>
                <c:pt idx="4">
                  <c:v>98.24989972719348</c:v>
                </c:pt>
              </c:numCache>
            </c:numRef>
          </c:val>
          <c:extLst>
            <c:ext xmlns:c16="http://schemas.microsoft.com/office/drawing/2014/chart" uri="{C3380CC4-5D6E-409C-BE32-E72D297353CC}">
              <c16:uniqueId val="{00000000-8C06-41B7-B307-44CC7D53A15E}"/>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MICS10!$H$19:$L$19</c:f>
              <c:numCache>
                <c:formatCode>###0.0</c:formatCode>
                <c:ptCount val="5"/>
                <c:pt idx="0">
                  <c:v>8.1171826302299195</c:v>
                </c:pt>
                <c:pt idx="1">
                  <c:v>6.9853013297673945</c:v>
                </c:pt>
                <c:pt idx="2">
                  <c:v>4.5924011119259323</c:v>
                </c:pt>
                <c:pt idx="3">
                  <c:v>2.0086177185234475</c:v>
                </c:pt>
                <c:pt idx="4">
                  <c:v>0.32615187566325077</c:v>
                </c:pt>
              </c:numCache>
            </c:numRef>
          </c:val>
          <c:extLst>
            <c:ext xmlns:c16="http://schemas.microsoft.com/office/drawing/2014/chart" uri="{C3380CC4-5D6E-409C-BE32-E72D297353CC}">
              <c16:uniqueId val="{00000001-8C06-41B7-B307-44CC7D53A15E}"/>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MICS10!$H$20:$L$20</c:f>
              <c:numCache>
                <c:formatCode>###0.0</c:formatCode>
                <c:ptCount val="5"/>
                <c:pt idx="0">
                  <c:v>10.83638061860681</c:v>
                </c:pt>
                <c:pt idx="1">
                  <c:v>6.7109292480732572</c:v>
                </c:pt>
                <c:pt idx="2">
                  <c:v>4.7302470182789502</c:v>
                </c:pt>
                <c:pt idx="3">
                  <c:v>2.5125489615841645</c:v>
                </c:pt>
                <c:pt idx="4">
                  <c:v>1.4239483971432696</c:v>
                </c:pt>
              </c:numCache>
            </c:numRef>
          </c:val>
          <c:extLst>
            <c:ext xmlns:c16="http://schemas.microsoft.com/office/drawing/2014/chart" uri="{C3380CC4-5D6E-409C-BE32-E72D297353CC}">
              <c16:uniqueId val="{00000002-8C06-41B7-B307-44CC7D53A15E}"/>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8C06-41B7-B307-44CC7D53A15E}"/>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MICS10!$H$124:$L$124</c:f>
              <c:numCache>
                <c:formatCode>###0.0</c:formatCode>
                <c:ptCount val="5"/>
                <c:pt idx="0">
                  <c:v>27.072553841204059</c:v>
                </c:pt>
                <c:pt idx="1">
                  <c:v>32.675937094632339</c:v>
                </c:pt>
                <c:pt idx="2">
                  <c:v>39.572749651640322</c:v>
                </c:pt>
                <c:pt idx="3">
                  <c:v>65.643805253413262</c:v>
                </c:pt>
                <c:pt idx="4">
                  <c:v>87.421686051778508</c:v>
                </c:pt>
              </c:numCache>
            </c:numRef>
          </c:val>
          <c:extLst>
            <c:ext xmlns:c16="http://schemas.microsoft.com/office/drawing/2014/chart" uri="{C3380CC4-5D6E-409C-BE32-E72D297353CC}">
              <c16:uniqueId val="{00000000-173C-47EA-A193-9B42E6189F53}"/>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MICS10!$H$125:$L$125</c:f>
              <c:numCache>
                <c:formatCode>###0.0</c:formatCode>
                <c:ptCount val="5"/>
                <c:pt idx="0">
                  <c:v>51.903628933981089</c:v>
                </c:pt>
                <c:pt idx="1">
                  <c:v>55.98098822342763</c:v>
                </c:pt>
                <c:pt idx="2">
                  <c:v>50.618704413564373</c:v>
                </c:pt>
                <c:pt idx="3">
                  <c:v>31.676235055855745</c:v>
                </c:pt>
                <c:pt idx="4">
                  <c:v>11.684747976793762</c:v>
                </c:pt>
              </c:numCache>
            </c:numRef>
          </c:val>
          <c:extLst>
            <c:ext xmlns:c16="http://schemas.microsoft.com/office/drawing/2014/chart" uri="{C3380CC4-5D6E-409C-BE32-E72D297353CC}">
              <c16:uniqueId val="{00000001-173C-47EA-A193-9B42E6189F53}"/>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MICS10!$H$126:$L$126</c:f>
              <c:numCache>
                <c:formatCode>###0.0</c:formatCode>
                <c:ptCount val="5"/>
                <c:pt idx="0">
                  <c:v>20.542311241846104</c:v>
                </c:pt>
                <c:pt idx="1">
                  <c:v>10.590116619070301</c:v>
                </c:pt>
                <c:pt idx="2">
                  <c:v>9.8053251080329833</c:v>
                </c:pt>
                <c:pt idx="3">
                  <c:v>2.6706842418037908</c:v>
                </c:pt>
                <c:pt idx="4">
                  <c:v>0.89356597142772998</c:v>
                </c:pt>
              </c:numCache>
            </c:numRef>
          </c:val>
          <c:extLst>
            <c:ext xmlns:c16="http://schemas.microsoft.com/office/drawing/2014/chart" uri="{C3380CC4-5D6E-409C-BE32-E72D297353CC}">
              <c16:uniqueId val="{00000002-173C-47EA-A193-9B42E6189F53}"/>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MICS10!$H$127:$L$127</c:f>
              <c:numCache>
                <c:formatCode>###0.0</c:formatCode>
                <c:ptCount val="5"/>
                <c:pt idx="0">
                  <c:v>0.48150598296875036</c:v>
                </c:pt>
                <c:pt idx="1">
                  <c:v>0.75295806286973699</c:v>
                </c:pt>
                <c:pt idx="2">
                  <c:v>3.2208267623208102E-3</c:v>
                </c:pt>
                <c:pt idx="3">
                  <c:v>9.2754489272017706E-3</c:v>
                </c:pt>
                <c:pt idx="4">
                  <c:v>0</c:v>
                </c:pt>
              </c:numCache>
            </c:numRef>
          </c:val>
          <c:extLst>
            <c:ext xmlns:c16="http://schemas.microsoft.com/office/drawing/2014/chart" uri="{C3380CC4-5D6E-409C-BE32-E72D297353CC}">
              <c16:uniqueId val="{00000003-173C-47EA-A193-9B42E6189F53}"/>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MICS10!$H$222:$L$222</c:f>
              <c:numCache>
                <c:formatCode>###0.0</c:formatCode>
                <c:ptCount val="5"/>
                <c:pt idx="0">
                  <c:v>2.8425549628317746</c:v>
                </c:pt>
                <c:pt idx="1">
                  <c:v>4.1710469608385408</c:v>
                </c:pt>
                <c:pt idx="2">
                  <c:v>11.274716633959644</c:v>
                </c:pt>
                <c:pt idx="3">
                  <c:v>19.160142653548885</c:v>
                </c:pt>
                <c:pt idx="4">
                  <c:v>43.268556914894965</c:v>
                </c:pt>
              </c:numCache>
            </c:numRef>
          </c:val>
          <c:extLst>
            <c:ext xmlns:c16="http://schemas.microsoft.com/office/drawing/2014/chart" uri="{C3380CC4-5D6E-409C-BE32-E72D297353CC}">
              <c16:uniqueId val="{00000000-8EC7-4014-9845-1BDD0B0BECE0}"/>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MICS10!$H$223:$L$223</c:f>
              <c:numCache>
                <c:formatCode>###0.0</c:formatCode>
                <c:ptCount val="5"/>
                <c:pt idx="0">
                  <c:v>34.328227804610464</c:v>
                </c:pt>
                <c:pt idx="1">
                  <c:v>27.694959723131419</c:v>
                </c:pt>
                <c:pt idx="2">
                  <c:v>26.5434653370761</c:v>
                </c:pt>
                <c:pt idx="3">
                  <c:v>25.204063734869166</c:v>
                </c:pt>
                <c:pt idx="4">
                  <c:v>21.443571722772369</c:v>
                </c:pt>
              </c:numCache>
            </c:numRef>
          </c:val>
          <c:extLst>
            <c:ext xmlns:c16="http://schemas.microsoft.com/office/drawing/2014/chart" uri="{C3380CC4-5D6E-409C-BE32-E72D297353CC}">
              <c16:uniqueId val="{00000001-8EC7-4014-9845-1BDD0B0BECE0}"/>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MICS10!$H$224:$L$224</c:f>
              <c:numCache>
                <c:formatCode>###0.0</c:formatCode>
                <c:ptCount val="5"/>
                <c:pt idx="0">
                  <c:v>62.829217232557887</c:v>
                </c:pt>
                <c:pt idx="1">
                  <c:v>68.133993316030114</c:v>
                </c:pt>
                <c:pt idx="2">
                  <c:v>62.181818028964152</c:v>
                </c:pt>
                <c:pt idx="3">
                  <c:v>55.635793611581889</c:v>
                </c:pt>
                <c:pt idx="4">
                  <c:v>35.287871362332616</c:v>
                </c:pt>
              </c:numCache>
            </c:numRef>
          </c:val>
          <c:extLst>
            <c:ext xmlns:c16="http://schemas.microsoft.com/office/drawing/2014/chart" uri="{C3380CC4-5D6E-409C-BE32-E72D297353CC}">
              <c16:uniqueId val="{00000002-8EC7-4014-9845-1BDD0B0BECE0}"/>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MICS10!$C$124:$G$124</c:f>
              <c:numCache>
                <c:formatCode>###0.0</c:formatCode>
                <c:ptCount val="5"/>
                <c:pt idx="0">
                  <c:v>38.328712998149008</c:v>
                </c:pt>
                <c:pt idx="1">
                  <c:v>44.186129199590198</c:v>
                </c:pt>
                <c:pt idx="2">
                  <c:v>41.470144636613114</c:v>
                </c:pt>
                <c:pt idx="3">
                  <c:v>47.265579063307051</c:v>
                </c:pt>
                <c:pt idx="4">
                  <c:v>76.152732923291452</c:v>
                </c:pt>
              </c:numCache>
            </c:numRef>
          </c:val>
          <c:extLst>
            <c:ext xmlns:c16="http://schemas.microsoft.com/office/drawing/2014/chart" uri="{C3380CC4-5D6E-409C-BE32-E72D297353CC}">
              <c16:uniqueId val="{00000000-5C21-4EB7-A103-8B8A655A3567}"/>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MICS10!$C$125:$G$125</c:f>
              <c:numCache>
                <c:formatCode>###0.0</c:formatCode>
                <c:ptCount val="5"/>
                <c:pt idx="0">
                  <c:v>19.698692824897098</c:v>
                </c:pt>
                <c:pt idx="1">
                  <c:v>25.742217715041676</c:v>
                </c:pt>
                <c:pt idx="2">
                  <c:v>35.248682851631798</c:v>
                </c:pt>
                <c:pt idx="3">
                  <c:v>36.091972131362525</c:v>
                </c:pt>
                <c:pt idx="4">
                  <c:v>17.327452904942909</c:v>
                </c:pt>
              </c:numCache>
            </c:numRef>
          </c:val>
          <c:extLst>
            <c:ext xmlns:c16="http://schemas.microsoft.com/office/drawing/2014/chart" uri="{C3380CC4-5D6E-409C-BE32-E72D297353CC}">
              <c16:uniqueId val="{00000001-5C21-4EB7-A103-8B8A655A3567}"/>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MICS10!$C$126:$G$126</c:f>
              <c:numCache>
                <c:formatCode>###0.0</c:formatCode>
                <c:ptCount val="5"/>
                <c:pt idx="0">
                  <c:v>31.250144630138173</c:v>
                </c:pt>
                <c:pt idx="1">
                  <c:v>27.619376846739513</c:v>
                </c:pt>
                <c:pt idx="2">
                  <c:v>22.31617925856548</c:v>
                </c:pt>
                <c:pt idx="3">
                  <c:v>16.640945224684316</c:v>
                </c:pt>
                <c:pt idx="4">
                  <c:v>6.515492273439536</c:v>
                </c:pt>
              </c:numCache>
            </c:numRef>
          </c:val>
          <c:extLst>
            <c:ext xmlns:c16="http://schemas.microsoft.com/office/drawing/2014/chart" uri="{C3380CC4-5D6E-409C-BE32-E72D297353CC}">
              <c16:uniqueId val="{00000002-5C21-4EB7-A103-8B8A655A3567}"/>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MICS10!$C$127:$G$127</c:f>
              <c:numCache>
                <c:formatCode>###0.0</c:formatCode>
                <c:ptCount val="5"/>
                <c:pt idx="0">
                  <c:v>10.722449546815717</c:v>
                </c:pt>
                <c:pt idx="1">
                  <c:v>2.452276238628615</c:v>
                </c:pt>
                <c:pt idx="2">
                  <c:v>0.96499325318960638</c:v>
                </c:pt>
                <c:pt idx="3">
                  <c:v>1.5035806461075199E-3</c:v>
                </c:pt>
                <c:pt idx="4">
                  <c:v>4.3218983261022869E-3</c:v>
                </c:pt>
              </c:numCache>
            </c:numRef>
          </c:val>
          <c:extLst>
            <c:ext xmlns:c16="http://schemas.microsoft.com/office/drawing/2014/chart" uri="{C3380CC4-5D6E-409C-BE32-E72D297353CC}">
              <c16:uniqueId val="{00000003-5C21-4EB7-A103-8B8A655A3567}"/>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MICS10!$M$124:$Q$124</c:f>
              <c:numCache>
                <c:formatCode>###0.0</c:formatCode>
                <c:ptCount val="5"/>
                <c:pt idx="0">
                  <c:v>34.340573421323491</c:v>
                </c:pt>
                <c:pt idx="1">
                  <c:v>42.713865005207602</c:v>
                </c:pt>
                <c:pt idx="2">
                  <c:v>50.806979488163662</c:v>
                </c:pt>
                <c:pt idx="3">
                  <c:v>56.032449326013392</c:v>
                </c:pt>
                <c:pt idx="4">
                  <c:v>59.192499137519</c:v>
                </c:pt>
              </c:numCache>
            </c:numRef>
          </c:val>
          <c:extLst>
            <c:ext xmlns:c16="http://schemas.microsoft.com/office/drawing/2014/chart" uri="{C3380CC4-5D6E-409C-BE32-E72D297353CC}">
              <c16:uniqueId val="{00000000-18E2-40FE-8C47-136ADDE70112}"/>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MICS10!$M$125:$Q$125</c:f>
              <c:numCache>
                <c:formatCode>###0.0</c:formatCode>
                <c:ptCount val="5"/>
                <c:pt idx="0">
                  <c:v>22.757047630557071</c:v>
                </c:pt>
                <c:pt idx="1">
                  <c:v>15.77393760902639</c:v>
                </c:pt>
                <c:pt idx="2">
                  <c:v>16.241550182426341</c:v>
                </c:pt>
                <c:pt idx="3">
                  <c:v>12.302936105497665</c:v>
                </c:pt>
                <c:pt idx="4">
                  <c:v>7.878506395749735</c:v>
                </c:pt>
              </c:numCache>
            </c:numRef>
          </c:val>
          <c:extLst>
            <c:ext xmlns:c16="http://schemas.microsoft.com/office/drawing/2014/chart" uri="{C3380CC4-5D6E-409C-BE32-E72D297353CC}">
              <c16:uniqueId val="{00000001-18E2-40FE-8C47-136ADDE70112}"/>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MICS10!$M$126:$Q$126</c:f>
              <c:numCache>
                <c:formatCode>###0.0</c:formatCode>
                <c:ptCount val="5"/>
                <c:pt idx="0">
                  <c:v>28.232203433370834</c:v>
                </c:pt>
                <c:pt idx="1">
                  <c:v>35.25713527677236</c:v>
                </c:pt>
                <c:pt idx="2">
                  <c:v>29.64485732099201</c:v>
                </c:pt>
                <c:pt idx="3">
                  <c:v>30.492532109007882</c:v>
                </c:pt>
                <c:pt idx="4">
                  <c:v>32.928994466731268</c:v>
                </c:pt>
              </c:numCache>
            </c:numRef>
          </c:val>
          <c:extLst>
            <c:ext xmlns:c16="http://schemas.microsoft.com/office/drawing/2014/chart" uri="{C3380CC4-5D6E-409C-BE32-E72D297353CC}">
              <c16:uniqueId val="{00000002-18E2-40FE-8C47-136ADDE70112}"/>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MICS10!$M$127:$Q$127</c:f>
              <c:numCache>
                <c:formatCode>###0.0</c:formatCode>
                <c:ptCount val="5"/>
                <c:pt idx="0">
                  <c:v>14.670175514748616</c:v>
                </c:pt>
                <c:pt idx="1">
                  <c:v>6.2550621089936502</c:v>
                </c:pt>
                <c:pt idx="2">
                  <c:v>3.3066130084179886</c:v>
                </c:pt>
                <c:pt idx="3">
                  <c:v>1.1720824594810597</c:v>
                </c:pt>
                <c:pt idx="4">
                  <c:v>0</c:v>
                </c:pt>
              </c:numCache>
            </c:numRef>
          </c:val>
          <c:extLst>
            <c:ext xmlns:c16="http://schemas.microsoft.com/office/drawing/2014/chart" uri="{C3380CC4-5D6E-409C-BE32-E72D297353CC}">
              <c16:uniqueId val="{00000003-18E2-40FE-8C47-136ADDE70112}"/>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'DHS13'!$M$18:$Q$18</c:f>
              <c:numCache>
                <c:formatCode>###0.0</c:formatCode>
                <c:ptCount val="5"/>
                <c:pt idx="0">
                  <c:v>70.112285549991753</c:v>
                </c:pt>
                <c:pt idx="1">
                  <c:v>75.289460198406331</c:v>
                </c:pt>
                <c:pt idx="2">
                  <c:v>76.289292223276476</c:v>
                </c:pt>
                <c:pt idx="3">
                  <c:v>78.680586679225854</c:v>
                </c:pt>
                <c:pt idx="4">
                  <c:v>82.344163400228226</c:v>
                </c:pt>
              </c:numCache>
            </c:numRef>
          </c:val>
          <c:extLst>
            <c:ext xmlns:c16="http://schemas.microsoft.com/office/drawing/2014/chart" uri="{C3380CC4-5D6E-409C-BE32-E72D297353CC}">
              <c16:uniqueId val="{00000000-74A1-4B63-A23A-34AEFA118EC9}"/>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'DHS13'!$M$19:$Q$19</c:f>
              <c:numCache>
                <c:formatCode>###0.0</c:formatCode>
                <c:ptCount val="5"/>
                <c:pt idx="0">
                  <c:v>7.5795331299429316</c:v>
                </c:pt>
                <c:pt idx="1">
                  <c:v>8.8409633526010687</c:v>
                </c:pt>
                <c:pt idx="2">
                  <c:v>10.249319665496971</c:v>
                </c:pt>
                <c:pt idx="3">
                  <c:v>7.2940344709735561</c:v>
                </c:pt>
                <c:pt idx="4">
                  <c:v>6.7786142190934946</c:v>
                </c:pt>
              </c:numCache>
            </c:numRef>
          </c:val>
          <c:extLst>
            <c:ext xmlns:c16="http://schemas.microsoft.com/office/drawing/2014/chart" uri="{C3380CC4-5D6E-409C-BE32-E72D297353CC}">
              <c16:uniqueId val="{00000001-74A1-4B63-A23A-34AEFA118EC9}"/>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'DHS13'!$M$20:$Q$20</c:f>
              <c:numCache>
                <c:formatCode>###0.0</c:formatCode>
                <c:ptCount val="5"/>
                <c:pt idx="0">
                  <c:v>21.900293578409116</c:v>
                </c:pt>
                <c:pt idx="1">
                  <c:v>15.690027475728273</c:v>
                </c:pt>
                <c:pt idx="2">
                  <c:v>13.461388111226553</c:v>
                </c:pt>
                <c:pt idx="3">
                  <c:v>14.025378849800589</c:v>
                </c:pt>
                <c:pt idx="4">
                  <c:v>10.87722238067828</c:v>
                </c:pt>
              </c:numCache>
            </c:numRef>
          </c:val>
          <c:extLst>
            <c:ext xmlns:c16="http://schemas.microsoft.com/office/drawing/2014/chart" uri="{C3380CC4-5D6E-409C-BE32-E72D297353CC}">
              <c16:uniqueId val="{00000002-74A1-4B63-A23A-34AEFA118EC9}"/>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'DHS13'!$M$21:$Q$21</c:f>
              <c:numCache>
                <c:formatCode>###0.0</c:formatCode>
                <c:ptCount val="5"/>
                <c:pt idx="0">
                  <c:v>0.40788774165619912</c:v>
                </c:pt>
                <c:pt idx="1">
                  <c:v>0.17954897326432595</c:v>
                </c:pt>
                <c:pt idx="2">
                  <c:v>0</c:v>
                </c:pt>
                <c:pt idx="3">
                  <c:v>0</c:v>
                </c:pt>
                <c:pt idx="4">
                  <c:v>0</c:v>
                </c:pt>
              </c:numCache>
            </c:numRef>
          </c:val>
          <c:extLst>
            <c:ext xmlns:c16="http://schemas.microsoft.com/office/drawing/2014/chart" uri="{C3380CC4-5D6E-409C-BE32-E72D297353CC}">
              <c16:uniqueId val="{00000003-74A1-4B63-A23A-34AEFA118EC9}"/>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'DHS13'!$R$15:$Y$15</c:f>
              <c:strCache>
                <c:ptCount val="8"/>
                <c:pt idx="0">
                  <c:v>Banjul</c:v>
                </c:pt>
                <c:pt idx="1">
                  <c:v>Basse</c:v>
                </c:pt>
                <c:pt idx="2">
                  <c:v>Brikama</c:v>
                </c:pt>
                <c:pt idx="3">
                  <c:v>Janjanbureh</c:v>
                </c:pt>
                <c:pt idx="4">
                  <c:v>Kanifing</c:v>
                </c:pt>
                <c:pt idx="5">
                  <c:v>Kerewan</c:v>
                </c:pt>
                <c:pt idx="6">
                  <c:v>Kuntaur</c:v>
                </c:pt>
                <c:pt idx="7">
                  <c:v>Mansakonko</c:v>
                </c:pt>
              </c:strCache>
            </c:strRef>
          </c:cat>
          <c:val>
            <c:numRef>
              <c:f>'DHS13'!$R$18:$Y$18</c:f>
              <c:numCache>
                <c:formatCode>###0.0</c:formatCode>
                <c:ptCount val="8"/>
                <c:pt idx="0">
                  <c:v>98.922809198068919</c:v>
                </c:pt>
                <c:pt idx="1">
                  <c:v>84.121463498055661</c:v>
                </c:pt>
                <c:pt idx="2">
                  <c:v>83.307423484892155</c:v>
                </c:pt>
                <c:pt idx="3">
                  <c:v>75.411839746402421</c:v>
                </c:pt>
                <c:pt idx="4">
                  <c:v>96.732510115117861</c:v>
                </c:pt>
                <c:pt idx="5">
                  <c:v>78.564684516806395</c:v>
                </c:pt>
                <c:pt idx="6">
                  <c:v>66.553948779670179</c:v>
                </c:pt>
                <c:pt idx="7">
                  <c:v>90.557801115574634</c:v>
                </c:pt>
              </c:numCache>
            </c:numRef>
          </c:val>
          <c:extLst>
            <c:ext xmlns:c16="http://schemas.microsoft.com/office/drawing/2014/chart" uri="{C3380CC4-5D6E-409C-BE32-E72D297353CC}">
              <c16:uniqueId val="{00000000-F911-4A2F-808F-4AAC85D8340C}"/>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'DHS13'!$R$15:$Y$15</c:f>
              <c:strCache>
                <c:ptCount val="8"/>
                <c:pt idx="0">
                  <c:v>Banjul</c:v>
                </c:pt>
                <c:pt idx="1">
                  <c:v>Basse</c:v>
                </c:pt>
                <c:pt idx="2">
                  <c:v>Brikama</c:v>
                </c:pt>
                <c:pt idx="3">
                  <c:v>Janjanbureh</c:v>
                </c:pt>
                <c:pt idx="4">
                  <c:v>Kanifing</c:v>
                </c:pt>
                <c:pt idx="5">
                  <c:v>Kerewan</c:v>
                </c:pt>
                <c:pt idx="6">
                  <c:v>Kuntaur</c:v>
                </c:pt>
                <c:pt idx="7">
                  <c:v>Mansakonko</c:v>
                </c:pt>
              </c:strCache>
            </c:strRef>
          </c:cat>
          <c:val>
            <c:numRef>
              <c:f>'DHS13'!$R$19:$Y$19</c:f>
              <c:numCache>
                <c:formatCode>###0.0</c:formatCode>
                <c:ptCount val="8"/>
                <c:pt idx="0">
                  <c:v>0.13447961241204479</c:v>
                </c:pt>
                <c:pt idx="1">
                  <c:v>8.5561277769942325</c:v>
                </c:pt>
                <c:pt idx="2">
                  <c:v>3.0036676862459109</c:v>
                </c:pt>
                <c:pt idx="3">
                  <c:v>3.8511197180003829</c:v>
                </c:pt>
                <c:pt idx="4">
                  <c:v>1.5382436459248447</c:v>
                </c:pt>
                <c:pt idx="5">
                  <c:v>8.7309447938839195</c:v>
                </c:pt>
                <c:pt idx="6">
                  <c:v>16.009113464588562</c:v>
                </c:pt>
                <c:pt idx="7">
                  <c:v>5.4041657198792015</c:v>
                </c:pt>
              </c:numCache>
            </c:numRef>
          </c:val>
          <c:extLst>
            <c:ext xmlns:c16="http://schemas.microsoft.com/office/drawing/2014/chart" uri="{C3380CC4-5D6E-409C-BE32-E72D297353CC}">
              <c16:uniqueId val="{00000001-F911-4A2F-808F-4AAC85D8340C}"/>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'DHS13'!$R$15:$Y$15</c:f>
              <c:strCache>
                <c:ptCount val="8"/>
                <c:pt idx="0">
                  <c:v>Banjul</c:v>
                </c:pt>
                <c:pt idx="1">
                  <c:v>Basse</c:v>
                </c:pt>
                <c:pt idx="2">
                  <c:v>Brikama</c:v>
                </c:pt>
                <c:pt idx="3">
                  <c:v>Janjanbureh</c:v>
                </c:pt>
                <c:pt idx="4">
                  <c:v>Kanifing</c:v>
                </c:pt>
                <c:pt idx="5">
                  <c:v>Kerewan</c:v>
                </c:pt>
                <c:pt idx="6">
                  <c:v>Kuntaur</c:v>
                </c:pt>
                <c:pt idx="7">
                  <c:v>Mansakonko</c:v>
                </c:pt>
              </c:strCache>
            </c:strRef>
          </c:cat>
          <c:val>
            <c:numRef>
              <c:f>'DHS13'!$R$20:$Y$20</c:f>
              <c:numCache>
                <c:formatCode>###0.0</c:formatCode>
                <c:ptCount val="8"/>
                <c:pt idx="0">
                  <c:v>0.94271118951903665</c:v>
                </c:pt>
                <c:pt idx="1">
                  <c:v>7.3224087249501064</c:v>
                </c:pt>
                <c:pt idx="2">
                  <c:v>13.688908828861933</c:v>
                </c:pt>
                <c:pt idx="3">
                  <c:v>20.164501573961605</c:v>
                </c:pt>
                <c:pt idx="4">
                  <c:v>1.7292462389572938</c:v>
                </c:pt>
                <c:pt idx="5">
                  <c:v>12.704370689309686</c:v>
                </c:pt>
                <c:pt idx="6">
                  <c:v>17.23735288182657</c:v>
                </c:pt>
                <c:pt idx="7">
                  <c:v>4.0380331645461647</c:v>
                </c:pt>
              </c:numCache>
            </c:numRef>
          </c:val>
          <c:extLst>
            <c:ext xmlns:c16="http://schemas.microsoft.com/office/drawing/2014/chart" uri="{C3380CC4-5D6E-409C-BE32-E72D297353CC}">
              <c16:uniqueId val="{00000002-F911-4A2F-808F-4AAC85D8340C}"/>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'DHS13'!$R$15:$Y$15</c:f>
              <c:strCache>
                <c:ptCount val="8"/>
                <c:pt idx="0">
                  <c:v>Banjul</c:v>
                </c:pt>
                <c:pt idx="1">
                  <c:v>Basse</c:v>
                </c:pt>
                <c:pt idx="2">
                  <c:v>Brikama</c:v>
                </c:pt>
                <c:pt idx="3">
                  <c:v>Janjanbureh</c:v>
                </c:pt>
                <c:pt idx="4">
                  <c:v>Kanifing</c:v>
                </c:pt>
                <c:pt idx="5">
                  <c:v>Kerewan</c:v>
                </c:pt>
                <c:pt idx="6">
                  <c:v>Kuntaur</c:v>
                </c:pt>
                <c:pt idx="7">
                  <c:v>Mansakonko</c:v>
                </c:pt>
              </c:strCache>
            </c:strRef>
          </c:cat>
          <c:val>
            <c:numRef>
              <c:f>'DHS13'!$R$21:$Y$21</c:f>
              <c:numCache>
                <c:formatCode>###0.0</c:formatCode>
                <c:ptCount val="8"/>
                <c:pt idx="0">
                  <c:v>0</c:v>
                </c:pt>
                <c:pt idx="1">
                  <c:v>0</c:v>
                </c:pt>
                <c:pt idx="2">
                  <c:v>0</c:v>
                </c:pt>
                <c:pt idx="3">
                  <c:v>0.57253896163559104</c:v>
                </c:pt>
                <c:pt idx="4">
                  <c:v>0</c:v>
                </c:pt>
                <c:pt idx="5">
                  <c:v>0</c:v>
                </c:pt>
                <c:pt idx="6">
                  <c:v>0.19958487391468679</c:v>
                </c:pt>
                <c:pt idx="7">
                  <c:v>0</c:v>
                </c:pt>
              </c:numCache>
            </c:numRef>
          </c:val>
          <c:extLst>
            <c:ext xmlns:c16="http://schemas.microsoft.com/office/drawing/2014/chart" uri="{C3380CC4-5D6E-409C-BE32-E72D297353CC}">
              <c16:uniqueId val="{00000003-F911-4A2F-808F-4AAC85D8340C}"/>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'DHS13'!$C$18:$G$18</c:f>
              <c:numCache>
                <c:formatCode>###0.0</c:formatCode>
                <c:ptCount val="5"/>
                <c:pt idx="0">
                  <c:v>72.145100536233087</c:v>
                </c:pt>
                <c:pt idx="1">
                  <c:v>78.642744775866845</c:v>
                </c:pt>
                <c:pt idx="2">
                  <c:v>84.352188046248344</c:v>
                </c:pt>
                <c:pt idx="3">
                  <c:v>89.768782636035297</c:v>
                </c:pt>
                <c:pt idx="4">
                  <c:v>97.496448386233482</c:v>
                </c:pt>
              </c:numCache>
            </c:numRef>
          </c:val>
          <c:extLst>
            <c:ext xmlns:c16="http://schemas.microsoft.com/office/drawing/2014/chart" uri="{C3380CC4-5D6E-409C-BE32-E72D297353CC}">
              <c16:uniqueId val="{00000000-C9D0-4E94-A114-8DAD0BC2AB51}"/>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'DHS13'!$C$19:$G$19</c:f>
              <c:numCache>
                <c:formatCode>###0.0</c:formatCode>
                <c:ptCount val="5"/>
                <c:pt idx="0">
                  <c:v>8.0912564892660992</c:v>
                </c:pt>
                <c:pt idx="1">
                  <c:v>6.5886597632968291</c:v>
                </c:pt>
                <c:pt idx="2">
                  <c:v>6.2309427175653438</c:v>
                </c:pt>
                <c:pt idx="3">
                  <c:v>3.2120055301610866</c:v>
                </c:pt>
                <c:pt idx="4">
                  <c:v>1.1868189749703077</c:v>
                </c:pt>
              </c:numCache>
            </c:numRef>
          </c:val>
          <c:extLst>
            <c:ext xmlns:c16="http://schemas.microsoft.com/office/drawing/2014/chart" uri="{C3380CC4-5D6E-409C-BE32-E72D297353CC}">
              <c16:uniqueId val="{00000001-C9D0-4E94-A114-8DAD0BC2AB51}"/>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'DHS13'!$C$20:$G$20</c:f>
              <c:numCache>
                <c:formatCode>###0.0</c:formatCode>
                <c:ptCount val="5"/>
                <c:pt idx="0">
                  <c:v>19.474334311225306</c:v>
                </c:pt>
                <c:pt idx="1">
                  <c:v>14.768595460836327</c:v>
                </c:pt>
                <c:pt idx="2">
                  <c:v>9.4168692361863116</c:v>
                </c:pt>
                <c:pt idx="3">
                  <c:v>7.0192118338036167</c:v>
                </c:pt>
                <c:pt idx="4">
                  <c:v>1.3167326387962106</c:v>
                </c:pt>
              </c:numCache>
            </c:numRef>
          </c:val>
          <c:extLst>
            <c:ext xmlns:c16="http://schemas.microsoft.com/office/drawing/2014/chart" uri="{C3380CC4-5D6E-409C-BE32-E72D297353CC}">
              <c16:uniqueId val="{00000002-C9D0-4E94-A114-8DAD0BC2AB51}"/>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'DHS13'!$C$21:$G$21</c:f>
              <c:numCache>
                <c:formatCode>###0.0</c:formatCode>
                <c:ptCount val="5"/>
                <c:pt idx="0">
                  <c:v>0.28930866327550736</c:v>
                </c:pt>
                <c:pt idx="1">
                  <c:v>0</c:v>
                </c:pt>
                <c:pt idx="2">
                  <c:v>0</c:v>
                </c:pt>
                <c:pt idx="3">
                  <c:v>0</c:v>
                </c:pt>
                <c:pt idx="4">
                  <c:v>0</c:v>
                </c:pt>
              </c:numCache>
            </c:numRef>
          </c:val>
          <c:extLst>
            <c:ext xmlns:c16="http://schemas.microsoft.com/office/drawing/2014/chart" uri="{C3380CC4-5D6E-409C-BE32-E72D297353CC}">
              <c16:uniqueId val="{00000003-C9D0-4E94-A114-8DAD0BC2AB51}"/>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'DHS13'!$R$121:$Y$121</c:f>
              <c:strCache>
                <c:ptCount val="8"/>
                <c:pt idx="0">
                  <c:v>Banjul</c:v>
                </c:pt>
                <c:pt idx="1">
                  <c:v>Basse</c:v>
                </c:pt>
                <c:pt idx="2">
                  <c:v>Brikama</c:v>
                </c:pt>
                <c:pt idx="3">
                  <c:v>Janjanbureh</c:v>
                </c:pt>
                <c:pt idx="4">
                  <c:v>Kanifing</c:v>
                </c:pt>
                <c:pt idx="5">
                  <c:v>Kerewan</c:v>
                </c:pt>
                <c:pt idx="6">
                  <c:v>Kuntaur</c:v>
                </c:pt>
                <c:pt idx="7">
                  <c:v>Mansakonko</c:v>
                </c:pt>
              </c:strCache>
            </c:strRef>
          </c:cat>
          <c:val>
            <c:numRef>
              <c:f>'DHS13'!$R$124:$Y$124</c:f>
              <c:numCache>
                <c:formatCode>###0.0</c:formatCode>
                <c:ptCount val="8"/>
                <c:pt idx="0">
                  <c:v>52.793332200014646</c:v>
                </c:pt>
                <c:pt idx="1">
                  <c:v>39.774656569024295</c:v>
                </c:pt>
                <c:pt idx="2">
                  <c:v>40.752333113383138</c:v>
                </c:pt>
                <c:pt idx="3">
                  <c:v>44.043528823381429</c:v>
                </c:pt>
                <c:pt idx="4">
                  <c:v>52.014667881624156</c:v>
                </c:pt>
                <c:pt idx="5">
                  <c:v>36.304471057129298</c:v>
                </c:pt>
                <c:pt idx="6">
                  <c:v>16.24768034302771</c:v>
                </c:pt>
                <c:pt idx="7">
                  <c:v>15.341412581238728</c:v>
                </c:pt>
              </c:numCache>
            </c:numRef>
          </c:val>
          <c:extLst>
            <c:ext xmlns:c16="http://schemas.microsoft.com/office/drawing/2014/chart" uri="{C3380CC4-5D6E-409C-BE32-E72D297353CC}">
              <c16:uniqueId val="{00000000-A0F3-4E50-840F-5802C3159A1A}"/>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'DHS13'!$R$121:$Y$121</c:f>
              <c:strCache>
                <c:ptCount val="8"/>
                <c:pt idx="0">
                  <c:v>Banjul</c:v>
                </c:pt>
                <c:pt idx="1">
                  <c:v>Basse</c:v>
                </c:pt>
                <c:pt idx="2">
                  <c:v>Brikama</c:v>
                </c:pt>
                <c:pt idx="3">
                  <c:v>Janjanbureh</c:v>
                </c:pt>
                <c:pt idx="4">
                  <c:v>Kanifing</c:v>
                </c:pt>
                <c:pt idx="5">
                  <c:v>Kerewan</c:v>
                </c:pt>
                <c:pt idx="6">
                  <c:v>Kuntaur</c:v>
                </c:pt>
                <c:pt idx="7">
                  <c:v>Mansakonko</c:v>
                </c:pt>
              </c:strCache>
            </c:strRef>
          </c:cat>
          <c:val>
            <c:numRef>
              <c:f>'DHS13'!$R$125:$Y$125</c:f>
              <c:numCache>
                <c:formatCode>###0.0</c:formatCode>
                <c:ptCount val="8"/>
                <c:pt idx="0">
                  <c:v>45.502140774120171</c:v>
                </c:pt>
                <c:pt idx="1">
                  <c:v>7.5420369477908</c:v>
                </c:pt>
                <c:pt idx="2">
                  <c:v>17.525588487892225</c:v>
                </c:pt>
                <c:pt idx="3">
                  <c:v>14.84689579751516</c:v>
                </c:pt>
                <c:pt idx="4">
                  <c:v>31.851856450182915</c:v>
                </c:pt>
                <c:pt idx="5">
                  <c:v>22.039993676721807</c:v>
                </c:pt>
                <c:pt idx="6">
                  <c:v>6.2118467849538659</c:v>
                </c:pt>
                <c:pt idx="7">
                  <c:v>10.254817312863462</c:v>
                </c:pt>
              </c:numCache>
            </c:numRef>
          </c:val>
          <c:extLst>
            <c:ext xmlns:c16="http://schemas.microsoft.com/office/drawing/2014/chart" uri="{C3380CC4-5D6E-409C-BE32-E72D297353CC}">
              <c16:uniqueId val="{00000001-A0F3-4E50-840F-5802C3159A1A}"/>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'DHS13'!$R$121:$Y$121</c:f>
              <c:strCache>
                <c:ptCount val="8"/>
                <c:pt idx="0">
                  <c:v>Banjul</c:v>
                </c:pt>
                <c:pt idx="1">
                  <c:v>Basse</c:v>
                </c:pt>
                <c:pt idx="2">
                  <c:v>Brikama</c:v>
                </c:pt>
                <c:pt idx="3">
                  <c:v>Janjanbureh</c:v>
                </c:pt>
                <c:pt idx="4">
                  <c:v>Kanifing</c:v>
                </c:pt>
                <c:pt idx="5">
                  <c:v>Kerewan</c:v>
                </c:pt>
                <c:pt idx="6">
                  <c:v>Kuntaur</c:v>
                </c:pt>
                <c:pt idx="7">
                  <c:v>Mansakonko</c:v>
                </c:pt>
              </c:strCache>
            </c:strRef>
          </c:cat>
          <c:val>
            <c:numRef>
              <c:f>'DHS13'!$R$126:$Y$126</c:f>
              <c:numCache>
                <c:formatCode>###0.0</c:formatCode>
                <c:ptCount val="8"/>
                <c:pt idx="0">
                  <c:v>1.4103503404483531</c:v>
                </c:pt>
                <c:pt idx="1">
                  <c:v>51.266010448930075</c:v>
                </c:pt>
                <c:pt idx="2">
                  <c:v>40.830287073467012</c:v>
                </c:pt>
                <c:pt idx="3">
                  <c:v>34.39194548106471</c:v>
                </c:pt>
                <c:pt idx="4">
                  <c:v>16.008075804951851</c:v>
                </c:pt>
                <c:pt idx="5">
                  <c:v>40.216924143446946</c:v>
                </c:pt>
                <c:pt idx="6">
                  <c:v>69.062370347325029</c:v>
                </c:pt>
                <c:pt idx="7">
                  <c:v>72.737935801917928</c:v>
                </c:pt>
              </c:numCache>
            </c:numRef>
          </c:val>
          <c:extLst>
            <c:ext xmlns:c16="http://schemas.microsoft.com/office/drawing/2014/chart" uri="{C3380CC4-5D6E-409C-BE32-E72D297353CC}">
              <c16:uniqueId val="{00000002-A0F3-4E50-840F-5802C3159A1A}"/>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'DHS13'!$R$121:$Y$121</c:f>
              <c:strCache>
                <c:ptCount val="8"/>
                <c:pt idx="0">
                  <c:v>Banjul</c:v>
                </c:pt>
                <c:pt idx="1">
                  <c:v>Basse</c:v>
                </c:pt>
                <c:pt idx="2">
                  <c:v>Brikama</c:v>
                </c:pt>
                <c:pt idx="3">
                  <c:v>Janjanbureh</c:v>
                </c:pt>
                <c:pt idx="4">
                  <c:v>Kanifing</c:v>
                </c:pt>
                <c:pt idx="5">
                  <c:v>Kerewan</c:v>
                </c:pt>
                <c:pt idx="6">
                  <c:v>Kuntaur</c:v>
                </c:pt>
                <c:pt idx="7">
                  <c:v>Mansakonko</c:v>
                </c:pt>
              </c:strCache>
            </c:strRef>
          </c:cat>
          <c:val>
            <c:numRef>
              <c:f>'DHS13'!$R$127:$Y$127</c:f>
              <c:numCache>
                <c:formatCode>###0.0</c:formatCode>
                <c:ptCount val="8"/>
                <c:pt idx="0">
                  <c:v>0.29417668541682945</c:v>
                </c:pt>
                <c:pt idx="1">
                  <c:v>1.4172960342548311</c:v>
                </c:pt>
                <c:pt idx="2">
                  <c:v>0.89179132525762395</c:v>
                </c:pt>
                <c:pt idx="3">
                  <c:v>6.7176298980387035</c:v>
                </c:pt>
                <c:pt idx="4">
                  <c:v>0.12539986324107794</c:v>
                </c:pt>
                <c:pt idx="5">
                  <c:v>1.4386111227019518</c:v>
                </c:pt>
                <c:pt idx="6">
                  <c:v>8.4781025246934032</c:v>
                </c:pt>
                <c:pt idx="7">
                  <c:v>1.6658343039798791</c:v>
                </c:pt>
              </c:numCache>
            </c:numRef>
          </c:val>
          <c:extLst>
            <c:ext xmlns:c16="http://schemas.microsoft.com/office/drawing/2014/chart" uri="{C3380CC4-5D6E-409C-BE32-E72D297353CC}">
              <c16:uniqueId val="{00000003-A0F3-4E50-840F-5802C3159A1A}"/>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'DHS13'!$M$221:$Q$221</c:f>
              <c:strCache>
                <c:ptCount val="5"/>
                <c:pt idx="0">
                  <c:v>Poorest</c:v>
                </c:pt>
                <c:pt idx="1">
                  <c:v>Poor</c:v>
                </c:pt>
                <c:pt idx="2">
                  <c:v>Middle</c:v>
                </c:pt>
                <c:pt idx="3">
                  <c:v>Rich</c:v>
                </c:pt>
                <c:pt idx="4">
                  <c:v>Richest</c:v>
                </c:pt>
              </c:strCache>
            </c:strRef>
          </c:cat>
          <c:val>
            <c:numRef>
              <c:f>'DHS13'!$M$222:$Q$222</c:f>
              <c:numCache>
                <c:formatCode>###0.0</c:formatCode>
                <c:ptCount val="5"/>
                <c:pt idx="0">
                  <c:v>0</c:v>
                </c:pt>
                <c:pt idx="1">
                  <c:v>0.1621614765104249</c:v>
                </c:pt>
                <c:pt idx="2">
                  <c:v>9.1693992641411759E-3</c:v>
                </c:pt>
                <c:pt idx="3">
                  <c:v>0.13494344796269814</c:v>
                </c:pt>
                <c:pt idx="4">
                  <c:v>1.885288937583494</c:v>
                </c:pt>
              </c:numCache>
            </c:numRef>
          </c:val>
          <c:extLst>
            <c:ext xmlns:c16="http://schemas.microsoft.com/office/drawing/2014/chart" uri="{C3380CC4-5D6E-409C-BE32-E72D297353CC}">
              <c16:uniqueId val="{00000000-6188-4582-921B-DAB1E8E905A4}"/>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'DHS13'!$M$221:$Q$221</c:f>
              <c:strCache>
                <c:ptCount val="5"/>
                <c:pt idx="0">
                  <c:v>Poorest</c:v>
                </c:pt>
                <c:pt idx="1">
                  <c:v>Poor</c:v>
                </c:pt>
                <c:pt idx="2">
                  <c:v>Middle</c:v>
                </c:pt>
                <c:pt idx="3">
                  <c:v>Rich</c:v>
                </c:pt>
                <c:pt idx="4">
                  <c:v>Richest</c:v>
                </c:pt>
              </c:strCache>
            </c:strRef>
          </c:cat>
          <c:val>
            <c:numRef>
              <c:f>'DHS13'!$M$223:$Q$223</c:f>
              <c:numCache>
                <c:formatCode>###0.0</c:formatCode>
                <c:ptCount val="5"/>
                <c:pt idx="0">
                  <c:v>1.1491210346948761</c:v>
                </c:pt>
                <c:pt idx="1">
                  <c:v>1.9339685921916452</c:v>
                </c:pt>
                <c:pt idx="2">
                  <c:v>2.1458816178774045</c:v>
                </c:pt>
                <c:pt idx="3">
                  <c:v>1.4647410604204074</c:v>
                </c:pt>
                <c:pt idx="4">
                  <c:v>2.6819235774290129</c:v>
                </c:pt>
              </c:numCache>
            </c:numRef>
          </c:val>
          <c:extLst>
            <c:ext xmlns:c16="http://schemas.microsoft.com/office/drawing/2014/chart" uri="{C3380CC4-5D6E-409C-BE32-E72D297353CC}">
              <c16:uniqueId val="{00000001-6188-4582-921B-DAB1E8E905A4}"/>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'DHS13'!$M$221:$Q$221</c:f>
              <c:strCache>
                <c:ptCount val="5"/>
                <c:pt idx="0">
                  <c:v>Poorest</c:v>
                </c:pt>
                <c:pt idx="1">
                  <c:v>Poor</c:v>
                </c:pt>
                <c:pt idx="2">
                  <c:v>Middle</c:v>
                </c:pt>
                <c:pt idx="3">
                  <c:v>Rich</c:v>
                </c:pt>
                <c:pt idx="4">
                  <c:v>Richest</c:v>
                </c:pt>
              </c:strCache>
            </c:strRef>
          </c:cat>
          <c:val>
            <c:numRef>
              <c:f>'DHS13'!$M$224:$Q$224</c:f>
              <c:numCache>
                <c:formatCode>###0.0</c:formatCode>
                <c:ptCount val="5"/>
                <c:pt idx="0">
                  <c:v>98.850878965305071</c:v>
                </c:pt>
                <c:pt idx="1">
                  <c:v>97.903869931297962</c:v>
                </c:pt>
                <c:pt idx="2">
                  <c:v>97.844948982858412</c:v>
                </c:pt>
                <c:pt idx="3">
                  <c:v>98.40031549161688</c:v>
                </c:pt>
                <c:pt idx="4">
                  <c:v>95.432787484987514</c:v>
                </c:pt>
              </c:numCache>
            </c:numRef>
          </c:val>
          <c:extLst>
            <c:ext xmlns:c16="http://schemas.microsoft.com/office/drawing/2014/chart" uri="{C3380CC4-5D6E-409C-BE32-E72D297353CC}">
              <c16:uniqueId val="{00000002-6188-4582-921B-DAB1E8E905A4}"/>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'DHS13'!$R$221:$Y$221</c:f>
              <c:strCache>
                <c:ptCount val="8"/>
                <c:pt idx="0">
                  <c:v>Banjul</c:v>
                </c:pt>
                <c:pt idx="1">
                  <c:v>Basse</c:v>
                </c:pt>
                <c:pt idx="2">
                  <c:v>Brikama</c:v>
                </c:pt>
                <c:pt idx="3">
                  <c:v>Janjanbureh</c:v>
                </c:pt>
                <c:pt idx="4">
                  <c:v>Kanifing</c:v>
                </c:pt>
                <c:pt idx="5">
                  <c:v>Kerewan</c:v>
                </c:pt>
                <c:pt idx="6">
                  <c:v>Kuntaur</c:v>
                </c:pt>
                <c:pt idx="7">
                  <c:v>Mansakonko</c:v>
                </c:pt>
              </c:strCache>
            </c:strRef>
          </c:cat>
          <c:val>
            <c:numRef>
              <c:f>'DHS13'!$R$222:$Y$222</c:f>
              <c:numCache>
                <c:formatCode>###0.0</c:formatCode>
                <c:ptCount val="8"/>
                <c:pt idx="0">
                  <c:v>16.089782989079122</c:v>
                </c:pt>
                <c:pt idx="1">
                  <c:v>3.9772242072448068E-2</c:v>
                </c:pt>
                <c:pt idx="2">
                  <c:v>5.5573261337296991</c:v>
                </c:pt>
                <c:pt idx="3">
                  <c:v>0.72045410549461275</c:v>
                </c:pt>
                <c:pt idx="4">
                  <c:v>11.029795073598187</c:v>
                </c:pt>
                <c:pt idx="5">
                  <c:v>0.22117508028826416</c:v>
                </c:pt>
                <c:pt idx="6">
                  <c:v>0.10853197311061367</c:v>
                </c:pt>
                <c:pt idx="7">
                  <c:v>0.40830313365144882</c:v>
                </c:pt>
              </c:numCache>
            </c:numRef>
          </c:val>
          <c:extLst>
            <c:ext xmlns:c16="http://schemas.microsoft.com/office/drawing/2014/chart" uri="{C3380CC4-5D6E-409C-BE32-E72D297353CC}">
              <c16:uniqueId val="{00000000-52C1-4618-88B1-0AC3C256249C}"/>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'DHS13'!$R$221:$Y$221</c:f>
              <c:strCache>
                <c:ptCount val="8"/>
                <c:pt idx="0">
                  <c:v>Banjul</c:v>
                </c:pt>
                <c:pt idx="1">
                  <c:v>Basse</c:v>
                </c:pt>
                <c:pt idx="2">
                  <c:v>Brikama</c:v>
                </c:pt>
                <c:pt idx="3">
                  <c:v>Janjanbureh</c:v>
                </c:pt>
                <c:pt idx="4">
                  <c:v>Kanifing</c:v>
                </c:pt>
                <c:pt idx="5">
                  <c:v>Kerewan</c:v>
                </c:pt>
                <c:pt idx="6">
                  <c:v>Kuntaur</c:v>
                </c:pt>
                <c:pt idx="7">
                  <c:v>Mansakonko</c:v>
                </c:pt>
              </c:strCache>
            </c:strRef>
          </c:cat>
          <c:val>
            <c:numRef>
              <c:f>'DHS13'!$R$223:$Y$223</c:f>
              <c:numCache>
                <c:formatCode>###0.0</c:formatCode>
                <c:ptCount val="8"/>
                <c:pt idx="0">
                  <c:v>8.1980447299632093</c:v>
                </c:pt>
                <c:pt idx="1">
                  <c:v>0</c:v>
                </c:pt>
                <c:pt idx="2">
                  <c:v>4.663691761707347</c:v>
                </c:pt>
                <c:pt idx="3">
                  <c:v>0.40619151852909574</c:v>
                </c:pt>
                <c:pt idx="4">
                  <c:v>7.2720085198344036</c:v>
                </c:pt>
                <c:pt idx="5">
                  <c:v>1.6030379074542311</c:v>
                </c:pt>
                <c:pt idx="6">
                  <c:v>2.0381837847958228E-2</c:v>
                </c:pt>
                <c:pt idx="7">
                  <c:v>4.7029527446044668</c:v>
                </c:pt>
              </c:numCache>
            </c:numRef>
          </c:val>
          <c:extLst>
            <c:ext xmlns:c16="http://schemas.microsoft.com/office/drawing/2014/chart" uri="{C3380CC4-5D6E-409C-BE32-E72D297353CC}">
              <c16:uniqueId val="{00000001-52C1-4618-88B1-0AC3C256249C}"/>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'DHS13'!$R$221:$Y$221</c:f>
              <c:strCache>
                <c:ptCount val="8"/>
                <c:pt idx="0">
                  <c:v>Banjul</c:v>
                </c:pt>
                <c:pt idx="1">
                  <c:v>Basse</c:v>
                </c:pt>
                <c:pt idx="2">
                  <c:v>Brikama</c:v>
                </c:pt>
                <c:pt idx="3">
                  <c:v>Janjanbureh</c:v>
                </c:pt>
                <c:pt idx="4">
                  <c:v>Kanifing</c:v>
                </c:pt>
                <c:pt idx="5">
                  <c:v>Kerewan</c:v>
                </c:pt>
                <c:pt idx="6">
                  <c:v>Kuntaur</c:v>
                </c:pt>
                <c:pt idx="7">
                  <c:v>Mansakonko</c:v>
                </c:pt>
              </c:strCache>
            </c:strRef>
          </c:cat>
          <c:val>
            <c:numRef>
              <c:f>'DHS13'!$R$224:$Y$224</c:f>
              <c:numCache>
                <c:formatCode>###0.0</c:formatCode>
                <c:ptCount val="8"/>
                <c:pt idx="0">
                  <c:v>75.712172280957319</c:v>
                </c:pt>
                <c:pt idx="1">
                  <c:v>99.960227757927569</c:v>
                </c:pt>
                <c:pt idx="2">
                  <c:v>89.778982104562999</c:v>
                </c:pt>
                <c:pt idx="3">
                  <c:v>98.873354375976305</c:v>
                </c:pt>
                <c:pt idx="4">
                  <c:v>81.698196406567419</c:v>
                </c:pt>
                <c:pt idx="5">
                  <c:v>98.175787012257487</c:v>
                </c:pt>
                <c:pt idx="6">
                  <c:v>99.871086189041435</c:v>
                </c:pt>
                <c:pt idx="7">
                  <c:v>94.888744121744111</c:v>
                </c:pt>
              </c:numCache>
            </c:numRef>
          </c:val>
          <c:extLst>
            <c:ext xmlns:c16="http://schemas.microsoft.com/office/drawing/2014/chart" uri="{C3380CC4-5D6E-409C-BE32-E72D297353CC}">
              <c16:uniqueId val="{00000002-52C1-4618-88B1-0AC3C256249C}"/>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'DHS13'!$C$221:$G$221</c:f>
              <c:strCache>
                <c:ptCount val="5"/>
                <c:pt idx="0">
                  <c:v>Poorest</c:v>
                </c:pt>
                <c:pt idx="1">
                  <c:v>Poor</c:v>
                </c:pt>
                <c:pt idx="2">
                  <c:v>Middle</c:v>
                </c:pt>
                <c:pt idx="3">
                  <c:v>Rich</c:v>
                </c:pt>
                <c:pt idx="4">
                  <c:v>Richest</c:v>
                </c:pt>
              </c:strCache>
            </c:strRef>
          </c:cat>
          <c:val>
            <c:numRef>
              <c:f>'DHS13'!$C$222:$G$222</c:f>
              <c:numCache>
                <c:formatCode>###0.0</c:formatCode>
                <c:ptCount val="5"/>
                <c:pt idx="0">
                  <c:v>7.9989756359493694E-2</c:v>
                </c:pt>
                <c:pt idx="1">
                  <c:v>4.5031007393136983E-3</c:v>
                </c:pt>
                <c:pt idx="2">
                  <c:v>0.82339260815036552</c:v>
                </c:pt>
                <c:pt idx="3">
                  <c:v>2.0666318656974729</c:v>
                </c:pt>
                <c:pt idx="4">
                  <c:v>19.480904032004496</c:v>
                </c:pt>
              </c:numCache>
            </c:numRef>
          </c:val>
          <c:extLst>
            <c:ext xmlns:c16="http://schemas.microsoft.com/office/drawing/2014/chart" uri="{C3380CC4-5D6E-409C-BE32-E72D297353CC}">
              <c16:uniqueId val="{00000000-C4BF-4C1E-BF40-B5A9AEF56C92}"/>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'DHS13'!$C$221:$G$221</c:f>
              <c:strCache>
                <c:ptCount val="5"/>
                <c:pt idx="0">
                  <c:v>Poorest</c:v>
                </c:pt>
                <c:pt idx="1">
                  <c:v>Poor</c:v>
                </c:pt>
                <c:pt idx="2">
                  <c:v>Middle</c:v>
                </c:pt>
                <c:pt idx="3">
                  <c:v>Rich</c:v>
                </c:pt>
                <c:pt idx="4">
                  <c:v>Richest</c:v>
                </c:pt>
              </c:strCache>
            </c:strRef>
          </c:cat>
          <c:val>
            <c:numRef>
              <c:f>'DHS13'!$C$223:$G$223</c:f>
              <c:numCache>
                <c:formatCode>###0.0</c:formatCode>
                <c:ptCount val="5"/>
                <c:pt idx="0">
                  <c:v>1.5902262036352637</c:v>
                </c:pt>
                <c:pt idx="1">
                  <c:v>1.9791683053532756</c:v>
                </c:pt>
                <c:pt idx="2">
                  <c:v>4.5332227850005191</c:v>
                </c:pt>
                <c:pt idx="3">
                  <c:v>3.2272252241174497</c:v>
                </c:pt>
                <c:pt idx="4">
                  <c:v>6.930602132012778</c:v>
                </c:pt>
              </c:numCache>
            </c:numRef>
          </c:val>
          <c:extLst>
            <c:ext xmlns:c16="http://schemas.microsoft.com/office/drawing/2014/chart" uri="{C3380CC4-5D6E-409C-BE32-E72D297353CC}">
              <c16:uniqueId val="{00000001-C4BF-4C1E-BF40-B5A9AEF56C92}"/>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'DHS13'!$C$221:$G$221</c:f>
              <c:strCache>
                <c:ptCount val="5"/>
                <c:pt idx="0">
                  <c:v>Poorest</c:v>
                </c:pt>
                <c:pt idx="1">
                  <c:v>Poor</c:v>
                </c:pt>
                <c:pt idx="2">
                  <c:v>Middle</c:v>
                </c:pt>
                <c:pt idx="3">
                  <c:v>Rich</c:v>
                </c:pt>
                <c:pt idx="4">
                  <c:v>Richest</c:v>
                </c:pt>
              </c:strCache>
            </c:strRef>
          </c:cat>
          <c:val>
            <c:numRef>
              <c:f>'DHS13'!$C$224:$G$224</c:f>
              <c:numCache>
                <c:formatCode>###0.0</c:formatCode>
                <c:ptCount val="5"/>
                <c:pt idx="0">
                  <c:v>98.329784040005208</c:v>
                </c:pt>
                <c:pt idx="1">
                  <c:v>98.01632859390746</c:v>
                </c:pt>
                <c:pt idx="2">
                  <c:v>94.643384606849096</c:v>
                </c:pt>
                <c:pt idx="3">
                  <c:v>94.706142910185108</c:v>
                </c:pt>
                <c:pt idx="4">
                  <c:v>73.588493835982689</c:v>
                </c:pt>
              </c:numCache>
            </c:numRef>
          </c:val>
          <c:extLst>
            <c:ext xmlns:c16="http://schemas.microsoft.com/office/drawing/2014/chart" uri="{C3380CC4-5D6E-409C-BE32-E72D297353CC}">
              <c16:uniqueId val="{00000002-C4BF-4C1E-BF40-B5A9AEF56C92}"/>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'DHS13'!$H$18:$L$18</c:f>
              <c:numCache>
                <c:formatCode>###0.0</c:formatCode>
                <c:ptCount val="5"/>
                <c:pt idx="0">
                  <c:v>84.372278473320861</c:v>
                </c:pt>
                <c:pt idx="1">
                  <c:v>87.412557252553086</c:v>
                </c:pt>
                <c:pt idx="2">
                  <c:v>94.103630555272233</c:v>
                </c:pt>
                <c:pt idx="3">
                  <c:v>95.478666973066908</c:v>
                </c:pt>
                <c:pt idx="4">
                  <c:v>99.608870460210753</c:v>
                </c:pt>
              </c:numCache>
            </c:numRef>
          </c:val>
          <c:extLst>
            <c:ext xmlns:c16="http://schemas.microsoft.com/office/drawing/2014/chart" uri="{C3380CC4-5D6E-409C-BE32-E72D297353CC}">
              <c16:uniqueId val="{00000000-56DB-49DE-B0EC-54FF39A12F73}"/>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'DHS13'!$H$19:$L$19</c:f>
              <c:numCache>
                <c:formatCode>###0.0</c:formatCode>
                <c:ptCount val="5"/>
                <c:pt idx="0">
                  <c:v>2.0414334107566323</c:v>
                </c:pt>
                <c:pt idx="1">
                  <c:v>4.6742089753051559</c:v>
                </c:pt>
                <c:pt idx="2">
                  <c:v>1.0289578942520792</c:v>
                </c:pt>
                <c:pt idx="3">
                  <c:v>2.4440776279071317</c:v>
                </c:pt>
                <c:pt idx="4">
                  <c:v>0.12869340987412167</c:v>
                </c:pt>
              </c:numCache>
            </c:numRef>
          </c:val>
          <c:extLst>
            <c:ext xmlns:c16="http://schemas.microsoft.com/office/drawing/2014/chart" uri="{C3380CC4-5D6E-409C-BE32-E72D297353CC}">
              <c16:uniqueId val="{00000001-56DB-49DE-B0EC-54FF39A12F73}"/>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'DHS13'!$H$20:$L$20</c:f>
              <c:numCache>
                <c:formatCode>###0.0</c:formatCode>
                <c:ptCount val="5"/>
                <c:pt idx="0">
                  <c:v>13.586288115922507</c:v>
                </c:pt>
                <c:pt idx="1">
                  <c:v>7.9132337721417585</c:v>
                </c:pt>
                <c:pt idx="2">
                  <c:v>4.8674115504756887</c:v>
                </c:pt>
                <c:pt idx="3">
                  <c:v>2.0772553990259608</c:v>
                </c:pt>
                <c:pt idx="4">
                  <c:v>0.26243612991512566</c:v>
                </c:pt>
              </c:numCache>
            </c:numRef>
          </c:val>
          <c:extLst>
            <c:ext xmlns:c16="http://schemas.microsoft.com/office/drawing/2014/chart" uri="{C3380CC4-5D6E-409C-BE32-E72D297353CC}">
              <c16:uniqueId val="{00000002-56DB-49DE-B0EC-54FF39A12F73}"/>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56DB-49DE-B0EC-54FF39A12F73}"/>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'DHS13'!$H$124:$L$124</c:f>
              <c:numCache>
                <c:formatCode>###0.0</c:formatCode>
                <c:ptCount val="5"/>
                <c:pt idx="0">
                  <c:v>24.475784978952678</c:v>
                </c:pt>
                <c:pt idx="1">
                  <c:v>33.361000055720893</c:v>
                </c:pt>
                <c:pt idx="2">
                  <c:v>45.976471640341941</c:v>
                </c:pt>
                <c:pt idx="3">
                  <c:v>64.110753195892954</c:v>
                </c:pt>
                <c:pt idx="4">
                  <c:v>84.678984471773632</c:v>
                </c:pt>
              </c:numCache>
            </c:numRef>
          </c:val>
          <c:extLst>
            <c:ext xmlns:c16="http://schemas.microsoft.com/office/drawing/2014/chart" uri="{C3380CC4-5D6E-409C-BE32-E72D297353CC}">
              <c16:uniqueId val="{00000000-D8B6-4637-BF81-E0E5E4C5F17A}"/>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'DHS13'!$H$125:$L$125</c:f>
              <c:numCache>
                <c:formatCode>###0.0</c:formatCode>
                <c:ptCount val="5"/>
                <c:pt idx="0">
                  <c:v>30.126701480083192</c:v>
                </c:pt>
                <c:pt idx="1">
                  <c:v>37.778493364165072</c:v>
                </c:pt>
                <c:pt idx="2">
                  <c:v>34.888542504831911</c:v>
                </c:pt>
                <c:pt idx="3">
                  <c:v>21.07638436983288</c:v>
                </c:pt>
                <c:pt idx="4">
                  <c:v>9.1785346742664089</c:v>
                </c:pt>
              </c:numCache>
            </c:numRef>
          </c:val>
          <c:extLst>
            <c:ext xmlns:c16="http://schemas.microsoft.com/office/drawing/2014/chart" uri="{C3380CC4-5D6E-409C-BE32-E72D297353CC}">
              <c16:uniqueId val="{00000001-D8B6-4637-BF81-E0E5E4C5F17A}"/>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'DHS13'!$H$126:$L$126</c:f>
              <c:numCache>
                <c:formatCode>###0.0</c:formatCode>
                <c:ptCount val="5"/>
                <c:pt idx="0">
                  <c:v>44.771039680254816</c:v>
                </c:pt>
                <c:pt idx="1">
                  <c:v>28.648077559937516</c:v>
                </c:pt>
                <c:pt idx="2">
                  <c:v>19.134985854826148</c:v>
                </c:pt>
                <c:pt idx="3">
                  <c:v>14.812862434274166</c:v>
                </c:pt>
                <c:pt idx="4">
                  <c:v>6.1424808539599596</c:v>
                </c:pt>
              </c:numCache>
            </c:numRef>
          </c:val>
          <c:extLst>
            <c:ext xmlns:c16="http://schemas.microsoft.com/office/drawing/2014/chart" uri="{C3380CC4-5D6E-409C-BE32-E72D297353CC}">
              <c16:uniqueId val="{00000002-D8B6-4637-BF81-E0E5E4C5F17A}"/>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'DHS13'!$H$127:$L$127</c:f>
              <c:numCache>
                <c:formatCode>###0.0</c:formatCode>
                <c:ptCount val="5"/>
                <c:pt idx="0">
                  <c:v>0.6264738607093171</c:v>
                </c:pt>
                <c:pt idx="1">
                  <c:v>0.21242902017651749</c:v>
                </c:pt>
                <c:pt idx="2">
                  <c:v>0</c:v>
                </c:pt>
                <c:pt idx="3">
                  <c:v>0</c:v>
                </c:pt>
                <c:pt idx="4">
                  <c:v>0</c:v>
                </c:pt>
              </c:numCache>
            </c:numRef>
          </c:val>
          <c:extLst>
            <c:ext xmlns:c16="http://schemas.microsoft.com/office/drawing/2014/chart" uri="{C3380CC4-5D6E-409C-BE32-E72D297353CC}">
              <c16:uniqueId val="{00000003-D8B6-4637-BF81-E0E5E4C5F17A}"/>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'DHS13'!$H$221:$L$221</c:f>
              <c:strCache>
                <c:ptCount val="5"/>
                <c:pt idx="0">
                  <c:v>Poorest</c:v>
                </c:pt>
                <c:pt idx="1">
                  <c:v>Poor</c:v>
                </c:pt>
                <c:pt idx="2">
                  <c:v>Middle</c:v>
                </c:pt>
                <c:pt idx="3">
                  <c:v>Rich</c:v>
                </c:pt>
                <c:pt idx="4">
                  <c:v>Richest</c:v>
                </c:pt>
              </c:strCache>
            </c:strRef>
          </c:cat>
          <c:val>
            <c:numRef>
              <c:f>'DHS13'!$H$222:$L$222</c:f>
              <c:numCache>
                <c:formatCode>###0.0</c:formatCode>
                <c:ptCount val="5"/>
                <c:pt idx="0">
                  <c:v>0.35349553709625309</c:v>
                </c:pt>
                <c:pt idx="1">
                  <c:v>0.90923973328974128</c:v>
                </c:pt>
                <c:pt idx="2">
                  <c:v>2.4249771757829679</c:v>
                </c:pt>
                <c:pt idx="3">
                  <c:v>7.8456644687991517</c:v>
                </c:pt>
                <c:pt idx="4">
                  <c:v>30.60189708228485</c:v>
                </c:pt>
              </c:numCache>
            </c:numRef>
          </c:val>
          <c:extLst>
            <c:ext xmlns:c16="http://schemas.microsoft.com/office/drawing/2014/chart" uri="{C3380CC4-5D6E-409C-BE32-E72D297353CC}">
              <c16:uniqueId val="{00000000-E3F0-4B69-BFCB-72AB932195FB}"/>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'DHS13'!$H$221:$L$221</c:f>
              <c:strCache>
                <c:ptCount val="5"/>
                <c:pt idx="0">
                  <c:v>Poorest</c:v>
                </c:pt>
                <c:pt idx="1">
                  <c:v>Poor</c:v>
                </c:pt>
                <c:pt idx="2">
                  <c:v>Middle</c:v>
                </c:pt>
                <c:pt idx="3">
                  <c:v>Rich</c:v>
                </c:pt>
                <c:pt idx="4">
                  <c:v>Richest</c:v>
                </c:pt>
              </c:strCache>
            </c:strRef>
          </c:cat>
          <c:val>
            <c:numRef>
              <c:f>'DHS13'!$H$223:$L$223</c:f>
              <c:numCache>
                <c:formatCode>###0.0</c:formatCode>
                <c:ptCount val="5"/>
                <c:pt idx="0">
                  <c:v>3.4709031859188091</c:v>
                </c:pt>
                <c:pt idx="1">
                  <c:v>5.9644765414769347</c:v>
                </c:pt>
                <c:pt idx="2">
                  <c:v>3.0860886886392671</c:v>
                </c:pt>
                <c:pt idx="3">
                  <c:v>6.5163618328632742</c:v>
                </c:pt>
                <c:pt idx="4">
                  <c:v>7.8429397414647424</c:v>
                </c:pt>
              </c:numCache>
            </c:numRef>
          </c:val>
          <c:extLst>
            <c:ext xmlns:c16="http://schemas.microsoft.com/office/drawing/2014/chart" uri="{C3380CC4-5D6E-409C-BE32-E72D297353CC}">
              <c16:uniqueId val="{00000001-E3F0-4B69-BFCB-72AB932195FB}"/>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'DHS13'!$H$221:$L$221</c:f>
              <c:strCache>
                <c:ptCount val="5"/>
                <c:pt idx="0">
                  <c:v>Poorest</c:v>
                </c:pt>
                <c:pt idx="1">
                  <c:v>Poor</c:v>
                </c:pt>
                <c:pt idx="2">
                  <c:v>Middle</c:v>
                </c:pt>
                <c:pt idx="3">
                  <c:v>Rich</c:v>
                </c:pt>
                <c:pt idx="4">
                  <c:v>Richest</c:v>
                </c:pt>
              </c:strCache>
            </c:strRef>
          </c:cat>
          <c:val>
            <c:numRef>
              <c:f>'DHS13'!$H$224:$L$224</c:f>
              <c:numCache>
                <c:formatCode>###0.0</c:formatCode>
                <c:ptCount val="5"/>
                <c:pt idx="0">
                  <c:v>96.17560127698485</c:v>
                </c:pt>
                <c:pt idx="1">
                  <c:v>93.126283725233279</c:v>
                </c:pt>
                <c:pt idx="2">
                  <c:v>94.48893413557785</c:v>
                </c:pt>
                <c:pt idx="3">
                  <c:v>85.637973698337632</c:v>
                </c:pt>
                <c:pt idx="4">
                  <c:v>61.555163176250247</c:v>
                </c:pt>
              </c:numCache>
            </c:numRef>
          </c:val>
          <c:extLst>
            <c:ext xmlns:c16="http://schemas.microsoft.com/office/drawing/2014/chart" uri="{C3380CC4-5D6E-409C-BE32-E72D297353CC}">
              <c16:uniqueId val="{00000002-E3F0-4B69-BFCB-72AB932195FB}"/>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'DHS13'!$C$124:$G$124</c:f>
              <c:numCache>
                <c:formatCode>###0.0</c:formatCode>
                <c:ptCount val="5"/>
                <c:pt idx="0">
                  <c:v>19.315167238437194</c:v>
                </c:pt>
                <c:pt idx="1">
                  <c:v>24.961038798527262</c:v>
                </c:pt>
                <c:pt idx="2">
                  <c:v>35.368972755293058</c:v>
                </c:pt>
                <c:pt idx="3">
                  <c:v>43.99259207546914</c:v>
                </c:pt>
                <c:pt idx="4">
                  <c:v>75.935961384143113</c:v>
                </c:pt>
              </c:numCache>
            </c:numRef>
          </c:val>
          <c:extLst>
            <c:ext xmlns:c16="http://schemas.microsoft.com/office/drawing/2014/chart" uri="{C3380CC4-5D6E-409C-BE32-E72D297353CC}">
              <c16:uniqueId val="{00000000-A60C-4F50-B680-ACF4C5C3B984}"/>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'DHS13'!$C$125:$G$125</c:f>
              <c:numCache>
                <c:formatCode>###0.0</c:formatCode>
                <c:ptCount val="5"/>
                <c:pt idx="0">
                  <c:v>10.669588637516968</c:v>
                </c:pt>
                <c:pt idx="1">
                  <c:v>16.209942320851709</c:v>
                </c:pt>
                <c:pt idx="2">
                  <c:v>22.834367194343013</c:v>
                </c:pt>
                <c:pt idx="3">
                  <c:v>30.257959417504544</c:v>
                </c:pt>
                <c:pt idx="4">
                  <c:v>13.962189653562234</c:v>
                </c:pt>
              </c:numCache>
            </c:numRef>
          </c:val>
          <c:extLst>
            <c:ext xmlns:c16="http://schemas.microsoft.com/office/drawing/2014/chart" uri="{C3380CC4-5D6E-409C-BE32-E72D297353CC}">
              <c16:uniqueId val="{00000001-A60C-4F50-B680-ACF4C5C3B984}"/>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'DHS13'!$C$126:$G$126</c:f>
              <c:numCache>
                <c:formatCode>###0.0</c:formatCode>
                <c:ptCount val="5"/>
                <c:pt idx="0">
                  <c:v>62.687437531766548</c:v>
                </c:pt>
                <c:pt idx="1">
                  <c:v>57.612693482377416</c:v>
                </c:pt>
                <c:pt idx="2">
                  <c:v>41.38651378907894</c:v>
                </c:pt>
                <c:pt idx="3">
                  <c:v>25.531885078115852</c:v>
                </c:pt>
                <c:pt idx="4">
                  <c:v>10.101848962294653</c:v>
                </c:pt>
              </c:numCache>
            </c:numRef>
          </c:val>
          <c:extLst>
            <c:ext xmlns:c16="http://schemas.microsoft.com/office/drawing/2014/chart" uri="{C3380CC4-5D6E-409C-BE32-E72D297353CC}">
              <c16:uniqueId val="{00000002-A60C-4F50-B680-ACF4C5C3B984}"/>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'DHS13'!$C$127:$G$127</c:f>
              <c:numCache>
                <c:formatCode>###0.0</c:formatCode>
                <c:ptCount val="5"/>
                <c:pt idx="0">
                  <c:v>7.3278065922792912</c:v>
                </c:pt>
                <c:pt idx="1">
                  <c:v>1.2163253982436177</c:v>
                </c:pt>
                <c:pt idx="2">
                  <c:v>0.41014626128498394</c:v>
                </c:pt>
                <c:pt idx="3">
                  <c:v>0.21756342891046232</c:v>
                </c:pt>
                <c:pt idx="4">
                  <c:v>0</c:v>
                </c:pt>
              </c:numCache>
            </c:numRef>
          </c:val>
          <c:extLst>
            <c:ext xmlns:c16="http://schemas.microsoft.com/office/drawing/2014/chart" uri="{C3380CC4-5D6E-409C-BE32-E72D297353CC}">
              <c16:uniqueId val="{00000003-A60C-4F50-B680-ACF4C5C3B984}"/>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'DHS13'!$M$124:$Q$124</c:f>
              <c:numCache>
                <c:formatCode>###0.0</c:formatCode>
                <c:ptCount val="5"/>
                <c:pt idx="0">
                  <c:v>18.013771973357422</c:v>
                </c:pt>
                <c:pt idx="1">
                  <c:v>21.205497738636428</c:v>
                </c:pt>
                <c:pt idx="2">
                  <c:v>20.970526884246642</c:v>
                </c:pt>
                <c:pt idx="3">
                  <c:v>38.406934853982349</c:v>
                </c:pt>
                <c:pt idx="4">
                  <c:v>46.464072111635197</c:v>
                </c:pt>
              </c:numCache>
            </c:numRef>
          </c:val>
          <c:extLst>
            <c:ext xmlns:c16="http://schemas.microsoft.com/office/drawing/2014/chart" uri="{C3380CC4-5D6E-409C-BE32-E72D297353CC}">
              <c16:uniqueId val="{00000000-D4F9-49F2-A9DE-0372C503F37F}"/>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'DHS13'!$M$125:$Q$125</c:f>
              <c:numCache>
                <c:formatCode>###0.0</c:formatCode>
                <c:ptCount val="5"/>
                <c:pt idx="0">
                  <c:v>11.520062941900106</c:v>
                </c:pt>
                <c:pt idx="1">
                  <c:v>9.2753464416364917</c:v>
                </c:pt>
                <c:pt idx="2">
                  <c:v>12.542417003983513</c:v>
                </c:pt>
                <c:pt idx="3">
                  <c:v>10.582953139560331</c:v>
                </c:pt>
                <c:pt idx="4">
                  <c:v>9.6898229006989478</c:v>
                </c:pt>
              </c:numCache>
            </c:numRef>
          </c:val>
          <c:extLst>
            <c:ext xmlns:c16="http://schemas.microsoft.com/office/drawing/2014/chart" uri="{C3380CC4-5D6E-409C-BE32-E72D297353CC}">
              <c16:uniqueId val="{00000001-D4F9-49F2-A9DE-0372C503F37F}"/>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'DHS13'!$M$126:$Q$126</c:f>
              <c:numCache>
                <c:formatCode>###0.0</c:formatCode>
                <c:ptCount val="5"/>
                <c:pt idx="0">
                  <c:v>58.708479857229619</c:v>
                </c:pt>
                <c:pt idx="1">
                  <c:v>66.622001854623477</c:v>
                </c:pt>
                <c:pt idx="2">
                  <c:v>64.877542848768428</c:v>
                </c:pt>
                <c:pt idx="3">
                  <c:v>50.168605971141623</c:v>
                </c:pt>
                <c:pt idx="4">
                  <c:v>43.211501137094878</c:v>
                </c:pt>
              </c:numCache>
            </c:numRef>
          </c:val>
          <c:extLst>
            <c:ext xmlns:c16="http://schemas.microsoft.com/office/drawing/2014/chart" uri="{C3380CC4-5D6E-409C-BE32-E72D297353CC}">
              <c16:uniqueId val="{00000002-D4F9-49F2-A9DE-0372C503F37F}"/>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'DHS13'!$M$127:$Q$127</c:f>
              <c:numCache>
                <c:formatCode>###0.0</c:formatCode>
                <c:ptCount val="5"/>
                <c:pt idx="0">
                  <c:v>11.757685227512848</c:v>
                </c:pt>
                <c:pt idx="1">
                  <c:v>2.8971539651036107</c:v>
                </c:pt>
                <c:pt idx="2">
                  <c:v>1.6095132630014128</c:v>
                </c:pt>
                <c:pt idx="3">
                  <c:v>0.84150603531569645</c:v>
                </c:pt>
                <c:pt idx="4">
                  <c:v>0.63460385057097723</c:v>
                </c:pt>
              </c:numCache>
            </c:numRef>
          </c:val>
          <c:extLst>
            <c:ext xmlns:c16="http://schemas.microsoft.com/office/drawing/2014/chart" uri="{C3380CC4-5D6E-409C-BE32-E72D297353CC}">
              <c16:uniqueId val="{00000003-D4F9-49F2-A9DE-0372C503F37F}"/>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MICS18!$M$18:$Q$18</c:f>
              <c:numCache>
                <c:formatCode>###0.0</c:formatCode>
                <c:ptCount val="5"/>
                <c:pt idx="0">
                  <c:v>64.791904616749648</c:v>
                </c:pt>
                <c:pt idx="1">
                  <c:v>71.507014630109509</c:v>
                </c:pt>
                <c:pt idx="2">
                  <c:v>73.538768113473196</c:v>
                </c:pt>
                <c:pt idx="3">
                  <c:v>77.585200567005501</c:v>
                </c:pt>
                <c:pt idx="4">
                  <c:v>80.617766871461001</c:v>
                </c:pt>
              </c:numCache>
            </c:numRef>
          </c:val>
          <c:extLst>
            <c:ext xmlns:c16="http://schemas.microsoft.com/office/drawing/2014/chart" uri="{C3380CC4-5D6E-409C-BE32-E72D297353CC}">
              <c16:uniqueId val="{00000000-5657-4C76-95B6-33229BFF34F7}"/>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MICS18!$M$19:$Q$19</c:f>
              <c:numCache>
                <c:formatCode>###0.0</c:formatCode>
                <c:ptCount val="5"/>
                <c:pt idx="0">
                  <c:v>10.88093148729606</c:v>
                </c:pt>
                <c:pt idx="1">
                  <c:v>12.620054477407216</c:v>
                </c:pt>
                <c:pt idx="2">
                  <c:v>15.052174526549436</c:v>
                </c:pt>
                <c:pt idx="3">
                  <c:v>11.951455877450801</c:v>
                </c:pt>
                <c:pt idx="4">
                  <c:v>14.995289209787632</c:v>
                </c:pt>
              </c:numCache>
            </c:numRef>
          </c:val>
          <c:extLst>
            <c:ext xmlns:c16="http://schemas.microsoft.com/office/drawing/2014/chart" uri="{C3380CC4-5D6E-409C-BE32-E72D297353CC}">
              <c16:uniqueId val="{00000001-5657-4C76-95B6-33229BFF34F7}"/>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MICS18!$M$20:$Q$20</c:f>
              <c:numCache>
                <c:formatCode>###0.0</c:formatCode>
                <c:ptCount val="5"/>
                <c:pt idx="0">
                  <c:v>24.327163895954385</c:v>
                </c:pt>
                <c:pt idx="1">
                  <c:v>15.872930892483225</c:v>
                </c:pt>
                <c:pt idx="2">
                  <c:v>11.409057359977369</c:v>
                </c:pt>
                <c:pt idx="3">
                  <c:v>10.463343555543721</c:v>
                </c:pt>
                <c:pt idx="4">
                  <c:v>4.3869439187514043</c:v>
                </c:pt>
              </c:numCache>
            </c:numRef>
          </c:val>
          <c:extLst>
            <c:ext xmlns:c16="http://schemas.microsoft.com/office/drawing/2014/chart" uri="{C3380CC4-5D6E-409C-BE32-E72D297353CC}">
              <c16:uniqueId val="{00000002-5657-4C76-95B6-33229BFF34F7}"/>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5657-4C76-95B6-33229BFF34F7}"/>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MICS18!$R$15:$Y$15</c:f>
              <c:strCache>
                <c:ptCount val="8"/>
                <c:pt idx="0">
                  <c:v>Banjul</c:v>
                </c:pt>
                <c:pt idx="1">
                  <c:v>Basse</c:v>
                </c:pt>
                <c:pt idx="2">
                  <c:v>Brikama</c:v>
                </c:pt>
                <c:pt idx="3">
                  <c:v>Janjanbureh</c:v>
                </c:pt>
                <c:pt idx="4">
                  <c:v>Kanifing</c:v>
                </c:pt>
                <c:pt idx="5">
                  <c:v>Kerewan</c:v>
                </c:pt>
                <c:pt idx="6">
                  <c:v>Kuntaur</c:v>
                </c:pt>
                <c:pt idx="7">
                  <c:v>Mansakonko</c:v>
                </c:pt>
              </c:strCache>
            </c:strRef>
          </c:cat>
          <c:val>
            <c:numRef>
              <c:f>MICS18!$R$18:$Y$18</c:f>
              <c:numCache>
                <c:formatCode>###0.0</c:formatCode>
                <c:ptCount val="8"/>
                <c:pt idx="0">
                  <c:v>99.983305732542547</c:v>
                </c:pt>
                <c:pt idx="1">
                  <c:v>84.008762779405131</c:v>
                </c:pt>
                <c:pt idx="2">
                  <c:v>85.587223124231329</c:v>
                </c:pt>
                <c:pt idx="3">
                  <c:v>69.248105565484281</c:v>
                </c:pt>
                <c:pt idx="4">
                  <c:v>98.392848670824534</c:v>
                </c:pt>
                <c:pt idx="5">
                  <c:v>71.32603946281472</c:v>
                </c:pt>
                <c:pt idx="6">
                  <c:v>66.458068475190274</c:v>
                </c:pt>
                <c:pt idx="7">
                  <c:v>88.87888080674287</c:v>
                </c:pt>
              </c:numCache>
            </c:numRef>
          </c:val>
          <c:extLst>
            <c:ext xmlns:c16="http://schemas.microsoft.com/office/drawing/2014/chart" uri="{C3380CC4-5D6E-409C-BE32-E72D297353CC}">
              <c16:uniqueId val="{00000000-E2F6-4D16-926F-44ADEE3AF4CA}"/>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MICS18!$R$15:$Y$15</c:f>
              <c:strCache>
                <c:ptCount val="8"/>
                <c:pt idx="0">
                  <c:v>Banjul</c:v>
                </c:pt>
                <c:pt idx="1">
                  <c:v>Basse</c:v>
                </c:pt>
                <c:pt idx="2">
                  <c:v>Brikama</c:v>
                </c:pt>
                <c:pt idx="3">
                  <c:v>Janjanbureh</c:v>
                </c:pt>
                <c:pt idx="4">
                  <c:v>Kanifing</c:v>
                </c:pt>
                <c:pt idx="5">
                  <c:v>Kerewan</c:v>
                </c:pt>
                <c:pt idx="6">
                  <c:v>Kuntaur</c:v>
                </c:pt>
                <c:pt idx="7">
                  <c:v>Mansakonko</c:v>
                </c:pt>
              </c:strCache>
            </c:strRef>
          </c:cat>
          <c:val>
            <c:numRef>
              <c:f>MICS18!$R$19:$Y$19</c:f>
              <c:numCache>
                <c:formatCode>###0.0</c:formatCode>
                <c:ptCount val="8"/>
                <c:pt idx="0">
                  <c:v>0</c:v>
                </c:pt>
                <c:pt idx="1">
                  <c:v>10.866334301099679</c:v>
                </c:pt>
                <c:pt idx="2">
                  <c:v>1.0111332362552885</c:v>
                </c:pt>
                <c:pt idx="3">
                  <c:v>8.2519769438203507</c:v>
                </c:pt>
                <c:pt idx="4">
                  <c:v>1.3621750098546765</c:v>
                </c:pt>
                <c:pt idx="5">
                  <c:v>16.559341854524281</c:v>
                </c:pt>
                <c:pt idx="6">
                  <c:v>15.401067757353129</c:v>
                </c:pt>
                <c:pt idx="7">
                  <c:v>6.5050941629511447</c:v>
                </c:pt>
              </c:numCache>
            </c:numRef>
          </c:val>
          <c:extLst>
            <c:ext xmlns:c16="http://schemas.microsoft.com/office/drawing/2014/chart" uri="{C3380CC4-5D6E-409C-BE32-E72D297353CC}">
              <c16:uniqueId val="{00000001-E2F6-4D16-926F-44ADEE3AF4CA}"/>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MICS18!$R$15:$Y$15</c:f>
              <c:strCache>
                <c:ptCount val="8"/>
                <c:pt idx="0">
                  <c:v>Banjul</c:v>
                </c:pt>
                <c:pt idx="1">
                  <c:v>Basse</c:v>
                </c:pt>
                <c:pt idx="2">
                  <c:v>Brikama</c:v>
                </c:pt>
                <c:pt idx="3">
                  <c:v>Janjanbureh</c:v>
                </c:pt>
                <c:pt idx="4">
                  <c:v>Kanifing</c:v>
                </c:pt>
                <c:pt idx="5">
                  <c:v>Kerewan</c:v>
                </c:pt>
                <c:pt idx="6">
                  <c:v>Kuntaur</c:v>
                </c:pt>
                <c:pt idx="7">
                  <c:v>Mansakonko</c:v>
                </c:pt>
              </c:strCache>
            </c:strRef>
          </c:cat>
          <c:val>
            <c:numRef>
              <c:f>MICS18!$R$20:$Y$20</c:f>
              <c:numCache>
                <c:formatCode>###0.0</c:formatCode>
                <c:ptCount val="8"/>
                <c:pt idx="0">
                  <c:v>1.6694267457438638E-2</c:v>
                </c:pt>
                <c:pt idx="1">
                  <c:v>5.1249029194951321</c:v>
                </c:pt>
                <c:pt idx="2">
                  <c:v>13.401643639513287</c:v>
                </c:pt>
                <c:pt idx="3">
                  <c:v>22.499917490695285</c:v>
                </c:pt>
                <c:pt idx="4">
                  <c:v>0.24497631932082531</c:v>
                </c:pt>
                <c:pt idx="5">
                  <c:v>12.114618682661083</c:v>
                </c:pt>
                <c:pt idx="6">
                  <c:v>18.140863767456683</c:v>
                </c:pt>
                <c:pt idx="7">
                  <c:v>4.6160250303058215</c:v>
                </c:pt>
              </c:numCache>
            </c:numRef>
          </c:val>
          <c:extLst>
            <c:ext xmlns:c16="http://schemas.microsoft.com/office/drawing/2014/chart" uri="{C3380CC4-5D6E-409C-BE32-E72D297353CC}">
              <c16:uniqueId val="{00000002-E2F6-4D16-926F-44ADEE3AF4CA}"/>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MICS18!$R$15:$Y$15</c:f>
              <c:strCache>
                <c:ptCount val="8"/>
                <c:pt idx="0">
                  <c:v>Banjul</c:v>
                </c:pt>
                <c:pt idx="1">
                  <c:v>Basse</c:v>
                </c:pt>
                <c:pt idx="2">
                  <c:v>Brikama</c:v>
                </c:pt>
                <c:pt idx="3">
                  <c:v>Janjanbureh</c:v>
                </c:pt>
                <c:pt idx="4">
                  <c:v>Kanifing</c:v>
                </c:pt>
                <c:pt idx="5">
                  <c:v>Kerewan</c:v>
                </c:pt>
                <c:pt idx="6">
                  <c:v>Kuntaur</c:v>
                </c:pt>
                <c:pt idx="7">
                  <c:v>Mansakonko</c:v>
                </c:pt>
              </c:strCache>
            </c:strRef>
          </c:cat>
          <c:val>
            <c:numRef>
              <c:f>MICS18!$R$21:$Y$21</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E2F6-4D16-926F-44ADEE3AF4CA}"/>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MICS18!$C$18:$G$18</c:f>
              <c:numCache>
                <c:formatCode>###0.0</c:formatCode>
                <c:ptCount val="5"/>
                <c:pt idx="0">
                  <c:v>68.770224839126811</c:v>
                </c:pt>
                <c:pt idx="1">
                  <c:v>74.417310651797123</c:v>
                </c:pt>
                <c:pt idx="2">
                  <c:v>85.678840094032708</c:v>
                </c:pt>
                <c:pt idx="3">
                  <c:v>95.476123955388275</c:v>
                </c:pt>
                <c:pt idx="4">
                  <c:v>99.399212369198196</c:v>
                </c:pt>
              </c:numCache>
            </c:numRef>
          </c:val>
          <c:extLst>
            <c:ext xmlns:c16="http://schemas.microsoft.com/office/drawing/2014/chart" uri="{C3380CC4-5D6E-409C-BE32-E72D297353CC}">
              <c16:uniqueId val="{00000000-CB96-46FD-A368-24ADB6C26784}"/>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MICS18!$C$19:$G$19</c:f>
              <c:numCache>
                <c:formatCode>###0.0</c:formatCode>
                <c:ptCount val="5"/>
                <c:pt idx="0">
                  <c:v>9.6040863371275691</c:v>
                </c:pt>
                <c:pt idx="1">
                  <c:v>10.140920482078373</c:v>
                </c:pt>
                <c:pt idx="2">
                  <c:v>6.147039904158758</c:v>
                </c:pt>
                <c:pt idx="3">
                  <c:v>1.0853313456561753</c:v>
                </c:pt>
                <c:pt idx="4">
                  <c:v>0.16706940674643422</c:v>
                </c:pt>
              </c:numCache>
            </c:numRef>
          </c:val>
          <c:extLst>
            <c:ext xmlns:c16="http://schemas.microsoft.com/office/drawing/2014/chart" uri="{C3380CC4-5D6E-409C-BE32-E72D297353CC}">
              <c16:uniqueId val="{00000001-CB96-46FD-A368-24ADB6C26784}"/>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MICS18!$C$20:$G$20</c:f>
              <c:numCache>
                <c:formatCode>###0.0</c:formatCode>
                <c:ptCount val="5"/>
                <c:pt idx="0">
                  <c:v>21.625688823745524</c:v>
                </c:pt>
                <c:pt idx="1">
                  <c:v>15.441768866124519</c:v>
                </c:pt>
                <c:pt idx="2">
                  <c:v>8.1741200018085181</c:v>
                </c:pt>
                <c:pt idx="3">
                  <c:v>3.4385446989555217</c:v>
                </c:pt>
                <c:pt idx="4">
                  <c:v>0.43371822405536586</c:v>
                </c:pt>
              </c:numCache>
            </c:numRef>
          </c:val>
          <c:extLst>
            <c:ext xmlns:c16="http://schemas.microsoft.com/office/drawing/2014/chart" uri="{C3380CC4-5D6E-409C-BE32-E72D297353CC}">
              <c16:uniqueId val="{00000002-CB96-46FD-A368-24ADB6C26784}"/>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CB96-46FD-A368-24ADB6C26784}"/>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MICS18!$R$121:$Y$121</c:f>
              <c:strCache>
                <c:ptCount val="8"/>
                <c:pt idx="0">
                  <c:v>Banjul</c:v>
                </c:pt>
                <c:pt idx="1">
                  <c:v>Basse</c:v>
                </c:pt>
                <c:pt idx="2">
                  <c:v>Brikama</c:v>
                </c:pt>
                <c:pt idx="3">
                  <c:v>Janjanbureh</c:v>
                </c:pt>
                <c:pt idx="4">
                  <c:v>Kanifing</c:v>
                </c:pt>
                <c:pt idx="5">
                  <c:v>Kerewan</c:v>
                </c:pt>
                <c:pt idx="6">
                  <c:v>Kuntaur</c:v>
                </c:pt>
                <c:pt idx="7">
                  <c:v>Mansakonko</c:v>
                </c:pt>
              </c:strCache>
            </c:strRef>
          </c:cat>
          <c:val>
            <c:numRef>
              <c:f>MICS18!$R$124:$Y$124</c:f>
              <c:numCache>
                <c:formatCode>###0.0</c:formatCode>
                <c:ptCount val="8"/>
                <c:pt idx="0">
                  <c:v>55.967596809435079</c:v>
                </c:pt>
                <c:pt idx="1">
                  <c:v>49.903885747875336</c:v>
                </c:pt>
                <c:pt idx="2">
                  <c:v>52.553087952823873</c:v>
                </c:pt>
                <c:pt idx="3">
                  <c:v>25.544335456473373</c:v>
                </c:pt>
                <c:pt idx="4">
                  <c:v>62.569126753570799</c:v>
                </c:pt>
                <c:pt idx="5">
                  <c:v>24.569684003557729</c:v>
                </c:pt>
                <c:pt idx="6">
                  <c:v>12.962188223303633</c:v>
                </c:pt>
                <c:pt idx="7">
                  <c:v>41.058269999618936</c:v>
                </c:pt>
              </c:numCache>
            </c:numRef>
          </c:val>
          <c:extLst>
            <c:ext xmlns:c16="http://schemas.microsoft.com/office/drawing/2014/chart" uri="{C3380CC4-5D6E-409C-BE32-E72D297353CC}">
              <c16:uniqueId val="{00000000-26BD-443E-9393-12B27A20F3B4}"/>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MICS18!$R$121:$Y$121</c:f>
              <c:strCache>
                <c:ptCount val="8"/>
                <c:pt idx="0">
                  <c:v>Banjul</c:v>
                </c:pt>
                <c:pt idx="1">
                  <c:v>Basse</c:v>
                </c:pt>
                <c:pt idx="2">
                  <c:v>Brikama</c:v>
                </c:pt>
                <c:pt idx="3">
                  <c:v>Janjanbureh</c:v>
                </c:pt>
                <c:pt idx="4">
                  <c:v>Kanifing</c:v>
                </c:pt>
                <c:pt idx="5">
                  <c:v>Kerewan</c:v>
                </c:pt>
                <c:pt idx="6">
                  <c:v>Kuntaur</c:v>
                </c:pt>
                <c:pt idx="7">
                  <c:v>Mansakonko</c:v>
                </c:pt>
              </c:strCache>
            </c:strRef>
          </c:cat>
          <c:val>
            <c:numRef>
              <c:f>MICS18!$R$125:$Y$125</c:f>
              <c:numCache>
                <c:formatCode>###0.0</c:formatCode>
                <c:ptCount val="8"/>
                <c:pt idx="0">
                  <c:v>43.72462065848601</c:v>
                </c:pt>
                <c:pt idx="1">
                  <c:v>6.4682361239671362</c:v>
                </c:pt>
                <c:pt idx="2">
                  <c:v>13.674123797892296</c:v>
                </c:pt>
                <c:pt idx="3">
                  <c:v>5.328640628070838</c:v>
                </c:pt>
                <c:pt idx="4">
                  <c:v>25.991796418049812</c:v>
                </c:pt>
                <c:pt idx="5">
                  <c:v>15.182538038841892</c:v>
                </c:pt>
                <c:pt idx="6">
                  <c:v>8.9455266165259761</c:v>
                </c:pt>
                <c:pt idx="7">
                  <c:v>7.7670243840262234</c:v>
                </c:pt>
              </c:numCache>
            </c:numRef>
          </c:val>
          <c:extLst>
            <c:ext xmlns:c16="http://schemas.microsoft.com/office/drawing/2014/chart" uri="{C3380CC4-5D6E-409C-BE32-E72D297353CC}">
              <c16:uniqueId val="{00000001-26BD-443E-9393-12B27A20F3B4}"/>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MICS18!$R$121:$Y$121</c:f>
              <c:strCache>
                <c:ptCount val="8"/>
                <c:pt idx="0">
                  <c:v>Banjul</c:v>
                </c:pt>
                <c:pt idx="1">
                  <c:v>Basse</c:v>
                </c:pt>
                <c:pt idx="2">
                  <c:v>Brikama</c:v>
                </c:pt>
                <c:pt idx="3">
                  <c:v>Janjanbureh</c:v>
                </c:pt>
                <c:pt idx="4">
                  <c:v>Kanifing</c:v>
                </c:pt>
                <c:pt idx="5">
                  <c:v>Kerewan</c:v>
                </c:pt>
                <c:pt idx="6">
                  <c:v>Kuntaur</c:v>
                </c:pt>
                <c:pt idx="7">
                  <c:v>Mansakonko</c:v>
                </c:pt>
              </c:strCache>
            </c:strRef>
          </c:cat>
          <c:val>
            <c:numRef>
              <c:f>MICS18!$R$126:$Y$126</c:f>
              <c:numCache>
                <c:formatCode>###0.0</c:formatCode>
                <c:ptCount val="8"/>
                <c:pt idx="0">
                  <c:v>1.6564619883166154E-2</c:v>
                </c:pt>
                <c:pt idx="1">
                  <c:v>42.965353293370647</c:v>
                </c:pt>
                <c:pt idx="2">
                  <c:v>32.880367502912272</c:v>
                </c:pt>
                <c:pt idx="3">
                  <c:v>67.378143817276069</c:v>
                </c:pt>
                <c:pt idx="4">
                  <c:v>11.127542730518815</c:v>
                </c:pt>
                <c:pt idx="5">
                  <c:v>58.531863107013791</c:v>
                </c:pt>
                <c:pt idx="6">
                  <c:v>75.580816850866512</c:v>
                </c:pt>
                <c:pt idx="7">
                  <c:v>48.763343154128897</c:v>
                </c:pt>
              </c:numCache>
            </c:numRef>
          </c:val>
          <c:extLst>
            <c:ext xmlns:c16="http://schemas.microsoft.com/office/drawing/2014/chart" uri="{C3380CC4-5D6E-409C-BE32-E72D297353CC}">
              <c16:uniqueId val="{00000002-26BD-443E-9393-12B27A20F3B4}"/>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MICS18!$R$121:$Y$121</c:f>
              <c:strCache>
                <c:ptCount val="8"/>
                <c:pt idx="0">
                  <c:v>Banjul</c:v>
                </c:pt>
                <c:pt idx="1">
                  <c:v>Basse</c:v>
                </c:pt>
                <c:pt idx="2">
                  <c:v>Brikama</c:v>
                </c:pt>
                <c:pt idx="3">
                  <c:v>Janjanbureh</c:v>
                </c:pt>
                <c:pt idx="4">
                  <c:v>Kanifing</c:v>
                </c:pt>
                <c:pt idx="5">
                  <c:v>Kerewan</c:v>
                </c:pt>
                <c:pt idx="6">
                  <c:v>Kuntaur</c:v>
                </c:pt>
                <c:pt idx="7">
                  <c:v>Mansakonko</c:v>
                </c:pt>
              </c:strCache>
            </c:strRef>
          </c:cat>
          <c:val>
            <c:numRef>
              <c:f>MICS18!$R$127:$Y$127</c:f>
              <c:numCache>
                <c:formatCode>###0.0</c:formatCode>
                <c:ptCount val="8"/>
                <c:pt idx="0">
                  <c:v>0.29121791219566179</c:v>
                </c:pt>
                <c:pt idx="1">
                  <c:v>0.66252483478671453</c:v>
                </c:pt>
                <c:pt idx="2">
                  <c:v>0.89242074637151014</c:v>
                </c:pt>
                <c:pt idx="3">
                  <c:v>1.7488800981796</c:v>
                </c:pt>
                <c:pt idx="4">
                  <c:v>0.31153409786067859</c:v>
                </c:pt>
                <c:pt idx="5">
                  <c:v>1.7159148505865869</c:v>
                </c:pt>
                <c:pt idx="6">
                  <c:v>2.5114683093040049</c:v>
                </c:pt>
                <c:pt idx="7">
                  <c:v>2.4113624622259247</c:v>
                </c:pt>
              </c:numCache>
            </c:numRef>
          </c:val>
          <c:extLst>
            <c:ext xmlns:c16="http://schemas.microsoft.com/office/drawing/2014/chart" uri="{C3380CC4-5D6E-409C-BE32-E72D297353CC}">
              <c16:uniqueId val="{00000003-26BD-443E-9393-12B27A20F3B4}"/>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MICS18!$M$222:$Q$222</c:f>
              <c:numCache>
                <c:formatCode>###0.0</c:formatCode>
                <c:ptCount val="5"/>
                <c:pt idx="0">
                  <c:v>13.185896495962721</c:v>
                </c:pt>
                <c:pt idx="1">
                  <c:v>15.259530398254112</c:v>
                </c:pt>
                <c:pt idx="2">
                  <c:v>19.132434924560453</c:v>
                </c:pt>
                <c:pt idx="3">
                  <c:v>20.886851091534172</c:v>
                </c:pt>
                <c:pt idx="4">
                  <c:v>23.422143971957624</c:v>
                </c:pt>
              </c:numCache>
            </c:numRef>
          </c:val>
          <c:extLst>
            <c:ext xmlns:c16="http://schemas.microsoft.com/office/drawing/2014/chart" uri="{C3380CC4-5D6E-409C-BE32-E72D297353CC}">
              <c16:uniqueId val="{00000000-5E4F-4CBD-A455-175ED55A78B7}"/>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MICS18!$M$223:$Q$223</c:f>
              <c:numCache>
                <c:formatCode>###0.0</c:formatCode>
                <c:ptCount val="5"/>
                <c:pt idx="0">
                  <c:v>26.66349035356394</c:v>
                </c:pt>
                <c:pt idx="1">
                  <c:v>30.232312496631142</c:v>
                </c:pt>
                <c:pt idx="2">
                  <c:v>29.038258439562338</c:v>
                </c:pt>
                <c:pt idx="3">
                  <c:v>25.953512806049083</c:v>
                </c:pt>
                <c:pt idx="4">
                  <c:v>29.655110679710582</c:v>
                </c:pt>
              </c:numCache>
            </c:numRef>
          </c:val>
          <c:extLst>
            <c:ext xmlns:c16="http://schemas.microsoft.com/office/drawing/2014/chart" uri="{C3380CC4-5D6E-409C-BE32-E72D297353CC}">
              <c16:uniqueId val="{00000001-5E4F-4CBD-A455-175ED55A78B7}"/>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MICS18!$M$224:$Q$224</c:f>
              <c:numCache>
                <c:formatCode>###0.0</c:formatCode>
                <c:ptCount val="5"/>
                <c:pt idx="0">
                  <c:v>60.150613150473419</c:v>
                </c:pt>
                <c:pt idx="1">
                  <c:v>54.50815710511462</c:v>
                </c:pt>
                <c:pt idx="2">
                  <c:v>51.829306635877124</c:v>
                </c:pt>
                <c:pt idx="3">
                  <c:v>53.159636102416798</c:v>
                </c:pt>
                <c:pt idx="4">
                  <c:v>46.92274534833183</c:v>
                </c:pt>
              </c:numCache>
            </c:numRef>
          </c:val>
          <c:extLst>
            <c:ext xmlns:c16="http://schemas.microsoft.com/office/drawing/2014/chart" uri="{C3380CC4-5D6E-409C-BE32-E72D297353CC}">
              <c16:uniqueId val="{00000002-5E4F-4CBD-A455-175ED55A78B7}"/>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MICS18!$R$221:$Y$221</c:f>
              <c:strCache>
                <c:ptCount val="8"/>
                <c:pt idx="0">
                  <c:v>Banjul</c:v>
                </c:pt>
                <c:pt idx="1">
                  <c:v>Basse</c:v>
                </c:pt>
                <c:pt idx="2">
                  <c:v>Brikama</c:v>
                </c:pt>
                <c:pt idx="3">
                  <c:v>Janjanbureh</c:v>
                </c:pt>
                <c:pt idx="4">
                  <c:v>Kanifing</c:v>
                </c:pt>
                <c:pt idx="5">
                  <c:v>Kerewan</c:v>
                </c:pt>
                <c:pt idx="6">
                  <c:v>Kuntaur</c:v>
                </c:pt>
                <c:pt idx="7">
                  <c:v>Mansakonko</c:v>
                </c:pt>
              </c:strCache>
            </c:strRef>
          </c:cat>
          <c:val>
            <c:numRef>
              <c:f>MICS18!$R$222:$Y$222</c:f>
              <c:numCache>
                <c:formatCode>###0.0</c:formatCode>
                <c:ptCount val="8"/>
                <c:pt idx="0">
                  <c:v>28.908175646049795</c:v>
                </c:pt>
                <c:pt idx="1">
                  <c:v>18.632597095472043</c:v>
                </c:pt>
                <c:pt idx="2">
                  <c:v>12.585986870819296</c:v>
                </c:pt>
                <c:pt idx="3">
                  <c:v>12.432181934999285</c:v>
                </c:pt>
                <c:pt idx="4">
                  <c:v>26.519292421505181</c:v>
                </c:pt>
                <c:pt idx="5">
                  <c:v>18.640550269358116</c:v>
                </c:pt>
                <c:pt idx="6">
                  <c:v>15.323841372096755</c:v>
                </c:pt>
                <c:pt idx="7">
                  <c:v>30.952252358152975</c:v>
                </c:pt>
              </c:numCache>
            </c:numRef>
          </c:val>
          <c:extLst>
            <c:ext xmlns:c16="http://schemas.microsoft.com/office/drawing/2014/chart" uri="{C3380CC4-5D6E-409C-BE32-E72D297353CC}">
              <c16:uniqueId val="{00000000-B17D-4AEB-9578-CCF0ED86EA2F}"/>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MICS18!$R$221:$Y$221</c:f>
              <c:strCache>
                <c:ptCount val="8"/>
                <c:pt idx="0">
                  <c:v>Banjul</c:v>
                </c:pt>
                <c:pt idx="1">
                  <c:v>Basse</c:v>
                </c:pt>
                <c:pt idx="2">
                  <c:v>Brikama</c:v>
                </c:pt>
                <c:pt idx="3">
                  <c:v>Janjanbureh</c:v>
                </c:pt>
                <c:pt idx="4">
                  <c:v>Kanifing</c:v>
                </c:pt>
                <c:pt idx="5">
                  <c:v>Kerewan</c:v>
                </c:pt>
                <c:pt idx="6">
                  <c:v>Kuntaur</c:v>
                </c:pt>
                <c:pt idx="7">
                  <c:v>Mansakonko</c:v>
                </c:pt>
              </c:strCache>
            </c:strRef>
          </c:cat>
          <c:val>
            <c:numRef>
              <c:f>MICS18!$R$223:$Y$223</c:f>
              <c:numCache>
                <c:formatCode>###0.0</c:formatCode>
                <c:ptCount val="8"/>
                <c:pt idx="0">
                  <c:v>40.946619087676659</c:v>
                </c:pt>
                <c:pt idx="1">
                  <c:v>26.530844312200774</c:v>
                </c:pt>
                <c:pt idx="2">
                  <c:v>34.702123194280503</c:v>
                </c:pt>
                <c:pt idx="3">
                  <c:v>21.011078270000759</c:v>
                </c:pt>
                <c:pt idx="4">
                  <c:v>21.006056869711955</c:v>
                </c:pt>
                <c:pt idx="5">
                  <c:v>31.510628479211466</c:v>
                </c:pt>
                <c:pt idx="6">
                  <c:v>31.10219830788003</c:v>
                </c:pt>
                <c:pt idx="7">
                  <c:v>27.271365655647244</c:v>
                </c:pt>
              </c:numCache>
            </c:numRef>
          </c:val>
          <c:extLst>
            <c:ext xmlns:c16="http://schemas.microsoft.com/office/drawing/2014/chart" uri="{C3380CC4-5D6E-409C-BE32-E72D297353CC}">
              <c16:uniqueId val="{00000001-B17D-4AEB-9578-CCF0ED86EA2F}"/>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MICS18!$R$221:$Y$221</c:f>
              <c:strCache>
                <c:ptCount val="8"/>
                <c:pt idx="0">
                  <c:v>Banjul</c:v>
                </c:pt>
                <c:pt idx="1">
                  <c:v>Basse</c:v>
                </c:pt>
                <c:pt idx="2">
                  <c:v>Brikama</c:v>
                </c:pt>
                <c:pt idx="3">
                  <c:v>Janjanbureh</c:v>
                </c:pt>
                <c:pt idx="4">
                  <c:v>Kanifing</c:v>
                </c:pt>
                <c:pt idx="5">
                  <c:v>Kerewan</c:v>
                </c:pt>
                <c:pt idx="6">
                  <c:v>Kuntaur</c:v>
                </c:pt>
                <c:pt idx="7">
                  <c:v>Mansakonko</c:v>
                </c:pt>
              </c:strCache>
            </c:strRef>
          </c:cat>
          <c:val>
            <c:numRef>
              <c:f>MICS18!$R$224:$Y$224</c:f>
              <c:numCache>
                <c:formatCode>###0.0</c:formatCode>
                <c:ptCount val="8"/>
                <c:pt idx="0">
                  <c:v>30.14520526627344</c:v>
                </c:pt>
                <c:pt idx="1">
                  <c:v>54.836558592327108</c:v>
                </c:pt>
                <c:pt idx="2">
                  <c:v>52.711889934900078</c:v>
                </c:pt>
                <c:pt idx="3">
                  <c:v>66.556739794999856</c:v>
                </c:pt>
                <c:pt idx="4">
                  <c:v>52.474650708782967</c:v>
                </c:pt>
                <c:pt idx="5">
                  <c:v>49.848821251430429</c:v>
                </c:pt>
                <c:pt idx="6">
                  <c:v>53.573960320023275</c:v>
                </c:pt>
                <c:pt idx="7">
                  <c:v>41.776381986199766</c:v>
                </c:pt>
              </c:numCache>
            </c:numRef>
          </c:val>
          <c:extLst>
            <c:ext xmlns:c16="http://schemas.microsoft.com/office/drawing/2014/chart" uri="{C3380CC4-5D6E-409C-BE32-E72D297353CC}">
              <c16:uniqueId val="{00000002-B17D-4AEB-9578-CCF0ED86EA2F}"/>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MICS18!$C$222:$G$222</c:f>
              <c:numCache>
                <c:formatCode>###0.0</c:formatCode>
                <c:ptCount val="5"/>
                <c:pt idx="0">
                  <c:v>12.267058330583099</c:v>
                </c:pt>
                <c:pt idx="1">
                  <c:v>14.450354655070441</c:v>
                </c:pt>
                <c:pt idx="2">
                  <c:v>14.322258299889414</c:v>
                </c:pt>
                <c:pt idx="3">
                  <c:v>12.444532571879474</c:v>
                </c:pt>
                <c:pt idx="4">
                  <c:v>35.822528610261656</c:v>
                </c:pt>
              </c:numCache>
            </c:numRef>
          </c:val>
          <c:extLst>
            <c:ext xmlns:c16="http://schemas.microsoft.com/office/drawing/2014/chart" uri="{C3380CC4-5D6E-409C-BE32-E72D297353CC}">
              <c16:uniqueId val="{00000000-350D-4C23-B21A-9A2F9CEC025F}"/>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MICS18!$C$223:$G$223</c:f>
              <c:numCache>
                <c:formatCode>###0.0</c:formatCode>
                <c:ptCount val="5"/>
                <c:pt idx="0">
                  <c:v>27.121926807032885</c:v>
                </c:pt>
                <c:pt idx="1">
                  <c:v>28.842449239605017</c:v>
                </c:pt>
                <c:pt idx="2">
                  <c:v>26.945686870194418</c:v>
                </c:pt>
                <c:pt idx="3">
                  <c:v>35.882144557228216</c:v>
                </c:pt>
                <c:pt idx="4">
                  <c:v>27.444822565766451</c:v>
                </c:pt>
              </c:numCache>
            </c:numRef>
          </c:val>
          <c:extLst>
            <c:ext xmlns:c16="http://schemas.microsoft.com/office/drawing/2014/chart" uri="{C3380CC4-5D6E-409C-BE32-E72D297353CC}">
              <c16:uniqueId val="{00000001-350D-4C23-B21A-9A2F9CEC025F}"/>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MICS18!$C$224:$G$224</c:f>
              <c:numCache>
                <c:formatCode>###0.0</c:formatCode>
                <c:ptCount val="5"/>
                <c:pt idx="0">
                  <c:v>60.611014862383982</c:v>
                </c:pt>
                <c:pt idx="1">
                  <c:v>56.707196105324599</c:v>
                </c:pt>
                <c:pt idx="2">
                  <c:v>58.732054829916194</c:v>
                </c:pt>
                <c:pt idx="3">
                  <c:v>51.673322870892221</c:v>
                </c:pt>
                <c:pt idx="4">
                  <c:v>36.732648823971928</c:v>
                </c:pt>
              </c:numCache>
            </c:numRef>
          </c:val>
          <c:extLst>
            <c:ext xmlns:c16="http://schemas.microsoft.com/office/drawing/2014/chart" uri="{C3380CC4-5D6E-409C-BE32-E72D297353CC}">
              <c16:uniqueId val="{00000002-350D-4C23-B21A-9A2F9CEC025F}"/>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MICS18!$H$18:$L$18</c:f>
              <c:numCache>
                <c:formatCode>###0.0</c:formatCode>
                <c:ptCount val="5"/>
                <c:pt idx="0">
                  <c:v>70.349535992895568</c:v>
                </c:pt>
                <c:pt idx="1">
                  <c:v>86.947797617554272</c:v>
                </c:pt>
                <c:pt idx="2">
                  <c:v>94.308124814185049</c:v>
                </c:pt>
                <c:pt idx="3">
                  <c:v>98.945117300624446</c:v>
                </c:pt>
                <c:pt idx="4">
                  <c:v>99.847383558896979</c:v>
                </c:pt>
              </c:numCache>
            </c:numRef>
          </c:val>
          <c:extLst>
            <c:ext xmlns:c16="http://schemas.microsoft.com/office/drawing/2014/chart" uri="{C3380CC4-5D6E-409C-BE32-E72D297353CC}">
              <c16:uniqueId val="{00000000-C13F-4459-B1F2-C288AF106AFD}"/>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MICS18!$H$19:$L$19</c:f>
              <c:numCache>
                <c:formatCode>###0.0</c:formatCode>
                <c:ptCount val="5"/>
                <c:pt idx="0">
                  <c:v>4.3997686595456162</c:v>
                </c:pt>
                <c:pt idx="1">
                  <c:v>2.8723890213807128</c:v>
                </c:pt>
                <c:pt idx="2">
                  <c:v>0.91262875282344169</c:v>
                </c:pt>
                <c:pt idx="3">
                  <c:v>0.2858132957550133</c:v>
                </c:pt>
                <c:pt idx="4">
                  <c:v>0</c:v>
                </c:pt>
              </c:numCache>
            </c:numRef>
          </c:val>
          <c:extLst>
            <c:ext xmlns:c16="http://schemas.microsoft.com/office/drawing/2014/chart" uri="{C3380CC4-5D6E-409C-BE32-E72D297353CC}">
              <c16:uniqueId val="{00000001-C13F-4459-B1F2-C288AF106AFD}"/>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MICS18!$H$20:$L$20</c:f>
              <c:numCache>
                <c:formatCode>###0.0</c:formatCode>
                <c:ptCount val="5"/>
                <c:pt idx="0">
                  <c:v>25.250695347558839</c:v>
                </c:pt>
                <c:pt idx="1">
                  <c:v>10.179813361065035</c:v>
                </c:pt>
                <c:pt idx="2">
                  <c:v>4.7792464329915516</c:v>
                </c:pt>
                <c:pt idx="3">
                  <c:v>0.76906940362052967</c:v>
                </c:pt>
                <c:pt idx="4">
                  <c:v>0.15261644110301881</c:v>
                </c:pt>
              </c:numCache>
            </c:numRef>
          </c:val>
          <c:extLst>
            <c:ext xmlns:c16="http://schemas.microsoft.com/office/drawing/2014/chart" uri="{C3380CC4-5D6E-409C-BE32-E72D297353CC}">
              <c16:uniqueId val="{00000002-C13F-4459-B1F2-C288AF106AFD}"/>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C13F-4459-B1F2-C288AF106AFD}"/>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MICS18!$H$124:$L$124</c:f>
              <c:numCache>
                <c:formatCode>###0.0</c:formatCode>
                <c:ptCount val="5"/>
                <c:pt idx="0">
                  <c:v>30.989185533327753</c:v>
                </c:pt>
                <c:pt idx="1">
                  <c:v>42.71239396601846</c:v>
                </c:pt>
                <c:pt idx="2">
                  <c:v>46.240910704661175</c:v>
                </c:pt>
                <c:pt idx="3">
                  <c:v>67.09710906928467</c:v>
                </c:pt>
                <c:pt idx="4">
                  <c:v>92.128763968460191</c:v>
                </c:pt>
              </c:numCache>
            </c:numRef>
          </c:val>
          <c:extLst>
            <c:ext xmlns:c16="http://schemas.microsoft.com/office/drawing/2014/chart" uri="{C3380CC4-5D6E-409C-BE32-E72D297353CC}">
              <c16:uniqueId val="{00000000-7F77-4EBE-B256-A69C06CD1756}"/>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MICS18!$H$125:$L$125</c:f>
              <c:numCache>
                <c:formatCode>###0.0</c:formatCode>
                <c:ptCount val="5"/>
                <c:pt idx="0">
                  <c:v>8.1729690635911112</c:v>
                </c:pt>
                <c:pt idx="1">
                  <c:v>18.208713671758137</c:v>
                </c:pt>
                <c:pt idx="2">
                  <c:v>35.293476795588155</c:v>
                </c:pt>
                <c:pt idx="3">
                  <c:v>21.972461014978464</c:v>
                </c:pt>
                <c:pt idx="4">
                  <c:v>6.381416692916682</c:v>
                </c:pt>
              </c:numCache>
            </c:numRef>
          </c:val>
          <c:extLst>
            <c:ext xmlns:c16="http://schemas.microsoft.com/office/drawing/2014/chart" uri="{C3380CC4-5D6E-409C-BE32-E72D297353CC}">
              <c16:uniqueId val="{00000001-7F77-4EBE-B256-A69C06CD1756}"/>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MICS18!$H$126:$L$126</c:f>
              <c:numCache>
                <c:formatCode>###0.0</c:formatCode>
                <c:ptCount val="5"/>
                <c:pt idx="0">
                  <c:v>59.190061802328984</c:v>
                </c:pt>
                <c:pt idx="1">
                  <c:v>39.038462505477966</c:v>
                </c:pt>
                <c:pt idx="2">
                  <c:v>17.271004381085785</c:v>
                </c:pt>
                <c:pt idx="3">
                  <c:v>10.930429915736795</c:v>
                </c:pt>
                <c:pt idx="4">
                  <c:v>1.4898193386230969</c:v>
                </c:pt>
              </c:numCache>
            </c:numRef>
          </c:val>
          <c:extLst>
            <c:ext xmlns:c16="http://schemas.microsoft.com/office/drawing/2014/chart" uri="{C3380CC4-5D6E-409C-BE32-E72D297353CC}">
              <c16:uniqueId val="{00000002-7F77-4EBE-B256-A69C06CD1756}"/>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MICS18!$H$127:$L$127</c:f>
              <c:numCache>
                <c:formatCode>###0.0</c:formatCode>
                <c:ptCount val="5"/>
                <c:pt idx="0">
                  <c:v>1.6477836007520723</c:v>
                </c:pt>
                <c:pt idx="1">
                  <c:v>4.0429856745345653E-2</c:v>
                </c:pt>
                <c:pt idx="2">
                  <c:v>1.194608118664932</c:v>
                </c:pt>
                <c:pt idx="3">
                  <c:v>0</c:v>
                </c:pt>
                <c:pt idx="4">
                  <c:v>0</c:v>
                </c:pt>
              </c:numCache>
            </c:numRef>
          </c:val>
          <c:extLst>
            <c:ext xmlns:c16="http://schemas.microsoft.com/office/drawing/2014/chart" uri="{C3380CC4-5D6E-409C-BE32-E72D297353CC}">
              <c16:uniqueId val="{00000003-7F77-4EBE-B256-A69C06CD1756}"/>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MICS18!$H$222:$L$222</c:f>
              <c:numCache>
                <c:formatCode>###0.0</c:formatCode>
                <c:ptCount val="5"/>
                <c:pt idx="0">
                  <c:v>5.9388075347918106</c:v>
                </c:pt>
                <c:pt idx="1">
                  <c:v>11.524048915812994</c:v>
                </c:pt>
                <c:pt idx="2">
                  <c:v>8.863923524009806</c:v>
                </c:pt>
                <c:pt idx="3">
                  <c:v>18.139363807578775</c:v>
                </c:pt>
                <c:pt idx="4">
                  <c:v>43.685216914096493</c:v>
                </c:pt>
              </c:numCache>
            </c:numRef>
          </c:val>
          <c:extLst>
            <c:ext xmlns:c16="http://schemas.microsoft.com/office/drawing/2014/chart" uri="{C3380CC4-5D6E-409C-BE32-E72D297353CC}">
              <c16:uniqueId val="{00000000-D595-44DA-AF1E-7FB022EB49F5}"/>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MICS18!$H$223:$L$223</c:f>
              <c:numCache>
                <c:formatCode>###0.0</c:formatCode>
                <c:ptCount val="5"/>
                <c:pt idx="0">
                  <c:v>27.604570711862252</c:v>
                </c:pt>
                <c:pt idx="1">
                  <c:v>26.308894078340028</c:v>
                </c:pt>
                <c:pt idx="2">
                  <c:v>35.179686720102715</c:v>
                </c:pt>
                <c:pt idx="3">
                  <c:v>32.06836700753459</c:v>
                </c:pt>
                <c:pt idx="4">
                  <c:v>27.338740906873092</c:v>
                </c:pt>
              </c:numCache>
            </c:numRef>
          </c:val>
          <c:extLst>
            <c:ext xmlns:c16="http://schemas.microsoft.com/office/drawing/2014/chart" uri="{C3380CC4-5D6E-409C-BE32-E72D297353CC}">
              <c16:uniqueId val="{00000001-D595-44DA-AF1E-7FB022EB49F5}"/>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MICS18!$H$224:$L$224</c:f>
              <c:numCache>
                <c:formatCode>###0.0</c:formatCode>
                <c:ptCount val="5"/>
                <c:pt idx="0">
                  <c:v>66.4566217533459</c:v>
                </c:pt>
                <c:pt idx="1">
                  <c:v>62.167057005846935</c:v>
                </c:pt>
                <c:pt idx="2">
                  <c:v>55.956389755887514</c:v>
                </c:pt>
                <c:pt idx="3">
                  <c:v>49.792269184886628</c:v>
                </c:pt>
                <c:pt idx="4">
                  <c:v>28.976042179030504</c:v>
                </c:pt>
              </c:numCache>
            </c:numRef>
          </c:val>
          <c:extLst>
            <c:ext xmlns:c16="http://schemas.microsoft.com/office/drawing/2014/chart" uri="{C3380CC4-5D6E-409C-BE32-E72D297353CC}">
              <c16:uniqueId val="{00000002-D595-44DA-AF1E-7FB022EB49F5}"/>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MICS18!$C$124:$G$124</c:f>
              <c:numCache>
                <c:formatCode>###0.0</c:formatCode>
                <c:ptCount val="5"/>
                <c:pt idx="0">
                  <c:v>17.758810165210615</c:v>
                </c:pt>
                <c:pt idx="1">
                  <c:v>31.626623243943907</c:v>
                </c:pt>
                <c:pt idx="2">
                  <c:v>47.340577159331104</c:v>
                </c:pt>
                <c:pt idx="3">
                  <c:v>52.672242977950305</c:v>
                </c:pt>
                <c:pt idx="4">
                  <c:v>85.809294967204508</c:v>
                </c:pt>
              </c:numCache>
            </c:numRef>
          </c:val>
          <c:extLst>
            <c:ext xmlns:c16="http://schemas.microsoft.com/office/drawing/2014/chart" uri="{C3380CC4-5D6E-409C-BE32-E72D297353CC}">
              <c16:uniqueId val="{00000000-7139-4655-AB9B-0EBB8B87F99C}"/>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MICS18!$C$125:$G$125</c:f>
              <c:numCache>
                <c:formatCode>###0.0</c:formatCode>
                <c:ptCount val="5"/>
                <c:pt idx="0">
                  <c:v>6.3497054397072015</c:v>
                </c:pt>
                <c:pt idx="1">
                  <c:v>9.6856093117389985</c:v>
                </c:pt>
                <c:pt idx="2">
                  <c:v>15.452541544388543</c:v>
                </c:pt>
                <c:pt idx="3">
                  <c:v>30.561020121900658</c:v>
                </c:pt>
                <c:pt idx="4">
                  <c:v>11.546108038954534</c:v>
                </c:pt>
              </c:numCache>
            </c:numRef>
          </c:val>
          <c:extLst>
            <c:ext xmlns:c16="http://schemas.microsoft.com/office/drawing/2014/chart" uri="{C3380CC4-5D6E-409C-BE32-E72D297353CC}">
              <c16:uniqueId val="{00000001-7139-4655-AB9B-0EBB8B87F99C}"/>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MICS18!$C$126:$G$126</c:f>
              <c:numCache>
                <c:formatCode>###0.0</c:formatCode>
                <c:ptCount val="5"/>
                <c:pt idx="0">
                  <c:v>72.620364834616325</c:v>
                </c:pt>
                <c:pt idx="1">
                  <c:v>57.660468206081916</c:v>
                </c:pt>
                <c:pt idx="2">
                  <c:v>36.672820531454938</c:v>
                </c:pt>
                <c:pt idx="3">
                  <c:v>16.465815575607163</c:v>
                </c:pt>
                <c:pt idx="4">
                  <c:v>2.6445969938411023</c:v>
                </c:pt>
              </c:numCache>
            </c:numRef>
          </c:val>
          <c:extLst>
            <c:ext xmlns:c16="http://schemas.microsoft.com/office/drawing/2014/chart" uri="{C3380CC4-5D6E-409C-BE32-E72D297353CC}">
              <c16:uniqueId val="{00000002-7139-4655-AB9B-0EBB8B87F99C}"/>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MICS18!$C$127:$G$127</c:f>
              <c:numCache>
                <c:formatCode>###0.0</c:formatCode>
                <c:ptCount val="5"/>
                <c:pt idx="0">
                  <c:v>3.2711195604659071</c:v>
                </c:pt>
                <c:pt idx="1">
                  <c:v>1.0272992382352157</c:v>
                </c:pt>
                <c:pt idx="2">
                  <c:v>0.53406076482539855</c:v>
                </c:pt>
                <c:pt idx="3">
                  <c:v>0.30092132454180864</c:v>
                </c:pt>
                <c:pt idx="4">
                  <c:v>0</c:v>
                </c:pt>
              </c:numCache>
            </c:numRef>
          </c:val>
          <c:extLst>
            <c:ext xmlns:c16="http://schemas.microsoft.com/office/drawing/2014/chart" uri="{C3380CC4-5D6E-409C-BE32-E72D297353CC}">
              <c16:uniqueId val="{00000003-7139-4655-AB9B-0EBB8B87F99C}"/>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MICS18!$M$124:$Q$124</c:f>
              <c:numCache>
                <c:formatCode>###0.0</c:formatCode>
                <c:ptCount val="5"/>
                <c:pt idx="0">
                  <c:v>11.724329943989432</c:v>
                </c:pt>
                <c:pt idx="1">
                  <c:v>15.495524199356556</c:v>
                </c:pt>
                <c:pt idx="2">
                  <c:v>23.338223988598056</c:v>
                </c:pt>
                <c:pt idx="3">
                  <c:v>34.924363987372345</c:v>
                </c:pt>
                <c:pt idx="4">
                  <c:v>58.053592511730876</c:v>
                </c:pt>
              </c:numCache>
            </c:numRef>
          </c:val>
          <c:extLst>
            <c:ext xmlns:c16="http://schemas.microsoft.com/office/drawing/2014/chart" uri="{C3380CC4-5D6E-409C-BE32-E72D297353CC}">
              <c16:uniqueId val="{00000000-FDA7-45FB-8805-49BF6F028D9C}"/>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MICS18!$M$125:$Q$125</c:f>
              <c:numCache>
                <c:formatCode>###0.0</c:formatCode>
                <c:ptCount val="5"/>
                <c:pt idx="0">
                  <c:v>5.6187458892132298</c:v>
                </c:pt>
                <c:pt idx="1">
                  <c:v>7.2865643770193804</c:v>
                </c:pt>
                <c:pt idx="2">
                  <c:v>9.5451714526034976</c:v>
                </c:pt>
                <c:pt idx="3">
                  <c:v>9.6468488452691616</c:v>
                </c:pt>
                <c:pt idx="4">
                  <c:v>7.2345788089446179</c:v>
                </c:pt>
              </c:numCache>
            </c:numRef>
          </c:val>
          <c:extLst>
            <c:ext xmlns:c16="http://schemas.microsoft.com/office/drawing/2014/chart" uri="{C3380CC4-5D6E-409C-BE32-E72D297353CC}">
              <c16:uniqueId val="{00000001-FDA7-45FB-8805-49BF6F028D9C}"/>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MICS18!$M$126:$Q$126</c:f>
              <c:numCache>
                <c:formatCode>###0.0</c:formatCode>
                <c:ptCount val="5"/>
                <c:pt idx="0">
                  <c:v>76.372988171045577</c:v>
                </c:pt>
                <c:pt idx="1">
                  <c:v>75.43476801523677</c:v>
                </c:pt>
                <c:pt idx="2">
                  <c:v>66.278376582507434</c:v>
                </c:pt>
                <c:pt idx="3">
                  <c:v>54.498364421600819</c:v>
                </c:pt>
                <c:pt idx="4">
                  <c:v>34.711828679324526</c:v>
                </c:pt>
              </c:numCache>
            </c:numRef>
          </c:val>
          <c:extLst>
            <c:ext xmlns:c16="http://schemas.microsoft.com/office/drawing/2014/chart" uri="{C3380CC4-5D6E-409C-BE32-E72D297353CC}">
              <c16:uniqueId val="{00000002-FDA7-45FB-8805-49BF6F028D9C}"/>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MICS18!$M$127:$Q$127</c:f>
              <c:numCache>
                <c:formatCode>###0.0</c:formatCode>
                <c:ptCount val="5"/>
                <c:pt idx="0">
                  <c:v>6.2839359957518175</c:v>
                </c:pt>
                <c:pt idx="1">
                  <c:v>1.7831434083872211</c:v>
                </c:pt>
                <c:pt idx="2">
                  <c:v>0.83822797629096346</c:v>
                </c:pt>
                <c:pt idx="3">
                  <c:v>0.93042274575765704</c:v>
                </c:pt>
                <c:pt idx="4">
                  <c:v>0</c:v>
                </c:pt>
              </c:numCache>
            </c:numRef>
          </c:val>
          <c:extLst>
            <c:ext xmlns:c16="http://schemas.microsoft.com/office/drawing/2014/chart" uri="{C3380CC4-5D6E-409C-BE32-E72D297353CC}">
              <c16:uniqueId val="{00000003-FDA7-45FB-8805-49BF6F028D9C}"/>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'DHS20'!$B$18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'DHS20'!$M$15:$Q$15</c:f>
              <c:strCache>
                <c:ptCount val="5"/>
                <c:pt idx="0">
                  <c:v>Poorest</c:v>
                </c:pt>
                <c:pt idx="1">
                  <c:v>Poor</c:v>
                </c:pt>
                <c:pt idx="2">
                  <c:v>Middle</c:v>
                </c:pt>
                <c:pt idx="3">
                  <c:v>Rich</c:v>
                </c:pt>
                <c:pt idx="4">
                  <c:v>Richest</c:v>
                </c:pt>
              </c:strCache>
            </c:strRef>
          </c:cat>
          <c:val>
            <c:numRef>
              <c:f>'DHS20'!$M$18:$Q$18</c:f>
              <c:numCache>
                <c:formatCode>###0.0</c:formatCode>
                <c:ptCount val="5"/>
                <c:pt idx="0">
                  <c:v>77.065230134817909</c:v>
                </c:pt>
                <c:pt idx="1">
                  <c:v>83.198730012420114</c:v>
                </c:pt>
                <c:pt idx="2">
                  <c:v>85.835497928743692</c:v>
                </c:pt>
                <c:pt idx="3">
                  <c:v>87.342903526686158</c:v>
                </c:pt>
                <c:pt idx="4">
                  <c:v>90.598187821314312</c:v>
                </c:pt>
              </c:numCache>
            </c:numRef>
          </c:val>
          <c:extLst>
            <c:ext xmlns:c16="http://schemas.microsoft.com/office/drawing/2014/chart" uri="{C3380CC4-5D6E-409C-BE32-E72D297353CC}">
              <c16:uniqueId val="{00000000-D689-4DA9-8035-08A66F9B210F}"/>
            </c:ext>
          </c:extLst>
        </c:ser>
        <c:ser>
          <c:idx val="1"/>
          <c:order val="1"/>
          <c:tx>
            <c:strRef>
              <c:f>'DHS20'!$B$19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'DHS20'!$M$15:$Q$15</c:f>
              <c:strCache>
                <c:ptCount val="5"/>
                <c:pt idx="0">
                  <c:v>Poorest</c:v>
                </c:pt>
                <c:pt idx="1">
                  <c:v>Poor</c:v>
                </c:pt>
                <c:pt idx="2">
                  <c:v>Middle</c:v>
                </c:pt>
                <c:pt idx="3">
                  <c:v>Rich</c:v>
                </c:pt>
                <c:pt idx="4">
                  <c:v>Richest</c:v>
                </c:pt>
              </c:strCache>
            </c:strRef>
          </c:cat>
          <c:val>
            <c:numRef>
              <c:f>'DHS20'!$M$19:$Q$19</c:f>
              <c:numCache>
                <c:formatCode>###0.0</c:formatCode>
                <c:ptCount val="5"/>
                <c:pt idx="0">
                  <c:v>10.709083558794603</c:v>
                </c:pt>
                <c:pt idx="1">
                  <c:v>6.8091744291392819</c:v>
                </c:pt>
                <c:pt idx="2">
                  <c:v>7.5664437440539665</c:v>
                </c:pt>
                <c:pt idx="3">
                  <c:v>7.9471067292057453</c:v>
                </c:pt>
                <c:pt idx="4">
                  <c:v>5.9868417123942521</c:v>
                </c:pt>
              </c:numCache>
            </c:numRef>
          </c:val>
          <c:extLst>
            <c:ext xmlns:c16="http://schemas.microsoft.com/office/drawing/2014/chart" uri="{C3380CC4-5D6E-409C-BE32-E72D297353CC}">
              <c16:uniqueId val="{00000001-D689-4DA9-8035-08A66F9B210F}"/>
            </c:ext>
          </c:extLst>
        </c:ser>
        <c:ser>
          <c:idx val="2"/>
          <c:order val="2"/>
          <c:tx>
            <c:strRef>
              <c:f>'DHS20'!$B$20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'DHS20'!$M$15:$Q$15</c:f>
              <c:strCache>
                <c:ptCount val="5"/>
                <c:pt idx="0">
                  <c:v>Poorest</c:v>
                </c:pt>
                <c:pt idx="1">
                  <c:v>Poor</c:v>
                </c:pt>
                <c:pt idx="2">
                  <c:v>Middle</c:v>
                </c:pt>
                <c:pt idx="3">
                  <c:v>Rich</c:v>
                </c:pt>
                <c:pt idx="4">
                  <c:v>Richest</c:v>
                </c:pt>
              </c:strCache>
            </c:strRef>
          </c:cat>
          <c:val>
            <c:numRef>
              <c:f>'DHS20'!$M$20:$Q$20</c:f>
              <c:numCache>
                <c:formatCode>###0.0</c:formatCode>
                <c:ptCount val="5"/>
                <c:pt idx="0">
                  <c:v>12.22568630638748</c:v>
                </c:pt>
                <c:pt idx="1">
                  <c:v>9.9920955584405924</c:v>
                </c:pt>
                <c:pt idx="2">
                  <c:v>6.5980583272022857</c:v>
                </c:pt>
                <c:pt idx="3">
                  <c:v>4.7099897441081406</c:v>
                </c:pt>
                <c:pt idx="4">
                  <c:v>3.41497046629144</c:v>
                </c:pt>
              </c:numCache>
            </c:numRef>
          </c:val>
          <c:extLst>
            <c:ext xmlns:c16="http://schemas.microsoft.com/office/drawing/2014/chart" uri="{C3380CC4-5D6E-409C-BE32-E72D297353CC}">
              <c16:uniqueId val="{00000002-D689-4DA9-8035-08A66F9B210F}"/>
            </c:ext>
          </c:extLst>
        </c:ser>
        <c:ser>
          <c:idx val="3"/>
          <c:order val="3"/>
          <c:tx>
            <c:strRef>
              <c:f>'DHS20'!$B$21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'DHS20'!$M$15:$Q$15</c:f>
              <c:strCache>
                <c:ptCount val="5"/>
                <c:pt idx="0">
                  <c:v>Poorest</c:v>
                </c:pt>
                <c:pt idx="1">
                  <c:v>Poor</c:v>
                </c:pt>
                <c:pt idx="2">
                  <c:v>Middle</c:v>
                </c:pt>
                <c:pt idx="3">
                  <c:v>Rich</c:v>
                </c:pt>
                <c:pt idx="4">
                  <c:v>Richest</c:v>
                </c:pt>
              </c:strCache>
            </c:strRef>
          </c:cat>
          <c:val>
            <c:numRef>
              <c:f>'DHS20'!$M$21:$Q$21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D689-4DA9-8035-08A66F9B210F}"/>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'DHS20'!$B$18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'DHS20'!$R$15:$Y$15</c:f>
              <c:strCache>
                <c:ptCount val="8"/>
                <c:pt idx="0">
                  <c:v>Banjul</c:v>
                </c:pt>
                <c:pt idx="1">
                  <c:v>Basse</c:v>
                </c:pt>
                <c:pt idx="2">
                  <c:v>Brikama</c:v>
                </c:pt>
                <c:pt idx="3">
                  <c:v>Janjanbureh</c:v>
                </c:pt>
                <c:pt idx="4">
                  <c:v>Kanifing</c:v>
                </c:pt>
                <c:pt idx="5">
                  <c:v>Kerewan</c:v>
                </c:pt>
                <c:pt idx="6">
                  <c:v>Kuntaur</c:v>
                </c:pt>
                <c:pt idx="7">
                  <c:v>Mansakonko</c:v>
                </c:pt>
              </c:strCache>
            </c:strRef>
          </c:cat>
          <c:val>
            <c:numRef>
              <c:f>'DHS20'!$R$18:$Y$18</c:f>
              <c:numCache>
                <c:formatCode>###0.0</c:formatCode>
                <c:ptCount val="8"/>
                <c:pt idx="0">
                  <c:v>99.925552395516561</c:v>
                </c:pt>
                <c:pt idx="1">
                  <c:v>93.000829761863585</c:v>
                </c:pt>
                <c:pt idx="2">
                  <c:v>89.863557255208477</c:v>
                </c:pt>
                <c:pt idx="3">
                  <c:v>79.142891107763674</c:v>
                </c:pt>
                <c:pt idx="4">
                  <c:v>99.724870630303059</c:v>
                </c:pt>
                <c:pt idx="5">
                  <c:v>89.24745409704262</c:v>
                </c:pt>
                <c:pt idx="6">
                  <c:v>79.066055575144375</c:v>
                </c:pt>
                <c:pt idx="7">
                  <c:v>84.655721978227291</c:v>
                </c:pt>
              </c:numCache>
            </c:numRef>
          </c:val>
          <c:extLst>
            <c:ext xmlns:c16="http://schemas.microsoft.com/office/drawing/2014/chart" uri="{C3380CC4-5D6E-409C-BE32-E72D297353CC}">
              <c16:uniqueId val="{00000000-7826-4D59-A2A6-A4E0CC29D328}"/>
            </c:ext>
          </c:extLst>
        </c:ser>
        <c:ser>
          <c:idx val="1"/>
          <c:order val="1"/>
          <c:tx>
            <c:strRef>
              <c:f>'DHS20'!$B$19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'DHS20'!$R$15:$Y$15</c:f>
              <c:strCache>
                <c:ptCount val="8"/>
                <c:pt idx="0">
                  <c:v>Banjul</c:v>
                </c:pt>
                <c:pt idx="1">
                  <c:v>Basse</c:v>
                </c:pt>
                <c:pt idx="2">
                  <c:v>Brikama</c:v>
                </c:pt>
                <c:pt idx="3">
                  <c:v>Janjanbureh</c:v>
                </c:pt>
                <c:pt idx="4">
                  <c:v>Kanifing</c:v>
                </c:pt>
                <c:pt idx="5">
                  <c:v>Kerewan</c:v>
                </c:pt>
                <c:pt idx="6">
                  <c:v>Kuntaur</c:v>
                </c:pt>
                <c:pt idx="7">
                  <c:v>Mansakonko</c:v>
                </c:pt>
              </c:strCache>
            </c:strRef>
          </c:cat>
          <c:val>
            <c:numRef>
              <c:f>'DHS20'!$R$19:$Y$19</c:f>
              <c:numCache>
                <c:formatCode>###0.0</c:formatCode>
                <c:ptCount val="8"/>
                <c:pt idx="0">
                  <c:v>0</c:v>
                </c:pt>
                <c:pt idx="1">
                  <c:v>4.5065874233877832</c:v>
                </c:pt>
                <c:pt idx="2">
                  <c:v>1.6307550009819971</c:v>
                </c:pt>
                <c:pt idx="3">
                  <c:v>7.3544067353099258</c:v>
                </c:pt>
                <c:pt idx="4">
                  <c:v>0.24752985892219712</c:v>
                </c:pt>
                <c:pt idx="5">
                  <c:v>7.5188758974826646</c:v>
                </c:pt>
                <c:pt idx="6">
                  <c:v>10.001906817278597</c:v>
                </c:pt>
                <c:pt idx="7">
                  <c:v>5.4292095813093155</c:v>
                </c:pt>
              </c:numCache>
            </c:numRef>
          </c:val>
          <c:extLst>
            <c:ext xmlns:c16="http://schemas.microsoft.com/office/drawing/2014/chart" uri="{C3380CC4-5D6E-409C-BE32-E72D297353CC}">
              <c16:uniqueId val="{00000001-7826-4D59-A2A6-A4E0CC29D328}"/>
            </c:ext>
          </c:extLst>
        </c:ser>
        <c:ser>
          <c:idx val="2"/>
          <c:order val="2"/>
          <c:tx>
            <c:strRef>
              <c:f>'DHS20'!$B$20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'DHS20'!$R$15:$Y$15</c:f>
              <c:strCache>
                <c:ptCount val="8"/>
                <c:pt idx="0">
                  <c:v>Banjul</c:v>
                </c:pt>
                <c:pt idx="1">
                  <c:v>Basse</c:v>
                </c:pt>
                <c:pt idx="2">
                  <c:v>Brikama</c:v>
                </c:pt>
                <c:pt idx="3">
                  <c:v>Janjanbureh</c:v>
                </c:pt>
                <c:pt idx="4">
                  <c:v>Kanifing</c:v>
                </c:pt>
                <c:pt idx="5">
                  <c:v>Kerewan</c:v>
                </c:pt>
                <c:pt idx="6">
                  <c:v>Kuntaur</c:v>
                </c:pt>
                <c:pt idx="7">
                  <c:v>Mansakonko</c:v>
                </c:pt>
              </c:strCache>
            </c:strRef>
          </c:cat>
          <c:val>
            <c:numRef>
              <c:f>'DHS20'!$R$20:$Y$20</c:f>
              <c:numCache>
                <c:formatCode>###0.0</c:formatCode>
                <c:ptCount val="8"/>
                <c:pt idx="0">
                  <c:v>7.4447604483424426E-2</c:v>
                </c:pt>
                <c:pt idx="1">
                  <c:v>2.4925828147485878</c:v>
                </c:pt>
                <c:pt idx="2">
                  <c:v>8.5056877438095437</c:v>
                </c:pt>
                <c:pt idx="3">
                  <c:v>13.502702156926377</c:v>
                </c:pt>
                <c:pt idx="4">
                  <c:v>2.7599510774748114E-2</c:v>
                </c:pt>
                <c:pt idx="5">
                  <c:v>3.2336700054748557</c:v>
                </c:pt>
                <c:pt idx="6">
                  <c:v>10.932037607576918</c:v>
                </c:pt>
                <c:pt idx="7">
                  <c:v>9.9150684404634362</c:v>
                </c:pt>
              </c:numCache>
            </c:numRef>
          </c:val>
          <c:extLst>
            <c:ext xmlns:c16="http://schemas.microsoft.com/office/drawing/2014/chart" uri="{C3380CC4-5D6E-409C-BE32-E72D297353CC}">
              <c16:uniqueId val="{00000002-7826-4D59-A2A6-A4E0CC29D328}"/>
            </c:ext>
          </c:extLst>
        </c:ser>
        <c:ser>
          <c:idx val="3"/>
          <c:order val="3"/>
          <c:tx>
            <c:strRef>
              <c:f>'DHS20'!$B$21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'DHS20'!$R$15:$Y$15</c:f>
              <c:strCache>
                <c:ptCount val="8"/>
                <c:pt idx="0">
                  <c:v>Banjul</c:v>
                </c:pt>
                <c:pt idx="1">
                  <c:v>Basse</c:v>
                </c:pt>
                <c:pt idx="2">
                  <c:v>Brikama</c:v>
                </c:pt>
                <c:pt idx="3">
                  <c:v>Janjanbureh</c:v>
                </c:pt>
                <c:pt idx="4">
                  <c:v>Kanifing</c:v>
                </c:pt>
                <c:pt idx="5">
                  <c:v>Kerewan</c:v>
                </c:pt>
                <c:pt idx="6">
                  <c:v>Kuntaur</c:v>
                </c:pt>
                <c:pt idx="7">
                  <c:v>Mansakonko</c:v>
                </c:pt>
              </c:strCache>
            </c:strRef>
          </c:cat>
          <c:val>
            <c:numRef>
              <c:f>'DHS20'!$R$21:$Y$21</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7826-4D59-A2A6-A4E0CC29D328}"/>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'DHS20'!$B$18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'DHS20'!$C$15:$G$15</c:f>
              <c:strCache>
                <c:ptCount val="5"/>
                <c:pt idx="0">
                  <c:v>Poorest</c:v>
                </c:pt>
                <c:pt idx="1">
                  <c:v>Poor</c:v>
                </c:pt>
                <c:pt idx="2">
                  <c:v>Middle</c:v>
                </c:pt>
                <c:pt idx="3">
                  <c:v>Rich</c:v>
                </c:pt>
                <c:pt idx="4">
                  <c:v>Richest</c:v>
                </c:pt>
              </c:strCache>
            </c:strRef>
          </c:cat>
          <c:val>
            <c:numRef>
              <c:f>'DHS20'!$C$18:$G$18</c:f>
              <c:numCache>
                <c:formatCode>###0.0</c:formatCode>
                <c:ptCount val="5"/>
                <c:pt idx="0">
                  <c:v>82.286476989790032</c:v>
                </c:pt>
                <c:pt idx="1">
                  <c:v>85.893537985364233</c:v>
                </c:pt>
                <c:pt idx="2">
                  <c:v>90.482677384389859</c:v>
                </c:pt>
                <c:pt idx="3">
                  <c:v>97.208386105397835</c:v>
                </c:pt>
                <c:pt idx="4">
                  <c:v>98.229494079420675</c:v>
                </c:pt>
              </c:numCache>
            </c:numRef>
          </c:val>
          <c:extLst>
            <c:ext xmlns:c16="http://schemas.microsoft.com/office/drawing/2014/chart" uri="{C3380CC4-5D6E-409C-BE32-E72D297353CC}">
              <c16:uniqueId val="{00000000-42DC-4898-9EDF-86BD4EDD49DE}"/>
            </c:ext>
          </c:extLst>
        </c:ser>
        <c:ser>
          <c:idx val="1"/>
          <c:order val="1"/>
          <c:tx>
            <c:strRef>
              <c:f>'DHS20'!$B$19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'DHS20'!$C$15:$G$15</c:f>
              <c:strCache>
                <c:ptCount val="5"/>
                <c:pt idx="0">
                  <c:v>Poorest</c:v>
                </c:pt>
                <c:pt idx="1">
                  <c:v>Poor</c:v>
                </c:pt>
                <c:pt idx="2">
                  <c:v>Middle</c:v>
                </c:pt>
                <c:pt idx="3">
                  <c:v>Rich</c:v>
                </c:pt>
                <c:pt idx="4">
                  <c:v>Richest</c:v>
                </c:pt>
              </c:strCache>
            </c:strRef>
          </c:cat>
          <c:val>
            <c:numRef>
              <c:f>'DHS20'!$C$19:$G$19</c:f>
              <c:numCache>
                <c:formatCode>###0.0</c:formatCode>
                <c:ptCount val="5"/>
                <c:pt idx="0">
                  <c:v>6.9369557709991145</c:v>
                </c:pt>
                <c:pt idx="1">
                  <c:v>5.1364909448994061</c:v>
                </c:pt>
                <c:pt idx="2">
                  <c:v>2.7673733813928254</c:v>
                </c:pt>
                <c:pt idx="3">
                  <c:v>0.81719328090243304</c:v>
                </c:pt>
                <c:pt idx="4">
                  <c:v>0.3515603060877302</c:v>
                </c:pt>
              </c:numCache>
            </c:numRef>
          </c:val>
          <c:extLst>
            <c:ext xmlns:c16="http://schemas.microsoft.com/office/drawing/2014/chart" uri="{C3380CC4-5D6E-409C-BE32-E72D297353CC}">
              <c16:uniqueId val="{00000001-42DC-4898-9EDF-86BD4EDD49DE}"/>
            </c:ext>
          </c:extLst>
        </c:ser>
        <c:ser>
          <c:idx val="2"/>
          <c:order val="2"/>
          <c:tx>
            <c:strRef>
              <c:f>'DHS20'!$B$20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'DHS20'!$C$15:$G$15</c:f>
              <c:strCache>
                <c:ptCount val="5"/>
                <c:pt idx="0">
                  <c:v>Poorest</c:v>
                </c:pt>
                <c:pt idx="1">
                  <c:v>Poor</c:v>
                </c:pt>
                <c:pt idx="2">
                  <c:v>Middle</c:v>
                </c:pt>
                <c:pt idx="3">
                  <c:v>Rich</c:v>
                </c:pt>
                <c:pt idx="4">
                  <c:v>Richest</c:v>
                </c:pt>
              </c:strCache>
            </c:strRef>
          </c:cat>
          <c:val>
            <c:numRef>
              <c:f>'DHS20'!$C$20:$G$20</c:f>
              <c:numCache>
                <c:formatCode>###0.0</c:formatCode>
                <c:ptCount val="5"/>
                <c:pt idx="0">
                  <c:v>10.77656723921084</c:v>
                </c:pt>
                <c:pt idx="1">
                  <c:v>8.9699710697362569</c:v>
                </c:pt>
                <c:pt idx="2">
                  <c:v>6.7499492342173077</c:v>
                </c:pt>
                <c:pt idx="3">
                  <c:v>1.9744206136997666</c:v>
                </c:pt>
                <c:pt idx="4">
                  <c:v>1.4189456144916008</c:v>
                </c:pt>
              </c:numCache>
            </c:numRef>
          </c:val>
          <c:extLst>
            <c:ext xmlns:c16="http://schemas.microsoft.com/office/drawing/2014/chart" uri="{C3380CC4-5D6E-409C-BE32-E72D297353CC}">
              <c16:uniqueId val="{00000002-42DC-4898-9EDF-86BD4EDD49DE}"/>
            </c:ext>
          </c:extLst>
        </c:ser>
        <c:ser>
          <c:idx val="3"/>
          <c:order val="3"/>
          <c:tx>
            <c:strRef>
              <c:f>'DHS20'!$B$21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'DHS20'!$C$15:$G$15</c:f>
              <c:strCache>
                <c:ptCount val="5"/>
                <c:pt idx="0">
                  <c:v>Poorest</c:v>
                </c:pt>
                <c:pt idx="1">
                  <c:v>Poor</c:v>
                </c:pt>
                <c:pt idx="2">
                  <c:v>Middle</c:v>
                </c:pt>
                <c:pt idx="3">
                  <c:v>Rich</c:v>
                </c:pt>
                <c:pt idx="4">
                  <c:v>Richest</c:v>
                </c:pt>
              </c:strCache>
            </c:strRef>
          </c:cat>
          <c:val>
            <c:numRef>
              <c:f>'DHS20'!$C$21:$G$21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42DC-4898-9EDF-86BD4EDD49DE}"/>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'DHS20'!$B$124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'DHS20'!$R$121:$Y$121</c:f>
              <c:strCache>
                <c:ptCount val="8"/>
                <c:pt idx="0">
                  <c:v>Banjul</c:v>
                </c:pt>
                <c:pt idx="1">
                  <c:v>Basse</c:v>
                </c:pt>
                <c:pt idx="2">
                  <c:v>Brikama</c:v>
                </c:pt>
                <c:pt idx="3">
                  <c:v>Janjanbureh</c:v>
                </c:pt>
                <c:pt idx="4">
                  <c:v>Kanifing</c:v>
                </c:pt>
                <c:pt idx="5">
                  <c:v>Kerewan</c:v>
                </c:pt>
                <c:pt idx="6">
                  <c:v>Kuntaur</c:v>
                </c:pt>
                <c:pt idx="7">
                  <c:v>Mansakonko</c:v>
                </c:pt>
              </c:strCache>
            </c:strRef>
          </c:cat>
          <c:val>
            <c:numRef>
              <c:f>'DHS20'!$R$124:$Y$124</c:f>
              <c:numCache>
                <c:formatCode>###0.0</c:formatCode>
                <c:ptCount val="8"/>
                <c:pt idx="0">
                  <c:v>54.886771040895709</c:v>
                </c:pt>
                <c:pt idx="1">
                  <c:v>43.825137793105149</c:v>
                </c:pt>
                <c:pt idx="2">
                  <c:v>57.835041594833356</c:v>
                </c:pt>
                <c:pt idx="3">
                  <c:v>17.79339440155692</c:v>
                </c:pt>
                <c:pt idx="4">
                  <c:v>62.965729186104994</c:v>
                </c:pt>
                <c:pt idx="5">
                  <c:v>46.340357172281983</c:v>
                </c:pt>
                <c:pt idx="6">
                  <c:v>22.689581095072068</c:v>
                </c:pt>
                <c:pt idx="7">
                  <c:v>38.56178484463311</c:v>
                </c:pt>
              </c:numCache>
            </c:numRef>
          </c:val>
          <c:extLst>
            <c:ext xmlns:c16="http://schemas.microsoft.com/office/drawing/2014/chart" uri="{C3380CC4-5D6E-409C-BE32-E72D297353CC}">
              <c16:uniqueId val="{00000000-E30F-4856-ACA0-A54A19F580AE}"/>
            </c:ext>
          </c:extLst>
        </c:ser>
        <c:ser>
          <c:idx val="1"/>
          <c:order val="1"/>
          <c:tx>
            <c:strRef>
              <c:f>'DHS20'!$B$125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'DHS20'!$R$121:$Y$121</c:f>
              <c:strCache>
                <c:ptCount val="8"/>
                <c:pt idx="0">
                  <c:v>Banjul</c:v>
                </c:pt>
                <c:pt idx="1">
                  <c:v>Basse</c:v>
                </c:pt>
                <c:pt idx="2">
                  <c:v>Brikama</c:v>
                </c:pt>
                <c:pt idx="3">
                  <c:v>Janjanbureh</c:v>
                </c:pt>
                <c:pt idx="4">
                  <c:v>Kanifing</c:v>
                </c:pt>
                <c:pt idx="5">
                  <c:v>Kerewan</c:v>
                </c:pt>
                <c:pt idx="6">
                  <c:v>Kuntaur</c:v>
                </c:pt>
                <c:pt idx="7">
                  <c:v>Mansakonko</c:v>
                </c:pt>
              </c:strCache>
            </c:strRef>
          </c:cat>
          <c:val>
            <c:numRef>
              <c:f>'DHS20'!$R$125:$Y$125</c:f>
              <c:numCache>
                <c:formatCode>###0.0</c:formatCode>
                <c:ptCount val="8"/>
                <c:pt idx="0">
                  <c:v>43.235293493201873</c:v>
                </c:pt>
                <c:pt idx="1">
                  <c:v>4.9325458586226416</c:v>
                </c:pt>
                <c:pt idx="2">
                  <c:v>16.240797657299861</c:v>
                </c:pt>
                <c:pt idx="3">
                  <c:v>5.7134220448075101</c:v>
                </c:pt>
                <c:pt idx="4">
                  <c:v>28.075348300920133</c:v>
                </c:pt>
                <c:pt idx="5">
                  <c:v>13.492433232081094</c:v>
                </c:pt>
                <c:pt idx="6">
                  <c:v>17.302630757689954</c:v>
                </c:pt>
                <c:pt idx="7">
                  <c:v>10.610754515090884</c:v>
                </c:pt>
              </c:numCache>
            </c:numRef>
          </c:val>
          <c:extLst>
            <c:ext xmlns:c16="http://schemas.microsoft.com/office/drawing/2014/chart" uri="{C3380CC4-5D6E-409C-BE32-E72D297353CC}">
              <c16:uniqueId val="{00000001-E30F-4856-ACA0-A54A19F580AE}"/>
            </c:ext>
          </c:extLst>
        </c:ser>
        <c:ser>
          <c:idx val="2"/>
          <c:order val="2"/>
          <c:tx>
            <c:strRef>
              <c:f>'DHS20'!$B$126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'DHS20'!$R$121:$Y$121</c:f>
              <c:strCache>
                <c:ptCount val="8"/>
                <c:pt idx="0">
                  <c:v>Banjul</c:v>
                </c:pt>
                <c:pt idx="1">
                  <c:v>Basse</c:v>
                </c:pt>
                <c:pt idx="2">
                  <c:v>Brikama</c:v>
                </c:pt>
                <c:pt idx="3">
                  <c:v>Janjanbureh</c:v>
                </c:pt>
                <c:pt idx="4">
                  <c:v>Kanifing</c:v>
                </c:pt>
                <c:pt idx="5">
                  <c:v>Kerewan</c:v>
                </c:pt>
                <c:pt idx="6">
                  <c:v>Kuntaur</c:v>
                </c:pt>
                <c:pt idx="7">
                  <c:v>Mansakonko</c:v>
                </c:pt>
              </c:strCache>
            </c:strRef>
          </c:cat>
          <c:val>
            <c:numRef>
              <c:f>'DHS20'!$R$126:$Y$126</c:f>
              <c:numCache>
                <c:formatCode>###0.0</c:formatCode>
                <c:ptCount val="8"/>
                <c:pt idx="0">
                  <c:v>1.7826014476541387</c:v>
                </c:pt>
                <c:pt idx="1">
                  <c:v>51.242316348272233</c:v>
                </c:pt>
                <c:pt idx="2">
                  <c:v>25.614754283652047</c:v>
                </c:pt>
                <c:pt idx="3">
                  <c:v>76.301732188801907</c:v>
                </c:pt>
                <c:pt idx="4">
                  <c:v>8.9589225129748407</c:v>
                </c:pt>
                <c:pt idx="5">
                  <c:v>39.229318236932606</c:v>
                </c:pt>
                <c:pt idx="6">
                  <c:v>49.944285748527463</c:v>
                </c:pt>
                <c:pt idx="7">
                  <c:v>49.859751837446339</c:v>
                </c:pt>
              </c:numCache>
            </c:numRef>
          </c:val>
          <c:extLst>
            <c:ext xmlns:c16="http://schemas.microsoft.com/office/drawing/2014/chart" uri="{C3380CC4-5D6E-409C-BE32-E72D297353CC}">
              <c16:uniqueId val="{00000002-E30F-4856-ACA0-A54A19F580AE}"/>
            </c:ext>
          </c:extLst>
        </c:ser>
        <c:ser>
          <c:idx val="3"/>
          <c:order val="3"/>
          <c:tx>
            <c:strRef>
              <c:f>'DHS20'!$B$127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'DHS20'!$R$121:$Y$121</c:f>
              <c:strCache>
                <c:ptCount val="8"/>
                <c:pt idx="0">
                  <c:v>Banjul</c:v>
                </c:pt>
                <c:pt idx="1">
                  <c:v>Basse</c:v>
                </c:pt>
                <c:pt idx="2">
                  <c:v>Brikama</c:v>
                </c:pt>
                <c:pt idx="3">
                  <c:v>Janjanbureh</c:v>
                </c:pt>
                <c:pt idx="4">
                  <c:v>Kanifing</c:v>
                </c:pt>
                <c:pt idx="5">
                  <c:v>Kerewan</c:v>
                </c:pt>
                <c:pt idx="6">
                  <c:v>Kuntaur</c:v>
                </c:pt>
                <c:pt idx="7">
                  <c:v>Mansakonko</c:v>
                </c:pt>
              </c:strCache>
            </c:strRef>
          </c:cat>
          <c:val>
            <c:numRef>
              <c:f>'DHS20'!$R$127:$Y$127</c:f>
              <c:numCache>
                <c:formatCode>###0.0</c:formatCode>
                <c:ptCount val="8"/>
                <c:pt idx="0">
                  <c:v>9.5334018248320676E-2</c:v>
                </c:pt>
                <c:pt idx="1">
                  <c:v>0</c:v>
                </c:pt>
                <c:pt idx="2">
                  <c:v>0.30940646421475987</c:v>
                </c:pt>
                <c:pt idx="3">
                  <c:v>0.19145136483358124</c:v>
                </c:pt>
                <c:pt idx="4">
                  <c:v>0</c:v>
                </c:pt>
                <c:pt idx="5">
                  <c:v>0.93789135870430351</c:v>
                </c:pt>
                <c:pt idx="6">
                  <c:v>10.063502398710423</c:v>
                </c:pt>
                <c:pt idx="7">
                  <c:v>0.9677088028297014</c:v>
                </c:pt>
              </c:numCache>
            </c:numRef>
          </c:val>
          <c:extLst>
            <c:ext xmlns:c16="http://schemas.microsoft.com/office/drawing/2014/chart" uri="{C3380CC4-5D6E-409C-BE32-E72D297353CC}">
              <c16:uniqueId val="{00000003-E30F-4856-ACA0-A54A19F580AE}"/>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'DHS20'!$B$222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'DHS20'!$M$221:$Q$221</c:f>
              <c:strCache>
                <c:ptCount val="5"/>
                <c:pt idx="0">
                  <c:v>Poorest</c:v>
                </c:pt>
                <c:pt idx="1">
                  <c:v>Poor</c:v>
                </c:pt>
                <c:pt idx="2">
                  <c:v>Middle</c:v>
                </c:pt>
                <c:pt idx="3">
                  <c:v>Rich</c:v>
                </c:pt>
                <c:pt idx="4">
                  <c:v>Richest</c:v>
                </c:pt>
              </c:strCache>
            </c:strRef>
          </c:cat>
          <c:val>
            <c:numRef>
              <c:f>'DHS20'!$M$222:$Q$222</c:f>
              <c:numCache>
                <c:formatCode>###0.0</c:formatCode>
                <c:ptCount val="5"/>
                <c:pt idx="0">
                  <c:v>5.6828502514939583</c:v>
                </c:pt>
                <c:pt idx="1">
                  <c:v>3.9645256130423538</c:v>
                </c:pt>
                <c:pt idx="2">
                  <c:v>6.6259216869215294</c:v>
                </c:pt>
                <c:pt idx="3">
                  <c:v>5.7385792653536063</c:v>
                </c:pt>
                <c:pt idx="4">
                  <c:v>6.5583508789863316</c:v>
                </c:pt>
              </c:numCache>
            </c:numRef>
          </c:val>
          <c:extLst>
            <c:ext xmlns:c16="http://schemas.microsoft.com/office/drawing/2014/chart" uri="{C3380CC4-5D6E-409C-BE32-E72D297353CC}">
              <c16:uniqueId val="{00000000-B9D1-49D9-AFC9-952F3E6EFFA4}"/>
            </c:ext>
          </c:extLst>
        </c:ser>
        <c:ser>
          <c:idx val="1"/>
          <c:order val="1"/>
          <c:tx>
            <c:strRef>
              <c:f>'DHS20'!$B$223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'DHS20'!$M$221:$Q$221</c:f>
              <c:strCache>
                <c:ptCount val="5"/>
                <c:pt idx="0">
                  <c:v>Poorest</c:v>
                </c:pt>
                <c:pt idx="1">
                  <c:v>Poor</c:v>
                </c:pt>
                <c:pt idx="2">
                  <c:v>Middle</c:v>
                </c:pt>
                <c:pt idx="3">
                  <c:v>Rich</c:v>
                </c:pt>
                <c:pt idx="4">
                  <c:v>Richest</c:v>
                </c:pt>
              </c:strCache>
            </c:strRef>
          </c:cat>
          <c:val>
            <c:numRef>
              <c:f>'DHS20'!$M$223:$Q$223</c:f>
              <c:numCache>
                <c:formatCode>###0.0</c:formatCode>
                <c:ptCount val="5"/>
                <c:pt idx="0">
                  <c:v>82.334084953809921</c:v>
                </c:pt>
                <c:pt idx="1">
                  <c:v>86.032663209261202</c:v>
                </c:pt>
                <c:pt idx="2">
                  <c:v>82.079373183091818</c:v>
                </c:pt>
                <c:pt idx="3">
                  <c:v>85.347899918802909</c:v>
                </c:pt>
                <c:pt idx="4">
                  <c:v>85.5363420617348</c:v>
                </c:pt>
              </c:numCache>
            </c:numRef>
          </c:val>
          <c:extLst>
            <c:ext xmlns:c16="http://schemas.microsoft.com/office/drawing/2014/chart" uri="{C3380CC4-5D6E-409C-BE32-E72D297353CC}">
              <c16:uniqueId val="{00000001-B9D1-49D9-AFC9-952F3E6EFFA4}"/>
            </c:ext>
          </c:extLst>
        </c:ser>
        <c:ser>
          <c:idx val="2"/>
          <c:order val="2"/>
          <c:tx>
            <c:strRef>
              <c:f>'DHS20'!$B$224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'DHS20'!$M$221:$Q$221</c:f>
              <c:strCache>
                <c:ptCount val="5"/>
                <c:pt idx="0">
                  <c:v>Poorest</c:v>
                </c:pt>
                <c:pt idx="1">
                  <c:v>Poor</c:v>
                </c:pt>
                <c:pt idx="2">
                  <c:v>Middle</c:v>
                </c:pt>
                <c:pt idx="3">
                  <c:v>Rich</c:v>
                </c:pt>
                <c:pt idx="4">
                  <c:v>Richest</c:v>
                </c:pt>
              </c:strCache>
            </c:strRef>
          </c:cat>
          <c:val>
            <c:numRef>
              <c:f>'DHS20'!$M$224:$Q$224</c:f>
              <c:numCache>
                <c:formatCode>###0.0</c:formatCode>
                <c:ptCount val="5"/>
                <c:pt idx="0">
                  <c:v>11.983064794696018</c:v>
                </c:pt>
                <c:pt idx="1">
                  <c:v>10.002811177696435</c:v>
                </c:pt>
                <c:pt idx="2">
                  <c:v>11.294705129986598</c:v>
                </c:pt>
                <c:pt idx="3">
                  <c:v>8.913520815843464</c:v>
                </c:pt>
                <c:pt idx="4">
                  <c:v>7.9053070592788863</c:v>
                </c:pt>
              </c:numCache>
            </c:numRef>
          </c:val>
          <c:extLst>
            <c:ext xmlns:c16="http://schemas.microsoft.com/office/drawing/2014/chart" uri="{C3380CC4-5D6E-409C-BE32-E72D297353CC}">
              <c16:uniqueId val="{00000002-B9D1-49D9-AFC9-952F3E6EFFA4}"/>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'DHS20'!$B$222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'DHS20'!$R$221:$Y$221</c:f>
              <c:strCache>
                <c:ptCount val="8"/>
                <c:pt idx="0">
                  <c:v>Banjul</c:v>
                </c:pt>
                <c:pt idx="1">
                  <c:v>Basse</c:v>
                </c:pt>
                <c:pt idx="2">
                  <c:v>Brikama</c:v>
                </c:pt>
                <c:pt idx="3">
                  <c:v>Janjanbureh</c:v>
                </c:pt>
                <c:pt idx="4">
                  <c:v>Kanifing</c:v>
                </c:pt>
                <c:pt idx="5">
                  <c:v>Kerewan</c:v>
                </c:pt>
                <c:pt idx="6">
                  <c:v>Kuntaur</c:v>
                </c:pt>
                <c:pt idx="7">
                  <c:v>Mansakonko</c:v>
                </c:pt>
              </c:strCache>
            </c:strRef>
          </c:cat>
          <c:val>
            <c:numRef>
              <c:f>'DHS20'!$R$222:$Y$222</c:f>
              <c:numCache>
                <c:formatCode>###0.0</c:formatCode>
                <c:ptCount val="8"/>
                <c:pt idx="0">
                  <c:v>12.749239569293557</c:v>
                </c:pt>
                <c:pt idx="1">
                  <c:v>5.7658327912678535</c:v>
                </c:pt>
                <c:pt idx="2">
                  <c:v>6.9710928019993181</c:v>
                </c:pt>
                <c:pt idx="3">
                  <c:v>5.3833436997315545</c:v>
                </c:pt>
                <c:pt idx="4">
                  <c:v>16.340133442878152</c:v>
                </c:pt>
                <c:pt idx="5">
                  <c:v>3.6677057340882877</c:v>
                </c:pt>
                <c:pt idx="6">
                  <c:v>9.9079654358819127</c:v>
                </c:pt>
                <c:pt idx="7">
                  <c:v>4.2495808308004683</c:v>
                </c:pt>
              </c:numCache>
            </c:numRef>
          </c:val>
          <c:extLst>
            <c:ext xmlns:c16="http://schemas.microsoft.com/office/drawing/2014/chart" uri="{C3380CC4-5D6E-409C-BE32-E72D297353CC}">
              <c16:uniqueId val="{00000000-562E-450D-918F-CF5D6AB3C6DA}"/>
            </c:ext>
          </c:extLst>
        </c:ser>
        <c:ser>
          <c:idx val="1"/>
          <c:order val="1"/>
          <c:tx>
            <c:strRef>
              <c:f>'DHS20'!$B$223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'DHS20'!$R$221:$Y$221</c:f>
              <c:strCache>
                <c:ptCount val="8"/>
                <c:pt idx="0">
                  <c:v>Banjul</c:v>
                </c:pt>
                <c:pt idx="1">
                  <c:v>Basse</c:v>
                </c:pt>
                <c:pt idx="2">
                  <c:v>Brikama</c:v>
                </c:pt>
                <c:pt idx="3">
                  <c:v>Janjanbureh</c:v>
                </c:pt>
                <c:pt idx="4">
                  <c:v>Kanifing</c:v>
                </c:pt>
                <c:pt idx="5">
                  <c:v>Kerewan</c:v>
                </c:pt>
                <c:pt idx="6">
                  <c:v>Kuntaur</c:v>
                </c:pt>
                <c:pt idx="7">
                  <c:v>Mansakonko</c:v>
                </c:pt>
              </c:strCache>
            </c:strRef>
          </c:cat>
          <c:val>
            <c:numRef>
              <c:f>'DHS20'!$R$223:$Y$223</c:f>
              <c:numCache>
                <c:formatCode>###0.0</c:formatCode>
                <c:ptCount val="8"/>
                <c:pt idx="0">
                  <c:v>73.450727610825965</c:v>
                </c:pt>
                <c:pt idx="1">
                  <c:v>88.973243142537441</c:v>
                </c:pt>
                <c:pt idx="2">
                  <c:v>84.256240422984703</c:v>
                </c:pt>
                <c:pt idx="3">
                  <c:v>84.680759081964112</c:v>
                </c:pt>
                <c:pt idx="4">
                  <c:v>75.595856395994559</c:v>
                </c:pt>
                <c:pt idx="5">
                  <c:v>82.199209820120373</c:v>
                </c:pt>
                <c:pt idx="6">
                  <c:v>80.310654038810199</c:v>
                </c:pt>
                <c:pt idx="7">
                  <c:v>84.810151182261748</c:v>
                </c:pt>
              </c:numCache>
            </c:numRef>
          </c:val>
          <c:extLst>
            <c:ext xmlns:c16="http://schemas.microsoft.com/office/drawing/2014/chart" uri="{C3380CC4-5D6E-409C-BE32-E72D297353CC}">
              <c16:uniqueId val="{00000001-562E-450D-918F-CF5D6AB3C6DA}"/>
            </c:ext>
          </c:extLst>
        </c:ser>
        <c:ser>
          <c:idx val="2"/>
          <c:order val="2"/>
          <c:tx>
            <c:strRef>
              <c:f>'DHS20'!$B$224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'DHS20'!$R$221:$Y$221</c:f>
              <c:strCache>
                <c:ptCount val="8"/>
                <c:pt idx="0">
                  <c:v>Banjul</c:v>
                </c:pt>
                <c:pt idx="1">
                  <c:v>Basse</c:v>
                </c:pt>
                <c:pt idx="2">
                  <c:v>Brikama</c:v>
                </c:pt>
                <c:pt idx="3">
                  <c:v>Janjanbureh</c:v>
                </c:pt>
                <c:pt idx="4">
                  <c:v>Kanifing</c:v>
                </c:pt>
                <c:pt idx="5">
                  <c:v>Kerewan</c:v>
                </c:pt>
                <c:pt idx="6">
                  <c:v>Kuntaur</c:v>
                </c:pt>
                <c:pt idx="7">
                  <c:v>Mansakonko</c:v>
                </c:pt>
              </c:strCache>
            </c:strRef>
          </c:cat>
          <c:val>
            <c:numRef>
              <c:f>'DHS20'!$R$224:$Y$224</c:f>
              <c:numCache>
                <c:formatCode>###0.0</c:formatCode>
                <c:ptCount val="8"/>
                <c:pt idx="0">
                  <c:v>13.800032819880528</c:v>
                </c:pt>
                <c:pt idx="1">
                  <c:v>5.2609240661946357</c:v>
                </c:pt>
                <c:pt idx="2">
                  <c:v>8.7726667750160043</c:v>
                </c:pt>
                <c:pt idx="3">
                  <c:v>9.9358972183042766</c:v>
                </c:pt>
                <c:pt idx="4">
                  <c:v>8.0640101611273085</c:v>
                </c:pt>
                <c:pt idx="5">
                  <c:v>14.133084445791413</c:v>
                </c:pt>
                <c:pt idx="6">
                  <c:v>9.7813805253077799</c:v>
                </c:pt>
                <c:pt idx="7">
                  <c:v>10.940267986937892</c:v>
                </c:pt>
              </c:numCache>
            </c:numRef>
          </c:val>
          <c:extLst>
            <c:ext xmlns:c16="http://schemas.microsoft.com/office/drawing/2014/chart" uri="{C3380CC4-5D6E-409C-BE32-E72D297353CC}">
              <c16:uniqueId val="{00000002-562E-450D-918F-CF5D6AB3C6DA}"/>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'DHS20'!$B$222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'DHS20'!$C$221:$G$221</c:f>
              <c:strCache>
                <c:ptCount val="5"/>
                <c:pt idx="0">
                  <c:v>Poorest</c:v>
                </c:pt>
                <c:pt idx="1">
                  <c:v>Poor</c:v>
                </c:pt>
                <c:pt idx="2">
                  <c:v>Middle</c:v>
                </c:pt>
                <c:pt idx="3">
                  <c:v>Rich</c:v>
                </c:pt>
                <c:pt idx="4">
                  <c:v>Richest</c:v>
                </c:pt>
              </c:strCache>
            </c:strRef>
          </c:cat>
          <c:val>
            <c:numRef>
              <c:f>'DHS20'!$C$222:$G$222</c:f>
              <c:numCache>
                <c:formatCode>###0.0</c:formatCode>
                <c:ptCount val="5"/>
                <c:pt idx="0">
                  <c:v>4.2021940188872113</c:v>
                </c:pt>
                <c:pt idx="1">
                  <c:v>4.244277075564888</c:v>
                </c:pt>
                <c:pt idx="2">
                  <c:v>4.7095483494874468</c:v>
                </c:pt>
                <c:pt idx="3">
                  <c:v>8.2457957911464863</c:v>
                </c:pt>
                <c:pt idx="4">
                  <c:v>20.164451044347697</c:v>
                </c:pt>
              </c:numCache>
            </c:numRef>
          </c:val>
          <c:extLst>
            <c:ext xmlns:c16="http://schemas.microsoft.com/office/drawing/2014/chart" uri="{C3380CC4-5D6E-409C-BE32-E72D297353CC}">
              <c16:uniqueId val="{00000000-A590-4F28-A343-228D541C093E}"/>
            </c:ext>
          </c:extLst>
        </c:ser>
        <c:ser>
          <c:idx val="1"/>
          <c:order val="1"/>
          <c:tx>
            <c:strRef>
              <c:f>'DHS20'!$B$223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'DHS20'!$C$221:$G$221</c:f>
              <c:strCache>
                <c:ptCount val="5"/>
                <c:pt idx="0">
                  <c:v>Poorest</c:v>
                </c:pt>
                <c:pt idx="1">
                  <c:v>Poor</c:v>
                </c:pt>
                <c:pt idx="2">
                  <c:v>Middle</c:v>
                </c:pt>
                <c:pt idx="3">
                  <c:v>Rich</c:v>
                </c:pt>
                <c:pt idx="4">
                  <c:v>Richest</c:v>
                </c:pt>
              </c:strCache>
            </c:strRef>
          </c:cat>
          <c:val>
            <c:numRef>
              <c:f>'DHS20'!$C$223:$G$223</c:f>
              <c:numCache>
                <c:formatCode>###0.0</c:formatCode>
                <c:ptCount val="5"/>
                <c:pt idx="0">
                  <c:v>85.800583178227214</c:v>
                </c:pt>
                <c:pt idx="1">
                  <c:v>82.653496018066988</c:v>
                </c:pt>
                <c:pt idx="2">
                  <c:v>87.746916756924335</c:v>
                </c:pt>
                <c:pt idx="3">
                  <c:v>84.656774662492339</c:v>
                </c:pt>
                <c:pt idx="4">
                  <c:v>72.00084204123921</c:v>
                </c:pt>
              </c:numCache>
            </c:numRef>
          </c:val>
          <c:extLst>
            <c:ext xmlns:c16="http://schemas.microsoft.com/office/drawing/2014/chart" uri="{C3380CC4-5D6E-409C-BE32-E72D297353CC}">
              <c16:uniqueId val="{00000001-A590-4F28-A343-228D541C093E}"/>
            </c:ext>
          </c:extLst>
        </c:ser>
        <c:ser>
          <c:idx val="2"/>
          <c:order val="2"/>
          <c:tx>
            <c:strRef>
              <c:f>'DHS20'!$B$224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'DHS20'!$C$221:$G$221</c:f>
              <c:strCache>
                <c:ptCount val="5"/>
                <c:pt idx="0">
                  <c:v>Poorest</c:v>
                </c:pt>
                <c:pt idx="1">
                  <c:v>Poor</c:v>
                </c:pt>
                <c:pt idx="2">
                  <c:v>Middle</c:v>
                </c:pt>
                <c:pt idx="3">
                  <c:v>Rich</c:v>
                </c:pt>
                <c:pt idx="4">
                  <c:v>Richest</c:v>
                </c:pt>
              </c:strCache>
            </c:strRef>
          </c:cat>
          <c:val>
            <c:numRef>
              <c:f>'DHS20'!$C$224:$G$224</c:f>
              <c:numCache>
                <c:formatCode>###0.0</c:formatCode>
                <c:ptCount val="5"/>
                <c:pt idx="0">
                  <c:v>9.9972228028856023</c:v>
                </c:pt>
                <c:pt idx="1">
                  <c:v>13.102226906368116</c:v>
                </c:pt>
                <c:pt idx="2">
                  <c:v>7.5435348935882205</c:v>
                </c:pt>
                <c:pt idx="3">
                  <c:v>7.0974295463613002</c:v>
                </c:pt>
                <c:pt idx="4">
                  <c:v>7.8347069144131627</c:v>
                </c:pt>
              </c:numCache>
            </c:numRef>
          </c:val>
          <c:extLst>
            <c:ext xmlns:c16="http://schemas.microsoft.com/office/drawing/2014/chart" uri="{C3380CC4-5D6E-409C-BE32-E72D297353CC}">
              <c16:uniqueId val="{00000002-A590-4F28-A343-228D541C093E}"/>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'DHS20'!$B$18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'DHS20'!$H$15:$L$15</c:f>
              <c:strCache>
                <c:ptCount val="5"/>
                <c:pt idx="0">
                  <c:v>Poorest</c:v>
                </c:pt>
                <c:pt idx="1">
                  <c:v>Poor</c:v>
                </c:pt>
                <c:pt idx="2">
                  <c:v>Middle</c:v>
                </c:pt>
                <c:pt idx="3">
                  <c:v>Rich</c:v>
                </c:pt>
                <c:pt idx="4">
                  <c:v>Richest</c:v>
                </c:pt>
              </c:strCache>
            </c:strRef>
          </c:cat>
          <c:val>
            <c:numRef>
              <c:f>'DHS20'!$H$18:$L$18</c:f>
              <c:numCache>
                <c:formatCode>###0.0</c:formatCode>
                <c:ptCount val="5"/>
                <c:pt idx="0">
                  <c:v>84.136072248446965</c:v>
                </c:pt>
                <c:pt idx="1">
                  <c:v>90.897339262944172</c:v>
                </c:pt>
                <c:pt idx="2">
                  <c:v>96.249687677674572</c:v>
                </c:pt>
                <c:pt idx="3">
                  <c:v>96.69344638819581</c:v>
                </c:pt>
                <c:pt idx="4">
                  <c:v>99.463885146062623</c:v>
                </c:pt>
              </c:numCache>
            </c:numRef>
          </c:val>
          <c:extLst>
            <c:ext xmlns:c16="http://schemas.microsoft.com/office/drawing/2014/chart" uri="{C3380CC4-5D6E-409C-BE32-E72D297353CC}">
              <c16:uniqueId val="{00000000-371A-4C6A-BFA1-7652BE625803}"/>
            </c:ext>
          </c:extLst>
        </c:ser>
        <c:ser>
          <c:idx val="1"/>
          <c:order val="1"/>
          <c:tx>
            <c:strRef>
              <c:f>'DHS20'!$B$19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'DHS20'!$H$15:$L$15</c:f>
              <c:strCache>
                <c:ptCount val="5"/>
                <c:pt idx="0">
                  <c:v>Poorest</c:v>
                </c:pt>
                <c:pt idx="1">
                  <c:v>Poor</c:v>
                </c:pt>
                <c:pt idx="2">
                  <c:v>Middle</c:v>
                </c:pt>
                <c:pt idx="3">
                  <c:v>Rich</c:v>
                </c:pt>
                <c:pt idx="4">
                  <c:v>Richest</c:v>
                </c:pt>
              </c:strCache>
            </c:strRef>
          </c:cat>
          <c:val>
            <c:numRef>
              <c:f>'DHS20'!$H$19:$L$19</c:f>
              <c:numCache>
                <c:formatCode>###0.0</c:formatCode>
                <c:ptCount val="5"/>
                <c:pt idx="0">
                  <c:v>2.5904319308189199</c:v>
                </c:pt>
                <c:pt idx="1">
                  <c:v>1.8527533999207642</c:v>
                </c:pt>
                <c:pt idx="2">
                  <c:v>0.41425139067458722</c:v>
                </c:pt>
                <c:pt idx="3">
                  <c:v>0.58510421752861019</c:v>
                </c:pt>
                <c:pt idx="4">
                  <c:v>0.36908517144353353</c:v>
                </c:pt>
              </c:numCache>
            </c:numRef>
          </c:val>
          <c:extLst>
            <c:ext xmlns:c16="http://schemas.microsoft.com/office/drawing/2014/chart" uri="{C3380CC4-5D6E-409C-BE32-E72D297353CC}">
              <c16:uniqueId val="{00000001-371A-4C6A-BFA1-7652BE625803}"/>
            </c:ext>
          </c:extLst>
        </c:ser>
        <c:ser>
          <c:idx val="2"/>
          <c:order val="2"/>
          <c:tx>
            <c:strRef>
              <c:f>'DHS20'!$B$20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'DHS20'!$H$15:$L$15</c:f>
              <c:strCache>
                <c:ptCount val="5"/>
                <c:pt idx="0">
                  <c:v>Poorest</c:v>
                </c:pt>
                <c:pt idx="1">
                  <c:v>Poor</c:v>
                </c:pt>
                <c:pt idx="2">
                  <c:v>Middle</c:v>
                </c:pt>
                <c:pt idx="3">
                  <c:v>Rich</c:v>
                </c:pt>
                <c:pt idx="4">
                  <c:v>Richest</c:v>
                </c:pt>
              </c:strCache>
            </c:strRef>
          </c:cat>
          <c:val>
            <c:numRef>
              <c:f>'DHS20'!$H$20:$L$20</c:f>
              <c:numCache>
                <c:formatCode>###0.0</c:formatCode>
                <c:ptCount val="5"/>
                <c:pt idx="0">
                  <c:v>13.273495820734141</c:v>
                </c:pt>
                <c:pt idx="1">
                  <c:v>7.2499073371350784</c:v>
                </c:pt>
                <c:pt idx="2">
                  <c:v>3.33606093165087</c:v>
                </c:pt>
                <c:pt idx="3">
                  <c:v>2.7214493942755893</c:v>
                </c:pt>
                <c:pt idx="4">
                  <c:v>0.16702968249382311</c:v>
                </c:pt>
              </c:numCache>
            </c:numRef>
          </c:val>
          <c:extLst>
            <c:ext xmlns:c16="http://schemas.microsoft.com/office/drawing/2014/chart" uri="{C3380CC4-5D6E-409C-BE32-E72D297353CC}">
              <c16:uniqueId val="{00000002-371A-4C6A-BFA1-7652BE625803}"/>
            </c:ext>
          </c:extLst>
        </c:ser>
        <c:ser>
          <c:idx val="3"/>
          <c:order val="3"/>
          <c:tx>
            <c:strRef>
              <c:f>'DHS20'!$B$21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'DHS20'!$H$15:$L$15</c:f>
              <c:strCache>
                <c:ptCount val="5"/>
                <c:pt idx="0">
                  <c:v>Poorest</c:v>
                </c:pt>
                <c:pt idx="1">
                  <c:v>Poor</c:v>
                </c:pt>
                <c:pt idx="2">
                  <c:v>Middle</c:v>
                </c:pt>
                <c:pt idx="3">
                  <c:v>Rich</c:v>
                </c:pt>
                <c:pt idx="4">
                  <c:v>Richest</c:v>
                </c:pt>
              </c:strCache>
            </c:strRef>
          </c:cat>
          <c:val>
            <c:numRef>
              <c:f>'DHS20'!$H$21:$L$21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371A-4C6A-BFA1-7652BE625803}"/>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'DHS20'!$B$124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'DHS20'!$H$121:$L$121</c:f>
              <c:strCache>
                <c:ptCount val="5"/>
                <c:pt idx="0">
                  <c:v>Poorest</c:v>
                </c:pt>
                <c:pt idx="1">
                  <c:v>Poor</c:v>
                </c:pt>
                <c:pt idx="2">
                  <c:v>Middle</c:v>
                </c:pt>
                <c:pt idx="3">
                  <c:v>Rich</c:v>
                </c:pt>
                <c:pt idx="4">
                  <c:v>Richest</c:v>
                </c:pt>
              </c:strCache>
            </c:strRef>
          </c:cat>
          <c:val>
            <c:numRef>
              <c:f>'DHS20'!$H$124:$L$124</c:f>
              <c:numCache>
                <c:formatCode>###0.0</c:formatCode>
                <c:ptCount val="5"/>
                <c:pt idx="0">
                  <c:v>29.555651945604371</c:v>
                </c:pt>
                <c:pt idx="1">
                  <c:v>39.729251732610081</c:v>
                </c:pt>
                <c:pt idx="2">
                  <c:v>59.642501948010654</c:v>
                </c:pt>
                <c:pt idx="3">
                  <c:v>78.343619111272474</c:v>
                </c:pt>
                <c:pt idx="4">
                  <c:v>90.418732312290203</c:v>
                </c:pt>
              </c:numCache>
            </c:numRef>
          </c:val>
          <c:extLst>
            <c:ext xmlns:c16="http://schemas.microsoft.com/office/drawing/2014/chart" uri="{C3380CC4-5D6E-409C-BE32-E72D297353CC}">
              <c16:uniqueId val="{00000000-6F59-45E7-B585-0F9B51006641}"/>
            </c:ext>
          </c:extLst>
        </c:ser>
        <c:ser>
          <c:idx val="1"/>
          <c:order val="1"/>
          <c:tx>
            <c:strRef>
              <c:f>'DHS20'!$B$125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'DHS20'!$H$121:$L$121</c:f>
              <c:strCache>
                <c:ptCount val="5"/>
                <c:pt idx="0">
                  <c:v>Poorest</c:v>
                </c:pt>
                <c:pt idx="1">
                  <c:v>Poor</c:v>
                </c:pt>
                <c:pt idx="2">
                  <c:v>Middle</c:v>
                </c:pt>
                <c:pt idx="3">
                  <c:v>Rich</c:v>
                </c:pt>
                <c:pt idx="4">
                  <c:v>Richest</c:v>
                </c:pt>
              </c:strCache>
            </c:strRef>
          </c:cat>
          <c:val>
            <c:numRef>
              <c:f>'DHS20'!$H$125:$L$125</c:f>
              <c:numCache>
                <c:formatCode>###0.0</c:formatCode>
                <c:ptCount val="5"/>
                <c:pt idx="0">
                  <c:v>23.600895882864297</c:v>
                </c:pt>
                <c:pt idx="1">
                  <c:v>27.574885886576812</c:v>
                </c:pt>
                <c:pt idx="2">
                  <c:v>22.29860928995733</c:v>
                </c:pt>
                <c:pt idx="3">
                  <c:v>13.75712894231587</c:v>
                </c:pt>
                <c:pt idx="4">
                  <c:v>5.9197800393177369</c:v>
                </c:pt>
              </c:numCache>
            </c:numRef>
          </c:val>
          <c:extLst>
            <c:ext xmlns:c16="http://schemas.microsoft.com/office/drawing/2014/chart" uri="{C3380CC4-5D6E-409C-BE32-E72D297353CC}">
              <c16:uniqueId val="{00000001-6F59-45E7-B585-0F9B51006641}"/>
            </c:ext>
          </c:extLst>
        </c:ser>
        <c:ser>
          <c:idx val="2"/>
          <c:order val="2"/>
          <c:tx>
            <c:strRef>
              <c:f>'DHS20'!$B$126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'DHS20'!$H$121:$L$121</c:f>
              <c:strCache>
                <c:ptCount val="5"/>
                <c:pt idx="0">
                  <c:v>Poorest</c:v>
                </c:pt>
                <c:pt idx="1">
                  <c:v>Poor</c:v>
                </c:pt>
                <c:pt idx="2">
                  <c:v>Middle</c:v>
                </c:pt>
                <c:pt idx="3">
                  <c:v>Rich</c:v>
                </c:pt>
                <c:pt idx="4">
                  <c:v>Richest</c:v>
                </c:pt>
              </c:strCache>
            </c:strRef>
          </c:cat>
          <c:val>
            <c:numRef>
              <c:f>'DHS20'!$H$126:$L$126</c:f>
              <c:numCache>
                <c:formatCode>###0.0</c:formatCode>
                <c:ptCount val="5"/>
                <c:pt idx="0">
                  <c:v>46.179678858333219</c:v>
                </c:pt>
                <c:pt idx="1">
                  <c:v>32.222892627389705</c:v>
                </c:pt>
                <c:pt idx="2">
                  <c:v>18.058888762032044</c:v>
                </c:pt>
                <c:pt idx="3">
                  <c:v>7.8992519464117281</c:v>
                </c:pt>
                <c:pt idx="4">
                  <c:v>3.6614876483920678</c:v>
                </c:pt>
              </c:numCache>
            </c:numRef>
          </c:val>
          <c:extLst>
            <c:ext xmlns:c16="http://schemas.microsoft.com/office/drawing/2014/chart" uri="{C3380CC4-5D6E-409C-BE32-E72D297353CC}">
              <c16:uniqueId val="{00000002-6F59-45E7-B585-0F9B51006641}"/>
            </c:ext>
          </c:extLst>
        </c:ser>
        <c:ser>
          <c:idx val="3"/>
          <c:order val="3"/>
          <c:tx>
            <c:strRef>
              <c:f>'DHS20'!$B$127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'DHS20'!$H$121:$L$121</c:f>
              <c:strCache>
                <c:ptCount val="5"/>
                <c:pt idx="0">
                  <c:v>Poorest</c:v>
                </c:pt>
                <c:pt idx="1">
                  <c:v>Poor</c:v>
                </c:pt>
                <c:pt idx="2">
                  <c:v>Middle</c:v>
                </c:pt>
                <c:pt idx="3">
                  <c:v>Rich</c:v>
                </c:pt>
                <c:pt idx="4">
                  <c:v>Richest</c:v>
                </c:pt>
              </c:strCache>
            </c:strRef>
          </c:cat>
          <c:val>
            <c:numRef>
              <c:f>'DHS20'!$H$127:$L$127</c:f>
              <c:numCache>
                <c:formatCode>###0.0</c:formatCode>
                <c:ptCount val="5"/>
                <c:pt idx="0">
                  <c:v>0.66377331319822508</c:v>
                </c:pt>
                <c:pt idx="1">
                  <c:v>0.472969753423513</c:v>
                </c:pt>
                <c:pt idx="2">
                  <c:v>0</c:v>
                </c:pt>
                <c:pt idx="3">
                  <c:v>0</c:v>
                </c:pt>
                <c:pt idx="4">
                  <c:v>0</c:v>
                </c:pt>
              </c:numCache>
            </c:numRef>
          </c:val>
          <c:extLst>
            <c:ext xmlns:c16="http://schemas.microsoft.com/office/drawing/2014/chart" uri="{C3380CC4-5D6E-409C-BE32-E72D297353CC}">
              <c16:uniqueId val="{00000003-6F59-45E7-B585-0F9B51006641}"/>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'DHS20'!$B$222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'DHS20'!$H$221:$L$221</c:f>
              <c:strCache>
                <c:ptCount val="5"/>
                <c:pt idx="0">
                  <c:v>Poorest</c:v>
                </c:pt>
                <c:pt idx="1">
                  <c:v>Poor</c:v>
                </c:pt>
                <c:pt idx="2">
                  <c:v>Middle</c:v>
                </c:pt>
                <c:pt idx="3">
                  <c:v>Rich</c:v>
                </c:pt>
                <c:pt idx="4">
                  <c:v>Richest</c:v>
                </c:pt>
              </c:strCache>
            </c:strRef>
          </c:cat>
          <c:val>
            <c:numRef>
              <c:f>'DHS20'!$H$222:$L$222</c:f>
              <c:numCache>
                <c:formatCode>###0.0</c:formatCode>
                <c:ptCount val="5"/>
                <c:pt idx="0">
                  <c:v>1.509566662371981</c:v>
                </c:pt>
                <c:pt idx="1">
                  <c:v>3.934645170948428</c:v>
                </c:pt>
                <c:pt idx="2">
                  <c:v>7.4722138661132949</c:v>
                </c:pt>
                <c:pt idx="3">
                  <c:v>10.343730139283139</c:v>
                </c:pt>
                <c:pt idx="4">
                  <c:v>24.033737965022876</c:v>
                </c:pt>
              </c:numCache>
            </c:numRef>
          </c:val>
          <c:extLst>
            <c:ext xmlns:c16="http://schemas.microsoft.com/office/drawing/2014/chart" uri="{C3380CC4-5D6E-409C-BE32-E72D297353CC}">
              <c16:uniqueId val="{00000000-F2C1-4C2E-A617-6F9877BB9509}"/>
            </c:ext>
          </c:extLst>
        </c:ser>
        <c:ser>
          <c:idx val="1"/>
          <c:order val="1"/>
          <c:tx>
            <c:strRef>
              <c:f>'DHS20'!$B$223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'DHS20'!$H$221:$L$221</c:f>
              <c:strCache>
                <c:ptCount val="5"/>
                <c:pt idx="0">
                  <c:v>Poorest</c:v>
                </c:pt>
                <c:pt idx="1">
                  <c:v>Poor</c:v>
                </c:pt>
                <c:pt idx="2">
                  <c:v>Middle</c:v>
                </c:pt>
                <c:pt idx="3">
                  <c:v>Rich</c:v>
                </c:pt>
                <c:pt idx="4">
                  <c:v>Richest</c:v>
                </c:pt>
              </c:strCache>
            </c:strRef>
          </c:cat>
          <c:val>
            <c:numRef>
              <c:f>'DHS20'!$H$223:$L$223</c:f>
              <c:numCache>
                <c:formatCode>###0.0</c:formatCode>
                <c:ptCount val="5"/>
                <c:pt idx="0">
                  <c:v>85.129356689503879</c:v>
                </c:pt>
                <c:pt idx="1">
                  <c:v>88.643370570694231</c:v>
                </c:pt>
                <c:pt idx="2">
                  <c:v>84.934175564849852</c:v>
                </c:pt>
                <c:pt idx="3">
                  <c:v>83.226009641050808</c:v>
                </c:pt>
                <c:pt idx="4">
                  <c:v>67.198115648138213</c:v>
                </c:pt>
              </c:numCache>
            </c:numRef>
          </c:val>
          <c:extLst>
            <c:ext xmlns:c16="http://schemas.microsoft.com/office/drawing/2014/chart" uri="{C3380CC4-5D6E-409C-BE32-E72D297353CC}">
              <c16:uniqueId val="{00000001-F2C1-4C2E-A617-6F9877BB9509}"/>
            </c:ext>
          </c:extLst>
        </c:ser>
        <c:ser>
          <c:idx val="2"/>
          <c:order val="2"/>
          <c:tx>
            <c:strRef>
              <c:f>'DHS20'!$B$224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'DHS20'!$H$221:$L$221</c:f>
              <c:strCache>
                <c:ptCount val="5"/>
                <c:pt idx="0">
                  <c:v>Poorest</c:v>
                </c:pt>
                <c:pt idx="1">
                  <c:v>Poor</c:v>
                </c:pt>
                <c:pt idx="2">
                  <c:v>Middle</c:v>
                </c:pt>
                <c:pt idx="3">
                  <c:v>Rich</c:v>
                </c:pt>
                <c:pt idx="4">
                  <c:v>Richest</c:v>
                </c:pt>
              </c:strCache>
            </c:strRef>
          </c:cat>
          <c:val>
            <c:numRef>
              <c:f>'DHS20'!$H$224:$L$224</c:f>
              <c:numCache>
                <c:formatCode>###0.0</c:formatCode>
                <c:ptCount val="5"/>
                <c:pt idx="0">
                  <c:v>13.361076648124163</c:v>
                </c:pt>
                <c:pt idx="1">
                  <c:v>7.4219842583574014</c:v>
                </c:pt>
                <c:pt idx="2">
                  <c:v>7.593610569036942</c:v>
                </c:pt>
                <c:pt idx="3">
                  <c:v>6.4302602196660672</c:v>
                </c:pt>
                <c:pt idx="4">
                  <c:v>8.7681463868389748</c:v>
                </c:pt>
              </c:numCache>
            </c:numRef>
          </c:val>
          <c:extLst>
            <c:ext xmlns:c16="http://schemas.microsoft.com/office/drawing/2014/chart" uri="{C3380CC4-5D6E-409C-BE32-E72D297353CC}">
              <c16:uniqueId val="{00000002-F2C1-4C2E-A617-6F9877BB9509}"/>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'DHS20'!$B$124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'DHS20'!$C$121:$G$121</c:f>
              <c:strCache>
                <c:ptCount val="5"/>
                <c:pt idx="0">
                  <c:v>Poorest</c:v>
                </c:pt>
                <c:pt idx="1">
                  <c:v>Poor</c:v>
                </c:pt>
                <c:pt idx="2">
                  <c:v>Middle</c:v>
                </c:pt>
                <c:pt idx="3">
                  <c:v>Rich</c:v>
                </c:pt>
                <c:pt idx="4">
                  <c:v>Richest</c:v>
                </c:pt>
              </c:strCache>
            </c:strRef>
          </c:cat>
          <c:val>
            <c:numRef>
              <c:f>'DHS20'!$C$124:$G$124</c:f>
              <c:numCache>
                <c:formatCode>###0.0</c:formatCode>
                <c:ptCount val="5"/>
                <c:pt idx="0">
                  <c:v>20.632174902308776</c:v>
                </c:pt>
                <c:pt idx="1">
                  <c:v>36.598993885677309</c:v>
                </c:pt>
                <c:pt idx="2">
                  <c:v>44.584785676805552</c:v>
                </c:pt>
                <c:pt idx="3">
                  <c:v>66.905199630965441</c:v>
                </c:pt>
                <c:pt idx="4">
                  <c:v>87.085626864055726</c:v>
                </c:pt>
              </c:numCache>
            </c:numRef>
          </c:val>
          <c:extLst>
            <c:ext xmlns:c16="http://schemas.microsoft.com/office/drawing/2014/chart" uri="{C3380CC4-5D6E-409C-BE32-E72D297353CC}">
              <c16:uniqueId val="{00000000-C509-4F09-908F-212F14161833}"/>
            </c:ext>
          </c:extLst>
        </c:ser>
        <c:ser>
          <c:idx val="1"/>
          <c:order val="1"/>
          <c:tx>
            <c:strRef>
              <c:f>'DHS20'!$B$125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'DHS20'!$C$121:$G$121</c:f>
              <c:strCache>
                <c:ptCount val="5"/>
                <c:pt idx="0">
                  <c:v>Poorest</c:v>
                </c:pt>
                <c:pt idx="1">
                  <c:v>Poor</c:v>
                </c:pt>
                <c:pt idx="2">
                  <c:v>Middle</c:v>
                </c:pt>
                <c:pt idx="3">
                  <c:v>Rich</c:v>
                </c:pt>
                <c:pt idx="4">
                  <c:v>Richest</c:v>
                </c:pt>
              </c:strCache>
            </c:strRef>
          </c:cat>
          <c:val>
            <c:numRef>
              <c:f>'DHS20'!$C$125:$G$125</c:f>
              <c:numCache>
                <c:formatCode>###0.0</c:formatCode>
                <c:ptCount val="5"/>
                <c:pt idx="0">
                  <c:v>14.745888757498943</c:v>
                </c:pt>
                <c:pt idx="1">
                  <c:v>19.262162719049815</c:v>
                </c:pt>
                <c:pt idx="2">
                  <c:v>22.239483140991094</c:v>
                </c:pt>
                <c:pt idx="3">
                  <c:v>19.038966550422202</c:v>
                </c:pt>
                <c:pt idx="4">
                  <c:v>7.6637622767949054</c:v>
                </c:pt>
              </c:numCache>
            </c:numRef>
          </c:val>
          <c:extLst>
            <c:ext xmlns:c16="http://schemas.microsoft.com/office/drawing/2014/chart" uri="{C3380CC4-5D6E-409C-BE32-E72D297353CC}">
              <c16:uniqueId val="{00000001-C509-4F09-908F-212F14161833}"/>
            </c:ext>
          </c:extLst>
        </c:ser>
        <c:ser>
          <c:idx val="2"/>
          <c:order val="2"/>
          <c:tx>
            <c:strRef>
              <c:f>'DHS20'!$B$126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'DHS20'!$C$121:$G$121</c:f>
              <c:strCache>
                <c:ptCount val="5"/>
                <c:pt idx="0">
                  <c:v>Poorest</c:v>
                </c:pt>
                <c:pt idx="1">
                  <c:v>Poor</c:v>
                </c:pt>
                <c:pt idx="2">
                  <c:v>Middle</c:v>
                </c:pt>
                <c:pt idx="3">
                  <c:v>Rich</c:v>
                </c:pt>
                <c:pt idx="4">
                  <c:v>Richest</c:v>
                </c:pt>
              </c:strCache>
            </c:strRef>
          </c:cat>
          <c:val>
            <c:numRef>
              <c:f>'DHS20'!$C$126:$G$126</c:f>
              <c:numCache>
                <c:formatCode>###0.0</c:formatCode>
                <c:ptCount val="5"/>
                <c:pt idx="0">
                  <c:v>61.514508965641021</c:v>
                </c:pt>
                <c:pt idx="1">
                  <c:v>43.575891975062639</c:v>
                </c:pt>
                <c:pt idx="2">
                  <c:v>32.914429991329001</c:v>
                </c:pt>
                <c:pt idx="3">
                  <c:v>14.05583381861247</c:v>
                </c:pt>
                <c:pt idx="4">
                  <c:v>5.2506108591493197</c:v>
                </c:pt>
              </c:numCache>
            </c:numRef>
          </c:val>
          <c:extLst>
            <c:ext xmlns:c16="http://schemas.microsoft.com/office/drawing/2014/chart" uri="{C3380CC4-5D6E-409C-BE32-E72D297353CC}">
              <c16:uniqueId val="{00000002-C509-4F09-908F-212F14161833}"/>
            </c:ext>
          </c:extLst>
        </c:ser>
        <c:ser>
          <c:idx val="3"/>
          <c:order val="3"/>
          <c:tx>
            <c:strRef>
              <c:f>'DHS20'!$B$127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'DHS20'!$C$121:$G$121</c:f>
              <c:strCache>
                <c:ptCount val="5"/>
                <c:pt idx="0">
                  <c:v>Poorest</c:v>
                </c:pt>
                <c:pt idx="1">
                  <c:v>Poor</c:v>
                </c:pt>
                <c:pt idx="2">
                  <c:v>Middle</c:v>
                </c:pt>
                <c:pt idx="3">
                  <c:v>Rich</c:v>
                </c:pt>
                <c:pt idx="4">
                  <c:v>Richest</c:v>
                </c:pt>
              </c:strCache>
            </c:strRef>
          </c:cat>
          <c:val>
            <c:numRef>
              <c:f>'DHS20'!$C$127:$G$127</c:f>
              <c:numCache>
                <c:formatCode>###0.0</c:formatCode>
                <c:ptCount val="5"/>
                <c:pt idx="0">
                  <c:v>3.1074273745515013</c:v>
                </c:pt>
                <c:pt idx="1">
                  <c:v>0.56295142021012512</c:v>
                </c:pt>
                <c:pt idx="2">
                  <c:v>0.26130119087438836</c:v>
                </c:pt>
                <c:pt idx="3">
                  <c:v>0</c:v>
                </c:pt>
                <c:pt idx="4">
                  <c:v>0</c:v>
                </c:pt>
              </c:numCache>
            </c:numRef>
          </c:val>
          <c:extLst>
            <c:ext xmlns:c16="http://schemas.microsoft.com/office/drawing/2014/chart" uri="{C3380CC4-5D6E-409C-BE32-E72D297353CC}">
              <c16:uniqueId val="{00000003-C509-4F09-908F-212F14161833}"/>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'DHS20'!$B$124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'DHS20'!$M$121:$Q$121</c:f>
              <c:strCache>
                <c:ptCount val="5"/>
                <c:pt idx="0">
                  <c:v>Poorest</c:v>
                </c:pt>
                <c:pt idx="1">
                  <c:v>Poor</c:v>
                </c:pt>
                <c:pt idx="2">
                  <c:v>Middle</c:v>
                </c:pt>
                <c:pt idx="3">
                  <c:v>Rich</c:v>
                </c:pt>
                <c:pt idx="4">
                  <c:v>Richest</c:v>
                </c:pt>
              </c:strCache>
            </c:strRef>
          </c:cat>
          <c:val>
            <c:numRef>
              <c:f>'DHS20'!$M$124:$Q$124</c:f>
              <c:numCache>
                <c:formatCode>###0.0</c:formatCode>
                <c:ptCount val="5"/>
                <c:pt idx="0">
                  <c:v>14.667678958610434</c:v>
                </c:pt>
                <c:pt idx="1">
                  <c:v>22.053719917223944</c:v>
                </c:pt>
                <c:pt idx="2">
                  <c:v>30.307787320082102</c:v>
                </c:pt>
                <c:pt idx="3">
                  <c:v>44.908485464761398</c:v>
                </c:pt>
                <c:pt idx="4">
                  <c:v>49.411189027295514</c:v>
                </c:pt>
              </c:numCache>
            </c:numRef>
          </c:val>
          <c:extLst>
            <c:ext xmlns:c16="http://schemas.microsoft.com/office/drawing/2014/chart" uri="{C3380CC4-5D6E-409C-BE32-E72D297353CC}">
              <c16:uniqueId val="{00000000-E1DA-4BD1-A50A-875FEF9C5ED3}"/>
            </c:ext>
          </c:extLst>
        </c:ser>
        <c:ser>
          <c:idx val="1"/>
          <c:order val="1"/>
          <c:tx>
            <c:strRef>
              <c:f>'DHS20'!$B$125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'DHS20'!$M$121:$Q$121</c:f>
              <c:strCache>
                <c:ptCount val="5"/>
                <c:pt idx="0">
                  <c:v>Poorest</c:v>
                </c:pt>
                <c:pt idx="1">
                  <c:v>Poor</c:v>
                </c:pt>
                <c:pt idx="2">
                  <c:v>Middle</c:v>
                </c:pt>
                <c:pt idx="3">
                  <c:v>Rich</c:v>
                </c:pt>
                <c:pt idx="4">
                  <c:v>Richest</c:v>
                </c:pt>
              </c:strCache>
            </c:strRef>
          </c:cat>
          <c:val>
            <c:numRef>
              <c:f>'DHS20'!$M$125:$Q$125</c:f>
              <c:numCache>
                <c:formatCode>###0.0</c:formatCode>
                <c:ptCount val="5"/>
                <c:pt idx="0">
                  <c:v>10.978774568211962</c:v>
                </c:pt>
                <c:pt idx="1">
                  <c:v>13.184416299096565</c:v>
                </c:pt>
                <c:pt idx="2">
                  <c:v>13.328614008398837</c:v>
                </c:pt>
                <c:pt idx="3">
                  <c:v>12.839646573654898</c:v>
                </c:pt>
                <c:pt idx="4">
                  <c:v>9.6790482438059993</c:v>
                </c:pt>
              </c:numCache>
            </c:numRef>
          </c:val>
          <c:extLst>
            <c:ext xmlns:c16="http://schemas.microsoft.com/office/drawing/2014/chart" uri="{C3380CC4-5D6E-409C-BE32-E72D297353CC}">
              <c16:uniqueId val="{00000001-E1DA-4BD1-A50A-875FEF9C5ED3}"/>
            </c:ext>
          </c:extLst>
        </c:ser>
        <c:ser>
          <c:idx val="2"/>
          <c:order val="2"/>
          <c:tx>
            <c:strRef>
              <c:f>'DHS20'!$B$126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'DHS20'!$M$121:$Q$121</c:f>
              <c:strCache>
                <c:ptCount val="5"/>
                <c:pt idx="0">
                  <c:v>Poorest</c:v>
                </c:pt>
                <c:pt idx="1">
                  <c:v>Poor</c:v>
                </c:pt>
                <c:pt idx="2">
                  <c:v>Middle</c:v>
                </c:pt>
                <c:pt idx="3">
                  <c:v>Rich</c:v>
                </c:pt>
                <c:pt idx="4">
                  <c:v>Richest</c:v>
                </c:pt>
              </c:strCache>
            </c:strRef>
          </c:cat>
          <c:val>
            <c:numRef>
              <c:f>'DHS20'!$M$126:$Q$126</c:f>
              <c:numCache>
                <c:formatCode>###0.0</c:formatCode>
                <c:ptCount val="5"/>
                <c:pt idx="0">
                  <c:v>67.753414244784437</c:v>
                </c:pt>
                <c:pt idx="1">
                  <c:v>62.445605060337314</c:v>
                </c:pt>
                <c:pt idx="2">
                  <c:v>55.495739092209796</c:v>
                </c:pt>
                <c:pt idx="3">
                  <c:v>41.807443379660789</c:v>
                </c:pt>
                <c:pt idx="4">
                  <c:v>40.909762728898507</c:v>
                </c:pt>
              </c:numCache>
            </c:numRef>
          </c:val>
          <c:extLst>
            <c:ext xmlns:c16="http://schemas.microsoft.com/office/drawing/2014/chart" uri="{C3380CC4-5D6E-409C-BE32-E72D297353CC}">
              <c16:uniqueId val="{00000002-E1DA-4BD1-A50A-875FEF9C5ED3}"/>
            </c:ext>
          </c:extLst>
        </c:ser>
        <c:ser>
          <c:idx val="3"/>
          <c:order val="3"/>
          <c:tx>
            <c:strRef>
              <c:f>'DHS20'!$B$127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'DHS20'!$M$121:$Q$121</c:f>
              <c:strCache>
                <c:ptCount val="5"/>
                <c:pt idx="0">
                  <c:v>Poorest</c:v>
                </c:pt>
                <c:pt idx="1">
                  <c:v>Poor</c:v>
                </c:pt>
                <c:pt idx="2">
                  <c:v>Middle</c:v>
                </c:pt>
                <c:pt idx="3">
                  <c:v>Rich</c:v>
                </c:pt>
                <c:pt idx="4">
                  <c:v>Richest</c:v>
                </c:pt>
              </c:strCache>
            </c:strRef>
          </c:cat>
          <c:val>
            <c:numRef>
              <c:f>'DHS20'!$M$127:$Q$127</c:f>
              <c:numCache>
                <c:formatCode>###0.0</c:formatCode>
                <c:ptCount val="5"/>
                <c:pt idx="0">
                  <c:v>6.6001322283932042</c:v>
                </c:pt>
                <c:pt idx="1">
                  <c:v>2.3162587233422363</c:v>
                </c:pt>
                <c:pt idx="2">
                  <c:v>0.86785957930917768</c:v>
                </c:pt>
                <c:pt idx="3">
                  <c:v>0.4444245819229215</c:v>
                </c:pt>
                <c:pt idx="4">
                  <c:v>0</c:v>
                </c:pt>
              </c:numCache>
            </c:numRef>
          </c:val>
          <c:extLst>
            <c:ext xmlns:c16="http://schemas.microsoft.com/office/drawing/2014/chart" uri="{C3380CC4-5D6E-409C-BE32-E72D297353CC}">
              <c16:uniqueId val="{00000003-E1DA-4BD1-A50A-875FEF9C5ED3}"/>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6"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drawing9.xml.rels><?xml version="1.0" encoding="UTF-8"?><Relationships xmlns="http://schemas.openxmlformats.org/package/2006/relationships"><Relationship Target="../charts/chart143.xml" Type="http://schemas.openxmlformats.org/officeDocument/2006/relationships/chart" Id="rId8"/><Relationship Target="../charts/chart138.xml" Type="http://schemas.openxmlformats.org/officeDocument/2006/relationships/chart" Id="rId3"/><Relationship Target="../charts/chart142.xml" Type="http://schemas.openxmlformats.org/officeDocument/2006/relationships/chart" Id="rId7"/><Relationship Target="../charts/chart147.xml" Type="http://schemas.openxmlformats.org/officeDocument/2006/relationships/chart" Id="rId12"/><Relationship Target="../charts/chart137.xml" Type="http://schemas.openxmlformats.org/officeDocument/2006/relationships/chart" Id="rId2"/><Relationship Target="../charts/chart136.xml" Type="http://schemas.openxmlformats.org/officeDocument/2006/relationships/chart" Id="rId1"/><Relationship Target="../charts/chart141.xml" Type="http://schemas.openxmlformats.org/officeDocument/2006/relationships/chart" Id="rId6"/><Relationship Target="../charts/chart146.xml" Type="http://schemas.openxmlformats.org/officeDocument/2006/relationships/chart" Id="rId11"/><Relationship Target="../charts/chart140.xml" Type="http://schemas.openxmlformats.org/officeDocument/2006/relationships/chart" Id="rId5"/><Relationship Target="../charts/chart145.xml" Type="http://schemas.openxmlformats.org/officeDocument/2006/relationships/chart" Id="rId10"/><Relationship Target="../charts/chart139.xml" Type="http://schemas.openxmlformats.org/officeDocument/2006/relationships/chart" Id="rId4"/><Relationship Target="../charts/chart144.xml" Type="http://schemas.openxmlformats.org/officeDocument/2006/relationships/chart" Id="rId9"/></Relationships>
</file>

<file path=xl/drawings/_rels/drawing10.xml.rels><?xml version="1.0" encoding="UTF-8"?><Relationships xmlns="http://schemas.openxmlformats.org/package/2006/relationships"><Relationship Target="../charts/chart155.xml" Type="http://schemas.openxmlformats.org/officeDocument/2006/relationships/chart" Id="rId8"/><Relationship Target="../charts/chart150.xml" Type="http://schemas.openxmlformats.org/officeDocument/2006/relationships/chart" Id="rId3"/><Relationship Target="../charts/chart154.xml" Type="http://schemas.openxmlformats.org/officeDocument/2006/relationships/chart" Id="rId7"/><Relationship Target="../charts/chart159.xml" Type="http://schemas.openxmlformats.org/officeDocument/2006/relationships/chart" Id="rId12"/><Relationship Target="../charts/chart149.xml" Type="http://schemas.openxmlformats.org/officeDocument/2006/relationships/chart" Id="rId2"/><Relationship Target="../charts/chart148.xml" Type="http://schemas.openxmlformats.org/officeDocument/2006/relationships/chart" Id="rId1"/><Relationship Target="../charts/chart153.xml" Type="http://schemas.openxmlformats.org/officeDocument/2006/relationships/chart" Id="rId6"/><Relationship Target="../charts/chart158.xml" Type="http://schemas.openxmlformats.org/officeDocument/2006/relationships/chart" Id="rId11"/><Relationship Target="../charts/chart152.xml" Type="http://schemas.openxmlformats.org/officeDocument/2006/relationships/chart" Id="rId5"/><Relationship Target="../charts/chart157.xml" Type="http://schemas.openxmlformats.org/officeDocument/2006/relationships/chart" Id="rId10"/><Relationship Target="../charts/chart151.xml" Type="http://schemas.openxmlformats.org/officeDocument/2006/relationships/chart" Id="rId4"/><Relationship Target="../charts/chart156.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821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1434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821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821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1434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1434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1434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114300</xdr:rowOff>
        </xdr:from>
        <xdr:to>
          <xdr:col>1</xdr:col>
          <xdr:colOff>1704975</xdr:colOff>
          <xdr:row>400</xdr:row>
          <xdr:rowOff>114300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4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4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4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4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4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4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4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821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624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821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821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624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624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624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xdr:rowOff>
        </xdr:from>
        <xdr:to>
          <xdr:col>1</xdr:col>
          <xdr:colOff>1704975</xdr:colOff>
          <xdr:row>400</xdr:row>
          <xdr:rowOff>19050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5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5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5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5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5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5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5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5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5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5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5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5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5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5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5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5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2845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453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2845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2845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453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453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453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85725</xdr:rowOff>
        </xdr:from>
        <xdr:to>
          <xdr:col>1</xdr:col>
          <xdr:colOff>1704975</xdr:colOff>
          <xdr:row>400</xdr:row>
          <xdr:rowOff>85725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6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6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6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6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6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6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6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6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6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6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6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6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6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6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6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6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6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6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6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6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2750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3310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2750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2750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3310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3310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3310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38100</xdr:rowOff>
        </xdr:from>
        <xdr:to>
          <xdr:col>1</xdr:col>
          <xdr:colOff>1704975</xdr:colOff>
          <xdr:row>400</xdr:row>
          <xdr:rowOff>38100</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7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7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7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7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7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7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7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7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7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7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7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7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7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7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7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7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7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7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7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7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58049" name="B_Com2" hidden="1">
              <a:extLst>
                <a:ext uri="{63B3BB69-23CF-44E3-9099-C40C66FF867C}">
                  <a14:compatExt spid="_x0000_s258049"/>
                </a:ext>
                <a:ext uri="{FF2B5EF4-FFF2-40B4-BE49-F238E27FC236}">
                  <a16:creationId xmlns:a16="http://schemas.microsoft.com/office/drawing/2014/main" id="{00000000-0008-0000-0800-00000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58050" name="B_Com1" hidden="1">
              <a:extLst>
                <a:ext uri="{63B3BB69-23CF-44E3-9099-C40C66FF867C}">
                  <a14:compatExt spid="_x0000_s258050"/>
                </a:ext>
                <a:ext uri="{FF2B5EF4-FFF2-40B4-BE49-F238E27FC236}">
                  <a16:creationId xmlns:a16="http://schemas.microsoft.com/office/drawing/2014/main" id="{00000000-0008-0000-0800-00000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8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8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8051" name="B_San1" hidden="1">
              <a:extLst>
                <a:ext uri="{63B3BB69-23CF-44E3-9099-C40C66FF867C}">
                  <a14:compatExt spid="_x0000_s258051"/>
                </a:ext>
                <a:ext uri="{FF2B5EF4-FFF2-40B4-BE49-F238E27FC236}">
                  <a16:creationId xmlns:a16="http://schemas.microsoft.com/office/drawing/2014/main" id="{00000000-0008-0000-0800-00000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8052" name="B_Hyg1" hidden="1">
              <a:extLst>
                <a:ext uri="{63B3BB69-23CF-44E3-9099-C40C66FF867C}">
                  <a14:compatExt spid="_x0000_s258052"/>
                </a:ext>
                <a:ext uri="{FF2B5EF4-FFF2-40B4-BE49-F238E27FC236}">
                  <a16:creationId xmlns:a16="http://schemas.microsoft.com/office/drawing/2014/main" id="{00000000-0008-0000-0800-00000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8053" name="B_Hyg2" hidden="1">
              <a:extLst>
                <a:ext uri="{63B3BB69-23CF-44E3-9099-C40C66FF867C}">
                  <a14:compatExt spid="_x0000_s258053"/>
                </a:ext>
                <a:ext uri="{FF2B5EF4-FFF2-40B4-BE49-F238E27FC236}">
                  <a16:creationId xmlns:a16="http://schemas.microsoft.com/office/drawing/2014/main" id="{00000000-0008-0000-0800-00000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8054" name="B_Wat2" hidden="1">
              <a:extLst>
                <a:ext uri="{63B3BB69-23CF-44E3-9099-C40C66FF867C}">
                  <a14:compatExt spid="_x0000_s258054"/>
                </a:ext>
                <a:ext uri="{FF2B5EF4-FFF2-40B4-BE49-F238E27FC236}">
                  <a16:creationId xmlns:a16="http://schemas.microsoft.com/office/drawing/2014/main" id="{00000000-0008-0000-0800-00000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8055" name="B_Wat3" hidden="1">
              <a:extLst>
                <a:ext uri="{63B3BB69-23CF-44E3-9099-C40C66FF867C}">
                  <a14:compatExt spid="_x0000_s258055"/>
                </a:ext>
                <a:ext uri="{FF2B5EF4-FFF2-40B4-BE49-F238E27FC236}">
                  <a16:creationId xmlns:a16="http://schemas.microsoft.com/office/drawing/2014/main" id="{00000000-0008-0000-0800-00000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8056" name="B_San3" hidden="1">
              <a:extLst>
                <a:ext uri="{63B3BB69-23CF-44E3-9099-C40C66FF867C}">
                  <a14:compatExt spid="_x0000_s258056"/>
                </a:ext>
                <a:ext uri="{FF2B5EF4-FFF2-40B4-BE49-F238E27FC236}">
                  <a16:creationId xmlns:a16="http://schemas.microsoft.com/office/drawing/2014/main" id="{00000000-0008-0000-0800-00000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8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8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58057" name="B_Sub1" hidden="1">
              <a:extLst>
                <a:ext uri="{63B3BB69-23CF-44E3-9099-C40C66FF867C}">
                  <a14:compatExt spid="_x0000_s258057"/>
                </a:ext>
                <a:ext uri="{FF2B5EF4-FFF2-40B4-BE49-F238E27FC236}">
                  <a16:creationId xmlns:a16="http://schemas.microsoft.com/office/drawing/2014/main" id="{00000000-0008-0000-0800-00000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8058" name="B_WQ1" hidden="1">
              <a:extLst>
                <a:ext uri="{63B3BB69-23CF-44E3-9099-C40C66FF867C}">
                  <a14:compatExt spid="_x0000_s258058"/>
                </a:ext>
                <a:ext uri="{FF2B5EF4-FFF2-40B4-BE49-F238E27FC236}">
                  <a16:creationId xmlns:a16="http://schemas.microsoft.com/office/drawing/2014/main" id="{00000000-0008-0000-0800-00000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8059" name="B_Matrix" hidden="1">
              <a:extLst>
                <a:ext uri="{63B3BB69-23CF-44E3-9099-C40C66FF867C}">
                  <a14:compatExt spid="_x0000_s258059"/>
                </a:ext>
                <a:ext uri="{FF2B5EF4-FFF2-40B4-BE49-F238E27FC236}">
                  <a16:creationId xmlns:a16="http://schemas.microsoft.com/office/drawing/2014/main" id="{00000000-0008-0000-0800-00000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58060" name="B_Com3" hidden="1">
              <a:extLst>
                <a:ext uri="{63B3BB69-23CF-44E3-9099-C40C66FF867C}">
                  <a14:compatExt spid="_x0000_s258060"/>
                </a:ext>
                <a:ext uri="{FF2B5EF4-FFF2-40B4-BE49-F238E27FC236}">
                  <a16:creationId xmlns:a16="http://schemas.microsoft.com/office/drawing/2014/main" id="{00000000-0008-0000-0800-00000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58061" name="B_Sub2" hidden="1">
              <a:extLst>
                <a:ext uri="{63B3BB69-23CF-44E3-9099-C40C66FF867C}">
                  <a14:compatExt spid="_x0000_s258061"/>
                </a:ext>
                <a:ext uri="{FF2B5EF4-FFF2-40B4-BE49-F238E27FC236}">
                  <a16:creationId xmlns:a16="http://schemas.microsoft.com/office/drawing/2014/main" id="{00000000-0008-0000-0800-00000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58062" name="B_Sub3" hidden="1">
              <a:extLst>
                <a:ext uri="{63B3BB69-23CF-44E3-9099-C40C66FF867C}">
                  <a14:compatExt spid="_x0000_s258062"/>
                </a:ext>
                <a:ext uri="{FF2B5EF4-FFF2-40B4-BE49-F238E27FC236}">
                  <a16:creationId xmlns:a16="http://schemas.microsoft.com/office/drawing/2014/main" id="{00000000-0008-0000-0800-00000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8063" name="B_WQ2" hidden="1">
              <a:extLst>
                <a:ext uri="{63B3BB69-23CF-44E3-9099-C40C66FF867C}">
                  <a14:compatExt spid="_x0000_s258063"/>
                </a:ext>
                <a:ext uri="{FF2B5EF4-FFF2-40B4-BE49-F238E27FC236}">
                  <a16:creationId xmlns:a16="http://schemas.microsoft.com/office/drawing/2014/main" id="{00000000-0008-0000-0800-00000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8064" name="B_WQ3" hidden="1">
              <a:extLst>
                <a:ext uri="{63B3BB69-23CF-44E3-9099-C40C66FF867C}">
                  <a14:compatExt spid="_x0000_s258064"/>
                </a:ext>
                <a:ext uri="{FF2B5EF4-FFF2-40B4-BE49-F238E27FC236}">
                  <a16:creationId xmlns:a16="http://schemas.microsoft.com/office/drawing/2014/main" id="{00000000-0008-0000-0800-00001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8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8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8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8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8065" name="Button 17" descr="   Go to MHH  " hidden="1">
              <a:extLst>
                <a:ext uri="{63B3BB69-23CF-44E3-9099-C40C66FF867C}">
                  <a14:compatExt spid="_x0000_s258065"/>
                </a:ext>
                <a:ext uri="{FF2B5EF4-FFF2-40B4-BE49-F238E27FC236}">
                  <a16:creationId xmlns:a16="http://schemas.microsoft.com/office/drawing/2014/main" id="{00000000-0008-0000-0800-00001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8066" name="Button 18" hidden="1">
              <a:extLst>
                <a:ext uri="{63B3BB69-23CF-44E3-9099-C40C66FF867C}">
                  <a14:compatExt spid="_x0000_s258066"/>
                </a:ext>
                <a:ext uri="{FF2B5EF4-FFF2-40B4-BE49-F238E27FC236}">
                  <a16:creationId xmlns:a16="http://schemas.microsoft.com/office/drawing/2014/main" id="{00000000-0008-0000-0800-00001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8067" name="Button 19" hidden="1">
              <a:extLst>
                <a:ext uri="{63B3BB69-23CF-44E3-9099-C40C66FF867C}">
                  <a14:compatExt spid="_x0000_s258067"/>
                </a:ext>
                <a:ext uri="{FF2B5EF4-FFF2-40B4-BE49-F238E27FC236}">
                  <a16:creationId xmlns:a16="http://schemas.microsoft.com/office/drawing/2014/main" id="{00000000-0008-0000-0800-00001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58068" name="Button 20" hidden="1">
              <a:extLst>
                <a:ext uri="{63B3BB69-23CF-44E3-9099-C40C66FF867C}">
                  <a14:compatExt spid="_x0000_s258068"/>
                </a:ext>
                <a:ext uri="{FF2B5EF4-FFF2-40B4-BE49-F238E27FC236}">
                  <a16:creationId xmlns:a16="http://schemas.microsoft.com/office/drawing/2014/main" id="{00000000-0008-0000-0800-00001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8069" name="Button 21" hidden="1">
              <a:extLst>
                <a:ext uri="{63B3BB69-23CF-44E3-9099-C40C66FF867C}">
                  <a14:compatExt spid="_x0000_s258069"/>
                </a:ext>
                <a:ext uri="{FF2B5EF4-FFF2-40B4-BE49-F238E27FC236}">
                  <a16:creationId xmlns:a16="http://schemas.microsoft.com/office/drawing/2014/main" id="{00000000-0008-0000-0800-00001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8070" name="Button 22" descr="   Go to MHH  " hidden="1">
              <a:extLst>
                <a:ext uri="{63B3BB69-23CF-44E3-9099-C40C66FF867C}">
                  <a14:compatExt spid="_x0000_s258070"/>
                </a:ext>
                <a:ext uri="{FF2B5EF4-FFF2-40B4-BE49-F238E27FC236}">
                  <a16:creationId xmlns:a16="http://schemas.microsoft.com/office/drawing/2014/main" id="{00000000-0008-0000-0800-00001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8071" name="Button 23" descr="   Go to MHH  " hidden="1">
              <a:extLst>
                <a:ext uri="{63B3BB69-23CF-44E3-9099-C40C66FF867C}">
                  <a14:compatExt spid="_x0000_s258071"/>
                </a:ext>
                <a:ext uri="{FF2B5EF4-FFF2-40B4-BE49-F238E27FC236}">
                  <a16:creationId xmlns:a16="http://schemas.microsoft.com/office/drawing/2014/main" id="{00000000-0008-0000-0800-00001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8072" name="Button 24" hidden="1">
              <a:extLst>
                <a:ext uri="{63B3BB69-23CF-44E3-9099-C40C66FF867C}">
                  <a14:compatExt spid="_x0000_s258072"/>
                </a:ext>
                <a:ext uri="{FF2B5EF4-FFF2-40B4-BE49-F238E27FC236}">
                  <a16:creationId xmlns:a16="http://schemas.microsoft.com/office/drawing/2014/main" id="{00000000-0008-0000-0800-00001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8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8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8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8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8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8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8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8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8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8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8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8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8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8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58073" name="Button 25" hidden="1">
              <a:extLst>
                <a:ext uri="{63B3BB69-23CF-44E3-9099-C40C66FF867C}">
                  <a14:compatExt spid="_x0000_s258073"/>
                </a:ext>
                <a:ext uri="{FF2B5EF4-FFF2-40B4-BE49-F238E27FC236}">
                  <a16:creationId xmlns:a16="http://schemas.microsoft.com/office/drawing/2014/main" id="{00000000-0008-0000-0800-00001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8074" name="Button 26" hidden="1">
              <a:extLst>
                <a:ext uri="{63B3BB69-23CF-44E3-9099-C40C66FF867C}">
                  <a14:compatExt spid="_x0000_s258074"/>
                </a:ext>
                <a:ext uri="{FF2B5EF4-FFF2-40B4-BE49-F238E27FC236}">
                  <a16:creationId xmlns:a16="http://schemas.microsoft.com/office/drawing/2014/main" id="{00000000-0008-0000-0800-00001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58075" name="Button 27" hidden="1">
              <a:extLst>
                <a:ext uri="{63B3BB69-23CF-44E3-9099-C40C66FF867C}">
                  <a14:compatExt spid="_x0000_s258075"/>
                </a:ext>
                <a:ext uri="{FF2B5EF4-FFF2-40B4-BE49-F238E27FC236}">
                  <a16:creationId xmlns:a16="http://schemas.microsoft.com/office/drawing/2014/main" id="{00000000-0008-0000-0800-00001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8076" name="Button 28" hidden="1">
              <a:extLst>
                <a:ext uri="{63B3BB69-23CF-44E3-9099-C40C66FF867C}">
                  <a14:compatExt spid="_x0000_s258076"/>
                </a:ext>
                <a:ext uri="{FF2B5EF4-FFF2-40B4-BE49-F238E27FC236}">
                  <a16:creationId xmlns:a16="http://schemas.microsoft.com/office/drawing/2014/main" id="{00000000-0008-0000-0800-00001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8077" name="Button 29" hidden="1">
              <a:extLst>
                <a:ext uri="{63B3BB69-23CF-44E3-9099-C40C66FF867C}">
                  <a14:compatExt spid="_x0000_s258077"/>
                </a:ext>
                <a:ext uri="{FF2B5EF4-FFF2-40B4-BE49-F238E27FC236}">
                  <a16:creationId xmlns:a16="http://schemas.microsoft.com/office/drawing/2014/main" id="{00000000-0008-0000-0800-00001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8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58078" name="Button 30" hidden="1">
              <a:extLst>
                <a:ext uri="{63B3BB69-23CF-44E3-9099-C40C66FF867C}">
                  <a14:compatExt spid="_x0000_s258078"/>
                </a:ext>
                <a:ext uri="{FF2B5EF4-FFF2-40B4-BE49-F238E27FC236}">
                  <a16:creationId xmlns:a16="http://schemas.microsoft.com/office/drawing/2014/main" id="{00000000-0008-0000-0800-00001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8079" name="Button 31" hidden="1">
              <a:extLst>
                <a:ext uri="{63B3BB69-23CF-44E3-9099-C40C66FF867C}">
                  <a14:compatExt spid="_x0000_s258079"/>
                </a:ext>
                <a:ext uri="{FF2B5EF4-FFF2-40B4-BE49-F238E27FC236}">
                  <a16:creationId xmlns:a16="http://schemas.microsoft.com/office/drawing/2014/main" id="{00000000-0008-0000-0800-00001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8080" name="Button 32" hidden="1">
              <a:extLst>
                <a:ext uri="{63B3BB69-23CF-44E3-9099-C40C66FF867C}">
                  <a14:compatExt spid="_x0000_s258080"/>
                </a:ext>
                <a:ext uri="{FF2B5EF4-FFF2-40B4-BE49-F238E27FC236}">
                  <a16:creationId xmlns:a16="http://schemas.microsoft.com/office/drawing/2014/main" id="{00000000-0008-0000-0800-000020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8081" name="Button 33" hidden="1">
              <a:extLst>
                <a:ext uri="{63B3BB69-23CF-44E3-9099-C40C66FF867C}">
                  <a14:compatExt spid="_x0000_s258081"/>
                </a:ext>
                <a:ext uri="{FF2B5EF4-FFF2-40B4-BE49-F238E27FC236}">
                  <a16:creationId xmlns:a16="http://schemas.microsoft.com/office/drawing/2014/main" id="{00000000-0008-0000-0800-00002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8082" name="Button 34" hidden="1">
              <a:extLst>
                <a:ext uri="{63B3BB69-23CF-44E3-9099-C40C66FF867C}">
                  <a14:compatExt spid="_x0000_s258082"/>
                </a:ext>
                <a:ext uri="{FF2B5EF4-FFF2-40B4-BE49-F238E27FC236}">
                  <a16:creationId xmlns:a16="http://schemas.microsoft.com/office/drawing/2014/main" id="{00000000-0008-0000-0800-000022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8083" name="Button 35" hidden="1">
              <a:extLst>
                <a:ext uri="{63B3BB69-23CF-44E3-9099-C40C66FF867C}">
                  <a14:compatExt spid="_x0000_s258083"/>
                </a:ext>
                <a:ext uri="{FF2B5EF4-FFF2-40B4-BE49-F238E27FC236}">
                  <a16:creationId xmlns:a16="http://schemas.microsoft.com/office/drawing/2014/main" id="{00000000-0008-0000-0800-00002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8084" name="Button 36" hidden="1">
              <a:extLst>
                <a:ext uri="{63B3BB69-23CF-44E3-9099-C40C66FF867C}">
                  <a14:compatExt spid="_x0000_s258084"/>
                </a:ext>
                <a:ext uri="{FF2B5EF4-FFF2-40B4-BE49-F238E27FC236}">
                  <a16:creationId xmlns:a16="http://schemas.microsoft.com/office/drawing/2014/main" id="{00000000-0008-0000-0800-00002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8085" name="Button 37" hidden="1">
              <a:extLst>
                <a:ext uri="{63B3BB69-23CF-44E3-9099-C40C66FF867C}">
                  <a14:compatExt spid="_x0000_s258085"/>
                </a:ext>
                <a:ext uri="{FF2B5EF4-FFF2-40B4-BE49-F238E27FC236}">
                  <a16:creationId xmlns:a16="http://schemas.microsoft.com/office/drawing/2014/main" id="{00000000-0008-0000-0800-000025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8086" name="Button 38" hidden="1">
              <a:extLst>
                <a:ext uri="{63B3BB69-23CF-44E3-9099-C40C66FF867C}">
                  <a14:compatExt spid="_x0000_s258086"/>
                </a:ext>
                <a:ext uri="{FF2B5EF4-FFF2-40B4-BE49-F238E27FC236}">
                  <a16:creationId xmlns:a16="http://schemas.microsoft.com/office/drawing/2014/main" id="{00000000-0008-0000-0800-00002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8087" name="Button 39" hidden="1">
              <a:extLst>
                <a:ext uri="{63B3BB69-23CF-44E3-9099-C40C66FF867C}">
                  <a14:compatExt spid="_x0000_s258087"/>
                </a:ext>
                <a:ext uri="{FF2B5EF4-FFF2-40B4-BE49-F238E27FC236}">
                  <a16:creationId xmlns:a16="http://schemas.microsoft.com/office/drawing/2014/main" id="{00000000-0008-0000-0800-00002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8088" name="Button 40" descr="   Go to MHH  " hidden="1">
              <a:extLst>
                <a:ext uri="{63B3BB69-23CF-44E3-9099-C40C66FF867C}">
                  <a14:compatExt spid="_x0000_s258088"/>
                </a:ext>
                <a:ext uri="{FF2B5EF4-FFF2-40B4-BE49-F238E27FC236}">
                  <a16:creationId xmlns:a16="http://schemas.microsoft.com/office/drawing/2014/main" id="{00000000-0008-0000-0800-00002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8089" name="Button 41" hidden="1">
              <a:extLst>
                <a:ext uri="{63B3BB69-23CF-44E3-9099-C40C66FF867C}">
                  <a14:compatExt spid="_x0000_s258089"/>
                </a:ext>
                <a:ext uri="{FF2B5EF4-FFF2-40B4-BE49-F238E27FC236}">
                  <a16:creationId xmlns:a16="http://schemas.microsoft.com/office/drawing/2014/main" id="{00000000-0008-0000-0800-00002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8090" name="Button 42" hidden="1">
              <a:extLst>
                <a:ext uri="{63B3BB69-23CF-44E3-9099-C40C66FF867C}">
                  <a14:compatExt spid="_x0000_s258090"/>
                </a:ext>
                <a:ext uri="{FF2B5EF4-FFF2-40B4-BE49-F238E27FC236}">
                  <a16:creationId xmlns:a16="http://schemas.microsoft.com/office/drawing/2014/main" id="{00000000-0008-0000-0800-00002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8091" name="Button 43" descr="   Go to MHH  " hidden="1">
              <a:extLst>
                <a:ext uri="{63B3BB69-23CF-44E3-9099-C40C66FF867C}">
                  <a14:compatExt spid="_x0000_s258091"/>
                </a:ext>
                <a:ext uri="{FF2B5EF4-FFF2-40B4-BE49-F238E27FC236}">
                  <a16:creationId xmlns:a16="http://schemas.microsoft.com/office/drawing/2014/main" id="{00000000-0008-0000-0800-00002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8092" name="Button 44" hidden="1">
              <a:extLst>
                <a:ext uri="{63B3BB69-23CF-44E3-9099-C40C66FF867C}">
                  <a14:compatExt spid="_x0000_s258092"/>
                </a:ext>
                <a:ext uri="{FF2B5EF4-FFF2-40B4-BE49-F238E27FC236}">
                  <a16:creationId xmlns:a16="http://schemas.microsoft.com/office/drawing/2014/main" id="{00000000-0008-0000-0800-00002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8093" name="Button 45" hidden="1">
              <a:extLst>
                <a:ext uri="{63B3BB69-23CF-44E3-9099-C40C66FF867C}">
                  <a14:compatExt spid="_x0000_s258093"/>
                </a:ext>
                <a:ext uri="{FF2B5EF4-FFF2-40B4-BE49-F238E27FC236}">
                  <a16:creationId xmlns:a16="http://schemas.microsoft.com/office/drawing/2014/main" id="{00000000-0008-0000-0800-00002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8094" name="Button 46" hidden="1">
              <a:extLst>
                <a:ext uri="{63B3BB69-23CF-44E3-9099-C40C66FF867C}">
                  <a14:compatExt spid="_x0000_s258094"/>
                </a:ext>
                <a:ext uri="{FF2B5EF4-FFF2-40B4-BE49-F238E27FC236}">
                  <a16:creationId xmlns:a16="http://schemas.microsoft.com/office/drawing/2014/main" id="{00000000-0008-0000-0800-00002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8095" name="Button 47" hidden="1">
              <a:extLst>
                <a:ext uri="{63B3BB69-23CF-44E3-9099-C40C66FF867C}">
                  <a14:compatExt spid="_x0000_s258095"/>
                </a:ext>
                <a:ext uri="{FF2B5EF4-FFF2-40B4-BE49-F238E27FC236}">
                  <a16:creationId xmlns:a16="http://schemas.microsoft.com/office/drawing/2014/main" id="{00000000-0008-0000-0800-00002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58096" name="Button 48" hidden="1">
              <a:extLst>
                <a:ext uri="{63B3BB69-23CF-44E3-9099-C40C66FF867C}">
                  <a14:compatExt spid="_x0000_s258096"/>
                </a:ext>
                <a:ext uri="{FF2B5EF4-FFF2-40B4-BE49-F238E27FC236}">
                  <a16:creationId xmlns:a16="http://schemas.microsoft.com/office/drawing/2014/main" id="{00000000-0008-0000-0800-00003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8097" name="Button 49" hidden="1">
              <a:extLst>
                <a:ext uri="{63B3BB69-23CF-44E3-9099-C40C66FF867C}">
                  <a14:compatExt spid="_x0000_s258097"/>
                </a:ext>
                <a:ext uri="{FF2B5EF4-FFF2-40B4-BE49-F238E27FC236}">
                  <a16:creationId xmlns:a16="http://schemas.microsoft.com/office/drawing/2014/main" id="{00000000-0008-0000-0800-00003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8098" name="Button 50" descr="   Go to MHH  " hidden="1">
              <a:extLst>
                <a:ext uri="{63B3BB69-23CF-44E3-9099-C40C66FF867C}">
                  <a14:compatExt spid="_x0000_s258098"/>
                </a:ext>
                <a:ext uri="{FF2B5EF4-FFF2-40B4-BE49-F238E27FC236}">
                  <a16:creationId xmlns:a16="http://schemas.microsoft.com/office/drawing/2014/main" id="{00000000-0008-0000-0800-00003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58099" name="Button 51" hidden="1">
              <a:extLst>
                <a:ext uri="{63B3BB69-23CF-44E3-9099-C40C66FF867C}">
                  <a14:compatExt spid="_x0000_s258099"/>
                </a:ext>
                <a:ext uri="{FF2B5EF4-FFF2-40B4-BE49-F238E27FC236}">
                  <a16:creationId xmlns:a16="http://schemas.microsoft.com/office/drawing/2014/main" id="{00000000-0008-0000-0800-00003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8100" name="Button 52" hidden="1">
              <a:extLst>
                <a:ext uri="{63B3BB69-23CF-44E3-9099-C40C66FF867C}">
                  <a14:compatExt spid="_x0000_s258100"/>
                </a:ext>
                <a:ext uri="{FF2B5EF4-FFF2-40B4-BE49-F238E27FC236}">
                  <a16:creationId xmlns:a16="http://schemas.microsoft.com/office/drawing/2014/main" id="{00000000-0008-0000-0800-00003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8101" name="Button 53" hidden="1">
              <a:extLst>
                <a:ext uri="{63B3BB69-23CF-44E3-9099-C40C66FF867C}">
                  <a14:compatExt spid="_x0000_s258101"/>
                </a:ext>
                <a:ext uri="{FF2B5EF4-FFF2-40B4-BE49-F238E27FC236}">
                  <a16:creationId xmlns:a16="http://schemas.microsoft.com/office/drawing/2014/main" id="{00000000-0008-0000-0800-00003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8102" name="Button 54" hidden="1">
              <a:extLst>
                <a:ext uri="{63B3BB69-23CF-44E3-9099-C40C66FF867C}">
                  <a14:compatExt spid="_x0000_s258102"/>
                </a:ext>
                <a:ext uri="{FF2B5EF4-FFF2-40B4-BE49-F238E27FC236}">
                  <a16:creationId xmlns:a16="http://schemas.microsoft.com/office/drawing/2014/main" id="{00000000-0008-0000-0800-00003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8103" name="Button 55" descr="   Go to MHH  " hidden="1">
              <a:extLst>
                <a:ext uri="{63B3BB69-23CF-44E3-9099-C40C66FF867C}">
                  <a14:compatExt spid="_x0000_s258103"/>
                </a:ext>
                <a:ext uri="{FF2B5EF4-FFF2-40B4-BE49-F238E27FC236}">
                  <a16:creationId xmlns:a16="http://schemas.microsoft.com/office/drawing/2014/main" id="{00000000-0008-0000-0800-00003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8104" name="Button 56" hidden="1">
              <a:extLst>
                <a:ext uri="{63B3BB69-23CF-44E3-9099-C40C66FF867C}">
                  <a14:compatExt spid="_x0000_s258104"/>
                </a:ext>
                <a:ext uri="{FF2B5EF4-FFF2-40B4-BE49-F238E27FC236}">
                  <a16:creationId xmlns:a16="http://schemas.microsoft.com/office/drawing/2014/main" id="{00000000-0008-0000-0800-00003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8105" name="Button 57" hidden="1">
              <a:extLst>
                <a:ext uri="{63B3BB69-23CF-44E3-9099-C40C66FF867C}">
                  <a14:compatExt spid="_x0000_s258105"/>
                </a:ext>
                <a:ext uri="{FF2B5EF4-FFF2-40B4-BE49-F238E27FC236}">
                  <a16:creationId xmlns:a16="http://schemas.microsoft.com/office/drawing/2014/main" id="{00000000-0008-0000-0800-00003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8106" name="Button 58" descr="   Go to MHH  " hidden="1">
              <a:extLst>
                <a:ext uri="{63B3BB69-23CF-44E3-9099-C40C66FF867C}">
                  <a14:compatExt spid="_x0000_s258106"/>
                </a:ext>
                <a:ext uri="{FF2B5EF4-FFF2-40B4-BE49-F238E27FC236}">
                  <a16:creationId xmlns:a16="http://schemas.microsoft.com/office/drawing/2014/main" id="{00000000-0008-0000-0800-00003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8107" name="Button 59" hidden="1">
              <a:extLst>
                <a:ext uri="{63B3BB69-23CF-44E3-9099-C40C66FF867C}">
                  <a14:compatExt spid="_x0000_s258107"/>
                </a:ext>
                <a:ext uri="{FF2B5EF4-FFF2-40B4-BE49-F238E27FC236}">
                  <a16:creationId xmlns:a16="http://schemas.microsoft.com/office/drawing/2014/main" id="{00000000-0008-0000-0800-00003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8108" name="Button 60" hidden="1">
              <a:extLst>
                <a:ext uri="{63B3BB69-23CF-44E3-9099-C40C66FF867C}">
                  <a14:compatExt spid="_x0000_s258108"/>
                </a:ext>
                <a:ext uri="{FF2B5EF4-FFF2-40B4-BE49-F238E27FC236}">
                  <a16:creationId xmlns:a16="http://schemas.microsoft.com/office/drawing/2014/main" id="{00000000-0008-0000-0800-00003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8109" name="Button 61" hidden="1">
              <a:extLst>
                <a:ext uri="{63B3BB69-23CF-44E3-9099-C40C66FF867C}">
                  <a14:compatExt spid="_x0000_s258109"/>
                </a:ext>
                <a:ext uri="{FF2B5EF4-FFF2-40B4-BE49-F238E27FC236}">
                  <a16:creationId xmlns:a16="http://schemas.microsoft.com/office/drawing/2014/main" id="{00000000-0008-0000-0800-00003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8110" name="Button 62" hidden="1">
              <a:extLst>
                <a:ext uri="{63B3BB69-23CF-44E3-9099-C40C66FF867C}">
                  <a14:compatExt spid="_x0000_s258110"/>
                </a:ext>
                <a:ext uri="{FF2B5EF4-FFF2-40B4-BE49-F238E27FC236}">
                  <a16:creationId xmlns:a16="http://schemas.microsoft.com/office/drawing/2014/main" id="{00000000-0008-0000-0800-00003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8111" name="Button 63" hidden="1">
              <a:extLst>
                <a:ext uri="{63B3BB69-23CF-44E3-9099-C40C66FF867C}">
                  <a14:compatExt spid="_x0000_s258111"/>
                </a:ext>
                <a:ext uri="{FF2B5EF4-FFF2-40B4-BE49-F238E27FC236}">
                  <a16:creationId xmlns:a16="http://schemas.microsoft.com/office/drawing/2014/main" id="{00000000-0008-0000-0800-00003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8112" name="Button 64" hidden="1">
              <a:extLst>
                <a:ext uri="{63B3BB69-23CF-44E3-9099-C40C66FF867C}">
                  <a14:compatExt spid="_x0000_s258112"/>
                </a:ext>
                <a:ext uri="{FF2B5EF4-FFF2-40B4-BE49-F238E27FC236}">
                  <a16:creationId xmlns:a16="http://schemas.microsoft.com/office/drawing/2014/main" id="{00000000-0008-0000-0800-00004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8113" name="Button 65" descr="   Go to MHH  " hidden="1">
              <a:extLst>
                <a:ext uri="{63B3BB69-23CF-44E3-9099-C40C66FF867C}">
                  <a14:compatExt spid="_x0000_s258113"/>
                </a:ext>
                <a:ext uri="{FF2B5EF4-FFF2-40B4-BE49-F238E27FC236}">
                  <a16:creationId xmlns:a16="http://schemas.microsoft.com/office/drawing/2014/main" id="{00000000-0008-0000-0800-00004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8114" name="Button 66" hidden="1">
              <a:extLst>
                <a:ext uri="{63B3BB69-23CF-44E3-9099-C40C66FF867C}">
                  <a14:compatExt spid="_x0000_s258114"/>
                </a:ext>
                <a:ext uri="{FF2B5EF4-FFF2-40B4-BE49-F238E27FC236}">
                  <a16:creationId xmlns:a16="http://schemas.microsoft.com/office/drawing/2014/main" id="{00000000-0008-0000-0800-00004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8115" name="Button 67" hidden="1">
              <a:extLst>
                <a:ext uri="{63B3BB69-23CF-44E3-9099-C40C66FF867C}">
                  <a14:compatExt spid="_x0000_s258115"/>
                </a:ext>
                <a:ext uri="{FF2B5EF4-FFF2-40B4-BE49-F238E27FC236}">
                  <a16:creationId xmlns:a16="http://schemas.microsoft.com/office/drawing/2014/main" id="{00000000-0008-0000-0800-00004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8116" name="Button 68" hidden="1">
              <a:extLst>
                <a:ext uri="{63B3BB69-23CF-44E3-9099-C40C66FF867C}">
                  <a14:compatExt spid="_x0000_s258116"/>
                </a:ext>
                <a:ext uri="{FF2B5EF4-FFF2-40B4-BE49-F238E27FC236}">
                  <a16:creationId xmlns:a16="http://schemas.microsoft.com/office/drawing/2014/main" id="{00000000-0008-0000-0800-00004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8117" name="Button 69" hidden="1">
              <a:extLst>
                <a:ext uri="{63B3BB69-23CF-44E3-9099-C40C66FF867C}">
                  <a14:compatExt spid="_x0000_s258117"/>
                </a:ext>
                <a:ext uri="{FF2B5EF4-FFF2-40B4-BE49-F238E27FC236}">
                  <a16:creationId xmlns:a16="http://schemas.microsoft.com/office/drawing/2014/main" id="{00000000-0008-0000-0800-00004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8118" name="Button 70" hidden="1">
              <a:extLst>
                <a:ext uri="{63B3BB69-23CF-44E3-9099-C40C66FF867C}">
                  <a14:compatExt spid="_x0000_s258118"/>
                </a:ext>
                <a:ext uri="{FF2B5EF4-FFF2-40B4-BE49-F238E27FC236}">
                  <a16:creationId xmlns:a16="http://schemas.microsoft.com/office/drawing/2014/main" id="{00000000-0008-0000-0800-000046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8119" name="Button 71" hidden="1">
              <a:extLst>
                <a:ext uri="{63B3BB69-23CF-44E3-9099-C40C66FF867C}">
                  <a14:compatExt spid="_x0000_s258119"/>
                </a:ext>
                <a:ext uri="{FF2B5EF4-FFF2-40B4-BE49-F238E27FC236}">
                  <a16:creationId xmlns:a16="http://schemas.microsoft.com/office/drawing/2014/main" id="{00000000-0008-0000-0800-000047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8120" name="Button 72" hidden="1">
              <a:extLst>
                <a:ext uri="{63B3BB69-23CF-44E3-9099-C40C66FF867C}">
                  <a14:compatExt spid="_x0000_s258120"/>
                </a:ext>
                <a:ext uri="{FF2B5EF4-FFF2-40B4-BE49-F238E27FC236}">
                  <a16:creationId xmlns:a16="http://schemas.microsoft.com/office/drawing/2014/main" id="{00000000-0008-0000-0800-000048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8121" name="Button 73" hidden="1">
              <a:extLst>
                <a:ext uri="{63B3BB69-23CF-44E3-9099-C40C66FF867C}">
                  <a14:compatExt spid="_x0000_s258121"/>
                </a:ext>
                <a:ext uri="{FF2B5EF4-FFF2-40B4-BE49-F238E27FC236}">
                  <a16:creationId xmlns:a16="http://schemas.microsoft.com/office/drawing/2014/main" id="{00000000-0008-0000-0800-00004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8122" name="Button 74" hidden="1">
              <a:extLst>
                <a:ext uri="{63B3BB69-23CF-44E3-9099-C40C66FF867C}">
                  <a14:compatExt spid="_x0000_s258122"/>
                </a:ext>
                <a:ext uri="{FF2B5EF4-FFF2-40B4-BE49-F238E27FC236}">
                  <a16:creationId xmlns:a16="http://schemas.microsoft.com/office/drawing/2014/main" id="{00000000-0008-0000-0800-00004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8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8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0.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60097" name="B_Com2" hidden="1">
              <a:extLst>
                <a:ext uri="{63B3BB69-23CF-44E3-9099-C40C66FF867C}">
                  <a14:compatExt spid="_x0000_s260097"/>
                </a:ext>
                <a:ext uri="{FF2B5EF4-FFF2-40B4-BE49-F238E27FC236}">
                  <a16:creationId xmlns:a16="http://schemas.microsoft.com/office/drawing/2014/main" id="{00000000-0008-0000-0900-000001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60098" name="B_Com1" hidden="1">
              <a:extLst>
                <a:ext uri="{63B3BB69-23CF-44E3-9099-C40C66FF867C}">
                  <a14:compatExt spid="_x0000_s260098"/>
                </a:ext>
                <a:ext uri="{FF2B5EF4-FFF2-40B4-BE49-F238E27FC236}">
                  <a16:creationId xmlns:a16="http://schemas.microsoft.com/office/drawing/2014/main" id="{00000000-0008-0000-0900-000002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9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9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9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9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60099" name="B_San1" hidden="1">
              <a:extLst>
                <a:ext uri="{63B3BB69-23CF-44E3-9099-C40C66FF867C}">
                  <a14:compatExt spid="_x0000_s260099"/>
                </a:ext>
                <a:ext uri="{FF2B5EF4-FFF2-40B4-BE49-F238E27FC236}">
                  <a16:creationId xmlns:a16="http://schemas.microsoft.com/office/drawing/2014/main" id="{00000000-0008-0000-0900-000003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60100" name="B_Hyg1" hidden="1">
              <a:extLst>
                <a:ext uri="{63B3BB69-23CF-44E3-9099-C40C66FF867C}">
                  <a14:compatExt spid="_x0000_s260100"/>
                </a:ext>
                <a:ext uri="{FF2B5EF4-FFF2-40B4-BE49-F238E27FC236}">
                  <a16:creationId xmlns:a16="http://schemas.microsoft.com/office/drawing/2014/main" id="{00000000-0008-0000-0900-000004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60101" name="B_Hyg2" hidden="1">
              <a:extLst>
                <a:ext uri="{63B3BB69-23CF-44E3-9099-C40C66FF867C}">
                  <a14:compatExt spid="_x0000_s260101"/>
                </a:ext>
                <a:ext uri="{FF2B5EF4-FFF2-40B4-BE49-F238E27FC236}">
                  <a16:creationId xmlns:a16="http://schemas.microsoft.com/office/drawing/2014/main" id="{00000000-0008-0000-0900-000005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60102" name="B_Wat2" hidden="1">
              <a:extLst>
                <a:ext uri="{63B3BB69-23CF-44E3-9099-C40C66FF867C}">
                  <a14:compatExt spid="_x0000_s260102"/>
                </a:ext>
                <a:ext uri="{FF2B5EF4-FFF2-40B4-BE49-F238E27FC236}">
                  <a16:creationId xmlns:a16="http://schemas.microsoft.com/office/drawing/2014/main" id="{00000000-0008-0000-0900-000006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60103" name="B_Wat3" hidden="1">
              <a:extLst>
                <a:ext uri="{63B3BB69-23CF-44E3-9099-C40C66FF867C}">
                  <a14:compatExt spid="_x0000_s260103"/>
                </a:ext>
                <a:ext uri="{FF2B5EF4-FFF2-40B4-BE49-F238E27FC236}">
                  <a16:creationId xmlns:a16="http://schemas.microsoft.com/office/drawing/2014/main" id="{00000000-0008-0000-0900-000007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60104" name="B_San3" hidden="1">
              <a:extLst>
                <a:ext uri="{63B3BB69-23CF-44E3-9099-C40C66FF867C}">
                  <a14:compatExt spid="_x0000_s260104"/>
                </a:ext>
                <a:ext uri="{FF2B5EF4-FFF2-40B4-BE49-F238E27FC236}">
                  <a16:creationId xmlns:a16="http://schemas.microsoft.com/office/drawing/2014/main" id="{00000000-0008-0000-0900-000008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9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9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9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9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9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60105" name="B_Sub1" hidden="1">
              <a:extLst>
                <a:ext uri="{63B3BB69-23CF-44E3-9099-C40C66FF867C}">
                  <a14:compatExt spid="_x0000_s260105"/>
                </a:ext>
                <a:ext uri="{FF2B5EF4-FFF2-40B4-BE49-F238E27FC236}">
                  <a16:creationId xmlns:a16="http://schemas.microsoft.com/office/drawing/2014/main" id="{00000000-0008-0000-0900-000009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60106" name="B_WQ1" hidden="1">
              <a:extLst>
                <a:ext uri="{63B3BB69-23CF-44E3-9099-C40C66FF867C}">
                  <a14:compatExt spid="_x0000_s260106"/>
                </a:ext>
                <a:ext uri="{FF2B5EF4-FFF2-40B4-BE49-F238E27FC236}">
                  <a16:creationId xmlns:a16="http://schemas.microsoft.com/office/drawing/2014/main" id="{00000000-0008-0000-0900-00000A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60107" name="B_Matrix" hidden="1">
              <a:extLst>
                <a:ext uri="{63B3BB69-23CF-44E3-9099-C40C66FF867C}">
                  <a14:compatExt spid="_x0000_s260107"/>
                </a:ext>
                <a:ext uri="{FF2B5EF4-FFF2-40B4-BE49-F238E27FC236}">
                  <a16:creationId xmlns:a16="http://schemas.microsoft.com/office/drawing/2014/main" id="{00000000-0008-0000-0900-00000B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60108" name="B_Com3" hidden="1">
              <a:extLst>
                <a:ext uri="{63B3BB69-23CF-44E3-9099-C40C66FF867C}">
                  <a14:compatExt spid="_x0000_s260108"/>
                </a:ext>
                <a:ext uri="{FF2B5EF4-FFF2-40B4-BE49-F238E27FC236}">
                  <a16:creationId xmlns:a16="http://schemas.microsoft.com/office/drawing/2014/main" id="{00000000-0008-0000-0900-00000C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60109" name="B_Sub2" hidden="1">
              <a:extLst>
                <a:ext uri="{63B3BB69-23CF-44E3-9099-C40C66FF867C}">
                  <a14:compatExt spid="_x0000_s260109"/>
                </a:ext>
                <a:ext uri="{FF2B5EF4-FFF2-40B4-BE49-F238E27FC236}">
                  <a16:creationId xmlns:a16="http://schemas.microsoft.com/office/drawing/2014/main" id="{00000000-0008-0000-0900-00000D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60110" name="B_Sub3" hidden="1">
              <a:extLst>
                <a:ext uri="{63B3BB69-23CF-44E3-9099-C40C66FF867C}">
                  <a14:compatExt spid="_x0000_s260110"/>
                </a:ext>
                <a:ext uri="{FF2B5EF4-FFF2-40B4-BE49-F238E27FC236}">
                  <a16:creationId xmlns:a16="http://schemas.microsoft.com/office/drawing/2014/main" id="{00000000-0008-0000-0900-00000E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60111" name="B_WQ2" hidden="1">
              <a:extLst>
                <a:ext uri="{63B3BB69-23CF-44E3-9099-C40C66FF867C}">
                  <a14:compatExt spid="_x0000_s260111"/>
                </a:ext>
                <a:ext uri="{FF2B5EF4-FFF2-40B4-BE49-F238E27FC236}">
                  <a16:creationId xmlns:a16="http://schemas.microsoft.com/office/drawing/2014/main" id="{00000000-0008-0000-0900-00000F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60112" name="B_WQ3" hidden="1">
              <a:extLst>
                <a:ext uri="{63B3BB69-23CF-44E3-9099-C40C66FF867C}">
                  <a14:compatExt spid="_x0000_s260112"/>
                </a:ext>
                <a:ext uri="{FF2B5EF4-FFF2-40B4-BE49-F238E27FC236}">
                  <a16:creationId xmlns:a16="http://schemas.microsoft.com/office/drawing/2014/main" id="{00000000-0008-0000-0900-000010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9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9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9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9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60113" name="Button 17" descr="   Go to MHH  " hidden="1">
              <a:extLst>
                <a:ext uri="{63B3BB69-23CF-44E3-9099-C40C66FF867C}">
                  <a14:compatExt spid="_x0000_s260113"/>
                </a:ext>
                <a:ext uri="{FF2B5EF4-FFF2-40B4-BE49-F238E27FC236}">
                  <a16:creationId xmlns:a16="http://schemas.microsoft.com/office/drawing/2014/main" id="{00000000-0008-0000-0900-000011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60114" name="Button 18" hidden="1">
              <a:extLst>
                <a:ext uri="{63B3BB69-23CF-44E3-9099-C40C66FF867C}">
                  <a14:compatExt spid="_x0000_s260114"/>
                </a:ext>
                <a:ext uri="{FF2B5EF4-FFF2-40B4-BE49-F238E27FC236}">
                  <a16:creationId xmlns:a16="http://schemas.microsoft.com/office/drawing/2014/main" id="{00000000-0008-0000-0900-000012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60115" name="Button 19" hidden="1">
              <a:extLst>
                <a:ext uri="{63B3BB69-23CF-44E3-9099-C40C66FF867C}">
                  <a14:compatExt spid="_x0000_s260115"/>
                </a:ext>
                <a:ext uri="{FF2B5EF4-FFF2-40B4-BE49-F238E27FC236}">
                  <a16:creationId xmlns:a16="http://schemas.microsoft.com/office/drawing/2014/main" id="{00000000-0008-0000-0900-000013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60116" name="Button 20" hidden="1">
              <a:extLst>
                <a:ext uri="{63B3BB69-23CF-44E3-9099-C40C66FF867C}">
                  <a14:compatExt spid="_x0000_s260116"/>
                </a:ext>
                <a:ext uri="{FF2B5EF4-FFF2-40B4-BE49-F238E27FC236}">
                  <a16:creationId xmlns:a16="http://schemas.microsoft.com/office/drawing/2014/main" id="{00000000-0008-0000-0900-000014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60117" name="Button 21" hidden="1">
              <a:extLst>
                <a:ext uri="{63B3BB69-23CF-44E3-9099-C40C66FF867C}">
                  <a14:compatExt spid="_x0000_s260117"/>
                </a:ext>
                <a:ext uri="{FF2B5EF4-FFF2-40B4-BE49-F238E27FC236}">
                  <a16:creationId xmlns:a16="http://schemas.microsoft.com/office/drawing/2014/main" id="{00000000-0008-0000-0900-000015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60118" name="Button 22" descr="   Go to MHH  " hidden="1">
              <a:extLst>
                <a:ext uri="{63B3BB69-23CF-44E3-9099-C40C66FF867C}">
                  <a14:compatExt spid="_x0000_s260118"/>
                </a:ext>
                <a:ext uri="{FF2B5EF4-FFF2-40B4-BE49-F238E27FC236}">
                  <a16:creationId xmlns:a16="http://schemas.microsoft.com/office/drawing/2014/main" id="{00000000-0008-0000-0900-000016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60119" name="Button 23" descr="   Go to MHH  " hidden="1">
              <a:extLst>
                <a:ext uri="{63B3BB69-23CF-44E3-9099-C40C66FF867C}">
                  <a14:compatExt spid="_x0000_s260119"/>
                </a:ext>
                <a:ext uri="{FF2B5EF4-FFF2-40B4-BE49-F238E27FC236}">
                  <a16:creationId xmlns:a16="http://schemas.microsoft.com/office/drawing/2014/main" id="{00000000-0008-0000-0900-000017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60120" name="Button 24" hidden="1">
              <a:extLst>
                <a:ext uri="{63B3BB69-23CF-44E3-9099-C40C66FF867C}">
                  <a14:compatExt spid="_x0000_s260120"/>
                </a:ext>
                <a:ext uri="{FF2B5EF4-FFF2-40B4-BE49-F238E27FC236}">
                  <a16:creationId xmlns:a16="http://schemas.microsoft.com/office/drawing/2014/main" id="{00000000-0008-0000-0900-000018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9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9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9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9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9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9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9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9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9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9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9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9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9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9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60121" name="Button 25" hidden="1">
              <a:extLst>
                <a:ext uri="{63B3BB69-23CF-44E3-9099-C40C66FF867C}">
                  <a14:compatExt spid="_x0000_s260121"/>
                </a:ext>
                <a:ext uri="{FF2B5EF4-FFF2-40B4-BE49-F238E27FC236}">
                  <a16:creationId xmlns:a16="http://schemas.microsoft.com/office/drawing/2014/main" id="{00000000-0008-0000-0900-000019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60122" name="Button 26" hidden="1">
              <a:extLst>
                <a:ext uri="{63B3BB69-23CF-44E3-9099-C40C66FF867C}">
                  <a14:compatExt spid="_x0000_s260122"/>
                </a:ext>
                <a:ext uri="{FF2B5EF4-FFF2-40B4-BE49-F238E27FC236}">
                  <a16:creationId xmlns:a16="http://schemas.microsoft.com/office/drawing/2014/main" id="{00000000-0008-0000-0900-00001A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60123" name="Button 27" hidden="1">
              <a:extLst>
                <a:ext uri="{63B3BB69-23CF-44E3-9099-C40C66FF867C}">
                  <a14:compatExt spid="_x0000_s260123"/>
                </a:ext>
                <a:ext uri="{FF2B5EF4-FFF2-40B4-BE49-F238E27FC236}">
                  <a16:creationId xmlns:a16="http://schemas.microsoft.com/office/drawing/2014/main" id="{00000000-0008-0000-0900-00001B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60124" name="Button 28" hidden="1">
              <a:extLst>
                <a:ext uri="{63B3BB69-23CF-44E3-9099-C40C66FF867C}">
                  <a14:compatExt spid="_x0000_s260124"/>
                </a:ext>
                <a:ext uri="{FF2B5EF4-FFF2-40B4-BE49-F238E27FC236}">
                  <a16:creationId xmlns:a16="http://schemas.microsoft.com/office/drawing/2014/main" id="{00000000-0008-0000-0900-00001C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60125" name="Button 29" hidden="1">
              <a:extLst>
                <a:ext uri="{63B3BB69-23CF-44E3-9099-C40C66FF867C}">
                  <a14:compatExt spid="_x0000_s260125"/>
                </a:ext>
                <a:ext uri="{FF2B5EF4-FFF2-40B4-BE49-F238E27FC236}">
                  <a16:creationId xmlns:a16="http://schemas.microsoft.com/office/drawing/2014/main" id="{00000000-0008-0000-0900-00001D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9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60126" name="Button 30" hidden="1">
              <a:extLst>
                <a:ext uri="{63B3BB69-23CF-44E3-9099-C40C66FF867C}">
                  <a14:compatExt spid="_x0000_s260126"/>
                </a:ext>
                <a:ext uri="{FF2B5EF4-FFF2-40B4-BE49-F238E27FC236}">
                  <a16:creationId xmlns:a16="http://schemas.microsoft.com/office/drawing/2014/main" id="{00000000-0008-0000-0900-00001E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60127" name="Button 31" hidden="1">
              <a:extLst>
                <a:ext uri="{63B3BB69-23CF-44E3-9099-C40C66FF867C}">
                  <a14:compatExt spid="_x0000_s260127"/>
                </a:ext>
                <a:ext uri="{FF2B5EF4-FFF2-40B4-BE49-F238E27FC236}">
                  <a16:creationId xmlns:a16="http://schemas.microsoft.com/office/drawing/2014/main" id="{00000000-0008-0000-0900-00001F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60128" name="Button 32" hidden="1">
              <a:extLst>
                <a:ext uri="{63B3BB69-23CF-44E3-9099-C40C66FF867C}">
                  <a14:compatExt spid="_x0000_s260128"/>
                </a:ext>
                <a:ext uri="{FF2B5EF4-FFF2-40B4-BE49-F238E27FC236}">
                  <a16:creationId xmlns:a16="http://schemas.microsoft.com/office/drawing/2014/main" id="{00000000-0008-0000-0900-000020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60129" name="Button 33" hidden="1">
              <a:extLst>
                <a:ext uri="{63B3BB69-23CF-44E3-9099-C40C66FF867C}">
                  <a14:compatExt spid="_x0000_s260129"/>
                </a:ext>
                <a:ext uri="{FF2B5EF4-FFF2-40B4-BE49-F238E27FC236}">
                  <a16:creationId xmlns:a16="http://schemas.microsoft.com/office/drawing/2014/main" id="{00000000-0008-0000-0900-000021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60130" name="Button 34" hidden="1">
              <a:extLst>
                <a:ext uri="{63B3BB69-23CF-44E3-9099-C40C66FF867C}">
                  <a14:compatExt spid="_x0000_s260130"/>
                </a:ext>
                <a:ext uri="{FF2B5EF4-FFF2-40B4-BE49-F238E27FC236}">
                  <a16:creationId xmlns:a16="http://schemas.microsoft.com/office/drawing/2014/main" id="{00000000-0008-0000-0900-000022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60131" name="Button 35" hidden="1">
              <a:extLst>
                <a:ext uri="{63B3BB69-23CF-44E3-9099-C40C66FF867C}">
                  <a14:compatExt spid="_x0000_s260131"/>
                </a:ext>
                <a:ext uri="{FF2B5EF4-FFF2-40B4-BE49-F238E27FC236}">
                  <a16:creationId xmlns:a16="http://schemas.microsoft.com/office/drawing/2014/main" id="{00000000-0008-0000-0900-000023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60132" name="Button 36" hidden="1">
              <a:extLst>
                <a:ext uri="{63B3BB69-23CF-44E3-9099-C40C66FF867C}">
                  <a14:compatExt spid="_x0000_s260132"/>
                </a:ext>
                <a:ext uri="{FF2B5EF4-FFF2-40B4-BE49-F238E27FC236}">
                  <a16:creationId xmlns:a16="http://schemas.microsoft.com/office/drawing/2014/main" id="{00000000-0008-0000-0900-000024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60133" name="Button 37" hidden="1">
              <a:extLst>
                <a:ext uri="{63B3BB69-23CF-44E3-9099-C40C66FF867C}">
                  <a14:compatExt spid="_x0000_s260133"/>
                </a:ext>
                <a:ext uri="{FF2B5EF4-FFF2-40B4-BE49-F238E27FC236}">
                  <a16:creationId xmlns:a16="http://schemas.microsoft.com/office/drawing/2014/main" id="{00000000-0008-0000-0900-000025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60134" name="Button 38" hidden="1">
              <a:extLst>
                <a:ext uri="{63B3BB69-23CF-44E3-9099-C40C66FF867C}">
                  <a14:compatExt spid="_x0000_s260134"/>
                </a:ext>
                <a:ext uri="{FF2B5EF4-FFF2-40B4-BE49-F238E27FC236}">
                  <a16:creationId xmlns:a16="http://schemas.microsoft.com/office/drawing/2014/main" id="{00000000-0008-0000-0900-000026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60135" name="Button 39" hidden="1">
              <a:extLst>
                <a:ext uri="{63B3BB69-23CF-44E3-9099-C40C66FF867C}">
                  <a14:compatExt spid="_x0000_s260135"/>
                </a:ext>
                <a:ext uri="{FF2B5EF4-FFF2-40B4-BE49-F238E27FC236}">
                  <a16:creationId xmlns:a16="http://schemas.microsoft.com/office/drawing/2014/main" id="{00000000-0008-0000-0900-000027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60136" name="Button 40" descr="   Go to MHH  " hidden="1">
              <a:extLst>
                <a:ext uri="{63B3BB69-23CF-44E3-9099-C40C66FF867C}">
                  <a14:compatExt spid="_x0000_s260136"/>
                </a:ext>
                <a:ext uri="{FF2B5EF4-FFF2-40B4-BE49-F238E27FC236}">
                  <a16:creationId xmlns:a16="http://schemas.microsoft.com/office/drawing/2014/main" id="{00000000-0008-0000-0900-000028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60137" name="Button 41" hidden="1">
              <a:extLst>
                <a:ext uri="{63B3BB69-23CF-44E3-9099-C40C66FF867C}">
                  <a14:compatExt spid="_x0000_s260137"/>
                </a:ext>
                <a:ext uri="{FF2B5EF4-FFF2-40B4-BE49-F238E27FC236}">
                  <a16:creationId xmlns:a16="http://schemas.microsoft.com/office/drawing/2014/main" id="{00000000-0008-0000-0900-000029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60138" name="Button 42" hidden="1">
              <a:extLst>
                <a:ext uri="{63B3BB69-23CF-44E3-9099-C40C66FF867C}">
                  <a14:compatExt spid="_x0000_s260138"/>
                </a:ext>
                <a:ext uri="{FF2B5EF4-FFF2-40B4-BE49-F238E27FC236}">
                  <a16:creationId xmlns:a16="http://schemas.microsoft.com/office/drawing/2014/main" id="{00000000-0008-0000-0900-00002A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60139" name="Button 43" descr="   Go to MHH  " hidden="1">
              <a:extLst>
                <a:ext uri="{63B3BB69-23CF-44E3-9099-C40C66FF867C}">
                  <a14:compatExt spid="_x0000_s260139"/>
                </a:ext>
                <a:ext uri="{FF2B5EF4-FFF2-40B4-BE49-F238E27FC236}">
                  <a16:creationId xmlns:a16="http://schemas.microsoft.com/office/drawing/2014/main" id="{00000000-0008-0000-0900-00002B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60140" name="Button 44" hidden="1">
              <a:extLst>
                <a:ext uri="{63B3BB69-23CF-44E3-9099-C40C66FF867C}">
                  <a14:compatExt spid="_x0000_s260140"/>
                </a:ext>
                <a:ext uri="{FF2B5EF4-FFF2-40B4-BE49-F238E27FC236}">
                  <a16:creationId xmlns:a16="http://schemas.microsoft.com/office/drawing/2014/main" id="{00000000-0008-0000-0900-00002C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60141" name="Button 45" hidden="1">
              <a:extLst>
                <a:ext uri="{63B3BB69-23CF-44E3-9099-C40C66FF867C}">
                  <a14:compatExt spid="_x0000_s260141"/>
                </a:ext>
                <a:ext uri="{FF2B5EF4-FFF2-40B4-BE49-F238E27FC236}">
                  <a16:creationId xmlns:a16="http://schemas.microsoft.com/office/drawing/2014/main" id="{00000000-0008-0000-0900-00002D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60142" name="Button 46" hidden="1">
              <a:extLst>
                <a:ext uri="{63B3BB69-23CF-44E3-9099-C40C66FF867C}">
                  <a14:compatExt spid="_x0000_s260142"/>
                </a:ext>
                <a:ext uri="{FF2B5EF4-FFF2-40B4-BE49-F238E27FC236}">
                  <a16:creationId xmlns:a16="http://schemas.microsoft.com/office/drawing/2014/main" id="{00000000-0008-0000-0900-00002E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60143" name="Button 47" hidden="1">
              <a:extLst>
                <a:ext uri="{63B3BB69-23CF-44E3-9099-C40C66FF867C}">
                  <a14:compatExt spid="_x0000_s260143"/>
                </a:ext>
                <a:ext uri="{FF2B5EF4-FFF2-40B4-BE49-F238E27FC236}">
                  <a16:creationId xmlns:a16="http://schemas.microsoft.com/office/drawing/2014/main" id="{00000000-0008-0000-0900-00002F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60144" name="Button 48" hidden="1">
              <a:extLst>
                <a:ext uri="{63B3BB69-23CF-44E3-9099-C40C66FF867C}">
                  <a14:compatExt spid="_x0000_s260144"/>
                </a:ext>
                <a:ext uri="{FF2B5EF4-FFF2-40B4-BE49-F238E27FC236}">
                  <a16:creationId xmlns:a16="http://schemas.microsoft.com/office/drawing/2014/main" id="{00000000-0008-0000-0900-000030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60145" name="Button 49" hidden="1">
              <a:extLst>
                <a:ext uri="{63B3BB69-23CF-44E3-9099-C40C66FF867C}">
                  <a14:compatExt spid="_x0000_s260145"/>
                </a:ext>
                <a:ext uri="{FF2B5EF4-FFF2-40B4-BE49-F238E27FC236}">
                  <a16:creationId xmlns:a16="http://schemas.microsoft.com/office/drawing/2014/main" id="{00000000-0008-0000-0900-000031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60146" name="Button 50" descr="   Go to MHH  " hidden="1">
              <a:extLst>
                <a:ext uri="{63B3BB69-23CF-44E3-9099-C40C66FF867C}">
                  <a14:compatExt spid="_x0000_s260146"/>
                </a:ext>
                <a:ext uri="{FF2B5EF4-FFF2-40B4-BE49-F238E27FC236}">
                  <a16:creationId xmlns:a16="http://schemas.microsoft.com/office/drawing/2014/main" id="{00000000-0008-0000-0900-000032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60147" name="Button 51" hidden="1">
              <a:extLst>
                <a:ext uri="{63B3BB69-23CF-44E3-9099-C40C66FF867C}">
                  <a14:compatExt spid="_x0000_s260147"/>
                </a:ext>
                <a:ext uri="{FF2B5EF4-FFF2-40B4-BE49-F238E27FC236}">
                  <a16:creationId xmlns:a16="http://schemas.microsoft.com/office/drawing/2014/main" id="{00000000-0008-0000-0900-000033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60148" name="Button 52" hidden="1">
              <a:extLst>
                <a:ext uri="{63B3BB69-23CF-44E3-9099-C40C66FF867C}">
                  <a14:compatExt spid="_x0000_s260148"/>
                </a:ext>
                <a:ext uri="{FF2B5EF4-FFF2-40B4-BE49-F238E27FC236}">
                  <a16:creationId xmlns:a16="http://schemas.microsoft.com/office/drawing/2014/main" id="{00000000-0008-0000-0900-000034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60149" name="Button 53" hidden="1">
              <a:extLst>
                <a:ext uri="{63B3BB69-23CF-44E3-9099-C40C66FF867C}">
                  <a14:compatExt spid="_x0000_s260149"/>
                </a:ext>
                <a:ext uri="{FF2B5EF4-FFF2-40B4-BE49-F238E27FC236}">
                  <a16:creationId xmlns:a16="http://schemas.microsoft.com/office/drawing/2014/main" id="{00000000-0008-0000-0900-000035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60150" name="Button 54" hidden="1">
              <a:extLst>
                <a:ext uri="{63B3BB69-23CF-44E3-9099-C40C66FF867C}">
                  <a14:compatExt spid="_x0000_s260150"/>
                </a:ext>
                <a:ext uri="{FF2B5EF4-FFF2-40B4-BE49-F238E27FC236}">
                  <a16:creationId xmlns:a16="http://schemas.microsoft.com/office/drawing/2014/main" id="{00000000-0008-0000-0900-000036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60151" name="Button 55" descr="   Go to MHH  " hidden="1">
              <a:extLst>
                <a:ext uri="{63B3BB69-23CF-44E3-9099-C40C66FF867C}">
                  <a14:compatExt spid="_x0000_s260151"/>
                </a:ext>
                <a:ext uri="{FF2B5EF4-FFF2-40B4-BE49-F238E27FC236}">
                  <a16:creationId xmlns:a16="http://schemas.microsoft.com/office/drawing/2014/main" id="{00000000-0008-0000-0900-000037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60152" name="Button 56" hidden="1">
              <a:extLst>
                <a:ext uri="{63B3BB69-23CF-44E3-9099-C40C66FF867C}">
                  <a14:compatExt spid="_x0000_s260152"/>
                </a:ext>
                <a:ext uri="{FF2B5EF4-FFF2-40B4-BE49-F238E27FC236}">
                  <a16:creationId xmlns:a16="http://schemas.microsoft.com/office/drawing/2014/main" id="{00000000-0008-0000-0900-000038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60153" name="Button 57" hidden="1">
              <a:extLst>
                <a:ext uri="{63B3BB69-23CF-44E3-9099-C40C66FF867C}">
                  <a14:compatExt spid="_x0000_s260153"/>
                </a:ext>
                <a:ext uri="{FF2B5EF4-FFF2-40B4-BE49-F238E27FC236}">
                  <a16:creationId xmlns:a16="http://schemas.microsoft.com/office/drawing/2014/main" id="{00000000-0008-0000-0900-000039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60154" name="Button 58" descr="   Go to MHH  " hidden="1">
              <a:extLst>
                <a:ext uri="{63B3BB69-23CF-44E3-9099-C40C66FF867C}">
                  <a14:compatExt spid="_x0000_s260154"/>
                </a:ext>
                <a:ext uri="{FF2B5EF4-FFF2-40B4-BE49-F238E27FC236}">
                  <a16:creationId xmlns:a16="http://schemas.microsoft.com/office/drawing/2014/main" id="{00000000-0008-0000-0900-00003A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60155" name="Button 59" hidden="1">
              <a:extLst>
                <a:ext uri="{63B3BB69-23CF-44E3-9099-C40C66FF867C}">
                  <a14:compatExt spid="_x0000_s260155"/>
                </a:ext>
                <a:ext uri="{FF2B5EF4-FFF2-40B4-BE49-F238E27FC236}">
                  <a16:creationId xmlns:a16="http://schemas.microsoft.com/office/drawing/2014/main" id="{00000000-0008-0000-0900-00003B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60156" name="Button 60" hidden="1">
              <a:extLst>
                <a:ext uri="{63B3BB69-23CF-44E3-9099-C40C66FF867C}">
                  <a14:compatExt spid="_x0000_s260156"/>
                </a:ext>
                <a:ext uri="{FF2B5EF4-FFF2-40B4-BE49-F238E27FC236}">
                  <a16:creationId xmlns:a16="http://schemas.microsoft.com/office/drawing/2014/main" id="{00000000-0008-0000-0900-00003C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60157" name="Button 61" hidden="1">
              <a:extLst>
                <a:ext uri="{63B3BB69-23CF-44E3-9099-C40C66FF867C}">
                  <a14:compatExt spid="_x0000_s260157"/>
                </a:ext>
                <a:ext uri="{FF2B5EF4-FFF2-40B4-BE49-F238E27FC236}">
                  <a16:creationId xmlns:a16="http://schemas.microsoft.com/office/drawing/2014/main" id="{00000000-0008-0000-0900-00003D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60158" name="Button 62" hidden="1">
              <a:extLst>
                <a:ext uri="{63B3BB69-23CF-44E3-9099-C40C66FF867C}">
                  <a14:compatExt spid="_x0000_s260158"/>
                </a:ext>
                <a:ext uri="{FF2B5EF4-FFF2-40B4-BE49-F238E27FC236}">
                  <a16:creationId xmlns:a16="http://schemas.microsoft.com/office/drawing/2014/main" id="{00000000-0008-0000-0900-00003E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60159" name="Button 63" hidden="1">
              <a:extLst>
                <a:ext uri="{63B3BB69-23CF-44E3-9099-C40C66FF867C}">
                  <a14:compatExt spid="_x0000_s260159"/>
                </a:ext>
                <a:ext uri="{FF2B5EF4-FFF2-40B4-BE49-F238E27FC236}">
                  <a16:creationId xmlns:a16="http://schemas.microsoft.com/office/drawing/2014/main" id="{00000000-0008-0000-0900-00003F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60160" name="Button 64" hidden="1">
              <a:extLst>
                <a:ext uri="{63B3BB69-23CF-44E3-9099-C40C66FF867C}">
                  <a14:compatExt spid="_x0000_s260160"/>
                </a:ext>
                <a:ext uri="{FF2B5EF4-FFF2-40B4-BE49-F238E27FC236}">
                  <a16:creationId xmlns:a16="http://schemas.microsoft.com/office/drawing/2014/main" id="{00000000-0008-0000-0900-000040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60161" name="Button 65" descr="   Go to MHH  " hidden="1">
              <a:extLst>
                <a:ext uri="{63B3BB69-23CF-44E3-9099-C40C66FF867C}">
                  <a14:compatExt spid="_x0000_s260161"/>
                </a:ext>
                <a:ext uri="{FF2B5EF4-FFF2-40B4-BE49-F238E27FC236}">
                  <a16:creationId xmlns:a16="http://schemas.microsoft.com/office/drawing/2014/main" id="{00000000-0008-0000-0900-000041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60162" name="Button 66" hidden="1">
              <a:extLst>
                <a:ext uri="{63B3BB69-23CF-44E3-9099-C40C66FF867C}">
                  <a14:compatExt spid="_x0000_s260162"/>
                </a:ext>
                <a:ext uri="{FF2B5EF4-FFF2-40B4-BE49-F238E27FC236}">
                  <a16:creationId xmlns:a16="http://schemas.microsoft.com/office/drawing/2014/main" id="{00000000-0008-0000-0900-000042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60163" name="Button 67" hidden="1">
              <a:extLst>
                <a:ext uri="{63B3BB69-23CF-44E3-9099-C40C66FF867C}">
                  <a14:compatExt spid="_x0000_s260163"/>
                </a:ext>
                <a:ext uri="{FF2B5EF4-FFF2-40B4-BE49-F238E27FC236}">
                  <a16:creationId xmlns:a16="http://schemas.microsoft.com/office/drawing/2014/main" id="{00000000-0008-0000-0900-000043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60164" name="Button 68" hidden="1">
              <a:extLst>
                <a:ext uri="{63B3BB69-23CF-44E3-9099-C40C66FF867C}">
                  <a14:compatExt spid="_x0000_s260164"/>
                </a:ext>
                <a:ext uri="{FF2B5EF4-FFF2-40B4-BE49-F238E27FC236}">
                  <a16:creationId xmlns:a16="http://schemas.microsoft.com/office/drawing/2014/main" id="{00000000-0008-0000-0900-000044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60165" name="Button 69" hidden="1">
              <a:extLst>
                <a:ext uri="{63B3BB69-23CF-44E3-9099-C40C66FF867C}">
                  <a14:compatExt spid="_x0000_s260165"/>
                </a:ext>
                <a:ext uri="{FF2B5EF4-FFF2-40B4-BE49-F238E27FC236}">
                  <a16:creationId xmlns:a16="http://schemas.microsoft.com/office/drawing/2014/main" id="{00000000-0008-0000-0900-000045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60166" name="Button 70" hidden="1">
              <a:extLst>
                <a:ext uri="{63B3BB69-23CF-44E3-9099-C40C66FF867C}">
                  <a14:compatExt spid="_x0000_s260166"/>
                </a:ext>
                <a:ext uri="{FF2B5EF4-FFF2-40B4-BE49-F238E27FC236}">
                  <a16:creationId xmlns:a16="http://schemas.microsoft.com/office/drawing/2014/main" id="{00000000-0008-0000-0900-000046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60167" name="Button 71" hidden="1">
              <a:extLst>
                <a:ext uri="{63B3BB69-23CF-44E3-9099-C40C66FF867C}">
                  <a14:compatExt spid="_x0000_s260167"/>
                </a:ext>
                <a:ext uri="{FF2B5EF4-FFF2-40B4-BE49-F238E27FC236}">
                  <a16:creationId xmlns:a16="http://schemas.microsoft.com/office/drawing/2014/main" id="{00000000-0008-0000-0900-000047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60168" name="Button 72" hidden="1">
              <a:extLst>
                <a:ext uri="{63B3BB69-23CF-44E3-9099-C40C66FF867C}">
                  <a14:compatExt spid="_x0000_s260168"/>
                </a:ext>
                <a:ext uri="{FF2B5EF4-FFF2-40B4-BE49-F238E27FC236}">
                  <a16:creationId xmlns:a16="http://schemas.microsoft.com/office/drawing/2014/main" id="{00000000-0008-0000-0900-000048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60169" name="Button 73" hidden="1">
              <a:extLst>
                <a:ext uri="{63B3BB69-23CF-44E3-9099-C40C66FF867C}">
                  <a14:compatExt spid="_x0000_s260169"/>
                </a:ext>
                <a:ext uri="{FF2B5EF4-FFF2-40B4-BE49-F238E27FC236}">
                  <a16:creationId xmlns:a16="http://schemas.microsoft.com/office/drawing/2014/main" id="{00000000-0008-0000-0900-000049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60170" name="Button 74" hidden="1">
              <a:extLst>
                <a:ext uri="{63B3BB69-23CF-44E3-9099-C40C66FF867C}">
                  <a14:compatExt spid="_x0000_s260170"/>
                </a:ext>
                <a:ext uri="{FF2B5EF4-FFF2-40B4-BE49-F238E27FC236}">
                  <a16:creationId xmlns:a16="http://schemas.microsoft.com/office/drawing/2014/main" id="{00000000-0008-0000-0900-00004A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9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9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drawings/vmlDrawing7.vml" Type="http://schemas.openxmlformats.org/officeDocument/2006/relationships/vmlDrawing" Id="rId3"/><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195.xml" Type="http://schemas.openxmlformats.org/officeDocument/2006/relationships/ctrlProp" Id="rId7"/><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drawings/drawing8.xml" Type="http://schemas.openxmlformats.org/officeDocument/2006/relationships/drawing" Id="rId2"/><Relationship Target="../ctrlProps/ctrlProp204.xml" Type="http://schemas.openxmlformats.org/officeDocument/2006/relationships/ctrlProp" Id="rId16"/><Relationship Target="../ctrlProps/ctrlProp208.xml" Type="http://schemas.openxmlformats.org/officeDocument/2006/relationships/ctrlProp" Id="rId20"/><Relationship Target="../ctrlProps/ctrlProp217.xml" Type="http://schemas.openxmlformats.org/officeDocument/2006/relationships/ctrlProp" Id="rId29"/><Relationship Target="../ctrlProps/ctrlProp229.xml" Type="http://schemas.openxmlformats.org/officeDocument/2006/relationships/ctrlProp" Id="rId41"/><Relationship Target="../ctrlProps/ctrlProp242.xml" Type="http://schemas.openxmlformats.org/officeDocument/2006/relationships/ctrlProp" Id="rId54"/><Relationship Target="../printerSettings/printerSettings7.bin" Type="http://schemas.openxmlformats.org/officeDocument/2006/relationships/printerSettings" Id="rId1"/><Relationship Target="../ctrlProps/ctrlProp194.xml" Type="http://schemas.openxmlformats.org/officeDocument/2006/relationships/ctrlProp" Id="rId6"/><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196.xml" Type="http://schemas.openxmlformats.org/officeDocument/2006/relationships/ctrlProp" Id="rId8"/><Relationship Target="../ctrlProps/ctrlProp239.xml" Type="http://schemas.openxmlformats.org/officeDocument/2006/relationships/ctrlProp" Id="rId51"/></Relationships>
</file>

<file path=xl/worksheets/_rels/sheet9.xml.rels><?xml version="1.0" encoding="UTF-8"?><Relationships xmlns="http://schemas.openxmlformats.org/package/2006/relationships"><Relationship Target="../ctrlProps/ctrlProp252.xml" Type="http://schemas.openxmlformats.org/officeDocument/2006/relationships/ctrlProp" Id="rId13"/><Relationship Target="../ctrlProps/ctrlProp257.xml" Type="http://schemas.openxmlformats.org/officeDocument/2006/relationships/ctrlProp" Id="rId18"/><Relationship Target="../ctrlProps/ctrlProp265.xml" Type="http://schemas.openxmlformats.org/officeDocument/2006/relationships/ctrlProp" Id="rId26"/><Relationship Target="../ctrlProps/ctrlProp278.xml" Type="http://schemas.openxmlformats.org/officeDocument/2006/relationships/ctrlProp" Id="rId39"/><Relationship Target="../ctrlProps/ctrlProp260.xml" Type="http://schemas.openxmlformats.org/officeDocument/2006/relationships/ctrlProp" Id="rId21"/><Relationship Target="../ctrlProps/ctrlProp273.xml" Type="http://schemas.openxmlformats.org/officeDocument/2006/relationships/ctrlProp" Id="rId34"/><Relationship Target="../ctrlProps/ctrlProp281.xml" Type="http://schemas.openxmlformats.org/officeDocument/2006/relationships/ctrlProp" Id="rId42"/><Relationship Target="../ctrlProps/ctrlProp286.xml" Type="http://schemas.openxmlformats.org/officeDocument/2006/relationships/ctrlProp" Id="rId47"/><Relationship Target="../ctrlProps/ctrlProp289.xml" Type="http://schemas.openxmlformats.org/officeDocument/2006/relationships/ctrlProp" Id="rId50"/><Relationship Target="../ctrlProps/ctrlProp294.xml" Type="http://schemas.openxmlformats.org/officeDocument/2006/relationships/ctrlProp" Id="rId55"/><Relationship Target="../ctrlProps/ctrlProp302.xml" Type="http://schemas.openxmlformats.org/officeDocument/2006/relationships/ctrlProp" Id="rId63"/><Relationship Target="../ctrlProps/ctrlProp307.xml" Type="http://schemas.openxmlformats.org/officeDocument/2006/relationships/ctrlProp" Id="rId68"/><Relationship Target="../ctrlProps/ctrlProp315.xml" Type="http://schemas.openxmlformats.org/officeDocument/2006/relationships/ctrlProp" Id="rId76"/><Relationship Target="../ctrlProps/ctrlProp246.xml" Type="http://schemas.openxmlformats.org/officeDocument/2006/relationships/ctrlProp" Id="rId7"/><Relationship Target="../ctrlProps/ctrlProp310.xml" Type="http://schemas.openxmlformats.org/officeDocument/2006/relationships/ctrlProp" Id="rId71"/><Relationship Target="../drawings/drawing9.xml" Type="http://schemas.openxmlformats.org/officeDocument/2006/relationships/drawing" Id="rId2"/><Relationship Target="../ctrlProps/ctrlProp255.xml" Type="http://schemas.openxmlformats.org/officeDocument/2006/relationships/ctrlProp" Id="rId16"/><Relationship Target="../ctrlProps/ctrlProp268.xml" Type="http://schemas.openxmlformats.org/officeDocument/2006/relationships/ctrlProp" Id="rId29"/><Relationship Target="../ctrlProps/ctrlProp250.xml" Type="http://schemas.openxmlformats.org/officeDocument/2006/relationships/ctrlProp" Id="rId11"/><Relationship Target="../ctrlProps/ctrlProp263.xml" Type="http://schemas.openxmlformats.org/officeDocument/2006/relationships/ctrlProp" Id="rId24"/><Relationship Target="../ctrlProps/ctrlProp271.xml" Type="http://schemas.openxmlformats.org/officeDocument/2006/relationships/ctrlProp" Id="rId32"/><Relationship Target="../ctrlProps/ctrlProp276.xml" Type="http://schemas.openxmlformats.org/officeDocument/2006/relationships/ctrlProp" Id="rId37"/><Relationship Target="../ctrlProps/ctrlProp279.xml" Type="http://schemas.openxmlformats.org/officeDocument/2006/relationships/ctrlProp" Id="rId40"/><Relationship Target="../ctrlProps/ctrlProp284.xml" Type="http://schemas.openxmlformats.org/officeDocument/2006/relationships/ctrlProp" Id="rId45"/><Relationship Target="../ctrlProps/ctrlProp292.xml" Type="http://schemas.openxmlformats.org/officeDocument/2006/relationships/ctrlProp" Id="rId53"/><Relationship Target="../ctrlProps/ctrlProp297.xml" Type="http://schemas.openxmlformats.org/officeDocument/2006/relationships/ctrlProp" Id="rId58"/><Relationship Target="../ctrlProps/ctrlProp305.xml" Type="http://schemas.openxmlformats.org/officeDocument/2006/relationships/ctrlProp" Id="rId66"/><Relationship Target="../ctrlProps/ctrlProp313.xml" Type="http://schemas.openxmlformats.org/officeDocument/2006/relationships/ctrlProp" Id="rId74"/><Relationship Target="../ctrlProps/ctrlProp244.xml" Type="http://schemas.openxmlformats.org/officeDocument/2006/relationships/ctrlProp" Id="rId5"/><Relationship Target="../ctrlProps/ctrlProp254.xml" Type="http://schemas.openxmlformats.org/officeDocument/2006/relationships/ctrlProp" Id="rId15"/><Relationship Target="../ctrlProps/ctrlProp262.xml" Type="http://schemas.openxmlformats.org/officeDocument/2006/relationships/ctrlProp" Id="rId23"/><Relationship Target="../ctrlProps/ctrlProp267.xml" Type="http://schemas.openxmlformats.org/officeDocument/2006/relationships/ctrlProp" Id="rId28"/><Relationship Target="../ctrlProps/ctrlProp275.xml" Type="http://schemas.openxmlformats.org/officeDocument/2006/relationships/ctrlProp" Id="rId36"/><Relationship Target="../ctrlProps/ctrlProp288.xml" Type="http://schemas.openxmlformats.org/officeDocument/2006/relationships/ctrlProp" Id="rId49"/><Relationship Target="../ctrlProps/ctrlProp296.xml" Type="http://schemas.openxmlformats.org/officeDocument/2006/relationships/ctrlProp" Id="rId57"/><Relationship Target="../ctrlProps/ctrlProp300.xml" Type="http://schemas.openxmlformats.org/officeDocument/2006/relationships/ctrlProp" Id="rId61"/><Relationship Target="../ctrlProps/ctrlProp249.xml" Type="http://schemas.openxmlformats.org/officeDocument/2006/relationships/ctrlProp" Id="rId10"/><Relationship Target="../ctrlProps/ctrlProp258.xml" Type="http://schemas.openxmlformats.org/officeDocument/2006/relationships/ctrlProp" Id="rId19"/><Relationship Target="../ctrlProps/ctrlProp270.xml" Type="http://schemas.openxmlformats.org/officeDocument/2006/relationships/ctrlProp" Id="rId31"/><Relationship Target="../ctrlProps/ctrlProp283.xml" Type="http://schemas.openxmlformats.org/officeDocument/2006/relationships/ctrlProp" Id="rId44"/><Relationship Target="../ctrlProps/ctrlProp291.xml" Type="http://schemas.openxmlformats.org/officeDocument/2006/relationships/ctrlProp" Id="rId52"/><Relationship Target="../ctrlProps/ctrlProp299.xml" Type="http://schemas.openxmlformats.org/officeDocument/2006/relationships/ctrlProp" Id="rId60"/><Relationship Target="../ctrlProps/ctrlProp304.xml" Type="http://schemas.openxmlformats.org/officeDocument/2006/relationships/ctrlProp" Id="rId65"/><Relationship Target="../ctrlProps/ctrlProp312.xml" Type="http://schemas.openxmlformats.org/officeDocument/2006/relationships/ctrlProp" Id="rId73"/><Relationship Target="../ctrlProps/ctrlProp243.xml" Type="http://schemas.openxmlformats.org/officeDocument/2006/relationships/ctrlProp" Id="rId4"/><Relationship Target="../ctrlProps/ctrlProp248.xml" Type="http://schemas.openxmlformats.org/officeDocument/2006/relationships/ctrlProp" Id="rId9"/><Relationship Target="../ctrlProps/ctrlProp253.xml" Type="http://schemas.openxmlformats.org/officeDocument/2006/relationships/ctrlProp" Id="rId14"/><Relationship Target="../ctrlProps/ctrlProp261.xml" Type="http://schemas.openxmlformats.org/officeDocument/2006/relationships/ctrlProp" Id="rId22"/><Relationship Target="../ctrlProps/ctrlProp266.xml" Type="http://schemas.openxmlformats.org/officeDocument/2006/relationships/ctrlProp" Id="rId27"/><Relationship Target="../ctrlProps/ctrlProp269.xml" Type="http://schemas.openxmlformats.org/officeDocument/2006/relationships/ctrlProp" Id="rId30"/><Relationship Target="../ctrlProps/ctrlProp274.xml" Type="http://schemas.openxmlformats.org/officeDocument/2006/relationships/ctrlProp" Id="rId35"/><Relationship Target="../ctrlProps/ctrlProp282.xml" Type="http://schemas.openxmlformats.org/officeDocument/2006/relationships/ctrlProp" Id="rId43"/><Relationship Target="../ctrlProps/ctrlProp287.xml" Type="http://schemas.openxmlformats.org/officeDocument/2006/relationships/ctrlProp" Id="rId48"/><Relationship Target="../ctrlProps/ctrlProp295.xml" Type="http://schemas.openxmlformats.org/officeDocument/2006/relationships/ctrlProp" Id="rId56"/><Relationship Target="../ctrlProps/ctrlProp303.xml" Type="http://schemas.openxmlformats.org/officeDocument/2006/relationships/ctrlProp" Id="rId64"/><Relationship Target="../ctrlProps/ctrlProp308.xml" Type="http://schemas.openxmlformats.org/officeDocument/2006/relationships/ctrlProp" Id="rId69"/><Relationship Target="../ctrlProps/ctrlProp316.xml" Type="http://schemas.openxmlformats.org/officeDocument/2006/relationships/ctrlProp" Id="rId77"/><Relationship Target="../ctrlProps/ctrlProp247.xml" Type="http://schemas.openxmlformats.org/officeDocument/2006/relationships/ctrlProp" Id="rId8"/><Relationship Target="../ctrlProps/ctrlProp290.xml" Type="http://schemas.openxmlformats.org/officeDocument/2006/relationships/ctrlProp" Id="rId51"/><Relationship Target="../ctrlProps/ctrlProp311.xml" Type="http://schemas.openxmlformats.org/officeDocument/2006/relationships/ctrlProp" Id="rId72"/><Relationship Target="../drawings/vmlDrawing8.vml" Type="http://schemas.openxmlformats.org/officeDocument/2006/relationships/vmlDrawing" Id="rId3"/><Relationship Target="../ctrlProps/ctrlProp251.xml" Type="http://schemas.openxmlformats.org/officeDocument/2006/relationships/ctrlProp" Id="rId12"/><Relationship Target="../ctrlProps/ctrlProp256.xml" Type="http://schemas.openxmlformats.org/officeDocument/2006/relationships/ctrlProp" Id="rId17"/><Relationship Target="../ctrlProps/ctrlProp264.xml" Type="http://schemas.openxmlformats.org/officeDocument/2006/relationships/ctrlProp" Id="rId25"/><Relationship Target="../ctrlProps/ctrlProp272.xml" Type="http://schemas.openxmlformats.org/officeDocument/2006/relationships/ctrlProp" Id="rId33"/><Relationship Target="../ctrlProps/ctrlProp277.xml" Type="http://schemas.openxmlformats.org/officeDocument/2006/relationships/ctrlProp" Id="rId38"/><Relationship Target="../ctrlProps/ctrlProp285.xml" Type="http://schemas.openxmlformats.org/officeDocument/2006/relationships/ctrlProp" Id="rId46"/><Relationship Target="../ctrlProps/ctrlProp298.xml" Type="http://schemas.openxmlformats.org/officeDocument/2006/relationships/ctrlProp" Id="rId59"/><Relationship Target="../ctrlProps/ctrlProp306.xml" Type="http://schemas.openxmlformats.org/officeDocument/2006/relationships/ctrlProp" Id="rId67"/><Relationship Target="../ctrlProps/ctrlProp259.xml" Type="http://schemas.openxmlformats.org/officeDocument/2006/relationships/ctrlProp" Id="rId20"/><Relationship Target="../ctrlProps/ctrlProp280.xml" Type="http://schemas.openxmlformats.org/officeDocument/2006/relationships/ctrlProp" Id="rId41"/><Relationship Target="../ctrlProps/ctrlProp293.xml" Type="http://schemas.openxmlformats.org/officeDocument/2006/relationships/ctrlProp" Id="rId54"/><Relationship Target="../ctrlProps/ctrlProp301.xml" Type="http://schemas.openxmlformats.org/officeDocument/2006/relationships/ctrlProp" Id="rId62"/><Relationship Target="../ctrlProps/ctrlProp309.xml" Type="http://schemas.openxmlformats.org/officeDocument/2006/relationships/ctrlProp" Id="rId70"/><Relationship Target="../ctrlProps/ctrlProp314.xml" Type="http://schemas.openxmlformats.org/officeDocument/2006/relationships/ctrlProp" Id="rId75"/><Relationship Target="../printerSettings/printerSettings8.bin" Type="http://schemas.openxmlformats.org/officeDocument/2006/relationships/printerSettings" Id="rId1"/><Relationship Target="../ctrlProps/ctrlProp245.xml" Type="http://schemas.openxmlformats.org/officeDocument/2006/relationships/ctrlProp" Id="rId6"/></Relationships>
</file>

<file path=xl/worksheets/_rels/sheet10.xml.rels><?xml version="1.0" encoding="UTF-8"?><Relationships xmlns="http://schemas.openxmlformats.org/package/2006/relationships"><Relationship Target="../ctrlProps/ctrlProp326.xml" Type="http://schemas.openxmlformats.org/officeDocument/2006/relationships/ctrlProp" Id="rId13"/><Relationship Target="../ctrlProps/ctrlProp331.xml" Type="http://schemas.openxmlformats.org/officeDocument/2006/relationships/ctrlProp" Id="rId18"/><Relationship Target="../ctrlProps/ctrlProp339.xml" Type="http://schemas.openxmlformats.org/officeDocument/2006/relationships/ctrlProp" Id="rId26"/><Relationship Target="../ctrlProps/ctrlProp352.xml" Type="http://schemas.openxmlformats.org/officeDocument/2006/relationships/ctrlProp" Id="rId39"/><Relationship Target="../ctrlProps/ctrlProp334.xml" Type="http://schemas.openxmlformats.org/officeDocument/2006/relationships/ctrlProp" Id="rId21"/><Relationship Target="../ctrlProps/ctrlProp347.xml" Type="http://schemas.openxmlformats.org/officeDocument/2006/relationships/ctrlProp" Id="rId34"/><Relationship Target="../ctrlProps/ctrlProp355.xml" Type="http://schemas.openxmlformats.org/officeDocument/2006/relationships/ctrlProp" Id="rId42"/><Relationship Target="../ctrlProps/ctrlProp360.xml" Type="http://schemas.openxmlformats.org/officeDocument/2006/relationships/ctrlProp" Id="rId47"/><Relationship Target="../ctrlProps/ctrlProp363.xml" Type="http://schemas.openxmlformats.org/officeDocument/2006/relationships/ctrlProp" Id="rId50"/><Relationship Target="../ctrlProps/ctrlProp368.xml" Type="http://schemas.openxmlformats.org/officeDocument/2006/relationships/ctrlProp" Id="rId55"/><Relationship Target="../ctrlProps/ctrlProp376.xml" Type="http://schemas.openxmlformats.org/officeDocument/2006/relationships/ctrlProp" Id="rId63"/><Relationship Target="../ctrlProps/ctrlProp381.xml" Type="http://schemas.openxmlformats.org/officeDocument/2006/relationships/ctrlProp" Id="rId68"/><Relationship Target="../ctrlProps/ctrlProp389.xml" Type="http://schemas.openxmlformats.org/officeDocument/2006/relationships/ctrlProp" Id="rId76"/><Relationship Target="../ctrlProps/ctrlProp320.xml" Type="http://schemas.openxmlformats.org/officeDocument/2006/relationships/ctrlProp" Id="rId7"/><Relationship Target="../ctrlProps/ctrlProp384.xml" Type="http://schemas.openxmlformats.org/officeDocument/2006/relationships/ctrlProp" Id="rId71"/><Relationship Target="../drawings/drawing10.xml" Type="http://schemas.openxmlformats.org/officeDocument/2006/relationships/drawing" Id="rId2"/><Relationship Target="../ctrlProps/ctrlProp329.xml" Type="http://schemas.openxmlformats.org/officeDocument/2006/relationships/ctrlProp" Id="rId16"/><Relationship Target="../ctrlProps/ctrlProp342.xml" Type="http://schemas.openxmlformats.org/officeDocument/2006/relationships/ctrlProp" Id="rId29"/><Relationship Target="../ctrlProps/ctrlProp324.xml" Type="http://schemas.openxmlformats.org/officeDocument/2006/relationships/ctrlProp" Id="rId11"/><Relationship Target="../ctrlProps/ctrlProp337.xml" Type="http://schemas.openxmlformats.org/officeDocument/2006/relationships/ctrlProp" Id="rId24"/><Relationship Target="../ctrlProps/ctrlProp345.xml" Type="http://schemas.openxmlformats.org/officeDocument/2006/relationships/ctrlProp" Id="rId32"/><Relationship Target="../ctrlProps/ctrlProp350.xml" Type="http://schemas.openxmlformats.org/officeDocument/2006/relationships/ctrlProp" Id="rId37"/><Relationship Target="../ctrlProps/ctrlProp353.xml" Type="http://schemas.openxmlformats.org/officeDocument/2006/relationships/ctrlProp" Id="rId40"/><Relationship Target="../ctrlProps/ctrlProp358.xml" Type="http://schemas.openxmlformats.org/officeDocument/2006/relationships/ctrlProp" Id="rId45"/><Relationship Target="../ctrlProps/ctrlProp366.xml" Type="http://schemas.openxmlformats.org/officeDocument/2006/relationships/ctrlProp" Id="rId53"/><Relationship Target="../ctrlProps/ctrlProp371.xml" Type="http://schemas.openxmlformats.org/officeDocument/2006/relationships/ctrlProp" Id="rId58"/><Relationship Target="../ctrlProps/ctrlProp379.xml" Type="http://schemas.openxmlformats.org/officeDocument/2006/relationships/ctrlProp" Id="rId66"/><Relationship Target="../ctrlProps/ctrlProp387.xml" Type="http://schemas.openxmlformats.org/officeDocument/2006/relationships/ctrlProp" Id="rId74"/><Relationship Target="../ctrlProps/ctrlProp318.xml" Type="http://schemas.openxmlformats.org/officeDocument/2006/relationships/ctrlProp" Id="rId5"/><Relationship Target="../ctrlProps/ctrlProp328.xml" Type="http://schemas.openxmlformats.org/officeDocument/2006/relationships/ctrlProp" Id="rId15"/><Relationship Target="../ctrlProps/ctrlProp336.xml" Type="http://schemas.openxmlformats.org/officeDocument/2006/relationships/ctrlProp" Id="rId23"/><Relationship Target="../ctrlProps/ctrlProp341.xml" Type="http://schemas.openxmlformats.org/officeDocument/2006/relationships/ctrlProp" Id="rId28"/><Relationship Target="../ctrlProps/ctrlProp349.xml" Type="http://schemas.openxmlformats.org/officeDocument/2006/relationships/ctrlProp" Id="rId36"/><Relationship Target="../ctrlProps/ctrlProp362.xml" Type="http://schemas.openxmlformats.org/officeDocument/2006/relationships/ctrlProp" Id="rId49"/><Relationship Target="../ctrlProps/ctrlProp370.xml" Type="http://schemas.openxmlformats.org/officeDocument/2006/relationships/ctrlProp" Id="rId57"/><Relationship Target="../ctrlProps/ctrlProp374.xml" Type="http://schemas.openxmlformats.org/officeDocument/2006/relationships/ctrlProp" Id="rId61"/><Relationship Target="../ctrlProps/ctrlProp323.xml" Type="http://schemas.openxmlformats.org/officeDocument/2006/relationships/ctrlProp" Id="rId10"/><Relationship Target="../ctrlProps/ctrlProp332.xml" Type="http://schemas.openxmlformats.org/officeDocument/2006/relationships/ctrlProp" Id="rId19"/><Relationship Target="../ctrlProps/ctrlProp344.xml" Type="http://schemas.openxmlformats.org/officeDocument/2006/relationships/ctrlProp" Id="rId31"/><Relationship Target="../ctrlProps/ctrlProp357.xml" Type="http://schemas.openxmlformats.org/officeDocument/2006/relationships/ctrlProp" Id="rId44"/><Relationship Target="../ctrlProps/ctrlProp365.xml" Type="http://schemas.openxmlformats.org/officeDocument/2006/relationships/ctrlProp" Id="rId52"/><Relationship Target="../ctrlProps/ctrlProp373.xml" Type="http://schemas.openxmlformats.org/officeDocument/2006/relationships/ctrlProp" Id="rId60"/><Relationship Target="../ctrlProps/ctrlProp378.xml" Type="http://schemas.openxmlformats.org/officeDocument/2006/relationships/ctrlProp" Id="rId65"/><Relationship Target="../ctrlProps/ctrlProp386.xml" Type="http://schemas.openxmlformats.org/officeDocument/2006/relationships/ctrlProp" Id="rId73"/><Relationship Target="../ctrlProps/ctrlProp317.xml" Type="http://schemas.openxmlformats.org/officeDocument/2006/relationships/ctrlProp" Id="rId4"/><Relationship Target="../ctrlProps/ctrlProp322.xml" Type="http://schemas.openxmlformats.org/officeDocument/2006/relationships/ctrlProp" Id="rId9"/><Relationship Target="../ctrlProps/ctrlProp327.xml" Type="http://schemas.openxmlformats.org/officeDocument/2006/relationships/ctrlProp" Id="rId14"/><Relationship Target="../ctrlProps/ctrlProp335.xml" Type="http://schemas.openxmlformats.org/officeDocument/2006/relationships/ctrlProp" Id="rId22"/><Relationship Target="../ctrlProps/ctrlProp340.xml" Type="http://schemas.openxmlformats.org/officeDocument/2006/relationships/ctrlProp" Id="rId27"/><Relationship Target="../ctrlProps/ctrlProp343.xml" Type="http://schemas.openxmlformats.org/officeDocument/2006/relationships/ctrlProp" Id="rId30"/><Relationship Target="../ctrlProps/ctrlProp348.xml" Type="http://schemas.openxmlformats.org/officeDocument/2006/relationships/ctrlProp" Id="rId35"/><Relationship Target="../ctrlProps/ctrlProp356.xml" Type="http://schemas.openxmlformats.org/officeDocument/2006/relationships/ctrlProp" Id="rId43"/><Relationship Target="../ctrlProps/ctrlProp361.xml" Type="http://schemas.openxmlformats.org/officeDocument/2006/relationships/ctrlProp" Id="rId48"/><Relationship Target="../ctrlProps/ctrlProp369.xml" Type="http://schemas.openxmlformats.org/officeDocument/2006/relationships/ctrlProp" Id="rId56"/><Relationship Target="../ctrlProps/ctrlProp377.xml" Type="http://schemas.openxmlformats.org/officeDocument/2006/relationships/ctrlProp" Id="rId64"/><Relationship Target="../ctrlProps/ctrlProp382.xml" Type="http://schemas.openxmlformats.org/officeDocument/2006/relationships/ctrlProp" Id="rId69"/><Relationship Target="../ctrlProps/ctrlProp390.xml" Type="http://schemas.openxmlformats.org/officeDocument/2006/relationships/ctrlProp" Id="rId77"/><Relationship Target="../ctrlProps/ctrlProp321.xml" Type="http://schemas.openxmlformats.org/officeDocument/2006/relationships/ctrlProp" Id="rId8"/><Relationship Target="../ctrlProps/ctrlProp364.xml" Type="http://schemas.openxmlformats.org/officeDocument/2006/relationships/ctrlProp" Id="rId51"/><Relationship Target="../ctrlProps/ctrlProp385.xml" Type="http://schemas.openxmlformats.org/officeDocument/2006/relationships/ctrlProp" Id="rId72"/><Relationship Target="../drawings/vmlDrawing9.vml" Type="http://schemas.openxmlformats.org/officeDocument/2006/relationships/vmlDrawing" Id="rId3"/><Relationship Target="../ctrlProps/ctrlProp325.xml" Type="http://schemas.openxmlformats.org/officeDocument/2006/relationships/ctrlProp" Id="rId12"/><Relationship Target="../ctrlProps/ctrlProp330.xml" Type="http://schemas.openxmlformats.org/officeDocument/2006/relationships/ctrlProp" Id="rId17"/><Relationship Target="../ctrlProps/ctrlProp338.xml" Type="http://schemas.openxmlformats.org/officeDocument/2006/relationships/ctrlProp" Id="rId25"/><Relationship Target="../ctrlProps/ctrlProp346.xml" Type="http://schemas.openxmlformats.org/officeDocument/2006/relationships/ctrlProp" Id="rId33"/><Relationship Target="../ctrlProps/ctrlProp351.xml" Type="http://schemas.openxmlformats.org/officeDocument/2006/relationships/ctrlProp" Id="rId38"/><Relationship Target="../ctrlProps/ctrlProp359.xml" Type="http://schemas.openxmlformats.org/officeDocument/2006/relationships/ctrlProp" Id="rId46"/><Relationship Target="../ctrlProps/ctrlProp372.xml" Type="http://schemas.openxmlformats.org/officeDocument/2006/relationships/ctrlProp" Id="rId59"/><Relationship Target="../ctrlProps/ctrlProp380.xml" Type="http://schemas.openxmlformats.org/officeDocument/2006/relationships/ctrlProp" Id="rId67"/><Relationship Target="../ctrlProps/ctrlProp333.xml" Type="http://schemas.openxmlformats.org/officeDocument/2006/relationships/ctrlProp" Id="rId20"/><Relationship Target="../ctrlProps/ctrlProp354.xml" Type="http://schemas.openxmlformats.org/officeDocument/2006/relationships/ctrlProp" Id="rId41"/><Relationship Target="../ctrlProps/ctrlProp367.xml" Type="http://schemas.openxmlformats.org/officeDocument/2006/relationships/ctrlProp" Id="rId54"/><Relationship Target="../ctrlProps/ctrlProp375.xml" Type="http://schemas.openxmlformats.org/officeDocument/2006/relationships/ctrlProp" Id="rId62"/><Relationship Target="../ctrlProps/ctrlProp383.xml" Type="http://schemas.openxmlformats.org/officeDocument/2006/relationships/ctrlProp" Id="rId70"/><Relationship Target="../ctrlProps/ctrlProp388.xml" Type="http://schemas.openxmlformats.org/officeDocument/2006/relationships/ctrlProp" Id="rId75"/><Relationship Target="../printerSettings/printerSettings9.bin" Type="http://schemas.openxmlformats.org/officeDocument/2006/relationships/printerSettings" Id="rId1"/><Relationship Target="../ctrlProps/ctrlProp319.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80" customWidth="true"/>
    <col min="2" max="2" width="2.7109375" style="180" customWidth="true"/>
    <col min="3" max="3" width="66.28515625" style="180" customWidth="true"/>
    <col min="4" max="4" width="8.85546875" style="180" customWidth="true"/>
    <col min="5" max="16384" width="8.85546875" style="180"/>
  </cols>
  <sheetData>
    <row r="1" ht="44.1" customHeight="true" x14ac:dyDescent="0.25">
      <c r="A1" s="177"/>
      <c r="B1" s="178"/>
      <c r="C1" s="178"/>
      <c r="D1" s="178"/>
      <c r="E1" s="179"/>
      <c r="F1" s="179"/>
      <c r="G1" s="179"/>
      <c r="H1" s="179"/>
      <c r="I1" s="179"/>
      <c r="J1" s="179"/>
      <c r="K1" s="179"/>
      <c r="L1" s="179"/>
      <c r="M1" s="179"/>
      <c r="N1" s="179"/>
      <c r="O1" s="179"/>
      <c r="P1" s="179"/>
      <c r="Q1" s="179"/>
      <c r="R1" s="179"/>
    </row>
    <row r="2" s="283" customFormat="true" ht="22.5" customHeight="true" x14ac:dyDescent="0.35">
      <c r="A2" s="959"/>
      <c r="B2" s="960"/>
    </row>
    <row r="3" s="283" customFormat="true" ht="22.5" customHeight="true" x14ac:dyDescent="0.35">
      <c r="A3" s="296"/>
      <c r="B3" s="297"/>
    </row>
    <row r="4" s="283" customFormat="true" ht="22.5" customHeight="true" x14ac:dyDescent="0.35">
      <c r="A4" s="292"/>
      <c r="B4" s="293"/>
      <c r="C4" s="506" t="s">
        <v>27</v>
      </c>
    </row>
    <row r="5" s="283" customFormat="true" ht="22.5" customHeight="true" x14ac:dyDescent="0.35">
      <c r="A5" s="959"/>
      <c r="B5" s="960"/>
      <c r="C5" s="506"/>
    </row>
    <row r="6" s="283" customFormat="true" ht="29.25" customHeight="true" x14ac:dyDescent="0.2">
      <c r="A6" s="961"/>
      <c r="B6" s="963"/>
      <c r="C6" s="506" t="s">
        <v>28</v>
      </c>
    </row>
    <row r="7" s="283" customFormat="true" ht="25.9" customHeight="true" x14ac:dyDescent="0.4">
      <c r="A7" s="955"/>
      <c r="B7" s="956"/>
      <c r="C7" s="508" t="str">
        <f ca="true">+Water!B5</f>
        <v>Gambia</v>
      </c>
    </row>
    <row r="8" s="283" customFormat="true" ht="15" customHeight="true" x14ac:dyDescent="0.2">
      <c r="A8" s="957"/>
      <c r="B8" s="958"/>
      <c r="C8" s="506"/>
    </row>
    <row r="9" s="283" customFormat="true" ht="15" customHeight="true" x14ac:dyDescent="0.2">
      <c r="A9" s="297"/>
      <c r="B9" s="300"/>
      <c r="C9" s="507" t="s">
        <v>158</v>
      </c>
    </row>
    <row r="10" ht="8.25" customHeight="true" x14ac:dyDescent="0.2">
      <c r="A10" s="178"/>
      <c r="B10" s="178"/>
      <c r="C10" s="181"/>
      <c r="D10" s="179"/>
      <c r="E10" s="179"/>
      <c r="F10" s="179"/>
      <c r="G10" s="179"/>
      <c r="H10" s="179"/>
      <c r="I10" s="179"/>
      <c r="J10" s="179"/>
      <c r="K10" s="179"/>
      <c r="L10" s="179"/>
      <c r="M10" s="179"/>
      <c r="N10" s="179"/>
      <c r="O10" s="179"/>
      <c r="P10" s="179"/>
      <c r="Q10" s="179"/>
      <c r="R10" s="179"/>
    </row>
    <row r="11" ht="15.95" customHeight="true" x14ac:dyDescent="0.2">
      <c r="A11" s="178"/>
      <c r="C11" s="182" t="s">
        <v>29</v>
      </c>
      <c r="D11" s="179"/>
      <c r="E11" s="178"/>
      <c r="F11" s="179"/>
      <c r="G11" s="179"/>
      <c r="H11" s="179"/>
      <c r="I11" s="179"/>
      <c r="J11" s="179"/>
      <c r="K11" s="179"/>
      <c r="L11" s="179"/>
      <c r="M11" s="179"/>
      <c r="N11" s="179"/>
      <c r="O11" s="179"/>
      <c r="P11" s="179"/>
      <c r="Q11" s="179"/>
      <c r="R11" s="179"/>
    </row>
    <row r="12" ht="9" customHeight="true" x14ac:dyDescent="0.2">
      <c r="A12" s="178"/>
      <c r="B12" s="179"/>
      <c r="C12" s="183"/>
      <c r="D12" s="179"/>
      <c r="E12" s="178"/>
      <c r="F12" s="179"/>
      <c r="G12" s="179"/>
      <c r="H12" s="179"/>
      <c r="I12" s="179"/>
      <c r="J12" s="179"/>
      <c r="K12" s="179"/>
      <c r="L12" s="179"/>
      <c r="M12" s="179"/>
      <c r="N12" s="179"/>
      <c r="O12" s="179"/>
      <c r="P12" s="179"/>
      <c r="Q12" s="179"/>
      <c r="R12" s="179"/>
    </row>
    <row r="13" ht="33" customHeight="true" x14ac:dyDescent="0.25">
      <c r="A13" s="178"/>
      <c r="B13" s="179"/>
      <c r="C13" s="184" t="s">
        <v>30</v>
      </c>
      <c r="D13" s="179"/>
      <c r="E13" s="178"/>
      <c r="F13" s="179"/>
      <c r="G13" s="179"/>
      <c r="H13" s="179"/>
      <c r="I13" s="179"/>
      <c r="J13" s="179"/>
      <c r="K13" s="179"/>
      <c r="L13" s="179"/>
      <c r="M13" s="179"/>
      <c r="N13" s="179"/>
      <c r="O13" s="179"/>
      <c r="P13" s="179"/>
      <c r="Q13" s="179"/>
      <c r="R13" s="179"/>
    </row>
    <row r="14" ht="33" customHeight="true" x14ac:dyDescent="0.2">
      <c r="A14" s="178"/>
      <c r="B14" s="179"/>
      <c r="C14" s="185" t="s">
        <v>31</v>
      </c>
      <c r="D14" s="179"/>
      <c r="E14" s="178"/>
      <c r="F14" s="179"/>
      <c r="G14" s="179"/>
      <c r="H14" s="179"/>
      <c r="I14" s="179"/>
      <c r="J14" s="179"/>
      <c r="K14" s="179"/>
      <c r="L14" s="179"/>
      <c r="M14" s="179"/>
      <c r="N14" s="179"/>
      <c r="O14" s="179"/>
      <c r="P14" s="179"/>
      <c r="Q14" s="179"/>
      <c r="R14" s="179"/>
    </row>
    <row r="15" ht="21.95" customHeight="true" x14ac:dyDescent="0.2">
      <c r="A15" s="178"/>
      <c r="B15" s="186"/>
      <c r="C15" s="187" t="s">
        <v>13</v>
      </c>
      <c r="D15" s="179"/>
      <c r="E15" s="178"/>
      <c r="F15" s="179"/>
      <c r="G15" s="179"/>
      <c r="H15" s="179"/>
      <c r="I15" s="179"/>
      <c r="J15" s="179"/>
      <c r="K15" s="179"/>
      <c r="L15" s="179"/>
      <c r="M15" s="179"/>
      <c r="N15" s="179"/>
      <c r="O15" s="179"/>
      <c r="P15" s="179"/>
      <c r="Q15" s="179"/>
      <c r="R15" s="179"/>
    </row>
    <row r="16" ht="15" x14ac:dyDescent="0.2">
      <c r="A16" s="178"/>
      <c r="B16" s="186"/>
      <c r="C16" s="187" t="s">
        <v>18</v>
      </c>
      <c r="D16" s="179"/>
      <c r="E16" s="178"/>
      <c r="F16" s="179"/>
      <c r="G16" s="179"/>
      <c r="H16" s="179"/>
      <c r="I16" s="179"/>
      <c r="J16" s="179"/>
      <c r="K16" s="179"/>
      <c r="L16" s="179"/>
      <c r="M16" s="179"/>
      <c r="N16" s="179"/>
      <c r="O16" s="179"/>
      <c r="P16" s="179"/>
      <c r="Q16" s="179"/>
      <c r="R16" s="179"/>
    </row>
    <row r="17" ht="15" x14ac:dyDescent="0.2">
      <c r="A17" s="178"/>
      <c r="B17" s="186"/>
      <c r="C17" s="187" t="s">
        <v>32</v>
      </c>
      <c r="D17" s="179"/>
      <c r="E17" s="178"/>
      <c r="F17" s="179"/>
      <c r="G17" s="179"/>
      <c r="H17" s="179"/>
      <c r="I17" s="179"/>
      <c r="J17" s="179"/>
      <c r="K17" s="179"/>
      <c r="L17" s="179"/>
      <c r="M17" s="179"/>
      <c r="N17" s="179"/>
      <c r="O17" s="179"/>
      <c r="P17" s="179"/>
      <c r="Q17" s="179"/>
      <c r="R17" s="179"/>
    </row>
    <row r="18" ht="21" customHeight="true" x14ac:dyDescent="0.2">
      <c r="A18" s="178"/>
      <c r="B18" s="178"/>
      <c r="C18" s="188"/>
      <c r="D18" s="179"/>
      <c r="E18" s="186"/>
      <c r="F18" s="179"/>
      <c r="G18" s="179"/>
      <c r="H18" s="179"/>
      <c r="I18" s="179"/>
      <c r="J18" s="179"/>
      <c r="K18" s="179"/>
      <c r="L18" s="179"/>
      <c r="M18" s="179"/>
      <c r="N18" s="179"/>
      <c r="O18" s="179"/>
      <c r="P18" s="179"/>
      <c r="Q18" s="179"/>
      <c r="R18" s="179"/>
    </row>
    <row r="19" ht="15.75" x14ac:dyDescent="0.25">
      <c r="A19" s="178"/>
      <c r="B19" s="178"/>
      <c r="C19" s="189" t="s">
        <v>33</v>
      </c>
      <c r="D19" s="179"/>
      <c r="E19" s="190"/>
      <c r="F19" s="179"/>
      <c r="G19" s="179"/>
      <c r="H19" s="179"/>
      <c r="I19" s="179"/>
      <c r="J19" s="179"/>
      <c r="K19" s="179"/>
      <c r="L19" s="179"/>
      <c r="M19" s="179"/>
      <c r="N19" s="179"/>
      <c r="O19" s="179"/>
      <c r="P19" s="179"/>
      <c r="Q19" s="179"/>
      <c r="R19" s="179"/>
    </row>
    <row r="20" ht="15.75" x14ac:dyDescent="0.25">
      <c r="A20" s="178"/>
      <c r="B20" s="178"/>
      <c r="C20" s="191" t="s">
        <v>34</v>
      </c>
      <c r="D20" s="179"/>
      <c r="E20" s="190"/>
      <c r="F20" s="179"/>
      <c r="G20" s="179"/>
      <c r="H20" s="179"/>
      <c r="I20" s="179"/>
      <c r="J20" s="179"/>
      <c r="K20" s="179"/>
      <c r="L20" s="179"/>
      <c r="M20" s="179"/>
      <c r="N20" s="179"/>
      <c r="O20" s="179"/>
      <c r="P20" s="179"/>
      <c r="Q20" s="179"/>
      <c r="R20" s="179"/>
    </row>
    <row r="21" ht="15" x14ac:dyDescent="0.2">
      <c r="A21" s="192"/>
      <c r="B21" s="192"/>
      <c r="C21" s="193" t="str">
        <f ca="true">IF(INDIRECT(CONCATENATE("Water","!B105"))=0,"",INDIRECT(CONCATENATE("Water","!B105")))</f>
        <v>MICS00</v>
      </c>
      <c r="D21" s="179"/>
      <c r="E21" s="194"/>
      <c r="F21" s="179"/>
      <c r="G21" s="179"/>
      <c r="H21" s="179"/>
      <c r="I21" s="179"/>
      <c r="J21" s="179"/>
      <c r="K21" s="179"/>
      <c r="L21" s="179"/>
      <c r="M21" s="179"/>
      <c r="N21" s="179"/>
      <c r="O21" s="179"/>
      <c r="P21" s="179"/>
      <c r="Q21" s="179"/>
      <c r="R21" s="179"/>
    </row>
    <row r="22" ht="15" x14ac:dyDescent="0.2">
      <c r="A22" s="192"/>
      <c r="B22" s="192"/>
      <c r="C22" s="193" t="str">
        <f ca="true">IF(INDIRECT(CONCATENATE("Water","!B106"))=0,"",INDIRECT(CONCATENATE("Water","!B106")))</f>
        <v>MICS06</v>
      </c>
      <c r="D22" s="179"/>
      <c r="E22" s="195"/>
      <c r="F22" s="179"/>
      <c r="G22" s="179"/>
      <c r="H22" s="179"/>
      <c r="I22" s="179"/>
      <c r="J22" s="179"/>
      <c r="K22" s="179"/>
      <c r="L22" s="179"/>
      <c r="M22" s="179"/>
      <c r="N22" s="179"/>
      <c r="O22" s="179"/>
      <c r="P22" s="179"/>
      <c r="Q22" s="179"/>
      <c r="R22" s="179"/>
    </row>
    <row r="23" ht="15" x14ac:dyDescent="0.2">
      <c r="A23" s="192"/>
      <c r="B23" s="192"/>
      <c r="C23" s="193" t="str">
        <f ca="true">IF(INDIRECT(CONCATENATE("Water","!B107"))=0,"",INDIRECT(CONCATENATE("Water","!B107")))</f>
        <v>MICS10</v>
      </c>
      <c r="D23" s="179"/>
      <c r="E23" s="196"/>
      <c r="F23" s="179"/>
      <c r="G23" s="179"/>
      <c r="H23" s="179"/>
      <c r="I23" s="179"/>
      <c r="J23" s="179"/>
      <c r="K23" s="179"/>
      <c r="L23" s="179"/>
      <c r="M23" s="179"/>
      <c r="N23" s="179"/>
      <c r="O23" s="179"/>
      <c r="P23" s="179"/>
      <c r="Q23" s="179"/>
      <c r="R23" s="179"/>
    </row>
    <row r="24" x14ac:dyDescent="0.2">
      <c r="A24" s="192"/>
      <c r="B24" s="192"/>
      <c r="C24" s="193" t="str">
        <f ca="true">IF(INDIRECT(CONCATENATE("Water","!B108"))=0,"",INDIRECT(CONCATENATE("Water","!B108")))</f>
        <v>DHS13</v>
      </c>
      <c r="D24" s="179"/>
      <c r="E24" s="179"/>
      <c r="F24" s="179"/>
      <c r="G24" s="179"/>
      <c r="H24" s="179"/>
      <c r="I24" s="179"/>
      <c r="J24" s="179"/>
      <c r="K24" s="179"/>
      <c r="L24" s="179"/>
      <c r="M24" s="179"/>
      <c r="N24" s="179"/>
      <c r="O24" s="179"/>
      <c r="P24" s="179"/>
      <c r="Q24" s="179"/>
      <c r="R24" s="179"/>
    </row>
    <row r="25" x14ac:dyDescent="0.2">
      <c r="A25" s="192"/>
      <c r="B25" s="192"/>
      <c r="C25" s="193" t="str">
        <f ca="true">IF(INDIRECT(CONCATENATE("Water","!B109"))=0,"",INDIRECT(CONCATENATE("Water","!B109")))</f>
        <v>MICS18</v>
      </c>
      <c r="D25" s="179"/>
      <c r="E25" s="179"/>
      <c r="F25" s="179"/>
      <c r="G25" s="179"/>
      <c r="H25" s="179"/>
      <c r="I25" s="179"/>
      <c r="J25" s="179"/>
      <c r="K25" s="179"/>
      <c r="L25" s="179"/>
      <c r="M25" s="179"/>
      <c r="N25" s="179"/>
      <c r="O25" s="179"/>
      <c r="P25" s="179"/>
      <c r="Q25" s="179"/>
      <c r="R25" s="179"/>
    </row>
    <row r="26" x14ac:dyDescent="0.2">
      <c r="A26" s="192"/>
      <c r="B26" s="192"/>
      <c r="C26" s="193" t="str">
        <f ca="true">IF(INDIRECT(CONCATENATE("Water","!B110"))=0,"",INDIRECT(CONCATENATE("Water","!B110")))</f>
        <v>DHS20</v>
      </c>
      <c r="D26" s="179"/>
      <c r="E26" s="179"/>
      <c r="F26" s="179"/>
      <c r="G26" s="179"/>
      <c r="H26" s="179"/>
      <c r="I26" s="179"/>
      <c r="J26" s="179"/>
      <c r="K26" s="179"/>
      <c r="L26" s="179"/>
      <c r="M26" s="179"/>
      <c r="N26" s="179"/>
      <c r="O26" s="179"/>
      <c r="P26" s="179"/>
      <c r="Q26" s="179"/>
      <c r="R26" s="179"/>
    </row>
    <row r="27" x14ac:dyDescent="0.2">
      <c r="A27" s="192"/>
      <c r="B27" s="192"/>
      <c r="C27" s="193" t="str">
        <f ca="true">IF(INDIRECT(CONCATENATE("Water","!B111"))=0,"",INDIRECT(CONCATENATE("Water","!B111")))</f>
        <v/>
      </c>
      <c r="D27" s="179"/>
      <c r="E27" s="179"/>
      <c r="F27" s="179"/>
      <c r="G27" s="179"/>
      <c r="H27" s="179"/>
      <c r="I27" s="179"/>
      <c r="J27" s="179"/>
      <c r="K27" s="179"/>
      <c r="L27" s="179"/>
      <c r="M27" s="179"/>
      <c r="N27" s="179"/>
      <c r="O27" s="179"/>
      <c r="P27" s="179"/>
      <c r="Q27" s="179"/>
      <c r="R27" s="179"/>
    </row>
    <row r="28" x14ac:dyDescent="0.2">
      <c r="A28" s="192"/>
      <c r="B28" s="192"/>
      <c r="C28" s="193" t="str">
        <f ca="true">IF(INDIRECT(CONCATENATE("Water","!B112"))=0,"",INDIRECT(CONCATENATE("Water","!B112")))</f>
        <v/>
      </c>
      <c r="D28" s="179"/>
      <c r="E28" s="179"/>
      <c r="F28" s="179"/>
      <c r="G28" s="179"/>
      <c r="H28" s="179"/>
      <c r="I28" s="179"/>
      <c r="J28" s="179"/>
      <c r="K28" s="179"/>
      <c r="L28" s="179"/>
      <c r="M28" s="179"/>
      <c r="N28" s="179"/>
      <c r="O28" s="179"/>
      <c r="P28" s="179"/>
      <c r="Q28" s="179"/>
      <c r="R28" s="179"/>
    </row>
    <row r="29" x14ac:dyDescent="0.2">
      <c r="A29" s="192"/>
      <c r="B29" s="192"/>
      <c r="C29" s="193" t="str">
        <f ca="true">IF(INDIRECT(CONCATENATE("Water","!B113"))=0,"",INDIRECT(CONCATENATE("Water","!B113")))</f>
        <v/>
      </c>
      <c r="D29" s="179"/>
      <c r="E29" s="179"/>
      <c r="F29" s="179"/>
      <c r="G29" s="179"/>
      <c r="H29" s="179"/>
      <c r="I29" s="179"/>
      <c r="J29" s="179"/>
      <c r="K29" s="179"/>
      <c r="L29" s="179"/>
      <c r="M29" s="179"/>
      <c r="N29" s="179"/>
      <c r="O29" s="179"/>
      <c r="P29" s="179"/>
      <c r="Q29" s="179"/>
      <c r="R29" s="179"/>
    </row>
    <row r="30" x14ac:dyDescent="0.2">
      <c r="A30" s="192"/>
      <c r="B30" s="192"/>
      <c r="C30" s="193" t="str">
        <f ca="true">IF(INDIRECT(CONCATENATE("Water","!B114"))=0,"",INDIRECT(CONCATENATE("Water","!B114")))</f>
        <v/>
      </c>
      <c r="D30" s="179"/>
      <c r="E30" s="179"/>
      <c r="F30" s="179"/>
      <c r="G30" s="179"/>
      <c r="H30" s="179"/>
      <c r="I30" s="179"/>
      <c r="J30" s="179"/>
      <c r="K30" s="179"/>
      <c r="L30" s="179"/>
      <c r="M30" s="179"/>
      <c r="N30" s="179"/>
      <c r="O30" s="179"/>
      <c r="P30" s="179"/>
      <c r="Q30" s="179"/>
      <c r="R30" s="179"/>
    </row>
    <row r="31" x14ac:dyDescent="0.2">
      <c r="A31" s="192"/>
      <c r="B31" s="192"/>
      <c r="C31" s="193" t="str">
        <f ca="true">IF(INDIRECT(CONCATENATE("Water","!B115"))=0,"",INDIRECT(CONCATENATE("Water","!B115")))</f>
        <v/>
      </c>
      <c r="D31" s="179"/>
      <c r="E31" s="179"/>
      <c r="F31" s="179"/>
      <c r="G31" s="179"/>
      <c r="H31" s="179"/>
      <c r="I31" s="179"/>
      <c r="J31" s="179"/>
      <c r="K31" s="179"/>
      <c r="L31" s="179"/>
      <c r="M31" s="179"/>
      <c r="N31" s="179"/>
      <c r="O31" s="179"/>
      <c r="P31" s="179"/>
      <c r="Q31" s="179"/>
      <c r="R31" s="179"/>
    </row>
    <row r="32" x14ac:dyDescent="0.2">
      <c r="A32" s="192"/>
      <c r="B32" s="192"/>
      <c r="C32" s="193" t="str">
        <f ca="true">IF(INDIRECT(CONCATENATE("Water","!B116"))=0,"",INDIRECT(CONCATENATE("Water","!B116")))</f>
        <v/>
      </c>
      <c r="D32" s="179"/>
      <c r="E32" s="179"/>
      <c r="F32" s="179"/>
      <c r="G32" s="179"/>
      <c r="H32" s="179"/>
      <c r="I32" s="179"/>
      <c r="J32" s="179"/>
      <c r="K32" s="179"/>
      <c r="L32" s="179"/>
      <c r="M32" s="179"/>
      <c r="N32" s="179"/>
      <c r="O32" s="179"/>
      <c r="P32" s="179"/>
      <c r="Q32" s="179"/>
      <c r="R32" s="179"/>
    </row>
    <row r="33" ht="3" customHeight="true" x14ac:dyDescent="0.2">
      <c r="A33" s="178"/>
      <c r="B33" s="178"/>
      <c r="C33" s="193"/>
      <c r="D33" s="179"/>
      <c r="E33" s="179"/>
      <c r="F33" s="179"/>
      <c r="G33" s="179"/>
      <c r="H33" s="179"/>
      <c r="I33" s="179"/>
      <c r="J33" s="179"/>
      <c r="K33" s="179"/>
      <c r="L33" s="179"/>
      <c r="M33" s="179"/>
      <c r="N33" s="179"/>
      <c r="O33" s="179"/>
      <c r="P33" s="179"/>
      <c r="Q33" s="179"/>
      <c r="R33" s="179"/>
    </row>
    <row r="34" ht="15.95" customHeight="true" x14ac:dyDescent="0.2">
      <c r="A34" s="197"/>
      <c r="B34" s="197"/>
      <c r="C34" s="198"/>
      <c r="D34" s="178"/>
      <c r="E34" s="179"/>
      <c r="F34" s="179"/>
      <c r="G34" s="179"/>
      <c r="H34" s="179"/>
      <c r="I34" s="179"/>
      <c r="J34" s="179"/>
      <c r="K34" s="179"/>
      <c r="L34" s="179"/>
      <c r="M34" s="179"/>
      <c r="N34" s="179"/>
      <c r="O34" s="179"/>
      <c r="P34" s="179"/>
      <c r="Q34" s="179"/>
      <c r="R34" s="179"/>
    </row>
    <row r="35" ht="23.25" x14ac:dyDescent="0.2">
      <c r="A35" s="197"/>
      <c r="B35" s="197"/>
      <c r="C35" s="197"/>
      <c r="D35" s="178"/>
      <c r="E35" s="179"/>
      <c r="F35" s="179"/>
      <c r="G35" s="179"/>
      <c r="H35" s="179"/>
      <c r="I35" s="179"/>
      <c r="J35" s="179"/>
      <c r="K35" s="179"/>
      <c r="L35" s="179"/>
      <c r="M35" s="179"/>
      <c r="N35" s="179"/>
      <c r="O35" s="179"/>
      <c r="P35" s="179"/>
      <c r="Q35" s="179"/>
      <c r="R35" s="179"/>
    </row>
    <row r="36" ht="15" x14ac:dyDescent="0.2">
      <c r="A36" s="199"/>
      <c r="B36" s="200"/>
      <c r="C36" s="201"/>
      <c r="D36" s="178"/>
      <c r="E36" s="179"/>
      <c r="F36" s="179"/>
      <c r="G36" s="179"/>
      <c r="H36" s="179"/>
      <c r="I36" s="179"/>
      <c r="J36" s="179"/>
      <c r="K36" s="179"/>
      <c r="L36" s="179"/>
      <c r="M36" s="179"/>
      <c r="N36" s="179"/>
      <c r="O36" s="179"/>
      <c r="P36" s="179"/>
      <c r="Q36" s="179"/>
      <c r="R36" s="179"/>
    </row>
    <row r="37" ht="15" x14ac:dyDescent="0.2">
      <c r="A37" s="199"/>
      <c r="B37" s="200"/>
      <c r="C37" s="202"/>
      <c r="D37" s="178"/>
      <c r="E37" s="179"/>
      <c r="F37" s="179"/>
      <c r="G37" s="179"/>
      <c r="H37" s="179"/>
      <c r="I37" s="179"/>
      <c r="J37" s="179"/>
      <c r="K37" s="179"/>
      <c r="L37" s="179"/>
      <c r="M37" s="179"/>
      <c r="N37" s="179"/>
      <c r="O37" s="179"/>
      <c r="P37" s="179"/>
      <c r="Q37" s="179"/>
      <c r="R37" s="179"/>
    </row>
    <row r="38" ht="15" x14ac:dyDescent="0.2">
      <c r="A38" s="199"/>
      <c r="B38" s="200"/>
      <c r="C38" s="203"/>
      <c r="D38" s="178"/>
      <c r="E38" s="179"/>
      <c r="F38" s="179"/>
      <c r="G38" s="179"/>
      <c r="H38" s="179"/>
      <c r="I38" s="179"/>
      <c r="J38" s="179"/>
      <c r="K38" s="179"/>
      <c r="L38" s="179"/>
      <c r="M38" s="179"/>
      <c r="N38" s="179"/>
      <c r="O38" s="179"/>
      <c r="P38" s="179"/>
      <c r="Q38" s="179"/>
      <c r="R38" s="179"/>
    </row>
    <row r="39" ht="15" x14ac:dyDescent="0.2">
      <c r="A39" s="199"/>
      <c r="B39" s="200"/>
      <c r="C39" s="203"/>
      <c r="D39" s="178"/>
      <c r="E39" s="179"/>
      <c r="F39" s="179"/>
      <c r="G39" s="179"/>
      <c r="H39" s="179"/>
      <c r="I39" s="179"/>
      <c r="J39" s="179"/>
      <c r="K39" s="179"/>
      <c r="L39" s="179"/>
      <c r="M39" s="179"/>
      <c r="N39" s="179"/>
      <c r="O39" s="179"/>
      <c r="P39" s="179"/>
      <c r="Q39" s="179"/>
      <c r="R39" s="179"/>
    </row>
    <row r="40" ht="15" x14ac:dyDescent="0.2">
      <c r="A40" s="199"/>
      <c r="B40" s="200"/>
      <c r="C40" s="203"/>
      <c r="D40" s="178"/>
      <c r="E40" s="179"/>
      <c r="F40" s="179"/>
      <c r="G40" s="179"/>
      <c r="H40" s="179"/>
      <c r="I40" s="179"/>
      <c r="J40" s="179"/>
      <c r="K40" s="179"/>
      <c r="L40" s="179"/>
      <c r="M40" s="179"/>
      <c r="N40" s="179"/>
      <c r="O40" s="179"/>
      <c r="P40" s="179"/>
      <c r="Q40" s="179"/>
      <c r="R40" s="179"/>
    </row>
    <row r="41" ht="15" x14ac:dyDescent="0.2">
      <c r="A41" s="199"/>
      <c r="B41" s="200"/>
      <c r="C41" s="203"/>
      <c r="D41" s="178"/>
      <c r="E41" s="179"/>
      <c r="F41" s="179"/>
      <c r="G41" s="179"/>
      <c r="H41" s="179"/>
      <c r="I41" s="179"/>
      <c r="J41" s="179"/>
      <c r="K41" s="179"/>
      <c r="L41" s="179"/>
      <c r="M41" s="179"/>
      <c r="N41" s="179"/>
      <c r="O41" s="179"/>
      <c r="P41" s="179"/>
      <c r="Q41" s="179"/>
      <c r="R41" s="179"/>
    </row>
    <row r="42" ht="15" x14ac:dyDescent="0.2">
      <c r="A42" s="199"/>
      <c r="B42" s="200"/>
      <c r="C42" s="203"/>
      <c r="D42" s="178"/>
      <c r="E42" s="179"/>
      <c r="F42" s="179"/>
      <c r="G42" s="179"/>
      <c r="H42" s="179"/>
      <c r="I42" s="179"/>
      <c r="J42" s="179"/>
      <c r="K42" s="179"/>
      <c r="L42" s="179"/>
      <c r="M42" s="179"/>
      <c r="N42" s="179"/>
      <c r="O42" s="179"/>
      <c r="P42" s="179"/>
      <c r="Q42" s="179"/>
      <c r="R42" s="179"/>
    </row>
    <row r="43" ht="15" x14ac:dyDescent="0.2">
      <c r="A43" s="199"/>
      <c r="B43" s="200"/>
      <c r="D43" s="178"/>
      <c r="E43" s="179"/>
      <c r="F43" s="179"/>
      <c r="G43" s="179"/>
      <c r="H43" s="179"/>
      <c r="I43" s="179"/>
      <c r="J43" s="179"/>
      <c r="K43" s="179"/>
      <c r="L43" s="179"/>
      <c r="M43" s="179"/>
      <c r="N43" s="179"/>
      <c r="O43" s="179"/>
      <c r="P43" s="179"/>
      <c r="Q43" s="179"/>
      <c r="R43" s="179"/>
    </row>
    <row r="44" ht="15" x14ac:dyDescent="0.2">
      <c r="A44" s="178"/>
      <c r="B44" s="178"/>
      <c r="C44" s="178"/>
      <c r="D44" s="178"/>
      <c r="E44" s="179"/>
      <c r="F44" s="179"/>
      <c r="G44" s="179"/>
      <c r="H44" s="179"/>
      <c r="I44" s="179"/>
      <c r="J44" s="179"/>
      <c r="K44" s="179"/>
      <c r="L44" s="179"/>
      <c r="M44" s="179"/>
      <c r="N44" s="179"/>
      <c r="O44" s="179"/>
      <c r="P44" s="179"/>
      <c r="Q44" s="179"/>
      <c r="R44" s="179"/>
    </row>
    <row r="45" ht="15" x14ac:dyDescent="0.2">
      <c r="A45" s="178"/>
      <c r="B45" s="178"/>
      <c r="C45" s="178"/>
      <c r="D45" s="178"/>
      <c r="E45" s="179"/>
      <c r="F45" s="179"/>
      <c r="G45" s="179"/>
      <c r="H45" s="179"/>
      <c r="I45" s="179"/>
      <c r="J45" s="179"/>
      <c r="K45" s="179"/>
      <c r="L45" s="179"/>
      <c r="M45" s="179"/>
      <c r="N45" s="179"/>
      <c r="O45" s="179"/>
      <c r="P45" s="179"/>
      <c r="Q45" s="179"/>
      <c r="R45" s="179"/>
    </row>
    <row r="46" ht="15" x14ac:dyDescent="0.2">
      <c r="A46" s="178"/>
      <c r="B46" s="178"/>
      <c r="C46" s="178"/>
      <c r="D46" s="178"/>
    </row>
    <row r="47" ht="15" x14ac:dyDescent="0.2">
      <c r="A47" s="178"/>
      <c r="B47" s="178"/>
      <c r="C47" s="178"/>
      <c r="D47" s="178"/>
    </row>
    <row r="48" ht="15" x14ac:dyDescent="0.2">
      <c r="A48" s="178"/>
      <c r="B48" s="178"/>
      <c r="C48" s="178"/>
      <c r="D48" s="178"/>
    </row>
    <row r="49" ht="15" x14ac:dyDescent="0.2">
      <c r="A49" s="178"/>
      <c r="B49" s="178"/>
      <c r="C49" s="178"/>
      <c r="D49" s="178"/>
    </row>
    <row r="55" x14ac:dyDescent="0.2">
      <c r="L55" s="204" t="str">
        <f>+IF(ISNUMBER(M48), "", "Insufficient data to estimate safely managed sanitation services at national level")</f>
        <v>Insufficient data to estimate safely managed sanitation services at national level</v>
      </c>
    </row>
    <row r="107" s="294" customFormat="true" x14ac:dyDescent="0.2"/>
    <row r="108" s="295" customFormat="true" ht="22.5" customHeight="true" x14ac:dyDescent="0.35">
      <c r="A108" s="959"/>
      <c r="B108" s="960"/>
      <c r="C108" s="301"/>
      <c r="D108" s="301"/>
      <c r="E108" s="301"/>
      <c r="F108" s="301"/>
      <c r="G108" s="301"/>
      <c r="H108" s="301"/>
      <c r="I108" s="301"/>
      <c r="J108" s="301"/>
      <c r="K108" s="301"/>
      <c r="L108" s="301"/>
      <c r="M108" s="301"/>
      <c r="N108" s="301"/>
      <c r="O108" s="301"/>
      <c r="P108" s="301"/>
      <c r="Q108" s="301"/>
      <c r="R108" s="301"/>
      <c r="S108" s="301"/>
      <c r="T108" s="301"/>
      <c r="U108" s="301"/>
    </row>
    <row r="109" s="295" customFormat="true" ht="22.5" customHeight="true" x14ac:dyDescent="0.35">
      <c r="A109" s="296"/>
      <c r="B109" s="297"/>
      <c r="C109" s="301"/>
      <c r="D109" s="301"/>
      <c r="E109" s="301"/>
      <c r="F109" s="301"/>
      <c r="G109" s="301"/>
      <c r="H109" s="301"/>
      <c r="I109" s="301"/>
      <c r="J109" s="301"/>
      <c r="K109" s="301"/>
      <c r="L109" s="301"/>
      <c r="M109" s="301"/>
      <c r="N109" s="301"/>
      <c r="O109" s="301"/>
      <c r="P109" s="301"/>
      <c r="Q109" s="301"/>
      <c r="R109" s="301"/>
      <c r="S109" s="301"/>
      <c r="T109" s="301"/>
      <c r="U109" s="301"/>
    </row>
    <row r="110" s="295" customFormat="true" ht="23.85" customHeight="true" x14ac:dyDescent="0.35">
      <c r="A110" s="292"/>
      <c r="B110" s="298"/>
      <c r="C110" s="301"/>
      <c r="D110" s="301"/>
      <c r="E110" s="301"/>
      <c r="F110" s="301"/>
      <c r="G110" s="301"/>
      <c r="H110" s="301"/>
      <c r="I110" s="301"/>
      <c r="J110" s="301"/>
      <c r="K110" s="301"/>
      <c r="L110" s="301"/>
      <c r="M110" s="301"/>
      <c r="N110" s="301"/>
      <c r="O110" s="301"/>
      <c r="P110" s="301"/>
      <c r="Q110" s="301"/>
      <c r="R110" s="301"/>
      <c r="S110" s="301"/>
      <c r="T110" s="301"/>
      <c r="U110" s="301"/>
    </row>
    <row r="111" s="295" customFormat="true" ht="23.85" customHeight="true" x14ac:dyDescent="0.35">
      <c r="A111" s="291"/>
      <c r="B111" s="297"/>
      <c r="C111" s="301"/>
      <c r="D111" s="301"/>
      <c r="E111" s="301"/>
      <c r="F111" s="301"/>
      <c r="G111" s="301"/>
      <c r="H111" s="301"/>
      <c r="I111" s="301"/>
      <c r="J111" s="301"/>
      <c r="K111" s="301"/>
      <c r="L111" s="301"/>
      <c r="M111" s="301"/>
      <c r="N111" s="301"/>
      <c r="O111" s="301"/>
      <c r="P111" s="301"/>
      <c r="Q111" s="301"/>
      <c r="R111" s="301"/>
      <c r="S111" s="301"/>
      <c r="T111" s="301"/>
      <c r="U111" s="301"/>
    </row>
    <row r="112" s="295" customFormat="true" ht="15" customHeight="true" x14ac:dyDescent="0.2">
      <c r="A112" s="299"/>
      <c r="B112" s="297"/>
      <c r="C112" s="301"/>
      <c r="D112" s="301"/>
      <c r="E112" s="301"/>
      <c r="F112" s="301"/>
      <c r="G112" s="301"/>
      <c r="H112" s="301"/>
      <c r="I112" s="301"/>
      <c r="J112" s="301"/>
      <c r="K112" s="301"/>
      <c r="L112" s="301"/>
      <c r="M112" s="301"/>
      <c r="N112" s="301"/>
      <c r="O112" s="301"/>
      <c r="P112" s="301"/>
      <c r="Q112" s="301"/>
      <c r="R112" s="301"/>
      <c r="S112" s="301"/>
      <c r="T112" s="301"/>
      <c r="U112" s="301"/>
    </row>
    <row r="113" s="295" customFormat="true" ht="15" customHeight="true" x14ac:dyDescent="0.2">
      <c r="A113" s="955"/>
      <c r="B113" s="956"/>
      <c r="C113" s="301"/>
      <c r="D113" s="301"/>
      <c r="E113" s="301"/>
      <c r="F113" s="301"/>
      <c r="G113" s="301"/>
      <c r="H113" s="301"/>
      <c r="I113" s="301"/>
      <c r="J113" s="301"/>
      <c r="K113" s="301"/>
      <c r="L113" s="301"/>
      <c r="M113" s="301"/>
      <c r="N113" s="301"/>
      <c r="O113" s="301"/>
      <c r="P113" s="301"/>
      <c r="Q113" s="301"/>
      <c r="R113" s="301"/>
      <c r="S113" s="301"/>
      <c r="T113" s="301"/>
      <c r="U113" s="301"/>
    </row>
    <row r="114" s="295" customFormat="true" ht="15" customHeight="true" x14ac:dyDescent="0.2">
      <c r="A114" s="957"/>
      <c r="B114" s="958"/>
      <c r="C114" s="301"/>
      <c r="D114" s="301"/>
      <c r="E114" s="301"/>
      <c r="F114" s="301"/>
      <c r="G114" s="301"/>
      <c r="H114" s="301"/>
      <c r="I114" s="301"/>
      <c r="J114" s="301"/>
      <c r="K114" s="301"/>
      <c r="L114" s="301"/>
      <c r="M114" s="301"/>
      <c r="N114" s="301"/>
      <c r="O114" s="301"/>
      <c r="P114" s="301"/>
      <c r="Q114" s="301"/>
      <c r="R114" s="301"/>
      <c r="S114" s="301"/>
      <c r="T114" s="301"/>
      <c r="U114" s="301"/>
    </row>
    <row r="115" s="295" customFormat="true" ht="15" customHeight="true" x14ac:dyDescent="0.2">
      <c r="A115" s="297"/>
      <c r="B115" s="300"/>
      <c r="C115" s="301"/>
      <c r="D115" s="301"/>
      <c r="E115" s="301"/>
      <c r="F115" s="301"/>
      <c r="G115" s="301"/>
      <c r="H115" s="301"/>
      <c r="I115" s="301"/>
      <c r="J115" s="301"/>
      <c r="K115" s="301"/>
      <c r="L115" s="301"/>
      <c r="M115" s="301"/>
      <c r="N115" s="301"/>
      <c r="O115" s="301"/>
      <c r="P115" s="301"/>
      <c r="Q115" s="301"/>
      <c r="R115" s="301"/>
      <c r="S115" s="301"/>
      <c r="T115" s="301"/>
      <c r="U115" s="301"/>
    </row>
    <row r="116" s="294" customFormat="true" x14ac:dyDescent="0.2"/>
    <row r="117" s="294" customFormat="true" x14ac:dyDescent="0.2"/>
    <row r="207" s="294" customFormat="true" x14ac:dyDescent="0.2"/>
    <row r="208" s="295" customFormat="true" ht="22.5" customHeight="true" x14ac:dyDescent="0.35">
      <c r="A208" s="959"/>
      <c r="B208" s="960"/>
    </row>
    <row r="209" s="295" customFormat="true" ht="22.5" customHeight="true" x14ac:dyDescent="0.35">
      <c r="A209" s="296"/>
      <c r="B209" s="297"/>
    </row>
    <row r="210" s="295" customFormat="true" ht="22.5" customHeight="true" x14ac:dyDescent="0.35">
      <c r="A210" s="292"/>
      <c r="B210" s="298"/>
    </row>
    <row r="211" s="295" customFormat="true" ht="22.5" customHeight="true" x14ac:dyDescent="0.35">
      <c r="A211" s="291"/>
      <c r="B211" s="297"/>
    </row>
    <row r="212" s="295" customFormat="true" ht="15" customHeight="true" x14ac:dyDescent="0.2">
      <c r="A212" s="299"/>
      <c r="B212" s="297"/>
    </row>
    <row r="213" s="295" customFormat="true" ht="15" customHeight="true" x14ac:dyDescent="0.2">
      <c r="A213" s="955"/>
      <c r="B213" s="956"/>
    </row>
    <row r="214" s="295" customFormat="true" ht="15" customHeight="true" x14ac:dyDescent="0.2">
      <c r="A214" s="961"/>
      <c r="B214" s="962"/>
    </row>
    <row r="215" s="295" customFormat="true" ht="15" customHeight="true" x14ac:dyDescent="0.2">
      <c r="A215" s="297"/>
      <c r="B215" s="300"/>
    </row>
    <row r="216" s="294" customFormat="true" x14ac:dyDescent="0.2"/>
    <row r="217" s="294"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208" customWidth="true"/>
    <col min="6" max="7" width="9" style="211" customWidth="true"/>
    <col min="8" max="38" width="9" style="208" customWidth="true"/>
    <col min="39" max="261" width="9.140625" style="208"/>
    <col min="262" max="262" width="5" style="208" customWidth="true"/>
    <col min="263" max="263" width="13.85546875" style="208" customWidth="true"/>
    <col min="264" max="265" width="6.28515625" style="208" customWidth="true"/>
    <col min="266" max="267" width="7" style="208" customWidth="true"/>
    <col min="268" max="274" width="6.28515625" style="208" customWidth="true"/>
    <col min="275" max="517" width="9.140625" style="208"/>
    <col min="518" max="518" width="5" style="208" customWidth="true"/>
    <col min="519" max="519" width="13.85546875" style="208" customWidth="true"/>
    <col min="520" max="521" width="6.28515625" style="208" customWidth="true"/>
    <col min="522" max="523" width="7" style="208" customWidth="true"/>
    <col min="524" max="530" width="6.28515625" style="208" customWidth="true"/>
    <col min="531" max="773" width="9.140625" style="208"/>
    <col min="774" max="774" width="5" style="208" customWidth="true"/>
    <col min="775" max="775" width="13.85546875" style="208" customWidth="true"/>
    <col min="776" max="777" width="6.28515625" style="208" customWidth="true"/>
    <col min="778" max="779" width="7" style="208" customWidth="true"/>
    <col min="780" max="786" width="6.28515625" style="208" customWidth="true"/>
    <col min="787" max="1029" width="9.140625" style="208"/>
    <col min="1030" max="1030" width="5" style="208" customWidth="true"/>
    <col min="1031" max="1031" width="13.85546875" style="208" customWidth="true"/>
    <col min="1032" max="1033" width="6.28515625" style="208" customWidth="true"/>
    <col min="1034" max="1035" width="7" style="208" customWidth="true"/>
    <col min="1036" max="1042" width="6.28515625" style="208" customWidth="true"/>
    <col min="1043" max="1285" width="9.140625" style="208"/>
    <col min="1286" max="1286" width="5" style="208" customWidth="true"/>
    <col min="1287" max="1287" width="13.85546875" style="208" customWidth="true"/>
    <col min="1288" max="1289" width="6.28515625" style="208" customWidth="true"/>
    <col min="1290" max="1291" width="7" style="208" customWidth="true"/>
    <col min="1292" max="1298" width="6.28515625" style="208" customWidth="true"/>
    <col min="1299" max="1541" width="9.140625" style="208"/>
    <col min="1542" max="1542" width="5" style="208" customWidth="true"/>
    <col min="1543" max="1543" width="13.85546875" style="208" customWidth="true"/>
    <col min="1544" max="1545" width="6.28515625" style="208" customWidth="true"/>
    <col min="1546" max="1547" width="7" style="208" customWidth="true"/>
    <col min="1548" max="1554" width="6.28515625" style="208" customWidth="true"/>
    <col min="1555" max="1797" width="9.140625" style="208"/>
    <col min="1798" max="1798" width="5" style="208" customWidth="true"/>
    <col min="1799" max="1799" width="13.85546875" style="208" customWidth="true"/>
    <col min="1800" max="1801" width="6.28515625" style="208" customWidth="true"/>
    <col min="1802" max="1803" width="7" style="208" customWidth="true"/>
    <col min="1804" max="1810" width="6.28515625" style="208" customWidth="true"/>
    <col min="1811" max="2053" width="9.140625" style="208"/>
    <col min="2054" max="2054" width="5" style="208" customWidth="true"/>
    <col min="2055" max="2055" width="13.85546875" style="208" customWidth="true"/>
    <col min="2056" max="2057" width="6.28515625" style="208" customWidth="true"/>
    <col min="2058" max="2059" width="7" style="208" customWidth="true"/>
    <col min="2060" max="2066" width="6.28515625" style="208" customWidth="true"/>
    <col min="2067" max="2309" width="9.140625" style="208"/>
    <col min="2310" max="2310" width="5" style="208" customWidth="true"/>
    <col min="2311" max="2311" width="13.85546875" style="208" customWidth="true"/>
    <col min="2312" max="2313" width="6.28515625" style="208" customWidth="true"/>
    <col min="2314" max="2315" width="7" style="208" customWidth="true"/>
    <col min="2316" max="2322" width="6.28515625" style="208" customWidth="true"/>
    <col min="2323" max="2565" width="9.140625" style="208"/>
    <col min="2566" max="2566" width="5" style="208" customWidth="true"/>
    <col min="2567" max="2567" width="13.85546875" style="208" customWidth="true"/>
    <col min="2568" max="2569" width="6.28515625" style="208" customWidth="true"/>
    <col min="2570" max="2571" width="7" style="208" customWidth="true"/>
    <col min="2572" max="2578" width="6.28515625" style="208" customWidth="true"/>
    <col min="2579" max="2821" width="9.140625" style="208"/>
    <col min="2822" max="2822" width="5" style="208" customWidth="true"/>
    <col min="2823" max="2823" width="13.85546875" style="208" customWidth="true"/>
    <col min="2824" max="2825" width="6.28515625" style="208" customWidth="true"/>
    <col min="2826" max="2827" width="7" style="208" customWidth="true"/>
    <col min="2828" max="2834" width="6.28515625" style="208" customWidth="true"/>
    <col min="2835" max="3077" width="9.140625" style="208"/>
    <col min="3078" max="3078" width="5" style="208" customWidth="true"/>
    <col min="3079" max="3079" width="13.85546875" style="208" customWidth="true"/>
    <col min="3080" max="3081" width="6.28515625" style="208" customWidth="true"/>
    <col min="3082" max="3083" width="7" style="208" customWidth="true"/>
    <col min="3084" max="3090" width="6.28515625" style="208" customWidth="true"/>
    <col min="3091" max="3333" width="9.140625" style="208"/>
    <col min="3334" max="3334" width="5" style="208" customWidth="true"/>
    <col min="3335" max="3335" width="13.85546875" style="208" customWidth="true"/>
    <col min="3336" max="3337" width="6.28515625" style="208" customWidth="true"/>
    <col min="3338" max="3339" width="7" style="208" customWidth="true"/>
    <col min="3340" max="3346" width="6.28515625" style="208" customWidth="true"/>
    <col min="3347" max="3589" width="9.140625" style="208"/>
    <col min="3590" max="3590" width="5" style="208" customWidth="true"/>
    <col min="3591" max="3591" width="13.85546875" style="208" customWidth="true"/>
    <col min="3592" max="3593" width="6.28515625" style="208" customWidth="true"/>
    <col min="3594" max="3595" width="7" style="208" customWidth="true"/>
    <col min="3596" max="3602" width="6.28515625" style="208" customWidth="true"/>
    <col min="3603" max="3845" width="9.140625" style="208"/>
    <col min="3846" max="3846" width="5" style="208" customWidth="true"/>
    <col min="3847" max="3847" width="13.85546875" style="208" customWidth="true"/>
    <col min="3848" max="3849" width="6.28515625" style="208" customWidth="true"/>
    <col min="3850" max="3851" width="7" style="208" customWidth="true"/>
    <col min="3852" max="3858" width="6.28515625" style="208" customWidth="true"/>
    <col min="3859" max="4101" width="9.140625" style="208"/>
    <col min="4102" max="4102" width="5" style="208" customWidth="true"/>
    <col min="4103" max="4103" width="13.85546875" style="208" customWidth="true"/>
    <col min="4104" max="4105" width="6.28515625" style="208" customWidth="true"/>
    <col min="4106" max="4107" width="7" style="208" customWidth="true"/>
    <col min="4108" max="4114" width="6.28515625" style="208" customWidth="true"/>
    <col min="4115" max="4357" width="9.140625" style="208"/>
    <col min="4358" max="4358" width="5" style="208" customWidth="true"/>
    <col min="4359" max="4359" width="13.85546875" style="208" customWidth="true"/>
    <col min="4360" max="4361" width="6.28515625" style="208" customWidth="true"/>
    <col min="4362" max="4363" width="7" style="208" customWidth="true"/>
    <col min="4364" max="4370" width="6.28515625" style="208" customWidth="true"/>
    <col min="4371" max="4613" width="9.140625" style="208"/>
    <col min="4614" max="4614" width="5" style="208" customWidth="true"/>
    <col min="4615" max="4615" width="13.85546875" style="208" customWidth="true"/>
    <col min="4616" max="4617" width="6.28515625" style="208" customWidth="true"/>
    <col min="4618" max="4619" width="7" style="208" customWidth="true"/>
    <col min="4620" max="4626" width="6.28515625" style="208" customWidth="true"/>
    <col min="4627" max="4869" width="9.140625" style="208"/>
    <col min="4870" max="4870" width="5" style="208" customWidth="true"/>
    <col min="4871" max="4871" width="13.85546875" style="208" customWidth="true"/>
    <col min="4872" max="4873" width="6.28515625" style="208" customWidth="true"/>
    <col min="4874" max="4875" width="7" style="208" customWidth="true"/>
    <col min="4876" max="4882" width="6.28515625" style="208" customWidth="true"/>
    <col min="4883" max="5125" width="9.140625" style="208"/>
    <col min="5126" max="5126" width="5" style="208" customWidth="true"/>
    <col min="5127" max="5127" width="13.85546875" style="208" customWidth="true"/>
    <col min="5128" max="5129" width="6.28515625" style="208" customWidth="true"/>
    <col min="5130" max="5131" width="7" style="208" customWidth="true"/>
    <col min="5132" max="5138" width="6.28515625" style="208" customWidth="true"/>
    <col min="5139" max="5381" width="9.140625" style="208"/>
    <col min="5382" max="5382" width="5" style="208" customWidth="true"/>
    <col min="5383" max="5383" width="13.85546875" style="208" customWidth="true"/>
    <col min="5384" max="5385" width="6.28515625" style="208" customWidth="true"/>
    <col min="5386" max="5387" width="7" style="208" customWidth="true"/>
    <col min="5388" max="5394" width="6.28515625" style="208" customWidth="true"/>
    <col min="5395" max="5637" width="9.140625" style="208"/>
    <col min="5638" max="5638" width="5" style="208" customWidth="true"/>
    <col min="5639" max="5639" width="13.85546875" style="208" customWidth="true"/>
    <col min="5640" max="5641" width="6.28515625" style="208" customWidth="true"/>
    <col min="5642" max="5643" width="7" style="208" customWidth="true"/>
    <col min="5644" max="5650" width="6.28515625" style="208" customWidth="true"/>
    <col min="5651" max="5893" width="9.140625" style="208"/>
    <col min="5894" max="5894" width="5" style="208" customWidth="true"/>
    <col min="5895" max="5895" width="13.85546875" style="208" customWidth="true"/>
    <col min="5896" max="5897" width="6.28515625" style="208" customWidth="true"/>
    <col min="5898" max="5899" width="7" style="208" customWidth="true"/>
    <col min="5900" max="5906" width="6.28515625" style="208" customWidth="true"/>
    <col min="5907" max="6149" width="9.140625" style="208"/>
    <col min="6150" max="6150" width="5" style="208" customWidth="true"/>
    <col min="6151" max="6151" width="13.85546875" style="208" customWidth="true"/>
    <col min="6152" max="6153" width="6.28515625" style="208" customWidth="true"/>
    <col min="6154" max="6155" width="7" style="208" customWidth="true"/>
    <col min="6156" max="6162" width="6.28515625" style="208" customWidth="true"/>
    <col min="6163" max="6405" width="9.140625" style="208"/>
    <col min="6406" max="6406" width="5" style="208" customWidth="true"/>
    <col min="6407" max="6407" width="13.85546875" style="208" customWidth="true"/>
    <col min="6408" max="6409" width="6.28515625" style="208" customWidth="true"/>
    <col min="6410" max="6411" width="7" style="208" customWidth="true"/>
    <col min="6412" max="6418" width="6.28515625" style="208" customWidth="true"/>
    <col min="6419" max="6661" width="9.140625" style="208"/>
    <col min="6662" max="6662" width="5" style="208" customWidth="true"/>
    <col min="6663" max="6663" width="13.85546875" style="208" customWidth="true"/>
    <col min="6664" max="6665" width="6.28515625" style="208" customWidth="true"/>
    <col min="6666" max="6667" width="7" style="208" customWidth="true"/>
    <col min="6668" max="6674" width="6.28515625" style="208" customWidth="true"/>
    <col min="6675" max="6917" width="9.140625" style="208"/>
    <col min="6918" max="6918" width="5" style="208" customWidth="true"/>
    <col min="6919" max="6919" width="13.85546875" style="208" customWidth="true"/>
    <col min="6920" max="6921" width="6.28515625" style="208" customWidth="true"/>
    <col min="6922" max="6923" width="7" style="208" customWidth="true"/>
    <col min="6924" max="6930" width="6.28515625" style="208" customWidth="true"/>
    <col min="6931" max="7173" width="9.140625" style="208"/>
    <col min="7174" max="7174" width="5" style="208" customWidth="true"/>
    <col min="7175" max="7175" width="13.85546875" style="208" customWidth="true"/>
    <col min="7176" max="7177" width="6.28515625" style="208" customWidth="true"/>
    <col min="7178" max="7179" width="7" style="208" customWidth="true"/>
    <col min="7180" max="7186" width="6.28515625" style="208" customWidth="true"/>
    <col min="7187" max="7429" width="9.140625" style="208"/>
    <col min="7430" max="7430" width="5" style="208" customWidth="true"/>
    <col min="7431" max="7431" width="13.85546875" style="208" customWidth="true"/>
    <col min="7432" max="7433" width="6.28515625" style="208" customWidth="true"/>
    <col min="7434" max="7435" width="7" style="208" customWidth="true"/>
    <col min="7436" max="7442" width="6.28515625" style="208" customWidth="true"/>
    <col min="7443" max="7685" width="9.140625" style="208"/>
    <col min="7686" max="7686" width="5" style="208" customWidth="true"/>
    <col min="7687" max="7687" width="13.85546875" style="208" customWidth="true"/>
    <col min="7688" max="7689" width="6.28515625" style="208" customWidth="true"/>
    <col min="7690" max="7691" width="7" style="208" customWidth="true"/>
    <col min="7692" max="7698" width="6.28515625" style="208" customWidth="true"/>
    <col min="7699" max="7941" width="9.140625" style="208"/>
    <col min="7942" max="7942" width="5" style="208" customWidth="true"/>
    <col min="7943" max="7943" width="13.85546875" style="208" customWidth="true"/>
    <col min="7944" max="7945" width="6.28515625" style="208" customWidth="true"/>
    <col min="7946" max="7947" width="7" style="208" customWidth="true"/>
    <col min="7948" max="7954" width="6.28515625" style="208" customWidth="true"/>
    <col min="7955" max="8197" width="9.140625" style="208"/>
    <col min="8198" max="8198" width="5" style="208" customWidth="true"/>
    <col min="8199" max="8199" width="13.85546875" style="208" customWidth="true"/>
    <col min="8200" max="8201" width="6.28515625" style="208" customWidth="true"/>
    <col min="8202" max="8203" width="7" style="208" customWidth="true"/>
    <col min="8204" max="8210" width="6.28515625" style="208" customWidth="true"/>
    <col min="8211" max="8453" width="9.140625" style="208"/>
    <col min="8454" max="8454" width="5" style="208" customWidth="true"/>
    <col min="8455" max="8455" width="13.85546875" style="208" customWidth="true"/>
    <col min="8456" max="8457" width="6.28515625" style="208" customWidth="true"/>
    <col min="8458" max="8459" width="7" style="208" customWidth="true"/>
    <col min="8460" max="8466" width="6.28515625" style="208" customWidth="true"/>
    <col min="8467" max="8709" width="9.140625" style="208"/>
    <col min="8710" max="8710" width="5" style="208" customWidth="true"/>
    <col min="8711" max="8711" width="13.85546875" style="208" customWidth="true"/>
    <col min="8712" max="8713" width="6.28515625" style="208" customWidth="true"/>
    <col min="8714" max="8715" width="7" style="208" customWidth="true"/>
    <col min="8716" max="8722" width="6.28515625" style="208" customWidth="true"/>
    <col min="8723" max="8965" width="9.140625" style="208"/>
    <col min="8966" max="8966" width="5" style="208" customWidth="true"/>
    <col min="8967" max="8967" width="13.85546875" style="208" customWidth="true"/>
    <col min="8968" max="8969" width="6.28515625" style="208" customWidth="true"/>
    <col min="8970" max="8971" width="7" style="208" customWidth="true"/>
    <col min="8972" max="8978" width="6.28515625" style="208" customWidth="true"/>
    <col min="8979" max="9221" width="9.140625" style="208"/>
    <col min="9222" max="9222" width="5" style="208" customWidth="true"/>
    <col min="9223" max="9223" width="13.85546875" style="208" customWidth="true"/>
    <col min="9224" max="9225" width="6.28515625" style="208" customWidth="true"/>
    <col min="9226" max="9227" width="7" style="208" customWidth="true"/>
    <col min="9228" max="9234" width="6.28515625" style="208" customWidth="true"/>
    <col min="9235" max="9477" width="9.140625" style="208"/>
    <col min="9478" max="9478" width="5" style="208" customWidth="true"/>
    <col min="9479" max="9479" width="13.85546875" style="208" customWidth="true"/>
    <col min="9480" max="9481" width="6.28515625" style="208" customWidth="true"/>
    <col min="9482" max="9483" width="7" style="208" customWidth="true"/>
    <col min="9484" max="9490" width="6.28515625" style="208" customWidth="true"/>
    <col min="9491" max="9733" width="9.140625" style="208"/>
    <col min="9734" max="9734" width="5" style="208" customWidth="true"/>
    <col min="9735" max="9735" width="13.85546875" style="208" customWidth="true"/>
    <col min="9736" max="9737" width="6.28515625" style="208" customWidth="true"/>
    <col min="9738" max="9739" width="7" style="208" customWidth="true"/>
    <col min="9740" max="9746" width="6.28515625" style="208" customWidth="true"/>
    <col min="9747" max="9989" width="9.140625" style="208"/>
    <col min="9990" max="9990" width="5" style="208" customWidth="true"/>
    <col min="9991" max="9991" width="13.85546875" style="208" customWidth="true"/>
    <col min="9992" max="9993" width="6.28515625" style="208" customWidth="true"/>
    <col min="9994" max="9995" width="7" style="208" customWidth="true"/>
    <col min="9996" max="10002" width="6.28515625" style="208" customWidth="true"/>
    <col min="10003" max="10245" width="9.140625" style="208"/>
    <col min="10246" max="10246" width="5" style="208" customWidth="true"/>
    <col min="10247" max="10247" width="13.85546875" style="208" customWidth="true"/>
    <col min="10248" max="10249" width="6.28515625" style="208" customWidth="true"/>
    <col min="10250" max="10251" width="7" style="208" customWidth="true"/>
    <col min="10252" max="10258" width="6.28515625" style="208" customWidth="true"/>
    <col min="10259" max="10501" width="9.140625" style="208"/>
    <col min="10502" max="10502" width="5" style="208" customWidth="true"/>
    <col min="10503" max="10503" width="13.85546875" style="208" customWidth="true"/>
    <col min="10504" max="10505" width="6.28515625" style="208" customWidth="true"/>
    <col min="10506" max="10507" width="7" style="208" customWidth="true"/>
    <col min="10508" max="10514" width="6.28515625" style="208" customWidth="true"/>
    <col min="10515" max="10757" width="9.140625" style="208"/>
    <col min="10758" max="10758" width="5" style="208" customWidth="true"/>
    <col min="10759" max="10759" width="13.85546875" style="208" customWidth="true"/>
    <col min="10760" max="10761" width="6.28515625" style="208" customWidth="true"/>
    <col min="10762" max="10763" width="7" style="208" customWidth="true"/>
    <col min="10764" max="10770" width="6.28515625" style="208" customWidth="true"/>
    <col min="10771" max="11013" width="9.140625" style="208"/>
    <col min="11014" max="11014" width="5" style="208" customWidth="true"/>
    <col min="11015" max="11015" width="13.85546875" style="208" customWidth="true"/>
    <col min="11016" max="11017" width="6.28515625" style="208" customWidth="true"/>
    <col min="11018" max="11019" width="7" style="208" customWidth="true"/>
    <col min="11020" max="11026" width="6.28515625" style="208" customWidth="true"/>
    <col min="11027" max="11269" width="9.140625" style="208"/>
    <col min="11270" max="11270" width="5" style="208" customWidth="true"/>
    <col min="11271" max="11271" width="13.85546875" style="208" customWidth="true"/>
    <col min="11272" max="11273" width="6.28515625" style="208" customWidth="true"/>
    <col min="11274" max="11275" width="7" style="208" customWidth="true"/>
    <col min="11276" max="11282" width="6.28515625" style="208" customWidth="true"/>
    <col min="11283" max="11525" width="9.140625" style="208"/>
    <col min="11526" max="11526" width="5" style="208" customWidth="true"/>
    <col min="11527" max="11527" width="13.85546875" style="208" customWidth="true"/>
    <col min="11528" max="11529" width="6.28515625" style="208" customWidth="true"/>
    <col min="11530" max="11531" width="7" style="208" customWidth="true"/>
    <col min="11532" max="11538" width="6.28515625" style="208" customWidth="true"/>
    <col min="11539" max="11781" width="9.140625" style="208"/>
    <col min="11782" max="11782" width="5" style="208" customWidth="true"/>
    <col min="11783" max="11783" width="13.85546875" style="208" customWidth="true"/>
    <col min="11784" max="11785" width="6.28515625" style="208" customWidth="true"/>
    <col min="11786" max="11787" width="7" style="208" customWidth="true"/>
    <col min="11788" max="11794" width="6.28515625" style="208" customWidth="true"/>
    <col min="11795" max="12037" width="9.140625" style="208"/>
    <col min="12038" max="12038" width="5" style="208" customWidth="true"/>
    <col min="12039" max="12039" width="13.85546875" style="208" customWidth="true"/>
    <col min="12040" max="12041" width="6.28515625" style="208" customWidth="true"/>
    <col min="12042" max="12043" width="7" style="208" customWidth="true"/>
    <col min="12044" max="12050" width="6.28515625" style="208" customWidth="true"/>
    <col min="12051" max="12293" width="9.140625" style="208"/>
    <col min="12294" max="12294" width="5" style="208" customWidth="true"/>
    <col min="12295" max="12295" width="13.85546875" style="208" customWidth="true"/>
    <col min="12296" max="12297" width="6.28515625" style="208" customWidth="true"/>
    <col min="12298" max="12299" width="7" style="208" customWidth="true"/>
    <col min="12300" max="12306" width="6.28515625" style="208" customWidth="true"/>
    <col min="12307" max="12549" width="9.140625" style="208"/>
    <col min="12550" max="12550" width="5" style="208" customWidth="true"/>
    <col min="12551" max="12551" width="13.85546875" style="208" customWidth="true"/>
    <col min="12552" max="12553" width="6.28515625" style="208" customWidth="true"/>
    <col min="12554" max="12555" width="7" style="208" customWidth="true"/>
    <col min="12556" max="12562" width="6.28515625" style="208" customWidth="true"/>
    <col min="12563" max="12805" width="9.140625" style="208"/>
    <col min="12806" max="12806" width="5" style="208" customWidth="true"/>
    <col min="12807" max="12807" width="13.85546875" style="208" customWidth="true"/>
    <col min="12808" max="12809" width="6.28515625" style="208" customWidth="true"/>
    <col min="12810" max="12811" width="7" style="208" customWidth="true"/>
    <col min="12812" max="12818" width="6.28515625" style="208" customWidth="true"/>
    <col min="12819" max="13061" width="9.140625" style="208"/>
    <col min="13062" max="13062" width="5" style="208" customWidth="true"/>
    <col min="13063" max="13063" width="13.85546875" style="208" customWidth="true"/>
    <col min="13064" max="13065" width="6.28515625" style="208" customWidth="true"/>
    <col min="13066" max="13067" width="7" style="208" customWidth="true"/>
    <col min="13068" max="13074" width="6.28515625" style="208" customWidth="true"/>
    <col min="13075" max="13317" width="9.140625" style="208"/>
    <col min="13318" max="13318" width="5" style="208" customWidth="true"/>
    <col min="13319" max="13319" width="13.85546875" style="208" customWidth="true"/>
    <col min="13320" max="13321" width="6.28515625" style="208" customWidth="true"/>
    <col min="13322" max="13323" width="7" style="208" customWidth="true"/>
    <col min="13324" max="13330" width="6.28515625" style="208" customWidth="true"/>
    <col min="13331" max="13573" width="9.140625" style="208"/>
    <col min="13574" max="13574" width="5" style="208" customWidth="true"/>
    <col min="13575" max="13575" width="13.85546875" style="208" customWidth="true"/>
    <col min="13576" max="13577" width="6.28515625" style="208" customWidth="true"/>
    <col min="13578" max="13579" width="7" style="208" customWidth="true"/>
    <col min="13580" max="13586" width="6.28515625" style="208" customWidth="true"/>
    <col min="13587" max="13829" width="9.140625" style="208"/>
    <col min="13830" max="13830" width="5" style="208" customWidth="true"/>
    <col min="13831" max="13831" width="13.85546875" style="208" customWidth="true"/>
    <col min="13832" max="13833" width="6.28515625" style="208" customWidth="true"/>
    <col min="13834" max="13835" width="7" style="208" customWidth="true"/>
    <col min="13836" max="13842" width="6.28515625" style="208" customWidth="true"/>
    <col min="13843" max="14085" width="9.140625" style="208"/>
    <col min="14086" max="14086" width="5" style="208" customWidth="true"/>
    <col min="14087" max="14087" width="13.85546875" style="208" customWidth="true"/>
    <col min="14088" max="14089" width="6.28515625" style="208" customWidth="true"/>
    <col min="14090" max="14091" width="7" style="208" customWidth="true"/>
    <col min="14092" max="14098" width="6.28515625" style="208" customWidth="true"/>
    <col min="14099" max="14341" width="9.140625" style="208"/>
    <col min="14342" max="14342" width="5" style="208" customWidth="true"/>
    <col min="14343" max="14343" width="13.85546875" style="208" customWidth="true"/>
    <col min="14344" max="14345" width="6.28515625" style="208" customWidth="true"/>
    <col min="14346" max="14347" width="7" style="208" customWidth="true"/>
    <col min="14348" max="14354" width="6.28515625" style="208" customWidth="true"/>
    <col min="14355" max="14597" width="9.140625" style="208"/>
    <col min="14598" max="14598" width="5" style="208" customWidth="true"/>
    <col min="14599" max="14599" width="13.85546875" style="208" customWidth="true"/>
    <col min="14600" max="14601" width="6.28515625" style="208" customWidth="true"/>
    <col min="14602" max="14603" width="7" style="208" customWidth="true"/>
    <col min="14604" max="14610" width="6.28515625" style="208" customWidth="true"/>
    <col min="14611" max="14853" width="9.140625" style="208"/>
    <col min="14854" max="14854" width="5" style="208" customWidth="true"/>
    <col min="14855" max="14855" width="13.85546875" style="208" customWidth="true"/>
    <col min="14856" max="14857" width="6.28515625" style="208" customWidth="true"/>
    <col min="14858" max="14859" width="7" style="208" customWidth="true"/>
    <col min="14860" max="14866" width="6.28515625" style="208" customWidth="true"/>
    <col min="14867" max="15109" width="9.140625" style="208"/>
    <col min="15110" max="15110" width="5" style="208" customWidth="true"/>
    <col min="15111" max="15111" width="13.85546875" style="208" customWidth="true"/>
    <col min="15112" max="15113" width="6.28515625" style="208" customWidth="true"/>
    <col min="15114" max="15115" width="7" style="208" customWidth="true"/>
    <col min="15116" max="15122" width="6.28515625" style="208" customWidth="true"/>
    <col min="15123" max="15365" width="9.140625" style="208"/>
    <col min="15366" max="15366" width="5" style="208" customWidth="true"/>
    <col min="15367" max="15367" width="13.85546875" style="208" customWidth="true"/>
    <col min="15368" max="15369" width="6.28515625" style="208" customWidth="true"/>
    <col min="15370" max="15371" width="7" style="208" customWidth="true"/>
    <col min="15372" max="15378" width="6.28515625" style="208" customWidth="true"/>
    <col min="15379" max="15621" width="9.140625" style="208"/>
    <col min="15622" max="15622" width="5" style="208" customWidth="true"/>
    <col min="15623" max="15623" width="13.85546875" style="208" customWidth="true"/>
    <col min="15624" max="15625" width="6.28515625" style="208" customWidth="true"/>
    <col min="15626" max="15627" width="7" style="208" customWidth="true"/>
    <col min="15628" max="15634" width="6.28515625" style="208" customWidth="true"/>
    <col min="15635" max="15877" width="9.140625" style="208"/>
    <col min="15878" max="15878" width="5" style="208" customWidth="true"/>
    <col min="15879" max="15879" width="13.85546875" style="208" customWidth="true"/>
    <col min="15880" max="15881" width="6.28515625" style="208" customWidth="true"/>
    <col min="15882" max="15883" width="7" style="208" customWidth="true"/>
    <col min="15884" max="15890" width="6.28515625" style="208" customWidth="true"/>
    <col min="15891" max="16133" width="9.140625" style="208"/>
    <col min="16134" max="16134" width="5" style="208" customWidth="true"/>
    <col min="16135" max="16135" width="13.85546875" style="208" customWidth="true"/>
    <col min="16136" max="16137" width="6.28515625" style="208" customWidth="true"/>
    <col min="16138" max="16139" width="7" style="208" customWidth="true"/>
    <col min="16140" max="16146" width="6.28515625" style="208" customWidth="true"/>
    <col min="16147" max="16384" width="9.140625" style="208"/>
  </cols>
  <sheetData>
    <row r="1" x14ac:dyDescent="0.2">
      <c r="A1" s="176" t="s">
        <v>64</v>
      </c>
    </row>
    <row r="4" ht="29.1" customHeight="true" x14ac:dyDescent="0.4">
      <c r="A4" s="207"/>
      <c r="B4" s="999" t="s">
        <v>125</v>
      </c>
      <c r="C4" s="999"/>
      <c r="D4" s="999"/>
      <c r="E4" s="999"/>
      <c r="F4" s="999"/>
      <c r="G4" s="999"/>
      <c r="H4" s="999"/>
      <c r="I4" s="999"/>
      <c r="J4" s="999"/>
      <c r="K4" s="999"/>
      <c r="L4" s="999"/>
      <c r="M4" s="999"/>
      <c r="N4" s="999"/>
      <c r="O4" s="999"/>
      <c r="P4" s="999"/>
      <c r="Q4" s="999"/>
      <c r="R4" s="999"/>
      <c r="S4" s="999"/>
      <c r="T4" s="999"/>
      <c r="U4" s="999"/>
      <c r="V4" s="999"/>
      <c r="W4" s="999"/>
      <c r="X4" s="999"/>
      <c r="Y4" s="999"/>
    </row>
    <row r="5" ht="29.1" customHeight="true" x14ac:dyDescent="0.4">
      <c r="A5" s="207"/>
      <c r="B5" s="967" t="str">
        <f ca="true">IF(ISERROR(INDIRECT(CONCATENATE($B105,"!A2"))),"",INDIRECT(CONCATENATE($B105,"!A2")))</f>
        <v>Gambia</v>
      </c>
      <c r="C5" s="967"/>
      <c r="D5" s="967"/>
      <c r="E5" s="967"/>
      <c r="F5" s="967"/>
      <c r="G5" s="967"/>
      <c r="H5" s="967"/>
      <c r="I5" s="967"/>
      <c r="J5" s="967"/>
      <c r="K5" s="967"/>
      <c r="L5" s="967"/>
      <c r="M5" s="967"/>
      <c r="N5" s="967"/>
      <c r="O5" s="967"/>
      <c r="P5" s="967"/>
      <c r="Q5" s="967"/>
      <c r="R5" s="967"/>
      <c r="S5" s="967"/>
      <c r="T5" s="967"/>
      <c r="U5" s="967"/>
      <c r="V5" s="967"/>
      <c r="W5" s="967"/>
      <c r="X5" s="967"/>
      <c r="Y5" s="967"/>
    </row>
    <row r="6" x14ac:dyDescent="0.2">
      <c r="F6" s="208"/>
      <c r="G6" s="208"/>
      <c r="J6" s="209"/>
      <c r="K6" s="209"/>
      <c r="L6" s="209"/>
      <c r="M6" s="209"/>
      <c r="N6" s="209"/>
      <c r="O6" s="209"/>
      <c r="P6" s="209"/>
    </row>
    <row r="7" s="210" customFormat="true" ht="18" x14ac:dyDescent="0.25">
      <c r="B7" s="964" t="str">
        <f>B118</f>
        <v>National use of drinking water sources, 2000–2020</v>
      </c>
      <c r="C7" s="964"/>
      <c r="D7" s="964"/>
      <c r="E7" s="964"/>
      <c r="F7" s="964"/>
      <c r="G7" s="964"/>
      <c r="H7" s="964"/>
      <c r="I7" s="964"/>
      <c r="J7" s="964" t="str">
        <f>B218</f>
        <v>Urban use of drinking water sources,  2000–2020</v>
      </c>
      <c r="K7" s="964"/>
      <c r="L7" s="964"/>
      <c r="M7" s="964"/>
      <c r="N7" s="964"/>
      <c r="O7" s="964"/>
      <c r="P7" s="964"/>
      <c r="Q7" s="964"/>
      <c r="R7" s="964" t="str">
        <f>B318</f>
        <v>Rural use of drinking water sources, 2000–2020</v>
      </c>
      <c r="S7" s="964"/>
      <c r="T7" s="964"/>
      <c r="U7" s="964"/>
      <c r="V7" s="964"/>
      <c r="W7" s="964"/>
      <c r="X7" s="964"/>
      <c r="Y7" s="964"/>
    </row>
    <row r="8" s="210" customFormat="true" x14ac:dyDescent="0.2"/>
    <row r="17" x14ac:dyDescent="0.2">
      <c r="Q17" s="209"/>
      <c r="R17" s="209"/>
      <c r="S17" s="209"/>
      <c r="T17" s="209"/>
      <c r="U17" s="209"/>
      <c r="V17" s="209"/>
    </row>
    <row r="18" x14ac:dyDescent="0.2">
      <c r="Q18" s="209"/>
      <c r="R18" s="209"/>
      <c r="S18" s="209"/>
      <c r="T18" s="209"/>
      <c r="U18" s="209"/>
      <c r="V18" s="209"/>
    </row>
    <row r="19" x14ac:dyDescent="0.2">
      <c r="Q19" s="209"/>
      <c r="R19" s="209"/>
      <c r="S19" s="209"/>
      <c r="T19" s="209"/>
      <c r="U19" s="209"/>
      <c r="V19" s="209"/>
    </row>
    <row r="20" x14ac:dyDescent="0.2">
      <c r="Q20" s="209"/>
      <c r="R20" s="209"/>
      <c r="S20" s="209"/>
      <c r="T20" s="209"/>
      <c r="U20" s="209"/>
      <c r="V20" s="209"/>
    </row>
    <row r="21" x14ac:dyDescent="0.2">
      <c r="Q21" s="209"/>
      <c r="R21" s="209"/>
      <c r="S21" s="209"/>
      <c r="T21" s="209"/>
      <c r="U21" s="209"/>
      <c r="V21" s="209"/>
    </row>
    <row r="22" x14ac:dyDescent="0.2">
      <c r="Q22" s="209"/>
      <c r="R22" s="209"/>
      <c r="S22" s="209"/>
      <c r="T22" s="209"/>
      <c r="U22" s="209"/>
      <c r="V22" s="209"/>
    </row>
    <row r="23" x14ac:dyDescent="0.2">
      <c r="Q23" s="209"/>
      <c r="R23" s="209"/>
      <c r="S23" s="209"/>
      <c r="T23" s="209"/>
      <c r="U23" s="209"/>
      <c r="V23" s="209"/>
    </row>
    <row r="31" s="212" customFormat="true" x14ac:dyDescent="0.2">
      <c r="B31" s="977" t="str">
        <f ca="true">IF(ISERROR(INDIRECT(CONCATENATE($B105,"!A2"))),"",INDIRECT(CONCATENATE($B105,"!A2")))</f>
        <v>Gambia</v>
      </c>
      <c r="C31" s="978"/>
      <c r="D31" s="978"/>
      <c r="E31" s="979"/>
      <c r="F31" s="969" t="s">
        <v>0</v>
      </c>
      <c r="G31" s="969"/>
      <c r="H31" s="969"/>
      <c r="I31" s="970"/>
      <c r="J31" s="968" t="s">
        <v>1</v>
      </c>
      <c r="K31" s="969"/>
      <c r="L31" s="969"/>
      <c r="M31" s="970"/>
      <c r="N31" s="968" t="s">
        <v>2</v>
      </c>
      <c r="O31" s="969"/>
      <c r="P31" s="969"/>
      <c r="Q31" s="970"/>
      <c r="R31" s="968" t="s">
        <v>3</v>
      </c>
      <c r="S31" s="969"/>
      <c r="T31" s="969"/>
      <c r="U31" s="970"/>
      <c r="V31" s="968" t="s">
        <v>4</v>
      </c>
      <c r="W31" s="969"/>
      <c r="X31" s="969"/>
      <c r="Y31" s="970"/>
    </row>
    <row r="32" s="216" customFormat="true" ht="22.5" customHeight="true" x14ac:dyDescent="0.2">
      <c r="B32" s="980"/>
      <c r="C32" s="981"/>
      <c r="D32" s="981"/>
      <c r="E32" s="982"/>
      <c r="F32" s="213" t="s">
        <v>15</v>
      </c>
      <c r="G32" s="214" t="s">
        <v>16</v>
      </c>
      <c r="H32" s="214" t="s">
        <v>22</v>
      </c>
      <c r="I32" s="215" t="s">
        <v>24</v>
      </c>
      <c r="J32" s="213" t="s">
        <v>15</v>
      </c>
      <c r="K32" s="214" t="s">
        <v>16</v>
      </c>
      <c r="L32" s="214" t="s">
        <v>22</v>
      </c>
      <c r="M32" s="215" t="s">
        <v>23</v>
      </c>
      <c r="N32" s="213" t="s">
        <v>15</v>
      </c>
      <c r="O32" s="214" t="s">
        <v>16</v>
      </c>
      <c r="P32" s="214" t="s">
        <v>22</v>
      </c>
      <c r="Q32" s="215" t="s">
        <v>23</v>
      </c>
      <c r="R32" s="213" t="s">
        <v>15</v>
      </c>
      <c r="S32" s="214" t="s">
        <v>16</v>
      </c>
      <c r="T32" s="214" t="s">
        <v>22</v>
      </c>
      <c r="U32" s="215" t="s">
        <v>23</v>
      </c>
      <c r="V32" s="213" t="s">
        <v>15</v>
      </c>
      <c r="W32" s="214" t="s">
        <v>16</v>
      </c>
      <c r="X32" s="214" t="s">
        <v>22</v>
      </c>
      <c r="Y32" s="215" t="s">
        <v>23</v>
      </c>
    </row>
    <row r="33" x14ac:dyDescent="0.2">
      <c r="B33" s="971" t="s">
        <v>5</v>
      </c>
      <c r="C33" s="972"/>
      <c r="D33" s="975" t="s">
        <v>25</v>
      </c>
      <c r="E33" s="205">
        <f>C99</f>
        <v>2000</v>
      </c>
      <c r="F33" s="217">
        <f ca="true">E99</f>
        <v>62.28014631148686</v>
      </c>
      <c r="G33" s="218">
        <f t="shared" ref="G33:I34" ca="true" si="0">F99</f>
        <v>9.991927959870182</v>
      </c>
      <c r="H33" s="219">
        <f t="shared" ca="true" si="0"/>
        <v>27.727925728642958</v>
      </c>
      <c r="I33" s="220">
        <f t="shared" ca="true" si="0"/>
        <v>0</v>
      </c>
      <c r="J33" s="217">
        <f ca="true">J99</f>
        <v>71.257075346621079</v>
      </c>
      <c r="K33" s="218">
        <f t="shared" ref="K33:M34" ca="true" si="1">K99</f>
        <v>9.3396875606132035</v>
      </c>
      <c r="L33" s="219">
        <f t="shared" ca="true" si="1"/>
        <v>18.89846793576568</v>
      </c>
      <c r="M33" s="220">
        <f t="shared" ca="true" si="1"/>
        <v>0.50476915700004099</v>
      </c>
      <c r="N33" s="217">
        <f ca="true">O99</f>
        <v>72.087958561880001</v>
      </c>
      <c r="O33" s="218">
        <f t="shared" ref="O33:Q34" ca="true" si="2">P99</f>
        <v>7.4542625502151534</v>
      </c>
      <c r="P33" s="219">
        <f t="shared" ca="true" si="2"/>
        <v>20.456700021857017</v>
      </c>
      <c r="Q33" s="220">
        <f t="shared" ca="true" si="2"/>
        <v>1.0788660478395773E-3</v>
      </c>
      <c r="R33" s="217">
        <f ca="true">T99</f>
        <v>80.974538066789421</v>
      </c>
      <c r="S33" s="218">
        <f t="shared" ref="S33:U34" ca="true" si="3">U99</f>
        <v>5.7869006567331596</v>
      </c>
      <c r="T33" s="219">
        <f t="shared" ca="true" si="3"/>
        <v>13.238561276477412</v>
      </c>
      <c r="U33" s="220">
        <f t="shared" ca="true" si="3"/>
        <v>0</v>
      </c>
      <c r="V33" s="217">
        <f ca="true">Y99</f>
        <v>92.647646658813187</v>
      </c>
      <c r="W33" s="218">
        <f t="shared" ref="W33:Y34" ca="true" si="4">Z99</f>
        <v>2.084886289918007</v>
      </c>
      <c r="X33" s="219">
        <f t="shared" ca="true" si="4"/>
        <v>5.2674670512688095</v>
      </c>
      <c r="Y33" s="220">
        <f t="shared" ca="true" si="4"/>
        <v>0</v>
      </c>
    </row>
    <row r="34" x14ac:dyDescent="0.2">
      <c r="B34" s="973"/>
      <c r="C34" s="974"/>
      <c r="D34" s="976"/>
      <c r="E34" s="206">
        <f>C100</f>
        <v>2020</v>
      </c>
      <c r="F34" s="222">
        <f ca="true">E100</f>
        <v>72.881949718787382</v>
      </c>
      <c r="G34" s="223">
        <f t="shared" ca="true" si="0"/>
        <v>11.692830449094345</v>
      </c>
      <c r="H34" s="224">
        <f t="shared" ca="true" si="0"/>
        <v>15.116288498862914</v>
      </c>
      <c r="I34" s="225">
        <f t="shared" ca="true" si="0"/>
        <v>0.30893133325535871</v>
      </c>
      <c r="J34" s="222">
        <f ca="true">J100</f>
        <v>77.651256903588347</v>
      </c>
      <c r="K34" s="223">
        <f t="shared" ca="true" si="1"/>
        <v>10.177774973791626</v>
      </c>
      <c r="L34" s="224">
        <f t="shared" ca="true" si="1"/>
        <v>12.170968122620025</v>
      </c>
      <c r="M34" s="225">
        <f t="shared" ca="true" si="1"/>
        <v>0</v>
      </c>
      <c r="N34" s="222">
        <f ca="true">O100</f>
        <v>85.080187343163729</v>
      </c>
      <c r="O34" s="223">
        <f t="shared" ca="true" si="2"/>
        <v>8.797725264102624</v>
      </c>
      <c r="P34" s="224">
        <f t="shared" ca="true" si="2"/>
        <v>6.1051851579841667</v>
      </c>
      <c r="Q34" s="225">
        <f t="shared" ca="true" si="2"/>
        <v>1.6902234749483158E-2</v>
      </c>
      <c r="R34" s="222">
        <f ca="true">T100</f>
        <v>89.97130167759002</v>
      </c>
      <c r="S34" s="223">
        <f t="shared" ca="true" si="3"/>
        <v>6.4298605116553587</v>
      </c>
      <c r="T34" s="224">
        <f t="shared" ca="true" si="3"/>
        <v>3.5988378107546168</v>
      </c>
      <c r="U34" s="225">
        <f t="shared" ca="true" si="3"/>
        <v>0</v>
      </c>
      <c r="V34" s="222">
        <f ca="true">Y100</f>
        <v>97.19291145250223</v>
      </c>
      <c r="W34" s="223">
        <f t="shared" ca="true" si="4"/>
        <v>2.1871701642975387</v>
      </c>
      <c r="X34" s="224">
        <f t="shared" ca="true" si="4"/>
        <v>0.61991838320022907</v>
      </c>
      <c r="Y34" s="225">
        <f t="shared" ca="true" si="4"/>
        <v>0</v>
      </c>
    </row>
    <row r="35" x14ac:dyDescent="0.2">
      <c r="F35" s="208"/>
      <c r="H35" s="211"/>
    </row>
    <row r="36" x14ac:dyDescent="0.2">
      <c r="B36" s="971" t="s">
        <v>6</v>
      </c>
      <c r="C36" s="972"/>
      <c r="D36" s="975" t="s">
        <v>25</v>
      </c>
      <c r="E36" s="205">
        <f>C199</f>
        <v>2000</v>
      </c>
      <c r="F36" s="217">
        <f ca="true">E199</f>
        <v>81.072083177811948</v>
      </c>
      <c r="G36" s="218">
        <f t="shared" ref="G36:I37" ca="true" si="5">F199</f>
        <v>6.9945192899012625</v>
      </c>
      <c r="H36" s="219">
        <f t="shared" ca="true" si="5"/>
        <v>11.925591342785467</v>
      </c>
      <c r="I36" s="220">
        <f t="shared" ca="true" si="5"/>
        <v>7.806189501330385E-3</v>
      </c>
      <c r="J36" s="217">
        <f ca="true">J199</f>
        <v>87.916384192073835</v>
      </c>
      <c r="K36" s="218">
        <f t="shared" ref="K36:M37" ca="true" si="6">K199</f>
        <v>5.5689100540801793</v>
      </c>
      <c r="L36" s="219">
        <f t="shared" ca="true" si="6"/>
        <v>6.5147057538459876</v>
      </c>
      <c r="M36" s="220">
        <f t="shared" ca="true" si="6"/>
        <v>0</v>
      </c>
      <c r="N36" s="217">
        <f ca="true">O199</f>
        <v>89.839632883972868</v>
      </c>
      <c r="O36" s="218">
        <f t="shared" ref="O36:Q37" ca="true" si="7">P199</f>
        <v>4.0697280779434379</v>
      </c>
      <c r="P36" s="219">
        <f t="shared" ca="true" si="7"/>
        <v>6.0906390380836939</v>
      </c>
      <c r="Q36" s="220">
        <f t="shared" ca="true" si="7"/>
        <v>0</v>
      </c>
      <c r="R36" s="217">
        <f ca="true">T199</f>
        <v>93.258934681425998</v>
      </c>
      <c r="S36" s="218">
        <f t="shared" ref="S36:U37" ca="true" si="8">U199</f>
        <v>2.480470744560261</v>
      </c>
      <c r="T36" s="219">
        <f t="shared" ca="true" si="8"/>
        <v>4.2605945740137372</v>
      </c>
      <c r="U36" s="220">
        <f t="shared" ca="true" si="8"/>
        <v>0</v>
      </c>
      <c r="V36" s="217">
        <f ca="true">Y199</f>
        <v>96.220584881194611</v>
      </c>
      <c r="W36" s="218">
        <f t="shared" ref="W36:Y37" ca="true" si="9">Z199</f>
        <v>0.54311816066417451</v>
      </c>
      <c r="X36" s="219">
        <f t="shared" ca="true" si="9"/>
        <v>3.2362969581412102</v>
      </c>
      <c r="Y36" s="220">
        <f t="shared" ca="true" si="9"/>
        <v>0</v>
      </c>
    </row>
    <row r="37" x14ac:dyDescent="0.2">
      <c r="B37" s="973"/>
      <c r="C37" s="974"/>
      <c r="D37" s="976"/>
      <c r="E37" s="206">
        <f>C200</f>
        <v>2020</v>
      </c>
      <c r="F37" s="222">
        <f ca="true">E200</f>
        <v>76.541855595483455</v>
      </c>
      <c r="G37" s="223">
        <f t="shared" ca="true" si="5"/>
        <v>6.6036724907294406</v>
      </c>
      <c r="H37" s="224">
        <f t="shared" ca="true" si="5"/>
        <v>16.852624647569243</v>
      </c>
      <c r="I37" s="225">
        <f t="shared" ca="true" si="5"/>
        <v>1.8472662178721233E-3</v>
      </c>
      <c r="J37" s="222">
        <f ca="true">J200</f>
        <v>85.727933904138283</v>
      </c>
      <c r="K37" s="223">
        <f t="shared" ca="true" si="6"/>
        <v>5.4302864866605614</v>
      </c>
      <c r="L37" s="224">
        <f t="shared" ca="true" si="6"/>
        <v>8.8417796092011542</v>
      </c>
      <c r="M37" s="225">
        <f t="shared" ca="true" si="6"/>
        <v>0</v>
      </c>
      <c r="N37" s="222">
        <f ca="true">O200</f>
        <v>91.329004142412828</v>
      </c>
      <c r="O37" s="223">
        <f t="shared" ca="true" si="7"/>
        <v>4.1371964750681594</v>
      </c>
      <c r="P37" s="224">
        <f t="shared" ca="true" si="7"/>
        <v>4.5337993825190068</v>
      </c>
      <c r="Q37" s="225">
        <f t="shared" ca="true" si="7"/>
        <v>0</v>
      </c>
      <c r="R37" s="222">
        <f ca="true">T200</f>
        <v>95.614108705548389</v>
      </c>
      <c r="S37" s="223">
        <f t="shared" ca="true" si="8"/>
        <v>2.5431128955256348</v>
      </c>
      <c r="T37" s="224">
        <f t="shared" ca="true" si="8"/>
        <v>1.8427783989259723</v>
      </c>
      <c r="U37" s="225">
        <f t="shared" ca="true" si="8"/>
        <v>0</v>
      </c>
      <c r="V37" s="222">
        <f ca="true">Y200</f>
        <v>99.438717056509063</v>
      </c>
      <c r="W37" s="223">
        <f t="shared" ca="true" si="9"/>
        <v>0.56128294349093721</v>
      </c>
      <c r="X37" s="224">
        <f t="shared" ca="true" si="9"/>
        <v>0</v>
      </c>
      <c r="Y37" s="225">
        <f t="shared" ca="true" si="9"/>
        <v>0</v>
      </c>
    </row>
    <row r="38" x14ac:dyDescent="0.2">
      <c r="F38" s="208"/>
      <c r="G38" s="208"/>
      <c r="H38" s="211"/>
      <c r="I38" s="211"/>
    </row>
    <row r="39" x14ac:dyDescent="0.2">
      <c r="B39" s="971" t="s">
        <v>7</v>
      </c>
      <c r="C39" s="972"/>
      <c r="D39" s="975" t="s">
        <v>25</v>
      </c>
      <c r="E39" s="205">
        <f>C299</f>
        <v>2000</v>
      </c>
      <c r="F39" s="217">
        <f ca="true">E299</f>
        <v>59.354478061132475</v>
      </c>
      <c r="G39" s="218">
        <f t="shared" ref="G39:I40" ca="true" si="10">F299</f>
        <v>10.392914627272917</v>
      </c>
      <c r="H39" s="219">
        <f t="shared" ca="true" si="10"/>
        <v>30.252607311594602</v>
      </c>
      <c r="I39" s="220">
        <f t="shared" ca="true" si="10"/>
        <v>0</v>
      </c>
      <c r="J39" s="217">
        <f ca="true">J299</f>
        <v>65.039648244456245</v>
      </c>
      <c r="K39" s="218">
        <f t="shared" ref="K39:M40" ca="true" si="11">K299</f>
        <v>10.755120141408462</v>
      </c>
      <c r="L39" s="219">
        <f t="shared" ca="true" si="11"/>
        <v>23.418151461605575</v>
      </c>
      <c r="M39" s="220">
        <f t="shared" ca="true" si="11"/>
        <v>0.7870801525297253</v>
      </c>
      <c r="N39" s="217">
        <f ca="true">O299</f>
        <v>67.618097741899433</v>
      </c>
      <c r="O39" s="218">
        <f t="shared" ref="O39:Q40" ca="true" si="12">P299</f>
        <v>11.259066006515226</v>
      </c>
      <c r="P39" s="219">
        <f t="shared" ca="true" si="12"/>
        <v>21.122836251585341</v>
      </c>
      <c r="Q39" s="220">
        <f t="shared" ca="true" si="12"/>
        <v>0</v>
      </c>
      <c r="R39" s="217">
        <f ca="true">T299</f>
        <v>63.553146814462359</v>
      </c>
      <c r="S39" s="218">
        <f t="shared" ref="S39:U40" ca="true" si="13">U299</f>
        <v>9.5273598686018275</v>
      </c>
      <c r="T39" s="219">
        <f t="shared" ca="true" si="13"/>
        <v>26.917672312099498</v>
      </c>
      <c r="U39" s="220">
        <f t="shared" ca="true" si="13"/>
        <v>1.8210048363154208E-3</v>
      </c>
      <c r="V39" s="217">
        <f ca="true">Y299</f>
        <v>70.422831664545953</v>
      </c>
      <c r="W39" s="218">
        <f t="shared" ref="W39:Y40" ca="true" si="14">Z299</f>
        <v>9.9506298283511914</v>
      </c>
      <c r="X39" s="219">
        <f t="shared" ca="true" si="14"/>
        <v>19.62653850710285</v>
      </c>
      <c r="Y39" s="220">
        <f t="shared" ca="true" si="14"/>
        <v>0</v>
      </c>
    </row>
    <row r="40" x14ac:dyDescent="0.2">
      <c r="B40" s="973"/>
      <c r="C40" s="974"/>
      <c r="D40" s="976"/>
      <c r="E40" s="206">
        <f>C300</f>
        <v>2020</v>
      </c>
      <c r="F40" s="222">
        <f ca="true">E300</f>
        <v>70.184648904472724</v>
      </c>
      <c r="G40" s="223">
        <f t="shared" ca="true" si="10"/>
        <v>12.289267600972504</v>
      </c>
      <c r="H40" s="224">
        <f t="shared" ca="true" si="10"/>
        <v>17.084905532180386</v>
      </c>
      <c r="I40" s="225">
        <f t="shared" ca="true" si="10"/>
        <v>0.44117796237438967</v>
      </c>
      <c r="J40" s="222">
        <f ca="true">J300</f>
        <v>74.502444215596995</v>
      </c>
      <c r="K40" s="223">
        <f t="shared" ca="true" si="11"/>
        <v>12.319911930575763</v>
      </c>
      <c r="L40" s="224">
        <f t="shared" ca="true" si="11"/>
        <v>13.177643853827249</v>
      </c>
      <c r="M40" s="225">
        <f t="shared" ca="true" si="11"/>
        <v>0</v>
      </c>
      <c r="N40" s="222">
        <f ca="true">O300</f>
        <v>77.84760809473029</v>
      </c>
      <c r="O40" s="223">
        <f t="shared" ca="true" si="12"/>
        <v>12.962378227992964</v>
      </c>
      <c r="P40" s="224">
        <f t="shared" ca="true" si="12"/>
        <v>9.1900136772767382</v>
      </c>
      <c r="Q40" s="225">
        <f t="shared" ca="true" si="12"/>
        <v>0</v>
      </c>
      <c r="R40" s="222">
        <f ca="true">T300</f>
        <v>80.684860073684931</v>
      </c>
      <c r="S40" s="223">
        <f t="shared" ca="true" si="13"/>
        <v>12.095604016492993</v>
      </c>
      <c r="T40" s="224">
        <f t="shared" ca="true" si="13"/>
        <v>7.1910068340531268</v>
      </c>
      <c r="U40" s="225">
        <f t="shared" ca="true" si="13"/>
        <v>2.8529075768939816E-2</v>
      </c>
      <c r="V40" s="222">
        <f ca="true">Y300</f>
        <v>83.454549458149174</v>
      </c>
      <c r="W40" s="223">
        <f t="shared" ca="true" si="14"/>
        <v>11.791990033935868</v>
      </c>
      <c r="X40" s="224">
        <f t="shared" ca="true" si="14"/>
        <v>4.7534605079149514</v>
      </c>
      <c r="Y40" s="225">
        <f t="shared" ca="true" si="14"/>
        <v>0</v>
      </c>
    </row>
    <row r="97" s="212" customFormat="true" ht="16.5" customHeight="true" x14ac:dyDescent="0.2">
      <c r="A97" s="985" t="s">
        <v>5</v>
      </c>
      <c r="B97" s="985"/>
      <c r="C97" s="985"/>
      <c r="D97" s="983" t="s">
        <v>0</v>
      </c>
      <c r="E97" s="972"/>
      <c r="F97" s="972"/>
      <c r="G97" s="972"/>
      <c r="H97" s="984"/>
      <c r="I97" s="983" t="s">
        <v>1</v>
      </c>
      <c r="J97" s="972"/>
      <c r="K97" s="972"/>
      <c r="L97" s="972"/>
      <c r="M97" s="984"/>
      <c r="N97" s="983" t="s">
        <v>2</v>
      </c>
      <c r="O97" s="972"/>
      <c r="P97" s="972"/>
      <c r="Q97" s="972"/>
      <c r="R97" s="984"/>
      <c r="S97" s="983" t="s">
        <v>3</v>
      </c>
      <c r="T97" s="972"/>
      <c r="U97" s="972"/>
      <c r="V97" s="972"/>
      <c r="W97" s="984"/>
      <c r="X97" s="983" t="s">
        <v>4</v>
      </c>
      <c r="Y97" s="972"/>
      <c r="Z97" s="972"/>
      <c r="AA97" s="972"/>
      <c r="AB97" s="984"/>
    </row>
    <row r="98" s="216" customFormat="true" ht="22.5" customHeight="true" x14ac:dyDescent="0.2">
      <c r="A98" s="986"/>
      <c r="B98" s="986"/>
      <c r="C98" s="986"/>
      <c r="D98" s="226" t="s">
        <v>14</v>
      </c>
      <c r="E98" s="227" t="s">
        <v>15</v>
      </c>
      <c r="F98" s="214" t="s">
        <v>16</v>
      </c>
      <c r="G98" s="214" t="s">
        <v>22</v>
      </c>
      <c r="H98" s="215" t="s">
        <v>17</v>
      </c>
      <c r="I98" s="226" t="s">
        <v>14</v>
      </c>
      <c r="J98" s="227" t="s">
        <v>15</v>
      </c>
      <c r="K98" s="214" t="s">
        <v>16</v>
      </c>
      <c r="L98" s="214" t="s">
        <v>22</v>
      </c>
      <c r="M98" s="215" t="s">
        <v>17</v>
      </c>
      <c r="N98" s="226" t="s">
        <v>14</v>
      </c>
      <c r="O98" s="227" t="s">
        <v>15</v>
      </c>
      <c r="P98" s="214" t="s">
        <v>16</v>
      </c>
      <c r="Q98" s="214" t="s">
        <v>22</v>
      </c>
      <c r="R98" s="215" t="s">
        <v>17</v>
      </c>
      <c r="S98" s="226" t="s">
        <v>14</v>
      </c>
      <c r="T98" s="227" t="s">
        <v>15</v>
      </c>
      <c r="U98" s="214" t="s">
        <v>16</v>
      </c>
      <c r="V98" s="214" t="s">
        <v>22</v>
      </c>
      <c r="W98" s="215" t="s">
        <v>17</v>
      </c>
      <c r="X98" s="226" t="s">
        <v>14</v>
      </c>
      <c r="Y98" s="227" t="s">
        <v>15</v>
      </c>
      <c r="Z98" s="214" t="s">
        <v>16</v>
      </c>
      <c r="AA98" s="214" t="s">
        <v>22</v>
      </c>
      <c r="AB98" s="215" t="s">
        <v>17</v>
      </c>
    </row>
    <row r="99" s="236" customFormat="true" ht="15" customHeight="true" x14ac:dyDescent="0.2">
      <c r="A99" s="990" t="s">
        <v>10</v>
      </c>
      <c r="B99" s="991"/>
      <c r="C99" s="336">
        <v>2000</v>
      </c>
      <c r="D99" s="228">
        <f ca="true">IF((D101+H101)&gt;100,D101*100/(D101+H101),D101)</f>
        <v>72.272074271357042</v>
      </c>
      <c r="E99" s="229">
        <f ca="true">D99*AVERAGEIF(E105:E116,"&gt;0")/100</f>
        <v>62.28014631148686</v>
      </c>
      <c r="F99" s="230">
        <f ca="true">D99*(100-AVERAGEIF(E105:E116,"&gt;0"))/100</f>
        <v>9.991927959870182</v>
      </c>
      <c r="G99" s="231">
        <f ca="true">100-(E99+F99+H99)</f>
        <v>27.727925728642958</v>
      </c>
      <c r="H99" s="232">
        <f ca="true">IF((D101+H101)&gt;100,H101*100/(D101+H101),H101)</f>
        <v>0</v>
      </c>
      <c r="I99" s="228">
        <f ca="true">IF((I101+M101)&gt;100,I101*100/(I101+M101),I101)</f>
        <v>80.596762907234279</v>
      </c>
      <c r="J99" s="229">
        <f ca="true">I99*AVERAGEIF(J105:J116,"&gt;0")/100</f>
        <v>71.257075346621079</v>
      </c>
      <c r="K99" s="233">
        <f ca="true">I99*(100-AVERAGEIF(J105:J116,"&gt;0"))/100</f>
        <v>9.3396875606132035</v>
      </c>
      <c r="L99" s="234">
        <f ca="true">100-(J99+K99+M99)</f>
        <v>18.89846793576568</v>
      </c>
      <c r="M99" s="235">
        <f ca="true">IF((I101+M101)&gt;100,M101*100/(I101+M101),M101)</f>
        <v>0.50476915700004099</v>
      </c>
      <c r="N99" s="228">
        <f ca="true">IF((N101+R101)&gt;100,N101*100/(N101+R101),N101)</f>
        <v>79.542221112095149</v>
      </c>
      <c r="O99" s="229">
        <f ca="true">N99*AVERAGEIF(O105:O116,"&gt;0")/100</f>
        <v>72.087958561880001</v>
      </c>
      <c r="P99" s="233">
        <f ca="true">N99*(100-AVERAGEIF(O105:O116,"&gt;0"))/100</f>
        <v>7.4542625502151534</v>
      </c>
      <c r="Q99" s="234">
        <f ca="true">100-(O99+P99+R99)</f>
        <v>20.456700021857017</v>
      </c>
      <c r="R99" s="235">
        <f ca="true">IF((N101+R101)&gt;100,R101*100/(N101+R101),R101)</f>
        <v>1.0788660478395773E-3</v>
      </c>
      <c r="S99" s="228">
        <f ca="true">IF((S101+W101)&gt;100,S101*100/(S101+W101),S101)</f>
        <v>86.761438723522588</v>
      </c>
      <c r="T99" s="229">
        <f ca="true">S99*AVERAGEIF(T105:T116,"&gt;0")/100</f>
        <v>80.974538066789421</v>
      </c>
      <c r="U99" s="233">
        <f ca="true">S99*(100-AVERAGEIF(T105:T116,"&gt;0"))/100</f>
        <v>5.7869006567331596</v>
      </c>
      <c r="V99" s="234">
        <f ca="true">100-(T99+U99+W99)</f>
        <v>13.238561276477412</v>
      </c>
      <c r="W99" s="235">
        <f ca="true">IF((S101+W101)&gt;100,W101*100/(S101+W101),W101)</f>
        <v>0</v>
      </c>
      <c r="X99" s="228">
        <f ca="true">IF((X101+AB101)&gt;100,X101*100/(X101+AB101),X101)</f>
        <v>94.732532948731205</v>
      </c>
      <c r="Y99" s="229">
        <f ca="true">X99*AVERAGEIF(Y105:Y116,"&gt;0")/100</f>
        <v>92.647646658813187</v>
      </c>
      <c r="Z99" s="233">
        <f ca="true">X99*(100-AVERAGEIF(Y105:Y116,"&gt;0"))/100</f>
        <v>2.084886289918007</v>
      </c>
      <c r="AA99" s="234">
        <f ca="true">100-(Y99+Z99+AB99)</f>
        <v>5.2674670512688095</v>
      </c>
      <c r="AB99" s="235">
        <f ca="true">IF((X101+AB101)&gt;100,AB101*100/(X101+AB101),AB101)</f>
        <v>0</v>
      </c>
    </row>
    <row r="100" s="236" customFormat="true" ht="15" customHeight="true" x14ac:dyDescent="0.2">
      <c r="A100" s="992"/>
      <c r="B100" s="993"/>
      <c r="C100" s="337">
        <v>2020</v>
      </c>
      <c r="D100" s="237">
        <f ca="true">IF((D102+H102)&gt;100,D102*100/(D102+H102),D102)</f>
        <v>84.574780167881727</v>
      </c>
      <c r="E100" s="238">
        <f ca="true">D100*AVERAGEIF(E105:E116,"&gt;0")/100</f>
        <v>72.881949718787382</v>
      </c>
      <c r="F100" s="239">
        <f ca="true">D100*(100-AVERAGEIF(E105:E116,"&gt;0"))/100</f>
        <v>11.692830449094345</v>
      </c>
      <c r="G100" s="240">
        <f ca="true">100-(E100+F100+H100)</f>
        <v>15.116288498862914</v>
      </c>
      <c r="H100" s="241">
        <f ca="true">IF((D102+H102)&gt;100,H102*100/(D102+H102),H102)</f>
        <v>0.30893133325535871</v>
      </c>
      <c r="I100" s="237">
        <f ca="true">IF((I102+M102)&gt;100,I102*100/(I102+M102),I102)</f>
        <v>87.829031877379975</v>
      </c>
      <c r="J100" s="238">
        <f ca="true">I100*AVERAGEIF(J105:J116,"&gt;0")/100</f>
        <v>77.651256903588347</v>
      </c>
      <c r="K100" s="239">
        <f ca="true">I100*(100-AVERAGEIF(J105:J116,"&gt;0"))/100</f>
        <v>10.177774973791626</v>
      </c>
      <c r="L100" s="240">
        <f ca="true">100-(J100+K100+M100)</f>
        <v>12.170968122620025</v>
      </c>
      <c r="M100" s="241">
        <f ca="true">IF((I102+M102)&gt;100,M102*100/(I102+M102),M102)</f>
        <v>0</v>
      </c>
      <c r="N100" s="237">
        <f ca="true">IF((N102+R102)&gt;100,N102*100/(N102+R102),N102)</f>
        <v>93.877912607266353</v>
      </c>
      <c r="O100" s="238">
        <f ca="true">N100*AVERAGEIF(O105:O116,"&gt;0")/100</f>
        <v>85.080187343163729</v>
      </c>
      <c r="P100" s="239">
        <f ca="true">N100*(100-AVERAGEIF(O105:O116,"&gt;0"))/100</f>
        <v>8.797725264102624</v>
      </c>
      <c r="Q100" s="240">
        <f ca="true">100-(O100+P100+R100)</f>
        <v>6.1051851579841667</v>
      </c>
      <c r="R100" s="241">
        <f ca="true">IF((N102+R102)&gt;100,R102*100/(N102+R102),R102)</f>
        <v>1.6902234749483158E-2</v>
      </c>
      <c r="S100" s="237">
        <f ca="true">IF((S102+W102)&gt;100,S102*100/(S102+W102),S102)</f>
        <v>96.401162189245383</v>
      </c>
      <c r="T100" s="238">
        <f ca="true">S100*AVERAGEIF(T105:T116,"&gt;0")/100</f>
        <v>89.97130167759002</v>
      </c>
      <c r="U100" s="239">
        <f ca="true">S100*(100-AVERAGEIF(T105:T116,"&gt;0"))/100</f>
        <v>6.4298605116553587</v>
      </c>
      <c r="V100" s="240">
        <f ca="true">100-(T100+U100+W100)</f>
        <v>3.5988378107546168</v>
      </c>
      <c r="W100" s="241">
        <f ca="true">IF((S102+W102)&gt;100,W102*100/(S102+W102),W102)</f>
        <v>0</v>
      </c>
      <c r="X100" s="237">
        <f ca="true">IF((X102+AB102)&gt;100,X102*100/(X102+AB102),X102)</f>
        <v>99.380081616799771</v>
      </c>
      <c r="Y100" s="238">
        <f ca="true">X100*AVERAGEIF(Y105:Y116,"&gt;0")/100</f>
        <v>97.19291145250223</v>
      </c>
      <c r="Z100" s="239">
        <f ca="true">X100*(100-AVERAGEIF(Y105:Y116,"&gt;0"))/100</f>
        <v>2.1871701642975387</v>
      </c>
      <c r="AA100" s="240">
        <f ca="true">100-(Y100+Z100+AB100)</f>
        <v>0.61991838320022907</v>
      </c>
      <c r="AB100" s="241">
        <f ca="true">IF((X102+AB102)&gt;100,AB102*100/(X102+AB102),AB102)</f>
        <v>0</v>
      </c>
    </row>
    <row r="101" hidden="true" x14ac:dyDescent="0.2">
      <c r="A101" s="994" t="s">
        <v>12</v>
      </c>
      <c r="B101" s="995"/>
      <c r="C101" s="242">
        <f>MinRegYear(C99,C105:C116)</f>
        <v>2000</v>
      </c>
      <c r="D101" s="243">
        <f ca="true">IF(MAX(C105:C116)-MIN(C105:C116)&lt;5,AVERAGEIF(C105:C116,"&gt;0",D105:D116),
IF(FORECAST($C101,D$105:D$116,$C$105:$C$116)&lt;0,0,
IF(FORECAST($C101,D$105:D$116,$C$105:$C$116)&gt;100,100,
FORECAST($C101,D$105:D$116,$C$105:$C$116))))</f>
        <v>72.272074271357042</v>
      </c>
      <c r="E101" s="244"/>
      <c r="F101" s="245"/>
      <c r="G101" s="245"/>
      <c r="H101" s="246">
        <f ca="true">IF(MAX(C105:C116)-MIN(C105:C116)&lt;5,AVERAGEIF(C105:C116,"&gt;0",H105:H116),
IF(FORECAST($C101,H$105:H$116,$C$105:$C$116)&lt;0,0,
IF(FORECAST($C101,H$105:H$116,$C$105:$C$116)&gt;100,100,
FORECAST($C101,H$105:H$116,$C$105:$C$116))))</f>
        <v>0</v>
      </c>
      <c r="I101" s="243">
        <f ca="true">IF(MAX(C105:C116)-MIN(C105:C116)&lt;5,AVERAGEIF(C105:C116,"&gt;0",I105:I116),
IF(FORECAST($C101,I$105:I$116,$C$105:$C$116)&lt;0,0,
IF(FORECAST($C101,I$105:I$116,$C$105:$C$116)&gt;100,100,
FORECAST($C101,I$105:I$116,$C$105:$C$116))))</f>
        <v>80.596762907234279</v>
      </c>
      <c r="J101" s="244"/>
      <c r="K101" s="245"/>
      <c r="L101" s="245"/>
      <c r="M101" s="246">
        <f ca="true">IF(MAX(C105:C116)-MIN(C105:C116)&lt;5,AVERAGEIF(C105:C116,"&gt;0",M105:M116),
IF(FORECAST($C101,M$105:M$116,$C$105:$C$116)&lt;0,0,
IF(FORECAST($C101,M$105:M$116,$C$105:$C$116)&gt;100,100,
FORECAST($C101,M$105:M$116,$C$105:$C$116))))</f>
        <v>0.50476915700004099</v>
      </c>
      <c r="N101" s="243">
        <f ca="true">IF(MAX(C105:C116)-MIN(C105:C116)&lt;5,AVERAGEIF(C105:C116,"&gt;0",N105:N116),
IF(FORECAST($C101,N$105:N$116,$C$105:$C$116)&lt;0,0,
IF(FORECAST($C101,N$105:N$116,$C$105:$C$116)&gt;100,100,
FORECAST($C101,N$105:N$116,$C$105:$C$116))))</f>
        <v>79.542221112095149</v>
      </c>
      <c r="O101" s="244"/>
      <c r="P101" s="245"/>
      <c r="Q101" s="245"/>
      <c r="R101" s="246">
        <f ca="true">IF(MAX(C105:C116)-MIN(C105:C116)&lt;5,AVERAGEIF(C105:C116,"&gt;0",R105:R116),
IF(FORECAST($C101,R$105:R$116,$C$105:$C$116)&lt;0,0,
IF(FORECAST($C101,R$105:R$116,$C$105:$C$116)&gt;100,100,
FORECAST($C101,R$105:R$116,$C$105:$C$116))))</f>
        <v>1.0788660478395773E-3</v>
      </c>
      <c r="S101" s="243">
        <f ca="true">IF(MAX(C105:C116)-MIN(C105:C116)&lt;5,AVERAGEIF(C105:C116,"&gt;0",S105:S116),
IF(FORECAST($C101,S$105:S$116,$C$105:$C$116)&lt;0,0,
IF(FORECAST($C101,S$105:S$116,$C$105:$C$116)&gt;100,100,
FORECAST($C101,S$105:S$116,$C$105:$C$116))))</f>
        <v>86.761438723522588</v>
      </c>
      <c r="T101" s="244"/>
      <c r="U101" s="245"/>
      <c r="V101" s="245"/>
      <c r="W101" s="246">
        <f ca="true">IF(MAX(C105:C116)-MIN(C105:C116)&lt;5,AVERAGEIF(C105:C116,"&gt;0",W105:W116),
IF(FORECAST($C101,W$105:W$116,$C$105:$C$116)&lt;0,0,
IF(FORECAST($C101,W$105:W$116,$C$105:$C$116)&gt;100,100,
FORECAST($C101,W$105:W$116,$C$105:$C$116))))</f>
        <v>0</v>
      </c>
      <c r="X101" s="243">
        <f ca="true">IF(MAX(C105:C116)-MIN(C105:C116)&lt;5,AVERAGEIF(C105:C116,"&gt;0",X105:X116),
IF(FORECAST($C101,X$105:X$116,$C$105:$C$116)&lt;0,0,
IF(FORECAST($C101,X$105:X$116,$C$105:$C$116)&gt;100,100,
FORECAST($C101,X$105:X$116,$C$105:$C$116))))</f>
        <v>94.732532948731205</v>
      </c>
      <c r="Y101" s="244"/>
      <c r="Z101" s="245"/>
      <c r="AA101" s="245"/>
      <c r="AB101" s="246">
        <f ca="true">IF(MAX(C105:C116)-MIN(C105:C116)&lt;5,AVERAGEIF(C105:C116,"&gt;0",AB105:AB116),
IF(FORECAST($C101,AB$105:AB$116,$C$105:$C$116)&lt;0,0,
IF(FORECAST($C101,AB$105:AB$116,$C$105:$C$116)&gt;100,100,
FORECAST($C101,AB$105:AB$116,$C$105:$C$116))))</f>
        <v>0</v>
      </c>
    </row>
    <row r="102" hidden="true" x14ac:dyDescent="0.2">
      <c r="A102" s="996"/>
      <c r="B102" s="997"/>
      <c r="C102" s="221">
        <f>MaxRegYear(C100,C105:C116)</f>
        <v>2020</v>
      </c>
      <c r="D102" s="247">
        <f ca="true">IF(MAX(C105:C116)-MIN(C105:C116)&lt;5,AVERAGEIF(C105:C116,"&gt;0",D105:D116),
IF(FORECAST($C102,D$105:D$116,$C$105:$C$116)&lt;0,0,
IF(FORECAST($C102,D$105:D$116,$C$105:$C$116)&gt;100,100,
FORECAST($C102,D$105:D$116,$C$105:$C$116))))</f>
        <v>84.574780167881727</v>
      </c>
      <c r="E102" s="248"/>
      <c r="F102" s="249"/>
      <c r="G102" s="249"/>
      <c r="H102" s="250">
        <f ca="true">IF(MAX(C105:C116)-MIN(C105:C116)&lt;5,AVERAGEIF(C105:C116,"&gt;0",H105:H116),
IF(FORECAST($C102,H$105:H$116,$C$105:$C$116)&lt;0,0,
IF(FORECAST($C102,H$105:H$116,$C$105:$C$116)&gt;100,100,
FORECAST($C102,H$105:H$116,$C$105:$C$116))))</f>
        <v>0.30893133325535871</v>
      </c>
      <c r="I102" s="247">
        <f ca="true">IF(MAX(C105:C116)-MIN(C105:C116)&lt;5,AVERAGEIF(C105:C116,"&gt;0",I105:I116),
IF(FORECAST($C102,I$105:I$116,$C$105:$C$116)&lt;0,0,
IF(FORECAST($C102,I$105:I$116,$C$105:$C$116)&gt;100,100,
FORECAST($C102,I$105:I$116,$C$105:$C$116))))</f>
        <v>87.829031877379975</v>
      </c>
      <c r="J102" s="248"/>
      <c r="K102" s="249"/>
      <c r="L102" s="249"/>
      <c r="M102" s="250">
        <f ca="true">IF(MAX(C105:C116)-MIN(C105:C116)&lt;5,AVERAGEIF(C105:C116,"&gt;0",M105:M116),
IF(FORECAST($C102,M$105:M$116,$C$105:$C$116)&lt;0,0,
IF(FORECAST($C102,M$105:M$116,$C$105:$C$116)&gt;100,100,
FORECAST($C102,M$105:M$116,$C$105:$C$116))))</f>
        <v>0</v>
      </c>
      <c r="N102" s="247">
        <f ca="true">IF(MAX(C105:C116)-MIN(C105:C116)&lt;5,AVERAGEIF(C105:C116,"&gt;0",N105:N116),
IF(FORECAST($C102,N$105:N$116,$C$105:$C$116)&lt;0,0,
IF(FORECAST($C102,N$105:N$116,$C$105:$C$116)&gt;100,100,
FORECAST($C102,N$105:N$116,$C$105:$C$116))))</f>
        <v>93.877912607266353</v>
      </c>
      <c r="O102" s="248"/>
      <c r="P102" s="249"/>
      <c r="Q102" s="249"/>
      <c r="R102" s="250">
        <f ca="true">IF(MAX(C105:C116)-MIN(C105:C116)&lt;5,AVERAGEIF(C105:C116,"&gt;0",R105:R116),
IF(FORECAST($C102,R$105:R$116,$C$105:$C$116)&lt;0,0,
IF(FORECAST($C102,R$105:R$116,$C$105:$C$116)&gt;100,100,
FORECAST($C102,R$105:R$116,$C$105:$C$116))))</f>
        <v>1.6902234749483158E-2</v>
      </c>
      <c r="S102" s="247">
        <f ca="true">IF(MAX(C105:C116)-MIN(C105:C116)&lt;5,AVERAGEIF(C105:C116,"&gt;0",S105:S116),
IF(FORECAST($C102,S$105:S$116,$C$105:$C$116)&lt;0,0,
IF(FORECAST($C102,S$105:S$116,$C$105:$C$116)&gt;100,100,
FORECAST($C102,S$105:S$116,$C$105:$C$116))))</f>
        <v>96.401162189245383</v>
      </c>
      <c r="T102" s="248"/>
      <c r="U102" s="249"/>
      <c r="V102" s="249"/>
      <c r="W102" s="250">
        <f ca="true">IF(MAX(C105:C116)-MIN(C105:C116)&lt;5,AVERAGEIF(C105:C116,"&gt;0",W105:W116),
IF(FORECAST($C102,W$105:W$116,$C$105:$C$116)&lt;0,0,
IF(FORECAST($C102,W$105:W$116,$C$105:$C$116)&gt;100,100,
FORECAST($C102,W$105:W$116,$C$105:$C$116))))</f>
        <v>0</v>
      </c>
      <c r="X102" s="247">
        <f ca="true">IF(MAX(C105:C116)-MIN(C105:C116)&lt;5,AVERAGEIF(C105:C116,"&gt;0",X105:X116),
IF(FORECAST($C102,X$105:X$116,$C$105:$C$116)&lt;0,0,
IF(FORECAST($C102,X$105:X$116,$C$105:$C$116)&gt;100,100,
FORECAST($C102,X$105:X$116,$C$105:$C$116))))</f>
        <v>99.380081616799771</v>
      </c>
      <c r="Y102" s="248"/>
      <c r="Z102" s="249"/>
      <c r="AA102" s="249"/>
      <c r="AB102" s="250">
        <f ca="true">IF(MAX(C105:C116)-MIN(C105:C116)&lt;5,AVERAGEIF(C105:C116,"&gt;0",AB105:AB116),
IF(FORECAST($C102,AB$105:AB$116,$C$105:$C$116)&lt;0,0,
IF(FORECAST($C102,AB$105:AB$116,$C$105:$C$116)&gt;100,100,
FORECAST($C102,AB$105:AB$116,$C$105:$C$116))))</f>
        <v>0</v>
      </c>
    </row>
    <row r="103" ht="9" customHeight="true" x14ac:dyDescent="0.2">
      <c r="D103" s="251"/>
      <c r="I103" s="251"/>
      <c r="K103" s="211"/>
      <c r="L103" s="211"/>
      <c r="N103" s="251"/>
      <c r="P103" s="211"/>
      <c r="Q103" s="211"/>
      <c r="S103" s="251"/>
      <c r="U103" s="211"/>
      <c r="V103" s="211"/>
      <c r="X103" s="251"/>
      <c r="Z103" s="211"/>
      <c r="AA103" s="211"/>
      <c r="AB103" s="252"/>
    </row>
    <row r="104" s="280" customFormat="true" ht="22.5" customHeight="true" x14ac:dyDescent="0.2">
      <c r="B104" s="253" t="s">
        <v>8</v>
      </c>
      <c r="C104" s="254" t="s">
        <v>9</v>
      </c>
      <c r="D104" s="255" t="s">
        <v>14</v>
      </c>
      <c r="E104" s="954" t="s">
        <v>653</v>
      </c>
      <c r="F104" s="346"/>
      <c r="G104" s="346"/>
      <c r="H104" s="257" t="s">
        <v>17</v>
      </c>
      <c r="I104" s="254" t="s">
        <v>14</v>
      </c>
      <c r="J104" s="954" t="s">
        <v>653</v>
      </c>
      <c r="K104" s="346"/>
      <c r="L104" s="346"/>
      <c r="M104" s="257" t="s">
        <v>17</v>
      </c>
      <c r="N104" s="255" t="s">
        <v>14</v>
      </c>
      <c r="O104" s="954" t="s">
        <v>653</v>
      </c>
      <c r="P104" s="346"/>
      <c r="Q104" s="346"/>
      <c r="R104" s="257" t="s">
        <v>17</v>
      </c>
      <c r="S104" s="255" t="s">
        <v>14</v>
      </c>
      <c r="T104" s="954" t="s">
        <v>653</v>
      </c>
      <c r="U104" s="346"/>
      <c r="V104" s="346"/>
      <c r="W104" s="257" t="s">
        <v>17</v>
      </c>
      <c r="X104" s="255" t="s">
        <v>14</v>
      </c>
      <c r="Y104" s="954" t="s">
        <v>653</v>
      </c>
      <c r="Z104" s="346"/>
      <c r="AA104" s="346"/>
      <c r="AB104" s="257" t="s">
        <v>17</v>
      </c>
      <c r="AD104" s="347"/>
    </row>
    <row r="105" x14ac:dyDescent="0.2">
      <c r="A105" s="259"/>
      <c r="B105" s="577" t="s">
        <v>140</v>
      </c>
      <c r="C105" s="578">
        <v>2000</v>
      </c>
      <c r="D105" s="173">
        <f t="shared" ref="D105:D116" ca="true" si="15">IF(ISERROR(INDIRECT(CONCATENATE($B105,"!C16"))),"",INDIRECT(CONCATENATE($B105,"!C16")))</f>
        <v>71.439703231792876</v>
      </c>
      <c r="E105" s="260">
        <f t="shared" ref="E105:E116" ca="true" si="16">IF(ISERROR(INDIRECT(CONCATENATE($B105,"!C23"))),"",INDIRECT(CONCATENATE($B105,"!C23")))</f>
        <v>86.645647591227402</v>
      </c>
      <c r="F105" s="261"/>
      <c r="G105" s="261"/>
      <c r="H105" s="262">
        <f t="shared" ref="H105:H116" ca="true" si="17">IF(ISERROR(INDIRECT(CONCATENATE($B105,"!C21"))),"",INDIRECT(CONCATENATE($B105,"!C21")))</f>
        <v>0</v>
      </c>
      <c r="I105" s="173">
        <f t="shared" ref="I105:I116" ca="true" si="18">IF(ISERROR(INDIRECT(CONCATENATE($B105,"!D16"))),"",INDIRECT(CONCATENATE($B105,"!D16")))</f>
        <v>81.153274996762818</v>
      </c>
      <c r="J105" s="260">
        <f t="shared" ref="J105:J116" ca="true" si="19">IF(ISERROR(INDIRECT(CONCATENATE($B105,"!D23"))),"",INDIRECT(CONCATENATE($B105,"!D23")))</f>
        <v>88.816189319596191</v>
      </c>
      <c r="K105" s="261"/>
      <c r="L105" s="261"/>
      <c r="M105" s="262">
        <f t="shared" ref="M105:M116" ca="true" si="20">IF(ISERROR(INDIRECT(CONCATENATE($B105,"!D21"))),"",INDIRECT(CONCATENATE($B105,"!D21")))</f>
        <v>0.61983198273316831</v>
      </c>
      <c r="N105" s="173">
        <f t="shared" ref="N105:N116" ca="true" si="21">IF(ISERROR(INDIRECT(CONCATENATE($B105,"!E16"))),"",INDIRECT(CONCATENATE($B105,"!E16")))</f>
        <v>79.528343051044018</v>
      </c>
      <c r="O105" s="260">
        <f t="shared" ref="O105:O116" ca="true" si="22">IF(ISERROR(INDIRECT(CONCATENATE($B105,"!E23"))),"",INDIRECT(CONCATENATE($B105,"!E23")))</f>
        <v>88.935335259331296</v>
      </c>
      <c r="P105" s="261"/>
      <c r="Q105" s="261"/>
      <c r="R105" s="262">
        <f t="shared" ref="R105:R116" ca="true" si="23">IF(ISERROR(INDIRECT(CONCATENATE($B105,"!E21"))),"",INDIRECT(CONCATENATE($B105,"!E21")))</f>
        <v>0</v>
      </c>
      <c r="S105" s="173">
        <f t="shared" ref="S105:S116" ca="true" si="24">IF(ISERROR(INDIRECT(CONCATENATE($B105,"!F16"))),"",INDIRECT(CONCATENATE($B105,"!F16")))</f>
        <v>91.802768904793638</v>
      </c>
      <c r="T105" s="260">
        <f t="shared" ref="T105:T116" ca="true" si="25">IF(ISERROR(INDIRECT(CONCATENATE($B105,"!F23"))),"",INDIRECT(CONCATENATE($B105,"!F23")))</f>
        <v>90.91869238926644</v>
      </c>
      <c r="U105" s="261"/>
      <c r="V105" s="261"/>
      <c r="W105" s="262">
        <f t="shared" ref="W105:W116" ca="true" si="26">IF(ISERROR(INDIRECT(CONCATENATE($B105,"!F21"))),"",INDIRECT(CONCATENATE($B105,"!F21")))</f>
        <v>0</v>
      </c>
      <c r="X105" s="173">
        <f t="shared" ref="X105:X116" ca="true" si="27">IF(ISERROR(INDIRECT(CONCATENATE($B105,"!G16"))),"",INDIRECT(CONCATENATE($B105,"!G16")))</f>
        <v>95.653342709628163</v>
      </c>
      <c r="Y105" s="260">
        <f t="shared" ref="Y105:Y116" ca="true" si="28">IF(ISERROR(INDIRECT(CONCATENATE($B105,"!G23"))),"",INDIRECT(CONCATENATE($B105,"!G23")))</f>
        <v>96.674269273021238</v>
      </c>
      <c r="Z105" s="261"/>
      <c r="AA105" s="261"/>
      <c r="AB105" s="262">
        <f t="shared" ref="AB105:AB116" ca="true" si="29">IF(ISERROR(INDIRECT(CONCATENATE($B105,"!G221"))),"",INDIRECT(CONCATENATE($B105,"!G21")))</f>
        <v>0</v>
      </c>
    </row>
    <row r="106" x14ac:dyDescent="0.2">
      <c r="A106" s="259"/>
      <c r="B106" s="579" t="s">
        <v>35</v>
      </c>
      <c r="C106" s="580">
        <v>2006</v>
      </c>
      <c r="D106" s="174">
        <f t="shared" ca="true" si="15"/>
        <v>80.466728050915648</v>
      </c>
      <c r="E106" s="263">
        <f t="shared" ca="true" si="16"/>
        <v>81.726972418187742</v>
      </c>
      <c r="F106" s="261"/>
      <c r="G106" s="261"/>
      <c r="H106" s="264">
        <f t="shared" ca="true" si="17"/>
        <v>0</v>
      </c>
      <c r="I106" s="174">
        <f t="shared" ca="true" si="18"/>
        <v>85.131743348115194</v>
      </c>
      <c r="J106" s="263">
        <f t="shared" ca="true" si="19"/>
        <v>86.027997213655368</v>
      </c>
      <c r="K106" s="261"/>
      <c r="L106" s="261"/>
      <c r="M106" s="264">
        <f t="shared" ca="true" si="20"/>
        <v>8.7219179433375912E-3</v>
      </c>
      <c r="N106" s="174">
        <f t="shared" ca="true" si="21"/>
        <v>83.026106904252345</v>
      </c>
      <c r="O106" s="263">
        <f t="shared" ca="true" si="22"/>
        <v>85.503246905496042</v>
      </c>
      <c r="P106" s="261"/>
      <c r="Q106" s="261"/>
      <c r="R106" s="264">
        <f t="shared" ca="true" si="23"/>
        <v>0</v>
      </c>
      <c r="S106" s="174">
        <f t="shared" ca="true" si="24"/>
        <v>83.547135401143677</v>
      </c>
      <c r="T106" s="263">
        <f t="shared" ca="true" si="25"/>
        <v>88.166610403465896</v>
      </c>
      <c r="U106" s="261"/>
      <c r="V106" s="261"/>
      <c r="W106" s="264">
        <f t="shared" ca="true" si="26"/>
        <v>0</v>
      </c>
      <c r="X106" s="174">
        <f t="shared" ca="true" si="27"/>
        <v>93.851073595424978</v>
      </c>
      <c r="Y106" s="263">
        <f t="shared" ca="true" si="28"/>
        <v>95.462967329053996</v>
      </c>
      <c r="Z106" s="261"/>
      <c r="AA106" s="261"/>
      <c r="AB106" s="264">
        <f t="shared" ca="true" si="29"/>
        <v>0</v>
      </c>
    </row>
    <row r="107" x14ac:dyDescent="0.2">
      <c r="A107" s="259"/>
      <c r="B107" s="579" t="s">
        <v>141</v>
      </c>
      <c r="C107" s="580">
        <v>2010</v>
      </c>
      <c r="D107" s="174">
        <f t="shared" ca="true" si="15"/>
        <v>74.735447871450233</v>
      </c>
      <c r="E107" s="263">
        <f t="shared" ca="true" si="16"/>
        <v>78.683268954796432</v>
      </c>
      <c r="F107" s="261"/>
      <c r="G107" s="261"/>
      <c r="H107" s="264">
        <f t="shared" ca="true" si="17"/>
        <v>2.056686788462107E-2</v>
      </c>
      <c r="I107" s="174">
        <f t="shared" ca="true" si="18"/>
        <v>80.258465480923931</v>
      </c>
      <c r="J107" s="263">
        <f t="shared" ca="true" si="19"/>
        <v>81.497088934473098</v>
      </c>
      <c r="K107" s="261"/>
      <c r="L107" s="261"/>
      <c r="M107" s="264">
        <f t="shared" ca="true" si="20"/>
        <v>7.4412301254930882E-2</v>
      </c>
      <c r="N107" s="174">
        <f t="shared" ca="true" si="21"/>
        <v>86.732865658856511</v>
      </c>
      <c r="O107" s="263">
        <f t="shared" ca="true" si="22"/>
        <v>85.765952013154461</v>
      </c>
      <c r="P107" s="261"/>
      <c r="Q107" s="261"/>
      <c r="R107" s="264">
        <f t="shared" ca="true" si="23"/>
        <v>2.7259348808740529E-2</v>
      </c>
      <c r="S107" s="174">
        <f t="shared" ca="true" si="24"/>
        <v>89.832786647210412</v>
      </c>
      <c r="T107" s="263">
        <f t="shared" ca="true" si="25"/>
        <v>86.292335573202521</v>
      </c>
      <c r="U107" s="261"/>
      <c r="V107" s="261"/>
      <c r="W107" s="264">
        <f t="shared" ca="true" si="26"/>
        <v>0</v>
      </c>
      <c r="X107" s="174">
        <f t="shared" ca="true" si="27"/>
        <v>97.617922071296348</v>
      </c>
      <c r="Y107" s="263">
        <f t="shared" ca="true" si="28"/>
        <v>96.384780430294967</v>
      </c>
      <c r="Z107" s="261"/>
      <c r="AA107" s="261"/>
      <c r="AB107" s="264">
        <f t="shared" ca="true" si="29"/>
        <v>0</v>
      </c>
      <c r="AD107" s="265"/>
    </row>
    <row r="108" x14ac:dyDescent="0.2">
      <c r="A108" s="259"/>
      <c r="B108" s="579" t="s">
        <v>435</v>
      </c>
      <c r="C108" s="580">
        <v>2013</v>
      </c>
      <c r="D108" s="174">
        <f t="shared" ca="true" si="15"/>
        <v>80.236357025499103</v>
      </c>
      <c r="E108" s="263">
        <f t="shared" ca="true" si="16"/>
        <v>89.915723009838771</v>
      </c>
      <c r="F108" s="261"/>
      <c r="G108" s="261"/>
      <c r="H108" s="264">
        <f t="shared" ca="true" si="17"/>
        <v>0.28930866327550736</v>
      </c>
      <c r="I108" s="174">
        <f t="shared" ca="true" si="18"/>
        <v>85.231404539163663</v>
      </c>
      <c r="J108" s="263">
        <f t="shared" ca="true" si="19"/>
        <v>92.269680643043557</v>
      </c>
      <c r="K108" s="261"/>
      <c r="L108" s="261"/>
      <c r="M108" s="264">
        <f t="shared" ca="true" si="20"/>
        <v>0</v>
      </c>
      <c r="N108" s="174">
        <f t="shared" ca="true" si="21"/>
        <v>90.583130763813713</v>
      </c>
      <c r="O108" s="263">
        <f t="shared" ca="true" si="22"/>
        <v>93.121299004544312</v>
      </c>
      <c r="P108" s="261"/>
      <c r="Q108" s="261"/>
      <c r="R108" s="264">
        <f t="shared" ca="true" si="23"/>
        <v>0</v>
      </c>
      <c r="S108" s="174">
        <f t="shared" ca="true" si="24"/>
        <v>92.980788166196561</v>
      </c>
      <c r="T108" s="263">
        <f t="shared" ca="true" si="25"/>
        <v>96.54551698957421</v>
      </c>
      <c r="U108" s="261"/>
      <c r="V108" s="261"/>
      <c r="W108" s="264">
        <f t="shared" ca="true" si="26"/>
        <v>0</v>
      </c>
      <c r="X108" s="174">
        <f t="shared" ca="true" si="27"/>
        <v>98.683267361203775</v>
      </c>
      <c r="Y108" s="263">
        <f t="shared" ca="true" si="28"/>
        <v>98.797345277770077</v>
      </c>
      <c r="Z108" s="261"/>
      <c r="AA108" s="261"/>
      <c r="AB108" s="264">
        <f t="shared" ca="true" si="29"/>
        <v>0</v>
      </c>
    </row>
    <row r="109" x14ac:dyDescent="0.2">
      <c r="A109" s="259"/>
      <c r="B109" s="579" t="s">
        <v>600</v>
      </c>
      <c r="C109" s="580">
        <v>2018</v>
      </c>
      <c r="D109" s="174">
        <f t="shared" ca="true" si="15"/>
        <v>78.694888915606811</v>
      </c>
      <c r="E109" s="263">
        <f t="shared" ca="true" si="16"/>
        <v>87.850597576982267</v>
      </c>
      <c r="F109" s="261"/>
      <c r="G109" s="261"/>
      <c r="H109" s="264" t="str">
        <f t="shared" ca="true" si="17"/>
        <v>N/A</v>
      </c>
      <c r="I109" s="174">
        <f t="shared" ca="true" si="18"/>
        <v>84.987911588463987</v>
      </c>
      <c r="J109" s="263">
        <f t="shared" ca="true" si="19"/>
        <v>87.502674847223361</v>
      </c>
      <c r="K109" s="261"/>
      <c r="L109" s="261"/>
      <c r="M109" s="264" t="str">
        <f t="shared" ca="true" si="20"/>
        <v>N/A</v>
      </c>
      <c r="N109" s="174">
        <f t="shared" ca="true" si="21"/>
        <v>92.157396037646436</v>
      </c>
      <c r="O109" s="263">
        <f t="shared" ca="true" si="22"/>
        <v>93.41313468000186</v>
      </c>
      <c r="P109" s="261"/>
      <c r="Q109" s="261"/>
      <c r="R109" s="264" t="str">
        <f t="shared" ca="true" si="23"/>
        <v>N/A</v>
      </c>
      <c r="S109" s="174">
        <f t="shared" ca="true" si="24"/>
        <v>96.672647445662889</v>
      </c>
      <c r="T109" s="263">
        <f t="shared" ca="true" si="25"/>
        <v>98.891101510829031</v>
      </c>
      <c r="U109" s="261"/>
      <c r="V109" s="261"/>
      <c r="W109" s="264" t="str">
        <f t="shared" ca="true" si="26"/>
        <v>N/A</v>
      </c>
      <c r="X109" s="174">
        <f t="shared" ca="true" si="27"/>
        <v>99.574825650658866</v>
      </c>
      <c r="Y109" s="263">
        <f t="shared" ca="true" si="28"/>
        <v>99.83237778043204</v>
      </c>
      <c r="Z109" s="261"/>
      <c r="AA109" s="261"/>
      <c r="AB109" s="264" t="str">
        <f t="shared" ca="true" si="29"/>
        <v>N/A</v>
      </c>
    </row>
    <row r="110" x14ac:dyDescent="0.2">
      <c r="A110" s="259"/>
      <c r="B110" s="579" t="s">
        <v>649</v>
      </c>
      <c r="C110" s="580">
        <v>2020</v>
      </c>
      <c r="D110" s="174">
        <f t="shared" ca="true" si="15"/>
        <v>89.273385286235595</v>
      </c>
      <c r="E110" s="263">
        <f t="shared" ca="true" si="16"/>
        <v>92.225186191168689</v>
      </c>
      <c r="F110" s="261"/>
      <c r="G110" s="261"/>
      <c r="H110" s="264" t="str">
        <f t="shared" ca="true" si="17"/>
        <v>N/A</v>
      </c>
      <c r="I110" s="174">
        <f t="shared" ca="true" si="18"/>
        <v>91.045878539964036</v>
      </c>
      <c r="J110" s="263">
        <f t="shared" ca="true" si="19"/>
        <v>94.357366458891889</v>
      </c>
      <c r="K110" s="261"/>
      <c r="L110" s="261"/>
      <c r="M110" s="264" t="str">
        <f t="shared" ca="true" si="20"/>
        <v>N/A</v>
      </c>
      <c r="N110" s="174">
        <f t="shared" ca="true" si="21"/>
        <v>93.250050765782717</v>
      </c>
      <c r="O110" s="263">
        <f t="shared" ca="true" si="22"/>
        <v>97.032308981424919</v>
      </c>
      <c r="P110" s="261"/>
      <c r="Q110" s="261"/>
      <c r="R110" s="264" t="str">
        <f t="shared" ca="true" si="23"/>
        <v>N/A</v>
      </c>
      <c r="S110" s="174">
        <f t="shared" ca="true" si="24"/>
        <v>98.025579386300237</v>
      </c>
      <c r="T110" s="263">
        <f t="shared" ca="true" si="25"/>
        <v>99.166346900453391</v>
      </c>
      <c r="U110" s="261"/>
      <c r="V110" s="261"/>
      <c r="W110" s="264" t="str">
        <f t="shared" ca="true" si="26"/>
        <v>N/A</v>
      </c>
      <c r="X110" s="174">
        <f t="shared" ca="true" si="27"/>
        <v>98.584054342204894</v>
      </c>
      <c r="Y110" s="263">
        <f t="shared" ca="true" si="28"/>
        <v>99.643379442146227</v>
      </c>
      <c r="Z110" s="261"/>
      <c r="AA110" s="261"/>
      <c r="AB110" s="264" t="str">
        <f t="shared" ca="true" si="29"/>
        <v>N/A</v>
      </c>
    </row>
    <row r="111" x14ac:dyDescent="0.2">
      <c r="A111" s="259"/>
      <c r="B111" s="579"/>
      <c r="C111" s="580"/>
      <c r="D111" s="174" t="str">
        <f ca="true">IF(ISERROR(INDIRECT(CONCATENATE($B111,"!C16"))),"",INDIRECT(CONCATENATE($B111,"!C16")))</f>
        <v/>
      </c>
      <c r="E111" s="263" t="str">
        <f ca="true">IF(ISERROR(INDIRECT(CONCATENATE($B111,"!C23"))),"",INDIRECT(CONCATENATE($B111,"!C23")))</f>
        <v/>
      </c>
      <c r="F111" s="261"/>
      <c r="G111" s="261"/>
      <c r="H111" s="264" t="str">
        <f ca="true">IF(ISERROR(INDIRECT(CONCATENATE($B111,"!C21"))),"",INDIRECT(CONCATENATE($B111,"!C21")))</f>
        <v/>
      </c>
      <c r="I111" s="174" t="str">
        <f ca="true">IF(ISERROR(INDIRECT(CONCATENATE($B111,"!D16"))),"",INDIRECT(CONCATENATE($B111,"!D16")))</f>
        <v/>
      </c>
      <c r="J111" s="263" t="str">
        <f ca="true">IF(ISERROR(INDIRECT(CONCATENATE($B111,"!D23"))),"",INDIRECT(CONCATENATE($B111,"!D23")))</f>
        <v/>
      </c>
      <c r="K111" s="261"/>
      <c r="L111" s="261"/>
      <c r="M111" s="264" t="str">
        <f ca="true">IF(ISERROR(INDIRECT(CONCATENATE($B111,"!D21"))),"",INDIRECT(CONCATENATE($B111,"!D21")))</f>
        <v/>
      </c>
      <c r="N111" s="174" t="str">
        <f ca="true">IF(ISERROR(INDIRECT(CONCATENATE($B111,"!E16"))),"",INDIRECT(CONCATENATE($B111,"!E16")))</f>
        <v/>
      </c>
      <c r="O111" s="263" t="str">
        <f ca="true">IF(ISERROR(INDIRECT(CONCATENATE($B111,"!E23"))),"",INDIRECT(CONCATENATE($B111,"!E23")))</f>
        <v/>
      </c>
      <c r="P111" s="261"/>
      <c r="Q111" s="261"/>
      <c r="R111" s="264" t="str">
        <f ca="true">IF(ISERROR(INDIRECT(CONCATENATE($B111,"!E21"))),"",INDIRECT(CONCATENATE($B111,"!E21")))</f>
        <v/>
      </c>
      <c r="S111" s="174" t="str">
        <f ca="true">IF(ISERROR(INDIRECT(CONCATENATE($B111,"!F16"))),"",INDIRECT(CONCATENATE($B111,"!F16")))</f>
        <v/>
      </c>
      <c r="T111" s="263" t="str">
        <f ca="true">IF(ISERROR(INDIRECT(CONCATENATE($B111,"!F23"))),"",INDIRECT(CONCATENATE($B111,"!F23")))</f>
        <v/>
      </c>
      <c r="U111" s="261"/>
      <c r="V111" s="261"/>
      <c r="W111" s="264" t="str">
        <f ca="true">IF(ISERROR(INDIRECT(CONCATENATE($B111,"!F21"))),"",INDIRECT(CONCATENATE($B111,"!F21")))</f>
        <v/>
      </c>
      <c r="X111" s="174" t="str">
        <f ca="true">IF(ISERROR(INDIRECT(CONCATENATE($B111,"!G16"))),"",INDIRECT(CONCATENATE($B111,"!G16")))</f>
        <v/>
      </c>
      <c r="Y111" s="263" t="str">
        <f ca="true">IF(ISERROR(INDIRECT(CONCATENATE($B111,"!G23"))),"",INDIRECT(CONCATENATE($B111,"!G23")))</f>
        <v/>
      </c>
      <c r="Z111" s="261"/>
      <c r="AA111" s="261"/>
      <c r="AB111" s="264" t="str">
        <f ca="true">IF(ISERROR(INDIRECT(CONCATENATE($B111,"!G221"))),"",INDIRECT(CONCATENATE($B111,"!G21")))</f>
        <v/>
      </c>
    </row>
    <row r="112" x14ac:dyDescent="0.2">
      <c r="A112" s="259"/>
      <c r="B112" s="579"/>
      <c r="C112" s="580"/>
      <c r="D112" s="174" t="str">
        <f ca="true">IF(ISERROR(INDIRECT(CONCATENATE($B112,"!C16"))),"",INDIRECT(CONCATENATE($B112,"!C16")))</f>
        <v/>
      </c>
      <c r="E112" s="263" t="str">
        <f ca="true">IF(ISERROR(INDIRECT(CONCATENATE($B112,"!C23"))),"",INDIRECT(CONCATENATE($B112,"!C23")))</f>
        <v/>
      </c>
      <c r="F112" s="261"/>
      <c r="G112" s="261"/>
      <c r="H112" s="264" t="str">
        <f ca="true">IF(ISERROR(INDIRECT(CONCATENATE($B112,"!C21"))),"",INDIRECT(CONCATENATE($B112,"!C21")))</f>
        <v/>
      </c>
      <c r="I112" s="174" t="str">
        <f ca="true">IF(ISERROR(INDIRECT(CONCATENATE($B112,"!D16"))),"",INDIRECT(CONCATENATE($B112,"!D16")))</f>
        <v/>
      </c>
      <c r="J112" s="263" t="str">
        <f ca="true">IF(ISERROR(INDIRECT(CONCATENATE($B112,"!D23"))),"",INDIRECT(CONCATENATE($B112,"!D23")))</f>
        <v/>
      </c>
      <c r="K112" s="261"/>
      <c r="L112" s="261"/>
      <c r="M112" s="264" t="str">
        <f ca="true">IF(ISERROR(INDIRECT(CONCATENATE($B112,"!D21"))),"",INDIRECT(CONCATENATE($B112,"!D21")))</f>
        <v/>
      </c>
      <c r="N112" s="174" t="str">
        <f ca="true">IF(ISERROR(INDIRECT(CONCATENATE($B112,"!E16"))),"",INDIRECT(CONCATENATE($B112,"!E16")))</f>
        <v/>
      </c>
      <c r="O112" s="263" t="str">
        <f ca="true">IF(ISERROR(INDIRECT(CONCATENATE($B112,"!E23"))),"",INDIRECT(CONCATENATE($B112,"!E23")))</f>
        <v/>
      </c>
      <c r="P112" s="261"/>
      <c r="Q112" s="261"/>
      <c r="R112" s="264" t="str">
        <f ca="true">IF(ISERROR(INDIRECT(CONCATENATE($B112,"!E21"))),"",INDIRECT(CONCATENATE($B112,"!E21")))</f>
        <v/>
      </c>
      <c r="S112" s="174" t="str">
        <f ca="true">IF(ISERROR(INDIRECT(CONCATENATE($B112,"!F16"))),"",INDIRECT(CONCATENATE($B112,"!F16")))</f>
        <v/>
      </c>
      <c r="T112" s="263" t="str">
        <f ca="true">IF(ISERROR(INDIRECT(CONCATENATE($B112,"!F23"))),"",INDIRECT(CONCATENATE($B112,"!F23")))</f>
        <v/>
      </c>
      <c r="U112" s="261"/>
      <c r="V112" s="261"/>
      <c r="W112" s="264" t="str">
        <f ca="true">IF(ISERROR(INDIRECT(CONCATENATE($B112,"!F21"))),"",INDIRECT(CONCATENATE($B112,"!F21")))</f>
        <v/>
      </c>
      <c r="X112" s="174" t="str">
        <f ca="true">IF(ISERROR(INDIRECT(CONCATENATE($B112,"!G16"))),"",INDIRECT(CONCATENATE($B112,"!G16")))</f>
        <v/>
      </c>
      <c r="Y112" s="263" t="str">
        <f ca="true">IF(ISERROR(INDIRECT(CONCATENATE($B112,"!G23"))),"",INDIRECT(CONCATENATE($B112,"!G23")))</f>
        <v/>
      </c>
      <c r="Z112" s="261"/>
      <c r="AA112" s="261"/>
      <c r="AB112" s="264" t="str">
        <f ca="true">IF(ISERROR(INDIRECT(CONCATENATE($B112,"!G221"))),"",INDIRECT(CONCATENATE($B112,"!G21")))</f>
        <v/>
      </c>
    </row>
    <row r="113" x14ac:dyDescent="0.2">
      <c r="A113" s="259"/>
      <c r="B113" s="579"/>
      <c r="C113" s="580"/>
      <c r="D113" s="174" t="str">
        <f t="shared" ca="true" si="15"/>
        <v/>
      </c>
      <c r="E113" s="263" t="str">
        <f t="shared" ca="true" si="16"/>
        <v/>
      </c>
      <c r="F113" s="261"/>
      <c r="G113" s="261"/>
      <c r="H113" s="264" t="str">
        <f t="shared" ca="true" si="17"/>
        <v/>
      </c>
      <c r="I113" s="174" t="str">
        <f t="shared" ca="true" si="18"/>
        <v/>
      </c>
      <c r="J113" s="263" t="str">
        <f t="shared" ca="true" si="19"/>
        <v/>
      </c>
      <c r="K113" s="261"/>
      <c r="L113" s="261"/>
      <c r="M113" s="264" t="str">
        <f t="shared" ca="true" si="20"/>
        <v/>
      </c>
      <c r="N113" s="174" t="str">
        <f t="shared" ca="true" si="21"/>
        <v/>
      </c>
      <c r="O113" s="263" t="str">
        <f t="shared" ca="true" si="22"/>
        <v/>
      </c>
      <c r="P113" s="261"/>
      <c r="Q113" s="261"/>
      <c r="R113" s="264" t="str">
        <f t="shared" ca="true" si="23"/>
        <v/>
      </c>
      <c r="S113" s="174" t="str">
        <f t="shared" ca="true" si="24"/>
        <v/>
      </c>
      <c r="T113" s="263" t="str">
        <f t="shared" ca="true" si="25"/>
        <v/>
      </c>
      <c r="U113" s="261"/>
      <c r="V113" s="261"/>
      <c r="W113" s="264" t="str">
        <f t="shared" ca="true" si="26"/>
        <v/>
      </c>
      <c r="X113" s="174" t="str">
        <f t="shared" ca="true" si="27"/>
        <v/>
      </c>
      <c r="Y113" s="263" t="str">
        <f t="shared" ca="true" si="28"/>
        <v/>
      </c>
      <c r="Z113" s="261"/>
      <c r="AA113" s="261"/>
      <c r="AB113" s="264" t="str">
        <f t="shared" ca="true" si="29"/>
        <v/>
      </c>
    </row>
    <row r="114" x14ac:dyDescent="0.2">
      <c r="A114" s="259"/>
      <c r="B114" s="579"/>
      <c r="C114" s="580"/>
      <c r="D114" s="174" t="str">
        <f t="shared" ca="true" si="15"/>
        <v/>
      </c>
      <c r="E114" s="263" t="str">
        <f t="shared" ca="true" si="16"/>
        <v/>
      </c>
      <c r="F114" s="261"/>
      <c r="G114" s="261"/>
      <c r="H114" s="264" t="str">
        <f t="shared" ca="true" si="17"/>
        <v/>
      </c>
      <c r="I114" s="174" t="str">
        <f t="shared" ca="true" si="18"/>
        <v/>
      </c>
      <c r="J114" s="263" t="str">
        <f t="shared" ca="true" si="19"/>
        <v/>
      </c>
      <c r="K114" s="261"/>
      <c r="L114" s="261"/>
      <c r="M114" s="264" t="str">
        <f t="shared" ca="true" si="20"/>
        <v/>
      </c>
      <c r="N114" s="174" t="str">
        <f t="shared" ca="true" si="21"/>
        <v/>
      </c>
      <c r="O114" s="263" t="str">
        <f t="shared" ca="true" si="22"/>
        <v/>
      </c>
      <c r="P114" s="261"/>
      <c r="Q114" s="261"/>
      <c r="R114" s="264" t="str">
        <f t="shared" ca="true" si="23"/>
        <v/>
      </c>
      <c r="S114" s="174" t="str">
        <f t="shared" ca="true" si="24"/>
        <v/>
      </c>
      <c r="T114" s="263" t="str">
        <f t="shared" ca="true" si="25"/>
        <v/>
      </c>
      <c r="U114" s="261"/>
      <c r="V114" s="261"/>
      <c r="W114" s="264" t="str">
        <f t="shared" ca="true" si="26"/>
        <v/>
      </c>
      <c r="X114" s="174" t="str">
        <f t="shared" ca="true" si="27"/>
        <v/>
      </c>
      <c r="Y114" s="263" t="str">
        <f t="shared" ca="true" si="28"/>
        <v/>
      </c>
      <c r="Z114" s="261"/>
      <c r="AA114" s="261"/>
      <c r="AB114" s="264" t="str">
        <f t="shared" ca="true" si="29"/>
        <v/>
      </c>
    </row>
    <row r="115" x14ac:dyDescent="0.2">
      <c r="A115" s="259"/>
      <c r="B115" s="579"/>
      <c r="C115" s="580"/>
      <c r="D115" s="174" t="str">
        <f t="shared" ca="true" si="15"/>
        <v/>
      </c>
      <c r="E115" s="263" t="str">
        <f t="shared" ca="true" si="16"/>
        <v/>
      </c>
      <c r="F115" s="261"/>
      <c r="G115" s="261"/>
      <c r="H115" s="264" t="str">
        <f t="shared" ca="true" si="17"/>
        <v/>
      </c>
      <c r="I115" s="174" t="str">
        <f t="shared" ca="true" si="18"/>
        <v/>
      </c>
      <c r="J115" s="263" t="str">
        <f t="shared" ca="true" si="19"/>
        <v/>
      </c>
      <c r="K115" s="261"/>
      <c r="L115" s="261"/>
      <c r="M115" s="264" t="str">
        <f t="shared" ca="true" si="20"/>
        <v/>
      </c>
      <c r="N115" s="174" t="str">
        <f t="shared" ca="true" si="21"/>
        <v/>
      </c>
      <c r="O115" s="263" t="str">
        <f t="shared" ca="true" si="22"/>
        <v/>
      </c>
      <c r="P115" s="261"/>
      <c r="Q115" s="261"/>
      <c r="R115" s="264" t="str">
        <f t="shared" ca="true" si="23"/>
        <v/>
      </c>
      <c r="S115" s="174" t="str">
        <f t="shared" ca="true" si="24"/>
        <v/>
      </c>
      <c r="T115" s="263" t="str">
        <f t="shared" ca="true" si="25"/>
        <v/>
      </c>
      <c r="U115" s="261"/>
      <c r="V115" s="261"/>
      <c r="W115" s="264" t="str">
        <f t="shared" ca="true" si="26"/>
        <v/>
      </c>
      <c r="X115" s="174" t="str">
        <f t="shared" ca="true" si="27"/>
        <v/>
      </c>
      <c r="Y115" s="263" t="str">
        <f t="shared" ca="true" si="28"/>
        <v/>
      </c>
      <c r="Z115" s="261"/>
      <c r="AA115" s="261"/>
      <c r="AB115" s="264" t="str">
        <f t="shared" ca="true" si="29"/>
        <v/>
      </c>
    </row>
    <row r="116" x14ac:dyDescent="0.2">
      <c r="A116" s="259"/>
      <c r="B116" s="581"/>
      <c r="C116" s="582"/>
      <c r="D116" s="175" t="str">
        <f t="shared" ca="true" si="15"/>
        <v/>
      </c>
      <c r="E116" s="266" t="str">
        <f t="shared" ca="true" si="16"/>
        <v/>
      </c>
      <c r="F116" s="267"/>
      <c r="G116" s="268"/>
      <c r="H116" s="269" t="str">
        <f t="shared" ca="true" si="17"/>
        <v/>
      </c>
      <c r="I116" s="175" t="str">
        <f t="shared" ca="true" si="18"/>
        <v/>
      </c>
      <c r="J116" s="266" t="str">
        <f t="shared" ca="true" si="19"/>
        <v/>
      </c>
      <c r="K116" s="267"/>
      <c r="L116" s="268"/>
      <c r="M116" s="269" t="str">
        <f t="shared" ca="true" si="20"/>
        <v/>
      </c>
      <c r="N116" s="175" t="str">
        <f t="shared" ca="true" si="21"/>
        <v/>
      </c>
      <c r="O116" s="266" t="str">
        <f t="shared" ca="true" si="22"/>
        <v/>
      </c>
      <c r="P116" s="267"/>
      <c r="Q116" s="268"/>
      <c r="R116" s="269" t="str">
        <f t="shared" ca="true" si="23"/>
        <v/>
      </c>
      <c r="S116" s="175" t="str">
        <f t="shared" ca="true" si="24"/>
        <v/>
      </c>
      <c r="T116" s="266" t="str">
        <f t="shared" ca="true" si="25"/>
        <v/>
      </c>
      <c r="U116" s="267"/>
      <c r="V116" s="268"/>
      <c r="W116" s="269" t="str">
        <f t="shared" ca="true" si="26"/>
        <v/>
      </c>
      <c r="X116" s="175" t="str">
        <f t="shared" ca="true" si="27"/>
        <v/>
      </c>
      <c r="Y116" s="266" t="str">
        <f t="shared" ca="true" si="28"/>
        <v/>
      </c>
      <c r="Z116" s="267"/>
      <c r="AA116" s="268"/>
      <c r="AB116" s="269" t="str">
        <f t="shared" ca="true" si="29"/>
        <v/>
      </c>
    </row>
    <row r="117" ht="11.25" customHeight="true" x14ac:dyDescent="0.2"/>
    <row r="118" ht="22.5" customHeight="true" x14ac:dyDescent="0.25">
      <c r="B118" s="964" t="str">
        <f>CONCATENATE("National use of drinking water sources, ",C99,"–",C100)</f>
        <v>National use of drinking water sources, 2000–2020</v>
      </c>
      <c r="C118" s="965"/>
      <c r="D118" s="965"/>
      <c r="E118" s="965"/>
      <c r="F118" s="965"/>
      <c r="G118" s="965"/>
      <c r="H118" s="965"/>
      <c r="I118" s="965"/>
      <c r="J118" s="965"/>
      <c r="K118" s="965"/>
      <c r="L118" s="965"/>
      <c r="N118" s="270"/>
      <c r="O118" s="270"/>
      <c r="P118" s="270"/>
      <c r="Q118" s="270"/>
      <c r="R118" s="270"/>
      <c r="S118" s="987" t="s">
        <v>11</v>
      </c>
      <c r="T118" s="988"/>
      <c r="U118" s="988"/>
      <c r="V118" s="988"/>
      <c r="W118" s="989"/>
      <c r="X118" s="270"/>
      <c r="Y118" s="270"/>
      <c r="Z118" s="270"/>
      <c r="AA118" s="270"/>
      <c r="AB118" s="271"/>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72"/>
      <c r="D153" s="272"/>
      <c r="E153" s="273" t="str">
        <f t="shared" ref="E153:E158" ca="true" si="30">IF(ISERROR(INDIRECT(CONCATENATE($B153,"!M18"))),"",INDIRECT(CONCATENATE($B153,"!M18")))</f>
        <v/>
      </c>
      <c r="F153" s="273" t="str">
        <f t="shared" ref="F153:F158" ca="true" si="31">IF(ISERROR(INDIRECT(CONCATENATE($B153,"!M19"))),"",INDIRECT(CONCATENATE($B153,"!M19")))</f>
        <v/>
      </c>
      <c r="G153" s="273" t="str">
        <f t="shared" ref="G153:G158" ca="true" si="32">IF(ISERROR(INDIRECT(CONCATENATE($B153,"!M20"))),"",INDIRECT(CONCATENATE($B153,"!M20")))</f>
        <v/>
      </c>
      <c r="H153" s="273" t="str">
        <f t="shared" ref="H153:H158" ca="true" si="33">IF(ISERROR(INDIRECT(CONCATENATE($B153,"!M21"))),"",INDIRECT(CONCATENATE($B153,"!M21")))</f>
        <v/>
      </c>
      <c r="I153" s="273"/>
      <c r="J153" s="273" t="str">
        <f t="shared" ref="J153:J158" ca="true" si="34">IF(ISERROR(INDIRECT(CONCATENATE($B153,"!N18"))),"",INDIRECT(CONCATENATE($B153,"!N18")))</f>
        <v/>
      </c>
      <c r="K153" s="273" t="str">
        <f t="shared" ref="K153:K158" ca="true" si="35">IF(ISERROR(INDIRECT(CONCATENATE($B153,"!N19"))),"",INDIRECT(CONCATENATE($B153,"!N19")))</f>
        <v/>
      </c>
      <c r="L153" s="273" t="str">
        <f t="shared" ref="L153:L158" ca="true" si="36">IF(ISERROR(INDIRECT(CONCATENATE($B153,"!N20"))),"",INDIRECT(CONCATENATE($B153,"!N20")))</f>
        <v/>
      </c>
      <c r="M153" s="273" t="str">
        <f t="shared" ref="M153:M158" ca="true" si="37">IF(ISERROR(INDIRECT(CONCATENATE($B153,"!N21"))),"",INDIRECT(CONCATENATE($B153,"!N21")))</f>
        <v/>
      </c>
      <c r="N153" s="273"/>
      <c r="O153" s="273" t="str">
        <f t="shared" ref="O153:O158" ca="true" si="38">IF(ISERROR(INDIRECT(CONCATENATE($B153,"!O18"))),"",INDIRECT(CONCATENATE($B153,"!O18")))</f>
        <v/>
      </c>
      <c r="P153" s="273" t="str">
        <f t="shared" ref="P153:P158" ca="true" si="39">IF(ISERROR(INDIRECT(CONCATENATE($B153,"!O19"))),"",INDIRECT(CONCATENATE($B153,"!O19")))</f>
        <v/>
      </c>
      <c r="Q153" s="273" t="str">
        <f t="shared" ref="Q153:Q158" ca="true" si="40">IF(ISERROR(INDIRECT(CONCATENATE($B153,"!O20"))),"",INDIRECT(CONCATENATE($B153,"!O20")))</f>
        <v/>
      </c>
      <c r="R153" s="273" t="str">
        <f t="shared" ref="R153:R158" ca="true" si="41">IF(ISERROR(INDIRECT(CONCATENATE($B153,"!O21"))),"",INDIRECT(CONCATENATE($B153,"!O21")))</f>
        <v/>
      </c>
      <c r="S153" s="273"/>
      <c r="T153" s="273" t="str">
        <f t="shared" ref="T153:T158" ca="true" si="42">IF(ISERROR(INDIRECT(CONCATENATE($B153,"!P18"))),"",INDIRECT(CONCATENATE($B153,"!P18")))</f>
        <v/>
      </c>
      <c r="U153" s="273" t="str">
        <f t="shared" ref="U153:U158" ca="true" si="43">IF(ISERROR(INDIRECT(CONCATENATE($B153,"!P19"))),"",INDIRECT(CONCATENATE($B153,"!P19")))</f>
        <v/>
      </c>
      <c r="V153" s="273" t="str">
        <f t="shared" ref="V153:V158" ca="true" si="44">IF(ISERROR(INDIRECT(CONCATENATE($B153,"!P20"))),"",INDIRECT(CONCATENATE($B153,"!P20")))</f>
        <v/>
      </c>
      <c r="W153" s="273" t="str">
        <f t="shared" ref="W153:W158" ca="true" si="45">IF(ISERROR(INDIRECT(CONCATENATE($B153,"!P21"))),"",INDIRECT(CONCATENATE($B153,"!P21")))</f>
        <v/>
      </c>
      <c r="X153" s="273"/>
      <c r="Y153" s="273" t="str">
        <f t="shared" ref="Y153:Y158" ca="true" si="46">IF(ISERROR(INDIRECT(CONCATENATE($B153,"!Q18"))),"",INDIRECT(CONCATENATE($B153,"!Q18")))</f>
        <v/>
      </c>
      <c r="Z153" s="273" t="str">
        <f t="shared" ref="Z153:Z158" ca="true" si="47">IF(ISERROR(INDIRECT(CONCATENATE($B153,"!Q19"))),"",INDIRECT(CONCATENATE($B153,"!Q19")))</f>
        <v/>
      </c>
      <c r="AA153" s="273" t="str">
        <f t="shared" ref="AA153:AA158" ca="true" si="48">IF(ISERROR(INDIRECT(CONCATENATE($B153,"!Q20"))),"",INDIRECT(CONCATENATE($B153,"!Q20")))</f>
        <v/>
      </c>
      <c r="AB153" s="273" t="str">
        <f t="shared" ref="AB153:AB158" ca="true" si="49">IF(ISERROR(INDIRECT(CONCATENATE($B153,"!Q21"))),"",INDIRECT(CONCATENATE($B153,"!Q1")))</f>
        <v/>
      </c>
    </row>
    <row r="154" x14ac:dyDescent="0.2">
      <c r="C154" s="272"/>
      <c r="D154" s="272"/>
      <c r="E154" s="273" t="str">
        <f t="shared" ca="true" si="30"/>
        <v/>
      </c>
      <c r="F154" s="273" t="str">
        <f t="shared" ca="true" si="31"/>
        <v/>
      </c>
      <c r="G154" s="273" t="str">
        <f t="shared" ca="true" si="32"/>
        <v/>
      </c>
      <c r="H154" s="273" t="str">
        <f t="shared" ca="true" si="33"/>
        <v/>
      </c>
      <c r="I154" s="273"/>
      <c r="J154" s="273" t="str">
        <f t="shared" ca="true" si="34"/>
        <v/>
      </c>
      <c r="K154" s="273" t="str">
        <f t="shared" ca="true" si="35"/>
        <v/>
      </c>
      <c r="L154" s="273" t="str">
        <f t="shared" ca="true" si="36"/>
        <v/>
      </c>
      <c r="M154" s="273" t="str">
        <f t="shared" ca="true" si="37"/>
        <v/>
      </c>
      <c r="N154" s="273"/>
      <c r="O154" s="273" t="str">
        <f t="shared" ca="true" si="38"/>
        <v/>
      </c>
      <c r="P154" s="273" t="str">
        <f t="shared" ca="true" si="39"/>
        <v/>
      </c>
      <c r="Q154" s="273" t="str">
        <f t="shared" ca="true" si="40"/>
        <v/>
      </c>
      <c r="R154" s="273" t="str">
        <f t="shared" ca="true" si="41"/>
        <v/>
      </c>
      <c r="S154" s="273"/>
      <c r="T154" s="273" t="str">
        <f t="shared" ca="true" si="42"/>
        <v/>
      </c>
      <c r="U154" s="273" t="str">
        <f t="shared" ca="true" si="43"/>
        <v/>
      </c>
      <c r="V154" s="273" t="str">
        <f t="shared" ca="true" si="44"/>
        <v/>
      </c>
      <c r="W154" s="273" t="str">
        <f t="shared" ca="true" si="45"/>
        <v/>
      </c>
      <c r="X154" s="273"/>
      <c r="Y154" s="273" t="str">
        <f t="shared" ca="true" si="46"/>
        <v/>
      </c>
      <c r="Z154" s="273" t="str">
        <f t="shared" ca="true" si="47"/>
        <v/>
      </c>
      <c r="AA154" s="273" t="str">
        <f t="shared" ca="true" si="48"/>
        <v/>
      </c>
      <c r="AB154" s="273" t="str">
        <f t="shared" ca="true" si="49"/>
        <v/>
      </c>
    </row>
    <row r="155" x14ac:dyDescent="0.2">
      <c r="C155" s="272"/>
      <c r="D155" s="272"/>
      <c r="E155" s="273" t="str">
        <f t="shared" ca="true" si="30"/>
        <v/>
      </c>
      <c r="F155" s="273" t="str">
        <f t="shared" ca="true" si="31"/>
        <v/>
      </c>
      <c r="G155" s="273" t="str">
        <f t="shared" ca="true" si="32"/>
        <v/>
      </c>
      <c r="H155" s="273" t="str">
        <f t="shared" ca="true" si="33"/>
        <v/>
      </c>
      <c r="I155" s="273"/>
      <c r="J155" s="273" t="str">
        <f t="shared" ca="true" si="34"/>
        <v/>
      </c>
      <c r="K155" s="273" t="str">
        <f t="shared" ca="true" si="35"/>
        <v/>
      </c>
      <c r="L155" s="273" t="str">
        <f t="shared" ca="true" si="36"/>
        <v/>
      </c>
      <c r="M155" s="273" t="str">
        <f t="shared" ca="true" si="37"/>
        <v/>
      </c>
      <c r="N155" s="273"/>
      <c r="O155" s="273" t="str">
        <f t="shared" ca="true" si="38"/>
        <v/>
      </c>
      <c r="P155" s="273" t="str">
        <f t="shared" ca="true" si="39"/>
        <v/>
      </c>
      <c r="Q155" s="273" t="str">
        <f t="shared" ca="true" si="40"/>
        <v/>
      </c>
      <c r="R155" s="273" t="str">
        <f t="shared" ca="true" si="41"/>
        <v/>
      </c>
      <c r="S155" s="273"/>
      <c r="T155" s="273" t="str">
        <f t="shared" ca="true" si="42"/>
        <v/>
      </c>
      <c r="U155" s="273" t="str">
        <f t="shared" ca="true" si="43"/>
        <v/>
      </c>
      <c r="V155" s="273" t="str">
        <f t="shared" ca="true" si="44"/>
        <v/>
      </c>
      <c r="W155" s="273" t="str">
        <f t="shared" ca="true" si="45"/>
        <v/>
      </c>
      <c r="X155" s="273"/>
      <c r="Y155" s="273" t="str">
        <f t="shared" ca="true" si="46"/>
        <v/>
      </c>
      <c r="Z155" s="273" t="str">
        <f t="shared" ca="true" si="47"/>
        <v/>
      </c>
      <c r="AA155" s="273" t="str">
        <f t="shared" ca="true" si="48"/>
        <v/>
      </c>
      <c r="AB155" s="273" t="str">
        <f t="shared" ca="true" si="49"/>
        <v/>
      </c>
    </row>
    <row r="156" x14ac:dyDescent="0.2">
      <c r="C156" s="272"/>
      <c r="D156" s="272"/>
      <c r="E156" s="273" t="str">
        <f t="shared" ca="true" si="30"/>
        <v/>
      </c>
      <c r="F156" s="273" t="str">
        <f t="shared" ca="true" si="31"/>
        <v/>
      </c>
      <c r="G156" s="273" t="str">
        <f t="shared" ca="true" si="32"/>
        <v/>
      </c>
      <c r="H156" s="273" t="str">
        <f t="shared" ca="true" si="33"/>
        <v/>
      </c>
      <c r="I156" s="273"/>
      <c r="J156" s="273" t="str">
        <f t="shared" ca="true" si="34"/>
        <v/>
      </c>
      <c r="K156" s="273" t="str">
        <f t="shared" ca="true" si="35"/>
        <v/>
      </c>
      <c r="L156" s="273" t="str">
        <f t="shared" ca="true" si="36"/>
        <v/>
      </c>
      <c r="M156" s="273" t="str">
        <f t="shared" ca="true" si="37"/>
        <v/>
      </c>
      <c r="N156" s="273"/>
      <c r="O156" s="273" t="str">
        <f t="shared" ca="true" si="38"/>
        <v/>
      </c>
      <c r="P156" s="273" t="str">
        <f t="shared" ca="true" si="39"/>
        <v/>
      </c>
      <c r="Q156" s="273" t="str">
        <f t="shared" ca="true" si="40"/>
        <v/>
      </c>
      <c r="R156" s="273" t="str">
        <f t="shared" ca="true" si="41"/>
        <v/>
      </c>
      <c r="S156" s="273"/>
      <c r="T156" s="273" t="str">
        <f t="shared" ca="true" si="42"/>
        <v/>
      </c>
      <c r="U156" s="273" t="str">
        <f t="shared" ca="true" si="43"/>
        <v/>
      </c>
      <c r="V156" s="273" t="str">
        <f t="shared" ca="true" si="44"/>
        <v/>
      </c>
      <c r="W156" s="273" t="str">
        <f t="shared" ca="true" si="45"/>
        <v/>
      </c>
      <c r="X156" s="273"/>
      <c r="Y156" s="273" t="str">
        <f t="shared" ca="true" si="46"/>
        <v/>
      </c>
      <c r="Z156" s="273" t="str">
        <f t="shared" ca="true" si="47"/>
        <v/>
      </c>
      <c r="AA156" s="273" t="str">
        <f t="shared" ca="true" si="48"/>
        <v/>
      </c>
      <c r="AB156" s="273" t="str">
        <f t="shared" ca="true" si="49"/>
        <v/>
      </c>
    </row>
    <row r="157" x14ac:dyDescent="0.2">
      <c r="B157" s="273"/>
      <c r="C157" s="272"/>
      <c r="D157" s="272"/>
      <c r="E157" s="273" t="str">
        <f t="shared" ca="true" si="30"/>
        <v/>
      </c>
      <c r="F157" s="273" t="str">
        <f t="shared" ca="true" si="31"/>
        <v/>
      </c>
      <c r="G157" s="273" t="str">
        <f t="shared" ca="true" si="32"/>
        <v/>
      </c>
      <c r="H157" s="273" t="str">
        <f t="shared" ca="true" si="33"/>
        <v/>
      </c>
      <c r="I157" s="273"/>
      <c r="J157" s="273" t="str">
        <f t="shared" ca="true" si="34"/>
        <v/>
      </c>
      <c r="K157" s="273" t="str">
        <f t="shared" ca="true" si="35"/>
        <v/>
      </c>
      <c r="L157" s="273" t="str">
        <f t="shared" ca="true" si="36"/>
        <v/>
      </c>
      <c r="M157" s="273" t="str">
        <f t="shared" ca="true" si="37"/>
        <v/>
      </c>
      <c r="N157" s="273"/>
      <c r="O157" s="273" t="str">
        <f t="shared" ca="true" si="38"/>
        <v/>
      </c>
      <c r="P157" s="273" t="str">
        <f t="shared" ca="true" si="39"/>
        <v/>
      </c>
      <c r="Q157" s="273" t="str">
        <f t="shared" ca="true" si="40"/>
        <v/>
      </c>
      <c r="R157" s="273" t="str">
        <f t="shared" ca="true" si="41"/>
        <v/>
      </c>
      <c r="S157" s="273"/>
      <c r="T157" s="273" t="str">
        <f t="shared" ca="true" si="42"/>
        <v/>
      </c>
      <c r="U157" s="273" t="str">
        <f t="shared" ca="true" si="43"/>
        <v/>
      </c>
      <c r="V157" s="273" t="str">
        <f t="shared" ca="true" si="44"/>
        <v/>
      </c>
      <c r="W157" s="273" t="str">
        <f t="shared" ca="true" si="45"/>
        <v/>
      </c>
      <c r="X157" s="273"/>
      <c r="Y157" s="273" t="str">
        <f t="shared" ca="true" si="46"/>
        <v/>
      </c>
      <c r="Z157" s="273" t="str">
        <f t="shared" ca="true" si="47"/>
        <v/>
      </c>
      <c r="AA157" s="273" t="str">
        <f t="shared" ca="true" si="48"/>
        <v/>
      </c>
      <c r="AB157" s="273" t="str">
        <f t="shared" ca="true" si="49"/>
        <v/>
      </c>
    </row>
    <row r="158" x14ac:dyDescent="0.2">
      <c r="B158" s="273"/>
      <c r="C158" s="272"/>
      <c r="D158" s="272"/>
      <c r="E158" s="273" t="str">
        <f t="shared" ca="true" si="30"/>
        <v/>
      </c>
      <c r="F158" s="273" t="str">
        <f t="shared" ca="true" si="31"/>
        <v/>
      </c>
      <c r="G158" s="273" t="str">
        <f t="shared" ca="true" si="32"/>
        <v/>
      </c>
      <c r="H158" s="273" t="str">
        <f t="shared" ca="true" si="33"/>
        <v/>
      </c>
      <c r="I158" s="273"/>
      <c r="J158" s="273" t="str">
        <f t="shared" ca="true" si="34"/>
        <v/>
      </c>
      <c r="K158" s="273" t="str">
        <f t="shared" ca="true" si="35"/>
        <v/>
      </c>
      <c r="L158" s="273" t="str">
        <f t="shared" ca="true" si="36"/>
        <v/>
      </c>
      <c r="M158" s="273" t="str">
        <f t="shared" ca="true" si="37"/>
        <v/>
      </c>
      <c r="N158" s="273"/>
      <c r="O158" s="273" t="str">
        <f t="shared" ca="true" si="38"/>
        <v/>
      </c>
      <c r="P158" s="273" t="str">
        <f t="shared" ca="true" si="39"/>
        <v/>
      </c>
      <c r="Q158" s="273" t="str">
        <f t="shared" ca="true" si="40"/>
        <v/>
      </c>
      <c r="R158" s="273" t="str">
        <f t="shared" ca="true" si="41"/>
        <v/>
      </c>
      <c r="S158" s="273"/>
      <c r="T158" s="273" t="str">
        <f t="shared" ca="true" si="42"/>
        <v/>
      </c>
      <c r="U158" s="273" t="str">
        <f t="shared" ca="true" si="43"/>
        <v/>
      </c>
      <c r="V158" s="273" t="str">
        <f t="shared" ca="true" si="44"/>
        <v/>
      </c>
      <c r="W158" s="273" t="str">
        <f t="shared" ca="true" si="45"/>
        <v/>
      </c>
      <c r="X158" s="273"/>
      <c r="Y158" s="273" t="str">
        <f t="shared" ca="true" si="46"/>
        <v/>
      </c>
      <c r="Z158" s="273" t="str">
        <f t="shared" ca="true" si="47"/>
        <v/>
      </c>
      <c r="AA158" s="273" t="str">
        <f t="shared" ca="true" si="48"/>
        <v/>
      </c>
      <c r="AB158" s="273" t="str">
        <f t="shared" ca="true" si="49"/>
        <v/>
      </c>
    </row>
    <row r="197" s="212" customFormat="true" ht="16.5" customHeight="true" x14ac:dyDescent="0.2">
      <c r="A197" s="985" t="s">
        <v>6</v>
      </c>
      <c r="B197" s="985"/>
      <c r="C197" s="985"/>
      <c r="D197" s="983" t="s">
        <v>0</v>
      </c>
      <c r="E197" s="972"/>
      <c r="F197" s="972"/>
      <c r="G197" s="972"/>
      <c r="H197" s="984"/>
      <c r="I197" s="983" t="s">
        <v>1</v>
      </c>
      <c r="J197" s="972"/>
      <c r="K197" s="972"/>
      <c r="L197" s="972"/>
      <c r="M197" s="984"/>
      <c r="N197" s="983" t="s">
        <v>2</v>
      </c>
      <c r="O197" s="972"/>
      <c r="P197" s="972"/>
      <c r="Q197" s="972"/>
      <c r="R197" s="984"/>
      <c r="S197" s="983" t="s">
        <v>3</v>
      </c>
      <c r="T197" s="972"/>
      <c r="U197" s="972"/>
      <c r="V197" s="972"/>
      <c r="W197" s="984"/>
      <c r="X197" s="983" t="s">
        <v>4</v>
      </c>
      <c r="Y197" s="972"/>
      <c r="Z197" s="972"/>
      <c r="AA197" s="972"/>
      <c r="AB197" s="984"/>
    </row>
    <row r="198" s="216" customFormat="true" ht="22.5" customHeight="true" x14ac:dyDescent="0.2">
      <c r="A198" s="998"/>
      <c r="B198" s="998"/>
      <c r="C198" s="998"/>
      <c r="D198" s="226" t="s">
        <v>14</v>
      </c>
      <c r="E198" s="227" t="s">
        <v>15</v>
      </c>
      <c r="F198" s="214" t="s">
        <v>16</v>
      </c>
      <c r="G198" s="214" t="s">
        <v>22</v>
      </c>
      <c r="H198" s="215" t="s">
        <v>17</v>
      </c>
      <c r="I198" s="226" t="s">
        <v>14</v>
      </c>
      <c r="J198" s="227" t="s">
        <v>15</v>
      </c>
      <c r="K198" s="214" t="s">
        <v>16</v>
      </c>
      <c r="L198" s="214" t="s">
        <v>22</v>
      </c>
      <c r="M198" s="215" t="s">
        <v>17</v>
      </c>
      <c r="N198" s="226" t="s">
        <v>14</v>
      </c>
      <c r="O198" s="227" t="s">
        <v>15</v>
      </c>
      <c r="P198" s="214" t="s">
        <v>16</v>
      </c>
      <c r="Q198" s="214" t="s">
        <v>22</v>
      </c>
      <c r="R198" s="215" t="s">
        <v>17</v>
      </c>
      <c r="S198" s="226" t="s">
        <v>14</v>
      </c>
      <c r="T198" s="227" t="s">
        <v>15</v>
      </c>
      <c r="U198" s="214" t="s">
        <v>16</v>
      </c>
      <c r="V198" s="214" t="s">
        <v>22</v>
      </c>
      <c r="W198" s="215" t="s">
        <v>17</v>
      </c>
      <c r="X198" s="226" t="s">
        <v>14</v>
      </c>
      <c r="Y198" s="227" t="s">
        <v>15</v>
      </c>
      <c r="Z198" s="214" t="s">
        <v>16</v>
      </c>
      <c r="AA198" s="214" t="s">
        <v>22</v>
      </c>
      <c r="AB198" s="215" t="s">
        <v>17</v>
      </c>
    </row>
    <row r="199" s="236" customFormat="true" ht="15" customHeight="true" x14ac:dyDescent="0.2">
      <c r="A199" s="990" t="s">
        <v>10</v>
      </c>
      <c r="B199" s="991"/>
      <c r="C199" s="336">
        <v>2000</v>
      </c>
      <c r="D199" s="228">
        <f ca="true">IF((D201+H201)&gt;100,D201*100/(D201+H201),D201)</f>
        <v>88.06660246771321</v>
      </c>
      <c r="E199" s="229">
        <f ca="true">D199*AVERAGEIF(E205:E216,"&gt;0")/100</f>
        <v>81.072083177811948</v>
      </c>
      <c r="F199" s="230">
        <f ca="true">D199*(100-AVERAGEIF(E205:E216,"&gt;0"))/100</f>
        <v>6.9945192899012625</v>
      </c>
      <c r="G199" s="231">
        <f ca="true">100-(E199+F199+H199)</f>
        <v>11.925591342785467</v>
      </c>
      <c r="H199" s="232">
        <f ca="true">IF((D201+H201)&gt;100,H201*100/(D201+H201),H201)</f>
        <v>7.806189501330385E-3</v>
      </c>
      <c r="I199" s="228">
        <f ca="true">IF((I201+M201)&gt;100,I201*100/(I201+M201),I201)</f>
        <v>93.485294246154012</v>
      </c>
      <c r="J199" s="229">
        <f ca="true">I199*AVERAGEIF(J205:J216,"&gt;0")/100</f>
        <v>87.916384192073835</v>
      </c>
      <c r="K199" s="233">
        <f ca="true">I199*(100-AVERAGEIF(J205:J216,"&gt;0"))/100</f>
        <v>5.5689100540801793</v>
      </c>
      <c r="L199" s="234">
        <f ca="true">100-(J199+K199+M199)</f>
        <v>6.5147057538459876</v>
      </c>
      <c r="M199" s="235">
        <f ca="true">IF((I201+M201)&gt;100,M201*100/(I201+M201),M201)</f>
        <v>0</v>
      </c>
      <c r="N199" s="228">
        <f ca="true">IF((N201+R201)&gt;100,N201*100/(N201+R201),N201)</f>
        <v>93.909360961916306</v>
      </c>
      <c r="O199" s="229">
        <f ca="true">N199*AVERAGEIF(O205:O216,"&gt;0")/100</f>
        <v>89.839632883972868</v>
      </c>
      <c r="P199" s="233">
        <f ca="true">N199*(100-AVERAGEIF(O205:O216,"&gt;0"))/100</f>
        <v>4.0697280779434379</v>
      </c>
      <c r="Q199" s="234">
        <f ca="true">100-(O199+P199+R199)</f>
        <v>6.0906390380836939</v>
      </c>
      <c r="R199" s="235">
        <f ca="true">IF((N201+R201)&gt;100,R201*100/(N201+R201),R201)</f>
        <v>0</v>
      </c>
      <c r="S199" s="228">
        <f ca="true">IF((S201+W201)&gt;100,S201*100/(S201+W201),S201)</f>
        <v>95.739405425986263</v>
      </c>
      <c r="T199" s="229">
        <f ca="true">S199*AVERAGEIF(T205:T216,"&gt;0")/100</f>
        <v>93.258934681425998</v>
      </c>
      <c r="U199" s="233">
        <f ca="true">S199*(100-AVERAGEIF(T205:T216,"&gt;0"))/100</f>
        <v>2.480470744560261</v>
      </c>
      <c r="V199" s="234">
        <f ca="true">100-(T199+U199+W199)</f>
        <v>4.2605945740137372</v>
      </c>
      <c r="W199" s="235">
        <f ca="true">IF((S201+W201)&gt;100,W201*100/(S201+W201),W201)</f>
        <v>0</v>
      </c>
      <c r="X199" s="228">
        <f ca="true">IF((X201+AB201)&gt;100,X201*100/(X201+AB201),X201)</f>
        <v>96.763703041858776</v>
      </c>
      <c r="Y199" s="229">
        <f ca="true">X199*AVERAGEIF(Y205:Y216,"&gt;0")/100</f>
        <v>96.220584881194611</v>
      </c>
      <c r="Z199" s="233">
        <f ca="true">X199*(100-AVERAGEIF(Y205:Y216,"&gt;0"))/100</f>
        <v>0.54311816066417451</v>
      </c>
      <c r="AA199" s="234">
        <f ca="true">100-(Y199+Z199+AB199)</f>
        <v>3.2362969581412102</v>
      </c>
      <c r="AB199" s="235">
        <f ca="true">IF((X201+AB201)&gt;100,AB201*100/(X201+AB201),AB201)</f>
        <v>0</v>
      </c>
    </row>
    <row r="200" s="236" customFormat="true" ht="15" customHeight="true" x14ac:dyDescent="0.2">
      <c r="A200" s="992"/>
      <c r="B200" s="993"/>
      <c r="C200" s="337">
        <v>2020</v>
      </c>
      <c r="D200" s="237">
        <f ca="true">IF((D202+H202)&gt;100,D202*100/(D202+H202),D202)</f>
        <v>83.145528086212892</v>
      </c>
      <c r="E200" s="238">
        <f ca="true">D200*AVERAGEIF(E205:E216,"&gt;0")/100</f>
        <v>76.541855595483455</v>
      </c>
      <c r="F200" s="239">
        <f ca="true">D200*(100-AVERAGEIF(E205:E216,"&gt;0"))/100</f>
        <v>6.6036724907294406</v>
      </c>
      <c r="G200" s="240">
        <f ca="true">100-(E200+F200+H200)</f>
        <v>16.852624647569243</v>
      </c>
      <c r="H200" s="241">
        <f ca="true">IF((D202+H202)&gt;100,H202*100/(D202+H202),H202)</f>
        <v>1.8472662178721233E-3</v>
      </c>
      <c r="I200" s="237">
        <f ca="true">IF((I202+M202)&gt;100,I202*100/(I202+M202),I202)</f>
        <v>91.158220390798846</v>
      </c>
      <c r="J200" s="238">
        <f ca="true">I200*AVERAGEIF(J205:J216,"&gt;0")/100</f>
        <v>85.727933904138283</v>
      </c>
      <c r="K200" s="239">
        <f ca="true">I200*(100-AVERAGEIF(J205:J216,"&gt;0"))/100</f>
        <v>5.4302864866605614</v>
      </c>
      <c r="L200" s="240">
        <f ca="true">100-(J200+K200+M200)</f>
        <v>8.8417796092011542</v>
      </c>
      <c r="M200" s="241">
        <f ca="true">IF((I202+M202)&gt;100,M202*100/(I202+M202),M202)</f>
        <v>0</v>
      </c>
      <c r="N200" s="237">
        <f ca="true">IF((N202+R202)&gt;100,N202*100/(N202+R202),N202)</f>
        <v>95.466200617480993</v>
      </c>
      <c r="O200" s="238">
        <f ca="true">N200*AVERAGEIF(O205:O216,"&gt;0")/100</f>
        <v>91.329004142412828</v>
      </c>
      <c r="P200" s="239">
        <f ca="true">N200*(100-AVERAGEIF(O205:O216,"&gt;0"))/100</f>
        <v>4.1371964750681594</v>
      </c>
      <c r="Q200" s="240">
        <f ca="true">100-(O200+P200+R200)</f>
        <v>4.5337993825190068</v>
      </c>
      <c r="R200" s="241">
        <f ca="true">IF((N202+R202)&gt;100,R202*100/(N202+R202),R202)</f>
        <v>0</v>
      </c>
      <c r="S200" s="237">
        <f ca="true">IF((S202+W202)&gt;100,S202*100/(S202+W202),S202)</f>
        <v>98.157221601074014</v>
      </c>
      <c r="T200" s="238">
        <f ca="true">S200*AVERAGEIF(T205:T216,"&gt;0")/100</f>
        <v>95.614108705548389</v>
      </c>
      <c r="U200" s="239">
        <f ca="true">S200*(100-AVERAGEIF(T205:T216,"&gt;0"))/100</f>
        <v>2.5431128955256348</v>
      </c>
      <c r="V200" s="240">
        <f ca="true">100-(T200+U200+W200)</f>
        <v>1.8427783989259723</v>
      </c>
      <c r="W200" s="241">
        <f ca="true">IF((S202+W202)&gt;100,W202*100/(S202+W202),W202)</f>
        <v>0</v>
      </c>
      <c r="X200" s="237">
        <f ca="true">IF((X202+AB202)&gt;100,X202*100/(X202+AB202),X202)</f>
        <v>100</v>
      </c>
      <c r="Y200" s="238">
        <f ca="true">X200*AVERAGEIF(Y205:Y216,"&gt;0")/100</f>
        <v>99.438717056509063</v>
      </c>
      <c r="Z200" s="239">
        <f ca="true">X200*(100-AVERAGEIF(Y205:Y216,"&gt;0"))/100</f>
        <v>0.56128294349093721</v>
      </c>
      <c r="AA200" s="240">
        <f ca="true">100-(Y200+Z200+AB200)</f>
        <v>0</v>
      </c>
      <c r="AB200" s="241">
        <f ca="true">IF((X202+AB202)&gt;100,AB202*100/(X202+AB202),AB202)</f>
        <v>0</v>
      </c>
    </row>
    <row r="201" hidden="true" x14ac:dyDescent="0.2">
      <c r="A201" s="994" t="s">
        <v>12</v>
      </c>
      <c r="B201" s="995"/>
      <c r="C201" s="242">
        <f>MinRegYear(C199,C205:C216)</f>
        <v>2000</v>
      </c>
      <c r="D201" s="243">
        <f ca="true">IF(MAX(C205:C216)-MIN(C205:C216)&lt;5,AVERAGEIF(C205:C216,"&gt;0",D205:D216),
IF(FORECAST($C201,D$205:D$216,$C$205:$C$216)&lt;0,0,
IF(FORECAST($C201,D$205:D$216,$C$205:$C$216)&gt;100,100,
FORECAST($C201,D$205:D$216,$C$205:$C$216))))</f>
        <v>88.06660246771321</v>
      </c>
      <c r="E201" s="244"/>
      <c r="F201" s="245"/>
      <c r="G201" s="245"/>
      <c r="H201" s="246">
        <f ca="true">IF(MAX(C205:C216)-MIN(C205:C216)&lt;5,AVERAGEIF(C205:C216,"&gt;0",H205:H216),
IF(FORECAST($C201,H$205:H$216,$C$205:$C$216)&lt;0,0,
IF(FORECAST($C201,H$205:H$216,$C$205:$C$216)&gt;100,100,
FORECAST($C201,H$205:H$216,$C$205:$C$216))))</f>
        <v>7.806189501330385E-3</v>
      </c>
      <c r="I201" s="243">
        <f ca="true">IF(MAX(C205:C216)-MIN(C205:C216)&lt;5,AVERAGEIF(C205:C216,"&gt;0",I205:I216),
IF(FORECAST($C201,I$205:I$216,$C$205:$C$216)&lt;0,0,
IF(FORECAST($C201,I$205:I$216,$C$205:$C$216)&gt;100,100,
FORECAST($C201,I$205:I$216,$C$205:$C$216))))</f>
        <v>93.485294246154012</v>
      </c>
      <c r="J201" s="244"/>
      <c r="K201" s="245"/>
      <c r="L201" s="245"/>
      <c r="M201" s="246">
        <f ca="true">IF(MAX(C205:C216)-MIN(C205:C216)&lt;5,AVERAGEIF(C205:C216,"&gt;0",M205:M216),
IF(FORECAST($C201,M$205:M$216,$C$205:$C$216)&lt;0,0,
IF(FORECAST($C201,M$205:M$216,$C$205:$C$216)&gt;100,100,
FORECAST($C201,M$205:M$216,$C$205:$C$216))))</f>
        <v>0</v>
      </c>
      <c r="N201" s="243">
        <f ca="true">IF(MAX(C205:C216)-MIN(C205:C216)&lt;5,AVERAGEIF(C205:C216,"&gt;0",N205:N216),
IF(FORECAST($C201,N$205:N$216,$C$205:$C$216)&lt;0,0,
IF(FORECAST($C201,N$205:N$216,$C$205:$C$216)&gt;100,100,
FORECAST($C201,N$205:N$216,$C$205:$C$216))))</f>
        <v>93.909360961916306</v>
      </c>
      <c r="O201" s="244"/>
      <c r="P201" s="245"/>
      <c r="Q201" s="245"/>
      <c r="R201" s="246">
        <f ca="true">IF(MAX(C205:C216)-MIN(C205:C216)&lt;5,AVERAGEIF(C205:C216,"&gt;0",R205:R216),
IF(FORECAST($C201,R$205:R$216,$C$205:$C$216)&lt;0,0,
IF(FORECAST($C201,R$205:R$216,$C$205:$C$216)&gt;100,100,
FORECAST($C201,R$205:R$216,$C$205:$C$216))))</f>
        <v>0</v>
      </c>
      <c r="S201" s="243">
        <f ca="true">IF(MAX(C205:C216)-MIN(C205:C216)&lt;5,AVERAGEIF(C205:C216,"&gt;0",S205:S216),
IF(FORECAST($C201,S$205:S$216,$C$205:$C$216)&lt;0,0,
IF(FORECAST($C201,S$205:S$216,$C$205:$C$216)&gt;100,100,
FORECAST($C201,S$205:S$216,$C$205:$C$216))))</f>
        <v>95.739405425986263</v>
      </c>
      <c r="T201" s="244"/>
      <c r="U201" s="245"/>
      <c r="V201" s="245"/>
      <c r="W201" s="246">
        <f ca="true">IF(MAX(C205:C216)-MIN(C205:C216)&lt;5,AVERAGEIF(C205:C216,"&gt;0",W205:W216),
IF(FORECAST($C201,W$205:W$216,$C$205:$C$216)&lt;0,0,
IF(FORECAST($C201,W$205:W$216,$C$205:$C$216)&gt;100,100,
FORECAST($C201,W$205:W$216,$C$205:$C$216))))</f>
        <v>0</v>
      </c>
      <c r="X201" s="243">
        <f ca="true">IF(MAX(C205:C216)-MIN(C205:C216)&lt;5,AVERAGEIF(C205:C216,"&gt;0",X205:X216),
IF(FORECAST($C201,X$205:X$216,$C$205:$C$216)&lt;0,0,
IF(FORECAST($C201,X$205:X$216,$C$205:$C$216)&gt;100,100,
FORECAST($C201,X$205:X$216,$C$205:$C$216))))</f>
        <v>96.763703041858776</v>
      </c>
      <c r="Y201" s="244"/>
      <c r="Z201" s="245"/>
      <c r="AA201" s="245"/>
      <c r="AB201" s="246">
        <f ca="true">IF(MAX(C205:C216)-MIN(C205:C216)&lt;5,AVERAGEIF(C205:C216,"&gt;0",AB205:AB216),
IF(FORECAST($C201,AB$205:AB$216,$C$205:$C$216)&lt;0,0,
IF(FORECAST($C201,AB$205:AB$216,$C$205:$C$216)&gt;100,100,
FORECAST($C201,AB$205:AB$216,$C$205:$C$216))))</f>
        <v>0</v>
      </c>
    </row>
    <row r="202" hidden="true" x14ac:dyDescent="0.2">
      <c r="A202" s="996"/>
      <c r="B202" s="997"/>
      <c r="C202" s="221">
        <f>MaxRegYear(C200,C205:C216)</f>
        <v>2020</v>
      </c>
      <c r="D202" s="247">
        <f ca="true">IF(MAX(C205:C216)-MIN(C205:C216)&lt;5,AVERAGEIF(C205:C216,"&gt;0",D205:D216),
IF(FORECAST($C202,D$205:D$216,$C$205:$C$216)&lt;0,0,
IF(FORECAST($C202,D$205:D$216,$C$205:$C$216)&gt;100,100,
FORECAST($C202,D$205:D$216,$C$205:$C$216))))</f>
        <v>83.145528086212892</v>
      </c>
      <c r="E202" s="248"/>
      <c r="F202" s="249"/>
      <c r="G202" s="249"/>
      <c r="H202" s="250">
        <f ca="true">IF(MAX(C205:C216)-MIN(C205:C216)&lt;5,AVERAGEIF(C205:C216,"&gt;0",H205:H216),
IF(FORECAST($C202,H$205:H$216,$C$205:$C$216)&lt;0,0,
IF(FORECAST($C202,H$205:H$216,$C$205:$C$216)&gt;100,100,
FORECAST($C202,H$205:H$216,$C$205:$C$216))))</f>
        <v>1.8472662178721233E-3</v>
      </c>
      <c r="I202" s="247">
        <f ca="true">IF(MAX(C205:C216)-MIN(C205:C216)&lt;5,AVERAGEIF(C205:C216,"&gt;0",I205:I216),
IF(FORECAST($C202,I$205:I$216,$C$205:$C$216)&lt;0,0,
IF(FORECAST($C202,I$205:I$216,$C$205:$C$216)&gt;100,100,
FORECAST($C202,I$205:I$216,$C$205:$C$216))))</f>
        <v>91.158220390798846</v>
      </c>
      <c r="J202" s="248"/>
      <c r="K202" s="249"/>
      <c r="L202" s="249"/>
      <c r="M202" s="250">
        <f ca="true">IF(MAX(C205:C216)-MIN(C205:C216)&lt;5,AVERAGEIF(C205:C216,"&gt;0",M205:M216),
IF(FORECAST($C202,M$205:M$216,$C$205:$C$216)&lt;0,0,
IF(FORECAST($C202,M$205:M$216,$C$205:$C$216)&gt;100,100,
FORECAST($C202,M$205:M$216,$C$205:$C$216))))</f>
        <v>0</v>
      </c>
      <c r="N202" s="247">
        <f ca="true">IF(MAX(C205:C216)-MIN(C205:C216)&lt;5,AVERAGEIF(C205:C216,"&gt;0",N205:N216),
IF(FORECAST($C202,N$205:N$216,$C$205:$C$216)&lt;0,0,
IF(FORECAST($C202,N$205:N$216,$C$205:$C$216)&gt;100,100,
FORECAST($C202,N$205:N$216,$C$205:$C$216))))</f>
        <v>95.466200617480993</v>
      </c>
      <c r="O202" s="248"/>
      <c r="P202" s="249"/>
      <c r="Q202" s="249"/>
      <c r="R202" s="250">
        <f ca="true">IF(MAX(C205:C216)-MIN(C205:C216)&lt;5,AVERAGEIF(C205:C216,"&gt;0",R205:R216),
IF(FORECAST($C202,R$205:R$216,$C$205:$C$216)&lt;0,0,
IF(FORECAST($C202,R$205:R$216,$C$205:$C$216)&gt;100,100,
FORECAST($C202,R$205:R$216,$C$205:$C$216))))</f>
        <v>0</v>
      </c>
      <c r="S202" s="247">
        <f ca="true">IF(MAX(C205:C216)-MIN(C205:C216)&lt;5,AVERAGEIF(C205:C216,"&gt;0",S205:S216),
IF(FORECAST($C202,S$205:S$216,$C$205:$C$216)&lt;0,0,
IF(FORECAST($C202,S$205:S$216,$C$205:$C$216)&gt;100,100,
FORECAST($C202,S$205:S$216,$C$205:$C$216))))</f>
        <v>98.157221601074014</v>
      </c>
      <c r="T202" s="248"/>
      <c r="U202" s="249"/>
      <c r="V202" s="249"/>
      <c r="W202" s="250">
        <f ca="true">IF(MAX(C205:C216)-MIN(C205:C216)&lt;5,AVERAGEIF(C205:C216,"&gt;0",W205:W216),
IF(FORECAST($C202,W$205:W$216,$C$205:$C$216)&lt;0,0,
IF(FORECAST($C202,W$205:W$216,$C$205:$C$216)&gt;100,100,
FORECAST($C202,W$205:W$216,$C$205:$C$216))))</f>
        <v>0</v>
      </c>
      <c r="X202" s="247">
        <f ca="true">IF(MAX(C205:C216)-MIN(C205:C216)&lt;5,AVERAGEIF(C205:C216,"&gt;0",X205:X216),
IF(FORECAST($C202,X$205:X$216,$C$205:$C$216)&lt;0,0,
IF(FORECAST($C202,X$205:X$216,$C$205:$C$216)&gt;100,100,
FORECAST($C202,X$205:X$216,$C$205:$C$216))))</f>
        <v>100</v>
      </c>
      <c r="Y202" s="248"/>
      <c r="Z202" s="249"/>
      <c r="AA202" s="249"/>
      <c r="AB202" s="250">
        <f ca="true">IF(MAX(C205:C216)-MIN(C205:C216)&lt;5,AVERAGEIF(C205:C216,"&gt;0",AB205:AB216),
IF(FORECAST($C202,AB$205:AB$216,$C$205:$C$216)&lt;0,0,
IF(FORECAST($C202,AB$205:AB$216,$C$205:$C$216)&gt;100,100,
FORECAST($C202,AB$205:AB$216,$C$205:$C$216))))</f>
        <v>0</v>
      </c>
    </row>
    <row r="203" ht="9" customHeight="true" x14ac:dyDescent="0.2">
      <c r="D203" s="251"/>
      <c r="I203" s="251"/>
      <c r="K203" s="211"/>
      <c r="L203" s="211"/>
      <c r="N203" s="251"/>
      <c r="P203" s="211"/>
      <c r="Q203" s="211"/>
      <c r="S203" s="251"/>
      <c r="U203" s="211"/>
      <c r="V203" s="211"/>
      <c r="X203" s="251"/>
      <c r="Z203" s="211"/>
      <c r="AA203" s="211"/>
      <c r="AB203" s="252"/>
    </row>
    <row r="204" s="280" customFormat="true" ht="22.5" customHeight="true" x14ac:dyDescent="0.2">
      <c r="B204" s="253" t="s">
        <v>8</v>
      </c>
      <c r="C204" s="254" t="s">
        <v>9</v>
      </c>
      <c r="D204" s="255" t="s">
        <v>14</v>
      </c>
      <c r="E204" s="954" t="s">
        <v>653</v>
      </c>
      <c r="F204" s="346"/>
      <c r="G204" s="346"/>
      <c r="H204" s="257" t="s">
        <v>17</v>
      </c>
      <c r="I204" s="255" t="s">
        <v>14</v>
      </c>
      <c r="J204" s="954" t="s">
        <v>653</v>
      </c>
      <c r="K204" s="346"/>
      <c r="L204" s="346"/>
      <c r="M204" s="257" t="s">
        <v>17</v>
      </c>
      <c r="N204" s="255" t="s">
        <v>14</v>
      </c>
      <c r="O204" s="954" t="s">
        <v>653</v>
      </c>
      <c r="P204" s="346"/>
      <c r="Q204" s="346"/>
      <c r="R204" s="257" t="s">
        <v>17</v>
      </c>
      <c r="S204" s="255" t="s">
        <v>14</v>
      </c>
      <c r="T204" s="954" t="s">
        <v>653</v>
      </c>
      <c r="U204" s="346"/>
      <c r="V204" s="346"/>
      <c r="W204" s="257" t="s">
        <v>17</v>
      </c>
      <c r="X204" s="255" t="s">
        <v>14</v>
      </c>
      <c r="Y204" s="954" t="s">
        <v>653</v>
      </c>
      <c r="Z204" s="346"/>
      <c r="AA204" s="346"/>
      <c r="AB204" s="257" t="s">
        <v>17</v>
      </c>
      <c r="AD204" s="347"/>
    </row>
    <row r="205" x14ac:dyDescent="0.2">
      <c r="A205" s="259"/>
      <c r="B205" s="577" t="s">
        <v>140</v>
      </c>
      <c r="C205" s="578">
        <v>2000</v>
      </c>
      <c r="D205" s="173">
        <f t="shared" ref="D205:D216" ca="true" si="50">IF(ISERROR(INDIRECT(CONCATENATE($B205,"!H16"))),"",INDIRECT(CONCATENATE($B205,"!H16")))</f>
        <v>84.844180170825297</v>
      </c>
      <c r="E205" s="263">
        <f t="shared" ref="E205:E216" ca="true" si="51">IF(ISERROR(INDIRECT(CONCATENATE($B205,"!H23"))),"",INDIRECT(CONCATENATE($B205,"!H23")))</f>
        <v>90.459780675231301</v>
      </c>
      <c r="F205" s="261"/>
      <c r="G205" s="261"/>
      <c r="H205" s="262">
        <f t="shared" ref="H205:H216" ca="true" si="52">IF(ISERROR(INDIRECT(CONCATENATE($B205,"!H21"))),"",INDIRECT(CONCATENATE($B205,"!H21")))</f>
        <v>0</v>
      </c>
      <c r="I205" s="173">
        <f t="shared" ref="I205:I216" ca="true" si="53">IF(ISERROR(INDIRECT(CONCATENATE($B205,"!I16"))),"",INDIRECT(CONCATENATE($B205,"!I16")))</f>
        <v>95.940096635220058</v>
      </c>
      <c r="J205" s="263">
        <f t="shared" ref="J205:J216" ca="true" si="54">IF(ISERROR(INDIRECT(CONCATENATE($B205,"!I23"))),"",INDIRECT(CONCATENATE($B205,"!I23")))</f>
        <v>90.234402070028679</v>
      </c>
      <c r="K205" s="261"/>
      <c r="L205" s="261"/>
      <c r="M205" s="262">
        <f t="shared" ref="M205:M216" ca="true" si="55">IF(ISERROR(INDIRECT(CONCATENATE($B205,"!I21"))),"",INDIRECT(CONCATENATE($B205,"!I21")))</f>
        <v>0</v>
      </c>
      <c r="N205" s="173">
        <f t="shared" ref="N205:N216" ca="true" si="56">IF(ISERROR(INDIRECT(CONCATENATE($B205,"!J16"))),"",INDIRECT(CONCATENATE($B205,"!J16")))</f>
        <v>97.385823786629743</v>
      </c>
      <c r="O205" s="263">
        <f t="shared" ref="O205:O216" ca="true" si="57">IF(ISERROR(INDIRECT(CONCATENATE($B205,"!J23"))),"",INDIRECT(CONCATENATE($B205,"!J23")))</f>
        <v>89.459061461690993</v>
      </c>
      <c r="P205" s="261"/>
      <c r="Q205" s="261"/>
      <c r="R205" s="262">
        <f t="shared" ref="R205:R216" ca="true" si="58">IF(ISERROR(INDIRECT(CONCATENATE($B205,"!J21"))),"",INDIRECT(CONCATENATE($B205,"!J21")))</f>
        <v>0</v>
      </c>
      <c r="S205" s="173">
        <f t="shared" ref="S205:S216" ca="true" si="59">IF(ISERROR(INDIRECT(CONCATENATE($B205,"!K16"))),"",INDIRECT(CONCATENATE($B205,"!K16")))</f>
        <v>97.45273292635936</v>
      </c>
      <c r="T205" s="263">
        <f t="shared" ref="T205:T216" ca="true" si="60">IF(ISERROR(INDIRECT(CONCATENATE($B205,"!K23"))),"",INDIRECT(CONCATENATE($B205,"!K23")))</f>
        <v>95.002570403941903</v>
      </c>
      <c r="U205" s="261"/>
      <c r="V205" s="261"/>
      <c r="W205" s="262">
        <f t="shared" ref="W205:W216" ca="true" si="61">IF(ISERROR(INDIRECT(CONCATENATE($B205,"!K21"))),"",INDIRECT(CONCATENATE($B205,"!K21")))</f>
        <v>0</v>
      </c>
      <c r="X205" s="173">
        <f t="shared" ref="X205:X216" ca="true" si="62">IF(ISERROR(INDIRECT(CONCATENATE($B205,"!L16"))),"",INDIRECT(CONCATENATE($B205,"!L16")))</f>
        <v>97.325102529272385</v>
      </c>
      <c r="Y205" s="263">
        <f t="shared" ref="Y205:Y216" ca="true" si="63">IF(ISERROR(INDIRECT(CONCATENATE($B205,"!L23"))),"",INDIRECT(CONCATENATE($B205,"!L23")))</f>
        <v>99.243956644806218</v>
      </c>
      <c r="Z205" s="261"/>
      <c r="AA205" s="261"/>
      <c r="AB205" s="262">
        <f t="shared" ref="AB205:AB216" ca="true" si="64">IF(ISERROR(INDIRECT(CONCATENATE($B205,"!L221"))),"",INDIRECT(CONCATENATE($B205,"!L21")))</f>
        <v>0</v>
      </c>
    </row>
    <row r="206" x14ac:dyDescent="0.2">
      <c r="A206" s="259"/>
      <c r="B206" s="579" t="s">
        <v>35</v>
      </c>
      <c r="C206" s="580">
        <v>2006</v>
      </c>
      <c r="D206" s="174">
        <f t="shared" ca="true" si="50"/>
        <v>89.00654260214435</v>
      </c>
      <c r="E206" s="263">
        <f t="shared" ca="true" si="51"/>
        <v>81.79508351434454</v>
      </c>
      <c r="F206" s="261"/>
      <c r="G206" s="261"/>
      <c r="H206" s="264">
        <f t="shared" ca="true" si="52"/>
        <v>2.2584319244307136E-2</v>
      </c>
      <c r="I206" s="174">
        <f t="shared" ca="true" si="53"/>
        <v>88.67787576745711</v>
      </c>
      <c r="J206" s="263">
        <f t="shared" ca="true" si="54"/>
        <v>91.65427618117883</v>
      </c>
      <c r="K206" s="261"/>
      <c r="L206" s="261"/>
      <c r="M206" s="264">
        <f t="shared" ca="true" si="55"/>
        <v>0</v>
      </c>
      <c r="N206" s="174">
        <f t="shared" ca="true" si="56"/>
        <v>88.88532618885742</v>
      </c>
      <c r="O206" s="263">
        <f t="shared" ca="true" si="57"/>
        <v>91.809576522750532</v>
      </c>
      <c r="P206" s="261"/>
      <c r="Q206" s="261"/>
      <c r="R206" s="264">
        <f t="shared" ca="true" si="58"/>
        <v>0</v>
      </c>
      <c r="S206" s="174">
        <f t="shared" ca="true" si="59"/>
        <v>93.133989403312356</v>
      </c>
      <c r="T206" s="263">
        <f t="shared" ca="true" si="60"/>
        <v>94.897886512505323</v>
      </c>
      <c r="U206" s="261"/>
      <c r="V206" s="261"/>
      <c r="W206" s="264">
        <f t="shared" ca="true" si="61"/>
        <v>0</v>
      </c>
      <c r="X206" s="174">
        <f t="shared" ca="true" si="62"/>
        <v>96.448987134990148</v>
      </c>
      <c r="Y206" s="263">
        <f t="shared" ca="true" si="63"/>
        <v>98.217943612320795</v>
      </c>
      <c r="Z206" s="261"/>
      <c r="AA206" s="261"/>
      <c r="AB206" s="264">
        <f t="shared" ca="true" si="64"/>
        <v>0</v>
      </c>
    </row>
    <row r="207" x14ac:dyDescent="0.2">
      <c r="A207" s="259"/>
      <c r="B207" s="579" t="s">
        <v>141</v>
      </c>
      <c r="C207" s="580">
        <v>2010</v>
      </c>
      <c r="D207" s="174">
        <f t="shared" ca="true" si="50"/>
        <v>89.163619381393204</v>
      </c>
      <c r="E207" s="263">
        <f t="shared" ca="true" si="51"/>
        <v>90.896306490757098</v>
      </c>
      <c r="F207" s="261"/>
      <c r="G207" s="261"/>
      <c r="H207" s="264">
        <f t="shared" ca="true" si="52"/>
        <v>0</v>
      </c>
      <c r="I207" s="174">
        <f t="shared" ca="true" si="53"/>
        <v>93.289070751926673</v>
      </c>
      <c r="J207" s="263">
        <f t="shared" ca="true" si="54"/>
        <v>92.512197545259554</v>
      </c>
      <c r="K207" s="261"/>
      <c r="L207" s="261"/>
      <c r="M207" s="264">
        <f t="shared" ca="true" si="55"/>
        <v>0</v>
      </c>
      <c r="N207" s="174">
        <f t="shared" ca="true" si="56"/>
        <v>95.269752981721098</v>
      </c>
      <c r="O207" s="263">
        <f t="shared" ca="true" si="57"/>
        <v>95.179581170104328</v>
      </c>
      <c r="P207" s="261"/>
      <c r="Q207" s="261"/>
      <c r="R207" s="264">
        <f t="shared" ca="true" si="58"/>
        <v>0</v>
      </c>
      <c r="S207" s="174">
        <f t="shared" ca="true" si="59"/>
        <v>97.487451038415799</v>
      </c>
      <c r="T207" s="263">
        <f t="shared" ca="true" si="60"/>
        <v>97.939614076347212</v>
      </c>
      <c r="U207" s="261"/>
      <c r="V207" s="261"/>
      <c r="W207" s="264">
        <f t="shared" ca="true" si="61"/>
        <v>0</v>
      </c>
      <c r="X207" s="174">
        <f t="shared" ca="true" si="62"/>
        <v>98.576051602856737</v>
      </c>
      <c r="Y207" s="263">
        <f t="shared" ca="true" si="63"/>
        <v>99.669136803148433</v>
      </c>
      <c r="Z207" s="261"/>
      <c r="AA207" s="261"/>
      <c r="AB207" s="264">
        <f t="shared" ca="true" si="64"/>
        <v>0</v>
      </c>
      <c r="AD207" s="265"/>
    </row>
    <row r="208" x14ac:dyDescent="0.2">
      <c r="A208" s="259"/>
      <c r="B208" s="579" t="s">
        <v>435</v>
      </c>
      <c r="C208" s="580">
        <v>2013</v>
      </c>
      <c r="D208" s="174">
        <f t="shared" ca="true" si="50"/>
        <v>86.413711884077486</v>
      </c>
      <c r="E208" s="263">
        <f t="shared" ca="true" si="51"/>
        <v>97.637604766364888</v>
      </c>
      <c r="F208" s="261"/>
      <c r="G208" s="261"/>
      <c r="H208" s="264">
        <f t="shared" ca="true" si="52"/>
        <v>0</v>
      </c>
      <c r="I208" s="174">
        <f t="shared" ca="true" si="53"/>
        <v>92.086766227858291</v>
      </c>
      <c r="J208" s="263">
        <f t="shared" ca="true" si="54"/>
        <v>94.924125184568425</v>
      </c>
      <c r="K208" s="261"/>
      <c r="L208" s="261"/>
      <c r="M208" s="264">
        <f t="shared" ca="true" si="55"/>
        <v>0</v>
      </c>
      <c r="N208" s="174">
        <f t="shared" ca="true" si="56"/>
        <v>95.132588449524306</v>
      </c>
      <c r="O208" s="263">
        <f t="shared" ca="true" si="57"/>
        <v>98.918395987093291</v>
      </c>
      <c r="P208" s="261"/>
      <c r="Q208" s="261"/>
      <c r="R208" s="264">
        <f t="shared" ca="true" si="58"/>
        <v>0</v>
      </c>
      <c r="S208" s="174">
        <f t="shared" ca="true" si="59"/>
        <v>97.922744600974013</v>
      </c>
      <c r="T208" s="263">
        <f t="shared" ca="true" si="60"/>
        <v>97.504075648750955</v>
      </c>
      <c r="U208" s="261"/>
      <c r="V208" s="261"/>
      <c r="W208" s="264">
        <f t="shared" ca="true" si="61"/>
        <v>0</v>
      </c>
      <c r="X208" s="174">
        <f t="shared" ca="true" si="62"/>
        <v>99.737563870084855</v>
      </c>
      <c r="Y208" s="263">
        <f t="shared" ca="true" si="63"/>
        <v>99.870967963442808</v>
      </c>
      <c r="Z208" s="261"/>
      <c r="AA208" s="261"/>
      <c r="AB208" s="264">
        <f t="shared" ca="true" si="64"/>
        <v>0</v>
      </c>
    </row>
    <row r="209" x14ac:dyDescent="0.2">
      <c r="A209" s="259"/>
      <c r="B209" s="579" t="s">
        <v>600</v>
      </c>
      <c r="C209" s="580">
        <v>2018</v>
      </c>
      <c r="D209" s="174">
        <f t="shared" ca="true" si="50"/>
        <v>75.749923653733106</v>
      </c>
      <c r="E209" s="263">
        <f t="shared" ca="true" si="51"/>
        <v>94.544284598982486</v>
      </c>
      <c r="F209" s="261"/>
      <c r="G209" s="261"/>
      <c r="H209" s="264" t="str">
        <f t="shared" ca="true" si="52"/>
        <v>N/A</v>
      </c>
      <c r="I209" s="174">
        <f t="shared" ca="true" si="53"/>
        <v>90.372166016157237</v>
      </c>
      <c r="J209" s="263">
        <f t="shared" ca="true" si="54"/>
        <v>96.93063208930333</v>
      </c>
      <c r="K209" s="261"/>
      <c r="L209" s="261"/>
      <c r="M209" s="264" t="str">
        <f t="shared" ca="true" si="55"/>
        <v>N/A</v>
      </c>
      <c r="N209" s="174">
        <f t="shared" ca="true" si="56"/>
        <v>95.334148142557822</v>
      </c>
      <c r="O209" s="263">
        <f t="shared" ca="true" si="57"/>
        <v>99.059872781666414</v>
      </c>
      <c r="P209" s="261"/>
      <c r="Q209" s="261"/>
      <c r="R209" s="264" t="str">
        <f t="shared" ca="true" si="58"/>
        <v>N/A</v>
      </c>
      <c r="S209" s="174">
        <f t="shared" ca="true" si="59"/>
        <v>99.260648167675754</v>
      </c>
      <c r="T209" s="263">
        <f t="shared" ca="true" si="60"/>
        <v>99.712186506884606</v>
      </c>
      <c r="U209" s="261"/>
      <c r="V209" s="261"/>
      <c r="W209" s="264" t="str">
        <f t="shared" ca="true" si="61"/>
        <v>N/A</v>
      </c>
      <c r="X209" s="174">
        <f t="shared" ca="true" si="62"/>
        <v>99.849329185488742</v>
      </c>
      <c r="Y209" s="263">
        <f t="shared" ca="true" si="63"/>
        <v>100</v>
      </c>
      <c r="Z209" s="261"/>
      <c r="AA209" s="261"/>
      <c r="AB209" s="264" t="str">
        <f t="shared" ca="true" si="64"/>
        <v>N/A</v>
      </c>
    </row>
    <row r="210" x14ac:dyDescent="0.2">
      <c r="A210" s="259"/>
      <c r="B210" s="579" t="s">
        <v>649</v>
      </c>
      <c r="C210" s="580">
        <v>2020</v>
      </c>
      <c r="D210" s="174">
        <f t="shared" ca="true" si="50"/>
        <v>86.736037936079498</v>
      </c>
      <c r="E210" s="263">
        <f t="shared" ca="true" si="51"/>
        <v>97.013102332057116</v>
      </c>
      <c r="F210" s="261"/>
      <c r="G210" s="261"/>
      <c r="H210" s="264" t="str">
        <f t="shared" ca="true" si="52"/>
        <v>N/A</v>
      </c>
      <c r="I210" s="174">
        <f t="shared" ca="true" si="53"/>
        <v>92.75009266286493</v>
      </c>
      <c r="J210" s="263">
        <f t="shared" ca="true" si="54"/>
        <v>98.002424206027158</v>
      </c>
      <c r="K210" s="261"/>
      <c r="L210" s="261"/>
      <c r="M210" s="264" t="str">
        <f t="shared" ca="true" si="55"/>
        <v>N/A</v>
      </c>
      <c r="N210" s="174">
        <f t="shared" ca="true" si="56"/>
        <v>96.663939068349151</v>
      </c>
      <c r="O210" s="263">
        <f t="shared" ca="true" si="57"/>
        <v>99.571451986472766</v>
      </c>
      <c r="P210" s="261"/>
      <c r="Q210" s="261"/>
      <c r="R210" s="264" t="str">
        <f t="shared" ca="true" si="58"/>
        <v>N/A</v>
      </c>
      <c r="S210" s="174">
        <f t="shared" ca="true" si="59"/>
        <v>97.278550605724419</v>
      </c>
      <c r="T210" s="263">
        <f t="shared" ca="true" si="60"/>
        <v>99.398526999132557</v>
      </c>
      <c r="U210" s="261"/>
      <c r="V210" s="261"/>
      <c r="W210" s="264" t="str">
        <f t="shared" ca="true" si="61"/>
        <v>N/A</v>
      </c>
      <c r="X210" s="174">
        <f t="shared" ca="true" si="62"/>
        <v>99.833479619921192</v>
      </c>
      <c r="Y210" s="263">
        <f t="shared" ca="true" si="63"/>
        <v>99.630297315336094</v>
      </c>
      <c r="Z210" s="261"/>
      <c r="AA210" s="261"/>
      <c r="AB210" s="264" t="str">
        <f t="shared" ca="true" si="64"/>
        <v>N/A</v>
      </c>
    </row>
    <row r="211" x14ac:dyDescent="0.2">
      <c r="A211" s="259"/>
      <c r="B211" s="579"/>
      <c r="C211" s="580"/>
      <c r="D211" s="174" t="str">
        <f t="shared" ca="true" si="50"/>
        <v/>
      </c>
      <c r="E211" s="263" t="str">
        <f t="shared" ca="true" si="51"/>
        <v/>
      </c>
      <c r="F211" s="261"/>
      <c r="G211" s="261"/>
      <c r="H211" s="264" t="str">
        <f t="shared" ca="true" si="52"/>
        <v/>
      </c>
      <c r="I211" s="174" t="str">
        <f t="shared" ca="true" si="53"/>
        <v/>
      </c>
      <c r="J211" s="263" t="str">
        <f t="shared" ca="true" si="54"/>
        <v/>
      </c>
      <c r="K211" s="261"/>
      <c r="L211" s="261"/>
      <c r="M211" s="264" t="str">
        <f t="shared" ca="true" si="55"/>
        <v/>
      </c>
      <c r="N211" s="174" t="str">
        <f t="shared" ca="true" si="56"/>
        <v/>
      </c>
      <c r="O211" s="263" t="str">
        <f t="shared" ca="true" si="57"/>
        <v/>
      </c>
      <c r="P211" s="261"/>
      <c r="Q211" s="261"/>
      <c r="R211" s="264" t="str">
        <f t="shared" ca="true" si="58"/>
        <v/>
      </c>
      <c r="S211" s="174" t="str">
        <f t="shared" ca="true" si="59"/>
        <v/>
      </c>
      <c r="T211" s="263" t="str">
        <f t="shared" ca="true" si="60"/>
        <v/>
      </c>
      <c r="U211" s="261"/>
      <c r="V211" s="261"/>
      <c r="W211" s="264" t="str">
        <f t="shared" ca="true" si="61"/>
        <v/>
      </c>
      <c r="X211" s="174" t="str">
        <f t="shared" ca="true" si="62"/>
        <v/>
      </c>
      <c r="Y211" s="263" t="str">
        <f t="shared" ca="true" si="63"/>
        <v/>
      </c>
      <c r="Z211" s="261"/>
      <c r="AA211" s="261"/>
      <c r="AB211" s="264" t="str">
        <f t="shared" ca="true" si="64"/>
        <v/>
      </c>
    </row>
    <row r="212" x14ac:dyDescent="0.2">
      <c r="A212" s="259"/>
      <c r="B212" s="579"/>
      <c r="C212" s="580"/>
      <c r="D212" s="174" t="str">
        <f t="shared" ca="true" si="50"/>
        <v/>
      </c>
      <c r="E212" s="263" t="str">
        <f t="shared" ca="true" si="51"/>
        <v/>
      </c>
      <c r="F212" s="261"/>
      <c r="G212" s="261"/>
      <c r="H212" s="264" t="str">
        <f t="shared" ca="true" si="52"/>
        <v/>
      </c>
      <c r="I212" s="174" t="str">
        <f t="shared" ca="true" si="53"/>
        <v/>
      </c>
      <c r="J212" s="263" t="str">
        <f t="shared" ca="true" si="54"/>
        <v/>
      </c>
      <c r="K212" s="261"/>
      <c r="L212" s="261"/>
      <c r="M212" s="264" t="str">
        <f t="shared" ca="true" si="55"/>
        <v/>
      </c>
      <c r="N212" s="174" t="str">
        <f t="shared" ca="true" si="56"/>
        <v/>
      </c>
      <c r="O212" s="263" t="str">
        <f t="shared" ca="true" si="57"/>
        <v/>
      </c>
      <c r="P212" s="261"/>
      <c r="Q212" s="261"/>
      <c r="R212" s="264" t="str">
        <f t="shared" ca="true" si="58"/>
        <v/>
      </c>
      <c r="S212" s="174" t="str">
        <f t="shared" ca="true" si="59"/>
        <v/>
      </c>
      <c r="T212" s="263" t="str">
        <f t="shared" ca="true" si="60"/>
        <v/>
      </c>
      <c r="U212" s="261"/>
      <c r="V212" s="261"/>
      <c r="W212" s="264" t="str">
        <f t="shared" ca="true" si="61"/>
        <v/>
      </c>
      <c r="X212" s="174" t="str">
        <f t="shared" ca="true" si="62"/>
        <v/>
      </c>
      <c r="Y212" s="263" t="str">
        <f t="shared" ca="true" si="63"/>
        <v/>
      </c>
      <c r="Z212" s="261"/>
      <c r="AA212" s="261"/>
      <c r="AB212" s="264" t="str">
        <f t="shared" ca="true" si="64"/>
        <v/>
      </c>
    </row>
    <row r="213" x14ac:dyDescent="0.2">
      <c r="A213" s="259"/>
      <c r="B213" s="579"/>
      <c r="C213" s="580"/>
      <c r="D213" s="174" t="str">
        <f t="shared" ca="true" si="50"/>
        <v/>
      </c>
      <c r="E213" s="263" t="str">
        <f t="shared" ca="true" si="51"/>
        <v/>
      </c>
      <c r="F213" s="261"/>
      <c r="G213" s="261"/>
      <c r="H213" s="264" t="str">
        <f t="shared" ca="true" si="52"/>
        <v/>
      </c>
      <c r="I213" s="174" t="str">
        <f t="shared" ca="true" si="53"/>
        <v/>
      </c>
      <c r="J213" s="263" t="str">
        <f t="shared" ca="true" si="54"/>
        <v/>
      </c>
      <c r="K213" s="261"/>
      <c r="L213" s="261"/>
      <c r="M213" s="264" t="str">
        <f t="shared" ca="true" si="55"/>
        <v/>
      </c>
      <c r="N213" s="174" t="str">
        <f t="shared" ca="true" si="56"/>
        <v/>
      </c>
      <c r="O213" s="263" t="str">
        <f t="shared" ca="true" si="57"/>
        <v/>
      </c>
      <c r="P213" s="261"/>
      <c r="Q213" s="261"/>
      <c r="R213" s="264" t="str">
        <f t="shared" ca="true" si="58"/>
        <v/>
      </c>
      <c r="S213" s="174" t="str">
        <f t="shared" ca="true" si="59"/>
        <v/>
      </c>
      <c r="T213" s="263" t="str">
        <f t="shared" ca="true" si="60"/>
        <v/>
      </c>
      <c r="U213" s="261"/>
      <c r="V213" s="261"/>
      <c r="W213" s="264" t="str">
        <f t="shared" ca="true" si="61"/>
        <v/>
      </c>
      <c r="X213" s="174" t="str">
        <f t="shared" ca="true" si="62"/>
        <v/>
      </c>
      <c r="Y213" s="263" t="str">
        <f t="shared" ca="true" si="63"/>
        <v/>
      </c>
      <c r="Z213" s="261"/>
      <c r="AA213" s="261"/>
      <c r="AB213" s="264" t="str">
        <f t="shared" ca="true" si="64"/>
        <v/>
      </c>
    </row>
    <row r="214" x14ac:dyDescent="0.2">
      <c r="A214" s="259"/>
      <c r="B214" s="579"/>
      <c r="C214" s="580"/>
      <c r="D214" s="174" t="str">
        <f t="shared" ca="true" si="50"/>
        <v/>
      </c>
      <c r="E214" s="263" t="str">
        <f t="shared" ca="true" si="51"/>
        <v/>
      </c>
      <c r="F214" s="261"/>
      <c r="G214" s="261"/>
      <c r="H214" s="264" t="str">
        <f t="shared" ca="true" si="52"/>
        <v/>
      </c>
      <c r="I214" s="174" t="str">
        <f t="shared" ca="true" si="53"/>
        <v/>
      </c>
      <c r="J214" s="263" t="str">
        <f t="shared" ca="true" si="54"/>
        <v/>
      </c>
      <c r="K214" s="261"/>
      <c r="L214" s="261"/>
      <c r="M214" s="264" t="str">
        <f t="shared" ca="true" si="55"/>
        <v/>
      </c>
      <c r="N214" s="174" t="str">
        <f t="shared" ca="true" si="56"/>
        <v/>
      </c>
      <c r="O214" s="263" t="str">
        <f t="shared" ca="true" si="57"/>
        <v/>
      </c>
      <c r="P214" s="261"/>
      <c r="Q214" s="261"/>
      <c r="R214" s="264" t="str">
        <f t="shared" ca="true" si="58"/>
        <v/>
      </c>
      <c r="S214" s="174" t="str">
        <f t="shared" ca="true" si="59"/>
        <v/>
      </c>
      <c r="T214" s="263" t="str">
        <f t="shared" ca="true" si="60"/>
        <v/>
      </c>
      <c r="U214" s="261"/>
      <c r="V214" s="261"/>
      <c r="W214" s="264" t="str">
        <f t="shared" ca="true" si="61"/>
        <v/>
      </c>
      <c r="X214" s="174" t="str">
        <f t="shared" ca="true" si="62"/>
        <v/>
      </c>
      <c r="Y214" s="263" t="str">
        <f t="shared" ca="true" si="63"/>
        <v/>
      </c>
      <c r="Z214" s="261"/>
      <c r="AA214" s="261"/>
      <c r="AB214" s="264" t="str">
        <f t="shared" ca="true" si="64"/>
        <v/>
      </c>
    </row>
    <row r="215" x14ac:dyDescent="0.2">
      <c r="A215" s="259"/>
      <c r="B215" s="579"/>
      <c r="C215" s="580"/>
      <c r="D215" s="174" t="str">
        <f t="shared" ca="true" si="50"/>
        <v/>
      </c>
      <c r="E215" s="263" t="str">
        <f t="shared" ca="true" si="51"/>
        <v/>
      </c>
      <c r="F215" s="261"/>
      <c r="G215" s="261"/>
      <c r="H215" s="264" t="str">
        <f t="shared" ca="true" si="52"/>
        <v/>
      </c>
      <c r="I215" s="174" t="str">
        <f t="shared" ca="true" si="53"/>
        <v/>
      </c>
      <c r="J215" s="263" t="str">
        <f t="shared" ca="true" si="54"/>
        <v/>
      </c>
      <c r="K215" s="261"/>
      <c r="L215" s="261"/>
      <c r="M215" s="264" t="str">
        <f t="shared" ca="true" si="55"/>
        <v/>
      </c>
      <c r="N215" s="174" t="str">
        <f t="shared" ca="true" si="56"/>
        <v/>
      </c>
      <c r="O215" s="263" t="str">
        <f t="shared" ca="true" si="57"/>
        <v/>
      </c>
      <c r="P215" s="261"/>
      <c r="Q215" s="261"/>
      <c r="R215" s="264" t="str">
        <f t="shared" ca="true" si="58"/>
        <v/>
      </c>
      <c r="S215" s="174" t="str">
        <f t="shared" ca="true" si="59"/>
        <v/>
      </c>
      <c r="T215" s="263" t="str">
        <f t="shared" ca="true" si="60"/>
        <v/>
      </c>
      <c r="U215" s="261"/>
      <c r="V215" s="261"/>
      <c r="W215" s="264" t="str">
        <f t="shared" ca="true" si="61"/>
        <v/>
      </c>
      <c r="X215" s="174" t="str">
        <f t="shared" ca="true" si="62"/>
        <v/>
      </c>
      <c r="Y215" s="263" t="str">
        <f t="shared" ca="true" si="63"/>
        <v/>
      </c>
      <c r="Z215" s="261"/>
      <c r="AA215" s="261"/>
      <c r="AB215" s="264" t="str">
        <f t="shared" ca="true" si="64"/>
        <v/>
      </c>
    </row>
    <row r="216" x14ac:dyDescent="0.2">
      <c r="A216" s="259"/>
      <c r="B216" s="581"/>
      <c r="C216" s="582"/>
      <c r="D216" s="175" t="str">
        <f t="shared" ca="true" si="50"/>
        <v/>
      </c>
      <c r="E216" s="266" t="str">
        <f t="shared" ca="true" si="51"/>
        <v/>
      </c>
      <c r="F216" s="267"/>
      <c r="G216" s="268"/>
      <c r="H216" s="269" t="str">
        <f t="shared" ca="true" si="52"/>
        <v/>
      </c>
      <c r="I216" s="175" t="str">
        <f t="shared" ca="true" si="53"/>
        <v/>
      </c>
      <c r="J216" s="266" t="str">
        <f t="shared" ca="true" si="54"/>
        <v/>
      </c>
      <c r="K216" s="267"/>
      <c r="L216" s="268"/>
      <c r="M216" s="269" t="str">
        <f t="shared" ca="true" si="55"/>
        <v/>
      </c>
      <c r="N216" s="175" t="str">
        <f t="shared" ca="true" si="56"/>
        <v/>
      </c>
      <c r="O216" s="266" t="str">
        <f t="shared" ca="true" si="57"/>
        <v/>
      </c>
      <c r="P216" s="267"/>
      <c r="Q216" s="268"/>
      <c r="R216" s="269" t="str">
        <f t="shared" ca="true" si="58"/>
        <v/>
      </c>
      <c r="S216" s="175" t="str">
        <f t="shared" ca="true" si="59"/>
        <v/>
      </c>
      <c r="T216" s="266" t="str">
        <f t="shared" ca="true" si="60"/>
        <v/>
      </c>
      <c r="U216" s="267"/>
      <c r="V216" s="268"/>
      <c r="W216" s="269" t="str">
        <f t="shared" ca="true" si="61"/>
        <v/>
      </c>
      <c r="X216" s="175" t="str">
        <f t="shared" ca="true" si="62"/>
        <v/>
      </c>
      <c r="Y216" s="266" t="str">
        <f t="shared" ca="true" si="63"/>
        <v/>
      </c>
      <c r="Z216" s="267"/>
      <c r="AA216" s="268"/>
      <c r="AB216" s="269" t="str">
        <f t="shared" ca="true" si="64"/>
        <v/>
      </c>
    </row>
    <row r="217" ht="11.25" customHeight="true" x14ac:dyDescent="0.2"/>
    <row r="218" ht="22.5" customHeight="true" x14ac:dyDescent="0.25">
      <c r="B218" s="964" t="str">
        <f>CONCATENATE("Urban use of drinking water sources,  ",C199,"–",C200)</f>
        <v>Urban use of drinking water sources,  2000–2020</v>
      </c>
      <c r="C218" s="965"/>
      <c r="D218" s="965"/>
      <c r="E218" s="965"/>
      <c r="F218" s="965"/>
      <c r="G218" s="965"/>
      <c r="H218" s="965"/>
      <c r="I218" s="965"/>
      <c r="J218" s="965"/>
      <c r="K218" s="965"/>
      <c r="L218" s="965"/>
      <c r="N218" s="270"/>
      <c r="O218" s="270"/>
      <c r="P218" s="270"/>
      <c r="Q218" s="270"/>
      <c r="R218" s="270"/>
      <c r="S218" s="987" t="s">
        <v>11</v>
      </c>
      <c r="T218" s="988"/>
      <c r="U218" s="988"/>
      <c r="V218" s="988"/>
      <c r="W218" s="989"/>
      <c r="X218" s="270"/>
      <c r="Y218" s="270"/>
      <c r="Z218" s="270"/>
      <c r="AA218" s="270"/>
      <c r="AB218" s="271"/>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72"/>
      <c r="D253" s="272"/>
      <c r="E253" s="273" t="str">
        <f ca="true">IF(ISERROR(INDIRECT(CONCATENATE($B253,"!M18"))),"",INDIRECT(CONCATENATE($B253,"!M18")))</f>
        <v/>
      </c>
      <c r="F253" s="273" t="str">
        <f ca="true">IF(ISERROR(INDIRECT(CONCATENATE($B253,"!M19"))),"",INDIRECT(CONCATENATE($B253,"!M19")))</f>
        <v/>
      </c>
      <c r="G253" s="273" t="str">
        <f ca="true">IF(ISERROR(INDIRECT(CONCATENATE($B253,"!M20"))),"",INDIRECT(CONCATENATE($B253,"!M20")))</f>
        <v/>
      </c>
      <c r="H253" s="273" t="str">
        <f ca="true">IF(ISERROR(INDIRECT(CONCATENATE($B253,"!M21"))),"",INDIRECT(CONCATENATE($B253,"!M21")))</f>
        <v/>
      </c>
      <c r="I253" s="273"/>
      <c r="J253" s="273" t="str">
        <f ca="true">IF(ISERROR(INDIRECT(CONCATENATE($B253,"!N18"))),"",INDIRECT(CONCATENATE($B253,"!N18")))</f>
        <v/>
      </c>
      <c r="K253" s="273" t="str">
        <f ca="true">IF(ISERROR(INDIRECT(CONCATENATE($B253,"!N19"))),"",INDIRECT(CONCATENATE($B253,"!N19")))</f>
        <v/>
      </c>
      <c r="L253" s="273" t="str">
        <f ca="true">IF(ISERROR(INDIRECT(CONCATENATE($B253,"!N20"))),"",INDIRECT(CONCATENATE($B253,"!N20")))</f>
        <v/>
      </c>
      <c r="M253" s="273" t="str">
        <f ca="true">IF(ISERROR(INDIRECT(CONCATENATE($B253,"!N21"))),"",INDIRECT(CONCATENATE($B253,"!N21")))</f>
        <v/>
      </c>
      <c r="N253" s="273"/>
      <c r="O253" s="273" t="str">
        <f ca="true">IF(ISERROR(INDIRECT(CONCATENATE($B253,"!O18"))),"",INDIRECT(CONCATENATE($B253,"!O18")))</f>
        <v/>
      </c>
      <c r="P253" s="273" t="str">
        <f ca="true">IF(ISERROR(INDIRECT(CONCATENATE($B253,"!O19"))),"",INDIRECT(CONCATENATE($B253,"!O19")))</f>
        <v/>
      </c>
      <c r="Q253" s="273" t="str">
        <f ca="true">IF(ISERROR(INDIRECT(CONCATENATE($B253,"!O20"))),"",INDIRECT(CONCATENATE($B253,"!O20")))</f>
        <v/>
      </c>
      <c r="R253" s="273" t="str">
        <f ca="true">IF(ISERROR(INDIRECT(CONCATENATE($B253,"!O21"))),"",INDIRECT(CONCATENATE($B253,"!O21")))</f>
        <v/>
      </c>
      <c r="S253" s="273"/>
      <c r="T253" s="273" t="str">
        <f ca="true">IF(ISERROR(INDIRECT(CONCATENATE($B253,"!P18"))),"",INDIRECT(CONCATENATE($B253,"!P18")))</f>
        <v/>
      </c>
      <c r="U253" s="273" t="str">
        <f ca="true">IF(ISERROR(INDIRECT(CONCATENATE($B253,"!P19"))),"",INDIRECT(CONCATENATE($B253,"!P19")))</f>
        <v/>
      </c>
      <c r="V253" s="273" t="str">
        <f ca="true">IF(ISERROR(INDIRECT(CONCATENATE($B253,"!P20"))),"",INDIRECT(CONCATENATE($B253,"!P20")))</f>
        <v/>
      </c>
      <c r="W253" s="273" t="str">
        <f ca="true">IF(ISERROR(INDIRECT(CONCATENATE($B253,"!P21"))),"",INDIRECT(CONCATENATE($B253,"!P21")))</f>
        <v/>
      </c>
      <c r="X253" s="273"/>
      <c r="Y253" s="273" t="str">
        <f ca="true">IF(ISERROR(INDIRECT(CONCATENATE($B253,"!Q18"))),"",INDIRECT(CONCATENATE($B253,"!Q18")))</f>
        <v/>
      </c>
      <c r="Z253" s="273" t="str">
        <f ca="true">IF(ISERROR(INDIRECT(CONCATENATE($B253,"!Q19"))),"",INDIRECT(CONCATENATE($B253,"!Q19")))</f>
        <v/>
      </c>
      <c r="AA253" s="273" t="str">
        <f ca="true">IF(ISERROR(INDIRECT(CONCATENATE($B253,"!Q20"))),"",INDIRECT(CONCATENATE($B253,"!Q20")))</f>
        <v/>
      </c>
      <c r="AB253" s="273" t="str">
        <f ca="true">IF(ISERROR(INDIRECT(CONCATENATE($B253,"!Q21"))),"",INDIRECT(CONCATENATE($B253,"!Q1")))</f>
        <v/>
      </c>
    </row>
    <row r="254" x14ac:dyDescent="0.2">
      <c r="C254" s="272"/>
      <c r="D254" s="272"/>
      <c r="E254" s="273" t="str">
        <f ca="true">IF(ISERROR(INDIRECT(CONCATENATE($B254,"!M18"))),"",INDIRECT(CONCATENATE($B254,"!M18")))</f>
        <v/>
      </c>
      <c r="F254" s="273" t="str">
        <f ca="true">IF(ISERROR(INDIRECT(CONCATENATE($B254,"!M19"))),"",INDIRECT(CONCATENATE($B254,"!M19")))</f>
        <v/>
      </c>
      <c r="G254" s="273" t="str">
        <f ca="true">IF(ISERROR(INDIRECT(CONCATENATE($B254,"!M20"))),"",INDIRECT(CONCATENATE($B254,"!M20")))</f>
        <v/>
      </c>
      <c r="H254" s="273" t="str">
        <f ca="true">IF(ISERROR(INDIRECT(CONCATENATE($B254,"!M21"))),"",INDIRECT(CONCATENATE($B254,"!M21")))</f>
        <v/>
      </c>
      <c r="I254" s="273"/>
      <c r="J254" s="273" t="str">
        <f ca="true">IF(ISERROR(INDIRECT(CONCATENATE($B254,"!N18"))),"",INDIRECT(CONCATENATE($B254,"!N18")))</f>
        <v/>
      </c>
      <c r="K254" s="273" t="str">
        <f ca="true">IF(ISERROR(INDIRECT(CONCATENATE($B254,"!N19"))),"",INDIRECT(CONCATENATE($B254,"!N19")))</f>
        <v/>
      </c>
      <c r="L254" s="273" t="str">
        <f ca="true">IF(ISERROR(INDIRECT(CONCATENATE($B254,"!N20"))),"",INDIRECT(CONCATENATE($B254,"!N20")))</f>
        <v/>
      </c>
      <c r="M254" s="273" t="str">
        <f ca="true">IF(ISERROR(INDIRECT(CONCATENATE($B254,"!N21"))),"",INDIRECT(CONCATENATE($B254,"!N21")))</f>
        <v/>
      </c>
      <c r="N254" s="273"/>
      <c r="O254" s="273" t="str">
        <f ca="true">IF(ISERROR(INDIRECT(CONCATENATE($B254,"!O18"))),"",INDIRECT(CONCATENATE($B254,"!O18")))</f>
        <v/>
      </c>
      <c r="P254" s="273" t="str">
        <f ca="true">IF(ISERROR(INDIRECT(CONCATENATE($B254,"!O19"))),"",INDIRECT(CONCATENATE($B254,"!O19")))</f>
        <v/>
      </c>
      <c r="Q254" s="273" t="str">
        <f ca="true">IF(ISERROR(INDIRECT(CONCATENATE($B254,"!O20"))),"",INDIRECT(CONCATENATE($B254,"!O20")))</f>
        <v/>
      </c>
      <c r="R254" s="273" t="str">
        <f ca="true">IF(ISERROR(INDIRECT(CONCATENATE($B254,"!O21"))),"",INDIRECT(CONCATENATE($B254,"!O21")))</f>
        <v/>
      </c>
      <c r="S254" s="273"/>
      <c r="T254" s="273" t="str">
        <f ca="true">IF(ISERROR(INDIRECT(CONCATENATE($B254,"!P18"))),"",INDIRECT(CONCATENATE($B254,"!P18")))</f>
        <v/>
      </c>
      <c r="U254" s="273" t="str">
        <f ca="true">IF(ISERROR(INDIRECT(CONCATENATE($B254,"!P19"))),"",INDIRECT(CONCATENATE($B254,"!P19")))</f>
        <v/>
      </c>
      <c r="V254" s="273" t="str">
        <f ca="true">IF(ISERROR(INDIRECT(CONCATENATE($B254,"!P20"))),"",INDIRECT(CONCATENATE($B254,"!P20")))</f>
        <v/>
      </c>
      <c r="W254" s="273" t="str">
        <f ca="true">IF(ISERROR(INDIRECT(CONCATENATE($B254,"!P21"))),"",INDIRECT(CONCATENATE($B254,"!P21")))</f>
        <v/>
      </c>
      <c r="X254" s="273"/>
      <c r="Y254" s="273" t="str">
        <f ca="true">IF(ISERROR(INDIRECT(CONCATENATE($B254,"!Q18"))),"",INDIRECT(CONCATENATE($B254,"!Q18")))</f>
        <v/>
      </c>
      <c r="Z254" s="273" t="str">
        <f ca="true">IF(ISERROR(INDIRECT(CONCATENATE($B254,"!Q19"))),"",INDIRECT(CONCATENATE($B254,"!Q19")))</f>
        <v/>
      </c>
      <c r="AA254" s="273" t="str">
        <f ca="true">IF(ISERROR(INDIRECT(CONCATENATE($B254,"!Q20"))),"",INDIRECT(CONCATENATE($B254,"!Q20")))</f>
        <v/>
      </c>
      <c r="AB254" s="273" t="str">
        <f ca="true">IF(ISERROR(INDIRECT(CONCATENATE($B254,"!Q21"))),"",INDIRECT(CONCATENATE($B254,"!Q1")))</f>
        <v/>
      </c>
    </row>
    <row r="255" x14ac:dyDescent="0.2">
      <c r="C255" s="272"/>
      <c r="D255" s="272"/>
      <c r="E255" s="273" t="str">
        <f ca="true">IF(ISERROR(INDIRECT(CONCATENATE($B255,"!M18"))),"",INDIRECT(CONCATENATE($B255,"!M18")))</f>
        <v/>
      </c>
      <c r="F255" s="273" t="str">
        <f ca="true">IF(ISERROR(INDIRECT(CONCATENATE($B255,"!M19"))),"",INDIRECT(CONCATENATE($B255,"!M19")))</f>
        <v/>
      </c>
      <c r="G255" s="273" t="str">
        <f ca="true">IF(ISERROR(INDIRECT(CONCATENATE($B255,"!M20"))),"",INDIRECT(CONCATENATE($B255,"!M20")))</f>
        <v/>
      </c>
      <c r="H255" s="273" t="str">
        <f ca="true">IF(ISERROR(INDIRECT(CONCATENATE($B255,"!M21"))),"",INDIRECT(CONCATENATE($B255,"!M21")))</f>
        <v/>
      </c>
      <c r="I255" s="273"/>
      <c r="J255" s="273" t="str">
        <f ca="true">IF(ISERROR(INDIRECT(CONCATENATE($B255,"!N18"))),"",INDIRECT(CONCATENATE($B255,"!N18")))</f>
        <v/>
      </c>
      <c r="K255" s="273" t="str">
        <f ca="true">IF(ISERROR(INDIRECT(CONCATENATE($B255,"!N19"))),"",INDIRECT(CONCATENATE($B255,"!N19")))</f>
        <v/>
      </c>
      <c r="L255" s="273" t="str">
        <f ca="true">IF(ISERROR(INDIRECT(CONCATENATE($B255,"!N20"))),"",INDIRECT(CONCATENATE($B255,"!N20")))</f>
        <v/>
      </c>
      <c r="M255" s="273" t="str">
        <f ca="true">IF(ISERROR(INDIRECT(CONCATENATE($B255,"!N21"))),"",INDIRECT(CONCATENATE($B255,"!N21")))</f>
        <v/>
      </c>
      <c r="N255" s="273"/>
      <c r="O255" s="273" t="str">
        <f ca="true">IF(ISERROR(INDIRECT(CONCATENATE($B255,"!O18"))),"",INDIRECT(CONCATENATE($B255,"!O18")))</f>
        <v/>
      </c>
      <c r="P255" s="273" t="str">
        <f ca="true">IF(ISERROR(INDIRECT(CONCATENATE($B255,"!O19"))),"",INDIRECT(CONCATENATE($B255,"!O19")))</f>
        <v/>
      </c>
      <c r="Q255" s="273" t="str">
        <f ca="true">IF(ISERROR(INDIRECT(CONCATENATE($B255,"!O20"))),"",INDIRECT(CONCATENATE($B255,"!O20")))</f>
        <v/>
      </c>
      <c r="R255" s="273" t="str">
        <f ca="true">IF(ISERROR(INDIRECT(CONCATENATE($B255,"!O21"))),"",INDIRECT(CONCATENATE($B255,"!O21")))</f>
        <v/>
      </c>
      <c r="S255" s="273"/>
      <c r="T255" s="273" t="str">
        <f ca="true">IF(ISERROR(INDIRECT(CONCATENATE($B255,"!P18"))),"",INDIRECT(CONCATENATE($B255,"!P18")))</f>
        <v/>
      </c>
      <c r="U255" s="273" t="str">
        <f ca="true">IF(ISERROR(INDIRECT(CONCATENATE($B255,"!P19"))),"",INDIRECT(CONCATENATE($B255,"!P19")))</f>
        <v/>
      </c>
      <c r="V255" s="273" t="str">
        <f ca="true">IF(ISERROR(INDIRECT(CONCATENATE($B255,"!P20"))),"",INDIRECT(CONCATENATE($B255,"!P20")))</f>
        <v/>
      </c>
      <c r="W255" s="273" t="str">
        <f ca="true">IF(ISERROR(INDIRECT(CONCATENATE($B255,"!P21"))),"",INDIRECT(CONCATENATE($B255,"!P21")))</f>
        <v/>
      </c>
      <c r="X255" s="273"/>
      <c r="Y255" s="273" t="str">
        <f ca="true">IF(ISERROR(INDIRECT(CONCATENATE($B255,"!Q18"))),"",INDIRECT(CONCATENATE($B255,"!Q18")))</f>
        <v/>
      </c>
      <c r="Z255" s="273" t="str">
        <f ca="true">IF(ISERROR(INDIRECT(CONCATENATE($B255,"!Q19"))),"",INDIRECT(CONCATENATE($B255,"!Q19")))</f>
        <v/>
      </c>
      <c r="AA255" s="273" t="str">
        <f ca="true">IF(ISERROR(INDIRECT(CONCATENATE($B255,"!Q20"))),"",INDIRECT(CONCATENATE($B255,"!Q20")))</f>
        <v/>
      </c>
      <c r="AB255" s="273" t="str">
        <f ca="true">IF(ISERROR(INDIRECT(CONCATENATE($B255,"!Q21"))),"",INDIRECT(CONCATENATE($B255,"!Q1")))</f>
        <v/>
      </c>
    </row>
    <row r="256" x14ac:dyDescent="0.2">
      <c r="B256" s="273"/>
      <c r="C256" s="272"/>
      <c r="D256" s="272"/>
      <c r="E256" s="273" t="str">
        <f ca="true">IF(ISERROR(INDIRECT(CONCATENATE($B256,"!M18"))),"",INDIRECT(CONCATENATE($B256,"!M18")))</f>
        <v/>
      </c>
      <c r="F256" s="273" t="str">
        <f ca="true">IF(ISERROR(INDIRECT(CONCATENATE($B256,"!M19"))),"",INDIRECT(CONCATENATE($B256,"!M19")))</f>
        <v/>
      </c>
      <c r="G256" s="273" t="str">
        <f ca="true">IF(ISERROR(INDIRECT(CONCATENATE($B256,"!M20"))),"",INDIRECT(CONCATENATE($B256,"!M20")))</f>
        <v/>
      </c>
      <c r="H256" s="273" t="str">
        <f ca="true">IF(ISERROR(INDIRECT(CONCATENATE($B256,"!M21"))),"",INDIRECT(CONCATENATE($B256,"!M21")))</f>
        <v/>
      </c>
      <c r="I256" s="273"/>
      <c r="J256" s="273" t="str">
        <f ca="true">IF(ISERROR(INDIRECT(CONCATENATE($B256,"!N18"))),"",INDIRECT(CONCATENATE($B256,"!N18")))</f>
        <v/>
      </c>
      <c r="K256" s="273" t="str">
        <f ca="true">IF(ISERROR(INDIRECT(CONCATENATE($B256,"!N19"))),"",INDIRECT(CONCATENATE($B256,"!N19")))</f>
        <v/>
      </c>
      <c r="L256" s="273" t="str">
        <f ca="true">IF(ISERROR(INDIRECT(CONCATENATE($B256,"!N20"))),"",INDIRECT(CONCATENATE($B256,"!N20")))</f>
        <v/>
      </c>
      <c r="M256" s="273" t="str">
        <f ca="true">IF(ISERROR(INDIRECT(CONCATENATE($B256,"!N21"))),"",INDIRECT(CONCATENATE($B256,"!N21")))</f>
        <v/>
      </c>
      <c r="N256" s="273"/>
      <c r="O256" s="273" t="str">
        <f ca="true">IF(ISERROR(INDIRECT(CONCATENATE($B256,"!O18"))),"",INDIRECT(CONCATENATE($B256,"!O18")))</f>
        <v/>
      </c>
      <c r="P256" s="273" t="str">
        <f ca="true">IF(ISERROR(INDIRECT(CONCATENATE($B256,"!O19"))),"",INDIRECT(CONCATENATE($B256,"!O19")))</f>
        <v/>
      </c>
      <c r="Q256" s="273" t="str">
        <f ca="true">IF(ISERROR(INDIRECT(CONCATENATE($B256,"!O20"))),"",INDIRECT(CONCATENATE($B256,"!O20")))</f>
        <v/>
      </c>
      <c r="R256" s="273" t="str">
        <f ca="true">IF(ISERROR(INDIRECT(CONCATENATE($B256,"!O21"))),"",INDIRECT(CONCATENATE($B256,"!O21")))</f>
        <v/>
      </c>
      <c r="S256" s="273"/>
      <c r="T256" s="273" t="str">
        <f ca="true">IF(ISERROR(INDIRECT(CONCATENATE($B256,"!P18"))),"",INDIRECT(CONCATENATE($B256,"!P18")))</f>
        <v/>
      </c>
      <c r="U256" s="273" t="str">
        <f ca="true">IF(ISERROR(INDIRECT(CONCATENATE($B256,"!P19"))),"",INDIRECT(CONCATENATE($B256,"!P19")))</f>
        <v/>
      </c>
      <c r="V256" s="273" t="str">
        <f ca="true">IF(ISERROR(INDIRECT(CONCATENATE($B256,"!P20"))),"",INDIRECT(CONCATENATE($B256,"!P20")))</f>
        <v/>
      </c>
      <c r="W256" s="273" t="str">
        <f ca="true">IF(ISERROR(INDIRECT(CONCATENATE($B256,"!P21"))),"",INDIRECT(CONCATENATE($B256,"!P21")))</f>
        <v/>
      </c>
      <c r="X256" s="273"/>
      <c r="Y256" s="273" t="str">
        <f ca="true">IF(ISERROR(INDIRECT(CONCATENATE($B256,"!Q18"))),"",INDIRECT(CONCATENATE($B256,"!Q18")))</f>
        <v/>
      </c>
      <c r="Z256" s="273" t="str">
        <f ca="true">IF(ISERROR(INDIRECT(CONCATENATE($B256,"!Q19"))),"",INDIRECT(CONCATENATE($B256,"!Q19")))</f>
        <v/>
      </c>
      <c r="AA256" s="273" t="str">
        <f ca="true">IF(ISERROR(INDIRECT(CONCATENATE($B256,"!Q20"))),"",INDIRECT(CONCATENATE($B256,"!Q20")))</f>
        <v/>
      </c>
      <c r="AB256" s="273" t="str">
        <f ca="true">IF(ISERROR(INDIRECT(CONCATENATE($B256,"!Q21"))),"",INDIRECT(CONCATENATE($B256,"!Q1")))</f>
        <v/>
      </c>
    </row>
    <row r="257" x14ac:dyDescent="0.2">
      <c r="B257" s="273"/>
      <c r="C257" s="272"/>
      <c r="D257" s="272"/>
      <c r="E257" s="273" t="str">
        <f ca="true">IF(ISERROR(INDIRECT(CONCATENATE($B257,"!M18"))),"",INDIRECT(CONCATENATE($B257,"!M18")))</f>
        <v/>
      </c>
      <c r="F257" s="273" t="str">
        <f ca="true">IF(ISERROR(INDIRECT(CONCATENATE($B257,"!M19"))),"",INDIRECT(CONCATENATE($B257,"!M19")))</f>
        <v/>
      </c>
      <c r="G257" s="273" t="str">
        <f ca="true">IF(ISERROR(INDIRECT(CONCATENATE($B257,"!M20"))),"",INDIRECT(CONCATENATE($B257,"!M20")))</f>
        <v/>
      </c>
      <c r="H257" s="273" t="str">
        <f ca="true">IF(ISERROR(INDIRECT(CONCATENATE($B257,"!M21"))),"",INDIRECT(CONCATENATE($B257,"!M21")))</f>
        <v/>
      </c>
      <c r="I257" s="273"/>
      <c r="J257" s="273" t="str">
        <f ca="true">IF(ISERROR(INDIRECT(CONCATENATE($B257,"!N18"))),"",INDIRECT(CONCATENATE($B257,"!N18")))</f>
        <v/>
      </c>
      <c r="K257" s="273" t="str">
        <f ca="true">IF(ISERROR(INDIRECT(CONCATENATE($B257,"!N19"))),"",INDIRECT(CONCATENATE($B257,"!N19")))</f>
        <v/>
      </c>
      <c r="L257" s="273" t="str">
        <f ca="true">IF(ISERROR(INDIRECT(CONCATENATE($B257,"!N20"))),"",INDIRECT(CONCATENATE($B257,"!N20")))</f>
        <v/>
      </c>
      <c r="M257" s="273" t="str">
        <f ca="true">IF(ISERROR(INDIRECT(CONCATENATE($B257,"!N21"))),"",INDIRECT(CONCATENATE($B257,"!N21")))</f>
        <v/>
      </c>
      <c r="N257" s="273"/>
      <c r="O257" s="273" t="str">
        <f ca="true">IF(ISERROR(INDIRECT(CONCATENATE($B257,"!O18"))),"",INDIRECT(CONCATENATE($B257,"!O18")))</f>
        <v/>
      </c>
      <c r="P257" s="273" t="str">
        <f ca="true">IF(ISERROR(INDIRECT(CONCATENATE($B257,"!O19"))),"",INDIRECT(CONCATENATE($B257,"!O19")))</f>
        <v/>
      </c>
      <c r="Q257" s="273" t="str">
        <f ca="true">IF(ISERROR(INDIRECT(CONCATENATE($B257,"!O20"))),"",INDIRECT(CONCATENATE($B257,"!O20")))</f>
        <v/>
      </c>
      <c r="R257" s="273" t="str">
        <f ca="true">IF(ISERROR(INDIRECT(CONCATENATE($B257,"!O21"))),"",INDIRECT(CONCATENATE($B257,"!O21")))</f>
        <v/>
      </c>
      <c r="S257" s="273"/>
      <c r="T257" s="273" t="str">
        <f ca="true">IF(ISERROR(INDIRECT(CONCATENATE($B257,"!P18"))),"",INDIRECT(CONCATENATE($B257,"!P18")))</f>
        <v/>
      </c>
      <c r="U257" s="273" t="str">
        <f ca="true">IF(ISERROR(INDIRECT(CONCATENATE($B257,"!P19"))),"",INDIRECT(CONCATENATE($B257,"!P19")))</f>
        <v/>
      </c>
      <c r="V257" s="273" t="str">
        <f ca="true">IF(ISERROR(INDIRECT(CONCATENATE($B257,"!P20"))),"",INDIRECT(CONCATENATE($B257,"!P20")))</f>
        <v/>
      </c>
      <c r="W257" s="273" t="str">
        <f ca="true">IF(ISERROR(INDIRECT(CONCATENATE($B257,"!P21"))),"",INDIRECT(CONCATENATE($B257,"!P21")))</f>
        <v/>
      </c>
      <c r="X257" s="273"/>
      <c r="Y257" s="273" t="str">
        <f ca="true">IF(ISERROR(INDIRECT(CONCATENATE($B257,"!Q18"))),"",INDIRECT(CONCATENATE($B257,"!Q18")))</f>
        <v/>
      </c>
      <c r="Z257" s="273" t="str">
        <f ca="true">IF(ISERROR(INDIRECT(CONCATENATE($B257,"!Q19"))),"",INDIRECT(CONCATENATE($B257,"!Q19")))</f>
        <v/>
      </c>
      <c r="AA257" s="273" t="str">
        <f ca="true">IF(ISERROR(INDIRECT(CONCATENATE($B257,"!Q20"))),"",INDIRECT(CONCATENATE($B257,"!Q20")))</f>
        <v/>
      </c>
      <c r="AB257" s="273" t="str">
        <f ca="true">IF(ISERROR(INDIRECT(CONCATENATE($B257,"!Q21"))),"",INDIRECT(CONCATENATE($B257,"!Q1")))</f>
        <v/>
      </c>
    </row>
    <row r="297" s="212" customFormat="true" ht="16.5" customHeight="true" x14ac:dyDescent="0.2">
      <c r="A297" s="985" t="s">
        <v>7</v>
      </c>
      <c r="B297" s="985"/>
      <c r="C297" s="985"/>
      <c r="D297" s="983" t="s">
        <v>0</v>
      </c>
      <c r="E297" s="972"/>
      <c r="F297" s="972"/>
      <c r="G297" s="972"/>
      <c r="H297" s="984"/>
      <c r="I297" s="983" t="s">
        <v>1</v>
      </c>
      <c r="J297" s="972"/>
      <c r="K297" s="972"/>
      <c r="L297" s="972"/>
      <c r="M297" s="984"/>
      <c r="N297" s="983" t="s">
        <v>2</v>
      </c>
      <c r="O297" s="972"/>
      <c r="P297" s="972"/>
      <c r="Q297" s="972"/>
      <c r="R297" s="984"/>
      <c r="S297" s="983" t="s">
        <v>3</v>
      </c>
      <c r="T297" s="972"/>
      <c r="U297" s="972"/>
      <c r="V297" s="972"/>
      <c r="W297" s="984"/>
      <c r="X297" s="983" t="s">
        <v>4</v>
      </c>
      <c r="Y297" s="972"/>
      <c r="Z297" s="972"/>
      <c r="AA297" s="972"/>
      <c r="AB297" s="984"/>
    </row>
    <row r="298" s="216" customFormat="true" ht="22.5" customHeight="true" x14ac:dyDescent="0.2">
      <c r="A298" s="986"/>
      <c r="B298" s="986"/>
      <c r="C298" s="986"/>
      <c r="D298" s="226" t="s">
        <v>14</v>
      </c>
      <c r="E298" s="227" t="s">
        <v>15</v>
      </c>
      <c r="F298" s="214" t="s">
        <v>16</v>
      </c>
      <c r="G298" s="214" t="s">
        <v>22</v>
      </c>
      <c r="H298" s="215" t="s">
        <v>17</v>
      </c>
      <c r="I298" s="226" t="s">
        <v>14</v>
      </c>
      <c r="J298" s="227" t="s">
        <v>15</v>
      </c>
      <c r="K298" s="214" t="s">
        <v>16</v>
      </c>
      <c r="L298" s="214" t="s">
        <v>22</v>
      </c>
      <c r="M298" s="215" t="s">
        <v>17</v>
      </c>
      <c r="N298" s="226" t="s">
        <v>14</v>
      </c>
      <c r="O298" s="227" t="s">
        <v>15</v>
      </c>
      <c r="P298" s="214" t="s">
        <v>16</v>
      </c>
      <c r="Q298" s="214" t="s">
        <v>22</v>
      </c>
      <c r="R298" s="215" t="s">
        <v>17</v>
      </c>
      <c r="S298" s="226" t="s">
        <v>14</v>
      </c>
      <c r="T298" s="227" t="s">
        <v>15</v>
      </c>
      <c r="U298" s="214" t="s">
        <v>16</v>
      </c>
      <c r="V298" s="214" t="s">
        <v>22</v>
      </c>
      <c r="W298" s="215" t="s">
        <v>17</v>
      </c>
      <c r="X298" s="226" t="s">
        <v>14</v>
      </c>
      <c r="Y298" s="227" t="s">
        <v>15</v>
      </c>
      <c r="Z298" s="214" t="s">
        <v>16</v>
      </c>
      <c r="AA298" s="214" t="s">
        <v>22</v>
      </c>
      <c r="AB298" s="215" t="s">
        <v>17</v>
      </c>
    </row>
    <row r="299" s="236" customFormat="true" ht="15" customHeight="true" x14ac:dyDescent="0.2">
      <c r="A299" s="990" t="s">
        <v>10</v>
      </c>
      <c r="B299" s="991"/>
      <c r="C299" s="336">
        <v>2000</v>
      </c>
      <c r="D299" s="228">
        <f ca="true">IF((D301+H301)&gt;100,D301*100/(D301+H301),D301)</f>
        <v>69.747392688405398</v>
      </c>
      <c r="E299" s="229">
        <f ca="true">D299*AVERAGEIF(E305:E316,"&gt;0")/100</f>
        <v>59.354478061132475</v>
      </c>
      <c r="F299" s="230">
        <f ca="true">D299*(100-AVERAGEIF(E305:E316,"&gt;0"))/100</f>
        <v>10.392914627272917</v>
      </c>
      <c r="G299" s="231">
        <f ca="true">100-(E299+F299+H299)</f>
        <v>30.252607311594602</v>
      </c>
      <c r="H299" s="232">
        <f ca="true">IF((D301+H301)&gt;100,H301*100/(D301+H301),H301)</f>
        <v>0</v>
      </c>
      <c r="I299" s="228">
        <f ca="true">IF((I301+M301)&gt;100,I301*100/(I301+M301),I301)</f>
        <v>75.7947683858647</v>
      </c>
      <c r="J299" s="229">
        <f ca="true">I299*AVERAGEIF(J305:J316,"&gt;0")/100</f>
        <v>65.039648244456245</v>
      </c>
      <c r="K299" s="233">
        <f ca="true">I299*(100-AVERAGEIF(J305:J316,"&gt;0"))/100</f>
        <v>10.755120141408462</v>
      </c>
      <c r="L299" s="234">
        <f ca="true">100-(J299+K299+M299)</f>
        <v>23.418151461605575</v>
      </c>
      <c r="M299" s="235">
        <f ca="true">IF((I301+M301)&gt;100,M301*100/(I301+M301),M301)</f>
        <v>0.7870801525297253</v>
      </c>
      <c r="N299" s="228">
        <f ca="true">IF((N301+R301)&gt;100,N301*100/(N301+R301),N301)</f>
        <v>78.877163748414659</v>
      </c>
      <c r="O299" s="229">
        <f ca="true">N299*AVERAGEIF(O305:O316,"&gt;0")/100</f>
        <v>67.618097741899433</v>
      </c>
      <c r="P299" s="233">
        <f ca="true">N299*(100-AVERAGEIF(O305:O316,"&gt;0"))/100</f>
        <v>11.259066006515226</v>
      </c>
      <c r="Q299" s="234">
        <f ca="true">100-(O299+P299+R299)</f>
        <v>21.122836251585341</v>
      </c>
      <c r="R299" s="235">
        <f ca="true">IF((N301+R301)&gt;100,R301*100/(N301+R301),R301)</f>
        <v>0</v>
      </c>
      <c r="S299" s="228">
        <f ca="true">IF((S301+W301)&gt;100,S301*100/(S301+W301),S301)</f>
        <v>73.080506683064186</v>
      </c>
      <c r="T299" s="229">
        <f ca="true">S299*AVERAGEIF(T305:T316,"&gt;0")/100</f>
        <v>63.553146814462359</v>
      </c>
      <c r="U299" s="233">
        <f ca="true">S299*(100-AVERAGEIF(T305:T316,"&gt;0"))/100</f>
        <v>9.5273598686018275</v>
      </c>
      <c r="V299" s="234">
        <f ca="true">100-(T299+U299+W299)</f>
        <v>26.917672312099498</v>
      </c>
      <c r="W299" s="235">
        <f ca="true">IF((S301+W301)&gt;100,W301*100/(S301+W301),W301)</f>
        <v>1.8210048363154208E-3</v>
      </c>
      <c r="X299" s="228">
        <f ca="true">IF((X301+AB301)&gt;100,X301*100/(X301+AB301),X301)</f>
        <v>80.37346149289715</v>
      </c>
      <c r="Y299" s="229">
        <f ca="true">X299*AVERAGEIF(Y305:Y316,"&gt;0")/100</f>
        <v>70.422831664545953</v>
      </c>
      <c r="Z299" s="233">
        <f ca="true">X299*(100-AVERAGEIF(Y305:Y316,"&gt;0"))/100</f>
        <v>9.9506298283511914</v>
      </c>
      <c r="AA299" s="234">
        <f ca="true">100-(Y299+Z299+AB299)</f>
        <v>19.62653850710285</v>
      </c>
      <c r="AB299" s="235">
        <f ca="true">IF((X301+AB301)&gt;100,AB301*100/(X301+AB301),AB301)</f>
        <v>0</v>
      </c>
    </row>
    <row r="300" s="236" customFormat="true" ht="15" customHeight="true" x14ac:dyDescent="0.2">
      <c r="A300" s="992"/>
      <c r="B300" s="993"/>
      <c r="C300" s="337">
        <v>2020</v>
      </c>
      <c r="D300" s="237">
        <f ca="true">IF((D302+H302)&gt;100,D302*100/(D302+H302),D302)</f>
        <v>82.473916505445231</v>
      </c>
      <c r="E300" s="238">
        <f ca="true">D300*AVERAGEIF(E305:E316,"&gt;0")/100</f>
        <v>70.184648904472724</v>
      </c>
      <c r="F300" s="239">
        <f ca="true">D300*(100-AVERAGEIF(E305:E316,"&gt;0"))/100</f>
        <v>12.289267600972504</v>
      </c>
      <c r="G300" s="240">
        <f ca="true">100-(E300+F300+H300)</f>
        <v>17.084905532180386</v>
      </c>
      <c r="H300" s="241">
        <f ca="true">IF((D302+H302)&gt;100,H302*100/(D302+H302),H302)</f>
        <v>0.44117796237438967</v>
      </c>
      <c r="I300" s="237">
        <f ca="true">IF((I302+M302)&gt;100,I302*100/(I302+M302),I302)</f>
        <v>86.822356146172751</v>
      </c>
      <c r="J300" s="238">
        <f ca="true">I300*AVERAGEIF(J305:J316,"&gt;0")/100</f>
        <v>74.502444215596995</v>
      </c>
      <c r="K300" s="239">
        <f ca="true">I300*(100-AVERAGEIF(J305:J316,"&gt;0"))/100</f>
        <v>12.319911930575763</v>
      </c>
      <c r="L300" s="240">
        <f ca="true">100-(J300+K300+M300)</f>
        <v>13.177643853827249</v>
      </c>
      <c r="M300" s="241">
        <f ca="true">IF((I302+M302)&gt;100,M302*100/(I302+M302),M302)</f>
        <v>0</v>
      </c>
      <c r="N300" s="237">
        <f ca="true">IF((N302+R302)&gt;100,N302*100/(N302+R302),N302)</f>
        <v>90.809986322723262</v>
      </c>
      <c r="O300" s="238">
        <f ca="true">N300*AVERAGEIF(O305:O316,"&gt;0")/100</f>
        <v>77.84760809473029</v>
      </c>
      <c r="P300" s="239">
        <f ca="true">N300*(100-AVERAGEIF(O305:O316,"&gt;0"))/100</f>
        <v>12.962378227992964</v>
      </c>
      <c r="Q300" s="240">
        <f ca="true">100-(O300+P300+R300)</f>
        <v>9.1900136772767382</v>
      </c>
      <c r="R300" s="241">
        <f ca="true">IF((N302+R302)&gt;100,R302*100/(N302+R302),R302)</f>
        <v>0</v>
      </c>
      <c r="S300" s="237">
        <f ca="true">IF((S302+W302)&gt;100,S302*100/(S302+W302),S302)</f>
        <v>92.780464090177929</v>
      </c>
      <c r="T300" s="238">
        <f ca="true">S300*AVERAGEIF(T305:T316,"&gt;0")/100</f>
        <v>80.684860073684931</v>
      </c>
      <c r="U300" s="239">
        <f ca="true">S300*(100-AVERAGEIF(T305:T316,"&gt;0"))/100</f>
        <v>12.095604016492993</v>
      </c>
      <c r="V300" s="240">
        <f ca="true">100-(T300+U300+W300)</f>
        <v>7.1910068340531268</v>
      </c>
      <c r="W300" s="241">
        <f ca="true">IF((S302+W302)&gt;100,W302*100/(S302+W302),W302)</f>
        <v>2.8529075768939816E-2</v>
      </c>
      <c r="X300" s="237">
        <f ca="true">IF((X302+AB302)&gt;100,X302*100/(X302+AB302),X302)</f>
        <v>95.246539492085049</v>
      </c>
      <c r="Y300" s="238">
        <f ca="true">X300*AVERAGEIF(Y305:Y316,"&gt;0")/100</f>
        <v>83.454549458149174</v>
      </c>
      <c r="Z300" s="239">
        <f ca="true">X300*(100-AVERAGEIF(Y305:Y316,"&gt;0"))/100</f>
        <v>11.791990033935868</v>
      </c>
      <c r="AA300" s="240">
        <f ca="true">100-(Y300+Z300+AB300)</f>
        <v>4.7534605079149514</v>
      </c>
      <c r="AB300" s="241">
        <f ca="true">IF((X302+AB302)&gt;100,AB302*100/(X302+AB302),AB302)</f>
        <v>0</v>
      </c>
    </row>
    <row r="301" hidden="true" x14ac:dyDescent="0.2">
      <c r="A301" s="994" t="s">
        <v>12</v>
      </c>
      <c r="B301" s="995"/>
      <c r="C301" s="242">
        <f>MinRegYear(C299,C305:C316)</f>
        <v>2000</v>
      </c>
      <c r="D301" s="243">
        <f ca="true">IF(MAX(C305:C316)-MIN(C305:C316)&lt;5,AVERAGEIF(C305:C316,"&gt;0",D305:D316),
IF(FORECAST($C301,D$305:D$316,$C$305:$C$316)&lt;0,0,
IF(FORECAST($C301,D$305:D$316,$C$305:$C$316)&gt;100,100,
FORECAST($C301,D$305:D$316,$C$305:$C$316))))</f>
        <v>69.747392688405398</v>
      </c>
      <c r="E301" s="244"/>
      <c r="F301" s="245"/>
      <c r="G301" s="245"/>
      <c r="H301" s="246">
        <f ca="true">IF(MAX(C305:C316)-MIN(C305:C316)&lt;5,AVERAGEIF(C305:C316,"&gt;0",H305:H316),
IF(FORECAST($C301,H$305:H$316,$C$305:$C$316)&lt;0,0,
IF(FORECAST($C301,H$305:H$316,$C$305:$C$316)&gt;100,100,
FORECAST($C301,H$305:H$316,$C$305:$C$316))))</f>
        <v>0</v>
      </c>
      <c r="I301" s="243">
        <f ca="true">IF(MAX(C305:C316)-MIN(C305:C316)&lt;5,AVERAGEIF(C305:C316,"&gt;0",I305:I316),
IF(FORECAST($C301,I$305:I$316,$C$305:$C$316)&lt;0,0,
IF(FORECAST($C301,I$305:I$316,$C$305:$C$316)&gt;100,100,
FORECAST($C301,I$305:I$316,$C$305:$C$316))))</f>
        <v>75.7947683858647</v>
      </c>
      <c r="J301" s="244"/>
      <c r="K301" s="245"/>
      <c r="L301" s="245"/>
      <c r="M301" s="246">
        <f ca="true">IF(MAX(C305:C316)-MIN(C305:C316)&lt;5,AVERAGEIF(C305:C316,"&gt;0",M305:M316),
IF(FORECAST($C301,M$305:M$316,$C$305:$C$316)&lt;0,0,
IF(FORECAST($C301,M$305:M$316,$C$305:$C$316)&gt;100,100,
FORECAST($C301,M$305:M$316,$C$305:$C$316))))</f>
        <v>0.7870801525297253</v>
      </c>
      <c r="N301" s="243">
        <f ca="true">IF(MAX(C305:C316)-MIN(C305:C316)&lt;5,AVERAGEIF(C305:C316,"&gt;0",N305:N316),
IF(FORECAST($C301,N$305:N$316,$C$305:$C$316)&lt;0,0,
IF(FORECAST($C301,N$305:N$316,$C$305:$C$316)&gt;100,100,
FORECAST($C301,N$305:N$316,$C$305:$C$316))))</f>
        <v>78.877163748414659</v>
      </c>
      <c r="O301" s="244"/>
      <c r="P301" s="245"/>
      <c r="Q301" s="245"/>
      <c r="R301" s="246">
        <f ca="true">IF(MAX(C305:C316)-MIN(C305:C316)&lt;5,AVERAGEIF(C305:C316,"&gt;0",R305:R316),
IF(FORECAST($C301,R$305:R$316,$C$305:$C$316)&lt;0,0,
IF(FORECAST($C301,R$305:R$316,$C$305:$C$316)&gt;100,100,
FORECAST($C301,R$305:R$316,$C$305:$C$316))))</f>
        <v>0</v>
      </c>
      <c r="S301" s="243">
        <f ca="true">IF(MAX(C305:C316)-MIN(C305:C316)&lt;5,AVERAGEIF(C305:C316,"&gt;0",S305:S316),
IF(FORECAST($C301,S$305:S$316,$C$305:$C$316)&lt;0,0,
IF(FORECAST($C301,S$305:S$316,$C$305:$C$316)&gt;100,100,
FORECAST($C301,S$305:S$316,$C$305:$C$316))))</f>
        <v>73.080506683064186</v>
      </c>
      <c r="T301" s="244"/>
      <c r="U301" s="245"/>
      <c r="V301" s="245"/>
      <c r="W301" s="246">
        <f ca="true">IF(MAX(C305:C316)-MIN(C305:C316)&lt;5,AVERAGEIF(C305:C316,"&gt;0",W305:W316),
IF(FORECAST($C301,W$305:W$316,$C$305:$C$316)&lt;0,0,
IF(FORECAST($C301,W$305:W$316,$C$305:$C$316)&gt;100,100,
FORECAST($C301,W$305:W$316,$C$305:$C$316))))</f>
        <v>1.8210048363154208E-3</v>
      </c>
      <c r="X301" s="243">
        <f ca="true">IF(MAX(C305:C316)-MIN(C305:C316)&lt;5,AVERAGEIF(C305:C316,"&gt;0",X305:X316),
IF(FORECAST($C301,X$305:X$316,$C$305:$C$316)&lt;0,0,
IF(FORECAST($C301,X$305:X$316,$C$305:$C$316)&gt;100,100,
FORECAST($C301,X$305:X$316,$C$305:$C$316))))</f>
        <v>80.37346149289715</v>
      </c>
      <c r="Y301" s="244"/>
      <c r="Z301" s="245"/>
      <c r="AA301" s="245"/>
      <c r="AB301" s="246">
        <f ca="true">IF(MAX(C305:C316)-MIN(C305:C316)&lt;5,AVERAGEIF(C305:C316,"&gt;0",AB305:AB316),
IF(FORECAST($C301,AB$305:AB$316,$C$305:$C$316)&lt;0,0,
IF(FORECAST($C301,AB$305:AB$316,$C$305:$C$316)&gt;100,100,
FORECAST($C301,AB$305:AB$316,$C$305:$C$316))))</f>
        <v>0</v>
      </c>
    </row>
    <row r="302" hidden="true" x14ac:dyDescent="0.2">
      <c r="A302" s="996"/>
      <c r="B302" s="997"/>
      <c r="C302" s="221">
        <f>MaxRegYear(C300,C305:C316)</f>
        <v>2020</v>
      </c>
      <c r="D302" s="247">
        <f ca="true">IF(MAX(C305:C316)-MIN(C305:C316)&lt;5,AVERAGEIF(C305:C316,"&gt;0",D305:D316),
IF(FORECAST($C302,D$305:D$316,$C$305:$C$316)&lt;0,0,
IF(FORECAST($C302,D$305:D$316,$C$305:$C$316)&gt;100,100,
FORECAST($C302,D$305:D$316,$C$305:$C$316))))</f>
        <v>82.473916505445231</v>
      </c>
      <c r="E302" s="248"/>
      <c r="F302" s="249"/>
      <c r="G302" s="249"/>
      <c r="H302" s="250">
        <f ca="true">IF(MAX(C305:C316)-MIN(C305:C316)&lt;5,AVERAGEIF(C305:C316,"&gt;0",H305:H316),
IF(FORECAST($C302,H$305:H$316,$C$305:$C$316)&lt;0,0,
IF(FORECAST($C302,H$305:H$316,$C$305:$C$316)&gt;100,100,
FORECAST($C302,H$305:H$316,$C$305:$C$316))))</f>
        <v>0.44117796237438967</v>
      </c>
      <c r="I302" s="247">
        <f ca="true">IF(MAX(C305:C316)-MIN(C305:C316)&lt;5,AVERAGEIF(C305:C316,"&gt;0",I305:I316),
IF(FORECAST($C302,I$305:I$316,$C$305:$C$316)&lt;0,0,
IF(FORECAST($C302,I$305:I$316,$C$305:$C$316)&gt;100,100,
FORECAST($C302,I$305:I$316,$C$305:$C$316))))</f>
        <v>86.822356146172751</v>
      </c>
      <c r="J302" s="248"/>
      <c r="K302" s="249"/>
      <c r="L302" s="249"/>
      <c r="M302" s="250">
        <f ca="true">IF(MAX(C305:C316)-MIN(C305:C316)&lt;5,AVERAGEIF(C305:C316,"&gt;0",M305:M316),
IF(FORECAST($C302,M$305:M$316,$C$305:$C$316)&lt;0,0,
IF(FORECAST($C302,M$305:M$316,$C$305:$C$316)&gt;100,100,
FORECAST($C302,M$305:M$316,$C$305:$C$316))))</f>
        <v>0</v>
      </c>
      <c r="N302" s="247">
        <f ca="true">IF(MAX(C305:C316)-MIN(C305:C316)&lt;5,AVERAGEIF(C305:C316,"&gt;0",N305:N316),
IF(FORECAST($C302,N$305:N$316,$C$305:$C$316)&lt;0,0,
IF(FORECAST($C302,N$305:N$316,$C$305:$C$316)&gt;100,100,
FORECAST($C302,N$305:N$316,$C$305:$C$316))))</f>
        <v>90.809986322723262</v>
      </c>
      <c r="O302" s="248"/>
      <c r="P302" s="249"/>
      <c r="Q302" s="249"/>
      <c r="R302" s="250">
        <f ca="true">IF(MAX(C305:C316)-MIN(C305:C316)&lt;5,AVERAGEIF(C305:C316,"&gt;0",R305:R316),
IF(FORECAST($C302,R$305:R$316,$C$305:$C$316)&lt;0,0,
IF(FORECAST($C302,R$305:R$316,$C$305:$C$316)&gt;100,100,
FORECAST($C302,R$305:R$316,$C$305:$C$316))))</f>
        <v>0</v>
      </c>
      <c r="S302" s="247">
        <f ca="true">IF(MAX(C305:C316)-MIN(C305:C316)&lt;5,AVERAGEIF(C305:C316,"&gt;0",S305:S316),
IF(FORECAST($C302,S$305:S$316,$C$305:$C$316)&lt;0,0,
IF(FORECAST($C302,S$305:S$316,$C$305:$C$316)&gt;100,100,
FORECAST($C302,S$305:S$316,$C$305:$C$316))))</f>
        <v>92.780464090177929</v>
      </c>
      <c r="T302" s="248"/>
      <c r="U302" s="249"/>
      <c r="V302" s="249"/>
      <c r="W302" s="250">
        <f ca="true">IF(MAX(C305:C316)-MIN(C305:C316)&lt;5,AVERAGEIF(C305:C316,"&gt;0",W305:W316),
IF(FORECAST($C302,W$305:W$316,$C$305:$C$316)&lt;0,0,
IF(FORECAST($C302,W$305:W$316,$C$305:$C$316)&gt;100,100,
FORECAST($C302,W$305:W$316,$C$305:$C$316))))</f>
        <v>2.8529075768939816E-2</v>
      </c>
      <c r="X302" s="247">
        <f ca="true">IF(MAX(C305:C316)-MIN(C305:C316)&lt;5,AVERAGEIF(C305:C316,"&gt;0",X305:X316),
IF(FORECAST($C302,X$305:X$316,$C$305:$C$316)&lt;0,0,
IF(FORECAST($C302,X$305:X$316,$C$305:$C$316)&gt;100,100,
FORECAST($C302,X$305:X$316,$C$305:$C$316))))</f>
        <v>95.246539492085049</v>
      </c>
      <c r="Y302" s="248"/>
      <c r="Z302" s="249"/>
      <c r="AA302" s="249"/>
      <c r="AB302" s="250">
        <f ca="true">IF(MAX(C305:C316)-MIN(C305:C316)&lt;5,AVERAGEIF(C305:C316,"&gt;0",AB305:AB316),
IF(FORECAST($C302,AB$305:AB$316,$C$305:$C$316)&lt;0,0,
IF(FORECAST($C302,AB$305:AB$316,$C$305:$C$316)&gt;100,100,
FORECAST($C302,AB$305:AB$316,$C$305:$C$316))))</f>
        <v>0</v>
      </c>
    </row>
    <row r="303" ht="9" customHeight="true" x14ac:dyDescent="0.2">
      <c r="D303" s="251"/>
      <c r="I303" s="251"/>
      <c r="K303" s="211"/>
      <c r="L303" s="211"/>
      <c r="N303" s="251"/>
      <c r="P303" s="211"/>
      <c r="Q303" s="211"/>
      <c r="S303" s="251"/>
      <c r="U303" s="211"/>
      <c r="V303" s="211"/>
      <c r="X303" s="251"/>
      <c r="Z303" s="211"/>
      <c r="AA303" s="211"/>
      <c r="AB303" s="252"/>
    </row>
    <row r="304" s="280" customFormat="true" ht="22.5" customHeight="true" x14ac:dyDescent="0.2">
      <c r="B304" s="274" t="s">
        <v>8</v>
      </c>
      <c r="C304" s="254" t="s">
        <v>9</v>
      </c>
      <c r="D304" s="255" t="s">
        <v>14</v>
      </c>
      <c r="E304" s="954" t="s">
        <v>653</v>
      </c>
      <c r="F304" s="346"/>
      <c r="G304" s="346"/>
      <c r="H304" s="257" t="s">
        <v>17</v>
      </c>
      <c r="I304" s="255" t="s">
        <v>14</v>
      </c>
      <c r="J304" s="954" t="s">
        <v>653</v>
      </c>
      <c r="K304" s="346"/>
      <c r="L304" s="346"/>
      <c r="M304" s="257" t="s">
        <v>17</v>
      </c>
      <c r="N304" s="255" t="s">
        <v>14</v>
      </c>
      <c r="O304" s="954" t="s">
        <v>653</v>
      </c>
      <c r="P304" s="346"/>
      <c r="Q304" s="346"/>
      <c r="R304" s="257" t="s">
        <v>17</v>
      </c>
      <c r="S304" s="255" t="s">
        <v>14</v>
      </c>
      <c r="T304" s="954" t="s">
        <v>653</v>
      </c>
      <c r="U304" s="346"/>
      <c r="V304" s="346"/>
      <c r="W304" s="257" t="s">
        <v>17</v>
      </c>
      <c r="X304" s="255" t="s">
        <v>14</v>
      </c>
      <c r="Y304" s="954" t="s">
        <v>653</v>
      </c>
      <c r="Z304" s="346"/>
      <c r="AA304" s="346"/>
      <c r="AB304" s="257" t="s">
        <v>17</v>
      </c>
      <c r="AD304" s="347"/>
    </row>
    <row r="305" x14ac:dyDescent="0.2">
      <c r="A305" s="259"/>
      <c r="B305" s="577" t="s">
        <v>140</v>
      </c>
      <c r="C305" s="578">
        <v>2000</v>
      </c>
      <c r="D305" s="173">
        <f t="shared" ref="D305:D316" ca="true" si="65">IF(ISERROR(INDIRECT(CONCATENATE($B305,"!M16"))),"",INDIRECT(CONCATENATE($B305,"!M16")))</f>
        <v>69.097460955902463</v>
      </c>
      <c r="E305" s="263">
        <f t="shared" ref="E305:E316" ca="true" si="66">IF(ISERROR(INDIRECT(CONCATENATE($B305,"!M23"))),"",INDIRECT(CONCATENATE($B305,"!M23")))</f>
        <v>89.752808979653793</v>
      </c>
      <c r="F305" s="261"/>
      <c r="G305" s="261"/>
      <c r="H305" s="262">
        <f t="shared" ref="H305:H316" ca="true" si="67">IF(ISERROR(INDIRECT(CONCATENATE($B305,"!M21"))),"",INDIRECT(CONCATENATE($B305,"!M21")))</f>
        <v>0</v>
      </c>
      <c r="I305" s="173">
        <f t="shared" ref="I305:I316" ca="true" si="68">IF(ISERROR(INDIRECT(CONCATENATE($B305,"!N16"))),"",INDIRECT(CONCATENATE($B305,"!N16")))</f>
        <v>77.577327232980608</v>
      </c>
      <c r="J305" s="260">
        <f t="shared" ref="J305:J316" ca="true" si="69">IF(ISERROR(INDIRECT(CONCATENATE($B305,"!N23"))),"",INDIRECT(CONCATENATE($B305,"!N23")))</f>
        <v>83.001709987927157</v>
      </c>
      <c r="K305" s="261"/>
      <c r="L305" s="261"/>
      <c r="M305" s="262">
        <f t="shared" ref="M305:M316" ca="true" si="70">IF(ISERROR(INDIRECT(CONCATENATE($B305,"!N21"))),"",INDIRECT(CONCATENATE($B305,"!N21")))</f>
        <v>1.0138423799760556</v>
      </c>
      <c r="N305" s="173">
        <f t="shared" ref="N305:N316" ca="true" si="71">IF(ISERROR(INDIRECT(CONCATENATE($B305,"!O16"))),"",INDIRECT(CONCATENATE($B305,"!O16")))</f>
        <v>79.062746722291948</v>
      </c>
      <c r="O305" s="260">
        <f t="shared" ref="O305:O316" ca="true" si="72">IF(ISERROR(INDIRECT(CONCATENATE($B305,"!O23"))),"",INDIRECT(CONCATENATE($B305,"!O23")))</f>
        <v>88.817470395165557</v>
      </c>
      <c r="P305" s="261"/>
      <c r="Q305" s="261"/>
      <c r="R305" s="262">
        <f t="shared" ref="R305:R316" ca="true" si="73">IF(ISERROR(INDIRECT(CONCATENATE($B305,"!O21"))),"",INDIRECT(CONCATENATE($B305,"!O21")))</f>
        <v>0</v>
      </c>
      <c r="S305" s="173">
        <f t="shared" ref="S305:S316" ca="true" si="74">IF(ISERROR(INDIRECT(CONCATENATE($B305,"!P16"))),"",INDIRECT(CONCATENATE($B305,"!P16")))</f>
        <v>74.063946661548272</v>
      </c>
      <c r="T305" s="260">
        <f t="shared" ref="T305:T316" ca="true" si="75">IF(ISERROR(INDIRECT(CONCATENATE($B305,"!P23"))),"",INDIRECT(CONCATENATE($B305,"!P23")))</f>
        <v>88.878839558744531</v>
      </c>
      <c r="U305" s="261"/>
      <c r="V305" s="261"/>
      <c r="W305" s="262">
        <f t="shared" ref="W305:W316" ca="true" si="76">IF(ISERROR(INDIRECT(CONCATENATE($B305,"!P21"))),"",INDIRECT(CONCATENATE($B305,"!P21")))</f>
        <v>0</v>
      </c>
      <c r="X305" s="173">
        <f t="shared" ref="X305:X316" ca="true" si="77">IF(ISERROR(INDIRECT(CONCATENATE($B305,"!Q16"))),"",INDIRECT(CONCATENATE($B305,"!Q16")))</f>
        <v>84.590130284729852</v>
      </c>
      <c r="Y305" s="260">
        <f t="shared" ref="Y305:Y316" ca="true" si="78">IF(ISERROR(INDIRECT(CONCATENATE($B305,"!Q23"))),"",INDIRECT(CONCATENATE($B305,"!Q23")))</f>
        <v>93.894259918857102</v>
      </c>
      <c r="Z305" s="261"/>
      <c r="AA305" s="261"/>
      <c r="AB305" s="262">
        <f t="shared" ref="AB305:AB316" ca="true" si="79">IF(ISERROR(INDIRECT(CONCATENATE($B305,"!Q221"))),"",INDIRECT(CONCATENATE($B305,"!Q21")))</f>
        <v>0</v>
      </c>
    </row>
    <row r="306" x14ac:dyDescent="0.2">
      <c r="A306" s="259"/>
      <c r="B306" s="579" t="s">
        <v>35</v>
      </c>
      <c r="C306" s="580">
        <v>2006</v>
      </c>
      <c r="D306" s="174">
        <f t="shared" ca="true" si="65"/>
        <v>78.010882275076213</v>
      </c>
      <c r="E306" s="263">
        <f t="shared" ca="true" si="66"/>
        <v>80.818912810752835</v>
      </c>
      <c r="F306" s="261"/>
      <c r="G306" s="261"/>
      <c r="H306" s="264">
        <f t="shared" ca="true" si="67"/>
        <v>0</v>
      </c>
      <c r="I306" s="174">
        <f t="shared" ca="true" si="68"/>
        <v>80.784382167846118</v>
      </c>
      <c r="J306" s="263">
        <f t="shared" ca="true" si="69"/>
        <v>86.008820140927142</v>
      </c>
      <c r="K306" s="261"/>
      <c r="L306" s="261"/>
      <c r="M306" s="264">
        <f t="shared" ca="true" si="70"/>
        <v>0</v>
      </c>
      <c r="N306" s="174">
        <f t="shared" ca="true" si="71"/>
        <v>86.734316266035705</v>
      </c>
      <c r="O306" s="263">
        <f t="shared" ca="true" si="72"/>
        <v>85.356432430226988</v>
      </c>
      <c r="P306" s="261"/>
      <c r="Q306" s="261"/>
      <c r="R306" s="264">
        <f t="shared" ca="true" si="73"/>
        <v>0</v>
      </c>
      <c r="S306" s="174">
        <f t="shared" ca="true" si="74"/>
        <v>80.53901378252371</v>
      </c>
      <c r="T306" s="263">
        <f t="shared" ca="true" si="75"/>
        <v>85.202598975244086</v>
      </c>
      <c r="U306" s="261"/>
      <c r="V306" s="261"/>
      <c r="W306" s="264">
        <f t="shared" ca="true" si="76"/>
        <v>0</v>
      </c>
      <c r="X306" s="174">
        <f t="shared" ca="true" si="77"/>
        <v>80.813574427456913</v>
      </c>
      <c r="Y306" s="263">
        <f t="shared" ca="true" si="78"/>
        <v>85.54886509993338</v>
      </c>
      <c r="Z306" s="261"/>
      <c r="AA306" s="261"/>
      <c r="AB306" s="264">
        <f t="shared" ca="true" si="79"/>
        <v>0</v>
      </c>
    </row>
    <row r="307" x14ac:dyDescent="0.2">
      <c r="A307" s="259"/>
      <c r="B307" s="579" t="s">
        <v>141</v>
      </c>
      <c r="C307" s="580">
        <v>2010</v>
      </c>
      <c r="D307" s="174">
        <f t="shared" ca="true" si="65"/>
        <v>72.451917098543646</v>
      </c>
      <c r="E307" s="263">
        <f t="shared" ca="true" si="66"/>
        <v>76.112142262615222</v>
      </c>
      <c r="F307" s="261"/>
      <c r="G307" s="261"/>
      <c r="H307" s="264">
        <f t="shared" ca="true" si="67"/>
        <v>3.8068102031025813E-2</v>
      </c>
      <c r="I307" s="174">
        <f t="shared" ca="true" si="68"/>
        <v>74.854399223259634</v>
      </c>
      <c r="J307" s="263">
        <f t="shared" ca="true" si="69"/>
        <v>79.612682426065447</v>
      </c>
      <c r="K307" s="261"/>
      <c r="L307" s="261"/>
      <c r="M307" s="264">
        <f t="shared" ca="true" si="70"/>
        <v>0.13393186607313998</v>
      </c>
      <c r="N307" s="174">
        <f t="shared" ca="true" si="71"/>
        <v>78.724401487410503</v>
      </c>
      <c r="O307" s="263">
        <f t="shared" ca="true" si="72"/>
        <v>78.144858053503455</v>
      </c>
      <c r="P307" s="261"/>
      <c r="Q307" s="261"/>
      <c r="R307" s="264">
        <f t="shared" ca="true" si="73"/>
        <v>0</v>
      </c>
      <c r="S307" s="174">
        <f t="shared" ca="true" si="74"/>
        <v>78.971904682824288</v>
      </c>
      <c r="T307" s="263">
        <f t="shared" ca="true" si="75"/>
        <v>78.436167411054072</v>
      </c>
      <c r="U307" s="261"/>
      <c r="V307" s="261"/>
      <c r="W307" s="264">
        <f t="shared" ca="true" si="76"/>
        <v>4.6010722197566495E-2</v>
      </c>
      <c r="X307" s="174">
        <f t="shared" ca="true" si="77"/>
        <v>85.263699277222997</v>
      </c>
      <c r="Y307" s="263">
        <f t="shared" ca="true" si="78"/>
        <v>75.642839605904555</v>
      </c>
      <c r="Z307" s="261"/>
      <c r="AA307" s="261"/>
      <c r="AB307" s="264">
        <f t="shared" ca="true" si="79"/>
        <v>0</v>
      </c>
      <c r="AD307" s="265"/>
    </row>
    <row r="308" x14ac:dyDescent="0.2">
      <c r="A308" s="259"/>
      <c r="B308" s="579" t="s">
        <v>435</v>
      </c>
      <c r="C308" s="580">
        <v>2013</v>
      </c>
      <c r="D308" s="174">
        <f t="shared" ca="true" si="65"/>
        <v>77.691818679934741</v>
      </c>
      <c r="E308" s="263">
        <f t="shared" ca="true" si="66"/>
        <v>90.244103872547726</v>
      </c>
      <c r="F308" s="261"/>
      <c r="G308" s="261"/>
      <c r="H308" s="264">
        <f t="shared" ca="true" si="67"/>
        <v>0.40788774165619912</v>
      </c>
      <c r="I308" s="174">
        <f t="shared" ca="true" si="68"/>
        <v>84.130423551007425</v>
      </c>
      <c r="J308" s="263">
        <f t="shared" ca="true" si="69"/>
        <v>89.491359986746161</v>
      </c>
      <c r="K308" s="261"/>
      <c r="L308" s="261"/>
      <c r="M308" s="264">
        <f t="shared" ca="true" si="70"/>
        <v>0.17954897326432595</v>
      </c>
      <c r="N308" s="174">
        <f t="shared" ca="true" si="71"/>
        <v>86.53861188877363</v>
      </c>
      <c r="O308" s="263">
        <f t="shared" ca="true" si="72"/>
        <v>88.156362296785616</v>
      </c>
      <c r="P308" s="261"/>
      <c r="Q308" s="261"/>
      <c r="R308" s="264">
        <f t="shared" ca="true" si="73"/>
        <v>0</v>
      </c>
      <c r="S308" s="174">
        <f t="shared" ca="true" si="74"/>
        <v>85.974621150199468</v>
      </c>
      <c r="T308" s="263">
        <f t="shared" ca="true" si="75"/>
        <v>91.516060933573897</v>
      </c>
      <c r="U308" s="261"/>
      <c r="V308" s="261"/>
      <c r="W308" s="264">
        <f t="shared" ca="true" si="76"/>
        <v>0</v>
      </c>
      <c r="X308" s="174">
        <f t="shared" ca="true" si="77"/>
        <v>89.122777619321781</v>
      </c>
      <c r="Y308" s="263">
        <f t="shared" ca="true" si="78"/>
        <v>92.394072087780216</v>
      </c>
      <c r="Z308" s="261"/>
      <c r="AA308" s="261"/>
      <c r="AB308" s="264">
        <f t="shared" ca="true" si="79"/>
        <v>0</v>
      </c>
    </row>
    <row r="309" x14ac:dyDescent="0.2">
      <c r="A309" s="259"/>
      <c r="B309" s="579" t="s">
        <v>600</v>
      </c>
      <c r="C309" s="580">
        <v>2018</v>
      </c>
      <c r="D309" s="174">
        <f t="shared" ca="true" si="65"/>
        <v>76.022892563182182</v>
      </c>
      <c r="E309" s="263">
        <f t="shared" ca="true" si="66"/>
        <v>85.867977170889048</v>
      </c>
      <c r="F309" s="261"/>
      <c r="G309" s="261"/>
      <c r="H309" s="264" t="str">
        <f t="shared" ca="true" si="67"/>
        <v>N/A</v>
      </c>
      <c r="I309" s="174">
        <f t="shared" ca="true" si="68"/>
        <v>84.308431012256762</v>
      </c>
      <c r="J309" s="263">
        <f t="shared" ca="true" si="69"/>
        <v>84.311759133247008</v>
      </c>
      <c r="K309" s="261"/>
      <c r="L309" s="261"/>
      <c r="M309" s="264" t="str">
        <f t="shared" ca="true" si="70"/>
        <v>N/A</v>
      </c>
      <c r="N309" s="174">
        <f t="shared" ca="true" si="71"/>
        <v>88.747704715311414</v>
      </c>
      <c r="O309" s="263">
        <f t="shared" ca="true" si="72"/>
        <v>81.980763606419742</v>
      </c>
      <c r="P309" s="261"/>
      <c r="Q309" s="261"/>
      <c r="R309" s="264" t="str">
        <f t="shared" ca="true" si="73"/>
        <v>N/A</v>
      </c>
      <c r="S309" s="174">
        <f t="shared" ca="true" si="74"/>
        <v>89.617335408544662</v>
      </c>
      <c r="T309" s="263">
        <f t="shared" ca="true" si="75"/>
        <v>86.085445969575844</v>
      </c>
      <c r="U309" s="261"/>
      <c r="V309" s="261"/>
      <c r="W309" s="264" t="str">
        <f t="shared" ca="true" si="76"/>
        <v>N/A</v>
      </c>
      <c r="X309" s="174">
        <f t="shared" ca="true" si="77"/>
        <v>95.690369112222427</v>
      </c>
      <c r="Y309" s="263">
        <f t="shared" ca="true" si="78"/>
        <v>84.435531663226314</v>
      </c>
      <c r="Z309" s="261"/>
      <c r="AA309" s="261"/>
      <c r="AB309" s="264" t="str">
        <f t="shared" ca="true" si="79"/>
        <v>N/A</v>
      </c>
    </row>
    <row r="310" x14ac:dyDescent="0.2">
      <c r="A310" s="259"/>
      <c r="B310" s="579" t="s">
        <v>649</v>
      </c>
      <c r="C310" s="580">
        <v>2020</v>
      </c>
      <c r="D310" s="174">
        <f t="shared" ca="true" si="65"/>
        <v>87.843239344876963</v>
      </c>
      <c r="E310" s="263">
        <f t="shared" ca="true" si="66"/>
        <v>87.799296732554382</v>
      </c>
      <c r="F310" s="261"/>
      <c r="G310" s="261"/>
      <c r="H310" s="264" t="str">
        <f t="shared" ca="true" si="67"/>
        <v>N/A</v>
      </c>
      <c r="I310" s="174">
        <f t="shared" ca="true" si="68"/>
        <v>90.056066124869659</v>
      </c>
      <c r="J310" s="263">
        <f t="shared" ca="true" si="69"/>
        <v>92.43491505397688</v>
      </c>
      <c r="K310" s="261"/>
      <c r="L310" s="261"/>
      <c r="M310" s="264" t="str">
        <f t="shared" ca="true" si="70"/>
        <v>N/A</v>
      </c>
      <c r="N310" s="174">
        <f t="shared" ca="true" si="71"/>
        <v>93.430157034599162</v>
      </c>
      <c r="O310" s="263">
        <f t="shared" ca="true" si="72"/>
        <v>91.899050909925947</v>
      </c>
      <c r="P310" s="261"/>
      <c r="Q310" s="261"/>
      <c r="R310" s="264" t="str">
        <f t="shared" ca="true" si="73"/>
        <v>N/A</v>
      </c>
      <c r="S310" s="174">
        <f t="shared" ca="true" si="74"/>
        <v>95.311075726576249</v>
      </c>
      <c r="T310" s="263">
        <f t="shared" ca="true" si="75"/>
        <v>91.660084086606176</v>
      </c>
      <c r="U310" s="261"/>
      <c r="V310" s="261"/>
      <c r="W310" s="264" t="str">
        <f t="shared" ca="true" si="76"/>
        <v>N/A</v>
      </c>
      <c r="X310" s="174">
        <f t="shared" ca="true" si="77"/>
        <v>96.585029533708507</v>
      </c>
      <c r="Y310" s="263">
        <f t="shared" ca="true" si="78"/>
        <v>93.801480683603501</v>
      </c>
      <c r="Z310" s="261"/>
      <c r="AA310" s="261"/>
      <c r="AB310" s="264" t="str">
        <f t="shared" ca="true" si="79"/>
        <v>N/A</v>
      </c>
    </row>
    <row r="311" x14ac:dyDescent="0.2">
      <c r="A311" s="259"/>
      <c r="B311" s="579"/>
      <c r="C311" s="580"/>
      <c r="D311" s="174" t="str">
        <f t="shared" ca="true" si="65"/>
        <v/>
      </c>
      <c r="E311" s="263" t="str">
        <f t="shared" ca="true" si="66"/>
        <v/>
      </c>
      <c r="F311" s="261"/>
      <c r="G311" s="261"/>
      <c r="H311" s="264" t="str">
        <f t="shared" ca="true" si="67"/>
        <v/>
      </c>
      <c r="I311" s="174" t="str">
        <f t="shared" ca="true" si="68"/>
        <v/>
      </c>
      <c r="J311" s="263" t="str">
        <f t="shared" ca="true" si="69"/>
        <v/>
      </c>
      <c r="K311" s="261"/>
      <c r="L311" s="261"/>
      <c r="M311" s="264" t="str">
        <f t="shared" ca="true" si="70"/>
        <v/>
      </c>
      <c r="N311" s="174" t="str">
        <f t="shared" ca="true" si="71"/>
        <v/>
      </c>
      <c r="O311" s="263" t="str">
        <f t="shared" ca="true" si="72"/>
        <v/>
      </c>
      <c r="P311" s="261"/>
      <c r="Q311" s="261"/>
      <c r="R311" s="264" t="str">
        <f t="shared" ca="true" si="73"/>
        <v/>
      </c>
      <c r="S311" s="174" t="str">
        <f t="shared" ca="true" si="74"/>
        <v/>
      </c>
      <c r="T311" s="263" t="str">
        <f t="shared" ca="true" si="75"/>
        <v/>
      </c>
      <c r="U311" s="261"/>
      <c r="V311" s="261"/>
      <c r="W311" s="264" t="str">
        <f t="shared" ca="true" si="76"/>
        <v/>
      </c>
      <c r="X311" s="174" t="str">
        <f t="shared" ca="true" si="77"/>
        <v/>
      </c>
      <c r="Y311" s="263" t="str">
        <f t="shared" ca="true" si="78"/>
        <v/>
      </c>
      <c r="Z311" s="261"/>
      <c r="AA311" s="261"/>
      <c r="AB311" s="264" t="str">
        <f t="shared" ca="true" si="79"/>
        <v/>
      </c>
    </row>
    <row r="312" x14ac:dyDescent="0.2">
      <c r="A312" s="259"/>
      <c r="B312" s="579"/>
      <c r="C312" s="580"/>
      <c r="D312" s="174" t="str">
        <f t="shared" ca="true" si="65"/>
        <v/>
      </c>
      <c r="E312" s="263" t="str">
        <f t="shared" ca="true" si="66"/>
        <v/>
      </c>
      <c r="F312" s="261"/>
      <c r="G312" s="261"/>
      <c r="H312" s="264" t="str">
        <f t="shared" ca="true" si="67"/>
        <v/>
      </c>
      <c r="I312" s="174" t="str">
        <f t="shared" ca="true" si="68"/>
        <v/>
      </c>
      <c r="J312" s="263" t="str">
        <f t="shared" ca="true" si="69"/>
        <v/>
      </c>
      <c r="K312" s="261"/>
      <c r="L312" s="261"/>
      <c r="M312" s="264" t="str">
        <f t="shared" ca="true" si="70"/>
        <v/>
      </c>
      <c r="N312" s="174" t="str">
        <f t="shared" ca="true" si="71"/>
        <v/>
      </c>
      <c r="O312" s="263" t="str">
        <f t="shared" ca="true" si="72"/>
        <v/>
      </c>
      <c r="P312" s="261"/>
      <c r="Q312" s="261"/>
      <c r="R312" s="264" t="str">
        <f t="shared" ca="true" si="73"/>
        <v/>
      </c>
      <c r="S312" s="174" t="str">
        <f t="shared" ca="true" si="74"/>
        <v/>
      </c>
      <c r="T312" s="263" t="str">
        <f t="shared" ca="true" si="75"/>
        <v/>
      </c>
      <c r="U312" s="261"/>
      <c r="V312" s="261"/>
      <c r="W312" s="264" t="str">
        <f t="shared" ca="true" si="76"/>
        <v/>
      </c>
      <c r="X312" s="174" t="str">
        <f t="shared" ca="true" si="77"/>
        <v/>
      </c>
      <c r="Y312" s="263" t="str">
        <f t="shared" ca="true" si="78"/>
        <v/>
      </c>
      <c r="Z312" s="261"/>
      <c r="AA312" s="261"/>
      <c r="AB312" s="264" t="str">
        <f t="shared" ca="true" si="79"/>
        <v/>
      </c>
    </row>
    <row r="313" x14ac:dyDescent="0.2">
      <c r="A313" s="259"/>
      <c r="B313" s="579"/>
      <c r="C313" s="580"/>
      <c r="D313" s="174" t="str">
        <f t="shared" ca="true" si="65"/>
        <v/>
      </c>
      <c r="E313" s="263" t="str">
        <f t="shared" ca="true" si="66"/>
        <v/>
      </c>
      <c r="F313" s="261"/>
      <c r="G313" s="261"/>
      <c r="H313" s="264" t="str">
        <f t="shared" ca="true" si="67"/>
        <v/>
      </c>
      <c r="I313" s="174" t="str">
        <f t="shared" ca="true" si="68"/>
        <v/>
      </c>
      <c r="J313" s="263" t="str">
        <f t="shared" ca="true" si="69"/>
        <v/>
      </c>
      <c r="K313" s="261"/>
      <c r="L313" s="261"/>
      <c r="M313" s="264" t="str">
        <f t="shared" ca="true" si="70"/>
        <v/>
      </c>
      <c r="N313" s="174" t="str">
        <f t="shared" ca="true" si="71"/>
        <v/>
      </c>
      <c r="O313" s="263" t="str">
        <f t="shared" ca="true" si="72"/>
        <v/>
      </c>
      <c r="P313" s="261"/>
      <c r="Q313" s="261"/>
      <c r="R313" s="264" t="str">
        <f t="shared" ca="true" si="73"/>
        <v/>
      </c>
      <c r="S313" s="174" t="str">
        <f t="shared" ca="true" si="74"/>
        <v/>
      </c>
      <c r="T313" s="263" t="str">
        <f t="shared" ca="true" si="75"/>
        <v/>
      </c>
      <c r="U313" s="261"/>
      <c r="V313" s="261"/>
      <c r="W313" s="264" t="str">
        <f t="shared" ca="true" si="76"/>
        <v/>
      </c>
      <c r="X313" s="174" t="str">
        <f t="shared" ca="true" si="77"/>
        <v/>
      </c>
      <c r="Y313" s="263" t="str">
        <f t="shared" ca="true" si="78"/>
        <v/>
      </c>
      <c r="Z313" s="261"/>
      <c r="AA313" s="261"/>
      <c r="AB313" s="264" t="str">
        <f t="shared" ca="true" si="79"/>
        <v/>
      </c>
    </row>
    <row r="314" x14ac:dyDescent="0.2">
      <c r="A314" s="259"/>
      <c r="B314" s="579"/>
      <c r="C314" s="580"/>
      <c r="D314" s="174" t="str">
        <f t="shared" ca="true" si="65"/>
        <v/>
      </c>
      <c r="E314" s="263" t="str">
        <f t="shared" ca="true" si="66"/>
        <v/>
      </c>
      <c r="F314" s="261"/>
      <c r="G314" s="261"/>
      <c r="H314" s="264" t="str">
        <f t="shared" ca="true" si="67"/>
        <v/>
      </c>
      <c r="I314" s="174" t="str">
        <f t="shared" ca="true" si="68"/>
        <v/>
      </c>
      <c r="J314" s="263" t="str">
        <f t="shared" ca="true" si="69"/>
        <v/>
      </c>
      <c r="K314" s="261"/>
      <c r="L314" s="261"/>
      <c r="M314" s="264" t="str">
        <f t="shared" ca="true" si="70"/>
        <v/>
      </c>
      <c r="N314" s="174" t="str">
        <f t="shared" ca="true" si="71"/>
        <v/>
      </c>
      <c r="O314" s="263" t="str">
        <f t="shared" ca="true" si="72"/>
        <v/>
      </c>
      <c r="P314" s="261"/>
      <c r="Q314" s="261"/>
      <c r="R314" s="264" t="str">
        <f t="shared" ca="true" si="73"/>
        <v/>
      </c>
      <c r="S314" s="174" t="str">
        <f t="shared" ca="true" si="74"/>
        <v/>
      </c>
      <c r="T314" s="263" t="str">
        <f t="shared" ca="true" si="75"/>
        <v/>
      </c>
      <c r="U314" s="261"/>
      <c r="V314" s="261"/>
      <c r="W314" s="264" t="str">
        <f t="shared" ca="true" si="76"/>
        <v/>
      </c>
      <c r="X314" s="174" t="str">
        <f t="shared" ca="true" si="77"/>
        <v/>
      </c>
      <c r="Y314" s="263" t="str">
        <f t="shared" ca="true" si="78"/>
        <v/>
      </c>
      <c r="Z314" s="261"/>
      <c r="AA314" s="261"/>
      <c r="AB314" s="264" t="str">
        <f t="shared" ca="true" si="79"/>
        <v/>
      </c>
    </row>
    <row r="315" x14ac:dyDescent="0.2">
      <c r="A315" s="259"/>
      <c r="B315" s="579"/>
      <c r="C315" s="580"/>
      <c r="D315" s="174" t="str">
        <f t="shared" ca="true" si="65"/>
        <v/>
      </c>
      <c r="E315" s="263" t="str">
        <f t="shared" ca="true" si="66"/>
        <v/>
      </c>
      <c r="F315" s="261"/>
      <c r="G315" s="261"/>
      <c r="H315" s="264" t="str">
        <f t="shared" ca="true" si="67"/>
        <v/>
      </c>
      <c r="I315" s="174" t="str">
        <f t="shared" ca="true" si="68"/>
        <v/>
      </c>
      <c r="J315" s="263" t="str">
        <f t="shared" ca="true" si="69"/>
        <v/>
      </c>
      <c r="K315" s="261"/>
      <c r="L315" s="261"/>
      <c r="M315" s="264" t="str">
        <f t="shared" ca="true" si="70"/>
        <v/>
      </c>
      <c r="N315" s="174" t="str">
        <f t="shared" ca="true" si="71"/>
        <v/>
      </c>
      <c r="O315" s="263" t="str">
        <f t="shared" ca="true" si="72"/>
        <v/>
      </c>
      <c r="P315" s="261"/>
      <c r="Q315" s="261"/>
      <c r="R315" s="264" t="str">
        <f t="shared" ca="true" si="73"/>
        <v/>
      </c>
      <c r="S315" s="174" t="str">
        <f t="shared" ca="true" si="74"/>
        <v/>
      </c>
      <c r="T315" s="263" t="str">
        <f t="shared" ca="true" si="75"/>
        <v/>
      </c>
      <c r="U315" s="261"/>
      <c r="V315" s="261"/>
      <c r="W315" s="264" t="str">
        <f t="shared" ca="true" si="76"/>
        <v/>
      </c>
      <c r="X315" s="174" t="str">
        <f t="shared" ca="true" si="77"/>
        <v/>
      </c>
      <c r="Y315" s="263" t="str">
        <f t="shared" ca="true" si="78"/>
        <v/>
      </c>
      <c r="Z315" s="261"/>
      <c r="AA315" s="261"/>
      <c r="AB315" s="264" t="str">
        <f t="shared" ca="true" si="79"/>
        <v/>
      </c>
    </row>
    <row r="316" x14ac:dyDescent="0.2">
      <c r="A316" s="259"/>
      <c r="B316" s="581"/>
      <c r="C316" s="582"/>
      <c r="D316" s="175" t="str">
        <f t="shared" ca="true" si="65"/>
        <v/>
      </c>
      <c r="E316" s="266" t="str">
        <f t="shared" ca="true" si="66"/>
        <v/>
      </c>
      <c r="F316" s="267"/>
      <c r="G316" s="268"/>
      <c r="H316" s="269" t="str">
        <f t="shared" ca="true" si="67"/>
        <v/>
      </c>
      <c r="I316" s="175" t="str">
        <f t="shared" ca="true" si="68"/>
        <v/>
      </c>
      <c r="J316" s="266" t="str">
        <f t="shared" ca="true" si="69"/>
        <v/>
      </c>
      <c r="K316" s="267"/>
      <c r="L316" s="268"/>
      <c r="M316" s="269" t="str">
        <f t="shared" ca="true" si="70"/>
        <v/>
      </c>
      <c r="N316" s="175" t="str">
        <f t="shared" ca="true" si="71"/>
        <v/>
      </c>
      <c r="O316" s="266" t="str">
        <f t="shared" ca="true" si="72"/>
        <v/>
      </c>
      <c r="P316" s="267"/>
      <c r="Q316" s="268"/>
      <c r="R316" s="269" t="str">
        <f t="shared" ca="true" si="73"/>
        <v/>
      </c>
      <c r="S316" s="175" t="str">
        <f t="shared" ca="true" si="74"/>
        <v/>
      </c>
      <c r="T316" s="266" t="str">
        <f t="shared" ca="true" si="75"/>
        <v/>
      </c>
      <c r="U316" s="267"/>
      <c r="V316" s="268"/>
      <c r="W316" s="269" t="str">
        <f t="shared" ca="true" si="76"/>
        <v/>
      </c>
      <c r="X316" s="175" t="str">
        <f t="shared" ca="true" si="77"/>
        <v/>
      </c>
      <c r="Y316" s="266" t="str">
        <f t="shared" ca="true" si="78"/>
        <v/>
      </c>
      <c r="Z316" s="267"/>
      <c r="AA316" s="268"/>
      <c r="AB316" s="269" t="str">
        <f t="shared" ca="true" si="79"/>
        <v/>
      </c>
    </row>
    <row r="317" ht="11.25" customHeight="true" x14ac:dyDescent="0.2"/>
    <row r="318" ht="22.5" customHeight="true" x14ac:dyDescent="0.25">
      <c r="B318" s="964" t="str">
        <f>CONCATENATE("Rural use of drinking water sources, ",C299,"–",C300)</f>
        <v>Rural use of drinking water sources, 2000–2020</v>
      </c>
      <c r="C318" s="965"/>
      <c r="D318" s="965"/>
      <c r="E318" s="965"/>
      <c r="F318" s="965"/>
      <c r="G318" s="965"/>
      <c r="H318" s="965"/>
      <c r="I318" s="965"/>
      <c r="J318" s="965"/>
      <c r="K318" s="965"/>
      <c r="L318" s="966"/>
      <c r="N318" s="270"/>
      <c r="O318" s="270"/>
      <c r="P318" s="270"/>
      <c r="Q318" s="270"/>
      <c r="R318" s="270"/>
      <c r="S318" s="987" t="s">
        <v>11</v>
      </c>
      <c r="T318" s="988"/>
      <c r="U318" s="988"/>
      <c r="V318" s="988"/>
      <c r="W318" s="989"/>
      <c r="X318" s="270"/>
      <c r="Y318" s="270"/>
      <c r="Z318" s="270"/>
      <c r="AA318" s="270"/>
      <c r="AB318" s="271"/>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08" customWidth="true"/>
    <col min="6" max="7" width="9" style="211" customWidth="true"/>
    <col min="8" max="38" width="9" style="208" customWidth="true"/>
    <col min="39" max="261" width="9.140625" style="208"/>
    <col min="262" max="262" width="5" style="208" customWidth="true"/>
    <col min="263" max="263" width="13.85546875" style="208" customWidth="true"/>
    <col min="264" max="265" width="6.28515625" style="208" customWidth="true"/>
    <col min="266" max="267" width="7" style="208" customWidth="true"/>
    <col min="268" max="274" width="6.28515625" style="208" customWidth="true"/>
    <col min="275" max="517" width="9.140625" style="208"/>
    <col min="518" max="518" width="5" style="208" customWidth="true"/>
    <col min="519" max="519" width="13.85546875" style="208" customWidth="true"/>
    <col min="520" max="521" width="6.28515625" style="208" customWidth="true"/>
    <col min="522" max="523" width="7" style="208" customWidth="true"/>
    <col min="524" max="530" width="6.28515625" style="208" customWidth="true"/>
    <col min="531" max="773" width="9.140625" style="208"/>
    <col min="774" max="774" width="5" style="208" customWidth="true"/>
    <col min="775" max="775" width="13.85546875" style="208" customWidth="true"/>
    <col min="776" max="777" width="6.28515625" style="208" customWidth="true"/>
    <col min="778" max="779" width="7" style="208" customWidth="true"/>
    <col min="780" max="786" width="6.28515625" style="208" customWidth="true"/>
    <col min="787" max="1029" width="9.140625" style="208"/>
    <col min="1030" max="1030" width="5" style="208" customWidth="true"/>
    <col min="1031" max="1031" width="13.85546875" style="208" customWidth="true"/>
    <col min="1032" max="1033" width="6.28515625" style="208" customWidth="true"/>
    <col min="1034" max="1035" width="7" style="208" customWidth="true"/>
    <col min="1036" max="1042" width="6.28515625" style="208" customWidth="true"/>
    <col min="1043" max="1285" width="9.140625" style="208"/>
    <col min="1286" max="1286" width="5" style="208" customWidth="true"/>
    <col min="1287" max="1287" width="13.85546875" style="208" customWidth="true"/>
    <col min="1288" max="1289" width="6.28515625" style="208" customWidth="true"/>
    <col min="1290" max="1291" width="7" style="208" customWidth="true"/>
    <col min="1292" max="1298" width="6.28515625" style="208" customWidth="true"/>
    <col min="1299" max="1541" width="9.140625" style="208"/>
    <col min="1542" max="1542" width="5" style="208" customWidth="true"/>
    <col min="1543" max="1543" width="13.85546875" style="208" customWidth="true"/>
    <col min="1544" max="1545" width="6.28515625" style="208" customWidth="true"/>
    <col min="1546" max="1547" width="7" style="208" customWidth="true"/>
    <col min="1548" max="1554" width="6.28515625" style="208" customWidth="true"/>
    <col min="1555" max="1797" width="9.140625" style="208"/>
    <col min="1798" max="1798" width="5" style="208" customWidth="true"/>
    <col min="1799" max="1799" width="13.85546875" style="208" customWidth="true"/>
    <col min="1800" max="1801" width="6.28515625" style="208" customWidth="true"/>
    <col min="1802" max="1803" width="7" style="208" customWidth="true"/>
    <col min="1804" max="1810" width="6.28515625" style="208" customWidth="true"/>
    <col min="1811" max="2053" width="9.140625" style="208"/>
    <col min="2054" max="2054" width="5" style="208" customWidth="true"/>
    <col min="2055" max="2055" width="13.85546875" style="208" customWidth="true"/>
    <col min="2056" max="2057" width="6.28515625" style="208" customWidth="true"/>
    <col min="2058" max="2059" width="7" style="208" customWidth="true"/>
    <col min="2060" max="2066" width="6.28515625" style="208" customWidth="true"/>
    <col min="2067" max="2309" width="9.140625" style="208"/>
    <col min="2310" max="2310" width="5" style="208" customWidth="true"/>
    <col min="2311" max="2311" width="13.85546875" style="208" customWidth="true"/>
    <col min="2312" max="2313" width="6.28515625" style="208" customWidth="true"/>
    <col min="2314" max="2315" width="7" style="208" customWidth="true"/>
    <col min="2316" max="2322" width="6.28515625" style="208" customWidth="true"/>
    <col min="2323" max="2565" width="9.140625" style="208"/>
    <col min="2566" max="2566" width="5" style="208" customWidth="true"/>
    <col min="2567" max="2567" width="13.85546875" style="208" customWidth="true"/>
    <col min="2568" max="2569" width="6.28515625" style="208" customWidth="true"/>
    <col min="2570" max="2571" width="7" style="208" customWidth="true"/>
    <col min="2572" max="2578" width="6.28515625" style="208" customWidth="true"/>
    <col min="2579" max="2821" width="9.140625" style="208"/>
    <col min="2822" max="2822" width="5" style="208" customWidth="true"/>
    <col min="2823" max="2823" width="13.85546875" style="208" customWidth="true"/>
    <col min="2824" max="2825" width="6.28515625" style="208" customWidth="true"/>
    <col min="2826" max="2827" width="7" style="208" customWidth="true"/>
    <col min="2828" max="2834" width="6.28515625" style="208" customWidth="true"/>
    <col min="2835" max="3077" width="9.140625" style="208"/>
    <col min="3078" max="3078" width="5" style="208" customWidth="true"/>
    <col min="3079" max="3079" width="13.85546875" style="208" customWidth="true"/>
    <col min="3080" max="3081" width="6.28515625" style="208" customWidth="true"/>
    <col min="3082" max="3083" width="7" style="208" customWidth="true"/>
    <col min="3084" max="3090" width="6.28515625" style="208" customWidth="true"/>
    <col min="3091" max="3333" width="9.140625" style="208"/>
    <col min="3334" max="3334" width="5" style="208" customWidth="true"/>
    <col min="3335" max="3335" width="13.85546875" style="208" customWidth="true"/>
    <col min="3336" max="3337" width="6.28515625" style="208" customWidth="true"/>
    <col min="3338" max="3339" width="7" style="208" customWidth="true"/>
    <col min="3340" max="3346" width="6.28515625" style="208" customWidth="true"/>
    <col min="3347" max="3589" width="9.140625" style="208"/>
    <col min="3590" max="3590" width="5" style="208" customWidth="true"/>
    <col min="3591" max="3591" width="13.85546875" style="208" customWidth="true"/>
    <col min="3592" max="3593" width="6.28515625" style="208" customWidth="true"/>
    <col min="3594" max="3595" width="7" style="208" customWidth="true"/>
    <col min="3596" max="3602" width="6.28515625" style="208" customWidth="true"/>
    <col min="3603" max="3845" width="9.140625" style="208"/>
    <col min="3846" max="3846" width="5" style="208" customWidth="true"/>
    <col min="3847" max="3847" width="13.85546875" style="208" customWidth="true"/>
    <col min="3848" max="3849" width="6.28515625" style="208" customWidth="true"/>
    <col min="3850" max="3851" width="7" style="208" customWidth="true"/>
    <col min="3852" max="3858" width="6.28515625" style="208" customWidth="true"/>
    <col min="3859" max="4101" width="9.140625" style="208"/>
    <col min="4102" max="4102" width="5" style="208" customWidth="true"/>
    <col min="4103" max="4103" width="13.85546875" style="208" customWidth="true"/>
    <col min="4104" max="4105" width="6.28515625" style="208" customWidth="true"/>
    <col min="4106" max="4107" width="7" style="208" customWidth="true"/>
    <col min="4108" max="4114" width="6.28515625" style="208" customWidth="true"/>
    <col min="4115" max="4357" width="9.140625" style="208"/>
    <col min="4358" max="4358" width="5" style="208" customWidth="true"/>
    <col min="4359" max="4359" width="13.85546875" style="208" customWidth="true"/>
    <col min="4360" max="4361" width="6.28515625" style="208" customWidth="true"/>
    <col min="4362" max="4363" width="7" style="208" customWidth="true"/>
    <col min="4364" max="4370" width="6.28515625" style="208" customWidth="true"/>
    <col min="4371" max="4613" width="9.140625" style="208"/>
    <col min="4614" max="4614" width="5" style="208" customWidth="true"/>
    <col min="4615" max="4615" width="13.85546875" style="208" customWidth="true"/>
    <col min="4616" max="4617" width="6.28515625" style="208" customWidth="true"/>
    <col min="4618" max="4619" width="7" style="208" customWidth="true"/>
    <col min="4620" max="4626" width="6.28515625" style="208" customWidth="true"/>
    <col min="4627" max="4869" width="9.140625" style="208"/>
    <col min="4870" max="4870" width="5" style="208" customWidth="true"/>
    <col min="4871" max="4871" width="13.85546875" style="208" customWidth="true"/>
    <col min="4872" max="4873" width="6.28515625" style="208" customWidth="true"/>
    <col min="4874" max="4875" width="7" style="208" customWidth="true"/>
    <col min="4876" max="4882" width="6.28515625" style="208" customWidth="true"/>
    <col min="4883" max="5125" width="9.140625" style="208"/>
    <col min="5126" max="5126" width="5" style="208" customWidth="true"/>
    <col min="5127" max="5127" width="13.85546875" style="208" customWidth="true"/>
    <col min="5128" max="5129" width="6.28515625" style="208" customWidth="true"/>
    <col min="5130" max="5131" width="7" style="208" customWidth="true"/>
    <col min="5132" max="5138" width="6.28515625" style="208" customWidth="true"/>
    <col min="5139" max="5381" width="9.140625" style="208"/>
    <col min="5382" max="5382" width="5" style="208" customWidth="true"/>
    <col min="5383" max="5383" width="13.85546875" style="208" customWidth="true"/>
    <col min="5384" max="5385" width="6.28515625" style="208" customWidth="true"/>
    <col min="5386" max="5387" width="7" style="208" customWidth="true"/>
    <col min="5388" max="5394" width="6.28515625" style="208" customWidth="true"/>
    <col min="5395" max="5637" width="9.140625" style="208"/>
    <col min="5638" max="5638" width="5" style="208" customWidth="true"/>
    <col min="5639" max="5639" width="13.85546875" style="208" customWidth="true"/>
    <col min="5640" max="5641" width="6.28515625" style="208" customWidth="true"/>
    <col min="5642" max="5643" width="7" style="208" customWidth="true"/>
    <col min="5644" max="5650" width="6.28515625" style="208" customWidth="true"/>
    <col min="5651" max="5893" width="9.140625" style="208"/>
    <col min="5894" max="5894" width="5" style="208" customWidth="true"/>
    <col min="5895" max="5895" width="13.85546875" style="208" customWidth="true"/>
    <col min="5896" max="5897" width="6.28515625" style="208" customWidth="true"/>
    <col min="5898" max="5899" width="7" style="208" customWidth="true"/>
    <col min="5900" max="5906" width="6.28515625" style="208" customWidth="true"/>
    <col min="5907" max="6149" width="9.140625" style="208"/>
    <col min="6150" max="6150" width="5" style="208" customWidth="true"/>
    <col min="6151" max="6151" width="13.85546875" style="208" customWidth="true"/>
    <col min="6152" max="6153" width="6.28515625" style="208" customWidth="true"/>
    <col min="6154" max="6155" width="7" style="208" customWidth="true"/>
    <col min="6156" max="6162" width="6.28515625" style="208" customWidth="true"/>
    <col min="6163" max="6405" width="9.140625" style="208"/>
    <col min="6406" max="6406" width="5" style="208" customWidth="true"/>
    <col min="6407" max="6407" width="13.85546875" style="208" customWidth="true"/>
    <col min="6408" max="6409" width="6.28515625" style="208" customWidth="true"/>
    <col min="6410" max="6411" width="7" style="208" customWidth="true"/>
    <col min="6412" max="6418" width="6.28515625" style="208" customWidth="true"/>
    <col min="6419" max="6661" width="9.140625" style="208"/>
    <col min="6662" max="6662" width="5" style="208" customWidth="true"/>
    <col min="6663" max="6663" width="13.85546875" style="208" customWidth="true"/>
    <col min="6664" max="6665" width="6.28515625" style="208" customWidth="true"/>
    <col min="6666" max="6667" width="7" style="208" customWidth="true"/>
    <col min="6668" max="6674" width="6.28515625" style="208" customWidth="true"/>
    <col min="6675" max="6917" width="9.140625" style="208"/>
    <col min="6918" max="6918" width="5" style="208" customWidth="true"/>
    <col min="6919" max="6919" width="13.85546875" style="208" customWidth="true"/>
    <col min="6920" max="6921" width="6.28515625" style="208" customWidth="true"/>
    <col min="6922" max="6923" width="7" style="208" customWidth="true"/>
    <col min="6924" max="6930" width="6.28515625" style="208" customWidth="true"/>
    <col min="6931" max="7173" width="9.140625" style="208"/>
    <col min="7174" max="7174" width="5" style="208" customWidth="true"/>
    <col min="7175" max="7175" width="13.85546875" style="208" customWidth="true"/>
    <col min="7176" max="7177" width="6.28515625" style="208" customWidth="true"/>
    <col min="7178" max="7179" width="7" style="208" customWidth="true"/>
    <col min="7180" max="7186" width="6.28515625" style="208" customWidth="true"/>
    <col min="7187" max="7429" width="9.140625" style="208"/>
    <col min="7430" max="7430" width="5" style="208" customWidth="true"/>
    <col min="7431" max="7431" width="13.85546875" style="208" customWidth="true"/>
    <col min="7432" max="7433" width="6.28515625" style="208" customWidth="true"/>
    <col min="7434" max="7435" width="7" style="208" customWidth="true"/>
    <col min="7436" max="7442" width="6.28515625" style="208" customWidth="true"/>
    <col min="7443" max="7685" width="9.140625" style="208"/>
    <col min="7686" max="7686" width="5" style="208" customWidth="true"/>
    <col min="7687" max="7687" width="13.85546875" style="208" customWidth="true"/>
    <col min="7688" max="7689" width="6.28515625" style="208" customWidth="true"/>
    <col min="7690" max="7691" width="7" style="208" customWidth="true"/>
    <col min="7692" max="7698" width="6.28515625" style="208" customWidth="true"/>
    <col min="7699" max="7941" width="9.140625" style="208"/>
    <col min="7942" max="7942" width="5" style="208" customWidth="true"/>
    <col min="7943" max="7943" width="13.85546875" style="208" customWidth="true"/>
    <col min="7944" max="7945" width="6.28515625" style="208" customWidth="true"/>
    <col min="7946" max="7947" width="7" style="208" customWidth="true"/>
    <col min="7948" max="7954" width="6.28515625" style="208" customWidth="true"/>
    <col min="7955" max="8197" width="9.140625" style="208"/>
    <col min="8198" max="8198" width="5" style="208" customWidth="true"/>
    <col min="8199" max="8199" width="13.85546875" style="208" customWidth="true"/>
    <col min="8200" max="8201" width="6.28515625" style="208" customWidth="true"/>
    <col min="8202" max="8203" width="7" style="208" customWidth="true"/>
    <col min="8204" max="8210" width="6.28515625" style="208" customWidth="true"/>
    <col min="8211" max="8453" width="9.140625" style="208"/>
    <col min="8454" max="8454" width="5" style="208" customWidth="true"/>
    <col min="8455" max="8455" width="13.85546875" style="208" customWidth="true"/>
    <col min="8456" max="8457" width="6.28515625" style="208" customWidth="true"/>
    <col min="8458" max="8459" width="7" style="208" customWidth="true"/>
    <col min="8460" max="8466" width="6.28515625" style="208" customWidth="true"/>
    <col min="8467" max="8709" width="9.140625" style="208"/>
    <col min="8710" max="8710" width="5" style="208" customWidth="true"/>
    <col min="8711" max="8711" width="13.85546875" style="208" customWidth="true"/>
    <col min="8712" max="8713" width="6.28515625" style="208" customWidth="true"/>
    <col min="8714" max="8715" width="7" style="208" customWidth="true"/>
    <col min="8716" max="8722" width="6.28515625" style="208" customWidth="true"/>
    <col min="8723" max="8965" width="9.140625" style="208"/>
    <col min="8966" max="8966" width="5" style="208" customWidth="true"/>
    <col min="8967" max="8967" width="13.85546875" style="208" customWidth="true"/>
    <col min="8968" max="8969" width="6.28515625" style="208" customWidth="true"/>
    <col min="8970" max="8971" width="7" style="208" customWidth="true"/>
    <col min="8972" max="8978" width="6.28515625" style="208" customWidth="true"/>
    <col min="8979" max="9221" width="9.140625" style="208"/>
    <col min="9222" max="9222" width="5" style="208" customWidth="true"/>
    <col min="9223" max="9223" width="13.85546875" style="208" customWidth="true"/>
    <col min="9224" max="9225" width="6.28515625" style="208" customWidth="true"/>
    <col min="9226" max="9227" width="7" style="208" customWidth="true"/>
    <col min="9228" max="9234" width="6.28515625" style="208" customWidth="true"/>
    <col min="9235" max="9477" width="9.140625" style="208"/>
    <col min="9478" max="9478" width="5" style="208" customWidth="true"/>
    <col min="9479" max="9479" width="13.85546875" style="208" customWidth="true"/>
    <col min="9480" max="9481" width="6.28515625" style="208" customWidth="true"/>
    <col min="9482" max="9483" width="7" style="208" customWidth="true"/>
    <col min="9484" max="9490" width="6.28515625" style="208" customWidth="true"/>
    <col min="9491" max="9733" width="9.140625" style="208"/>
    <col min="9734" max="9734" width="5" style="208" customWidth="true"/>
    <col min="9735" max="9735" width="13.85546875" style="208" customWidth="true"/>
    <col min="9736" max="9737" width="6.28515625" style="208" customWidth="true"/>
    <col min="9738" max="9739" width="7" style="208" customWidth="true"/>
    <col min="9740" max="9746" width="6.28515625" style="208" customWidth="true"/>
    <col min="9747" max="9989" width="9.140625" style="208"/>
    <col min="9990" max="9990" width="5" style="208" customWidth="true"/>
    <col min="9991" max="9991" width="13.85546875" style="208" customWidth="true"/>
    <col min="9992" max="9993" width="6.28515625" style="208" customWidth="true"/>
    <col min="9994" max="9995" width="7" style="208" customWidth="true"/>
    <col min="9996" max="10002" width="6.28515625" style="208" customWidth="true"/>
    <col min="10003" max="10245" width="9.140625" style="208"/>
    <col min="10246" max="10246" width="5" style="208" customWidth="true"/>
    <col min="10247" max="10247" width="13.85546875" style="208" customWidth="true"/>
    <col min="10248" max="10249" width="6.28515625" style="208" customWidth="true"/>
    <col min="10250" max="10251" width="7" style="208" customWidth="true"/>
    <col min="10252" max="10258" width="6.28515625" style="208" customWidth="true"/>
    <col min="10259" max="10501" width="9.140625" style="208"/>
    <col min="10502" max="10502" width="5" style="208" customWidth="true"/>
    <col min="10503" max="10503" width="13.85546875" style="208" customWidth="true"/>
    <col min="10504" max="10505" width="6.28515625" style="208" customWidth="true"/>
    <col min="10506" max="10507" width="7" style="208" customWidth="true"/>
    <col min="10508" max="10514" width="6.28515625" style="208" customWidth="true"/>
    <col min="10515" max="10757" width="9.140625" style="208"/>
    <col min="10758" max="10758" width="5" style="208" customWidth="true"/>
    <col min="10759" max="10759" width="13.85546875" style="208" customWidth="true"/>
    <col min="10760" max="10761" width="6.28515625" style="208" customWidth="true"/>
    <col min="10762" max="10763" width="7" style="208" customWidth="true"/>
    <col min="10764" max="10770" width="6.28515625" style="208" customWidth="true"/>
    <col min="10771" max="11013" width="9.140625" style="208"/>
    <col min="11014" max="11014" width="5" style="208" customWidth="true"/>
    <col min="11015" max="11015" width="13.85546875" style="208" customWidth="true"/>
    <col min="11016" max="11017" width="6.28515625" style="208" customWidth="true"/>
    <col min="11018" max="11019" width="7" style="208" customWidth="true"/>
    <col min="11020" max="11026" width="6.28515625" style="208" customWidth="true"/>
    <col min="11027" max="11269" width="9.140625" style="208"/>
    <col min="11270" max="11270" width="5" style="208" customWidth="true"/>
    <col min="11271" max="11271" width="13.85546875" style="208" customWidth="true"/>
    <col min="11272" max="11273" width="6.28515625" style="208" customWidth="true"/>
    <col min="11274" max="11275" width="7" style="208" customWidth="true"/>
    <col min="11276" max="11282" width="6.28515625" style="208" customWidth="true"/>
    <col min="11283" max="11525" width="9.140625" style="208"/>
    <col min="11526" max="11526" width="5" style="208" customWidth="true"/>
    <col min="11527" max="11527" width="13.85546875" style="208" customWidth="true"/>
    <col min="11528" max="11529" width="6.28515625" style="208" customWidth="true"/>
    <col min="11530" max="11531" width="7" style="208" customWidth="true"/>
    <col min="11532" max="11538" width="6.28515625" style="208" customWidth="true"/>
    <col min="11539" max="11781" width="9.140625" style="208"/>
    <col min="11782" max="11782" width="5" style="208" customWidth="true"/>
    <col min="11783" max="11783" width="13.85546875" style="208" customWidth="true"/>
    <col min="11784" max="11785" width="6.28515625" style="208" customWidth="true"/>
    <col min="11786" max="11787" width="7" style="208" customWidth="true"/>
    <col min="11788" max="11794" width="6.28515625" style="208" customWidth="true"/>
    <col min="11795" max="12037" width="9.140625" style="208"/>
    <col min="12038" max="12038" width="5" style="208" customWidth="true"/>
    <col min="12039" max="12039" width="13.85546875" style="208" customWidth="true"/>
    <col min="12040" max="12041" width="6.28515625" style="208" customWidth="true"/>
    <col min="12042" max="12043" width="7" style="208" customWidth="true"/>
    <col min="12044" max="12050" width="6.28515625" style="208" customWidth="true"/>
    <col min="12051" max="12293" width="9.140625" style="208"/>
    <col min="12294" max="12294" width="5" style="208" customWidth="true"/>
    <col min="12295" max="12295" width="13.85546875" style="208" customWidth="true"/>
    <col min="12296" max="12297" width="6.28515625" style="208" customWidth="true"/>
    <col min="12298" max="12299" width="7" style="208" customWidth="true"/>
    <col min="12300" max="12306" width="6.28515625" style="208" customWidth="true"/>
    <col min="12307" max="12549" width="9.140625" style="208"/>
    <col min="12550" max="12550" width="5" style="208" customWidth="true"/>
    <col min="12551" max="12551" width="13.85546875" style="208" customWidth="true"/>
    <col min="12552" max="12553" width="6.28515625" style="208" customWidth="true"/>
    <col min="12554" max="12555" width="7" style="208" customWidth="true"/>
    <col min="12556" max="12562" width="6.28515625" style="208" customWidth="true"/>
    <col min="12563" max="12805" width="9.140625" style="208"/>
    <col min="12806" max="12806" width="5" style="208" customWidth="true"/>
    <col min="12807" max="12807" width="13.85546875" style="208" customWidth="true"/>
    <col min="12808" max="12809" width="6.28515625" style="208" customWidth="true"/>
    <col min="12810" max="12811" width="7" style="208" customWidth="true"/>
    <col min="12812" max="12818" width="6.28515625" style="208" customWidth="true"/>
    <col min="12819" max="13061" width="9.140625" style="208"/>
    <col min="13062" max="13062" width="5" style="208" customWidth="true"/>
    <col min="13063" max="13063" width="13.85546875" style="208" customWidth="true"/>
    <col min="13064" max="13065" width="6.28515625" style="208" customWidth="true"/>
    <col min="13066" max="13067" width="7" style="208" customWidth="true"/>
    <col min="13068" max="13074" width="6.28515625" style="208" customWidth="true"/>
    <col min="13075" max="13317" width="9.140625" style="208"/>
    <col min="13318" max="13318" width="5" style="208" customWidth="true"/>
    <col min="13319" max="13319" width="13.85546875" style="208" customWidth="true"/>
    <col min="13320" max="13321" width="6.28515625" style="208" customWidth="true"/>
    <col min="13322" max="13323" width="7" style="208" customWidth="true"/>
    <col min="13324" max="13330" width="6.28515625" style="208" customWidth="true"/>
    <col min="13331" max="13573" width="9.140625" style="208"/>
    <col min="13574" max="13574" width="5" style="208" customWidth="true"/>
    <col min="13575" max="13575" width="13.85546875" style="208" customWidth="true"/>
    <col min="13576" max="13577" width="6.28515625" style="208" customWidth="true"/>
    <col min="13578" max="13579" width="7" style="208" customWidth="true"/>
    <col min="13580" max="13586" width="6.28515625" style="208" customWidth="true"/>
    <col min="13587" max="13829" width="9.140625" style="208"/>
    <col min="13830" max="13830" width="5" style="208" customWidth="true"/>
    <col min="13831" max="13831" width="13.85546875" style="208" customWidth="true"/>
    <col min="13832" max="13833" width="6.28515625" style="208" customWidth="true"/>
    <col min="13834" max="13835" width="7" style="208" customWidth="true"/>
    <col min="13836" max="13842" width="6.28515625" style="208" customWidth="true"/>
    <col min="13843" max="14085" width="9.140625" style="208"/>
    <col min="14086" max="14086" width="5" style="208" customWidth="true"/>
    <col min="14087" max="14087" width="13.85546875" style="208" customWidth="true"/>
    <col min="14088" max="14089" width="6.28515625" style="208" customWidth="true"/>
    <col min="14090" max="14091" width="7" style="208" customWidth="true"/>
    <col min="14092" max="14098" width="6.28515625" style="208" customWidth="true"/>
    <col min="14099" max="14341" width="9.140625" style="208"/>
    <col min="14342" max="14342" width="5" style="208" customWidth="true"/>
    <col min="14343" max="14343" width="13.85546875" style="208" customWidth="true"/>
    <col min="14344" max="14345" width="6.28515625" style="208" customWidth="true"/>
    <col min="14346" max="14347" width="7" style="208" customWidth="true"/>
    <col min="14348" max="14354" width="6.28515625" style="208" customWidth="true"/>
    <col min="14355" max="14597" width="9.140625" style="208"/>
    <col min="14598" max="14598" width="5" style="208" customWidth="true"/>
    <col min="14599" max="14599" width="13.85546875" style="208" customWidth="true"/>
    <col min="14600" max="14601" width="6.28515625" style="208" customWidth="true"/>
    <col min="14602" max="14603" width="7" style="208" customWidth="true"/>
    <col min="14604" max="14610" width="6.28515625" style="208" customWidth="true"/>
    <col min="14611" max="14853" width="9.140625" style="208"/>
    <col min="14854" max="14854" width="5" style="208" customWidth="true"/>
    <col min="14855" max="14855" width="13.85546875" style="208" customWidth="true"/>
    <col min="14856" max="14857" width="6.28515625" style="208" customWidth="true"/>
    <col min="14858" max="14859" width="7" style="208" customWidth="true"/>
    <col min="14860" max="14866" width="6.28515625" style="208" customWidth="true"/>
    <col min="14867" max="15109" width="9.140625" style="208"/>
    <col min="15110" max="15110" width="5" style="208" customWidth="true"/>
    <col min="15111" max="15111" width="13.85546875" style="208" customWidth="true"/>
    <col min="15112" max="15113" width="6.28515625" style="208" customWidth="true"/>
    <col min="15114" max="15115" width="7" style="208" customWidth="true"/>
    <col min="15116" max="15122" width="6.28515625" style="208" customWidth="true"/>
    <col min="15123" max="15365" width="9.140625" style="208"/>
    <col min="15366" max="15366" width="5" style="208" customWidth="true"/>
    <col min="15367" max="15367" width="13.85546875" style="208" customWidth="true"/>
    <col min="15368" max="15369" width="6.28515625" style="208" customWidth="true"/>
    <col min="15370" max="15371" width="7" style="208" customWidth="true"/>
    <col min="15372" max="15378" width="6.28515625" style="208" customWidth="true"/>
    <col min="15379" max="15621" width="9.140625" style="208"/>
    <col min="15622" max="15622" width="5" style="208" customWidth="true"/>
    <col min="15623" max="15623" width="13.85546875" style="208" customWidth="true"/>
    <col min="15624" max="15625" width="6.28515625" style="208" customWidth="true"/>
    <col min="15626" max="15627" width="7" style="208" customWidth="true"/>
    <col min="15628" max="15634" width="6.28515625" style="208" customWidth="true"/>
    <col min="15635" max="15877" width="9.140625" style="208"/>
    <col min="15878" max="15878" width="5" style="208" customWidth="true"/>
    <col min="15879" max="15879" width="13.85546875" style="208" customWidth="true"/>
    <col min="15880" max="15881" width="6.28515625" style="208" customWidth="true"/>
    <col min="15882" max="15883" width="7" style="208" customWidth="true"/>
    <col min="15884" max="15890" width="6.28515625" style="208" customWidth="true"/>
    <col min="15891" max="16133" width="9.140625" style="208"/>
    <col min="16134" max="16134" width="5" style="208" customWidth="true"/>
    <col min="16135" max="16135" width="13.85546875" style="208" customWidth="true"/>
    <col min="16136" max="16137" width="6.28515625" style="208" customWidth="true"/>
    <col min="16138" max="16139" width="7" style="208" customWidth="true"/>
    <col min="16140" max="16146" width="6.28515625" style="208" customWidth="true"/>
    <col min="16147" max="16384" width="9.140625" style="208"/>
  </cols>
  <sheetData>
    <row r="4" ht="28.5" customHeight="true" x14ac:dyDescent="0.2">
      <c r="B4" s="1002" t="s">
        <v>126</v>
      </c>
      <c r="C4" s="1003"/>
      <c r="D4" s="1003"/>
      <c r="E4" s="1003"/>
      <c r="F4" s="1003"/>
      <c r="G4" s="1003"/>
      <c r="H4" s="1003"/>
      <c r="I4" s="1003"/>
      <c r="J4" s="1003"/>
      <c r="K4" s="1003"/>
      <c r="L4" s="1003"/>
      <c r="M4" s="1003"/>
      <c r="N4" s="1003"/>
      <c r="O4" s="1003"/>
      <c r="P4" s="1003"/>
      <c r="Q4" s="1003"/>
      <c r="R4" s="1003"/>
      <c r="S4" s="1003"/>
      <c r="T4" s="1003"/>
      <c r="U4" s="1003"/>
      <c r="V4" s="1003"/>
      <c r="W4" s="1003"/>
      <c r="X4" s="1003"/>
      <c r="Y4" s="1003"/>
    </row>
    <row r="5" ht="28.5" customHeight="true" x14ac:dyDescent="0.2">
      <c r="B5" s="967" t="str">
        <f ca="true">IF(ISERROR(INDIRECT(CONCATENATE($B105,"!A2"))),"",INDIRECT(CONCATENATE($B105,"!A2")))</f>
        <v>Gambia</v>
      </c>
      <c r="C5" s="1000"/>
      <c r="D5" s="1000"/>
      <c r="E5" s="1000"/>
      <c r="F5" s="1000"/>
      <c r="G5" s="1000"/>
      <c r="H5" s="1000"/>
      <c r="I5" s="1000"/>
      <c r="J5" s="1000"/>
      <c r="K5" s="1001"/>
      <c r="L5" s="1001"/>
      <c r="M5" s="1001"/>
      <c r="N5" s="1001"/>
      <c r="O5" s="1001"/>
      <c r="P5" s="1001"/>
      <c r="Q5" s="1001"/>
      <c r="R5" s="1001"/>
      <c r="S5" s="1001"/>
      <c r="T5" s="1001"/>
      <c r="U5" s="1001"/>
      <c r="V5" s="1001"/>
      <c r="W5" s="1001"/>
      <c r="X5" s="1001"/>
      <c r="Y5" s="1001"/>
    </row>
    <row r="6" x14ac:dyDescent="0.2">
      <c r="F6" s="208"/>
      <c r="G6" s="208"/>
      <c r="J6" s="209"/>
      <c r="K6" s="209"/>
      <c r="L6" s="209"/>
      <c r="M6" s="209"/>
      <c r="N6" s="209"/>
      <c r="O6" s="209"/>
      <c r="P6" s="209"/>
    </row>
    <row r="7" s="210" customFormat="true" ht="18" x14ac:dyDescent="0.25">
      <c r="B7" s="964" t="str">
        <f>B118</f>
        <v>National use of sanitation facilities, 2000–2020</v>
      </c>
      <c r="C7" s="1004"/>
      <c r="D7" s="1004"/>
      <c r="E7" s="1004"/>
      <c r="F7" s="1004"/>
      <c r="G7" s="1004"/>
      <c r="H7" s="1004"/>
      <c r="I7" s="1004"/>
      <c r="J7" s="964" t="str">
        <f>B218</f>
        <v>Urban use of sanitation facilities, 2000–2020</v>
      </c>
      <c r="K7" s="1004"/>
      <c r="L7" s="1004"/>
      <c r="M7" s="1004"/>
      <c r="N7" s="1004"/>
      <c r="O7" s="1004"/>
      <c r="P7" s="1004"/>
      <c r="Q7" s="1004"/>
      <c r="R7" s="964" t="str">
        <f>B318</f>
        <v>Rural use of sanitation facilities, 2000–2020</v>
      </c>
      <c r="S7" s="1004"/>
      <c r="T7" s="1004"/>
      <c r="U7" s="1004"/>
      <c r="V7" s="1004"/>
      <c r="W7" s="1004"/>
      <c r="X7" s="1004"/>
      <c r="Y7" s="1004"/>
    </row>
    <row r="8" s="210" customFormat="true" x14ac:dyDescent="0.2"/>
    <row r="17" x14ac:dyDescent="0.2">
      <c r="Q17" s="209"/>
      <c r="R17" s="209"/>
      <c r="S17" s="209"/>
      <c r="T17" s="209"/>
      <c r="U17" s="209"/>
      <c r="V17" s="209"/>
    </row>
    <row r="18" x14ac:dyDescent="0.2">
      <c r="Q18" s="209"/>
      <c r="R18" s="209"/>
      <c r="S18" s="209"/>
      <c r="T18" s="209"/>
      <c r="U18" s="209"/>
      <c r="V18" s="209"/>
    </row>
    <row r="19" x14ac:dyDescent="0.2">
      <c r="Q19" s="209"/>
      <c r="R19" s="209"/>
      <c r="S19" s="209"/>
      <c r="T19" s="209"/>
      <c r="U19" s="209"/>
      <c r="V19" s="209"/>
    </row>
    <row r="20" x14ac:dyDescent="0.2">
      <c r="Q20" s="209"/>
      <c r="R20" s="209"/>
      <c r="S20" s="209"/>
      <c r="T20" s="209"/>
      <c r="U20" s="209"/>
      <c r="V20" s="209"/>
    </row>
    <row r="21" x14ac:dyDescent="0.2">
      <c r="Q21" s="209"/>
      <c r="R21" s="209"/>
      <c r="S21" s="209"/>
      <c r="T21" s="209"/>
      <c r="U21" s="209"/>
      <c r="V21" s="209"/>
    </row>
    <row r="22" x14ac:dyDescent="0.2">
      <c r="Q22" s="209"/>
      <c r="R22" s="209"/>
      <c r="S22" s="209"/>
      <c r="T22" s="209"/>
      <c r="U22" s="209"/>
      <c r="V22" s="209"/>
    </row>
    <row r="23" x14ac:dyDescent="0.2">
      <c r="Q23" s="209"/>
      <c r="R23" s="209"/>
      <c r="S23" s="209"/>
      <c r="T23" s="209"/>
      <c r="U23" s="209"/>
      <c r="V23" s="209"/>
    </row>
    <row r="31" s="212" customFormat="true" x14ac:dyDescent="0.2">
      <c r="B31" s="977" t="str">
        <f ca="true">IF(ISERROR(INDIRECT(CONCATENATE($B105,"!A2"))),"",INDIRECT(CONCATENATE($B105,"!A2")))</f>
        <v>Gambia</v>
      </c>
      <c r="C31" s="978"/>
      <c r="D31" s="978"/>
      <c r="E31" s="979"/>
      <c r="F31" s="969" t="s">
        <v>0</v>
      </c>
      <c r="G31" s="969"/>
      <c r="H31" s="969"/>
      <c r="I31" s="970"/>
      <c r="J31" s="968" t="s">
        <v>1</v>
      </c>
      <c r="K31" s="969"/>
      <c r="L31" s="969"/>
      <c r="M31" s="970"/>
      <c r="N31" s="968" t="s">
        <v>2</v>
      </c>
      <c r="O31" s="969"/>
      <c r="P31" s="969"/>
      <c r="Q31" s="970"/>
      <c r="R31" s="968" t="s">
        <v>3</v>
      </c>
      <c r="S31" s="969"/>
      <c r="T31" s="969"/>
      <c r="U31" s="970"/>
      <c r="V31" s="968" t="s">
        <v>4</v>
      </c>
      <c r="W31" s="969"/>
      <c r="X31" s="969"/>
      <c r="Y31" s="970"/>
    </row>
    <row r="32" s="216" customFormat="true" ht="22.5" customHeight="true" x14ac:dyDescent="0.2">
      <c r="B32" s="980"/>
      <c r="C32" s="981"/>
      <c r="D32" s="981"/>
      <c r="E32" s="982"/>
      <c r="F32" s="213" t="s">
        <v>15</v>
      </c>
      <c r="G32" s="214" t="s">
        <v>16</v>
      </c>
      <c r="H32" s="214" t="s">
        <v>22</v>
      </c>
      <c r="I32" s="215" t="s">
        <v>19</v>
      </c>
      <c r="J32" s="213" t="s">
        <v>15</v>
      </c>
      <c r="K32" s="214" t="s">
        <v>16</v>
      </c>
      <c r="L32" s="214" t="s">
        <v>22</v>
      </c>
      <c r="M32" s="215" t="s">
        <v>19</v>
      </c>
      <c r="N32" s="213" t="s">
        <v>15</v>
      </c>
      <c r="O32" s="214" t="s">
        <v>16</v>
      </c>
      <c r="P32" s="214" t="s">
        <v>22</v>
      </c>
      <c r="Q32" s="215" t="s">
        <v>19</v>
      </c>
      <c r="R32" s="213" t="s">
        <v>15</v>
      </c>
      <c r="S32" s="214" t="s">
        <v>16</v>
      </c>
      <c r="T32" s="214" t="s">
        <v>22</v>
      </c>
      <c r="U32" s="215" t="s">
        <v>19</v>
      </c>
      <c r="V32" s="213" t="s">
        <v>15</v>
      </c>
      <c r="W32" s="214" t="s">
        <v>16</v>
      </c>
      <c r="X32" s="214" t="s">
        <v>22</v>
      </c>
      <c r="Y32" s="215" t="s">
        <v>19</v>
      </c>
    </row>
    <row r="33" x14ac:dyDescent="0.2">
      <c r="B33" s="971" t="s">
        <v>5</v>
      </c>
      <c r="C33" s="972"/>
      <c r="D33" s="975" t="s">
        <v>25</v>
      </c>
      <c r="E33" s="205">
        <f>C99</f>
        <v>2000</v>
      </c>
      <c r="F33" s="275">
        <f ca="true">E99</f>
        <v>39.397558933974658</v>
      </c>
      <c r="G33" s="218">
        <f t="shared" ref="G33:I34" ca="true" si="0">F99</f>
        <v>20.303057456513333</v>
      </c>
      <c r="H33" s="219">
        <f t="shared" ca="true" si="0"/>
        <v>18.521797174809308</v>
      </c>
      <c r="I33" s="220">
        <f t="shared" ca="true" si="0"/>
        <v>21.777586434702698</v>
      </c>
      <c r="J33" s="275">
        <f ca="true">J99</f>
        <v>52.472282749249089</v>
      </c>
      <c r="K33" s="218">
        <f t="shared" ref="K33:M34" ca="true" si="1">K99</f>
        <v>26.001764623637982</v>
      </c>
      <c r="L33" s="219">
        <f t="shared" ca="true" si="1"/>
        <v>13.153606726186013</v>
      </c>
      <c r="M33" s="220">
        <f t="shared" ca="true" si="1"/>
        <v>8.3723459009269163</v>
      </c>
      <c r="N33" s="275">
        <f ca="true">O99</f>
        <v>54.743639724010798</v>
      </c>
      <c r="O33" s="218">
        <f t="shared" ref="O33:Q34" ca="true" si="2">P99</f>
        <v>32.470076698331908</v>
      </c>
      <c r="P33" s="219">
        <f t="shared" ca="true" si="2"/>
        <v>10.459366111074019</v>
      </c>
      <c r="Q33" s="220">
        <f t="shared" ca="true" si="2"/>
        <v>2.3269174665832679</v>
      </c>
      <c r="R33" s="275">
        <f ca="true">T99</f>
        <v>55.813709303503877</v>
      </c>
      <c r="S33" s="218">
        <f t="shared" ref="S33:U34" ca="true" si="3">U99</f>
        <v>34.116757625184491</v>
      </c>
      <c r="T33" s="219">
        <f t="shared" ca="true" si="3"/>
        <v>8.461756285374662</v>
      </c>
      <c r="U33" s="220">
        <f t="shared" ca="true" si="3"/>
        <v>1.6077767859369771</v>
      </c>
      <c r="V33" s="275">
        <f ca="true">Y99</f>
        <v>80.947520388154317</v>
      </c>
      <c r="W33" s="218">
        <f t="shared" ref="W33:Y34" ca="true" si="4">Z99</f>
        <v>15.700147783639585</v>
      </c>
      <c r="X33" s="219">
        <f t="shared" ca="true" si="4"/>
        <v>2.9602030087959577</v>
      </c>
      <c r="Y33" s="220">
        <f t="shared" ca="true" si="4"/>
        <v>0.39212881941013933</v>
      </c>
    </row>
    <row r="34" x14ac:dyDescent="0.2">
      <c r="B34" s="973"/>
      <c r="C34" s="974"/>
      <c r="D34" s="976"/>
      <c r="E34" s="206">
        <f>C100</f>
        <v>2020</v>
      </c>
      <c r="F34" s="276">
        <f ca="true">E100</f>
        <v>19.798834600417599</v>
      </c>
      <c r="G34" s="223">
        <f t="shared" ca="true" si="0"/>
        <v>10.203090936114727</v>
      </c>
      <c r="H34" s="224">
        <f t="shared" ca="true" si="0"/>
        <v>68.54508763956801</v>
      </c>
      <c r="I34" s="225">
        <f t="shared" ca="true" si="0"/>
        <v>1.4529868238996642</v>
      </c>
      <c r="J34" s="276">
        <f ca="true">J100</f>
        <v>30.55159225920659</v>
      </c>
      <c r="K34" s="223">
        <f t="shared" ca="true" si="1"/>
        <v>15.139332027871767</v>
      </c>
      <c r="L34" s="224">
        <f t="shared" ca="true" si="1"/>
        <v>54.30907571292164</v>
      </c>
      <c r="M34" s="225">
        <f t="shared" ca="true" si="1"/>
        <v>0</v>
      </c>
      <c r="N34" s="276">
        <f ca="true">O100</f>
        <v>38.740477965894982</v>
      </c>
      <c r="O34" s="223">
        <f t="shared" ca="true" si="2"/>
        <v>22.978126723476226</v>
      </c>
      <c r="P34" s="224">
        <f t="shared" ca="true" si="2"/>
        <v>38.279165907623991</v>
      </c>
      <c r="Q34" s="225">
        <f t="shared" ca="true" si="2"/>
        <v>2.2294030048044533E-3</v>
      </c>
      <c r="R34" s="276">
        <f ca="true">T100</f>
        <v>50.485383673011938</v>
      </c>
      <c r="S34" s="223">
        <f t="shared" ca="true" si="3"/>
        <v>30.859758648552429</v>
      </c>
      <c r="T34" s="224">
        <f t="shared" ca="true" si="3"/>
        <v>18.654857678435633</v>
      </c>
      <c r="U34" s="225">
        <f t="shared" ca="true" si="3"/>
        <v>0</v>
      </c>
      <c r="V34" s="276">
        <f ca="true">Y100</f>
        <v>78.681386387258769</v>
      </c>
      <c r="W34" s="223">
        <f t="shared" ca="true" si="4"/>
        <v>15.260620562286956</v>
      </c>
      <c r="X34" s="224">
        <f t="shared" ca="true" si="4"/>
        <v>6.0579930504542716</v>
      </c>
      <c r="Y34" s="225">
        <f t="shared" ca="true" si="4"/>
        <v>0</v>
      </c>
    </row>
    <row r="35" x14ac:dyDescent="0.2">
      <c r="F35" s="208"/>
      <c r="H35" s="211"/>
    </row>
    <row r="36" x14ac:dyDescent="0.2">
      <c r="B36" s="971" t="s">
        <v>6</v>
      </c>
      <c r="C36" s="972"/>
      <c r="D36" s="975" t="s">
        <v>25</v>
      </c>
      <c r="E36" s="205">
        <f>C199</f>
        <v>2000</v>
      </c>
      <c r="F36" s="275">
        <f ca="true">E199</f>
        <v>43.400165110707086</v>
      </c>
      <c r="G36" s="218">
        <f t="shared" ref="G36:I37" ca="true" si="5">F199</f>
        <v>41.702071088358288</v>
      </c>
      <c r="H36" s="219">
        <f t="shared" ca="true" si="5"/>
        <v>12.409540001108525</v>
      </c>
      <c r="I36" s="220">
        <f t="shared" ca="true" si="5"/>
        <v>2.4882237998261019</v>
      </c>
      <c r="J36" s="275">
        <f ca="true">J199</f>
        <v>47.572445810957831</v>
      </c>
      <c r="K36" s="218">
        <f t="shared" ref="K36:M37" ca="true" si="6">K199</f>
        <v>48.279806087253021</v>
      </c>
      <c r="L36" s="219">
        <f t="shared" ca="true" si="6"/>
        <v>1.5752147850624851</v>
      </c>
      <c r="M36" s="220">
        <f t="shared" ca="true" si="6"/>
        <v>2.5725333167266626</v>
      </c>
      <c r="N36" s="275">
        <f ca="true">O199</f>
        <v>52.714209031862993</v>
      </c>
      <c r="O36" s="218">
        <f t="shared" ref="O36:Q37" ca="true" si="7">P199</f>
        <v>44.511155619479496</v>
      </c>
      <c r="P36" s="219">
        <f t="shared" ca="true" si="7"/>
        <v>2.3742474961123321</v>
      </c>
      <c r="Q36" s="220">
        <f t="shared" ca="true" si="7"/>
        <v>0.40038785254517961</v>
      </c>
      <c r="R36" s="275">
        <f ca="true">T199</f>
        <v>70.618008571889646</v>
      </c>
      <c r="S36" s="218">
        <f t="shared" ref="S36:U37" ca="true" si="8">U199</f>
        <v>26.788535790500159</v>
      </c>
      <c r="T36" s="219">
        <f t="shared" ca="true" si="8"/>
        <v>1.7987650408108919</v>
      </c>
      <c r="U36" s="220">
        <f t="shared" ca="true" si="8"/>
        <v>0.79469059679929899</v>
      </c>
      <c r="V36" s="275">
        <f ca="true">Y199</f>
        <v>90.683230946369065</v>
      </c>
      <c r="W36" s="218">
        <f t="shared" ref="W36:Y37" ca="true" si="9">Z199</f>
        <v>8.6639733286253406</v>
      </c>
      <c r="X36" s="219">
        <f t="shared" ca="true" si="9"/>
        <v>0.65279572500558913</v>
      </c>
      <c r="Y36" s="220">
        <f t="shared" ca="true" si="9"/>
        <v>0</v>
      </c>
    </row>
    <row r="37" x14ac:dyDescent="0.2">
      <c r="B37" s="973"/>
      <c r="C37" s="974"/>
      <c r="D37" s="976"/>
      <c r="E37" s="206">
        <f>C200</f>
        <v>2020</v>
      </c>
      <c r="F37" s="276">
        <f ca="true">E200</f>
        <v>24.139541662304765</v>
      </c>
      <c r="G37" s="223">
        <f t="shared" ca="true" si="5"/>
        <v>23.195047297031323</v>
      </c>
      <c r="H37" s="224">
        <f t="shared" ca="true" si="5"/>
        <v>52.067592794946364</v>
      </c>
      <c r="I37" s="225">
        <f t="shared" ca="true" si="5"/>
        <v>0.59781824571754782</v>
      </c>
      <c r="J37" s="276">
        <f ca="true">J200</f>
        <v>32.098769203497319</v>
      </c>
      <c r="K37" s="223">
        <f t="shared" ca="true" si="6"/>
        <v>32.576049567486756</v>
      </c>
      <c r="L37" s="224">
        <f t="shared" ca="true" si="6"/>
        <v>35.325181229015925</v>
      </c>
      <c r="M37" s="225">
        <f t="shared" ca="true" si="6"/>
        <v>0</v>
      </c>
      <c r="N37" s="276">
        <f ca="true">O200</f>
        <v>43.502504975500067</v>
      </c>
      <c r="O37" s="223">
        <f t="shared" ca="true" si="7"/>
        <v>36.732918967469352</v>
      </c>
      <c r="P37" s="224">
        <f t="shared" ca="true" si="7"/>
        <v>19.467022640188702</v>
      </c>
      <c r="Q37" s="225">
        <f t="shared" ca="true" si="7"/>
        <v>0.29755341684187364</v>
      </c>
      <c r="R37" s="276">
        <f ca="true">T200</f>
        <v>64.617777485845252</v>
      </c>
      <c r="S37" s="223">
        <f t="shared" ca="true" si="8"/>
        <v>24.512382604501717</v>
      </c>
      <c r="T37" s="224">
        <f t="shared" ca="true" si="8"/>
        <v>10.869839909653024</v>
      </c>
      <c r="U37" s="225">
        <f t="shared" ca="true" si="8"/>
        <v>0</v>
      </c>
      <c r="V37" s="276">
        <f ca="true">Y200</f>
        <v>88.071564344700818</v>
      </c>
      <c r="W37" s="223">
        <f t="shared" ca="true" si="9"/>
        <v>8.4144518951257208</v>
      </c>
      <c r="X37" s="224">
        <f t="shared" ca="true" si="9"/>
        <v>3.5139837601734598</v>
      </c>
      <c r="Y37" s="225">
        <f t="shared" ca="true" si="9"/>
        <v>0</v>
      </c>
    </row>
    <row r="38" x14ac:dyDescent="0.2">
      <c r="F38" s="208"/>
      <c r="G38" s="208"/>
      <c r="H38" s="211"/>
      <c r="I38" s="211"/>
    </row>
    <row r="39" x14ac:dyDescent="0.2">
      <c r="B39" s="971" t="s">
        <v>7</v>
      </c>
      <c r="C39" s="972"/>
      <c r="D39" s="975" t="s">
        <v>25</v>
      </c>
      <c r="E39" s="205">
        <f>C299</f>
        <v>2000</v>
      </c>
      <c r="F39" s="275">
        <f ca="true">E299</f>
        <v>36.465158540831538</v>
      </c>
      <c r="G39" s="218">
        <f t="shared" ref="G39:I40" ca="true" si="10">F299</f>
        <v>21.417383272620469</v>
      </c>
      <c r="H39" s="219">
        <f t="shared" ca="true" si="10"/>
        <v>15.956628423688471</v>
      </c>
      <c r="I39" s="220">
        <f t="shared" ca="true" si="10"/>
        <v>26.160829762859521</v>
      </c>
      <c r="J39" s="275">
        <f ca="true">J299</f>
        <v>48.651698202730728</v>
      </c>
      <c r="K39" s="218">
        <f t="shared" ref="K39:M40" ca="true" si="11">K299</f>
        <v>22.553664661276198</v>
      </c>
      <c r="L39" s="219">
        <f t="shared" ca="true" si="11"/>
        <v>13.546549600797789</v>
      </c>
      <c r="M39" s="220">
        <f t="shared" ca="true" si="11"/>
        <v>15.248087535195282</v>
      </c>
      <c r="N39" s="275">
        <f ca="true">O299</f>
        <v>57.667262584031953</v>
      </c>
      <c r="O39" s="218">
        <f t="shared" ref="O39:Q40" ca="true" si="12">P299</f>
        <v>24.297756710854639</v>
      </c>
      <c r="P39" s="219">
        <f t="shared" ca="true" si="12"/>
        <v>10.900992917565986</v>
      </c>
      <c r="Q39" s="220">
        <f t="shared" ca="true" si="12"/>
        <v>7.1339877875474258</v>
      </c>
      <c r="R39" s="275">
        <f ca="true">T299</f>
        <v>67.343077339506209</v>
      </c>
      <c r="S39" s="218">
        <f t="shared" ref="S39:U40" ca="true" si="13">U299</f>
        <v>19.646889190518749</v>
      </c>
      <c r="T39" s="219">
        <f t="shared" ca="true" si="13"/>
        <v>10.431594380165478</v>
      </c>
      <c r="U39" s="220">
        <f t="shared" ca="true" si="13"/>
        <v>2.5784390898095637</v>
      </c>
      <c r="V39" s="275">
        <f ca="true">Y299</f>
        <v>75.570757801539145</v>
      </c>
      <c r="W39" s="218">
        <f t="shared" ref="W39:Y40" ca="true" si="14">Z299</f>
        <v>15.699328526493314</v>
      </c>
      <c r="X39" s="219">
        <f t="shared" ca="true" si="14"/>
        <v>7.1071326316460812</v>
      </c>
      <c r="Y39" s="220">
        <f t="shared" ca="true" si="14"/>
        <v>1.6227810403214562</v>
      </c>
    </row>
    <row r="40" x14ac:dyDescent="0.2">
      <c r="B40" s="973"/>
      <c r="C40" s="974"/>
      <c r="D40" s="976"/>
      <c r="E40" s="206">
        <f>C300</f>
        <v>2020</v>
      </c>
      <c r="F40" s="276">
        <f ca="true">E300</f>
        <v>15.020969760413889</v>
      </c>
      <c r="G40" s="223">
        <f t="shared" ca="true" si="10"/>
        <v>8.8223904504623096</v>
      </c>
      <c r="H40" s="224">
        <f t="shared" ca="true" si="10"/>
        <v>71.641826496144859</v>
      </c>
      <c r="I40" s="225">
        <f t="shared" ca="true" si="10"/>
        <v>4.5148132929789426</v>
      </c>
      <c r="J40" s="276">
        <f ca="true">J300</f>
        <v>18.624191595729158</v>
      </c>
      <c r="K40" s="223">
        <f t="shared" ca="true" si="11"/>
        <v>8.6336918823906057</v>
      </c>
      <c r="L40" s="224">
        <f t="shared" ca="true" si="11"/>
        <v>72.40209022168483</v>
      </c>
      <c r="M40" s="225">
        <f t="shared" ca="true" si="11"/>
        <v>0.34002630019540447</v>
      </c>
      <c r="N40" s="276">
        <f ca="true">O300</f>
        <v>24.418175779631838</v>
      </c>
      <c r="O40" s="223">
        <f t="shared" ca="true" si="12"/>
        <v>10.288452543621588</v>
      </c>
      <c r="P40" s="224">
        <f t="shared" ca="true" si="12"/>
        <v>65.293371676746574</v>
      </c>
      <c r="Q40" s="225">
        <f t="shared" ca="true" si="12"/>
        <v>0</v>
      </c>
      <c r="R40" s="276">
        <f ca="true">T300</f>
        <v>37.013877531848614</v>
      </c>
      <c r="S40" s="223">
        <f t="shared" ca="true" si="13"/>
        <v>10.798549444265621</v>
      </c>
      <c r="T40" s="224">
        <f t="shared" ca="true" si="13"/>
        <v>51.914745629174803</v>
      </c>
      <c r="U40" s="225">
        <f t="shared" ca="true" si="13"/>
        <v>0.27282739471095852</v>
      </c>
      <c r="V40" s="276">
        <f ca="true">Y300</f>
        <v>46.753893628794501</v>
      </c>
      <c r="W40" s="223">
        <f t="shared" ca="true" si="14"/>
        <v>9.7128142859011817</v>
      </c>
      <c r="X40" s="224">
        <f t="shared" ca="true" si="14"/>
        <v>43.533292085304318</v>
      </c>
      <c r="Y40" s="225">
        <f t="shared" ca="true" si="14"/>
        <v>0</v>
      </c>
    </row>
    <row r="97" s="212" customFormat="true" ht="16.5" customHeight="true" x14ac:dyDescent="0.2">
      <c r="A97" s="985" t="s">
        <v>5</v>
      </c>
      <c r="B97" s="985"/>
      <c r="C97" s="985"/>
      <c r="D97" s="983" t="s">
        <v>0</v>
      </c>
      <c r="E97" s="972"/>
      <c r="F97" s="972"/>
      <c r="G97" s="972"/>
      <c r="H97" s="984"/>
      <c r="I97" s="983" t="s">
        <v>1</v>
      </c>
      <c r="J97" s="972"/>
      <c r="K97" s="972"/>
      <c r="L97" s="972"/>
      <c r="M97" s="984"/>
      <c r="N97" s="983" t="s">
        <v>2</v>
      </c>
      <c r="O97" s="972"/>
      <c r="P97" s="972"/>
      <c r="Q97" s="972"/>
      <c r="R97" s="984"/>
      <c r="S97" s="983" t="s">
        <v>3</v>
      </c>
      <c r="T97" s="972"/>
      <c r="U97" s="972"/>
      <c r="V97" s="972"/>
      <c r="W97" s="984"/>
      <c r="X97" s="983" t="s">
        <v>4</v>
      </c>
      <c r="Y97" s="972"/>
      <c r="Z97" s="972"/>
      <c r="AA97" s="972"/>
      <c r="AB97" s="984"/>
    </row>
    <row r="98" s="216" customFormat="true" ht="22.5" customHeight="true" x14ac:dyDescent="0.2">
      <c r="A98" s="986"/>
      <c r="B98" s="986"/>
      <c r="C98" s="986"/>
      <c r="D98" s="226" t="s">
        <v>14</v>
      </c>
      <c r="E98" s="227" t="s">
        <v>15</v>
      </c>
      <c r="F98" s="214" t="s">
        <v>16</v>
      </c>
      <c r="G98" s="214" t="s">
        <v>22</v>
      </c>
      <c r="H98" s="215" t="s">
        <v>19</v>
      </c>
      <c r="I98" s="226" t="s">
        <v>14</v>
      </c>
      <c r="J98" s="227" t="s">
        <v>15</v>
      </c>
      <c r="K98" s="214" t="s">
        <v>16</v>
      </c>
      <c r="L98" s="214" t="s">
        <v>22</v>
      </c>
      <c r="M98" s="215" t="s">
        <v>19</v>
      </c>
      <c r="N98" s="226" t="s">
        <v>14</v>
      </c>
      <c r="O98" s="227" t="s">
        <v>15</v>
      </c>
      <c r="P98" s="214" t="s">
        <v>16</v>
      </c>
      <c r="Q98" s="214" t="s">
        <v>22</v>
      </c>
      <c r="R98" s="215" t="s">
        <v>19</v>
      </c>
      <c r="S98" s="226" t="s">
        <v>14</v>
      </c>
      <c r="T98" s="227" t="s">
        <v>15</v>
      </c>
      <c r="U98" s="214" t="s">
        <v>16</v>
      </c>
      <c r="V98" s="214" t="s">
        <v>22</v>
      </c>
      <c r="W98" s="215" t="s">
        <v>19</v>
      </c>
      <c r="X98" s="226" t="s">
        <v>14</v>
      </c>
      <c r="Y98" s="227" t="s">
        <v>15</v>
      </c>
      <c r="Z98" s="214" t="s">
        <v>16</v>
      </c>
      <c r="AA98" s="214" t="s">
        <v>22</v>
      </c>
      <c r="AB98" s="215" t="s">
        <v>19</v>
      </c>
    </row>
    <row r="99" s="236" customFormat="true" ht="15" customHeight="true" x14ac:dyDescent="0.2">
      <c r="A99" s="990" t="s">
        <v>10</v>
      </c>
      <c r="B99" s="991"/>
      <c r="C99" s="336">
        <v>2000</v>
      </c>
      <c r="D99" s="228">
        <f ca="true">IF((D101+H101)&gt;100,D101*100/(D101+H101),D101)</f>
        <v>59.700616390487994</v>
      </c>
      <c r="E99" s="277">
        <f ca="true">D99*AVERAGEIF(E105:E116,"&gt;0")/100</f>
        <v>39.397558933974658</v>
      </c>
      <c r="F99" s="230">
        <f ca="true">D99*(100-AVERAGEIF(E105:E116,"&gt;0"))/100</f>
        <v>20.303057456513333</v>
      </c>
      <c r="G99" s="231">
        <f ca="true">100-(E99+F99+H99)</f>
        <v>18.521797174809308</v>
      </c>
      <c r="H99" s="232">
        <f ca="true">IF((D101+H101)&gt;100,H101*100/(D101+H101),H101)</f>
        <v>21.777586434702698</v>
      </c>
      <c r="I99" s="228">
        <f ca="true">IF((I101+M101)&gt;100,I101*100/(I101+M101),I101)</f>
        <v>78.474047372887071</v>
      </c>
      <c r="J99" s="277">
        <f ca="true">I99*AVERAGEIF(J105:J116,"&gt;0")/100</f>
        <v>52.472282749249089</v>
      </c>
      <c r="K99" s="233">
        <f ca="true">I99*(100-AVERAGEIF(J105:J116,"&gt;0"))/100</f>
        <v>26.001764623637982</v>
      </c>
      <c r="L99" s="234">
        <f ca="true">100-(J99+K99+M99)</f>
        <v>13.153606726186013</v>
      </c>
      <c r="M99" s="235">
        <f ca="true">IF((I101+M101)&gt;100,M101*100/(I101+M101),M101)</f>
        <v>8.3723459009269163</v>
      </c>
      <c r="N99" s="228">
        <f ca="true">IF((N101+R101)&gt;100,N101*100/(N101+R101),N101)</f>
        <v>87.213716422342713</v>
      </c>
      <c r="O99" s="277">
        <f ca="true">N99*AVERAGEIF(O105:O116,"&gt;0")/100</f>
        <v>54.743639724010798</v>
      </c>
      <c r="P99" s="233">
        <f ca="true">N99*(100-AVERAGEIF(O105:O116,"&gt;0"))/100</f>
        <v>32.470076698331908</v>
      </c>
      <c r="Q99" s="234">
        <f ca="true">100-(O99+P99+R99)</f>
        <v>10.459366111074019</v>
      </c>
      <c r="R99" s="235">
        <f ca="true">IF((N101+R101)&gt;100,R101*100/(N101+R101),R101)</f>
        <v>2.3269174665832679</v>
      </c>
      <c r="S99" s="228">
        <f ca="true">IF((S101+W101)&gt;100,S101*100/(S101+W101),S101)</f>
        <v>89.930466928688361</v>
      </c>
      <c r="T99" s="277">
        <f ca="true">S99*AVERAGEIF(T105:T116,"&gt;0")/100</f>
        <v>55.813709303503877</v>
      </c>
      <c r="U99" s="233">
        <f ca="true">S99*(100-AVERAGEIF(T105:T116,"&gt;0"))/100</f>
        <v>34.116757625184491</v>
      </c>
      <c r="V99" s="234">
        <f ca="true">100-(T99+U99+W99)</f>
        <v>8.461756285374662</v>
      </c>
      <c r="W99" s="235">
        <f ca="true">IF((S101+W101)&gt;100,W101*100/(S101+W101),W101)</f>
        <v>1.6077767859369771</v>
      </c>
      <c r="X99" s="228">
        <f ca="true">IF((X101+AB101)&gt;100,X101*100/(X101+AB101),X101)</f>
        <v>96.647668171793896</v>
      </c>
      <c r="Y99" s="277">
        <f ca="true">X99*AVERAGEIF(Y105:Y116,"&gt;0")/100</f>
        <v>80.947520388154317</v>
      </c>
      <c r="Z99" s="233">
        <f ca="true">X99*(100-AVERAGEIF(Y105:Y116,"&gt;0"))/100</f>
        <v>15.700147783639585</v>
      </c>
      <c r="AA99" s="234">
        <f ca="true">100-(Y99+Z99+AB99)</f>
        <v>2.9602030087959577</v>
      </c>
      <c r="AB99" s="235">
        <f ca="true">IF((X101+AB101)&gt;100,AB101*100/(X101+AB101),AB101)</f>
        <v>0.39212881941013933</v>
      </c>
    </row>
    <row r="100" s="236" customFormat="true" ht="15" customHeight="true" x14ac:dyDescent="0.2">
      <c r="A100" s="992"/>
      <c r="B100" s="993"/>
      <c r="C100" s="337">
        <v>2020</v>
      </c>
      <c r="D100" s="237">
        <f ca="true">IF((D102+H102)&gt;100,D102*100/(D102+H102),D102)</f>
        <v>30.001925536532326</v>
      </c>
      <c r="E100" s="278">
        <f ca="true">D100*AVERAGEIF(E105:E116,"&gt;0")/100</f>
        <v>19.798834600417599</v>
      </c>
      <c r="F100" s="239">
        <f ca="true">D100*(100-AVERAGEIF(E105:E116,"&gt;0"))/100</f>
        <v>10.203090936114727</v>
      </c>
      <c r="G100" s="240">
        <f ca="true">100-(E100+F100+H100)</f>
        <v>68.54508763956801</v>
      </c>
      <c r="H100" s="241">
        <f ca="true">IF((D102+H102)&gt;100,H102*100/(D102+H102),H102)</f>
        <v>1.4529868238996642</v>
      </c>
      <c r="I100" s="237">
        <f ca="true">IF((I102+M102)&gt;100,I102*100/(I102+M102),I102)</f>
        <v>45.69092428707836</v>
      </c>
      <c r="J100" s="278">
        <f ca="true">I100*AVERAGEIF(J105:J116,"&gt;0")/100</f>
        <v>30.55159225920659</v>
      </c>
      <c r="K100" s="239">
        <f ca="true">I100*(100-AVERAGEIF(J105:J116,"&gt;0"))/100</f>
        <v>15.139332027871767</v>
      </c>
      <c r="L100" s="240">
        <f ca="true">100-(J100+K100+M100)</f>
        <v>54.30907571292164</v>
      </c>
      <c r="M100" s="241">
        <f ca="true">IF((I102+M102)&gt;100,M102*100/(I102+M102),M102)</f>
        <v>0</v>
      </c>
      <c r="N100" s="237">
        <f ca="true">IF((N102+R102)&gt;100,N102*100/(N102+R102),N102)</f>
        <v>61.718604689371205</v>
      </c>
      <c r="O100" s="278">
        <f ca="true">N100*AVERAGEIF(O105:O116,"&gt;0")/100</f>
        <v>38.740477965894982</v>
      </c>
      <c r="P100" s="239">
        <f ca="true">N100*(100-AVERAGEIF(O105:O116,"&gt;0"))/100</f>
        <v>22.978126723476226</v>
      </c>
      <c r="Q100" s="240">
        <f ca="true">100-(O100+P100+R100)</f>
        <v>38.279165907623991</v>
      </c>
      <c r="R100" s="241">
        <f ca="true">IF((N102+R102)&gt;100,R102*100/(N102+R102),R102)</f>
        <v>2.2294030048044533E-3</v>
      </c>
      <c r="S100" s="237">
        <f ca="true">IF((S102+W102)&gt;100,S102*100/(S102+W102),S102)</f>
        <v>81.345142321564367</v>
      </c>
      <c r="T100" s="278">
        <f ca="true">S100*AVERAGEIF(T105:T116,"&gt;0")/100</f>
        <v>50.485383673011938</v>
      </c>
      <c r="U100" s="239">
        <f ca="true">S100*(100-AVERAGEIF(T105:T116,"&gt;0"))/100</f>
        <v>30.859758648552429</v>
      </c>
      <c r="V100" s="240">
        <f ca="true">100-(T100+U100+W100)</f>
        <v>18.654857678435633</v>
      </c>
      <c r="W100" s="241">
        <f ca="true">IF((S102+W102)&gt;100,W102*100/(S102+W102),W102)</f>
        <v>0</v>
      </c>
      <c r="X100" s="237">
        <f ca="true">IF((X102+AB102)&gt;100,X102*100/(X102+AB102),X102)</f>
        <v>93.942006949545714</v>
      </c>
      <c r="Y100" s="278">
        <f ca="true">X100*AVERAGEIF(Y105:Y116,"&gt;0")/100</f>
        <v>78.681386387258769</v>
      </c>
      <c r="Z100" s="239">
        <f ca="true">X100*(100-AVERAGEIF(Y105:Y116,"&gt;0"))/100</f>
        <v>15.260620562286956</v>
      </c>
      <c r="AA100" s="240">
        <f ca="true">100-(Y100+Z100+AB100)</f>
        <v>6.0579930504542716</v>
      </c>
      <c r="AB100" s="241">
        <f ca="true">IF((X102+AB102)&gt;100,AB102*100/(X102+AB102),AB102)</f>
        <v>0</v>
      </c>
    </row>
    <row r="101" hidden="true" x14ac:dyDescent="0.2">
      <c r="A101" s="994" t="s">
        <v>12</v>
      </c>
      <c r="B101" s="995"/>
      <c r="C101" s="242">
        <f>MinRegYear(C99,C105:C116)</f>
        <v>2000</v>
      </c>
      <c r="D101" s="243">
        <f ca="true">IF(MAX(C105:C116)-MIN(C105:C116)&lt;5,AVERAGEIF(C105:C116,"&gt;0",D105:D116),
IF(FORECAST($C101,D$105:D$116,$C$105:$C$116)&lt;0,0,
IF(FORECAST($C101,D$105:D$116,$C$105:$C$116)&gt;100,100,
FORECAST($C101,D$105:D$116,$C$105:$C$116))))</f>
        <v>59.700616390487994</v>
      </c>
      <c r="E101" s="244"/>
      <c r="F101" s="245"/>
      <c r="G101" s="245"/>
      <c r="H101" s="246">
        <f ca="true">IF(MAX(C105:C116)-MIN(C105:C116)&lt;5,AVERAGEIF(C105:C116,"&gt;0",H105:H116),
IF(FORECAST($C101,H$105:H$116,$C$105:$C$116)&lt;0,0,
IF(FORECAST($C101,H$105:H$116,$C$105:$C$116)&gt;100,100,
FORECAST($C101,H$105:H$116,$C$105:$C$116))))</f>
        <v>21.777586434702698</v>
      </c>
      <c r="I101" s="243">
        <f ca="true">IF(MAX(C105:C116)-MIN(C105:C116)&lt;5,AVERAGEIF(C105:C116,"&gt;0",I105:I116),
IF(FORECAST($C101,I$105:I$116,$C$105:$C$116)&lt;0,0,
IF(FORECAST($C101,I$105:I$116,$C$105:$C$116)&gt;100,100,
FORECAST($C101,I$105:I$116,$C$105:$C$116))))</f>
        <v>78.474047372887071</v>
      </c>
      <c r="J101" s="244"/>
      <c r="K101" s="245"/>
      <c r="L101" s="245"/>
      <c r="M101" s="246">
        <f ca="true">IF(MAX(C105:C116)-MIN(C105:C116)&lt;5,AVERAGEIF(C105:C116,"&gt;0",M105:M116),
IF(FORECAST($C101,M$105:M$116,$C$105:$C$116)&lt;0,0,
IF(FORECAST($C101,M$105:M$116,$C$105:$C$116)&gt;100,100,
FORECAST($C101,M$105:M$116,$C$105:$C$116))))</f>
        <v>8.3723459009269163</v>
      </c>
      <c r="N101" s="243">
        <f ca="true">IF(MAX(C105:C116)-MIN(C105:C116)&lt;5,AVERAGEIF(C105:C116,"&gt;0",N105:N116),
IF(FORECAST($C101,N$105:N$116,$C$105:$C$116)&lt;0,0,
IF(FORECAST($C101,N$105:N$116,$C$105:$C$116)&gt;100,100,
FORECAST($C101,N$105:N$116,$C$105:$C$116))))</f>
        <v>87.213716422342713</v>
      </c>
      <c r="O101" s="244"/>
      <c r="P101" s="245"/>
      <c r="Q101" s="245"/>
      <c r="R101" s="246">
        <f ca="true">IF(MAX(C105:C116)-MIN(C105:C116)&lt;5,AVERAGEIF(C105:C116,"&gt;0",R105:R116),
IF(FORECAST($C101,R$105:R$116,$C$105:$C$116)&lt;0,0,
IF(FORECAST($C101,R$105:R$116,$C$105:$C$116)&gt;100,100,
FORECAST($C101,R$105:R$116,$C$105:$C$116))))</f>
        <v>2.3269174665832679</v>
      </c>
      <c r="S101" s="243">
        <f ca="true">IF(MAX(C105:C116)-MIN(C105:C116)&lt;5,AVERAGEIF(C105:C116,"&gt;0",S105:S116),
IF(FORECAST($C101,S$105:S$116,$C$105:$C$116)&lt;0,0,
IF(FORECAST($C101,S$105:S$116,$C$105:$C$116)&gt;100,100,
FORECAST($C101,S$105:S$116,$C$105:$C$116))))</f>
        <v>89.930466928688361</v>
      </c>
      <c r="T101" s="244"/>
      <c r="U101" s="245"/>
      <c r="V101" s="245"/>
      <c r="W101" s="246">
        <f ca="true">IF(MAX(C105:C116)-MIN(C105:C116)&lt;5,AVERAGEIF(C105:C116,"&gt;0",W105:W116),
IF(FORECAST($C101,W$105:W$116,$C$105:$C$116)&lt;0,0,
IF(FORECAST($C101,W$105:W$116,$C$105:$C$116)&gt;100,100,
FORECAST($C101,W$105:W$116,$C$105:$C$116))))</f>
        <v>1.6077767859369771</v>
      </c>
      <c r="X101" s="243">
        <f ca="true">IF(MAX(C105:C116)-MIN(C105:C116)&lt;5,AVERAGEIF(C105:C116,"&gt;0",X105:X116),
IF(FORECAST($C101,X$105:X$116,$C$105:$C$116)&lt;0,0,
IF(FORECAST($C101,X$105:X$116,$C$105:$C$116)&gt;100,100,
FORECAST($C101,X$105:X$116,$C$105:$C$116))))</f>
        <v>96.647668171793896</v>
      </c>
      <c r="Y101" s="244"/>
      <c r="Z101" s="245"/>
      <c r="AA101" s="245"/>
      <c r="AB101" s="246">
        <f ca="true">IF(MAX(C105:C116)-MIN(C105:C116)&lt;5,AVERAGEIF(C105:C116,"&gt;0",AB105:AB116),
IF(FORECAST($C101,AB$105:AB$116,$C$105:$C$116)&lt;0,0,
IF(FORECAST($C101,AB$105:AB$116,$C$105:$C$116)&gt;100,100,
FORECAST($C101,AB$105:AB$116,$C$105:$C$116))))</f>
        <v>0.39212881941013933</v>
      </c>
    </row>
    <row r="102" hidden="true" x14ac:dyDescent="0.2">
      <c r="A102" s="996"/>
      <c r="B102" s="997"/>
      <c r="C102" s="221">
        <f>MaxRegYear(C100,C105:C116)</f>
        <v>2020</v>
      </c>
      <c r="D102" s="247">
        <f ca="true">IF(MAX(C105:C116)-MIN(C105:C116)&lt;5,AVERAGEIF(C105:C116,"&gt;0",D105:D116),
IF(FORECAST($C102,D$105:D$116,$C$105:$C$116)&lt;0,0,
IF(FORECAST($C102,D$105:D$116,$C$105:$C$116)&gt;100,100,
FORECAST($C102,D$105:D$116,$C$105:$C$116))))</f>
        <v>30.001925536532326</v>
      </c>
      <c r="E102" s="248"/>
      <c r="F102" s="249"/>
      <c r="G102" s="249"/>
      <c r="H102" s="250">
        <f ca="true">IF(MAX(C105:C116)-MIN(C105:C116)&lt;5,AVERAGEIF(C105:C116,"&gt;0",H105:H116),
IF(FORECAST($C102,H$105:H$116,$C$105:$C$116)&lt;0,0,
IF(FORECAST($C102,H$105:H$116,$C$105:$C$116)&gt;100,100,
FORECAST($C102,H$105:H$116,$C$105:$C$116))))</f>
        <v>1.4529868238996642</v>
      </c>
      <c r="I102" s="247">
        <f ca="true">IF(MAX(C105:C116)-MIN(C105:C116)&lt;5,AVERAGEIF(C105:C116,"&gt;0",I105:I116),
IF(FORECAST($C102,I$105:I$116,$C$105:$C$116)&lt;0,0,
IF(FORECAST($C102,I$105:I$116,$C$105:$C$116)&gt;100,100,
FORECAST($C102,I$105:I$116,$C$105:$C$116))))</f>
        <v>45.69092428707836</v>
      </c>
      <c r="J102" s="248"/>
      <c r="K102" s="249"/>
      <c r="L102" s="249"/>
      <c r="M102" s="250">
        <f ca="true">IF(MAX(C105:C116)-MIN(C105:C116)&lt;5,AVERAGEIF(C105:C116,"&gt;0",M105:M116),
IF(FORECAST($C102,M$105:M$116,$C$105:$C$116)&lt;0,0,
IF(FORECAST($C102,M$105:M$116,$C$105:$C$116)&gt;100,100,
FORECAST($C102,M$105:M$116,$C$105:$C$116))))</f>
        <v>0</v>
      </c>
      <c r="N102" s="247">
        <f ca="true">IF(MAX(C105:C116)-MIN(C105:C116)&lt;5,AVERAGEIF(C105:C116,"&gt;0",N105:N116),
IF(FORECAST($C102,N$105:N$116,$C$105:$C$116)&lt;0,0,
IF(FORECAST($C102,N$105:N$116,$C$105:$C$116)&gt;100,100,
FORECAST($C102,N$105:N$116,$C$105:$C$116))))</f>
        <v>61.718604689371205</v>
      </c>
      <c r="O102" s="248"/>
      <c r="P102" s="249"/>
      <c r="Q102" s="249"/>
      <c r="R102" s="250">
        <f ca="true">IF(MAX(C105:C116)-MIN(C105:C116)&lt;5,AVERAGEIF(C105:C116,"&gt;0",R105:R116),
IF(FORECAST($C102,R$105:R$116,$C$105:$C$116)&lt;0,0,
IF(FORECAST($C102,R$105:R$116,$C$105:$C$116)&gt;100,100,
FORECAST($C102,R$105:R$116,$C$105:$C$116))))</f>
        <v>2.2294030048044533E-3</v>
      </c>
      <c r="S102" s="247">
        <f ca="true">IF(MAX(C105:C116)-MIN(C105:C116)&lt;5,AVERAGEIF(C105:C116,"&gt;0",S105:S116),
IF(FORECAST($C102,S$105:S$116,$C$105:$C$116)&lt;0,0,
IF(FORECAST($C102,S$105:S$116,$C$105:$C$116)&gt;100,100,
FORECAST($C102,S$105:S$116,$C$105:$C$116))))</f>
        <v>81.345142321564367</v>
      </c>
      <c r="T102" s="248"/>
      <c r="U102" s="249"/>
      <c r="V102" s="249"/>
      <c r="W102" s="250">
        <f ca="true">IF(MAX(C105:C116)-MIN(C105:C116)&lt;5,AVERAGEIF(C105:C116,"&gt;0",W105:W116),
IF(FORECAST($C102,W$105:W$116,$C$105:$C$116)&lt;0,0,
IF(FORECAST($C102,W$105:W$116,$C$105:$C$116)&gt;100,100,
FORECAST($C102,W$105:W$116,$C$105:$C$116))))</f>
        <v>0</v>
      </c>
      <c r="X102" s="247">
        <f ca="true">IF(MAX(C105:C116)-MIN(C105:C116)&lt;5,AVERAGEIF(C105:C116,"&gt;0",X105:X116),
IF(FORECAST($C102,X$105:X$116,$C$105:$C$116)&lt;0,0,
IF(FORECAST($C102,X$105:X$116,$C$105:$C$116)&gt;100,100,
FORECAST($C102,X$105:X$116,$C$105:$C$116))))</f>
        <v>93.942006949545714</v>
      </c>
      <c r="Y102" s="248"/>
      <c r="Z102" s="249"/>
      <c r="AA102" s="249"/>
      <c r="AB102" s="250">
        <f ca="true">IF(MAX(C105:C116)-MIN(C105:C116)&lt;5,AVERAGEIF(C105:C116,"&gt;0",AB105:AB116),
IF(FORECAST($C102,AB$105:AB$116,$C$105:$C$116)&lt;0,0,
IF(FORECAST($C102,AB$105:AB$116,$C$105:$C$116)&gt;100,100,
FORECAST($C102,AB$105:AB$116,$C$105:$C$116))))</f>
        <v>0</v>
      </c>
    </row>
    <row r="103" ht="9" customHeight="true" x14ac:dyDescent="0.2">
      <c r="D103" s="251"/>
      <c r="I103" s="251"/>
      <c r="K103" s="211"/>
      <c r="L103" s="211"/>
      <c r="N103" s="251"/>
      <c r="P103" s="211"/>
      <c r="Q103" s="211"/>
      <c r="S103" s="251"/>
      <c r="U103" s="211"/>
      <c r="V103" s="211"/>
      <c r="X103" s="251"/>
      <c r="Z103" s="211"/>
      <c r="AA103" s="211"/>
      <c r="AB103" s="252"/>
    </row>
    <row r="104" ht="22.5" customHeight="true" x14ac:dyDescent="0.2">
      <c r="B104" s="274" t="s">
        <v>8</v>
      </c>
      <c r="C104" s="254" t="s">
        <v>9</v>
      </c>
      <c r="D104" s="255" t="s">
        <v>14</v>
      </c>
      <c r="E104" s="215" t="s">
        <v>26</v>
      </c>
      <c r="F104" s="256"/>
      <c r="G104" s="256"/>
      <c r="H104" s="257" t="s">
        <v>19</v>
      </c>
      <c r="I104" s="255" t="s">
        <v>14</v>
      </c>
      <c r="J104" s="215" t="s">
        <v>26</v>
      </c>
      <c r="K104" s="256"/>
      <c r="L104" s="256"/>
      <c r="M104" s="257" t="s">
        <v>19</v>
      </c>
      <c r="N104" s="255" t="s">
        <v>14</v>
      </c>
      <c r="O104" s="215" t="s">
        <v>26</v>
      </c>
      <c r="P104" s="256"/>
      <c r="Q104" s="256"/>
      <c r="R104" s="257" t="s">
        <v>19</v>
      </c>
      <c r="S104" s="255" t="s">
        <v>14</v>
      </c>
      <c r="T104" s="215" t="s">
        <v>26</v>
      </c>
      <c r="U104" s="256"/>
      <c r="V104" s="256"/>
      <c r="W104" s="257" t="s">
        <v>19</v>
      </c>
      <c r="X104" s="255" t="s">
        <v>14</v>
      </c>
      <c r="Y104" s="215" t="s">
        <v>26</v>
      </c>
      <c r="Z104" s="256"/>
      <c r="AA104" s="256"/>
      <c r="AB104" s="257" t="s">
        <v>19</v>
      </c>
      <c r="AD104" s="258"/>
    </row>
    <row r="105" x14ac:dyDescent="0.2">
      <c r="A105" s="259"/>
      <c r="B105" s="577" t="s">
        <v>140</v>
      </c>
      <c r="C105" s="578">
        <v>2000</v>
      </c>
      <c r="D105" s="173">
        <f t="shared" ref="D105:D116" ca="true" si="15">IF(ISERROR(INDIRECT(CONCATENATE($B105,"!C122"))),"",INDIRECT(CONCATENATE($B105,"!C122")))</f>
        <v>51.15547384776216</v>
      </c>
      <c r="E105" s="260" t="str">
        <f t="shared" ref="E105:E116" ca="true" si="16">IF(ISERROR(INDIRECT(CONCATENATE($B105,"!C129"))),"",INDIRECT(CONCATENATE($B105,"!C129")))</f>
        <v>N/A</v>
      </c>
      <c r="F105" s="261"/>
      <c r="G105" s="261"/>
      <c r="H105" s="262">
        <f t="shared" ref="H105:H116" ca="true" si="17">IF(ISERROR(INDIRECT(CONCATENATE($B105,"!C127"))),"",INDIRECT(CONCATENATE($B105,"!C127")))</f>
        <v>23.168813437571192</v>
      </c>
      <c r="I105" s="173">
        <f t="shared" ref="I105:I116" ca="true" si="18">IF(ISERROR(INDIRECT(CONCATENATE($B105,"!D122"))),"",INDIRECT(CONCATENATE($B105,"!D122")))</f>
        <v>73.716715816918111</v>
      </c>
      <c r="J105" s="260" t="str">
        <f t="shared" ref="J105:J116" ca="true" si="19">IF(ISERROR(INDIRECT(CONCATENATE($B105,"!D129"))),"",INDIRECT(CONCATENATE($B105,"!D129")))</f>
        <v>N/A</v>
      </c>
      <c r="K105" s="261"/>
      <c r="L105" s="261"/>
      <c r="M105" s="262">
        <f t="shared" ref="M105:M116" ca="true" si="20">IF(ISERROR(INDIRECT(CONCATENATE($B105,"!D127"))),"",INDIRECT(CONCATENATE($B105,"!D127")))</f>
        <v>9.8831597796746973</v>
      </c>
      <c r="N105" s="173">
        <f t="shared" ref="N105:N116" ca="true" si="21">IF(ISERROR(INDIRECT(CONCATENATE($B105,"!E122"))),"",INDIRECT(CONCATENATE($B105,"!E122")))</f>
        <v>83.167070205041881</v>
      </c>
      <c r="O105" s="260" t="str">
        <f t="shared" ref="O105:O116" ca="true" si="22">IF(ISERROR(INDIRECT(CONCATENATE($B105,"!E129"))),"",INDIRECT(CONCATENATE($B105,"!E129")))</f>
        <v>N/A</v>
      </c>
      <c r="P105" s="261"/>
      <c r="Q105" s="261"/>
      <c r="R105" s="262">
        <f t="shared" ref="R105:R116" ca="true" si="23">IF(ISERROR(INDIRECT(CONCATENATE($B105,"!E127"))),"",INDIRECT(CONCATENATE($B105,"!E127")))</f>
        <v>2.9237453368338069</v>
      </c>
      <c r="S105" s="173">
        <f t="shared" ref="S105:S116" ca="true" si="24">IF(ISERROR(INDIRECT(CONCATENATE($B105,"!F122"))),"",INDIRECT(CONCATENATE($B105,"!F122")))</f>
        <v>89.417833435188896</v>
      </c>
      <c r="T105" s="260" t="str">
        <f t="shared" ref="T105:T116" ca="true" si="25">IF(ISERROR(INDIRECT(CONCATENATE($B105,"!F129"))),"",INDIRECT(CONCATENATE($B105,"!F129")))</f>
        <v>N/A</v>
      </c>
      <c r="U105" s="261"/>
      <c r="V105" s="261"/>
      <c r="W105" s="262">
        <f t="shared" ref="W105:W116" ca="true" si="26">IF(ISERROR(INDIRECT(CONCATENATE($B105,"!F127"))),"",INDIRECT(CONCATENATE($B105,"!F127")))</f>
        <v>2.4263761160192985</v>
      </c>
      <c r="X105" s="173">
        <f t="shared" ref="X105:X116" ca="true" si="27">IF(ISERROR(INDIRECT(CONCATENATE($B105,"!G122"))),"",INDIRECT(CONCATENATE($B105,"!G122")))</f>
        <v>97.784808435760326</v>
      </c>
      <c r="Y105" s="260" t="str">
        <f t="shared" ref="Y105:Y116" ca="true" si="28">IF(ISERROR(INDIRECT(CONCATENATE($B105,"!G129"))),"",INDIRECT(CONCATENATE($B105,"!G129")))</f>
        <v>N/A</v>
      </c>
      <c r="Z105" s="261"/>
      <c r="AA105" s="261"/>
      <c r="AB105" s="262">
        <f t="shared" ref="AB105:AB116" ca="true" si="29">IF(ISERROR(INDIRECT(CONCATENATE($B105,"!G2127"))),"",INDIRECT(CONCATENATE($B105,"!G127")))</f>
        <v>0.52236513345057456</v>
      </c>
    </row>
    <row r="106" x14ac:dyDescent="0.2">
      <c r="A106" s="259"/>
      <c r="B106" s="579" t="s">
        <v>35</v>
      </c>
      <c r="C106" s="580">
        <v>2006</v>
      </c>
      <c r="D106" s="174">
        <f t="shared" ca="true" si="15"/>
        <v>60.058869170688098</v>
      </c>
      <c r="E106" s="263">
        <f t="shared" ca="true" si="16"/>
        <v>67.508898514019478</v>
      </c>
      <c r="F106" s="261"/>
      <c r="G106" s="261"/>
      <c r="H106" s="264">
        <f t="shared" ca="true" si="17"/>
        <v>14.980493400341574</v>
      </c>
      <c r="I106" s="174">
        <f t="shared" ca="true" si="18"/>
        <v>78.903754214160941</v>
      </c>
      <c r="J106" s="263">
        <f t="shared" ca="true" si="19"/>
        <v>68.440529833612317</v>
      </c>
      <c r="K106" s="261"/>
      <c r="L106" s="261"/>
      <c r="M106" s="264">
        <f t="shared" ca="true" si="20"/>
        <v>5.1387475343528957</v>
      </c>
      <c r="N106" s="174">
        <f t="shared" ca="true" si="21"/>
        <v>90.167049064162569</v>
      </c>
      <c r="O106" s="263">
        <f t="shared" ca="true" si="22"/>
        <v>56.914191858828978</v>
      </c>
      <c r="P106" s="261"/>
      <c r="Q106" s="261"/>
      <c r="R106" s="264">
        <f t="shared" ca="true" si="23"/>
        <v>1.079552979503611</v>
      </c>
      <c r="S106" s="174">
        <f t="shared" ca="true" si="24"/>
        <v>94.618598734193498</v>
      </c>
      <c r="T106" s="263">
        <f t="shared" ca="true" si="25"/>
        <v>53.234882369392864</v>
      </c>
      <c r="U106" s="261"/>
      <c r="V106" s="261"/>
      <c r="W106" s="264">
        <f t="shared" ca="true" si="26"/>
        <v>0.36796033196808836</v>
      </c>
      <c r="X106" s="174">
        <f t="shared" ca="true" si="27"/>
        <v>97.554106487522262</v>
      </c>
      <c r="Y106" s="263">
        <f t="shared" ca="true" si="28"/>
        <v>72.791665120530595</v>
      </c>
      <c r="Z106" s="261"/>
      <c r="AA106" s="261"/>
      <c r="AB106" s="264">
        <f t="shared" ca="true" si="29"/>
        <v>0.19405387063215351</v>
      </c>
    </row>
    <row r="107" x14ac:dyDescent="0.2">
      <c r="A107" s="259"/>
      <c r="B107" s="579" t="s">
        <v>141</v>
      </c>
      <c r="C107" s="580">
        <v>2010</v>
      </c>
      <c r="D107" s="174">
        <f t="shared" ca="true" si="15"/>
        <v>58.027405823046188</v>
      </c>
      <c r="E107" s="263">
        <f t="shared" ca="true" si="16"/>
        <v>66.052777053366668</v>
      </c>
      <c r="F107" s="261"/>
      <c r="G107" s="261"/>
      <c r="H107" s="264">
        <f t="shared" ca="true" si="17"/>
        <v>10.722449546815717</v>
      </c>
      <c r="I107" s="174">
        <f t="shared" ca="true" si="18"/>
        <v>69.928346914631874</v>
      </c>
      <c r="J107" s="263">
        <f t="shared" ca="true" si="19"/>
        <v>63.187721645318419</v>
      </c>
      <c r="K107" s="261"/>
      <c r="L107" s="261"/>
      <c r="M107" s="264">
        <f t="shared" ca="true" si="20"/>
        <v>2.452276238628615</v>
      </c>
      <c r="N107" s="174">
        <f t="shared" ca="true" si="21"/>
        <v>76.718827488244855</v>
      </c>
      <c r="O107" s="263">
        <f t="shared" ca="true" si="22"/>
        <v>54.054716416211292</v>
      </c>
      <c r="P107" s="261"/>
      <c r="Q107" s="261"/>
      <c r="R107" s="264">
        <f t="shared" ca="true" si="23"/>
        <v>0.96499325318960638</v>
      </c>
      <c r="S107" s="174">
        <f t="shared" ca="true" si="24"/>
        <v>83.357551194669455</v>
      </c>
      <c r="T107" s="263">
        <f t="shared" ca="true" si="25"/>
        <v>56.70221639899804</v>
      </c>
      <c r="U107" s="261"/>
      <c r="V107" s="261"/>
      <c r="W107" s="264">
        <f t="shared" ca="true" si="26"/>
        <v>1.5035806461075199E-3</v>
      </c>
      <c r="X107" s="174">
        <f t="shared" ca="true" si="27"/>
        <v>93.480185828234312</v>
      </c>
      <c r="Y107" s="263">
        <f t="shared" ca="true" si="28"/>
        <v>81.464036735248598</v>
      </c>
      <c r="Z107" s="261"/>
      <c r="AA107" s="261"/>
      <c r="AB107" s="264">
        <f t="shared" ca="true" si="29"/>
        <v>4.3218983261022869E-3</v>
      </c>
      <c r="AD107" s="265"/>
    </row>
    <row r="108" x14ac:dyDescent="0.2">
      <c r="A108" s="259"/>
      <c r="B108" s="579" t="s">
        <v>435</v>
      </c>
      <c r="C108" s="580">
        <v>2013</v>
      </c>
      <c r="D108" s="174">
        <f t="shared" ca="true" si="15"/>
        <v>29.984755875954178</v>
      </c>
      <c r="E108" s="263">
        <f t="shared" ca="true" si="16"/>
        <v>64.416623294661207</v>
      </c>
      <c r="F108" s="261"/>
      <c r="G108" s="261"/>
      <c r="H108" s="264">
        <f t="shared" ca="true" si="17"/>
        <v>7.3278065922792912</v>
      </c>
      <c r="I108" s="174">
        <f t="shared" ca="true" si="18"/>
        <v>41.170981119379</v>
      </c>
      <c r="J108" s="263">
        <f t="shared" ca="true" si="19"/>
        <v>60.627748282583937</v>
      </c>
      <c r="K108" s="261"/>
      <c r="L108" s="261"/>
      <c r="M108" s="264">
        <f t="shared" ca="true" si="20"/>
        <v>1.2163253982436177</v>
      </c>
      <c r="N108" s="174">
        <f t="shared" ca="true" si="21"/>
        <v>58.203339949636046</v>
      </c>
      <c r="O108" s="263">
        <f t="shared" ca="true" si="22"/>
        <v>60.767943533649785</v>
      </c>
      <c r="P108" s="261"/>
      <c r="Q108" s="261"/>
      <c r="R108" s="264">
        <f t="shared" ca="true" si="23"/>
        <v>0.41014626128498394</v>
      </c>
      <c r="S108" s="174">
        <f t="shared" ca="true" si="24"/>
        <v>74.250551492973642</v>
      </c>
      <c r="T108" s="263">
        <f t="shared" ca="true" si="25"/>
        <v>59.248842184872089</v>
      </c>
      <c r="U108" s="261"/>
      <c r="V108" s="261"/>
      <c r="W108" s="264">
        <f t="shared" ca="true" si="26"/>
        <v>0.21756342891046232</v>
      </c>
      <c r="X108" s="174">
        <f t="shared" ca="true" si="27"/>
        <v>89.898151037705318</v>
      </c>
      <c r="Y108" s="263">
        <f t="shared" ca="true" si="28"/>
        <v>84.46888006883907</v>
      </c>
      <c r="Z108" s="261"/>
      <c r="AA108" s="261"/>
      <c r="AB108" s="264">
        <f t="shared" ca="true" si="29"/>
        <v>0</v>
      </c>
    </row>
    <row r="109" x14ac:dyDescent="0.2">
      <c r="A109" s="259"/>
      <c r="B109" s="579" t="s">
        <v>600</v>
      </c>
      <c r="C109" s="580">
        <v>2018</v>
      </c>
      <c r="D109" s="174">
        <f t="shared" ca="true" si="15"/>
        <v>24.108515604917844</v>
      </c>
      <c r="E109" s="263">
        <f t="shared" ca="true" si="16"/>
        <v>73.661980920915894</v>
      </c>
      <c r="F109" s="261"/>
      <c r="G109" s="261"/>
      <c r="H109" s="264">
        <f t="shared" ca="true" si="17"/>
        <v>3.2711195604659071</v>
      </c>
      <c r="I109" s="174">
        <f t="shared" ca="true" si="18"/>
        <v>41.439867230044619</v>
      </c>
      <c r="J109" s="263">
        <f t="shared" ca="true" si="19"/>
        <v>76.555105564231596</v>
      </c>
      <c r="K109" s="261"/>
      <c r="L109" s="261"/>
      <c r="M109" s="264">
        <f t="shared" ca="true" si="20"/>
        <v>1.0272992382352157</v>
      </c>
      <c r="N109" s="174">
        <f t="shared" ca="true" si="21"/>
        <v>62.793118703719649</v>
      </c>
      <c r="O109" s="263">
        <f t="shared" ca="true" si="22"/>
        <v>75.391345638844342</v>
      </c>
      <c r="P109" s="261"/>
      <c r="Q109" s="261"/>
      <c r="R109" s="264">
        <f t="shared" ca="true" si="23"/>
        <v>0.53406076482539855</v>
      </c>
      <c r="S109" s="174">
        <f t="shared" ca="true" si="24"/>
        <v>83.233263099850973</v>
      </c>
      <c r="T109" s="263">
        <f t="shared" ca="true" si="25"/>
        <v>63.282684129254818</v>
      </c>
      <c r="U109" s="261"/>
      <c r="V109" s="261"/>
      <c r="W109" s="264">
        <f t="shared" ca="true" si="26"/>
        <v>0.30092132454180864</v>
      </c>
      <c r="X109" s="174">
        <f t="shared" ca="true" si="27"/>
        <v>97.355403006158937</v>
      </c>
      <c r="Y109" s="263">
        <f t="shared" ca="true" si="28"/>
        <v>88.140249351929654</v>
      </c>
      <c r="Z109" s="261"/>
      <c r="AA109" s="261"/>
      <c r="AB109" s="264">
        <f t="shared" ca="true" si="29"/>
        <v>0</v>
      </c>
    </row>
    <row r="110" x14ac:dyDescent="0.2">
      <c r="A110" s="259"/>
      <c r="B110" s="579" t="s">
        <v>649</v>
      </c>
      <c r="C110" s="580">
        <v>2020</v>
      </c>
      <c r="D110" s="174">
        <f t="shared" ca="true" si="15"/>
        <v>35.378063659807715</v>
      </c>
      <c r="E110" s="263">
        <f t="shared" ca="true" si="16"/>
        <v>58.319118594804728</v>
      </c>
      <c r="F110" s="261"/>
      <c r="G110" s="261"/>
      <c r="H110" s="264">
        <f t="shared" ca="true" si="17"/>
        <v>3.1074273745515013</v>
      </c>
      <c r="I110" s="174">
        <f t="shared" ca="true" si="18"/>
        <v>55.861156604727093</v>
      </c>
      <c r="J110" s="263">
        <f t="shared" ca="true" si="19"/>
        <v>65.517787511367459</v>
      </c>
      <c r="K110" s="261"/>
      <c r="L110" s="261"/>
      <c r="M110" s="264">
        <f t="shared" ca="true" si="20"/>
        <v>0.56295142021012512</v>
      </c>
      <c r="N110" s="174">
        <f t="shared" ca="true" si="21"/>
        <v>66.824268817796636</v>
      </c>
      <c r="O110" s="263">
        <f t="shared" ca="true" si="22"/>
        <v>66.719451578842765</v>
      </c>
      <c r="P110" s="261"/>
      <c r="Q110" s="261"/>
      <c r="R110" s="264">
        <f t="shared" ca="true" si="23"/>
        <v>0.26130119087438836</v>
      </c>
      <c r="S110" s="174">
        <f t="shared" ca="true" si="24"/>
        <v>85.944166181387587</v>
      </c>
      <c r="T110" s="263">
        <f t="shared" ca="true" si="25"/>
        <v>77.847284584459317</v>
      </c>
      <c r="U110" s="261"/>
      <c r="V110" s="261"/>
      <c r="W110" s="264">
        <f t="shared" ca="true" si="26"/>
        <v>0</v>
      </c>
      <c r="X110" s="174">
        <f t="shared" ca="true" si="27"/>
        <v>94.749389140850653</v>
      </c>
      <c r="Y110" s="263">
        <f t="shared" ca="true" si="28"/>
        <v>91.911544394864336</v>
      </c>
      <c r="Z110" s="261"/>
      <c r="AA110" s="261"/>
      <c r="AB110" s="264">
        <f t="shared" ca="true" si="29"/>
        <v>0</v>
      </c>
    </row>
    <row r="111" x14ac:dyDescent="0.2">
      <c r="A111" s="259"/>
      <c r="B111" s="579"/>
      <c r="C111" s="580"/>
      <c r="D111" s="174" t="str">
        <f t="shared" ca="true" si="15"/>
        <v/>
      </c>
      <c r="E111" s="263" t="str">
        <f t="shared" ca="true" si="16"/>
        <v/>
      </c>
      <c r="F111" s="261"/>
      <c r="G111" s="261"/>
      <c r="H111" s="264" t="str">
        <f t="shared" ca="true" si="17"/>
        <v/>
      </c>
      <c r="I111" s="174" t="str">
        <f t="shared" ca="true" si="18"/>
        <v/>
      </c>
      <c r="J111" s="263" t="str">
        <f t="shared" ca="true" si="19"/>
        <v/>
      </c>
      <c r="K111" s="261"/>
      <c r="L111" s="261"/>
      <c r="M111" s="264" t="str">
        <f t="shared" ca="true" si="20"/>
        <v/>
      </c>
      <c r="N111" s="174" t="str">
        <f t="shared" ca="true" si="21"/>
        <v/>
      </c>
      <c r="O111" s="263" t="str">
        <f t="shared" ca="true" si="22"/>
        <v/>
      </c>
      <c r="P111" s="261"/>
      <c r="Q111" s="261"/>
      <c r="R111" s="264" t="str">
        <f t="shared" ca="true" si="23"/>
        <v/>
      </c>
      <c r="S111" s="174" t="str">
        <f t="shared" ca="true" si="24"/>
        <v/>
      </c>
      <c r="T111" s="263" t="str">
        <f t="shared" ca="true" si="25"/>
        <v/>
      </c>
      <c r="U111" s="261"/>
      <c r="V111" s="261"/>
      <c r="W111" s="264" t="str">
        <f t="shared" ca="true" si="26"/>
        <v/>
      </c>
      <c r="X111" s="174" t="str">
        <f t="shared" ca="true" si="27"/>
        <v/>
      </c>
      <c r="Y111" s="263" t="str">
        <f t="shared" ca="true" si="28"/>
        <v/>
      </c>
      <c r="Z111" s="261"/>
      <c r="AA111" s="261"/>
      <c r="AB111" s="264" t="str">
        <f t="shared" ca="true" si="29"/>
        <v/>
      </c>
    </row>
    <row r="112" x14ac:dyDescent="0.2">
      <c r="A112" s="259"/>
      <c r="B112" s="579"/>
      <c r="C112" s="580"/>
      <c r="D112" s="174" t="str">
        <f t="shared" ca="true" si="15"/>
        <v/>
      </c>
      <c r="E112" s="263" t="str">
        <f t="shared" ca="true" si="16"/>
        <v/>
      </c>
      <c r="F112" s="261"/>
      <c r="G112" s="261"/>
      <c r="H112" s="264" t="str">
        <f t="shared" ca="true" si="17"/>
        <v/>
      </c>
      <c r="I112" s="174" t="str">
        <f t="shared" ca="true" si="18"/>
        <v/>
      </c>
      <c r="J112" s="263" t="str">
        <f t="shared" ca="true" si="19"/>
        <v/>
      </c>
      <c r="K112" s="261"/>
      <c r="L112" s="261"/>
      <c r="M112" s="264" t="str">
        <f t="shared" ca="true" si="20"/>
        <v/>
      </c>
      <c r="N112" s="174" t="str">
        <f t="shared" ca="true" si="21"/>
        <v/>
      </c>
      <c r="O112" s="263" t="str">
        <f t="shared" ca="true" si="22"/>
        <v/>
      </c>
      <c r="P112" s="261"/>
      <c r="Q112" s="261"/>
      <c r="R112" s="264" t="str">
        <f t="shared" ca="true" si="23"/>
        <v/>
      </c>
      <c r="S112" s="174" t="str">
        <f t="shared" ca="true" si="24"/>
        <v/>
      </c>
      <c r="T112" s="263" t="str">
        <f t="shared" ca="true" si="25"/>
        <v/>
      </c>
      <c r="U112" s="261"/>
      <c r="V112" s="261"/>
      <c r="W112" s="264" t="str">
        <f t="shared" ca="true" si="26"/>
        <v/>
      </c>
      <c r="X112" s="174" t="str">
        <f t="shared" ca="true" si="27"/>
        <v/>
      </c>
      <c r="Y112" s="263" t="str">
        <f t="shared" ca="true" si="28"/>
        <v/>
      </c>
      <c r="Z112" s="261"/>
      <c r="AA112" s="261"/>
      <c r="AB112" s="264" t="str">
        <f t="shared" ca="true" si="29"/>
        <v/>
      </c>
    </row>
    <row r="113" x14ac:dyDescent="0.2">
      <c r="A113" s="259"/>
      <c r="B113" s="579"/>
      <c r="C113" s="580"/>
      <c r="D113" s="174" t="str">
        <f t="shared" ca="true" si="15"/>
        <v/>
      </c>
      <c r="E113" s="263" t="str">
        <f t="shared" ca="true" si="16"/>
        <v/>
      </c>
      <c r="F113" s="261"/>
      <c r="G113" s="261"/>
      <c r="H113" s="264" t="str">
        <f t="shared" ca="true" si="17"/>
        <v/>
      </c>
      <c r="I113" s="174" t="str">
        <f t="shared" ca="true" si="18"/>
        <v/>
      </c>
      <c r="J113" s="263" t="str">
        <f t="shared" ca="true" si="19"/>
        <v/>
      </c>
      <c r="K113" s="261"/>
      <c r="L113" s="261"/>
      <c r="M113" s="264" t="str">
        <f t="shared" ca="true" si="20"/>
        <v/>
      </c>
      <c r="N113" s="174" t="str">
        <f t="shared" ca="true" si="21"/>
        <v/>
      </c>
      <c r="O113" s="263" t="str">
        <f t="shared" ca="true" si="22"/>
        <v/>
      </c>
      <c r="P113" s="261"/>
      <c r="Q113" s="261"/>
      <c r="R113" s="264" t="str">
        <f t="shared" ca="true" si="23"/>
        <v/>
      </c>
      <c r="S113" s="174" t="str">
        <f t="shared" ca="true" si="24"/>
        <v/>
      </c>
      <c r="T113" s="263" t="str">
        <f t="shared" ca="true" si="25"/>
        <v/>
      </c>
      <c r="U113" s="261"/>
      <c r="V113" s="261"/>
      <c r="W113" s="264" t="str">
        <f t="shared" ca="true" si="26"/>
        <v/>
      </c>
      <c r="X113" s="174" t="str">
        <f t="shared" ca="true" si="27"/>
        <v/>
      </c>
      <c r="Y113" s="263" t="str">
        <f t="shared" ca="true" si="28"/>
        <v/>
      </c>
      <c r="Z113" s="261"/>
      <c r="AA113" s="261"/>
      <c r="AB113" s="264" t="str">
        <f t="shared" ca="true" si="29"/>
        <v/>
      </c>
    </row>
    <row r="114" x14ac:dyDescent="0.2">
      <c r="A114" s="259"/>
      <c r="B114" s="579"/>
      <c r="C114" s="580"/>
      <c r="D114" s="174" t="str">
        <f t="shared" ca="true" si="15"/>
        <v/>
      </c>
      <c r="E114" s="263" t="str">
        <f t="shared" ca="true" si="16"/>
        <v/>
      </c>
      <c r="F114" s="261"/>
      <c r="G114" s="261"/>
      <c r="H114" s="264" t="str">
        <f t="shared" ca="true" si="17"/>
        <v/>
      </c>
      <c r="I114" s="174" t="str">
        <f t="shared" ca="true" si="18"/>
        <v/>
      </c>
      <c r="J114" s="263" t="str">
        <f t="shared" ca="true" si="19"/>
        <v/>
      </c>
      <c r="K114" s="261"/>
      <c r="L114" s="261"/>
      <c r="M114" s="264" t="str">
        <f t="shared" ca="true" si="20"/>
        <v/>
      </c>
      <c r="N114" s="174" t="str">
        <f t="shared" ca="true" si="21"/>
        <v/>
      </c>
      <c r="O114" s="263" t="str">
        <f t="shared" ca="true" si="22"/>
        <v/>
      </c>
      <c r="P114" s="261"/>
      <c r="Q114" s="261"/>
      <c r="R114" s="264" t="str">
        <f t="shared" ca="true" si="23"/>
        <v/>
      </c>
      <c r="S114" s="174" t="str">
        <f t="shared" ca="true" si="24"/>
        <v/>
      </c>
      <c r="T114" s="263" t="str">
        <f t="shared" ca="true" si="25"/>
        <v/>
      </c>
      <c r="U114" s="261"/>
      <c r="V114" s="261"/>
      <c r="W114" s="264" t="str">
        <f t="shared" ca="true" si="26"/>
        <v/>
      </c>
      <c r="X114" s="174" t="str">
        <f t="shared" ca="true" si="27"/>
        <v/>
      </c>
      <c r="Y114" s="263" t="str">
        <f t="shared" ca="true" si="28"/>
        <v/>
      </c>
      <c r="Z114" s="261"/>
      <c r="AA114" s="261"/>
      <c r="AB114" s="264" t="str">
        <f t="shared" ca="true" si="29"/>
        <v/>
      </c>
    </row>
    <row r="115" x14ac:dyDescent="0.2">
      <c r="A115" s="259"/>
      <c r="B115" s="579"/>
      <c r="C115" s="580"/>
      <c r="D115" s="174" t="str">
        <f t="shared" ca="true" si="15"/>
        <v/>
      </c>
      <c r="E115" s="263" t="str">
        <f t="shared" ca="true" si="16"/>
        <v/>
      </c>
      <c r="F115" s="261"/>
      <c r="G115" s="261"/>
      <c r="H115" s="264" t="str">
        <f t="shared" ca="true" si="17"/>
        <v/>
      </c>
      <c r="I115" s="174" t="str">
        <f t="shared" ca="true" si="18"/>
        <v/>
      </c>
      <c r="J115" s="263" t="str">
        <f t="shared" ca="true" si="19"/>
        <v/>
      </c>
      <c r="K115" s="261"/>
      <c r="L115" s="261"/>
      <c r="M115" s="264" t="str">
        <f t="shared" ca="true" si="20"/>
        <v/>
      </c>
      <c r="N115" s="174" t="str">
        <f t="shared" ca="true" si="21"/>
        <v/>
      </c>
      <c r="O115" s="263" t="str">
        <f t="shared" ca="true" si="22"/>
        <v/>
      </c>
      <c r="P115" s="261"/>
      <c r="Q115" s="261"/>
      <c r="R115" s="264" t="str">
        <f t="shared" ca="true" si="23"/>
        <v/>
      </c>
      <c r="S115" s="174" t="str">
        <f t="shared" ca="true" si="24"/>
        <v/>
      </c>
      <c r="T115" s="263" t="str">
        <f t="shared" ca="true" si="25"/>
        <v/>
      </c>
      <c r="U115" s="261"/>
      <c r="V115" s="261"/>
      <c r="W115" s="264" t="str">
        <f t="shared" ca="true" si="26"/>
        <v/>
      </c>
      <c r="X115" s="174" t="str">
        <f t="shared" ca="true" si="27"/>
        <v/>
      </c>
      <c r="Y115" s="263" t="str">
        <f t="shared" ca="true" si="28"/>
        <v/>
      </c>
      <c r="Z115" s="261"/>
      <c r="AA115" s="261"/>
      <c r="AB115" s="264" t="str">
        <f t="shared" ca="true" si="29"/>
        <v/>
      </c>
    </row>
    <row r="116" x14ac:dyDescent="0.2">
      <c r="A116" s="259"/>
      <c r="B116" s="581"/>
      <c r="C116" s="582"/>
      <c r="D116" s="175" t="str">
        <f t="shared" ca="true" si="15"/>
        <v/>
      </c>
      <c r="E116" s="266" t="str">
        <f t="shared" ca="true" si="16"/>
        <v/>
      </c>
      <c r="F116" s="267"/>
      <c r="G116" s="268"/>
      <c r="H116" s="269" t="str">
        <f t="shared" ca="true" si="17"/>
        <v/>
      </c>
      <c r="I116" s="175" t="str">
        <f t="shared" ca="true" si="18"/>
        <v/>
      </c>
      <c r="J116" s="266" t="str">
        <f t="shared" ca="true" si="19"/>
        <v/>
      </c>
      <c r="K116" s="267"/>
      <c r="L116" s="268"/>
      <c r="M116" s="269" t="str">
        <f t="shared" ca="true" si="20"/>
        <v/>
      </c>
      <c r="N116" s="175" t="str">
        <f t="shared" ca="true" si="21"/>
        <v/>
      </c>
      <c r="O116" s="266" t="str">
        <f t="shared" ca="true" si="22"/>
        <v/>
      </c>
      <c r="P116" s="267"/>
      <c r="Q116" s="268"/>
      <c r="R116" s="269" t="str">
        <f t="shared" ca="true" si="23"/>
        <v/>
      </c>
      <c r="S116" s="175" t="str">
        <f t="shared" ca="true" si="24"/>
        <v/>
      </c>
      <c r="T116" s="266" t="str">
        <f t="shared" ca="true" si="25"/>
        <v/>
      </c>
      <c r="U116" s="267"/>
      <c r="V116" s="268"/>
      <c r="W116" s="269" t="str">
        <f t="shared" ca="true" si="26"/>
        <v/>
      </c>
      <c r="X116" s="175" t="str">
        <f t="shared" ca="true" si="27"/>
        <v/>
      </c>
      <c r="Y116" s="266" t="str">
        <f t="shared" ca="true" si="28"/>
        <v/>
      </c>
      <c r="Z116" s="267"/>
      <c r="AA116" s="268"/>
      <c r="AB116" s="269" t="str">
        <f t="shared" ca="true" si="29"/>
        <v/>
      </c>
    </row>
    <row r="117" ht="11.25" customHeight="true" x14ac:dyDescent="0.2"/>
    <row r="118" ht="22.5" customHeight="true" x14ac:dyDescent="0.25">
      <c r="B118" s="964" t="str">
        <f>CONCATENATE("National use of sanitation facilities, ",C99,"–",C100)</f>
        <v>National use of sanitation facilities, 2000–2020</v>
      </c>
      <c r="C118" s="965"/>
      <c r="D118" s="965"/>
      <c r="E118" s="965"/>
      <c r="F118" s="965"/>
      <c r="G118" s="965"/>
      <c r="H118" s="965"/>
      <c r="I118" s="965"/>
      <c r="J118" s="965"/>
      <c r="K118" s="965"/>
      <c r="L118" s="965"/>
      <c r="N118" s="270"/>
      <c r="O118" s="270"/>
      <c r="P118" s="270"/>
      <c r="Q118" s="270"/>
      <c r="R118" s="270"/>
      <c r="S118" s="987" t="s">
        <v>11</v>
      </c>
      <c r="T118" s="988"/>
      <c r="U118" s="988"/>
      <c r="V118" s="988"/>
      <c r="W118" s="989"/>
      <c r="X118" s="270"/>
      <c r="Y118" s="270"/>
      <c r="Z118" s="270"/>
      <c r="AA118" s="270"/>
      <c r="AB118" s="271"/>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72"/>
      <c r="D153" s="272"/>
      <c r="E153" s="273"/>
      <c r="F153" s="273"/>
      <c r="G153" s="273"/>
      <c r="H153" s="273"/>
      <c r="I153" s="273"/>
      <c r="J153" s="273"/>
      <c r="K153" s="273"/>
      <c r="L153" s="273"/>
      <c r="M153" s="273"/>
      <c r="N153" s="273"/>
      <c r="O153" s="273"/>
      <c r="P153" s="273"/>
      <c r="Q153" s="273"/>
      <c r="R153" s="273"/>
      <c r="S153" s="273"/>
      <c r="T153" s="273"/>
      <c r="U153" s="273"/>
      <c r="V153" s="273"/>
      <c r="W153" s="273"/>
      <c r="X153" s="273"/>
      <c r="Y153" s="273"/>
      <c r="Z153" s="273"/>
      <c r="AA153" s="273"/>
      <c r="AB153" s="273"/>
    </row>
    <row r="154" x14ac:dyDescent="0.2">
      <c r="C154" s="272"/>
      <c r="D154" s="272"/>
      <c r="E154" s="273"/>
      <c r="F154" s="273"/>
      <c r="G154" s="273"/>
      <c r="H154" s="273"/>
      <c r="I154" s="273"/>
      <c r="J154" s="273"/>
      <c r="K154" s="273"/>
      <c r="L154" s="273"/>
      <c r="M154" s="273"/>
      <c r="N154" s="273"/>
      <c r="O154" s="273"/>
      <c r="P154" s="273"/>
      <c r="Q154" s="273"/>
      <c r="R154" s="273"/>
      <c r="S154" s="273"/>
      <c r="T154" s="273"/>
      <c r="U154" s="273"/>
      <c r="V154" s="273"/>
      <c r="W154" s="273"/>
      <c r="X154" s="273"/>
      <c r="Y154" s="273"/>
      <c r="Z154" s="273"/>
      <c r="AA154" s="273"/>
      <c r="AB154" s="273"/>
    </row>
    <row r="155" x14ac:dyDescent="0.2">
      <c r="C155" s="272"/>
      <c r="D155" s="272"/>
      <c r="E155" s="273"/>
      <c r="F155" s="273"/>
      <c r="G155" s="273"/>
      <c r="H155" s="273"/>
      <c r="I155" s="273"/>
      <c r="J155" s="273"/>
      <c r="K155" s="273"/>
      <c r="L155" s="273"/>
      <c r="M155" s="273"/>
      <c r="N155" s="273"/>
      <c r="O155" s="273"/>
      <c r="P155" s="273"/>
      <c r="Q155" s="273"/>
      <c r="R155" s="273"/>
      <c r="S155" s="273"/>
      <c r="T155" s="273"/>
      <c r="U155" s="273"/>
      <c r="V155" s="273"/>
      <c r="W155" s="273"/>
      <c r="X155" s="273"/>
      <c r="Y155" s="273"/>
      <c r="Z155" s="273"/>
      <c r="AA155" s="273"/>
      <c r="AB155" s="273"/>
    </row>
    <row r="156" x14ac:dyDescent="0.2">
      <c r="C156" s="272"/>
      <c r="D156" s="272"/>
      <c r="E156" s="273"/>
      <c r="F156" s="273"/>
      <c r="G156" s="273"/>
      <c r="H156" s="273"/>
      <c r="I156" s="273"/>
      <c r="J156" s="273"/>
      <c r="K156" s="273"/>
      <c r="L156" s="273"/>
      <c r="M156" s="273"/>
      <c r="N156" s="273"/>
      <c r="O156" s="273"/>
      <c r="P156" s="273"/>
      <c r="Q156" s="273"/>
      <c r="R156" s="273"/>
      <c r="S156" s="273"/>
      <c r="T156" s="273"/>
      <c r="U156" s="273"/>
      <c r="V156" s="273"/>
      <c r="W156" s="273"/>
      <c r="X156" s="273"/>
      <c r="Y156" s="273"/>
      <c r="Z156" s="273"/>
      <c r="AA156" s="273"/>
      <c r="AB156" s="273"/>
    </row>
    <row r="157" x14ac:dyDescent="0.2">
      <c r="B157" s="273"/>
      <c r="C157" s="272"/>
      <c r="D157" s="272"/>
      <c r="E157" s="273"/>
      <c r="F157" s="273"/>
      <c r="G157" s="273"/>
      <c r="H157" s="273"/>
      <c r="I157" s="273"/>
      <c r="J157" s="273"/>
      <c r="K157" s="273"/>
      <c r="L157" s="273"/>
      <c r="M157" s="273"/>
      <c r="N157" s="273"/>
      <c r="O157" s="273"/>
      <c r="P157" s="273"/>
      <c r="Q157" s="273"/>
      <c r="R157" s="273"/>
      <c r="S157" s="273"/>
      <c r="T157" s="273"/>
      <c r="U157" s="273"/>
      <c r="V157" s="273"/>
      <c r="W157" s="273"/>
      <c r="X157" s="273"/>
      <c r="Y157" s="273"/>
      <c r="Z157" s="273"/>
      <c r="AA157" s="273"/>
      <c r="AB157" s="273"/>
    </row>
    <row r="158" x14ac:dyDescent="0.2">
      <c r="B158" s="273"/>
      <c r="C158" s="272"/>
      <c r="D158" s="272"/>
      <c r="E158" s="273"/>
      <c r="F158" s="273"/>
      <c r="G158" s="273"/>
      <c r="H158" s="273"/>
      <c r="I158" s="273"/>
      <c r="J158" s="273"/>
      <c r="K158" s="273"/>
      <c r="L158" s="273"/>
      <c r="M158" s="273"/>
      <c r="N158" s="273"/>
      <c r="O158" s="273"/>
      <c r="P158" s="273"/>
      <c r="Q158" s="273"/>
      <c r="R158" s="273"/>
      <c r="S158" s="273"/>
      <c r="T158" s="273"/>
      <c r="U158" s="273"/>
      <c r="V158" s="273"/>
      <c r="W158" s="273"/>
      <c r="X158" s="273"/>
      <c r="Y158" s="273"/>
      <c r="Z158" s="273"/>
      <c r="AA158" s="273"/>
      <c r="AB158" s="273"/>
    </row>
    <row r="197" s="212" customFormat="true" ht="16.5" customHeight="true" x14ac:dyDescent="0.2">
      <c r="A197" s="985" t="s">
        <v>6</v>
      </c>
      <c r="B197" s="985"/>
      <c r="C197" s="985"/>
      <c r="D197" s="983" t="s">
        <v>0</v>
      </c>
      <c r="E197" s="972"/>
      <c r="F197" s="972"/>
      <c r="G197" s="972"/>
      <c r="H197" s="984"/>
      <c r="I197" s="983" t="s">
        <v>1</v>
      </c>
      <c r="J197" s="972"/>
      <c r="K197" s="972"/>
      <c r="L197" s="972"/>
      <c r="M197" s="984"/>
      <c r="N197" s="983" t="s">
        <v>2</v>
      </c>
      <c r="O197" s="972"/>
      <c r="P197" s="972"/>
      <c r="Q197" s="972"/>
      <c r="R197" s="984"/>
      <c r="S197" s="983" t="s">
        <v>3</v>
      </c>
      <c r="T197" s="972"/>
      <c r="U197" s="972"/>
      <c r="V197" s="972"/>
      <c r="W197" s="984"/>
      <c r="X197" s="983" t="s">
        <v>4</v>
      </c>
      <c r="Y197" s="972"/>
      <c r="Z197" s="972"/>
      <c r="AA197" s="972"/>
      <c r="AB197" s="984"/>
    </row>
    <row r="198" s="216" customFormat="true" ht="22.5" customHeight="true" x14ac:dyDescent="0.2">
      <c r="A198" s="998"/>
      <c r="B198" s="998"/>
      <c r="C198" s="998"/>
      <c r="D198" s="226" t="s">
        <v>14</v>
      </c>
      <c r="E198" s="227" t="s">
        <v>15</v>
      </c>
      <c r="F198" s="214" t="s">
        <v>16</v>
      </c>
      <c r="G198" s="214" t="s">
        <v>22</v>
      </c>
      <c r="H198" s="215" t="s">
        <v>19</v>
      </c>
      <c r="I198" s="226" t="s">
        <v>14</v>
      </c>
      <c r="J198" s="227" t="s">
        <v>15</v>
      </c>
      <c r="K198" s="214" t="s">
        <v>16</v>
      </c>
      <c r="L198" s="214" t="s">
        <v>22</v>
      </c>
      <c r="M198" s="215" t="s">
        <v>19</v>
      </c>
      <c r="N198" s="226" t="s">
        <v>14</v>
      </c>
      <c r="O198" s="227" t="s">
        <v>15</v>
      </c>
      <c r="P198" s="214" t="s">
        <v>16</v>
      </c>
      <c r="Q198" s="214" t="s">
        <v>22</v>
      </c>
      <c r="R198" s="215" t="s">
        <v>19</v>
      </c>
      <c r="S198" s="226" t="s">
        <v>14</v>
      </c>
      <c r="T198" s="227" t="s">
        <v>15</v>
      </c>
      <c r="U198" s="214" t="s">
        <v>16</v>
      </c>
      <c r="V198" s="214" t="s">
        <v>22</v>
      </c>
      <c r="W198" s="215" t="s">
        <v>19</v>
      </c>
      <c r="X198" s="226" t="s">
        <v>14</v>
      </c>
      <c r="Y198" s="227" t="s">
        <v>15</v>
      </c>
      <c r="Z198" s="214" t="s">
        <v>16</v>
      </c>
      <c r="AA198" s="214" t="s">
        <v>22</v>
      </c>
      <c r="AB198" s="215" t="s">
        <v>19</v>
      </c>
    </row>
    <row r="199" s="236" customFormat="true" ht="15" customHeight="true" x14ac:dyDescent="0.2">
      <c r="A199" s="990" t="s">
        <v>10</v>
      </c>
      <c r="B199" s="991"/>
      <c r="C199" s="336">
        <v>2000</v>
      </c>
      <c r="D199" s="228">
        <f ca="true">IF((D201+H201)&gt;100,D201*100/(D201+H201),D201)</f>
        <v>85.102236199065374</v>
      </c>
      <c r="E199" s="277">
        <f ca="true">D199*AVERAGEIF(E205:E216,"&gt;0")/100</f>
        <v>43.400165110707086</v>
      </c>
      <c r="F199" s="230">
        <f ca="true">D199*(100-AVERAGEIF(E205:E216,"&gt;0"))/100</f>
        <v>41.702071088358288</v>
      </c>
      <c r="G199" s="231">
        <f ca="true">100-(E199+F199+H199)</f>
        <v>12.409540001108525</v>
      </c>
      <c r="H199" s="232">
        <f ca="true">IF((D201+H201)&gt;100,H201*100/(D201+H201),H201)</f>
        <v>2.4882237998261019</v>
      </c>
      <c r="I199" s="228">
        <f ca="true">IF((I201+M201)&gt;100,I201*100/(I201+M201),I201)</f>
        <v>95.852251898210852</v>
      </c>
      <c r="J199" s="277">
        <f ca="true">I199*AVERAGEIF(J205:J216,"&gt;0")/100</f>
        <v>47.572445810957831</v>
      </c>
      <c r="K199" s="233">
        <f ca="true">I199*(100-AVERAGEIF(J205:J216,"&gt;0"))/100</f>
        <v>48.279806087253021</v>
      </c>
      <c r="L199" s="234">
        <f ca="true">100-(J199+K199+M199)</f>
        <v>1.5752147850624851</v>
      </c>
      <c r="M199" s="235">
        <f ca="true">IF((I201+M201)&gt;100,M201*100/(I201+M201),M201)</f>
        <v>2.5725333167266626</v>
      </c>
      <c r="N199" s="228">
        <f ca="true">IF((N201+R201)&gt;100,N201*100/(N201+R201),N201)</f>
        <v>97.225364651342488</v>
      </c>
      <c r="O199" s="277">
        <f ca="true">N199*AVERAGEIF(O205:O216,"&gt;0")/100</f>
        <v>52.714209031862993</v>
      </c>
      <c r="P199" s="233">
        <f ca="true">N199*(100-AVERAGEIF(O205:O216,"&gt;0"))/100</f>
        <v>44.511155619479496</v>
      </c>
      <c r="Q199" s="234">
        <f ca="true">100-(O199+P199+R199)</f>
        <v>2.3742474961123321</v>
      </c>
      <c r="R199" s="235">
        <f ca="true">IF((N201+R201)&gt;100,R201*100/(N201+R201),R201)</f>
        <v>0.40038785254517961</v>
      </c>
      <c r="S199" s="228">
        <f ca="true">IF((S201+W201)&gt;100,S201*100/(S201+W201),S201)</f>
        <v>97.406544362389809</v>
      </c>
      <c r="T199" s="277">
        <f ca="true">S199*AVERAGEIF(T205:T216,"&gt;0")/100</f>
        <v>70.618008571889646</v>
      </c>
      <c r="U199" s="233">
        <f ca="true">S199*(100-AVERAGEIF(T205:T216,"&gt;0"))/100</f>
        <v>26.788535790500159</v>
      </c>
      <c r="V199" s="234">
        <f ca="true">100-(T199+U199+W199)</f>
        <v>1.7987650408108919</v>
      </c>
      <c r="W199" s="235">
        <f ca="true">IF((S201+W201)&gt;100,W201*100/(S201+W201),W201)</f>
        <v>0.79469059679929899</v>
      </c>
      <c r="X199" s="228">
        <f ca="true">IF((X201+AB201)&gt;100,X201*100/(X201+AB201),X201)</f>
        <v>99.347204274994397</v>
      </c>
      <c r="Y199" s="277">
        <f ca="true">X199*AVERAGEIF(Y205:Y216,"&gt;0")/100</f>
        <v>90.683230946369065</v>
      </c>
      <c r="Z199" s="233">
        <f ca="true">X199*(100-AVERAGEIF(Y205:Y216,"&gt;0"))/100</f>
        <v>8.6639733286253406</v>
      </c>
      <c r="AA199" s="234">
        <f ca="true">100-(Y199+Z199+AB199)</f>
        <v>0.65279572500558913</v>
      </c>
      <c r="AB199" s="235">
        <f ca="true">IF((X201+AB201)&gt;100,AB201*100/(X201+AB201),AB201)</f>
        <v>0</v>
      </c>
    </row>
    <row r="200" s="236" customFormat="true" ht="15" customHeight="true" x14ac:dyDescent="0.2">
      <c r="A200" s="992"/>
      <c r="B200" s="993"/>
      <c r="C200" s="337">
        <v>2020</v>
      </c>
      <c r="D200" s="237">
        <f ca="true">IF((D202+H202)&gt;100,D202*100/(D202+H202),D202)</f>
        <v>47.334588959336088</v>
      </c>
      <c r="E200" s="278">
        <f ca="true">D200*AVERAGEIF(E205:E216,"&gt;0")/100</f>
        <v>24.139541662304765</v>
      </c>
      <c r="F200" s="239">
        <f ca="true">D200*(100-AVERAGEIF(E205:E216,"&gt;0"))/100</f>
        <v>23.195047297031323</v>
      </c>
      <c r="G200" s="240">
        <f ca="true">100-(E200+F200+H200)</f>
        <v>52.067592794946364</v>
      </c>
      <c r="H200" s="241">
        <f ca="true">IF((D202+H202)&gt;100,H202*100/(D202+H202),H202)</f>
        <v>0.59781824571754782</v>
      </c>
      <c r="I200" s="237">
        <f ca="true">IF((I202+M202)&gt;100,I202*100/(I202+M202),I202)</f>
        <v>64.674818770984075</v>
      </c>
      <c r="J200" s="278">
        <f ca="true">I200*AVERAGEIF(J205:J216,"&gt;0")/100</f>
        <v>32.098769203497319</v>
      </c>
      <c r="K200" s="239">
        <f ca="true">I200*(100-AVERAGEIF(J205:J216,"&gt;0"))/100</f>
        <v>32.576049567486756</v>
      </c>
      <c r="L200" s="240">
        <f ca="true">100-(J200+K200+M200)</f>
        <v>35.325181229015925</v>
      </c>
      <c r="M200" s="241">
        <f ca="true">IF((I202+M202)&gt;100,M202*100/(I202+M202),M202)</f>
        <v>0</v>
      </c>
      <c r="N200" s="237">
        <f ca="true">IF((N202+R202)&gt;100,N202*100/(N202+R202),N202)</f>
        <v>80.235423942969419</v>
      </c>
      <c r="O200" s="278">
        <f ca="true">N200*AVERAGEIF(O205:O216,"&gt;0")/100</f>
        <v>43.502504975500067</v>
      </c>
      <c r="P200" s="239">
        <f ca="true">N200*(100-AVERAGEIF(O205:O216,"&gt;0"))/100</f>
        <v>36.732918967469352</v>
      </c>
      <c r="Q200" s="240">
        <f ca="true">100-(O200+P200+R200)</f>
        <v>19.467022640188702</v>
      </c>
      <c r="R200" s="241">
        <f ca="true">IF((N202+R202)&gt;100,R202*100/(N202+R202),R202)</f>
        <v>0.29755341684187364</v>
      </c>
      <c r="S200" s="237">
        <f ca="true">IF((S202+W202)&gt;100,S202*100/(S202+W202),S202)</f>
        <v>89.130160090346976</v>
      </c>
      <c r="T200" s="278">
        <f ca="true">S200*AVERAGEIF(T205:T216,"&gt;0")/100</f>
        <v>64.617777485845252</v>
      </c>
      <c r="U200" s="239">
        <f ca="true">S200*(100-AVERAGEIF(T205:T216,"&gt;0"))/100</f>
        <v>24.512382604501717</v>
      </c>
      <c r="V200" s="240">
        <f ca="true">100-(T200+U200+W200)</f>
        <v>10.869839909653024</v>
      </c>
      <c r="W200" s="241">
        <f ca="true">IF((S202+W202)&gt;100,W202*100/(S202+W202),W202)</f>
        <v>0</v>
      </c>
      <c r="X200" s="237">
        <f ca="true">IF((X202+AB202)&gt;100,X202*100/(X202+AB202),X202)</f>
        <v>96.48601623982654</v>
      </c>
      <c r="Y200" s="278">
        <f ca="true">X200*AVERAGEIF(Y205:Y216,"&gt;0")/100</f>
        <v>88.071564344700818</v>
      </c>
      <c r="Z200" s="239">
        <f ca="true">X200*(100-AVERAGEIF(Y205:Y216,"&gt;0"))/100</f>
        <v>8.4144518951257208</v>
      </c>
      <c r="AA200" s="240">
        <f ca="true">100-(Y200+Z200+AB200)</f>
        <v>3.5139837601734598</v>
      </c>
      <c r="AB200" s="241">
        <f ca="true">IF((X202+AB202)&gt;100,AB202*100/(X202+AB202),AB202)</f>
        <v>0</v>
      </c>
    </row>
    <row r="201" hidden="true" x14ac:dyDescent="0.2">
      <c r="A201" s="994" t="s">
        <v>12</v>
      </c>
      <c r="B201" s="995"/>
      <c r="C201" s="242">
        <f>MinRegYear(C199,C205:C216)</f>
        <v>2000</v>
      </c>
      <c r="D201" s="243">
        <f ca="true">IF(MAX(C205:C216)-MIN(C205:C216)&lt;5,AVERAGEIF(C205:C216,"&gt;0",D205:D216),
IF(FORECAST($C201,D$205:D$216,$C$205:$C$216)&lt;0,0,
IF(FORECAST($C201,D$205:D$216,$C$205:$C$216)&gt;100,100,
FORECAST($C201,D$205:D$216,$C$205:$C$216))))</f>
        <v>85.102236199065374</v>
      </c>
      <c r="E201" s="244"/>
      <c r="F201" s="245"/>
      <c r="G201" s="245"/>
      <c r="H201" s="246">
        <f ca="true">IF(MAX(C205:C216)-MIN(C205:C216)&lt;5,AVERAGEIF(C205:C216,"&gt;0",H205:H216),
IF(FORECAST($C201,H$205:H$216,$C$205:$C$216)&lt;0,0,
IF(FORECAST($C201,H$205:H$216,$C$205:$C$216)&gt;100,100,
FORECAST($C201,H$205:H$216,$C$205:$C$216))))</f>
        <v>2.4882237998261019</v>
      </c>
      <c r="I201" s="243">
        <f ca="true">IF(MAX(C205:C216)-MIN(C205:C216)&lt;5,AVERAGEIF(C205:C216,"&gt;0",I205:I216),
IF(FORECAST($C201,I$205:I$216,$C$205:$C$216)&lt;0,0,
IF(FORECAST($C201,I$205:I$216,$C$205:$C$216)&gt;100,100,
FORECAST($C201,I$205:I$216,$C$205:$C$216))))</f>
        <v>95.852251898210852</v>
      </c>
      <c r="J201" s="244"/>
      <c r="K201" s="245"/>
      <c r="L201" s="245"/>
      <c r="M201" s="246">
        <f ca="true">IF(MAX(C205:C216)-MIN(C205:C216)&lt;5,AVERAGEIF(C205:C216,"&gt;0",M205:M216),
IF(FORECAST($C201,M$205:M$216,$C$205:$C$216)&lt;0,0,
IF(FORECAST($C201,M$205:M$216,$C$205:$C$216)&gt;100,100,
FORECAST($C201,M$205:M$216,$C$205:$C$216))))</f>
        <v>2.5725333167266626</v>
      </c>
      <c r="N201" s="243">
        <f ca="true">IF(MAX(C205:C216)-MIN(C205:C216)&lt;5,AVERAGEIF(C205:C216,"&gt;0",N205:N216),
IF(FORECAST($C201,N$205:N$216,$C$205:$C$216)&lt;0,0,
IF(FORECAST($C201,N$205:N$216,$C$205:$C$216)&gt;100,100,
FORECAST($C201,N$205:N$216,$C$205:$C$216))))</f>
        <v>97.225364651342488</v>
      </c>
      <c r="O201" s="244"/>
      <c r="P201" s="245"/>
      <c r="Q201" s="245"/>
      <c r="R201" s="246">
        <f ca="true">IF(MAX(C205:C216)-MIN(C205:C216)&lt;5,AVERAGEIF(C205:C216,"&gt;0",R205:R216),
IF(FORECAST($C201,R$205:R$216,$C$205:$C$216)&lt;0,0,
IF(FORECAST($C201,R$205:R$216,$C$205:$C$216)&gt;100,100,
FORECAST($C201,R$205:R$216,$C$205:$C$216))))</f>
        <v>0.40038785254517961</v>
      </c>
      <c r="S201" s="243">
        <f ca="true">IF(MAX(C205:C216)-MIN(C205:C216)&lt;5,AVERAGEIF(C205:C216,"&gt;0",S205:S216),
IF(FORECAST($C201,S$205:S$216,$C$205:$C$216)&lt;0,0,
IF(FORECAST($C201,S$205:S$216,$C$205:$C$216)&gt;100,100,
FORECAST($C201,S$205:S$216,$C$205:$C$216))))</f>
        <v>97.406544362389809</v>
      </c>
      <c r="T201" s="244"/>
      <c r="U201" s="245"/>
      <c r="V201" s="245"/>
      <c r="W201" s="246">
        <f ca="true">IF(MAX(C205:C216)-MIN(C205:C216)&lt;5,AVERAGEIF(C205:C216,"&gt;0",W205:W216),
IF(FORECAST($C201,W$205:W$216,$C$205:$C$216)&lt;0,0,
IF(FORECAST($C201,W$205:W$216,$C$205:$C$216)&gt;100,100,
FORECAST($C201,W$205:W$216,$C$205:$C$216))))</f>
        <v>0.79469059679929899</v>
      </c>
      <c r="X201" s="243">
        <f ca="true">IF(MAX(C205:C216)-MIN(C205:C216)&lt;5,AVERAGEIF(C205:C216,"&gt;0",X205:X216),
IF(FORECAST($C201,X$205:X$216,$C$205:$C$216)&lt;0,0,
IF(FORECAST($C201,X$205:X$216,$C$205:$C$216)&gt;100,100,
FORECAST($C201,X$205:X$216,$C$205:$C$216))))</f>
        <v>99.347204274994397</v>
      </c>
      <c r="Y201" s="244"/>
      <c r="Z201" s="245"/>
      <c r="AA201" s="245"/>
      <c r="AB201" s="246">
        <f ca="true">IF(MAX(C205:C216)-MIN(C205:C216)&lt;5,AVERAGEIF(C205:C216,"&gt;0",AB205:AB216),
IF(FORECAST($C201,AB$205:AB$216,$C$205:$C$216)&lt;0,0,
IF(FORECAST($C201,AB$205:AB$216,$C$205:$C$216)&gt;100,100,
FORECAST($C201,AB$205:AB$216,$C$205:$C$216))))</f>
        <v>0</v>
      </c>
    </row>
    <row r="202" hidden="true" x14ac:dyDescent="0.2">
      <c r="A202" s="996"/>
      <c r="B202" s="997"/>
      <c r="C202" s="221">
        <f>MaxRegYear(C200,C205:C216)</f>
        <v>2020</v>
      </c>
      <c r="D202" s="247">
        <f ca="true">IF(MAX(C205:C216)-MIN(C205:C216)&lt;5,AVERAGEIF(C205:C216,"&gt;0",D205:D216),
IF(FORECAST($C202,D$205:D$216,$C$205:$C$216)&lt;0,0,
IF(FORECAST($C202,D$205:D$216,$C$205:$C$216)&gt;100,100,
FORECAST($C202,D$205:D$216,$C$205:$C$216))))</f>
        <v>47.334588959336088</v>
      </c>
      <c r="E202" s="248"/>
      <c r="F202" s="249"/>
      <c r="G202" s="249"/>
      <c r="H202" s="250">
        <f ca="true">IF(MAX(C205:C216)-MIN(C205:C216)&lt;5,AVERAGEIF(C205:C216,"&gt;0",H205:H216),
IF(FORECAST($C202,H$205:H$216,$C$205:$C$216)&lt;0,0,
IF(FORECAST($C202,H$205:H$216,$C$205:$C$216)&gt;100,100,
FORECAST($C202,H$205:H$216,$C$205:$C$216))))</f>
        <v>0.59781824571754782</v>
      </c>
      <c r="I202" s="247">
        <f ca="true">IF(MAX(C205:C216)-MIN(C205:C216)&lt;5,AVERAGEIF(C205:C216,"&gt;0",I205:I216),
IF(FORECAST($C202,I$205:I$216,$C$205:$C$216)&lt;0,0,
IF(FORECAST($C202,I$205:I$216,$C$205:$C$216)&gt;100,100,
FORECAST($C202,I$205:I$216,$C$205:$C$216))))</f>
        <v>64.674818770984075</v>
      </c>
      <c r="J202" s="248"/>
      <c r="K202" s="249"/>
      <c r="L202" s="249"/>
      <c r="M202" s="250">
        <f ca="true">IF(MAX(C205:C216)-MIN(C205:C216)&lt;5,AVERAGEIF(C205:C216,"&gt;0",M205:M216),
IF(FORECAST($C202,M$205:M$216,$C$205:$C$216)&lt;0,0,
IF(FORECAST($C202,M$205:M$216,$C$205:$C$216)&gt;100,100,
FORECAST($C202,M$205:M$216,$C$205:$C$216))))</f>
        <v>0</v>
      </c>
      <c r="N202" s="247">
        <f ca="true">IF(MAX(C205:C216)-MIN(C205:C216)&lt;5,AVERAGEIF(C205:C216,"&gt;0",N205:N216),
IF(FORECAST($C202,N$205:N$216,$C$205:$C$216)&lt;0,0,
IF(FORECAST($C202,N$205:N$216,$C$205:$C$216)&gt;100,100,
FORECAST($C202,N$205:N$216,$C$205:$C$216))))</f>
        <v>80.235423942969419</v>
      </c>
      <c r="O202" s="248"/>
      <c r="P202" s="249"/>
      <c r="Q202" s="249"/>
      <c r="R202" s="250">
        <f ca="true">IF(MAX(C205:C216)-MIN(C205:C216)&lt;5,AVERAGEIF(C205:C216,"&gt;0",R205:R216),
IF(FORECAST($C202,R$205:R$216,$C$205:$C$216)&lt;0,0,
IF(FORECAST($C202,R$205:R$216,$C$205:$C$216)&gt;100,100,
FORECAST($C202,R$205:R$216,$C$205:$C$216))))</f>
        <v>0.29755341684187364</v>
      </c>
      <c r="S202" s="247">
        <f ca="true">IF(MAX(C205:C216)-MIN(C205:C216)&lt;5,AVERAGEIF(C205:C216,"&gt;0",S205:S216),
IF(FORECAST($C202,S$205:S$216,$C$205:$C$216)&lt;0,0,
IF(FORECAST($C202,S$205:S$216,$C$205:$C$216)&gt;100,100,
FORECAST($C202,S$205:S$216,$C$205:$C$216))))</f>
        <v>89.130160090346976</v>
      </c>
      <c r="T202" s="248"/>
      <c r="U202" s="249"/>
      <c r="V202" s="249"/>
      <c r="W202" s="250">
        <f ca="true">IF(MAX(C205:C216)-MIN(C205:C216)&lt;5,AVERAGEIF(C205:C216,"&gt;0",W205:W216),
IF(FORECAST($C202,W$205:W$216,$C$205:$C$216)&lt;0,0,
IF(FORECAST($C202,W$205:W$216,$C$205:$C$216)&gt;100,100,
FORECAST($C202,W$205:W$216,$C$205:$C$216))))</f>
        <v>0</v>
      </c>
      <c r="X202" s="247">
        <f ca="true">IF(MAX(C205:C216)-MIN(C205:C216)&lt;5,AVERAGEIF(C205:C216,"&gt;0",X205:X216),
IF(FORECAST($C202,X$205:X$216,$C$205:$C$216)&lt;0,0,
IF(FORECAST($C202,X$205:X$216,$C$205:$C$216)&gt;100,100,
FORECAST($C202,X$205:X$216,$C$205:$C$216))))</f>
        <v>96.48601623982654</v>
      </c>
      <c r="Y202" s="248"/>
      <c r="Z202" s="249"/>
      <c r="AA202" s="249"/>
      <c r="AB202" s="250">
        <f ca="true">IF(MAX(C205:C216)-MIN(C205:C216)&lt;5,AVERAGEIF(C205:C216,"&gt;0",AB205:AB216),
IF(FORECAST($C202,AB$205:AB$216,$C$205:$C$216)&lt;0,0,
IF(FORECAST($C202,AB$205:AB$216,$C$205:$C$216)&gt;100,100,
FORECAST($C202,AB$205:AB$216,$C$205:$C$216))))</f>
        <v>0</v>
      </c>
    </row>
    <row r="203" ht="9" customHeight="true" x14ac:dyDescent="0.2">
      <c r="D203" s="251"/>
      <c r="I203" s="251"/>
      <c r="K203" s="211"/>
      <c r="L203" s="211"/>
      <c r="N203" s="251"/>
      <c r="P203" s="211"/>
      <c r="Q203" s="211"/>
      <c r="S203" s="251"/>
      <c r="U203" s="211"/>
      <c r="V203" s="211"/>
      <c r="X203" s="251"/>
      <c r="Z203" s="211"/>
      <c r="AA203" s="211"/>
      <c r="AB203" s="252"/>
    </row>
    <row r="204" ht="22.5" customHeight="true" x14ac:dyDescent="0.2">
      <c r="B204" s="274" t="s">
        <v>8</v>
      </c>
      <c r="C204" s="254" t="s">
        <v>9</v>
      </c>
      <c r="D204" s="255" t="s">
        <v>14</v>
      </c>
      <c r="E204" s="215" t="s">
        <v>26</v>
      </c>
      <c r="F204" s="256"/>
      <c r="G204" s="256"/>
      <c r="H204" s="257" t="s">
        <v>19</v>
      </c>
      <c r="I204" s="255" t="s">
        <v>14</v>
      </c>
      <c r="J204" s="215" t="s">
        <v>26</v>
      </c>
      <c r="K204" s="256"/>
      <c r="L204" s="256"/>
      <c r="M204" s="257" t="s">
        <v>19</v>
      </c>
      <c r="N204" s="255" t="s">
        <v>14</v>
      </c>
      <c r="O204" s="215" t="s">
        <v>26</v>
      </c>
      <c r="P204" s="256"/>
      <c r="Q204" s="256"/>
      <c r="R204" s="257" t="s">
        <v>19</v>
      </c>
      <c r="S204" s="255" t="s">
        <v>14</v>
      </c>
      <c r="T204" s="215" t="s">
        <v>26</v>
      </c>
      <c r="U204" s="256"/>
      <c r="V204" s="256"/>
      <c r="W204" s="257" t="s">
        <v>19</v>
      </c>
      <c r="X204" s="255" t="s">
        <v>14</v>
      </c>
      <c r="Y204" s="215" t="s">
        <v>26</v>
      </c>
      <c r="Z204" s="256"/>
      <c r="AA204" s="256"/>
      <c r="AB204" s="257" t="s">
        <v>19</v>
      </c>
      <c r="AD204" s="258"/>
    </row>
    <row r="205" x14ac:dyDescent="0.2">
      <c r="A205" s="259"/>
      <c r="B205" s="577" t="s">
        <v>140</v>
      </c>
      <c r="C205" s="578">
        <v>2000</v>
      </c>
      <c r="D205" s="173">
        <f t="shared" ref="D205:D216" ca="true" si="30">IF(ISERROR(INDIRECT(CONCATENATE($B205,"!H122"))),"",INDIRECT(CONCATENATE($B205,"!H122")))</f>
        <v>76.742827600388281</v>
      </c>
      <c r="E205" s="263" t="str">
        <f t="shared" ref="E205:E216" ca="true" si="31">IF(ISERROR(INDIRECT(CONCATENATE($B205,"!H129"))),"",INDIRECT(CONCATENATE($B205,"!H129")))</f>
        <v>N/A</v>
      </c>
      <c r="F205" s="261"/>
      <c r="G205" s="261"/>
      <c r="H205" s="262">
        <f t="shared" ref="H205:H216" ca="true" si="32">IF(ISERROR(INDIRECT(CONCATENATE($B205,"!H127"))),"",INDIRECT(CONCATENATE($B205,"!H127")))</f>
        <v>2.917807812889182</v>
      </c>
      <c r="I205" s="173">
        <f t="shared" ref="I205:I216" ca="true" si="33">IF(ISERROR(INDIRECT(CONCATENATE($B205,"!I122"))),"",INDIRECT(CONCATENATE($B205,"!I122")))</f>
        <v>88.651348871234518</v>
      </c>
      <c r="J205" s="263" t="str">
        <f t="shared" ref="J205:J216" ca="true" si="34">IF(ISERROR(INDIRECT(CONCATENATE($B205,"!I129"))),"",INDIRECT(CONCATENATE($B205,"!I129")))</f>
        <v>N/A</v>
      </c>
      <c r="K205" s="261"/>
      <c r="L205" s="261"/>
      <c r="M205" s="262">
        <f t="shared" ref="M205:M216" ca="true" si="35">IF(ISERROR(INDIRECT(CONCATENATE($B205,"!I127"))),"",INDIRECT(CONCATENATE($B205,"!I127")))</f>
        <v>3.5752872731100318</v>
      </c>
      <c r="N205" s="173">
        <f t="shared" ref="N205:N216" ca="true" si="36">IF(ISERROR(INDIRECT(CONCATENATE($B205,"!J122"))),"",INDIRECT(CONCATENATE($B205,"!J122")))</f>
        <v>95.176243271243791</v>
      </c>
      <c r="O205" s="263" t="str">
        <f t="shared" ref="O205:O216" ca="true" si="37">IF(ISERROR(INDIRECT(CONCATENATE($B205,"!J129"))),"",INDIRECT(CONCATENATE($B205,"!J129")))</f>
        <v>N/A</v>
      </c>
      <c r="P205" s="261"/>
      <c r="Q205" s="261"/>
      <c r="R205" s="262">
        <f t="shared" ref="R205:R216" ca="true" si="38">IF(ISERROR(INDIRECT(CONCATENATE($B205,"!J127"))),"",INDIRECT(CONCATENATE($B205,"!J127")))</f>
        <v>0.86000281023775349</v>
      </c>
      <c r="S205" s="173">
        <f t="shared" ref="S205:S216" ca="true" si="39">IF(ISERROR(INDIRECT(CONCATENATE($B205,"!K122"))),"",INDIRECT(CONCATENATE($B205,"!K122")))</f>
        <v>97.2828682755015</v>
      </c>
      <c r="T205" s="263" t="str">
        <f t="shared" ref="T205:T216" ca="true" si="40">IF(ISERROR(INDIRECT(CONCATENATE($B205,"!K129"))),"",INDIRECT(CONCATENATE($B205,"!K129")))</f>
        <v>N/A</v>
      </c>
      <c r="U205" s="261"/>
      <c r="V205" s="261"/>
      <c r="W205" s="262">
        <f t="shared" ref="W205:W216" ca="true" si="41">IF(ISERROR(INDIRECT(CONCATENATE($B205,"!K127"))),"",INDIRECT(CONCATENATE($B205,"!K127")))</f>
        <v>0.9941284532878869</v>
      </c>
      <c r="X205" s="173">
        <f t="shared" ref="X205:X216" ca="true" si="42">IF(ISERROR(INDIRECT(CONCATENATE($B205,"!L122"))),"",INDIRECT(CONCATENATE($B205,"!L122")))</f>
        <v>99.037437228881913</v>
      </c>
      <c r="Y205" s="263" t="str">
        <f t="shared" ref="Y205:Y216" ca="true" si="43">IF(ISERROR(INDIRECT(CONCATENATE($B205,"!L129"))),"",INDIRECT(CONCATENATE($B205,"!L129")))</f>
        <v>N/A</v>
      </c>
      <c r="Z205" s="261"/>
      <c r="AA205" s="261"/>
      <c r="AB205" s="262">
        <f t="shared" ref="AB205:AB216" ca="true" si="44">IF(ISERROR(INDIRECT(CONCATENATE($B205,"!L2127"))),"",INDIRECT(CONCATENATE($B205,"!L127")))</f>
        <v>0</v>
      </c>
    </row>
    <row r="206" x14ac:dyDescent="0.2">
      <c r="A206" s="259"/>
      <c r="B206" s="579" t="s">
        <v>35</v>
      </c>
      <c r="C206" s="580">
        <v>2006</v>
      </c>
      <c r="D206" s="174">
        <f t="shared" ca="true" si="30"/>
        <v>81.255692536947805</v>
      </c>
      <c r="E206" s="263">
        <f t="shared" ca="true" si="31"/>
        <v>41.152009549723893</v>
      </c>
      <c r="F206" s="261"/>
      <c r="G206" s="261"/>
      <c r="H206" s="264">
        <f t="shared" ca="true" si="32"/>
        <v>2.259139622175292</v>
      </c>
      <c r="I206" s="174">
        <f t="shared" ca="true" si="33"/>
        <v>93.996097546910065</v>
      </c>
      <c r="J206" s="263">
        <f t="shared" ca="true" si="34"/>
        <v>35.262849324925924</v>
      </c>
      <c r="K206" s="261"/>
      <c r="L206" s="261"/>
      <c r="M206" s="264">
        <f t="shared" ca="true" si="35"/>
        <v>0.80721209386708692</v>
      </c>
      <c r="N206" s="174">
        <f t="shared" ca="true" si="36"/>
        <v>96.727676315164601</v>
      </c>
      <c r="O206" s="263">
        <f t="shared" ca="true" si="37"/>
        <v>40.860257822036502</v>
      </c>
      <c r="P206" s="261"/>
      <c r="Q206" s="261"/>
      <c r="R206" s="264">
        <f t="shared" ca="true" si="38"/>
        <v>0</v>
      </c>
      <c r="S206" s="174">
        <f t="shared" ca="true" si="39"/>
        <v>95.753014574647636</v>
      </c>
      <c r="T206" s="263">
        <f t="shared" ca="true" si="40"/>
        <v>59.386805007072674</v>
      </c>
      <c r="U206" s="261"/>
      <c r="V206" s="261"/>
      <c r="W206" s="264">
        <f t="shared" ca="true" si="41"/>
        <v>0.49882869379381584</v>
      </c>
      <c r="X206" s="174">
        <f t="shared" ca="true" si="42"/>
        <v>99.648162315674611</v>
      </c>
      <c r="Y206" s="263">
        <f t="shared" ca="true" si="43"/>
        <v>90.587502852910049</v>
      </c>
      <c r="Z206" s="261"/>
      <c r="AA206" s="261"/>
      <c r="AB206" s="264">
        <f t="shared" ca="true" si="44"/>
        <v>0</v>
      </c>
    </row>
    <row r="207" x14ac:dyDescent="0.2">
      <c r="A207" s="259"/>
      <c r="B207" s="579" t="s">
        <v>141</v>
      </c>
      <c r="C207" s="580">
        <v>2010</v>
      </c>
      <c r="D207" s="174">
        <f t="shared" ca="true" si="30"/>
        <v>78.97618277518508</v>
      </c>
      <c r="E207" s="263">
        <f t="shared" ca="true" si="31"/>
        <v>34.279390178010047</v>
      </c>
      <c r="F207" s="261"/>
      <c r="G207" s="261"/>
      <c r="H207" s="264">
        <f t="shared" ca="true" si="32"/>
        <v>0.48150598296875036</v>
      </c>
      <c r="I207" s="174">
        <f t="shared" ca="true" si="33"/>
        <v>88.656925318059933</v>
      </c>
      <c r="J207" s="263">
        <f t="shared" ca="true" si="34"/>
        <v>36.856609878366783</v>
      </c>
      <c r="K207" s="261"/>
      <c r="L207" s="261"/>
      <c r="M207" s="264">
        <f t="shared" ca="true" si="35"/>
        <v>0.75295806286973699</v>
      </c>
      <c r="N207" s="174">
        <f t="shared" ca="true" si="36"/>
        <v>90.191454065204709</v>
      </c>
      <c r="O207" s="263">
        <f t="shared" ca="true" si="37"/>
        <v>43.876385032035131</v>
      </c>
      <c r="P207" s="261"/>
      <c r="Q207" s="261"/>
      <c r="R207" s="264">
        <f t="shared" ca="true" si="38"/>
        <v>3.2208267623208102E-3</v>
      </c>
      <c r="S207" s="174">
        <f t="shared" ca="true" si="39"/>
        <v>97.320040309269032</v>
      </c>
      <c r="T207" s="263">
        <f t="shared" ca="true" si="40"/>
        <v>67.451477665655219</v>
      </c>
      <c r="U207" s="261"/>
      <c r="V207" s="261"/>
      <c r="W207" s="264">
        <f t="shared" ca="true" si="41"/>
        <v>9.2754489272017706E-3</v>
      </c>
      <c r="X207" s="174">
        <f t="shared" ca="true" si="42"/>
        <v>99.106434028572338</v>
      </c>
      <c r="Y207" s="263">
        <f t="shared" ca="true" si="43"/>
        <v>88.20989969891852</v>
      </c>
      <c r="Z207" s="261"/>
      <c r="AA207" s="261"/>
      <c r="AB207" s="264">
        <f t="shared" ca="true" si="44"/>
        <v>0</v>
      </c>
      <c r="AD207" s="265"/>
    </row>
    <row r="208" x14ac:dyDescent="0.2">
      <c r="A208" s="259"/>
      <c r="B208" s="579" t="s">
        <v>435</v>
      </c>
      <c r="C208" s="580">
        <v>2013</v>
      </c>
      <c r="D208" s="174">
        <f t="shared" ca="true" si="30"/>
        <v>54.602486459035894</v>
      </c>
      <c r="E208" s="263">
        <f t="shared" ca="true" si="31"/>
        <v>44.825403688007881</v>
      </c>
      <c r="F208" s="261"/>
      <c r="G208" s="261"/>
      <c r="H208" s="264">
        <f t="shared" ca="true" si="32"/>
        <v>0.6264738607093171</v>
      </c>
      <c r="I208" s="174">
        <f t="shared" ca="true" si="33"/>
        <v>71.139493419886023</v>
      </c>
      <c r="J208" s="263">
        <f t="shared" ca="true" si="34"/>
        <v>46.895189228878188</v>
      </c>
      <c r="K208" s="261"/>
      <c r="L208" s="261"/>
      <c r="M208" s="264">
        <f t="shared" ca="true" si="35"/>
        <v>0.21242902017651749</v>
      </c>
      <c r="N208" s="174">
        <f t="shared" ca="true" si="36"/>
        <v>80.865014145173816</v>
      </c>
      <c r="O208" s="263">
        <f t="shared" ca="true" si="37"/>
        <v>56.855825880154022</v>
      </c>
      <c r="P208" s="261"/>
      <c r="Q208" s="261"/>
      <c r="R208" s="264">
        <f t="shared" ca="true" si="38"/>
        <v>0</v>
      </c>
      <c r="S208" s="174">
        <f t="shared" ca="true" si="39"/>
        <v>85.187137565725806</v>
      </c>
      <c r="T208" s="263">
        <f t="shared" ca="true" si="40"/>
        <v>75.258724530365342</v>
      </c>
      <c r="U208" s="261"/>
      <c r="V208" s="261"/>
      <c r="W208" s="264">
        <f t="shared" ca="true" si="41"/>
        <v>0</v>
      </c>
      <c r="X208" s="174">
        <f t="shared" ca="true" si="42"/>
        <v>93.857519146040062</v>
      </c>
      <c r="Y208" s="263">
        <f t="shared" ca="true" si="43"/>
        <v>90.220778518570427</v>
      </c>
      <c r="Z208" s="261"/>
      <c r="AA208" s="261"/>
      <c r="AB208" s="264">
        <f t="shared" ca="true" si="44"/>
        <v>0</v>
      </c>
    </row>
    <row r="209" x14ac:dyDescent="0.2">
      <c r="A209" s="259"/>
      <c r="B209" s="579" t="s">
        <v>600</v>
      </c>
      <c r="C209" s="580">
        <v>2018</v>
      </c>
      <c r="D209" s="174">
        <f t="shared" ca="true" si="30"/>
        <v>39.358061741274682</v>
      </c>
      <c r="E209" s="263">
        <f t="shared" ca="true" si="31"/>
        <v>79.13044073363082</v>
      </c>
      <c r="F209" s="261"/>
      <c r="G209" s="261"/>
      <c r="H209" s="264">
        <f t="shared" ca="true" si="32"/>
        <v>1.6477836007520723</v>
      </c>
      <c r="I209" s="174">
        <f t="shared" ca="true" si="33"/>
        <v>60.92110763777665</v>
      </c>
      <c r="J209" s="263">
        <f t="shared" ca="true" si="34"/>
        <v>70.110993746168987</v>
      </c>
      <c r="K209" s="261"/>
      <c r="L209" s="261"/>
      <c r="M209" s="264">
        <f t="shared" ca="true" si="35"/>
        <v>4.0429856745345653E-2</v>
      </c>
      <c r="N209" s="174">
        <f t="shared" ca="true" si="36"/>
        <v>81.534387500249338</v>
      </c>
      <c r="O209" s="263">
        <f t="shared" ca="true" si="37"/>
        <v>56.713384526890287</v>
      </c>
      <c r="P209" s="261"/>
      <c r="Q209" s="261"/>
      <c r="R209" s="264">
        <f t="shared" ca="true" si="38"/>
        <v>1.194608118664932</v>
      </c>
      <c r="S209" s="174">
        <f t="shared" ca="true" si="39"/>
        <v>89.069570084263148</v>
      </c>
      <c r="T209" s="263">
        <f t="shared" ca="true" si="40"/>
        <v>75.331124878910146</v>
      </c>
      <c r="U209" s="261"/>
      <c r="V209" s="261"/>
      <c r="W209" s="264">
        <f t="shared" ca="true" si="41"/>
        <v>0</v>
      </c>
      <c r="X209" s="174">
        <f t="shared" ca="true" si="42"/>
        <v>98.510180661376907</v>
      </c>
      <c r="Y209" s="263">
        <f t="shared" ca="true" si="43"/>
        <v>93.52207391147472</v>
      </c>
      <c r="Z209" s="261"/>
      <c r="AA209" s="261"/>
      <c r="AB209" s="264">
        <f t="shared" ca="true" si="44"/>
        <v>0</v>
      </c>
    </row>
    <row r="210" x14ac:dyDescent="0.2">
      <c r="A210" s="259"/>
      <c r="B210" s="579" t="s">
        <v>649</v>
      </c>
      <c r="C210" s="580">
        <v>2020</v>
      </c>
      <c r="D210" s="174">
        <f t="shared" ca="true" si="30"/>
        <v>53.156547828468625</v>
      </c>
      <c r="E210" s="263">
        <f t="shared" ca="true" si="31"/>
        <v>55.601150099095584</v>
      </c>
      <c r="F210" s="261"/>
      <c r="G210" s="261"/>
      <c r="H210" s="264">
        <f t="shared" ca="true" si="32"/>
        <v>0.66377331319822508</v>
      </c>
      <c r="I210" s="174">
        <f t="shared" ca="true" si="33"/>
        <v>67.304137619186818</v>
      </c>
      <c r="J210" s="263">
        <f t="shared" ca="true" si="34"/>
        <v>59.029434352761413</v>
      </c>
      <c r="K210" s="261"/>
      <c r="L210" s="261"/>
      <c r="M210" s="264">
        <f t="shared" ca="true" si="35"/>
        <v>0.472969753423513</v>
      </c>
      <c r="N210" s="174">
        <f t="shared" ca="true" si="36"/>
        <v>81.941111237967988</v>
      </c>
      <c r="O210" s="263">
        <f t="shared" ca="true" si="37"/>
        <v>72.787030889538229</v>
      </c>
      <c r="P210" s="261"/>
      <c r="Q210" s="261"/>
      <c r="R210" s="264">
        <f t="shared" ca="true" si="38"/>
        <v>0</v>
      </c>
      <c r="S210" s="174">
        <f t="shared" ca="true" si="39"/>
        <v>92.100748053588319</v>
      </c>
      <c r="T210" s="263">
        <f t="shared" ca="true" si="40"/>
        <v>85.062956346118554</v>
      </c>
      <c r="U210" s="261"/>
      <c r="V210" s="261"/>
      <c r="W210" s="264">
        <f t="shared" ca="true" si="41"/>
        <v>0</v>
      </c>
      <c r="X210" s="174">
        <f t="shared" ca="true" si="42"/>
        <v>96.338512351607918</v>
      </c>
      <c r="Y210" s="263">
        <f t="shared" ca="true" si="43"/>
        <v>93.855229964822158</v>
      </c>
      <c r="Z210" s="261"/>
      <c r="AA210" s="261"/>
      <c r="AB210" s="264">
        <f t="shared" ca="true" si="44"/>
        <v>0</v>
      </c>
    </row>
    <row r="211" x14ac:dyDescent="0.2">
      <c r="A211" s="259"/>
      <c r="B211" s="579"/>
      <c r="C211" s="580"/>
      <c r="D211" s="174" t="str">
        <f t="shared" ca="true" si="30"/>
        <v/>
      </c>
      <c r="E211" s="263" t="str">
        <f t="shared" ca="true" si="31"/>
        <v/>
      </c>
      <c r="F211" s="261"/>
      <c r="G211" s="261"/>
      <c r="H211" s="264" t="str">
        <f t="shared" ca="true" si="32"/>
        <v/>
      </c>
      <c r="I211" s="174" t="str">
        <f t="shared" ca="true" si="33"/>
        <v/>
      </c>
      <c r="J211" s="263" t="str">
        <f t="shared" ca="true" si="34"/>
        <v/>
      </c>
      <c r="K211" s="261"/>
      <c r="L211" s="261"/>
      <c r="M211" s="264" t="str">
        <f t="shared" ca="true" si="35"/>
        <v/>
      </c>
      <c r="N211" s="174" t="str">
        <f t="shared" ca="true" si="36"/>
        <v/>
      </c>
      <c r="O211" s="263" t="str">
        <f t="shared" ca="true" si="37"/>
        <v/>
      </c>
      <c r="P211" s="261"/>
      <c r="Q211" s="261"/>
      <c r="R211" s="264" t="str">
        <f t="shared" ca="true" si="38"/>
        <v/>
      </c>
      <c r="S211" s="174" t="str">
        <f t="shared" ca="true" si="39"/>
        <v/>
      </c>
      <c r="T211" s="263" t="str">
        <f t="shared" ca="true" si="40"/>
        <v/>
      </c>
      <c r="U211" s="261"/>
      <c r="V211" s="261"/>
      <c r="W211" s="264" t="str">
        <f t="shared" ca="true" si="41"/>
        <v/>
      </c>
      <c r="X211" s="174" t="str">
        <f t="shared" ca="true" si="42"/>
        <v/>
      </c>
      <c r="Y211" s="263" t="str">
        <f t="shared" ca="true" si="43"/>
        <v/>
      </c>
      <c r="Z211" s="261"/>
      <c r="AA211" s="261"/>
      <c r="AB211" s="264" t="str">
        <f t="shared" ca="true" si="44"/>
        <v/>
      </c>
    </row>
    <row r="212" x14ac:dyDescent="0.2">
      <c r="A212" s="259"/>
      <c r="B212" s="579"/>
      <c r="C212" s="580"/>
      <c r="D212" s="174" t="str">
        <f t="shared" ca="true" si="30"/>
        <v/>
      </c>
      <c r="E212" s="263" t="str">
        <f t="shared" ca="true" si="31"/>
        <v/>
      </c>
      <c r="F212" s="261"/>
      <c r="G212" s="261"/>
      <c r="H212" s="264" t="str">
        <f t="shared" ca="true" si="32"/>
        <v/>
      </c>
      <c r="I212" s="174" t="str">
        <f t="shared" ca="true" si="33"/>
        <v/>
      </c>
      <c r="J212" s="263" t="str">
        <f t="shared" ca="true" si="34"/>
        <v/>
      </c>
      <c r="K212" s="261"/>
      <c r="L212" s="261"/>
      <c r="M212" s="264" t="str">
        <f t="shared" ca="true" si="35"/>
        <v/>
      </c>
      <c r="N212" s="174" t="str">
        <f t="shared" ca="true" si="36"/>
        <v/>
      </c>
      <c r="O212" s="263" t="str">
        <f t="shared" ca="true" si="37"/>
        <v/>
      </c>
      <c r="P212" s="261"/>
      <c r="Q212" s="261"/>
      <c r="R212" s="264" t="str">
        <f t="shared" ca="true" si="38"/>
        <v/>
      </c>
      <c r="S212" s="174" t="str">
        <f t="shared" ca="true" si="39"/>
        <v/>
      </c>
      <c r="T212" s="263" t="str">
        <f t="shared" ca="true" si="40"/>
        <v/>
      </c>
      <c r="U212" s="261"/>
      <c r="V212" s="261"/>
      <c r="W212" s="264" t="str">
        <f t="shared" ca="true" si="41"/>
        <v/>
      </c>
      <c r="X212" s="174" t="str">
        <f t="shared" ca="true" si="42"/>
        <v/>
      </c>
      <c r="Y212" s="263" t="str">
        <f t="shared" ca="true" si="43"/>
        <v/>
      </c>
      <c r="Z212" s="261"/>
      <c r="AA212" s="261"/>
      <c r="AB212" s="264" t="str">
        <f t="shared" ca="true" si="44"/>
        <v/>
      </c>
    </row>
    <row r="213" x14ac:dyDescent="0.2">
      <c r="A213" s="259"/>
      <c r="B213" s="579"/>
      <c r="C213" s="580"/>
      <c r="D213" s="174" t="str">
        <f t="shared" ca="true" si="30"/>
        <v/>
      </c>
      <c r="E213" s="263" t="str">
        <f t="shared" ca="true" si="31"/>
        <v/>
      </c>
      <c r="F213" s="261"/>
      <c r="G213" s="261"/>
      <c r="H213" s="264" t="str">
        <f t="shared" ca="true" si="32"/>
        <v/>
      </c>
      <c r="I213" s="174" t="str">
        <f t="shared" ca="true" si="33"/>
        <v/>
      </c>
      <c r="J213" s="263" t="str">
        <f t="shared" ca="true" si="34"/>
        <v/>
      </c>
      <c r="K213" s="261"/>
      <c r="L213" s="261"/>
      <c r="M213" s="264" t="str">
        <f t="shared" ca="true" si="35"/>
        <v/>
      </c>
      <c r="N213" s="174" t="str">
        <f t="shared" ca="true" si="36"/>
        <v/>
      </c>
      <c r="O213" s="263" t="str">
        <f t="shared" ca="true" si="37"/>
        <v/>
      </c>
      <c r="P213" s="261"/>
      <c r="Q213" s="261"/>
      <c r="R213" s="264" t="str">
        <f t="shared" ca="true" si="38"/>
        <v/>
      </c>
      <c r="S213" s="174" t="str">
        <f t="shared" ca="true" si="39"/>
        <v/>
      </c>
      <c r="T213" s="263" t="str">
        <f t="shared" ca="true" si="40"/>
        <v/>
      </c>
      <c r="U213" s="261"/>
      <c r="V213" s="261"/>
      <c r="W213" s="264" t="str">
        <f t="shared" ca="true" si="41"/>
        <v/>
      </c>
      <c r="X213" s="174" t="str">
        <f t="shared" ca="true" si="42"/>
        <v/>
      </c>
      <c r="Y213" s="263" t="str">
        <f t="shared" ca="true" si="43"/>
        <v/>
      </c>
      <c r="Z213" s="261"/>
      <c r="AA213" s="261"/>
      <c r="AB213" s="264" t="str">
        <f t="shared" ca="true" si="44"/>
        <v/>
      </c>
    </row>
    <row r="214" x14ac:dyDescent="0.2">
      <c r="A214" s="259"/>
      <c r="B214" s="579"/>
      <c r="C214" s="580"/>
      <c r="D214" s="174" t="str">
        <f t="shared" ca="true" si="30"/>
        <v/>
      </c>
      <c r="E214" s="263" t="str">
        <f t="shared" ca="true" si="31"/>
        <v/>
      </c>
      <c r="F214" s="261"/>
      <c r="G214" s="261"/>
      <c r="H214" s="264" t="str">
        <f t="shared" ca="true" si="32"/>
        <v/>
      </c>
      <c r="I214" s="174" t="str">
        <f t="shared" ca="true" si="33"/>
        <v/>
      </c>
      <c r="J214" s="263" t="str">
        <f t="shared" ca="true" si="34"/>
        <v/>
      </c>
      <c r="K214" s="261"/>
      <c r="L214" s="261"/>
      <c r="M214" s="264" t="str">
        <f t="shared" ca="true" si="35"/>
        <v/>
      </c>
      <c r="N214" s="174" t="str">
        <f t="shared" ca="true" si="36"/>
        <v/>
      </c>
      <c r="O214" s="263" t="str">
        <f t="shared" ca="true" si="37"/>
        <v/>
      </c>
      <c r="P214" s="261"/>
      <c r="Q214" s="261"/>
      <c r="R214" s="264" t="str">
        <f t="shared" ca="true" si="38"/>
        <v/>
      </c>
      <c r="S214" s="174" t="str">
        <f t="shared" ca="true" si="39"/>
        <v/>
      </c>
      <c r="T214" s="263" t="str">
        <f t="shared" ca="true" si="40"/>
        <v/>
      </c>
      <c r="U214" s="261"/>
      <c r="V214" s="261"/>
      <c r="W214" s="264" t="str">
        <f t="shared" ca="true" si="41"/>
        <v/>
      </c>
      <c r="X214" s="174" t="str">
        <f t="shared" ca="true" si="42"/>
        <v/>
      </c>
      <c r="Y214" s="263" t="str">
        <f t="shared" ca="true" si="43"/>
        <v/>
      </c>
      <c r="Z214" s="261"/>
      <c r="AA214" s="261"/>
      <c r="AB214" s="264" t="str">
        <f t="shared" ca="true" si="44"/>
        <v/>
      </c>
    </row>
    <row r="215" x14ac:dyDescent="0.2">
      <c r="A215" s="259"/>
      <c r="B215" s="579"/>
      <c r="C215" s="580"/>
      <c r="D215" s="174" t="str">
        <f t="shared" ca="true" si="30"/>
        <v/>
      </c>
      <c r="E215" s="263" t="str">
        <f t="shared" ca="true" si="31"/>
        <v/>
      </c>
      <c r="F215" s="261"/>
      <c r="G215" s="261"/>
      <c r="H215" s="264" t="str">
        <f t="shared" ca="true" si="32"/>
        <v/>
      </c>
      <c r="I215" s="174" t="str">
        <f t="shared" ca="true" si="33"/>
        <v/>
      </c>
      <c r="J215" s="263" t="str">
        <f t="shared" ca="true" si="34"/>
        <v/>
      </c>
      <c r="K215" s="261"/>
      <c r="L215" s="261"/>
      <c r="M215" s="264" t="str">
        <f t="shared" ca="true" si="35"/>
        <v/>
      </c>
      <c r="N215" s="174" t="str">
        <f t="shared" ca="true" si="36"/>
        <v/>
      </c>
      <c r="O215" s="263" t="str">
        <f t="shared" ca="true" si="37"/>
        <v/>
      </c>
      <c r="P215" s="261"/>
      <c r="Q215" s="261"/>
      <c r="R215" s="264" t="str">
        <f t="shared" ca="true" si="38"/>
        <v/>
      </c>
      <c r="S215" s="174" t="str">
        <f t="shared" ca="true" si="39"/>
        <v/>
      </c>
      <c r="T215" s="263" t="str">
        <f t="shared" ca="true" si="40"/>
        <v/>
      </c>
      <c r="U215" s="261"/>
      <c r="V215" s="261"/>
      <c r="W215" s="264" t="str">
        <f t="shared" ca="true" si="41"/>
        <v/>
      </c>
      <c r="X215" s="174" t="str">
        <f t="shared" ca="true" si="42"/>
        <v/>
      </c>
      <c r="Y215" s="263" t="str">
        <f t="shared" ca="true" si="43"/>
        <v/>
      </c>
      <c r="Z215" s="261"/>
      <c r="AA215" s="261"/>
      <c r="AB215" s="264" t="str">
        <f t="shared" ca="true" si="44"/>
        <v/>
      </c>
    </row>
    <row r="216" x14ac:dyDescent="0.2">
      <c r="A216" s="259"/>
      <c r="B216" s="581"/>
      <c r="C216" s="582"/>
      <c r="D216" s="175" t="str">
        <f t="shared" ca="true" si="30"/>
        <v/>
      </c>
      <c r="E216" s="266" t="str">
        <f t="shared" ca="true" si="31"/>
        <v/>
      </c>
      <c r="F216" s="267"/>
      <c r="G216" s="268"/>
      <c r="H216" s="269" t="str">
        <f t="shared" ca="true" si="32"/>
        <v/>
      </c>
      <c r="I216" s="175" t="str">
        <f t="shared" ca="true" si="33"/>
        <v/>
      </c>
      <c r="J216" s="266" t="str">
        <f t="shared" ca="true" si="34"/>
        <v/>
      </c>
      <c r="K216" s="267"/>
      <c r="L216" s="268"/>
      <c r="M216" s="269" t="str">
        <f t="shared" ca="true" si="35"/>
        <v/>
      </c>
      <c r="N216" s="175" t="str">
        <f t="shared" ca="true" si="36"/>
        <v/>
      </c>
      <c r="O216" s="266" t="str">
        <f t="shared" ca="true" si="37"/>
        <v/>
      </c>
      <c r="P216" s="267"/>
      <c r="Q216" s="268"/>
      <c r="R216" s="269" t="str">
        <f t="shared" ca="true" si="38"/>
        <v/>
      </c>
      <c r="S216" s="175" t="str">
        <f t="shared" ca="true" si="39"/>
        <v/>
      </c>
      <c r="T216" s="266" t="str">
        <f t="shared" ca="true" si="40"/>
        <v/>
      </c>
      <c r="U216" s="267"/>
      <c r="V216" s="268"/>
      <c r="W216" s="269" t="str">
        <f t="shared" ca="true" si="41"/>
        <v/>
      </c>
      <c r="X216" s="175" t="str">
        <f t="shared" ca="true" si="42"/>
        <v/>
      </c>
      <c r="Y216" s="266" t="str">
        <f t="shared" ca="true" si="43"/>
        <v/>
      </c>
      <c r="Z216" s="267"/>
      <c r="AA216" s="268"/>
      <c r="AB216" s="269" t="str">
        <f t="shared" ca="true" si="44"/>
        <v/>
      </c>
    </row>
    <row r="217" ht="11.25" customHeight="true" x14ac:dyDescent="0.2"/>
    <row r="218" ht="22.5" customHeight="true" x14ac:dyDescent="0.25">
      <c r="B218" s="964" t="str">
        <f>CONCATENATE("Urban use of sanitation facilities, ",C199,"–",C200)</f>
        <v>Urban use of sanitation facilities, 2000–2020</v>
      </c>
      <c r="C218" s="965"/>
      <c r="D218" s="965"/>
      <c r="E218" s="965"/>
      <c r="F218" s="965"/>
      <c r="G218" s="965"/>
      <c r="H218" s="965"/>
      <c r="I218" s="965"/>
      <c r="J218" s="965"/>
      <c r="K218" s="965"/>
      <c r="L218" s="965"/>
      <c r="N218" s="270"/>
      <c r="O218" s="270"/>
      <c r="P218" s="270"/>
      <c r="Q218" s="270"/>
      <c r="R218" s="270"/>
      <c r="S218" s="987" t="s">
        <v>11</v>
      </c>
      <c r="T218" s="988"/>
      <c r="U218" s="988"/>
      <c r="V218" s="988"/>
      <c r="W218" s="989"/>
      <c r="X218" s="270"/>
      <c r="Y218" s="270"/>
      <c r="Z218" s="270"/>
      <c r="AA218" s="270"/>
      <c r="AB218" s="271"/>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72"/>
      <c r="D253" s="272"/>
      <c r="E253" s="273"/>
      <c r="F253" s="273"/>
      <c r="G253" s="273"/>
      <c r="H253" s="273"/>
      <c r="I253" s="273"/>
      <c r="J253" s="273"/>
      <c r="K253" s="273"/>
      <c r="L253" s="273"/>
      <c r="M253" s="273"/>
      <c r="N253" s="273"/>
      <c r="O253" s="273"/>
      <c r="P253" s="273"/>
      <c r="Q253" s="273"/>
      <c r="R253" s="273"/>
      <c r="S253" s="273"/>
      <c r="T253" s="273"/>
      <c r="U253" s="273"/>
      <c r="V253" s="273"/>
      <c r="W253" s="273"/>
      <c r="X253" s="273"/>
      <c r="Y253" s="273"/>
      <c r="Z253" s="273"/>
      <c r="AA253" s="273"/>
      <c r="AB253" s="273"/>
    </row>
    <row r="254" x14ac:dyDescent="0.2">
      <c r="C254" s="272"/>
      <c r="D254" s="272"/>
      <c r="E254" s="273"/>
      <c r="F254" s="273"/>
      <c r="G254" s="273"/>
      <c r="H254" s="273"/>
      <c r="I254" s="273"/>
      <c r="J254" s="273"/>
      <c r="K254" s="273"/>
      <c r="L254" s="273"/>
      <c r="M254" s="273"/>
      <c r="N254" s="273"/>
      <c r="O254" s="273"/>
      <c r="P254" s="273"/>
      <c r="Q254" s="273"/>
      <c r="R254" s="273"/>
      <c r="S254" s="273"/>
      <c r="T254" s="273"/>
      <c r="U254" s="273"/>
      <c r="V254" s="273"/>
      <c r="W254" s="273"/>
      <c r="X254" s="273"/>
      <c r="Y254" s="273"/>
      <c r="Z254" s="273"/>
      <c r="AA254" s="273"/>
      <c r="AB254" s="273"/>
    </row>
    <row r="255" x14ac:dyDescent="0.2">
      <c r="C255" s="272"/>
      <c r="D255" s="272"/>
      <c r="E255" s="273"/>
      <c r="F255" s="273"/>
      <c r="G255" s="273"/>
      <c r="H255" s="273"/>
      <c r="I255" s="273"/>
      <c r="J255" s="273"/>
      <c r="K255" s="273"/>
      <c r="L255" s="273"/>
      <c r="M255" s="273"/>
      <c r="N255" s="273"/>
      <c r="O255" s="273"/>
      <c r="P255" s="273"/>
      <c r="Q255" s="273"/>
      <c r="R255" s="273"/>
      <c r="S255" s="273"/>
      <c r="T255" s="273"/>
      <c r="U255" s="273"/>
      <c r="V255" s="273"/>
      <c r="W255" s="273"/>
      <c r="X255" s="273"/>
      <c r="Y255" s="273"/>
      <c r="Z255" s="273"/>
      <c r="AA255" s="273"/>
      <c r="AB255" s="273"/>
    </row>
    <row r="256" x14ac:dyDescent="0.2">
      <c r="B256" s="273"/>
      <c r="C256" s="272"/>
      <c r="D256" s="272"/>
      <c r="E256" s="273"/>
      <c r="F256" s="273"/>
      <c r="G256" s="273"/>
      <c r="H256" s="273"/>
      <c r="I256" s="273"/>
      <c r="J256" s="273"/>
      <c r="K256" s="273"/>
      <c r="L256" s="273"/>
      <c r="M256" s="273"/>
      <c r="N256" s="273"/>
      <c r="O256" s="273"/>
      <c r="P256" s="273"/>
      <c r="Q256" s="273"/>
      <c r="R256" s="273"/>
      <c r="S256" s="273"/>
      <c r="T256" s="273"/>
      <c r="U256" s="273"/>
      <c r="V256" s="273"/>
      <c r="W256" s="273"/>
      <c r="X256" s="273"/>
      <c r="Y256" s="273"/>
      <c r="Z256" s="273"/>
      <c r="AA256" s="273"/>
      <c r="AB256" s="273"/>
    </row>
    <row r="257" x14ac:dyDescent="0.2">
      <c r="B257" s="273"/>
      <c r="C257" s="272"/>
      <c r="D257" s="272"/>
      <c r="E257" s="273"/>
      <c r="F257" s="273"/>
      <c r="G257" s="273"/>
      <c r="H257" s="273"/>
      <c r="I257" s="273"/>
      <c r="J257" s="273"/>
      <c r="K257" s="273"/>
      <c r="L257" s="273"/>
      <c r="M257" s="273"/>
      <c r="N257" s="273"/>
      <c r="O257" s="273"/>
      <c r="P257" s="273"/>
      <c r="Q257" s="273"/>
      <c r="R257" s="273"/>
      <c r="S257" s="273"/>
      <c r="T257" s="273"/>
      <c r="U257" s="273"/>
      <c r="V257" s="273"/>
      <c r="W257" s="273"/>
      <c r="X257" s="273"/>
      <c r="Y257" s="273"/>
      <c r="Z257" s="273"/>
      <c r="AA257" s="273"/>
      <c r="AB257" s="273"/>
    </row>
    <row r="297" s="212" customFormat="true" ht="16.5" customHeight="true" x14ac:dyDescent="0.2">
      <c r="A297" s="985" t="s">
        <v>7</v>
      </c>
      <c r="B297" s="985"/>
      <c r="C297" s="985"/>
      <c r="D297" s="983" t="s">
        <v>0</v>
      </c>
      <c r="E297" s="972"/>
      <c r="F297" s="972"/>
      <c r="G297" s="972"/>
      <c r="H297" s="984"/>
      <c r="I297" s="983" t="s">
        <v>1</v>
      </c>
      <c r="J297" s="972"/>
      <c r="K297" s="972"/>
      <c r="L297" s="972"/>
      <c r="M297" s="984"/>
      <c r="N297" s="983" t="s">
        <v>2</v>
      </c>
      <c r="O297" s="972"/>
      <c r="P297" s="972"/>
      <c r="Q297" s="972"/>
      <c r="R297" s="984"/>
      <c r="S297" s="983" t="s">
        <v>3</v>
      </c>
      <c r="T297" s="972"/>
      <c r="U297" s="972"/>
      <c r="V297" s="972"/>
      <c r="W297" s="984"/>
      <c r="X297" s="983" t="s">
        <v>4</v>
      </c>
      <c r="Y297" s="972"/>
      <c r="Z297" s="972"/>
      <c r="AA297" s="972"/>
      <c r="AB297" s="984"/>
    </row>
    <row r="298" s="216" customFormat="true" ht="22.5" customHeight="true" x14ac:dyDescent="0.2">
      <c r="A298" s="986"/>
      <c r="B298" s="986"/>
      <c r="C298" s="986"/>
      <c r="D298" s="226" t="s">
        <v>14</v>
      </c>
      <c r="E298" s="227" t="s">
        <v>15</v>
      </c>
      <c r="F298" s="214" t="s">
        <v>16</v>
      </c>
      <c r="G298" s="214" t="s">
        <v>22</v>
      </c>
      <c r="H298" s="215" t="s">
        <v>19</v>
      </c>
      <c r="I298" s="226" t="s">
        <v>14</v>
      </c>
      <c r="J298" s="227" t="s">
        <v>15</v>
      </c>
      <c r="K298" s="214" t="s">
        <v>16</v>
      </c>
      <c r="L298" s="214" t="s">
        <v>22</v>
      </c>
      <c r="M298" s="215" t="s">
        <v>19</v>
      </c>
      <c r="N298" s="226" t="s">
        <v>14</v>
      </c>
      <c r="O298" s="227" t="s">
        <v>15</v>
      </c>
      <c r="P298" s="214" t="s">
        <v>16</v>
      </c>
      <c r="Q298" s="214" t="s">
        <v>22</v>
      </c>
      <c r="R298" s="215" t="s">
        <v>19</v>
      </c>
      <c r="S298" s="226" t="s">
        <v>14</v>
      </c>
      <c r="T298" s="227" t="s">
        <v>15</v>
      </c>
      <c r="U298" s="214" t="s">
        <v>16</v>
      </c>
      <c r="V298" s="214" t="s">
        <v>22</v>
      </c>
      <c r="W298" s="215" t="s">
        <v>19</v>
      </c>
      <c r="X298" s="226" t="s">
        <v>14</v>
      </c>
      <c r="Y298" s="227" t="s">
        <v>15</v>
      </c>
      <c r="Z298" s="214" t="s">
        <v>16</v>
      </c>
      <c r="AA298" s="214" t="s">
        <v>22</v>
      </c>
      <c r="AB298" s="215" t="s">
        <v>19</v>
      </c>
    </row>
    <row r="299" s="236" customFormat="true" ht="15" customHeight="true" x14ac:dyDescent="0.2">
      <c r="A299" s="990" t="s">
        <v>10</v>
      </c>
      <c r="B299" s="991"/>
      <c r="C299" s="336">
        <v>2000</v>
      </c>
      <c r="D299" s="228">
        <f ca="true">IF((D301+H301)&gt;100,D301*100/(D301+H301),D301)</f>
        <v>57.882541813452008</v>
      </c>
      <c r="E299" s="277">
        <f ca="true">D299*AVERAGEIF(E305:E316,"&gt;0")/100</f>
        <v>36.465158540831538</v>
      </c>
      <c r="F299" s="230">
        <f ca="true">D299*(100-AVERAGEIF(E305:E316,"&gt;0"))/100</f>
        <v>21.417383272620469</v>
      </c>
      <c r="G299" s="231">
        <f ca="true">100-(E299+F299+H299)</f>
        <v>15.956628423688471</v>
      </c>
      <c r="H299" s="232">
        <f ca="true">IF((D301+H301)&gt;100,H301*100/(D301+H301),H301)</f>
        <v>26.160829762859521</v>
      </c>
      <c r="I299" s="228">
        <f ca="true">IF((I301+M301)&gt;100,I301*100/(I301+M301),I301)</f>
        <v>71.205362864006929</v>
      </c>
      <c r="J299" s="277">
        <f ca="true">I299*AVERAGEIF(J305:J316,"&gt;0")/100</f>
        <v>48.651698202730728</v>
      </c>
      <c r="K299" s="233">
        <f ca="true">I299*(100-AVERAGEIF(J305:J316,"&gt;0"))/100</f>
        <v>22.553664661276198</v>
      </c>
      <c r="L299" s="234">
        <f ca="true">100-(J299+K299+M299)</f>
        <v>13.546549600797789</v>
      </c>
      <c r="M299" s="235">
        <f ca="true">IF((I301+M301)&gt;100,M301*100/(I301+M301),M301)</f>
        <v>15.248087535195282</v>
      </c>
      <c r="N299" s="228">
        <f ca="true">IF((N301+R301)&gt;100,N301*100/(N301+R301),N301)</f>
        <v>81.965019294886588</v>
      </c>
      <c r="O299" s="277">
        <f ca="true">N299*AVERAGEIF(O305:O316,"&gt;0")/100</f>
        <v>57.667262584031953</v>
      </c>
      <c r="P299" s="233">
        <f ca="true">N299*(100-AVERAGEIF(O305:O316,"&gt;0"))/100</f>
        <v>24.297756710854639</v>
      </c>
      <c r="Q299" s="234">
        <f ca="true">100-(O299+P299+R299)</f>
        <v>10.900992917565986</v>
      </c>
      <c r="R299" s="235">
        <f ca="true">IF((N301+R301)&gt;100,R301*100/(N301+R301),R301)</f>
        <v>7.1339877875474258</v>
      </c>
      <c r="S299" s="228">
        <f ca="true">IF((S301+W301)&gt;100,S301*100/(S301+W301),S301)</f>
        <v>86.989966530024958</v>
      </c>
      <c r="T299" s="277">
        <f ca="true">S299*AVERAGEIF(T305:T316,"&gt;0")/100</f>
        <v>67.343077339506209</v>
      </c>
      <c r="U299" s="233">
        <f ca="true">S299*(100-AVERAGEIF(T305:T316,"&gt;0"))/100</f>
        <v>19.646889190518749</v>
      </c>
      <c r="V299" s="234">
        <f ca="true">100-(T299+U299+W299)</f>
        <v>10.431594380165478</v>
      </c>
      <c r="W299" s="235">
        <f ca="true">IF((S301+W301)&gt;100,W301*100/(S301+W301),W301)</f>
        <v>2.5784390898095637</v>
      </c>
      <c r="X299" s="228">
        <f ca="true">IF((X301+AB301)&gt;100,X301*100/(X301+AB301),X301)</f>
        <v>91.270086328032448</v>
      </c>
      <c r="Y299" s="277">
        <f ca="true">X299*AVERAGEIF(Y305:Y316,"&gt;0")/100</f>
        <v>75.570757801539145</v>
      </c>
      <c r="Z299" s="233">
        <f ca="true">X299*(100-AVERAGEIF(Y305:Y316,"&gt;0"))/100</f>
        <v>15.699328526493314</v>
      </c>
      <c r="AA299" s="234">
        <f ca="true">100-(Y299+Z299+AB299)</f>
        <v>7.1071326316460812</v>
      </c>
      <c r="AB299" s="235">
        <f ca="true">IF((X301+AB301)&gt;100,AB301*100/(X301+AB301),AB301)</f>
        <v>1.6227810403214562</v>
      </c>
    </row>
    <row r="300" s="236" customFormat="true" ht="15" customHeight="true" x14ac:dyDescent="0.2">
      <c r="A300" s="992"/>
      <c r="B300" s="993"/>
      <c r="C300" s="337">
        <v>2020</v>
      </c>
      <c r="D300" s="237">
        <f ca="true">IF((D302+H302)&gt;100,D302*100/(D302+H302),D302)</f>
        <v>23.843360210876199</v>
      </c>
      <c r="E300" s="278">
        <f ca="true">D300*AVERAGEIF(E305:E316,"&gt;0")/100</f>
        <v>15.020969760413889</v>
      </c>
      <c r="F300" s="239">
        <f ca="true">D300*(100-AVERAGEIF(E305:E316,"&gt;0"))/100</f>
        <v>8.8223904504623096</v>
      </c>
      <c r="G300" s="240">
        <f ca="true">100-(E300+F300+H300)</f>
        <v>71.641826496144859</v>
      </c>
      <c r="H300" s="241">
        <f ca="true">IF((D302+H302)&gt;100,H302*100/(D302+H302),H302)</f>
        <v>4.5148132929789426</v>
      </c>
      <c r="I300" s="237">
        <f ca="true">IF((I302+M302)&gt;100,I302*100/(I302+M302),I302)</f>
        <v>27.257883478119766</v>
      </c>
      <c r="J300" s="278">
        <f ca="true">I300*AVERAGEIF(J305:J316,"&gt;0")/100</f>
        <v>18.624191595729158</v>
      </c>
      <c r="K300" s="239">
        <f ca="true">I300*(100-AVERAGEIF(J305:J316,"&gt;0"))/100</f>
        <v>8.6336918823906057</v>
      </c>
      <c r="L300" s="240">
        <f ca="true">100-(J300+K300+M300)</f>
        <v>72.40209022168483</v>
      </c>
      <c r="M300" s="241">
        <f ca="true">IF((I302+M302)&gt;100,M302*100/(I302+M302),M302)</f>
        <v>0.34002630019540447</v>
      </c>
      <c r="N300" s="237">
        <f ca="true">IF((N302+R302)&gt;100,N302*100/(N302+R302),N302)</f>
        <v>34.706628323253426</v>
      </c>
      <c r="O300" s="278">
        <f ca="true">N300*AVERAGEIF(O305:O316,"&gt;0")/100</f>
        <v>24.418175779631838</v>
      </c>
      <c r="P300" s="239">
        <f ca="true">N300*(100-AVERAGEIF(O305:O316,"&gt;0"))/100</f>
        <v>10.288452543621588</v>
      </c>
      <c r="Q300" s="240">
        <f ca="true">100-(O300+P300+R300)</f>
        <v>65.293371676746574</v>
      </c>
      <c r="R300" s="241">
        <f ca="true">IF((N302+R302)&gt;100,R302*100/(N302+R302),R302)</f>
        <v>0</v>
      </c>
      <c r="S300" s="237">
        <f ca="true">IF((S302+W302)&gt;100,S302*100/(S302+W302),S302)</f>
        <v>47.812426976114239</v>
      </c>
      <c r="T300" s="278">
        <f ca="true">S300*AVERAGEIF(T305:T316,"&gt;0")/100</f>
        <v>37.013877531848614</v>
      </c>
      <c r="U300" s="239">
        <f ca="true">S300*(100-AVERAGEIF(T305:T316,"&gt;0"))/100</f>
        <v>10.798549444265621</v>
      </c>
      <c r="V300" s="240">
        <f ca="true">100-(T300+U300+W300)</f>
        <v>51.914745629174803</v>
      </c>
      <c r="W300" s="241">
        <f ca="true">IF((S302+W302)&gt;100,W302*100/(S302+W302),W302)</f>
        <v>0.27282739471095852</v>
      </c>
      <c r="X300" s="237">
        <f ca="true">IF((X302+AB302)&gt;100,X302*100/(X302+AB302),X302)</f>
        <v>56.466707914695689</v>
      </c>
      <c r="Y300" s="278">
        <f ca="true">X300*AVERAGEIF(Y305:Y316,"&gt;0")/100</f>
        <v>46.753893628794501</v>
      </c>
      <c r="Z300" s="239">
        <f ca="true">X300*(100-AVERAGEIF(Y305:Y316,"&gt;0"))/100</f>
        <v>9.7128142859011817</v>
      </c>
      <c r="AA300" s="240">
        <f ca="true">100-(Y300+Z300+AB300)</f>
        <v>43.533292085304318</v>
      </c>
      <c r="AB300" s="241">
        <f ca="true">IF((X302+AB302)&gt;100,AB302*100/(X302+AB302),AB302)</f>
        <v>0</v>
      </c>
    </row>
    <row r="301" hidden="true" x14ac:dyDescent="0.2">
      <c r="A301" s="994" t="s">
        <v>12</v>
      </c>
      <c r="B301" s="995"/>
      <c r="C301" s="242">
        <f>MinRegYear(C299,C305:C316)</f>
        <v>2000</v>
      </c>
      <c r="D301" s="243">
        <f ca="true">IF(MAX(C305:C316)-MIN(C305:C316)&lt;5,AVERAGEIF(C305:C316,"&gt;0",D305:D316),
IF(FORECAST($C301,D$305:D$316,$C$305:$C$316)&lt;0,0,
IF(FORECAST($C301,D$305:D$316,$C$305:$C$316)&gt;100,100,
FORECAST($C301,D$305:D$316,$C$305:$C$316))))</f>
        <v>57.882541813452008</v>
      </c>
      <c r="E301" s="244"/>
      <c r="F301" s="245"/>
      <c r="G301" s="245"/>
      <c r="H301" s="246">
        <f ca="true">IF(MAX(C305:C316)-MIN(C305:C316)&lt;5,AVERAGEIF(C305:C316,"&gt;0",H305:H316),
IF(FORECAST($C301,H$305:H$316,$C$305:$C$316)&lt;0,0,
IF(FORECAST($C301,H$305:H$316,$C$305:$C$316)&gt;100,100,
FORECAST($C301,H$305:H$316,$C$305:$C$316))))</f>
        <v>26.160829762859521</v>
      </c>
      <c r="I301" s="243">
        <f ca="true">IF(MAX(C305:C316)-MIN(C305:C316)&lt;5,AVERAGEIF(C305:C316,"&gt;0",I305:I316),
IF(FORECAST($C301,I$305:I$316,$C$305:$C$316)&lt;0,0,
IF(FORECAST($C301,I$305:I$316,$C$305:$C$316)&gt;100,100,
FORECAST($C301,I$305:I$316,$C$305:$C$316))))</f>
        <v>71.205362864006929</v>
      </c>
      <c r="J301" s="244"/>
      <c r="K301" s="245"/>
      <c r="L301" s="245"/>
      <c r="M301" s="246">
        <f ca="true">IF(MAX(C305:C316)-MIN(C305:C316)&lt;5,AVERAGEIF(C305:C316,"&gt;0",M305:M316),
IF(FORECAST($C301,M$305:M$316,$C$305:$C$316)&lt;0,0,
IF(FORECAST($C301,M$305:M$316,$C$305:$C$316)&gt;100,100,
FORECAST($C301,M$305:M$316,$C$305:$C$316))))</f>
        <v>15.248087535195282</v>
      </c>
      <c r="N301" s="243">
        <f ca="true">IF(MAX(C305:C316)-MIN(C305:C316)&lt;5,AVERAGEIF(C305:C316,"&gt;0",N305:N316),
IF(FORECAST($C301,N$305:N$316,$C$305:$C$316)&lt;0,0,
IF(FORECAST($C301,N$305:N$316,$C$305:$C$316)&gt;100,100,
FORECAST($C301,N$305:N$316,$C$305:$C$316))))</f>
        <v>81.965019294886588</v>
      </c>
      <c r="O301" s="244"/>
      <c r="P301" s="245"/>
      <c r="Q301" s="245"/>
      <c r="R301" s="246">
        <f ca="true">IF(MAX(C305:C316)-MIN(C305:C316)&lt;5,AVERAGEIF(C305:C316,"&gt;0",R305:R316),
IF(FORECAST($C301,R$305:R$316,$C$305:$C$316)&lt;0,0,
IF(FORECAST($C301,R$305:R$316,$C$305:$C$316)&gt;100,100,
FORECAST($C301,R$305:R$316,$C$305:$C$316))))</f>
        <v>7.1339877875474258</v>
      </c>
      <c r="S301" s="243">
        <f ca="true">IF(MAX(C305:C316)-MIN(C305:C316)&lt;5,AVERAGEIF(C305:C316,"&gt;0",S305:S316),
IF(FORECAST($C301,S$305:S$316,$C$305:$C$316)&lt;0,0,
IF(FORECAST($C301,S$305:S$316,$C$305:$C$316)&gt;100,100,
FORECAST($C301,S$305:S$316,$C$305:$C$316))))</f>
        <v>86.989966530024958</v>
      </c>
      <c r="T301" s="244"/>
      <c r="U301" s="245"/>
      <c r="V301" s="245"/>
      <c r="W301" s="246">
        <f ca="true">IF(MAX(C305:C316)-MIN(C305:C316)&lt;5,AVERAGEIF(C305:C316,"&gt;0",W305:W316),
IF(FORECAST($C301,W$305:W$316,$C$305:$C$316)&lt;0,0,
IF(FORECAST($C301,W$305:W$316,$C$305:$C$316)&gt;100,100,
FORECAST($C301,W$305:W$316,$C$305:$C$316))))</f>
        <v>2.5784390898095637</v>
      </c>
      <c r="X301" s="243">
        <f ca="true">IF(MAX(C305:C316)-MIN(C305:C316)&lt;5,AVERAGEIF(C305:C316,"&gt;0",X305:X316),
IF(FORECAST($C301,X$305:X$316,$C$305:$C$316)&lt;0,0,
IF(FORECAST($C301,X$305:X$316,$C$305:$C$316)&gt;100,100,
FORECAST($C301,X$305:X$316,$C$305:$C$316))))</f>
        <v>91.270086328032448</v>
      </c>
      <c r="Y301" s="244"/>
      <c r="Z301" s="245"/>
      <c r="AA301" s="245"/>
      <c r="AB301" s="246">
        <f ca="true">IF(MAX(C305:C316)-MIN(C305:C316)&lt;5,AVERAGEIF(C305:C316,"&gt;0",AB305:AB316),
IF(FORECAST($C301,AB$305:AB$316,$C$305:$C$316)&lt;0,0,
IF(FORECAST($C301,AB$305:AB$316,$C$305:$C$316)&gt;100,100,
FORECAST($C301,AB$305:AB$316,$C$305:$C$316))))</f>
        <v>1.6227810403214562</v>
      </c>
    </row>
    <row r="302" hidden="true" x14ac:dyDescent="0.2">
      <c r="A302" s="996"/>
      <c r="B302" s="997"/>
      <c r="C302" s="221">
        <f>MaxRegYear(C300,C305:C316)</f>
        <v>2020</v>
      </c>
      <c r="D302" s="247">
        <f ca="true">IF(MAX(C305:C316)-MIN(C305:C316)&lt;5,AVERAGEIF(C305:C316,"&gt;0",D305:D316),
IF(FORECAST($C302,D$305:D$316,$C$305:$C$316)&lt;0,0,
IF(FORECAST($C302,D$305:D$316,$C$305:$C$316)&gt;100,100,
FORECAST($C302,D$305:D$316,$C$305:$C$316))))</f>
        <v>23.843360210876199</v>
      </c>
      <c r="E302" s="248"/>
      <c r="F302" s="249"/>
      <c r="G302" s="249"/>
      <c r="H302" s="250">
        <f ca="true">IF(MAX(C305:C316)-MIN(C305:C316)&lt;5,AVERAGEIF(C305:C316,"&gt;0",H305:H316),
IF(FORECAST($C302,H$305:H$316,$C$305:$C$316)&lt;0,0,
IF(FORECAST($C302,H$305:H$316,$C$305:$C$316)&gt;100,100,
FORECAST($C302,H$305:H$316,$C$305:$C$316))))</f>
        <v>4.5148132929789426</v>
      </c>
      <c r="I302" s="247">
        <f ca="true">IF(MAX(C305:C316)-MIN(C305:C316)&lt;5,AVERAGEIF(C305:C316,"&gt;0",I305:I316),
IF(FORECAST($C302,I$305:I$316,$C$305:$C$316)&lt;0,0,
IF(FORECAST($C302,I$305:I$316,$C$305:$C$316)&gt;100,100,
FORECAST($C302,I$305:I$316,$C$305:$C$316))))</f>
        <v>27.257883478119766</v>
      </c>
      <c r="J302" s="248"/>
      <c r="K302" s="249"/>
      <c r="L302" s="249"/>
      <c r="M302" s="250">
        <f ca="true">IF(MAX(C305:C316)-MIN(C305:C316)&lt;5,AVERAGEIF(C305:C316,"&gt;0",M305:M316),
IF(FORECAST($C302,M$305:M$316,$C$305:$C$316)&lt;0,0,
IF(FORECAST($C302,M$305:M$316,$C$305:$C$316)&gt;100,100,
FORECAST($C302,M$305:M$316,$C$305:$C$316))))</f>
        <v>0.34002630019540447</v>
      </c>
      <c r="N302" s="247">
        <f ca="true">IF(MAX(C305:C316)-MIN(C305:C316)&lt;5,AVERAGEIF(C305:C316,"&gt;0",N305:N316),
IF(FORECAST($C302,N$305:N$316,$C$305:$C$316)&lt;0,0,
IF(FORECAST($C302,N$305:N$316,$C$305:$C$316)&gt;100,100,
FORECAST($C302,N$305:N$316,$C$305:$C$316))))</f>
        <v>34.706628323253426</v>
      </c>
      <c r="O302" s="248"/>
      <c r="P302" s="249"/>
      <c r="Q302" s="249"/>
      <c r="R302" s="250">
        <f ca="true">IF(MAX(C305:C316)-MIN(C305:C316)&lt;5,AVERAGEIF(C305:C316,"&gt;0",R305:R316),
IF(FORECAST($C302,R$305:R$316,$C$305:$C$316)&lt;0,0,
IF(FORECAST($C302,R$305:R$316,$C$305:$C$316)&gt;100,100,
FORECAST($C302,R$305:R$316,$C$305:$C$316))))</f>
        <v>0</v>
      </c>
      <c r="S302" s="247">
        <f ca="true">IF(MAX(C305:C316)-MIN(C305:C316)&lt;5,AVERAGEIF(C305:C316,"&gt;0",S305:S316),
IF(FORECAST($C302,S$305:S$316,$C$305:$C$316)&lt;0,0,
IF(FORECAST($C302,S$305:S$316,$C$305:$C$316)&gt;100,100,
FORECAST($C302,S$305:S$316,$C$305:$C$316))))</f>
        <v>47.812426976114239</v>
      </c>
      <c r="T302" s="248"/>
      <c r="U302" s="249"/>
      <c r="V302" s="249"/>
      <c r="W302" s="250">
        <f ca="true">IF(MAX(C305:C316)-MIN(C305:C316)&lt;5,AVERAGEIF(C305:C316,"&gt;0",W305:W316),
IF(FORECAST($C302,W$305:W$316,$C$305:$C$316)&lt;0,0,
IF(FORECAST($C302,W$305:W$316,$C$305:$C$316)&gt;100,100,
FORECAST($C302,W$305:W$316,$C$305:$C$316))))</f>
        <v>0.27282739471095852</v>
      </c>
      <c r="X302" s="247">
        <f ca="true">IF(MAX(C305:C316)-MIN(C305:C316)&lt;5,AVERAGEIF(C305:C316,"&gt;0",X305:X316),
IF(FORECAST($C302,X$305:X$316,$C$305:$C$316)&lt;0,0,
IF(FORECAST($C302,X$305:X$316,$C$305:$C$316)&gt;100,100,
FORECAST($C302,X$305:X$316,$C$305:$C$316))))</f>
        <v>56.466707914695689</v>
      </c>
      <c r="Y302" s="248"/>
      <c r="Z302" s="249"/>
      <c r="AA302" s="249"/>
      <c r="AB302" s="250">
        <f ca="true">IF(MAX(C305:C316)-MIN(C305:C316)&lt;5,AVERAGEIF(C305:C316,"&gt;0",AB305:AB316),
IF(FORECAST($C302,AB$305:AB$316,$C$305:$C$316)&lt;0,0,
IF(FORECAST($C302,AB$305:AB$316,$C$305:$C$316)&gt;100,100,
FORECAST($C302,AB$305:AB$316,$C$305:$C$316))))</f>
        <v>0</v>
      </c>
    </row>
    <row r="303" ht="9" customHeight="true" x14ac:dyDescent="0.2">
      <c r="D303" s="251"/>
      <c r="I303" s="251"/>
      <c r="K303" s="211"/>
      <c r="L303" s="211"/>
      <c r="N303" s="251"/>
      <c r="P303" s="211"/>
      <c r="Q303" s="211"/>
      <c r="S303" s="251"/>
      <c r="U303" s="211"/>
      <c r="V303" s="211"/>
      <c r="X303" s="251"/>
      <c r="Z303" s="211"/>
      <c r="AA303" s="211"/>
      <c r="AB303" s="252"/>
    </row>
    <row r="304" ht="22.5" customHeight="true" x14ac:dyDescent="0.2">
      <c r="B304" s="274" t="s">
        <v>8</v>
      </c>
      <c r="C304" s="254" t="s">
        <v>9</v>
      </c>
      <c r="D304" s="255" t="s">
        <v>14</v>
      </c>
      <c r="E304" s="215" t="s">
        <v>26</v>
      </c>
      <c r="F304" s="256"/>
      <c r="G304" s="256"/>
      <c r="H304" s="257" t="s">
        <v>19</v>
      </c>
      <c r="I304" s="255" t="s">
        <v>14</v>
      </c>
      <c r="J304" s="215" t="s">
        <v>26</v>
      </c>
      <c r="K304" s="256"/>
      <c r="L304" s="256"/>
      <c r="M304" s="257" t="s">
        <v>19</v>
      </c>
      <c r="N304" s="255" t="s">
        <v>14</v>
      </c>
      <c r="O304" s="215" t="s">
        <v>26</v>
      </c>
      <c r="P304" s="256"/>
      <c r="Q304" s="256"/>
      <c r="R304" s="257" t="s">
        <v>19</v>
      </c>
      <c r="S304" s="255" t="s">
        <v>14</v>
      </c>
      <c r="T304" s="215" t="s">
        <v>26</v>
      </c>
      <c r="U304" s="256"/>
      <c r="V304" s="256"/>
      <c r="W304" s="257" t="s">
        <v>19</v>
      </c>
      <c r="X304" s="255" t="s">
        <v>14</v>
      </c>
      <c r="Y304" s="215" t="s">
        <v>26</v>
      </c>
      <c r="Z304" s="256"/>
      <c r="AA304" s="256"/>
      <c r="AB304" s="257" t="s">
        <v>19</v>
      </c>
      <c r="AD304" s="258"/>
    </row>
    <row r="305" x14ac:dyDescent="0.2">
      <c r="A305" s="259"/>
      <c r="B305" s="577" t="s">
        <v>140</v>
      </c>
      <c r="C305" s="578">
        <v>2000</v>
      </c>
      <c r="D305" s="173">
        <f t="shared" ref="D305:D316" ca="true" si="45">IF(ISERROR(INDIRECT(CONCATENATE($B305,"!M122"))),"",INDIRECT(CONCATENATE($B305,"!M122")))</f>
        <v>45.844022502001295</v>
      </c>
      <c r="E305" s="263" t="str">
        <f t="shared" ref="E305:E316" ca="true" si="46">IF(ISERROR(INDIRECT(CONCATENATE($B305,"!M129"))),"",INDIRECT(CONCATENATE($B305,"!M129")))</f>
        <v>N/A</v>
      </c>
      <c r="F305" s="261"/>
      <c r="G305" s="261"/>
      <c r="H305" s="262">
        <f t="shared" ref="H305:H316" ca="true" si="47">IF(ISERROR(INDIRECT(CONCATENATE($B305,"!M127"))),"",INDIRECT(CONCATENATE($B305,"!M127")))</f>
        <v>29.401745913370441</v>
      </c>
      <c r="I305" s="173">
        <f t="shared" ref="I305:I316" ca="true" si="48">IF(ISERROR(INDIRECT(CONCATENATE($B305,"!N122"))),"",INDIRECT(CONCATENATE($B305,"!N122")))</f>
        <v>64.070553271199472</v>
      </c>
      <c r="J305" s="260" t="str">
        <f t="shared" ref="J305:J316" ca="true" si="49">IF(ISERROR(INDIRECT(CONCATENATE($B305,"!N129"))),"",INDIRECT(CONCATENATE($B305,"!N129")))</f>
        <v>N/A</v>
      </c>
      <c r="K305" s="261"/>
      <c r="L305" s="261"/>
      <c r="M305" s="262">
        <f t="shared" ref="M305:M316" ca="true" si="50">IF(ISERROR(INDIRECT(CONCATENATE($B305,"!N127"))),"",INDIRECT(CONCATENATE($B305,"!N127")))</f>
        <v>15.633779224222282</v>
      </c>
      <c r="N305" s="173">
        <f t="shared" ref="N305:N316" ca="true" si="51">IF(ISERROR(INDIRECT(CONCATENATE($B305,"!O122"))),"",INDIRECT(CONCATENATE($B305,"!O122")))</f>
        <v>74.821674768725458</v>
      </c>
      <c r="O305" s="260" t="str">
        <f t="shared" ref="O305:O316" ca="true" si="52">IF(ISERROR(INDIRECT(CONCATENATE($B305,"!O129"))),"",INDIRECT(CONCATENATE($B305,"!O129")))</f>
        <v>N/A</v>
      </c>
      <c r="P305" s="261"/>
      <c r="Q305" s="261"/>
      <c r="R305" s="262">
        <f t="shared" ref="R305:R316" ca="true" si="53">IF(ISERROR(INDIRECT(CONCATENATE($B305,"!O127"))),"",INDIRECT(CONCATENATE($B305,"!O127")))</f>
        <v>8.5189195607531474</v>
      </c>
      <c r="S305" s="173">
        <f t="shared" ref="S305:S316" ca="true" si="54">IF(ISERROR(INDIRECT(CONCATENATE($B305,"!P122"))),"",INDIRECT(CONCATENATE($B305,"!P122")))</f>
        <v>81.854343799118993</v>
      </c>
      <c r="T305" s="260" t="str">
        <f t="shared" ref="T305:T316" ca="true" si="55">IF(ISERROR(INDIRECT(CONCATENATE($B305,"!P129"))),"",INDIRECT(CONCATENATE($B305,"!P129")))</f>
        <v>N/A</v>
      </c>
      <c r="U305" s="261"/>
      <c r="V305" s="261"/>
      <c r="W305" s="262">
        <f t="shared" ref="W305:W316" ca="true" si="56">IF(ISERROR(INDIRECT(CONCATENATE($B305,"!P127"))),"",INDIRECT(CONCATENATE($B305,"!P127")))</f>
        <v>3.3858673397319259</v>
      </c>
      <c r="X305" s="173">
        <f t="shared" ref="X305:X316" ca="true" si="57">IF(ISERROR(INDIRECT(CONCATENATE($B305,"!Q122"))),"",INDIRECT(CONCATENATE($B305,"!Q122")))</f>
        <v>88.965983658674531</v>
      </c>
      <c r="Y305" s="260" t="str">
        <f t="shared" ref="Y305:Y316" ca="true" si="58">IF(ISERROR(INDIRECT(CONCATENATE($B305,"!Q129"))),"",INDIRECT(CONCATENATE($B305,"!Q129")))</f>
        <v>N/A</v>
      </c>
      <c r="Z305" s="261"/>
      <c r="AA305" s="261"/>
      <c r="AB305" s="262">
        <f t="shared" ref="AB305:AB316" ca="true" si="59">IF(ISERROR(INDIRECT(CONCATENATE($B305,"!Q2127"))),"",INDIRECT(CONCATENATE($B305,"!Q127")))</f>
        <v>2.3085754788194119</v>
      </c>
    </row>
    <row r="306" x14ac:dyDescent="0.2">
      <c r="A306" s="259"/>
      <c r="B306" s="579" t="s">
        <v>35</v>
      </c>
      <c r="C306" s="580">
        <v>2006</v>
      </c>
      <c r="D306" s="174">
        <f t="shared" ca="true" si="45"/>
        <v>57.798984682918551</v>
      </c>
      <c r="E306" s="263">
        <f t="shared" ca="true" si="46"/>
        <v>69.061218196169321</v>
      </c>
      <c r="F306" s="261"/>
      <c r="G306" s="261"/>
      <c r="H306" s="264">
        <f t="shared" ca="true" si="47"/>
        <v>15.737148523279085</v>
      </c>
      <c r="I306" s="174">
        <f t="shared" ca="true" si="48"/>
        <v>68.948696382916779</v>
      </c>
      <c r="J306" s="263">
        <f t="shared" ca="true" si="49"/>
        <v>68.428088772756652</v>
      </c>
      <c r="K306" s="261"/>
      <c r="L306" s="261"/>
      <c r="M306" s="264">
        <f t="shared" ca="true" si="50"/>
        <v>12.661122643872933</v>
      </c>
      <c r="N306" s="174">
        <f t="shared" ca="true" si="51"/>
        <v>81.571560917118759</v>
      </c>
      <c r="O306" s="263">
        <f t="shared" ca="true" si="52"/>
        <v>73.000924331085557</v>
      </c>
      <c r="P306" s="261"/>
      <c r="Q306" s="261"/>
      <c r="R306" s="264">
        <f t="shared" ca="true" si="53"/>
        <v>3.5593217055738999</v>
      </c>
      <c r="S306" s="174">
        <f t="shared" ca="true" si="54"/>
        <v>89.196079579315253</v>
      </c>
      <c r="T306" s="263">
        <f t="shared" ca="true" si="55"/>
        <v>70.557447207161587</v>
      </c>
      <c r="U306" s="261"/>
      <c r="V306" s="261"/>
      <c r="W306" s="264">
        <f t="shared" ca="true" si="56"/>
        <v>0.97253219806779245</v>
      </c>
      <c r="X306" s="174">
        <f t="shared" ca="true" si="57"/>
        <v>94.45990748746091</v>
      </c>
      <c r="Y306" s="263">
        <f t="shared" ca="true" si="58"/>
        <v>70.458672497722603</v>
      </c>
      <c r="Z306" s="261"/>
      <c r="AA306" s="261"/>
      <c r="AB306" s="264">
        <f t="shared" ca="true" si="59"/>
        <v>0.41243138252987432</v>
      </c>
    </row>
    <row r="307" x14ac:dyDescent="0.2">
      <c r="A307" s="259"/>
      <c r="B307" s="579" t="s">
        <v>141</v>
      </c>
      <c r="C307" s="580">
        <v>2010</v>
      </c>
      <c r="D307" s="174">
        <f t="shared" ca="true" si="45"/>
        <v>57.097621051880573</v>
      </c>
      <c r="E307" s="263">
        <f t="shared" ca="true" si="46"/>
        <v>60.143615073070457</v>
      </c>
      <c r="F307" s="261"/>
      <c r="G307" s="261"/>
      <c r="H307" s="264">
        <f t="shared" ca="true" si="47"/>
        <v>14.670175514748616</v>
      </c>
      <c r="I307" s="174">
        <f t="shared" ca="true" si="48"/>
        <v>58.487802614233978</v>
      </c>
      <c r="J307" s="263">
        <f t="shared" ca="true" si="49"/>
        <v>73.030380858952753</v>
      </c>
      <c r="K307" s="261"/>
      <c r="L307" s="261"/>
      <c r="M307" s="264">
        <f t="shared" ca="true" si="50"/>
        <v>6.2550621089936502</v>
      </c>
      <c r="N307" s="174">
        <f t="shared" ca="true" si="51"/>
        <v>67.04852967059</v>
      </c>
      <c r="O307" s="263">
        <f t="shared" ca="true" si="52"/>
        <v>75.776426027205645</v>
      </c>
      <c r="P307" s="261"/>
      <c r="Q307" s="261"/>
      <c r="R307" s="264">
        <f t="shared" ca="true" si="53"/>
        <v>3.3066130084179886</v>
      </c>
      <c r="S307" s="174">
        <f t="shared" ca="true" si="54"/>
        <v>68.335385431511156</v>
      </c>
      <c r="T307" s="263">
        <f t="shared" ca="true" si="55"/>
        <v>81.996243925735484</v>
      </c>
      <c r="U307" s="261"/>
      <c r="V307" s="261"/>
      <c r="W307" s="264">
        <f t="shared" ca="true" si="56"/>
        <v>1.1720824594810597</v>
      </c>
      <c r="X307" s="174">
        <f t="shared" ca="true" si="57"/>
        <v>67.071005533268703</v>
      </c>
      <c r="Y307" s="263">
        <f t="shared" ca="true" si="58"/>
        <v>88.253484000859672</v>
      </c>
      <c r="Z307" s="261"/>
      <c r="AA307" s="261"/>
      <c r="AB307" s="264">
        <f t="shared" ca="true" si="59"/>
        <v>0</v>
      </c>
      <c r="AD307" s="265"/>
    </row>
    <row r="308" x14ac:dyDescent="0.2">
      <c r="A308" s="259"/>
      <c r="B308" s="579" t="s">
        <v>435</v>
      </c>
      <c r="C308" s="580">
        <v>2013</v>
      </c>
      <c r="D308" s="174">
        <f t="shared" ca="true" si="45"/>
        <v>29.533834915257522</v>
      </c>
      <c r="E308" s="263">
        <f t="shared" ca="true" si="46"/>
        <v>60.993677336671567</v>
      </c>
      <c r="F308" s="261"/>
      <c r="G308" s="261"/>
      <c r="H308" s="264">
        <f t="shared" ca="true" si="47"/>
        <v>11.757685227512848</v>
      </c>
      <c r="I308" s="174">
        <f t="shared" ca="true" si="48"/>
        <v>30.480844180272953</v>
      </c>
      <c r="J308" s="263">
        <f t="shared" ca="true" si="49"/>
        <v>69.56991615199594</v>
      </c>
      <c r="K308" s="261"/>
      <c r="L308" s="261"/>
      <c r="M308" s="264">
        <f t="shared" ca="true" si="50"/>
        <v>2.8971539651036107</v>
      </c>
      <c r="N308" s="174">
        <f t="shared" ca="true" si="51"/>
        <v>33.512943888230154</v>
      </c>
      <c r="O308" s="263">
        <f t="shared" ca="true" si="52"/>
        <v>62.574409918107946</v>
      </c>
      <c r="P308" s="261"/>
      <c r="Q308" s="261"/>
      <c r="R308" s="264">
        <f t="shared" ca="true" si="53"/>
        <v>1.6095132630014128</v>
      </c>
      <c r="S308" s="174">
        <f t="shared" ca="true" si="54"/>
        <v>48.989887993542695</v>
      </c>
      <c r="T308" s="263">
        <f t="shared" ca="true" si="55"/>
        <v>78.397678433240614</v>
      </c>
      <c r="U308" s="261"/>
      <c r="V308" s="261"/>
      <c r="W308" s="264">
        <f t="shared" ca="true" si="56"/>
        <v>0.84150603531569645</v>
      </c>
      <c r="X308" s="174">
        <f t="shared" ca="true" si="57"/>
        <v>56.153895012334154</v>
      </c>
      <c r="Y308" s="263">
        <f t="shared" ca="true" si="58"/>
        <v>82.744166012757262</v>
      </c>
      <c r="Z308" s="261"/>
      <c r="AA308" s="261"/>
      <c r="AB308" s="264">
        <f t="shared" ca="true" si="59"/>
        <v>0.63460385057097723</v>
      </c>
    </row>
    <row r="309" x14ac:dyDescent="0.2">
      <c r="A309" s="259"/>
      <c r="B309" s="579" t="s">
        <v>600</v>
      </c>
      <c r="C309" s="580">
        <v>2018</v>
      </c>
      <c r="D309" s="174">
        <f t="shared" ca="true" si="45"/>
        <v>17.343075833202665</v>
      </c>
      <c r="E309" s="263">
        <f t="shared" ca="true" si="46"/>
        <v>67.602367981022397</v>
      </c>
      <c r="F309" s="261"/>
      <c r="G309" s="261"/>
      <c r="H309" s="264">
        <f t="shared" ca="true" si="47"/>
        <v>6.2839359957518175</v>
      </c>
      <c r="I309" s="174">
        <f t="shared" ca="true" si="48"/>
        <v>22.782088576375941</v>
      </c>
      <c r="J309" s="263">
        <f t="shared" ca="true" si="49"/>
        <v>68.016258243437605</v>
      </c>
      <c r="K309" s="261"/>
      <c r="L309" s="261"/>
      <c r="M309" s="264">
        <f t="shared" ca="true" si="50"/>
        <v>1.7831434083872211</v>
      </c>
      <c r="N309" s="174">
        <f t="shared" ca="true" si="51"/>
        <v>32.8833954412016</v>
      </c>
      <c r="O309" s="263">
        <f t="shared" ca="true" si="52"/>
        <v>70.972670782519558</v>
      </c>
      <c r="P309" s="261"/>
      <c r="Q309" s="261"/>
      <c r="R309" s="264">
        <f t="shared" ca="true" si="53"/>
        <v>0.83822797629096346</v>
      </c>
      <c r="S309" s="174">
        <f t="shared" ca="true" si="54"/>
        <v>44.57121283264155</v>
      </c>
      <c r="T309" s="263">
        <f t="shared" ca="true" si="55"/>
        <v>78.356324111054093</v>
      </c>
      <c r="U309" s="261"/>
      <c r="V309" s="261"/>
      <c r="W309" s="264">
        <f t="shared" ca="true" si="56"/>
        <v>0.93042274575765704</v>
      </c>
      <c r="X309" s="174">
        <f t="shared" ca="true" si="57"/>
        <v>65.288171320675488</v>
      </c>
      <c r="Y309" s="263">
        <f t="shared" ca="true" si="58"/>
        <v>88.919005292075681</v>
      </c>
      <c r="Z309" s="261"/>
      <c r="AA309" s="261"/>
      <c r="AB309" s="264">
        <f t="shared" ca="true" si="59"/>
        <v>0</v>
      </c>
    </row>
    <row r="310" x14ac:dyDescent="0.2">
      <c r="A310" s="259"/>
      <c r="B310" s="579" t="s">
        <v>649</v>
      </c>
      <c r="C310" s="580">
        <v>2020</v>
      </c>
      <c r="D310" s="174">
        <f t="shared" ca="true" si="45"/>
        <v>25.646453526822409</v>
      </c>
      <c r="E310" s="263">
        <f t="shared" ca="true" si="46"/>
        <v>57.191841138074714</v>
      </c>
      <c r="F310" s="261"/>
      <c r="G310" s="261"/>
      <c r="H310" s="264">
        <f t="shared" ca="true" si="47"/>
        <v>6.6001322283932042</v>
      </c>
      <c r="I310" s="174">
        <f t="shared" ca="true" si="48"/>
        <v>35.238136216320491</v>
      </c>
      <c r="J310" s="263">
        <f t="shared" ca="true" si="49"/>
        <v>62.584808066579278</v>
      </c>
      <c r="K310" s="261"/>
      <c r="L310" s="261"/>
      <c r="M310" s="264">
        <f t="shared" ca="true" si="50"/>
        <v>2.3162587233422363</v>
      </c>
      <c r="N310" s="174">
        <f t="shared" ca="true" si="51"/>
        <v>43.63640132848095</v>
      </c>
      <c r="O310" s="263">
        <f t="shared" ca="true" si="52"/>
        <v>69.455285947928473</v>
      </c>
      <c r="P310" s="261"/>
      <c r="Q310" s="261"/>
      <c r="R310" s="264">
        <f t="shared" ca="true" si="53"/>
        <v>0.86785957930917768</v>
      </c>
      <c r="S310" s="174">
        <f t="shared" ca="true" si="54"/>
        <v>57.748132038416287</v>
      </c>
      <c r="T310" s="263">
        <f t="shared" ca="true" si="55"/>
        <v>77.766126590703465</v>
      </c>
      <c r="U310" s="261"/>
      <c r="V310" s="261"/>
      <c r="W310" s="264">
        <f t="shared" ca="true" si="56"/>
        <v>0.4444245819229215</v>
      </c>
      <c r="X310" s="174">
        <f t="shared" ca="true" si="57"/>
        <v>59.0902372711015</v>
      </c>
      <c r="Y310" s="263">
        <f t="shared" ca="true" si="58"/>
        <v>83.619885973042813</v>
      </c>
      <c r="Z310" s="261"/>
      <c r="AA310" s="261"/>
      <c r="AB310" s="264">
        <f t="shared" ca="true" si="59"/>
        <v>0</v>
      </c>
    </row>
    <row r="311" x14ac:dyDescent="0.2">
      <c r="A311" s="259"/>
      <c r="B311" s="579"/>
      <c r="C311" s="580"/>
      <c r="D311" s="174" t="str">
        <f t="shared" ca="true" si="45"/>
        <v/>
      </c>
      <c r="E311" s="263" t="str">
        <f t="shared" ca="true" si="46"/>
        <v/>
      </c>
      <c r="F311" s="261"/>
      <c r="G311" s="261"/>
      <c r="H311" s="264" t="str">
        <f t="shared" ca="true" si="47"/>
        <v/>
      </c>
      <c r="I311" s="174" t="str">
        <f t="shared" ca="true" si="48"/>
        <v/>
      </c>
      <c r="J311" s="263" t="str">
        <f t="shared" ca="true" si="49"/>
        <v/>
      </c>
      <c r="K311" s="261"/>
      <c r="L311" s="261"/>
      <c r="M311" s="264" t="str">
        <f t="shared" ca="true" si="50"/>
        <v/>
      </c>
      <c r="N311" s="174" t="str">
        <f t="shared" ca="true" si="51"/>
        <v/>
      </c>
      <c r="O311" s="263" t="str">
        <f t="shared" ca="true" si="52"/>
        <v/>
      </c>
      <c r="P311" s="261"/>
      <c r="Q311" s="261"/>
      <c r="R311" s="264" t="str">
        <f t="shared" ca="true" si="53"/>
        <v/>
      </c>
      <c r="S311" s="174" t="str">
        <f t="shared" ca="true" si="54"/>
        <v/>
      </c>
      <c r="T311" s="263" t="str">
        <f t="shared" ca="true" si="55"/>
        <v/>
      </c>
      <c r="U311" s="261"/>
      <c r="V311" s="261"/>
      <c r="W311" s="264" t="str">
        <f t="shared" ca="true" si="56"/>
        <v/>
      </c>
      <c r="X311" s="174" t="str">
        <f t="shared" ca="true" si="57"/>
        <v/>
      </c>
      <c r="Y311" s="263" t="str">
        <f t="shared" ca="true" si="58"/>
        <v/>
      </c>
      <c r="Z311" s="261"/>
      <c r="AA311" s="261"/>
      <c r="AB311" s="264" t="str">
        <f t="shared" ca="true" si="59"/>
        <v/>
      </c>
    </row>
    <row r="312" x14ac:dyDescent="0.2">
      <c r="A312" s="259"/>
      <c r="B312" s="579"/>
      <c r="C312" s="580"/>
      <c r="D312" s="174" t="str">
        <f t="shared" ca="true" si="45"/>
        <v/>
      </c>
      <c r="E312" s="263" t="str">
        <f t="shared" ca="true" si="46"/>
        <v/>
      </c>
      <c r="F312" s="261"/>
      <c r="G312" s="261"/>
      <c r="H312" s="264" t="str">
        <f t="shared" ca="true" si="47"/>
        <v/>
      </c>
      <c r="I312" s="174" t="str">
        <f t="shared" ca="true" si="48"/>
        <v/>
      </c>
      <c r="J312" s="263" t="str">
        <f t="shared" ca="true" si="49"/>
        <v/>
      </c>
      <c r="K312" s="261"/>
      <c r="L312" s="261"/>
      <c r="M312" s="264" t="str">
        <f t="shared" ca="true" si="50"/>
        <v/>
      </c>
      <c r="N312" s="174" t="str">
        <f t="shared" ca="true" si="51"/>
        <v/>
      </c>
      <c r="O312" s="263" t="str">
        <f t="shared" ca="true" si="52"/>
        <v/>
      </c>
      <c r="P312" s="261"/>
      <c r="Q312" s="261"/>
      <c r="R312" s="264" t="str">
        <f t="shared" ca="true" si="53"/>
        <v/>
      </c>
      <c r="S312" s="174" t="str">
        <f t="shared" ca="true" si="54"/>
        <v/>
      </c>
      <c r="T312" s="263" t="str">
        <f t="shared" ca="true" si="55"/>
        <v/>
      </c>
      <c r="U312" s="261"/>
      <c r="V312" s="261"/>
      <c r="W312" s="264" t="str">
        <f t="shared" ca="true" si="56"/>
        <v/>
      </c>
      <c r="X312" s="174" t="str">
        <f t="shared" ca="true" si="57"/>
        <v/>
      </c>
      <c r="Y312" s="263" t="str">
        <f t="shared" ca="true" si="58"/>
        <v/>
      </c>
      <c r="Z312" s="261"/>
      <c r="AA312" s="261"/>
      <c r="AB312" s="264" t="str">
        <f t="shared" ca="true" si="59"/>
        <v/>
      </c>
    </row>
    <row r="313" x14ac:dyDescent="0.2">
      <c r="A313" s="259"/>
      <c r="B313" s="579"/>
      <c r="C313" s="580"/>
      <c r="D313" s="174" t="str">
        <f t="shared" ca="true" si="45"/>
        <v/>
      </c>
      <c r="E313" s="263" t="str">
        <f t="shared" ca="true" si="46"/>
        <v/>
      </c>
      <c r="F313" s="261"/>
      <c r="G313" s="261"/>
      <c r="H313" s="264" t="str">
        <f t="shared" ca="true" si="47"/>
        <v/>
      </c>
      <c r="I313" s="174" t="str">
        <f t="shared" ca="true" si="48"/>
        <v/>
      </c>
      <c r="J313" s="263" t="str">
        <f t="shared" ca="true" si="49"/>
        <v/>
      </c>
      <c r="K313" s="261"/>
      <c r="L313" s="261"/>
      <c r="M313" s="264" t="str">
        <f t="shared" ca="true" si="50"/>
        <v/>
      </c>
      <c r="N313" s="174" t="str">
        <f t="shared" ca="true" si="51"/>
        <v/>
      </c>
      <c r="O313" s="263" t="str">
        <f t="shared" ca="true" si="52"/>
        <v/>
      </c>
      <c r="P313" s="261"/>
      <c r="Q313" s="261"/>
      <c r="R313" s="264" t="str">
        <f t="shared" ca="true" si="53"/>
        <v/>
      </c>
      <c r="S313" s="174" t="str">
        <f t="shared" ca="true" si="54"/>
        <v/>
      </c>
      <c r="T313" s="263" t="str">
        <f t="shared" ca="true" si="55"/>
        <v/>
      </c>
      <c r="U313" s="261"/>
      <c r="V313" s="261"/>
      <c r="W313" s="264" t="str">
        <f t="shared" ca="true" si="56"/>
        <v/>
      </c>
      <c r="X313" s="174" t="str">
        <f t="shared" ca="true" si="57"/>
        <v/>
      </c>
      <c r="Y313" s="263" t="str">
        <f t="shared" ca="true" si="58"/>
        <v/>
      </c>
      <c r="Z313" s="261"/>
      <c r="AA313" s="261"/>
      <c r="AB313" s="264" t="str">
        <f t="shared" ca="true" si="59"/>
        <v/>
      </c>
    </row>
    <row r="314" x14ac:dyDescent="0.2">
      <c r="A314" s="259"/>
      <c r="B314" s="579"/>
      <c r="C314" s="580"/>
      <c r="D314" s="174" t="str">
        <f t="shared" ca="true" si="45"/>
        <v/>
      </c>
      <c r="E314" s="263" t="str">
        <f t="shared" ca="true" si="46"/>
        <v/>
      </c>
      <c r="F314" s="261"/>
      <c r="G314" s="261"/>
      <c r="H314" s="264" t="str">
        <f t="shared" ca="true" si="47"/>
        <v/>
      </c>
      <c r="I314" s="174" t="str">
        <f t="shared" ca="true" si="48"/>
        <v/>
      </c>
      <c r="J314" s="263" t="str">
        <f t="shared" ca="true" si="49"/>
        <v/>
      </c>
      <c r="K314" s="261"/>
      <c r="L314" s="261"/>
      <c r="M314" s="264" t="str">
        <f t="shared" ca="true" si="50"/>
        <v/>
      </c>
      <c r="N314" s="174" t="str">
        <f t="shared" ca="true" si="51"/>
        <v/>
      </c>
      <c r="O314" s="263" t="str">
        <f t="shared" ca="true" si="52"/>
        <v/>
      </c>
      <c r="P314" s="261"/>
      <c r="Q314" s="261"/>
      <c r="R314" s="264" t="str">
        <f t="shared" ca="true" si="53"/>
        <v/>
      </c>
      <c r="S314" s="174" t="str">
        <f t="shared" ca="true" si="54"/>
        <v/>
      </c>
      <c r="T314" s="263" t="str">
        <f t="shared" ca="true" si="55"/>
        <v/>
      </c>
      <c r="U314" s="261"/>
      <c r="V314" s="261"/>
      <c r="W314" s="264" t="str">
        <f t="shared" ca="true" si="56"/>
        <v/>
      </c>
      <c r="X314" s="174" t="str">
        <f t="shared" ca="true" si="57"/>
        <v/>
      </c>
      <c r="Y314" s="263" t="str">
        <f t="shared" ca="true" si="58"/>
        <v/>
      </c>
      <c r="Z314" s="261"/>
      <c r="AA314" s="261"/>
      <c r="AB314" s="264" t="str">
        <f t="shared" ca="true" si="59"/>
        <v/>
      </c>
    </row>
    <row r="315" x14ac:dyDescent="0.2">
      <c r="A315" s="259"/>
      <c r="B315" s="579"/>
      <c r="C315" s="580"/>
      <c r="D315" s="174" t="str">
        <f t="shared" ca="true" si="45"/>
        <v/>
      </c>
      <c r="E315" s="263" t="str">
        <f t="shared" ca="true" si="46"/>
        <v/>
      </c>
      <c r="F315" s="261"/>
      <c r="G315" s="261"/>
      <c r="H315" s="264" t="str">
        <f t="shared" ca="true" si="47"/>
        <v/>
      </c>
      <c r="I315" s="174" t="str">
        <f t="shared" ca="true" si="48"/>
        <v/>
      </c>
      <c r="J315" s="263" t="str">
        <f t="shared" ca="true" si="49"/>
        <v/>
      </c>
      <c r="K315" s="261"/>
      <c r="L315" s="261"/>
      <c r="M315" s="264" t="str">
        <f t="shared" ca="true" si="50"/>
        <v/>
      </c>
      <c r="N315" s="174" t="str">
        <f t="shared" ca="true" si="51"/>
        <v/>
      </c>
      <c r="O315" s="263" t="str">
        <f t="shared" ca="true" si="52"/>
        <v/>
      </c>
      <c r="P315" s="261"/>
      <c r="Q315" s="261"/>
      <c r="R315" s="264" t="str">
        <f t="shared" ca="true" si="53"/>
        <v/>
      </c>
      <c r="S315" s="174" t="str">
        <f t="shared" ca="true" si="54"/>
        <v/>
      </c>
      <c r="T315" s="263" t="str">
        <f t="shared" ca="true" si="55"/>
        <v/>
      </c>
      <c r="U315" s="261"/>
      <c r="V315" s="261"/>
      <c r="W315" s="264" t="str">
        <f t="shared" ca="true" si="56"/>
        <v/>
      </c>
      <c r="X315" s="174" t="str">
        <f t="shared" ca="true" si="57"/>
        <v/>
      </c>
      <c r="Y315" s="263" t="str">
        <f t="shared" ca="true" si="58"/>
        <v/>
      </c>
      <c r="Z315" s="261"/>
      <c r="AA315" s="261"/>
      <c r="AB315" s="264" t="str">
        <f t="shared" ca="true" si="59"/>
        <v/>
      </c>
    </row>
    <row r="316" x14ac:dyDescent="0.2">
      <c r="A316" s="259"/>
      <c r="B316" s="581"/>
      <c r="C316" s="582"/>
      <c r="D316" s="175" t="str">
        <f t="shared" ca="true" si="45"/>
        <v/>
      </c>
      <c r="E316" s="266" t="str">
        <f t="shared" ca="true" si="46"/>
        <v/>
      </c>
      <c r="F316" s="267"/>
      <c r="G316" s="268"/>
      <c r="H316" s="269" t="str">
        <f t="shared" ca="true" si="47"/>
        <v/>
      </c>
      <c r="I316" s="175" t="str">
        <f t="shared" ca="true" si="48"/>
        <v/>
      </c>
      <c r="J316" s="266" t="str">
        <f t="shared" ca="true" si="49"/>
        <v/>
      </c>
      <c r="K316" s="267"/>
      <c r="L316" s="268"/>
      <c r="M316" s="269" t="str">
        <f t="shared" ca="true" si="50"/>
        <v/>
      </c>
      <c r="N316" s="175" t="str">
        <f t="shared" ca="true" si="51"/>
        <v/>
      </c>
      <c r="O316" s="266" t="str">
        <f t="shared" ca="true" si="52"/>
        <v/>
      </c>
      <c r="P316" s="267"/>
      <c r="Q316" s="268"/>
      <c r="R316" s="269" t="str">
        <f t="shared" ca="true" si="53"/>
        <v/>
      </c>
      <c r="S316" s="175" t="str">
        <f t="shared" ca="true" si="54"/>
        <v/>
      </c>
      <c r="T316" s="266" t="str">
        <f t="shared" ca="true" si="55"/>
        <v/>
      </c>
      <c r="U316" s="267"/>
      <c r="V316" s="268"/>
      <c r="W316" s="269" t="str">
        <f t="shared" ca="true" si="56"/>
        <v/>
      </c>
      <c r="X316" s="175" t="str">
        <f t="shared" ca="true" si="57"/>
        <v/>
      </c>
      <c r="Y316" s="266" t="str">
        <f t="shared" ca="true" si="58"/>
        <v/>
      </c>
      <c r="Z316" s="267"/>
      <c r="AA316" s="268"/>
      <c r="AB316" s="269" t="str">
        <f t="shared" ca="true" si="59"/>
        <v/>
      </c>
    </row>
    <row r="317" ht="11.25" customHeight="true" x14ac:dyDescent="0.2"/>
    <row r="318" ht="22.5" customHeight="true" x14ac:dyDescent="0.25">
      <c r="B318" s="964" t="str">
        <f>CONCATENATE("Rural use of sanitation facilities, ",C299,"–",C300)</f>
        <v>Rural use of sanitation facilities, 2000–2020</v>
      </c>
      <c r="C318" s="965"/>
      <c r="D318" s="965"/>
      <c r="E318" s="965"/>
      <c r="F318" s="965"/>
      <c r="G318" s="965"/>
      <c r="H318" s="965"/>
      <c r="I318" s="965"/>
      <c r="J318" s="965"/>
      <c r="K318" s="965"/>
      <c r="L318" s="965"/>
      <c r="N318" s="270"/>
      <c r="O318" s="270"/>
      <c r="P318" s="270"/>
      <c r="Q318" s="270"/>
      <c r="R318" s="270"/>
      <c r="S318" s="987" t="s">
        <v>11</v>
      </c>
      <c r="T318" s="988"/>
      <c r="U318" s="988"/>
      <c r="V318" s="988"/>
      <c r="W318" s="989"/>
      <c r="X318" s="270"/>
      <c r="Y318" s="270"/>
      <c r="Z318" s="270"/>
      <c r="AA318" s="270"/>
      <c r="AB318" s="271"/>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08" customWidth="true"/>
    <col min="6" max="7" width="9" style="211" customWidth="true"/>
    <col min="8" max="38" width="9" style="208" customWidth="true"/>
    <col min="39" max="261" width="9.140625" style="208"/>
    <col min="262" max="262" width="5" style="208" customWidth="true"/>
    <col min="263" max="263" width="13.85546875" style="208" customWidth="true"/>
    <col min="264" max="265" width="6.28515625" style="208" customWidth="true"/>
    <col min="266" max="267" width="7" style="208" customWidth="true"/>
    <col min="268" max="274" width="6.28515625" style="208" customWidth="true"/>
    <col min="275" max="517" width="9.140625" style="208"/>
    <col min="518" max="518" width="5" style="208" customWidth="true"/>
    <col min="519" max="519" width="13.85546875" style="208" customWidth="true"/>
    <col min="520" max="521" width="6.28515625" style="208" customWidth="true"/>
    <col min="522" max="523" width="7" style="208" customWidth="true"/>
    <col min="524" max="530" width="6.28515625" style="208" customWidth="true"/>
    <col min="531" max="773" width="9.140625" style="208"/>
    <col min="774" max="774" width="5" style="208" customWidth="true"/>
    <col min="775" max="775" width="13.85546875" style="208" customWidth="true"/>
    <col min="776" max="777" width="6.28515625" style="208" customWidth="true"/>
    <col min="778" max="779" width="7" style="208" customWidth="true"/>
    <col min="780" max="786" width="6.28515625" style="208" customWidth="true"/>
    <col min="787" max="1029" width="9.140625" style="208"/>
    <col min="1030" max="1030" width="5" style="208" customWidth="true"/>
    <col min="1031" max="1031" width="13.85546875" style="208" customWidth="true"/>
    <col min="1032" max="1033" width="6.28515625" style="208" customWidth="true"/>
    <col min="1034" max="1035" width="7" style="208" customWidth="true"/>
    <col min="1036" max="1042" width="6.28515625" style="208" customWidth="true"/>
    <col min="1043" max="1285" width="9.140625" style="208"/>
    <col min="1286" max="1286" width="5" style="208" customWidth="true"/>
    <col min="1287" max="1287" width="13.85546875" style="208" customWidth="true"/>
    <col min="1288" max="1289" width="6.28515625" style="208" customWidth="true"/>
    <col min="1290" max="1291" width="7" style="208" customWidth="true"/>
    <col min="1292" max="1298" width="6.28515625" style="208" customWidth="true"/>
    <col min="1299" max="1541" width="9.140625" style="208"/>
    <col min="1542" max="1542" width="5" style="208" customWidth="true"/>
    <col min="1543" max="1543" width="13.85546875" style="208" customWidth="true"/>
    <col min="1544" max="1545" width="6.28515625" style="208" customWidth="true"/>
    <col min="1546" max="1547" width="7" style="208" customWidth="true"/>
    <col min="1548" max="1554" width="6.28515625" style="208" customWidth="true"/>
    <col min="1555" max="1797" width="9.140625" style="208"/>
    <col min="1798" max="1798" width="5" style="208" customWidth="true"/>
    <col min="1799" max="1799" width="13.85546875" style="208" customWidth="true"/>
    <col min="1800" max="1801" width="6.28515625" style="208" customWidth="true"/>
    <col min="1802" max="1803" width="7" style="208" customWidth="true"/>
    <col min="1804" max="1810" width="6.28515625" style="208" customWidth="true"/>
    <col min="1811" max="2053" width="9.140625" style="208"/>
    <col min="2054" max="2054" width="5" style="208" customWidth="true"/>
    <col min="2055" max="2055" width="13.85546875" style="208" customWidth="true"/>
    <col min="2056" max="2057" width="6.28515625" style="208" customWidth="true"/>
    <col min="2058" max="2059" width="7" style="208" customWidth="true"/>
    <col min="2060" max="2066" width="6.28515625" style="208" customWidth="true"/>
    <col min="2067" max="2309" width="9.140625" style="208"/>
    <col min="2310" max="2310" width="5" style="208" customWidth="true"/>
    <col min="2311" max="2311" width="13.85546875" style="208" customWidth="true"/>
    <col min="2312" max="2313" width="6.28515625" style="208" customWidth="true"/>
    <col min="2314" max="2315" width="7" style="208" customWidth="true"/>
    <col min="2316" max="2322" width="6.28515625" style="208" customWidth="true"/>
    <col min="2323" max="2565" width="9.140625" style="208"/>
    <col min="2566" max="2566" width="5" style="208" customWidth="true"/>
    <col min="2567" max="2567" width="13.85546875" style="208" customWidth="true"/>
    <col min="2568" max="2569" width="6.28515625" style="208" customWidth="true"/>
    <col min="2570" max="2571" width="7" style="208" customWidth="true"/>
    <col min="2572" max="2578" width="6.28515625" style="208" customWidth="true"/>
    <col min="2579" max="2821" width="9.140625" style="208"/>
    <col min="2822" max="2822" width="5" style="208" customWidth="true"/>
    <col min="2823" max="2823" width="13.85546875" style="208" customWidth="true"/>
    <col min="2824" max="2825" width="6.28515625" style="208" customWidth="true"/>
    <col min="2826" max="2827" width="7" style="208" customWidth="true"/>
    <col min="2828" max="2834" width="6.28515625" style="208" customWidth="true"/>
    <col min="2835" max="3077" width="9.140625" style="208"/>
    <col min="3078" max="3078" width="5" style="208" customWidth="true"/>
    <col min="3079" max="3079" width="13.85546875" style="208" customWidth="true"/>
    <col min="3080" max="3081" width="6.28515625" style="208" customWidth="true"/>
    <col min="3082" max="3083" width="7" style="208" customWidth="true"/>
    <col min="3084" max="3090" width="6.28515625" style="208" customWidth="true"/>
    <col min="3091" max="3333" width="9.140625" style="208"/>
    <col min="3334" max="3334" width="5" style="208" customWidth="true"/>
    <col min="3335" max="3335" width="13.85546875" style="208" customWidth="true"/>
    <col min="3336" max="3337" width="6.28515625" style="208" customWidth="true"/>
    <col min="3338" max="3339" width="7" style="208" customWidth="true"/>
    <col min="3340" max="3346" width="6.28515625" style="208" customWidth="true"/>
    <col min="3347" max="3589" width="9.140625" style="208"/>
    <col min="3590" max="3590" width="5" style="208" customWidth="true"/>
    <col min="3591" max="3591" width="13.85546875" style="208" customWidth="true"/>
    <col min="3592" max="3593" width="6.28515625" style="208" customWidth="true"/>
    <col min="3594" max="3595" width="7" style="208" customWidth="true"/>
    <col min="3596" max="3602" width="6.28515625" style="208" customWidth="true"/>
    <col min="3603" max="3845" width="9.140625" style="208"/>
    <col min="3846" max="3846" width="5" style="208" customWidth="true"/>
    <col min="3847" max="3847" width="13.85546875" style="208" customWidth="true"/>
    <col min="3848" max="3849" width="6.28515625" style="208" customWidth="true"/>
    <col min="3850" max="3851" width="7" style="208" customWidth="true"/>
    <col min="3852" max="3858" width="6.28515625" style="208" customWidth="true"/>
    <col min="3859" max="4101" width="9.140625" style="208"/>
    <col min="4102" max="4102" width="5" style="208" customWidth="true"/>
    <col min="4103" max="4103" width="13.85546875" style="208" customWidth="true"/>
    <col min="4104" max="4105" width="6.28515625" style="208" customWidth="true"/>
    <col min="4106" max="4107" width="7" style="208" customWidth="true"/>
    <col min="4108" max="4114" width="6.28515625" style="208" customWidth="true"/>
    <col min="4115" max="4357" width="9.140625" style="208"/>
    <col min="4358" max="4358" width="5" style="208" customWidth="true"/>
    <col min="4359" max="4359" width="13.85546875" style="208" customWidth="true"/>
    <col min="4360" max="4361" width="6.28515625" style="208" customWidth="true"/>
    <col min="4362" max="4363" width="7" style="208" customWidth="true"/>
    <col min="4364" max="4370" width="6.28515625" style="208" customWidth="true"/>
    <col min="4371" max="4613" width="9.140625" style="208"/>
    <col min="4614" max="4614" width="5" style="208" customWidth="true"/>
    <col min="4615" max="4615" width="13.85546875" style="208" customWidth="true"/>
    <col min="4616" max="4617" width="6.28515625" style="208" customWidth="true"/>
    <col min="4618" max="4619" width="7" style="208" customWidth="true"/>
    <col min="4620" max="4626" width="6.28515625" style="208" customWidth="true"/>
    <col min="4627" max="4869" width="9.140625" style="208"/>
    <col min="4870" max="4870" width="5" style="208" customWidth="true"/>
    <col min="4871" max="4871" width="13.85546875" style="208" customWidth="true"/>
    <col min="4872" max="4873" width="6.28515625" style="208" customWidth="true"/>
    <col min="4874" max="4875" width="7" style="208" customWidth="true"/>
    <col min="4876" max="4882" width="6.28515625" style="208" customWidth="true"/>
    <col min="4883" max="5125" width="9.140625" style="208"/>
    <col min="5126" max="5126" width="5" style="208" customWidth="true"/>
    <col min="5127" max="5127" width="13.85546875" style="208" customWidth="true"/>
    <col min="5128" max="5129" width="6.28515625" style="208" customWidth="true"/>
    <col min="5130" max="5131" width="7" style="208" customWidth="true"/>
    <col min="5132" max="5138" width="6.28515625" style="208" customWidth="true"/>
    <col min="5139" max="5381" width="9.140625" style="208"/>
    <col min="5382" max="5382" width="5" style="208" customWidth="true"/>
    <col min="5383" max="5383" width="13.85546875" style="208" customWidth="true"/>
    <col min="5384" max="5385" width="6.28515625" style="208" customWidth="true"/>
    <col min="5386" max="5387" width="7" style="208" customWidth="true"/>
    <col min="5388" max="5394" width="6.28515625" style="208" customWidth="true"/>
    <col min="5395" max="5637" width="9.140625" style="208"/>
    <col min="5638" max="5638" width="5" style="208" customWidth="true"/>
    <col min="5639" max="5639" width="13.85546875" style="208" customWidth="true"/>
    <col min="5640" max="5641" width="6.28515625" style="208" customWidth="true"/>
    <col min="5642" max="5643" width="7" style="208" customWidth="true"/>
    <col min="5644" max="5650" width="6.28515625" style="208" customWidth="true"/>
    <col min="5651" max="5893" width="9.140625" style="208"/>
    <col min="5894" max="5894" width="5" style="208" customWidth="true"/>
    <col min="5895" max="5895" width="13.85546875" style="208" customWidth="true"/>
    <col min="5896" max="5897" width="6.28515625" style="208" customWidth="true"/>
    <col min="5898" max="5899" width="7" style="208" customWidth="true"/>
    <col min="5900" max="5906" width="6.28515625" style="208" customWidth="true"/>
    <col min="5907" max="6149" width="9.140625" style="208"/>
    <col min="6150" max="6150" width="5" style="208" customWidth="true"/>
    <col min="6151" max="6151" width="13.85546875" style="208" customWidth="true"/>
    <col min="6152" max="6153" width="6.28515625" style="208" customWidth="true"/>
    <col min="6154" max="6155" width="7" style="208" customWidth="true"/>
    <col min="6156" max="6162" width="6.28515625" style="208" customWidth="true"/>
    <col min="6163" max="6405" width="9.140625" style="208"/>
    <col min="6406" max="6406" width="5" style="208" customWidth="true"/>
    <col min="6407" max="6407" width="13.85546875" style="208" customWidth="true"/>
    <col min="6408" max="6409" width="6.28515625" style="208" customWidth="true"/>
    <col min="6410" max="6411" width="7" style="208" customWidth="true"/>
    <col min="6412" max="6418" width="6.28515625" style="208" customWidth="true"/>
    <col min="6419" max="6661" width="9.140625" style="208"/>
    <col min="6662" max="6662" width="5" style="208" customWidth="true"/>
    <col min="6663" max="6663" width="13.85546875" style="208" customWidth="true"/>
    <col min="6664" max="6665" width="6.28515625" style="208" customWidth="true"/>
    <col min="6666" max="6667" width="7" style="208" customWidth="true"/>
    <col min="6668" max="6674" width="6.28515625" style="208" customWidth="true"/>
    <col min="6675" max="6917" width="9.140625" style="208"/>
    <col min="6918" max="6918" width="5" style="208" customWidth="true"/>
    <col min="6919" max="6919" width="13.85546875" style="208" customWidth="true"/>
    <col min="6920" max="6921" width="6.28515625" style="208" customWidth="true"/>
    <col min="6922" max="6923" width="7" style="208" customWidth="true"/>
    <col min="6924" max="6930" width="6.28515625" style="208" customWidth="true"/>
    <col min="6931" max="7173" width="9.140625" style="208"/>
    <col min="7174" max="7174" width="5" style="208" customWidth="true"/>
    <col min="7175" max="7175" width="13.85546875" style="208" customWidth="true"/>
    <col min="7176" max="7177" width="6.28515625" style="208" customWidth="true"/>
    <col min="7178" max="7179" width="7" style="208" customWidth="true"/>
    <col min="7180" max="7186" width="6.28515625" style="208" customWidth="true"/>
    <col min="7187" max="7429" width="9.140625" style="208"/>
    <col min="7430" max="7430" width="5" style="208" customWidth="true"/>
    <col min="7431" max="7431" width="13.85546875" style="208" customWidth="true"/>
    <col min="7432" max="7433" width="6.28515625" style="208" customWidth="true"/>
    <col min="7434" max="7435" width="7" style="208" customWidth="true"/>
    <col min="7436" max="7442" width="6.28515625" style="208" customWidth="true"/>
    <col min="7443" max="7685" width="9.140625" style="208"/>
    <col min="7686" max="7686" width="5" style="208" customWidth="true"/>
    <col min="7687" max="7687" width="13.85546875" style="208" customWidth="true"/>
    <col min="7688" max="7689" width="6.28515625" style="208" customWidth="true"/>
    <col min="7690" max="7691" width="7" style="208" customWidth="true"/>
    <col min="7692" max="7698" width="6.28515625" style="208" customWidth="true"/>
    <col min="7699" max="7941" width="9.140625" style="208"/>
    <col min="7942" max="7942" width="5" style="208" customWidth="true"/>
    <col min="7943" max="7943" width="13.85546875" style="208" customWidth="true"/>
    <col min="7944" max="7945" width="6.28515625" style="208" customWidth="true"/>
    <col min="7946" max="7947" width="7" style="208" customWidth="true"/>
    <col min="7948" max="7954" width="6.28515625" style="208" customWidth="true"/>
    <col min="7955" max="8197" width="9.140625" style="208"/>
    <col min="8198" max="8198" width="5" style="208" customWidth="true"/>
    <col min="8199" max="8199" width="13.85546875" style="208" customWidth="true"/>
    <col min="8200" max="8201" width="6.28515625" style="208" customWidth="true"/>
    <col min="8202" max="8203" width="7" style="208" customWidth="true"/>
    <col min="8204" max="8210" width="6.28515625" style="208" customWidth="true"/>
    <col min="8211" max="8453" width="9.140625" style="208"/>
    <col min="8454" max="8454" width="5" style="208" customWidth="true"/>
    <col min="8455" max="8455" width="13.85546875" style="208" customWidth="true"/>
    <col min="8456" max="8457" width="6.28515625" style="208" customWidth="true"/>
    <col min="8458" max="8459" width="7" style="208" customWidth="true"/>
    <col min="8460" max="8466" width="6.28515625" style="208" customWidth="true"/>
    <col min="8467" max="8709" width="9.140625" style="208"/>
    <col min="8710" max="8710" width="5" style="208" customWidth="true"/>
    <col min="8711" max="8711" width="13.85546875" style="208" customWidth="true"/>
    <col min="8712" max="8713" width="6.28515625" style="208" customWidth="true"/>
    <col min="8714" max="8715" width="7" style="208" customWidth="true"/>
    <col min="8716" max="8722" width="6.28515625" style="208" customWidth="true"/>
    <col min="8723" max="8965" width="9.140625" style="208"/>
    <col min="8966" max="8966" width="5" style="208" customWidth="true"/>
    <col min="8967" max="8967" width="13.85546875" style="208" customWidth="true"/>
    <col min="8968" max="8969" width="6.28515625" style="208" customWidth="true"/>
    <col min="8970" max="8971" width="7" style="208" customWidth="true"/>
    <col min="8972" max="8978" width="6.28515625" style="208" customWidth="true"/>
    <col min="8979" max="9221" width="9.140625" style="208"/>
    <col min="9222" max="9222" width="5" style="208" customWidth="true"/>
    <col min="9223" max="9223" width="13.85546875" style="208" customWidth="true"/>
    <col min="9224" max="9225" width="6.28515625" style="208" customWidth="true"/>
    <col min="9226" max="9227" width="7" style="208" customWidth="true"/>
    <col min="9228" max="9234" width="6.28515625" style="208" customWidth="true"/>
    <col min="9235" max="9477" width="9.140625" style="208"/>
    <col min="9478" max="9478" width="5" style="208" customWidth="true"/>
    <col min="9479" max="9479" width="13.85546875" style="208" customWidth="true"/>
    <col min="9480" max="9481" width="6.28515625" style="208" customWidth="true"/>
    <col min="9482" max="9483" width="7" style="208" customWidth="true"/>
    <col min="9484" max="9490" width="6.28515625" style="208" customWidth="true"/>
    <col min="9491" max="9733" width="9.140625" style="208"/>
    <col min="9734" max="9734" width="5" style="208" customWidth="true"/>
    <col min="9735" max="9735" width="13.85546875" style="208" customWidth="true"/>
    <col min="9736" max="9737" width="6.28515625" style="208" customWidth="true"/>
    <col min="9738" max="9739" width="7" style="208" customWidth="true"/>
    <col min="9740" max="9746" width="6.28515625" style="208" customWidth="true"/>
    <col min="9747" max="9989" width="9.140625" style="208"/>
    <col min="9990" max="9990" width="5" style="208" customWidth="true"/>
    <col min="9991" max="9991" width="13.85546875" style="208" customWidth="true"/>
    <col min="9992" max="9993" width="6.28515625" style="208" customWidth="true"/>
    <col min="9994" max="9995" width="7" style="208" customWidth="true"/>
    <col min="9996" max="10002" width="6.28515625" style="208" customWidth="true"/>
    <col min="10003" max="10245" width="9.140625" style="208"/>
    <col min="10246" max="10246" width="5" style="208" customWidth="true"/>
    <col min="10247" max="10247" width="13.85546875" style="208" customWidth="true"/>
    <col min="10248" max="10249" width="6.28515625" style="208" customWidth="true"/>
    <col min="10250" max="10251" width="7" style="208" customWidth="true"/>
    <col min="10252" max="10258" width="6.28515625" style="208" customWidth="true"/>
    <col min="10259" max="10501" width="9.140625" style="208"/>
    <col min="10502" max="10502" width="5" style="208" customWidth="true"/>
    <col min="10503" max="10503" width="13.85546875" style="208" customWidth="true"/>
    <col min="10504" max="10505" width="6.28515625" style="208" customWidth="true"/>
    <col min="10506" max="10507" width="7" style="208" customWidth="true"/>
    <col min="10508" max="10514" width="6.28515625" style="208" customWidth="true"/>
    <col min="10515" max="10757" width="9.140625" style="208"/>
    <col min="10758" max="10758" width="5" style="208" customWidth="true"/>
    <col min="10759" max="10759" width="13.85546875" style="208" customWidth="true"/>
    <col min="10760" max="10761" width="6.28515625" style="208" customWidth="true"/>
    <col min="10762" max="10763" width="7" style="208" customWidth="true"/>
    <col min="10764" max="10770" width="6.28515625" style="208" customWidth="true"/>
    <col min="10771" max="11013" width="9.140625" style="208"/>
    <col min="11014" max="11014" width="5" style="208" customWidth="true"/>
    <col min="11015" max="11015" width="13.85546875" style="208" customWidth="true"/>
    <col min="11016" max="11017" width="6.28515625" style="208" customWidth="true"/>
    <col min="11018" max="11019" width="7" style="208" customWidth="true"/>
    <col min="11020" max="11026" width="6.28515625" style="208" customWidth="true"/>
    <col min="11027" max="11269" width="9.140625" style="208"/>
    <col min="11270" max="11270" width="5" style="208" customWidth="true"/>
    <col min="11271" max="11271" width="13.85546875" style="208" customWidth="true"/>
    <col min="11272" max="11273" width="6.28515625" style="208" customWidth="true"/>
    <col min="11274" max="11275" width="7" style="208" customWidth="true"/>
    <col min="11276" max="11282" width="6.28515625" style="208" customWidth="true"/>
    <col min="11283" max="11525" width="9.140625" style="208"/>
    <col min="11526" max="11526" width="5" style="208" customWidth="true"/>
    <col min="11527" max="11527" width="13.85546875" style="208" customWidth="true"/>
    <col min="11528" max="11529" width="6.28515625" style="208" customWidth="true"/>
    <col min="11530" max="11531" width="7" style="208" customWidth="true"/>
    <col min="11532" max="11538" width="6.28515625" style="208" customWidth="true"/>
    <col min="11539" max="11781" width="9.140625" style="208"/>
    <col min="11782" max="11782" width="5" style="208" customWidth="true"/>
    <col min="11783" max="11783" width="13.85546875" style="208" customWidth="true"/>
    <col min="11784" max="11785" width="6.28515625" style="208" customWidth="true"/>
    <col min="11786" max="11787" width="7" style="208" customWidth="true"/>
    <col min="11788" max="11794" width="6.28515625" style="208" customWidth="true"/>
    <col min="11795" max="12037" width="9.140625" style="208"/>
    <col min="12038" max="12038" width="5" style="208" customWidth="true"/>
    <col min="12039" max="12039" width="13.85546875" style="208" customWidth="true"/>
    <col min="12040" max="12041" width="6.28515625" style="208" customWidth="true"/>
    <col min="12042" max="12043" width="7" style="208" customWidth="true"/>
    <col min="12044" max="12050" width="6.28515625" style="208" customWidth="true"/>
    <col min="12051" max="12293" width="9.140625" style="208"/>
    <col min="12294" max="12294" width="5" style="208" customWidth="true"/>
    <col min="12295" max="12295" width="13.85546875" style="208" customWidth="true"/>
    <col min="12296" max="12297" width="6.28515625" style="208" customWidth="true"/>
    <col min="12298" max="12299" width="7" style="208" customWidth="true"/>
    <col min="12300" max="12306" width="6.28515625" style="208" customWidth="true"/>
    <col min="12307" max="12549" width="9.140625" style="208"/>
    <col min="12550" max="12550" width="5" style="208" customWidth="true"/>
    <col min="12551" max="12551" width="13.85546875" style="208" customWidth="true"/>
    <col min="12552" max="12553" width="6.28515625" style="208" customWidth="true"/>
    <col min="12554" max="12555" width="7" style="208" customWidth="true"/>
    <col min="12556" max="12562" width="6.28515625" style="208" customWidth="true"/>
    <col min="12563" max="12805" width="9.140625" style="208"/>
    <col min="12806" max="12806" width="5" style="208" customWidth="true"/>
    <col min="12807" max="12807" width="13.85546875" style="208" customWidth="true"/>
    <col min="12808" max="12809" width="6.28515625" style="208" customWidth="true"/>
    <col min="12810" max="12811" width="7" style="208" customWidth="true"/>
    <col min="12812" max="12818" width="6.28515625" style="208" customWidth="true"/>
    <col min="12819" max="13061" width="9.140625" style="208"/>
    <col min="13062" max="13062" width="5" style="208" customWidth="true"/>
    <col min="13063" max="13063" width="13.85546875" style="208" customWidth="true"/>
    <col min="13064" max="13065" width="6.28515625" style="208" customWidth="true"/>
    <col min="13066" max="13067" width="7" style="208" customWidth="true"/>
    <col min="13068" max="13074" width="6.28515625" style="208" customWidth="true"/>
    <col min="13075" max="13317" width="9.140625" style="208"/>
    <col min="13318" max="13318" width="5" style="208" customWidth="true"/>
    <col min="13319" max="13319" width="13.85546875" style="208" customWidth="true"/>
    <col min="13320" max="13321" width="6.28515625" style="208" customWidth="true"/>
    <col min="13322" max="13323" width="7" style="208" customWidth="true"/>
    <col min="13324" max="13330" width="6.28515625" style="208" customWidth="true"/>
    <col min="13331" max="13573" width="9.140625" style="208"/>
    <col min="13574" max="13574" width="5" style="208" customWidth="true"/>
    <col min="13575" max="13575" width="13.85546875" style="208" customWidth="true"/>
    <col min="13576" max="13577" width="6.28515625" style="208" customWidth="true"/>
    <col min="13578" max="13579" width="7" style="208" customWidth="true"/>
    <col min="13580" max="13586" width="6.28515625" style="208" customWidth="true"/>
    <col min="13587" max="13829" width="9.140625" style="208"/>
    <col min="13830" max="13830" width="5" style="208" customWidth="true"/>
    <col min="13831" max="13831" width="13.85546875" style="208" customWidth="true"/>
    <col min="13832" max="13833" width="6.28515625" style="208" customWidth="true"/>
    <col min="13834" max="13835" width="7" style="208" customWidth="true"/>
    <col min="13836" max="13842" width="6.28515625" style="208" customWidth="true"/>
    <col min="13843" max="14085" width="9.140625" style="208"/>
    <col min="14086" max="14086" width="5" style="208" customWidth="true"/>
    <col min="14087" max="14087" width="13.85546875" style="208" customWidth="true"/>
    <col min="14088" max="14089" width="6.28515625" style="208" customWidth="true"/>
    <col min="14090" max="14091" width="7" style="208" customWidth="true"/>
    <col min="14092" max="14098" width="6.28515625" style="208" customWidth="true"/>
    <col min="14099" max="14341" width="9.140625" style="208"/>
    <col min="14342" max="14342" width="5" style="208" customWidth="true"/>
    <col min="14343" max="14343" width="13.85546875" style="208" customWidth="true"/>
    <col min="14344" max="14345" width="6.28515625" style="208" customWidth="true"/>
    <col min="14346" max="14347" width="7" style="208" customWidth="true"/>
    <col min="14348" max="14354" width="6.28515625" style="208" customWidth="true"/>
    <col min="14355" max="14597" width="9.140625" style="208"/>
    <col min="14598" max="14598" width="5" style="208" customWidth="true"/>
    <col min="14599" max="14599" width="13.85546875" style="208" customWidth="true"/>
    <col min="14600" max="14601" width="6.28515625" style="208" customWidth="true"/>
    <col min="14602" max="14603" width="7" style="208" customWidth="true"/>
    <col min="14604" max="14610" width="6.28515625" style="208" customWidth="true"/>
    <col min="14611" max="14853" width="9.140625" style="208"/>
    <col min="14854" max="14854" width="5" style="208" customWidth="true"/>
    <col min="14855" max="14855" width="13.85546875" style="208" customWidth="true"/>
    <col min="14856" max="14857" width="6.28515625" style="208" customWidth="true"/>
    <col min="14858" max="14859" width="7" style="208" customWidth="true"/>
    <col min="14860" max="14866" width="6.28515625" style="208" customWidth="true"/>
    <col min="14867" max="15109" width="9.140625" style="208"/>
    <col min="15110" max="15110" width="5" style="208" customWidth="true"/>
    <col min="15111" max="15111" width="13.85546875" style="208" customWidth="true"/>
    <col min="15112" max="15113" width="6.28515625" style="208" customWidth="true"/>
    <col min="15114" max="15115" width="7" style="208" customWidth="true"/>
    <col min="15116" max="15122" width="6.28515625" style="208" customWidth="true"/>
    <col min="15123" max="15365" width="9.140625" style="208"/>
    <col min="15366" max="15366" width="5" style="208" customWidth="true"/>
    <col min="15367" max="15367" width="13.85546875" style="208" customWidth="true"/>
    <col min="15368" max="15369" width="6.28515625" style="208" customWidth="true"/>
    <col min="15370" max="15371" width="7" style="208" customWidth="true"/>
    <col min="15372" max="15378" width="6.28515625" style="208" customWidth="true"/>
    <col min="15379" max="15621" width="9.140625" style="208"/>
    <col min="15622" max="15622" width="5" style="208" customWidth="true"/>
    <col min="15623" max="15623" width="13.85546875" style="208" customWidth="true"/>
    <col min="15624" max="15625" width="6.28515625" style="208" customWidth="true"/>
    <col min="15626" max="15627" width="7" style="208" customWidth="true"/>
    <col min="15628" max="15634" width="6.28515625" style="208" customWidth="true"/>
    <col min="15635" max="15877" width="9.140625" style="208"/>
    <col min="15878" max="15878" width="5" style="208" customWidth="true"/>
    <col min="15879" max="15879" width="13.85546875" style="208" customWidth="true"/>
    <col min="15880" max="15881" width="6.28515625" style="208" customWidth="true"/>
    <col min="15882" max="15883" width="7" style="208" customWidth="true"/>
    <col min="15884" max="15890" width="6.28515625" style="208" customWidth="true"/>
    <col min="15891" max="16133" width="9.140625" style="208"/>
    <col min="16134" max="16134" width="5" style="208" customWidth="true"/>
    <col min="16135" max="16135" width="13.85546875" style="208" customWidth="true"/>
    <col min="16136" max="16137" width="6.28515625" style="208" customWidth="true"/>
    <col min="16138" max="16139" width="7" style="208" customWidth="true"/>
    <col min="16140" max="16146" width="6.28515625" style="208" customWidth="true"/>
    <col min="16147" max="16384" width="9.140625" style="208"/>
  </cols>
  <sheetData>
    <row r="4" ht="27" customHeight="true" x14ac:dyDescent="0.4">
      <c r="B4" s="1007" t="s">
        <v>136</v>
      </c>
      <c r="C4" s="1008"/>
      <c r="D4" s="1008"/>
      <c r="E4" s="1008"/>
      <c r="F4" s="1008"/>
      <c r="G4" s="1008"/>
      <c r="H4" s="1008"/>
      <c r="I4" s="1008"/>
      <c r="J4" s="1008"/>
      <c r="K4" s="1008"/>
      <c r="L4" s="1008"/>
      <c r="M4" s="1008"/>
      <c r="N4" s="1008"/>
      <c r="O4" s="1008"/>
      <c r="P4" s="1008"/>
      <c r="Q4" s="1008"/>
      <c r="R4" s="1008"/>
      <c r="S4" s="1008"/>
      <c r="T4" s="1008"/>
      <c r="U4" s="1008"/>
      <c r="V4" s="1008"/>
      <c r="W4" s="1008"/>
      <c r="X4" s="1008"/>
      <c r="Y4" s="1008"/>
    </row>
    <row r="5" ht="28.5" customHeight="true" x14ac:dyDescent="0.4">
      <c r="B5" s="999" t="str">
        <f ca="true">IF(ISERROR(INDIRECT(CONCATENATE($E$32,"!A2"))),"",INDIRECT(CONCATENATE($E$32,"!A2")))</f>
        <v>Gambia</v>
      </c>
      <c r="C5" s="1009"/>
      <c r="D5" s="1009"/>
      <c r="E5" s="1009"/>
      <c r="F5" s="1009"/>
      <c r="G5" s="1009"/>
      <c r="H5" s="1009"/>
      <c r="I5" s="1009"/>
      <c r="J5" s="1009"/>
      <c r="K5" s="1008"/>
      <c r="L5" s="1008"/>
      <c r="M5" s="1008"/>
      <c r="N5" s="1008"/>
      <c r="O5" s="1008"/>
      <c r="P5" s="1008"/>
      <c r="Q5" s="1008"/>
      <c r="R5" s="1008"/>
      <c r="S5" s="1008"/>
      <c r="T5" s="1008"/>
      <c r="U5" s="1008"/>
      <c r="V5" s="1008"/>
      <c r="W5" s="1008"/>
      <c r="X5" s="1008"/>
      <c r="Y5" s="1008"/>
    </row>
    <row r="6" x14ac:dyDescent="0.2">
      <c r="F6" s="208"/>
      <c r="G6" s="208"/>
      <c r="J6" s="209"/>
      <c r="K6" s="209"/>
      <c r="L6" s="209"/>
      <c r="M6" s="209"/>
      <c r="N6" s="209"/>
      <c r="O6" s="209"/>
      <c r="P6" s="209"/>
    </row>
    <row r="7" s="210" customFormat="true" ht="16.5" customHeight="true" x14ac:dyDescent="0.25">
      <c r="B7" s="1005" t="str">
        <f ca="true">CONCATENATE("National ",IF(ISERROR(INDIRECT(CONCATENATE($E$32,"!A2"))),"",INDIRECT(CONCATENATE($E$32,"!A210"))))</f>
        <v>National Access to hygiene facilities </v>
      </c>
      <c r="C7" s="1006"/>
      <c r="D7" s="1006"/>
      <c r="E7" s="1006"/>
      <c r="F7" s="1006"/>
      <c r="G7" s="1006"/>
      <c r="H7" s="1006"/>
      <c r="K7" s="1023" t="str">
        <f ca="true">CONCATENATE("Urban ",IF(ISERROR(INDIRECT(CONCATENATE($E$32,"!A2"))),"",INDIRECT(CONCATENATE($E$32,"!A210"))))</f>
        <v>Urban Access to hygiene facilities </v>
      </c>
      <c r="L7" s="1024"/>
      <c r="M7" s="1024"/>
      <c r="N7" s="1024"/>
      <c r="O7" s="1024"/>
      <c r="P7" s="1024"/>
      <c r="S7" s="1023" t="str">
        <f ca="true">CONCATENATE("Rural ",IF(ISERROR(INDIRECT(CONCATENATE($E$32,"!A2"))),"",INDIRECT(CONCATENATE($E$32,"!A210"))))</f>
        <v>Rural Access to hygiene facilities </v>
      </c>
      <c r="T7" s="1024"/>
      <c r="U7" s="1024"/>
      <c r="V7" s="1024"/>
      <c r="W7" s="1024"/>
      <c r="X7" s="1024"/>
    </row>
    <row r="8" s="210" customFormat="true" x14ac:dyDescent="0.2"/>
    <row r="17" x14ac:dyDescent="0.2">
      <c r="Q17" s="209"/>
      <c r="R17" s="209"/>
      <c r="S17" s="209"/>
      <c r="T17" s="209"/>
      <c r="U17" s="209"/>
      <c r="V17" s="209"/>
    </row>
    <row r="18" x14ac:dyDescent="0.2">
      <c r="Q18" s="209"/>
      <c r="R18" s="209"/>
      <c r="S18" s="209"/>
      <c r="T18" s="209"/>
      <c r="U18" s="209"/>
      <c r="V18" s="209"/>
    </row>
    <row r="19" x14ac:dyDescent="0.2">
      <c r="Q19" s="209"/>
      <c r="R19" s="209"/>
      <c r="S19" s="209"/>
      <c r="T19" s="209"/>
      <c r="U19" s="209"/>
      <c r="V19" s="209"/>
    </row>
    <row r="20" x14ac:dyDescent="0.2">
      <c r="Q20" s="209"/>
      <c r="R20" s="209"/>
      <c r="S20" s="209"/>
      <c r="T20" s="209"/>
      <c r="U20" s="209"/>
      <c r="V20" s="209"/>
    </row>
    <row r="21" x14ac:dyDescent="0.2">
      <c r="Q21" s="209"/>
      <c r="R21" s="209"/>
      <c r="S21" s="209"/>
      <c r="T21" s="209"/>
      <c r="U21" s="209"/>
      <c r="V21" s="209"/>
    </row>
    <row r="22" x14ac:dyDescent="0.2">
      <c r="Q22" s="209"/>
      <c r="R22" s="209"/>
      <c r="S22" s="209"/>
      <c r="T22" s="209"/>
      <c r="U22" s="209"/>
      <c r="V22" s="209"/>
    </row>
    <row r="23" x14ac:dyDescent="0.2">
      <c r="Q23" s="209"/>
      <c r="R23" s="209"/>
      <c r="S23" s="209"/>
      <c r="T23" s="209"/>
      <c r="U23" s="209"/>
      <c r="V23" s="209"/>
    </row>
    <row r="32" s="212" customFormat="true" x14ac:dyDescent="0.2">
      <c r="E32" s="1034" t="str">
        <f>INDEX(B88:B100,A88)</f>
        <v>DHS20</v>
      </c>
      <c r="F32" s="1035"/>
      <c r="G32" s="1014" t="str">
        <f ca="true">IF(ISERROR(INDIRECT(CONCATENATE($E$32,"!A2"))),"",INDIRECT(CONCATENATE($E$32,"!A2")))</f>
        <v>Gambia</v>
      </c>
      <c r="H32" s="1015"/>
      <c r="I32" s="1015"/>
      <c r="J32" s="1016"/>
      <c r="K32" s="1020" t="s">
        <v>0</v>
      </c>
      <c r="L32" s="1021"/>
      <c r="M32" s="1022"/>
      <c r="N32" s="1020" t="s">
        <v>1</v>
      </c>
      <c r="O32" s="1021"/>
      <c r="P32" s="1022"/>
      <c r="Q32" s="1020" t="s">
        <v>2</v>
      </c>
      <c r="R32" s="1021"/>
      <c r="S32" s="1022"/>
      <c r="T32" s="1020" t="s">
        <v>3</v>
      </c>
      <c r="U32" s="1021"/>
      <c r="V32" s="1022"/>
      <c r="W32" s="1020" t="s">
        <v>4</v>
      </c>
      <c r="X32" s="1021"/>
      <c r="Y32" s="1022"/>
    </row>
    <row r="33" s="216" customFormat="true" ht="22.5" customHeight="true" x14ac:dyDescent="0.2">
      <c r="E33" s="1036"/>
      <c r="F33" s="1037"/>
      <c r="G33" s="1017"/>
      <c r="H33" s="1018"/>
      <c r="I33" s="1018"/>
      <c r="J33" s="1019"/>
      <c r="K33" s="213" t="s">
        <v>15</v>
      </c>
      <c r="L33" s="214" t="s">
        <v>16</v>
      </c>
      <c r="M33" s="215" t="s">
        <v>20</v>
      </c>
      <c r="N33" s="213" t="s">
        <v>15</v>
      </c>
      <c r="O33" s="214" t="s">
        <v>16</v>
      </c>
      <c r="P33" s="215" t="s">
        <v>20</v>
      </c>
      <c r="Q33" s="213" t="s">
        <v>15</v>
      </c>
      <c r="R33" s="214" t="s">
        <v>16</v>
      </c>
      <c r="S33" s="215" t="s">
        <v>20</v>
      </c>
      <c r="T33" s="213" t="s">
        <v>15</v>
      </c>
      <c r="U33" s="214" t="s">
        <v>16</v>
      </c>
      <c r="V33" s="215" t="s">
        <v>20</v>
      </c>
      <c r="W33" s="213" t="s">
        <v>15</v>
      </c>
      <c r="X33" s="214" t="s">
        <v>16</v>
      </c>
      <c r="Y33" s="215" t="s">
        <v>20</v>
      </c>
    </row>
    <row r="34" ht="15" x14ac:dyDescent="0.2">
      <c r="B34" s="1010" t="s">
        <v>21</v>
      </c>
      <c r="C34" s="1011"/>
      <c r="D34" s="1011"/>
      <c r="E34" s="279"/>
      <c r="F34" s="208"/>
      <c r="G34" s="971" t="s">
        <v>5</v>
      </c>
      <c r="H34" s="972"/>
      <c r="I34" s="975"/>
      <c r="J34" s="1027" t="str">
        <f ca="true">IF(ISERROR(INDIRECT(CONCATENATE(#REF!,"!A2"))),"",INDIRECT(CONCATENATE(#REF!,"!A210")))</f>
        <v/>
      </c>
      <c r="K34" s="1025">
        <f ca="true">IF(ISERROR(INDIRECT(CONCATENATE($E$32,"!C222"))),"",INDIRECT(CONCATENATE($E$32,"!C222")))</f>
        <v>4.2021940188872113</v>
      </c>
      <c r="L34" s="1031">
        <f ca="true">IF(ISERROR(INDIRECT(CONCATENATE($E$32,"!C223"))),"",INDIRECT(CONCATENATE($E$32,"!C223")))</f>
        <v>85.800583178227214</v>
      </c>
      <c r="M34" s="1029">
        <f ca="true">IF(ISERROR(INDIRECT(CONCATENATE($E$32,"!C224"))),"",INDIRECT(CONCATENATE($E$32,"!C224")))</f>
        <v>9.9972228028856023</v>
      </c>
      <c r="N34" s="1025">
        <f ca="true">IF(ISERROR(INDIRECT(CONCATENATE($E$32,"!D222"))),"",INDIRECT(CONCATENATE($E$32,"!D222")))</f>
        <v>4.244277075564888</v>
      </c>
      <c r="O34" s="1031">
        <f ca="true">IF(ISERROR(INDIRECT(CONCATENATE($E$32,"!D223"))),"",INDIRECT(CONCATENATE($E$32,"!D223")))</f>
        <v>82.653496018066988</v>
      </c>
      <c r="P34" s="1029">
        <f ca="true">IF(ISERROR(INDIRECT(CONCATENATE($E$32,"!D224"))),"",INDIRECT(CONCATENATE($E$32,"!D224")))</f>
        <v>13.102226906368116</v>
      </c>
      <c r="Q34" s="1025">
        <f ca="true">IF(ISERROR(INDIRECT(CONCATENATE($E$32,"!E222"))),"",INDIRECT(CONCATENATE($E$32,"!E222")))</f>
        <v>4.7095483494874468</v>
      </c>
      <c r="R34" s="1031">
        <f ca="true">IF(ISERROR(INDIRECT(CONCATENATE($E$32,"!E223"))),"",INDIRECT(CONCATENATE($E$32,"!E223")))</f>
        <v>87.746916756924335</v>
      </c>
      <c r="S34" s="1029">
        <f ca="true">IF(ISERROR(INDIRECT(CONCATENATE($E$32,"!E224"))),"",INDIRECT(CONCATENATE($E$32,"!E224")))</f>
        <v>7.5435348935882205</v>
      </c>
      <c r="T34" s="1025">
        <f ca="true">IF(ISERROR(INDIRECT(CONCATENATE($E$32,"!F222"))),"",INDIRECT(CONCATENATE($E$32,"!F222")))</f>
        <v>8.2457957911464863</v>
      </c>
      <c r="U34" s="1031">
        <f ca="true">IF(ISERROR(INDIRECT(CONCATENATE($E$32,"!F223"))),"",INDIRECT(CONCATENATE($E$32,"!F223")))</f>
        <v>84.656774662492339</v>
      </c>
      <c r="V34" s="1029">
        <f ca="true">IF(ISERROR(INDIRECT(CONCATENATE($E$32,"!F224"))),"",INDIRECT(CONCATENATE($E$32,"!F224")))</f>
        <v>7.0974295463613002</v>
      </c>
      <c r="W34" s="1025">
        <f ca="true">IF(ISERROR(INDIRECT(CONCATENATE($E$32,"!G222"))),"",INDIRECT(CONCATENATE($E$32,"!G222")))</f>
        <v>20.164451044347697</v>
      </c>
      <c r="X34" s="1031">
        <f ca="true">IF(ISERROR(INDIRECT(CONCATENATE($E$32,"!G223"))),"",INDIRECT(CONCATENATE($E$32,"!G223")))</f>
        <v>72.00084204123921</v>
      </c>
      <c r="Y34" s="1029">
        <f ca="true">IF(ISERROR(INDIRECT(CONCATENATE($E$32,"!G224"))),"",INDIRECT(CONCATENATE($E$32,"!G224")))</f>
        <v>7.8347069144131627</v>
      </c>
      <c r="Z34" s="280"/>
    </row>
    <row r="35" ht="15" x14ac:dyDescent="0.2">
      <c r="B35" s="1012"/>
      <c r="C35" s="1013"/>
      <c r="D35" s="1013"/>
      <c r="E35" s="279"/>
      <c r="F35" s="208"/>
      <c r="G35" s="973"/>
      <c r="H35" s="974"/>
      <c r="I35" s="976"/>
      <c r="J35" s="1028"/>
      <c r="K35" s="1026"/>
      <c r="L35" s="1032"/>
      <c r="M35" s="1030"/>
      <c r="N35" s="1026"/>
      <c r="O35" s="1032"/>
      <c r="P35" s="1030"/>
      <c r="Q35" s="1026"/>
      <c r="R35" s="1032"/>
      <c r="S35" s="1030"/>
      <c r="T35" s="1026"/>
      <c r="U35" s="1032"/>
      <c r="V35" s="1030"/>
      <c r="W35" s="1026"/>
      <c r="X35" s="1032"/>
      <c r="Y35" s="1030"/>
      <c r="Z35" s="280"/>
    </row>
    <row r="36" ht="12.75" customHeight="true" x14ac:dyDescent="0.2">
      <c r="E36" s="281"/>
      <c r="F36" s="208"/>
      <c r="G36" s="280"/>
      <c r="H36" s="280"/>
      <c r="I36" s="280"/>
      <c r="J36" s="280"/>
      <c r="K36" s="280"/>
      <c r="L36" s="282"/>
      <c r="M36" s="282"/>
      <c r="N36" s="280"/>
      <c r="O36" s="280"/>
      <c r="P36" s="280"/>
      <c r="Q36" s="280"/>
      <c r="R36" s="280"/>
      <c r="S36" s="280"/>
      <c r="T36" s="280"/>
      <c r="U36" s="280"/>
      <c r="V36" s="280"/>
      <c r="W36" s="280"/>
      <c r="X36" s="280"/>
      <c r="Y36" s="280"/>
      <c r="Z36" s="280"/>
    </row>
    <row r="37" x14ac:dyDescent="0.2">
      <c r="E37" s="281"/>
      <c r="F37" s="208"/>
      <c r="G37" s="971" t="s">
        <v>6</v>
      </c>
      <c r="H37" s="972"/>
      <c r="I37" s="975"/>
      <c r="J37" s="1027" t="str">
        <f ca="true">IF(ISERROR(INDIRECT(CONCATENATE(#REF!,"!A2"))),"",INDIRECT(CONCATENATE(#REF!,"!A210")))</f>
        <v/>
      </c>
      <c r="K37" s="1025">
        <f ca="true">IF(ISERROR(INDIRECT(CONCATENATE($E$32,"!H222"))),"",INDIRECT(CONCATENATE($E$32,"!H222")))</f>
        <v>1.509566662371981</v>
      </c>
      <c r="L37" s="1031">
        <f ca="true">IF(ISERROR(INDIRECT(CONCATENATE($E$32,"!H223"))),"",INDIRECT(CONCATENATE($E$32,"!H223")))</f>
        <v>85.129356689503879</v>
      </c>
      <c r="M37" s="1029">
        <f ca="true">IF(ISERROR(INDIRECT(CONCATENATE($E$32,"!H224"))),"",INDIRECT(CONCATENATE($E$32,"!H224")))</f>
        <v>13.361076648124163</v>
      </c>
      <c r="N37" s="1025">
        <f ca="true">IF(ISERROR(INDIRECT(CONCATENATE($E$32,"!I222"))),"",INDIRECT(CONCATENATE($E$32,"!I222")))</f>
        <v>3.934645170948428</v>
      </c>
      <c r="O37" s="1031">
        <f ca="true">IF(ISERROR(INDIRECT(CONCATENATE($E$32,"!I223"))),"",INDIRECT(CONCATENATE($E$32,"!I223")))</f>
        <v>88.643370570694231</v>
      </c>
      <c r="P37" s="1029">
        <f ca="true">IF(ISERROR(INDIRECT(CONCATENATE($E$32,"!I224"))),"",INDIRECT(CONCATENATE($E$32,"!I224")))</f>
        <v>7.4219842583574014</v>
      </c>
      <c r="Q37" s="1025">
        <f ca="true">IF(ISERROR(INDIRECT(CONCATENATE($E$32,"!J222"))),"",INDIRECT(CONCATENATE($E$32,"!J222")))</f>
        <v>7.4722138661132949</v>
      </c>
      <c r="R37" s="1031">
        <f ca="true">IF(ISERROR(INDIRECT(CONCATENATE($E$32,"!J223"))),"",INDIRECT(CONCATENATE($E$32,"!J223")))</f>
        <v>84.934175564849852</v>
      </c>
      <c r="S37" s="1029">
        <f ca="true">IF(ISERROR(INDIRECT(CONCATENATE($E$32,"!J224"))),"",INDIRECT(CONCATENATE($E$32,"!J224")))</f>
        <v>7.593610569036942</v>
      </c>
      <c r="T37" s="1025">
        <f ca="true">IF(ISERROR(INDIRECT(CONCATENATE($E$32,"!K222"))),"",INDIRECT(CONCATENATE($E$32,"!K222")))</f>
        <v>10.343730139283139</v>
      </c>
      <c r="U37" s="1031">
        <f ca="true">IF(ISERROR(INDIRECT(CONCATENATE($E$32,"!K223"))),"",INDIRECT(CONCATENATE($E$32,"!K223")))</f>
        <v>83.226009641050808</v>
      </c>
      <c r="V37" s="1029">
        <f ca="true">IF(ISERROR(INDIRECT(CONCATENATE($E$32,"!K224"))),"",INDIRECT(CONCATENATE($E$32,"!K224")))</f>
        <v>6.4302602196660672</v>
      </c>
      <c r="W37" s="1025">
        <f ca="true">IF(ISERROR(INDIRECT(CONCATENATE($E$32,"!L222"))),"",INDIRECT(CONCATENATE($E$32,"!L222")))</f>
        <v>24.033737965022876</v>
      </c>
      <c r="X37" s="1031">
        <f ca="true">IF(ISERROR(INDIRECT(CONCATENATE($E$32,"!L223"))),"",INDIRECT(CONCATENATE($E$32,"!L223")))</f>
        <v>67.198115648138213</v>
      </c>
      <c r="Y37" s="1029">
        <f ca="true">IF(ISERROR(INDIRECT(CONCATENATE($E$32,"!L224"))),"",INDIRECT(CONCATENATE($E$32,"!L224")))</f>
        <v>8.7681463868389748</v>
      </c>
      <c r="Z37" s="280"/>
    </row>
    <row r="38" x14ac:dyDescent="0.2">
      <c r="F38" s="208"/>
      <c r="G38" s="973"/>
      <c r="H38" s="974"/>
      <c r="I38" s="976"/>
      <c r="J38" s="1033"/>
      <c r="K38" s="1026"/>
      <c r="L38" s="1032"/>
      <c r="M38" s="1030"/>
      <c r="N38" s="1026"/>
      <c r="O38" s="1032"/>
      <c r="P38" s="1030"/>
      <c r="Q38" s="1026"/>
      <c r="R38" s="1032"/>
      <c r="S38" s="1030"/>
      <c r="T38" s="1026"/>
      <c r="U38" s="1032"/>
      <c r="V38" s="1030"/>
      <c r="W38" s="1026"/>
      <c r="X38" s="1032"/>
      <c r="Y38" s="1030"/>
      <c r="Z38" s="280"/>
    </row>
    <row r="39" x14ac:dyDescent="0.2">
      <c r="F39" s="208"/>
      <c r="G39" s="280"/>
      <c r="H39" s="280"/>
      <c r="I39" s="280"/>
      <c r="J39" s="280"/>
      <c r="K39" s="280"/>
      <c r="L39" s="280"/>
      <c r="M39" s="282"/>
      <c r="N39" s="282"/>
      <c r="O39" s="280"/>
      <c r="P39" s="280"/>
      <c r="Q39" s="280"/>
      <c r="R39" s="280"/>
      <c r="S39" s="280"/>
      <c r="T39" s="280"/>
      <c r="U39" s="280"/>
      <c r="V39" s="280"/>
      <c r="W39" s="280"/>
      <c r="X39" s="280"/>
      <c r="Y39" s="280"/>
      <c r="Z39" s="280"/>
    </row>
    <row r="40" x14ac:dyDescent="0.2">
      <c r="F40" s="208"/>
      <c r="G40" s="971" t="s">
        <v>7</v>
      </c>
      <c r="H40" s="972"/>
      <c r="I40" s="975"/>
      <c r="J40" s="1027" t="str">
        <f ca="true">IF(ISERROR(INDIRECT(CONCATENATE(#REF!,"!A2"))),"",INDIRECT(CONCATENATE(#REF!,"!A210")))</f>
        <v/>
      </c>
      <c r="K40" s="1025">
        <f ca="true">IF(ISERROR(INDIRECT(CONCATENATE($E$32,"!M222"))),"",INDIRECT(CONCATENATE($E$32,"!M222")))</f>
        <v>5.6828502514939583</v>
      </c>
      <c r="L40" s="1031">
        <f ca="true">IF(ISERROR(INDIRECT(CONCATENATE($E$32,"!M223"))),"",INDIRECT(CONCATENATE($E$32,"!M223")))</f>
        <v>82.334084953809921</v>
      </c>
      <c r="M40" s="1029">
        <f ca="true">IF(ISERROR(INDIRECT(CONCATENATE($E$32,"!M224"))),"",INDIRECT(CONCATENATE($E$32,"!M224")))</f>
        <v>11.983064794696018</v>
      </c>
      <c r="N40" s="1025">
        <f ca="true">IF(ISERROR(INDIRECT(CONCATENATE($E$32,"!N222"))),"",INDIRECT(CONCATENATE($E$32,"!N222")))</f>
        <v>3.9645256130423538</v>
      </c>
      <c r="O40" s="1031">
        <f ca="true">IF(ISERROR(INDIRECT(CONCATENATE($E$32,"!N223"))),"",INDIRECT(CONCATENATE($E$32,"!N223")))</f>
        <v>86.032663209261202</v>
      </c>
      <c r="P40" s="1029">
        <f ca="true">IF(ISERROR(INDIRECT(CONCATENATE($E$32,"!N224"))),"",INDIRECT(CONCATENATE($E$32,"!N224")))</f>
        <v>10.002811177696435</v>
      </c>
      <c r="Q40" s="1025">
        <f ca="true">IF(ISERROR(INDIRECT(CONCATENATE($E$32,"!O222"))),"",INDIRECT(CONCATENATE($E$32,"!O222")))</f>
        <v>6.6259216869215294</v>
      </c>
      <c r="R40" s="1031">
        <f ca="true">IF(ISERROR(INDIRECT(CONCATENATE($E$32,"!O223"))),"",INDIRECT(CONCATENATE($E$32,"!O223")))</f>
        <v>82.079373183091818</v>
      </c>
      <c r="S40" s="1029">
        <f ca="true">IF(ISERROR(INDIRECT(CONCATENATE($E$32,"!O224"))),"",INDIRECT(CONCATENATE($E$32,"!O224")))</f>
        <v>11.294705129986598</v>
      </c>
      <c r="T40" s="1025">
        <f ca="true">IF(ISERROR(INDIRECT(CONCATENATE($E$32,"!P222"))),"",INDIRECT(CONCATENATE($E$32,"!P222")))</f>
        <v>5.7385792653536063</v>
      </c>
      <c r="U40" s="1031">
        <f ca="true">IF(ISERROR(INDIRECT(CONCATENATE($E$32,"!P223"))),"",INDIRECT(CONCATENATE($E$32,"!P223")))</f>
        <v>85.347899918802909</v>
      </c>
      <c r="V40" s="1029">
        <f ca="true">IF(ISERROR(INDIRECT(CONCATENATE($E$32,"!P224"))),"",INDIRECT(CONCATENATE($E$32,"!P224")))</f>
        <v>8.913520815843464</v>
      </c>
      <c r="W40" s="1025">
        <f ca="true">IF(ISERROR(INDIRECT(CONCATENATE($E$32,"!Q222"))),"",INDIRECT(CONCATENATE($E$32,"!Q222")))</f>
        <v>6.5583508789863316</v>
      </c>
      <c r="X40" s="1031">
        <f ca="true">IF(ISERROR(INDIRECT(CONCATENATE($E$32,"!Q223"))),"",INDIRECT(CONCATENATE($E$32,"!Q223")))</f>
        <v>85.5363420617348</v>
      </c>
      <c r="Y40" s="1029">
        <f ca="true">IF(ISERROR(INDIRECT(CONCATENATE($E$32,"!Q224"))),"",INDIRECT(CONCATENATE($E$32,"!Q224")))</f>
        <v>7.9053070592788863</v>
      </c>
      <c r="Z40" s="280"/>
    </row>
    <row r="41" x14ac:dyDescent="0.2">
      <c r="F41" s="208"/>
      <c r="G41" s="973"/>
      <c r="H41" s="974"/>
      <c r="I41" s="976"/>
      <c r="J41" s="1033"/>
      <c r="K41" s="1026"/>
      <c r="L41" s="1032"/>
      <c r="M41" s="1030"/>
      <c r="N41" s="1026"/>
      <c r="O41" s="1032"/>
      <c r="P41" s="1030"/>
      <c r="Q41" s="1026"/>
      <c r="R41" s="1032"/>
      <c r="S41" s="1030"/>
      <c r="T41" s="1026"/>
      <c r="U41" s="1032"/>
      <c r="V41" s="1030"/>
      <c r="W41" s="1026"/>
      <c r="X41" s="1032"/>
      <c r="Y41" s="1030"/>
      <c r="Z41" s="280"/>
    </row>
    <row r="43" x14ac:dyDescent="0.2">
      <c r="F43" s="208"/>
      <c r="G43" s="208"/>
    </row>
    <row r="44" x14ac:dyDescent="0.2">
      <c r="F44" s="208"/>
      <c r="G44" s="208"/>
    </row>
    <row r="45" x14ac:dyDescent="0.2">
      <c r="F45" s="208"/>
      <c r="G45" s="208"/>
    </row>
    <row r="46" x14ac:dyDescent="0.2">
      <c r="F46" s="208"/>
      <c r="G46" s="208"/>
    </row>
    <row r="48" ht="15" x14ac:dyDescent="0.2">
      <c r="H48" s="279"/>
    </row>
    <row r="88" hidden="true" x14ac:dyDescent="0.2">
      <c r="A88" s="176">
        <v>6</v>
      </c>
      <c r="B88" s="176" t="s">
        <v>140</v>
      </c>
    </row>
    <row r="89" hidden="true" x14ac:dyDescent="0.2">
      <c r="B89" s="176" t="s">
        <v>35</v>
      </c>
    </row>
    <row r="90" hidden="true" x14ac:dyDescent="0.2">
      <c r="B90" s="176" t="s">
        <v>141</v>
      </c>
    </row>
    <row r="91" hidden="true" x14ac:dyDescent="0.2">
      <c r="B91" s="176" t="s">
        <v>435</v>
      </c>
    </row>
    <row r="92" hidden="true" x14ac:dyDescent="0.2">
      <c r="B92" s="176" t="s">
        <v>600</v>
      </c>
    </row>
    <row r="93" hidden="true" x14ac:dyDescent="0.2">
      <c r="B93" s="176" t="s">
        <v>649</v>
      </c>
    </row>
    <row r="94" hidden="true" x14ac:dyDescent="0.2">
      <c r="B94" s="176" t="s">
        <v>652</v>
      </c>
    </row>
    <row r="95" hidden="true" x14ac:dyDescent="0.2">
      <c r="B95" s="176" t="s">
        <v>139</v>
      </c>
    </row>
    <row r="96" hidden="true" x14ac:dyDescent="0.2">
      <c r="B96" s="176"/>
    </row>
    <row r="97" hidden="true" x14ac:dyDescent="0.2">
      <c r="B97" s="176"/>
    </row>
    <row r="98" hidden="true" x14ac:dyDescent="0.2">
      <c r="B98" s="176"/>
    </row>
    <row r="99" hidden="true" x14ac:dyDescent="0.2">
      <c r="B99" s="176"/>
    </row>
    <row r="100" hidden="true" x14ac:dyDescent="0.2">
      <c r="B100" s="176"/>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B1C6C-5737-44C5-A61B-64EC6BD042FE}">
  <sheetPr codeName="Feuil7"/>
  <dimension ref="A1:CZ1200"/>
  <sheetViews>
    <sheetView showGridLines="false" workbookViewId="0"/>
  </sheetViews>
  <sheetFormatPr defaultColWidth="9.140625" defaultRowHeight="15" customHeight="true" x14ac:dyDescent="0.2"/>
  <cols>
    <col min="1" max="1" width="31.5703125" style="509" customWidth="true"/>
    <col min="2" max="2" width="41.5703125" style="509" customWidth="true"/>
    <col min="3" max="17" width="10.7109375" style="509" customWidth="true"/>
    <col min="18" max="25" width="12.5703125" style="509" customWidth="true"/>
    <col min="26" max="52" width="12.5703125" style="338" customWidth="true"/>
    <col min="53" max="53" width="31.5703125" style="510" customWidth="true"/>
    <col min="54" max="54" width="41.5703125" style="366" customWidth="true"/>
    <col min="55" max="69" width="9.140625" style="510"/>
    <col min="70" max="77" width="12.5703125" style="510" customWidth="true"/>
    <col min="78" max="104" width="12.5703125" style="338" customWidth="true"/>
    <col min="105" max="16384" width="9.140625" style="509"/>
  </cols>
  <sheetData>
    <row r="1" s="283" customFormat="true" ht="18" customHeight="true" x14ac:dyDescent="0.2">
      <c r="Z1" s="338"/>
      <c r="AA1" s="338"/>
      <c r="AB1" s="338"/>
      <c r="AC1" s="338"/>
      <c r="AD1" s="338"/>
      <c r="AE1" s="338"/>
      <c r="AF1" s="338"/>
      <c r="AG1" s="338"/>
      <c r="AH1" s="338"/>
      <c r="AI1" s="338"/>
      <c r="AJ1" s="338"/>
      <c r="AK1" s="338"/>
      <c r="AL1" s="338"/>
      <c r="AM1" s="338"/>
      <c r="AN1" s="338"/>
      <c r="AO1" s="338"/>
      <c r="AP1" s="338"/>
      <c r="AQ1" s="338"/>
      <c r="AR1" s="338"/>
      <c r="AS1" s="338"/>
      <c r="AT1" s="338"/>
      <c r="AU1" s="338"/>
      <c r="AV1" s="338"/>
      <c r="AW1" s="338"/>
      <c r="AX1" s="338"/>
      <c r="AY1" s="338"/>
      <c r="AZ1" s="338"/>
      <c r="BB1" s="306"/>
      <c r="BZ1" s="338"/>
      <c r="CA1" s="338"/>
      <c r="CB1" s="338"/>
      <c r="CC1" s="338"/>
      <c r="CD1" s="338"/>
      <c r="CE1" s="338"/>
      <c r="CF1" s="338"/>
      <c r="CG1" s="338"/>
      <c r="CH1" s="338"/>
      <c r="CI1" s="338"/>
      <c r="CJ1" s="338"/>
      <c r="CK1" s="338"/>
      <c r="CL1" s="338"/>
      <c r="CM1" s="338"/>
      <c r="CN1" s="338"/>
      <c r="CO1" s="338"/>
      <c r="CP1" s="338"/>
      <c r="CQ1" s="338"/>
      <c r="CR1" s="338"/>
      <c r="CS1" s="338"/>
      <c r="CT1" s="338"/>
      <c r="CU1" s="338"/>
      <c r="CV1" s="338"/>
      <c r="CW1" s="338"/>
      <c r="CX1" s="338"/>
      <c r="CY1" s="338"/>
      <c r="CZ1" s="338"/>
    </row>
    <row r="2" s="283" customFormat="true" ht="22.5" customHeight="true" x14ac:dyDescent="0.35">
      <c r="A2" s="356" t="str">
        <f>A1026</f>
        <v>Gambia</v>
      </c>
      <c r="B2" s="357"/>
      <c r="Z2" s="338"/>
      <c r="AA2" s="338"/>
      <c r="AB2" s="338"/>
      <c r="AC2" s="338"/>
      <c r="AD2" s="338"/>
      <c r="AE2" s="338"/>
      <c r="AF2" s="338"/>
      <c r="AG2" s="338"/>
      <c r="AH2" s="338"/>
      <c r="AI2" s="338"/>
      <c r="AJ2" s="338"/>
      <c r="AK2" s="338"/>
      <c r="AL2" s="338"/>
      <c r="AM2" s="338"/>
      <c r="AN2" s="338"/>
      <c r="AO2" s="338"/>
      <c r="AP2" s="338"/>
      <c r="AQ2" s="338"/>
      <c r="AR2" s="338"/>
      <c r="AS2" s="338"/>
      <c r="AT2" s="338"/>
      <c r="AU2" s="338"/>
      <c r="AV2" s="338"/>
      <c r="AW2" s="338"/>
      <c r="AX2" s="338"/>
      <c r="AY2" s="338"/>
      <c r="AZ2" s="338"/>
      <c r="BB2" s="306"/>
      <c r="BZ2" s="338"/>
      <c r="CA2" s="338"/>
      <c r="CB2" s="338"/>
      <c r="CC2" s="338"/>
      <c r="CD2" s="338"/>
      <c r="CE2" s="338"/>
      <c r="CF2" s="338"/>
      <c r="CG2" s="338"/>
      <c r="CH2" s="338"/>
      <c r="CI2" s="338"/>
      <c r="CJ2" s="338"/>
      <c r="CK2" s="338"/>
      <c r="CL2" s="338"/>
      <c r="CM2" s="338"/>
      <c r="CN2" s="338"/>
      <c r="CO2" s="338"/>
      <c r="CP2" s="338"/>
      <c r="CQ2" s="338"/>
      <c r="CR2" s="338"/>
      <c r="CS2" s="338"/>
      <c r="CT2" s="338"/>
      <c r="CU2" s="338"/>
      <c r="CV2" s="338"/>
      <c r="CW2" s="338"/>
      <c r="CX2" s="338"/>
      <c r="CY2" s="338"/>
      <c r="CZ2" s="338"/>
    </row>
    <row r="3" s="283" customFormat="true" ht="22.5" customHeight="true" x14ac:dyDescent="0.35">
      <c r="A3" s="310" t="str">
        <f>A1034</f>
        <v>2000</v>
      </c>
      <c r="B3" s="359"/>
      <c r="Z3" s="338"/>
      <c r="AA3" s="338"/>
      <c r="AB3" s="338"/>
      <c r="AC3" s="338"/>
      <c r="AD3" s="338"/>
      <c r="AE3" s="338"/>
      <c r="AF3" s="338"/>
      <c r="AG3" s="338"/>
      <c r="AH3" s="338"/>
      <c r="AI3" s="338"/>
      <c r="AJ3" s="338"/>
      <c r="AK3" s="338"/>
      <c r="AL3" s="338"/>
      <c r="AM3" s="338"/>
      <c r="AN3" s="338"/>
      <c r="AO3" s="338"/>
      <c r="AP3" s="338"/>
      <c r="AQ3" s="338"/>
      <c r="AR3" s="338"/>
      <c r="AS3" s="338"/>
      <c r="AT3" s="338"/>
      <c r="AU3" s="338"/>
      <c r="AV3" s="338"/>
      <c r="AW3" s="338"/>
      <c r="AX3" s="338"/>
      <c r="AY3" s="338"/>
      <c r="AZ3" s="338"/>
      <c r="BB3" s="306"/>
      <c r="BZ3" s="338"/>
      <c r="CA3" s="338"/>
      <c r="CB3" s="338"/>
      <c r="CC3" s="338"/>
      <c r="CD3" s="338"/>
      <c r="CE3" s="338"/>
      <c r="CF3" s="338"/>
      <c r="CG3" s="338"/>
      <c r="CH3" s="338"/>
      <c r="CI3" s="338"/>
      <c r="CJ3" s="338"/>
      <c r="CK3" s="338"/>
      <c r="CL3" s="338"/>
      <c r="CM3" s="338"/>
      <c r="CN3" s="338"/>
      <c r="CO3" s="338"/>
      <c r="CP3" s="338"/>
      <c r="CQ3" s="338"/>
      <c r="CR3" s="338"/>
      <c r="CS3" s="338"/>
      <c r="CT3" s="338"/>
      <c r="CU3" s="338"/>
      <c r="CV3" s="338"/>
      <c r="CW3" s="338"/>
      <c r="CX3" s="338"/>
      <c r="CY3" s="338"/>
      <c r="CZ3" s="338"/>
    </row>
    <row r="4" s="283" customFormat="true" ht="22.5" customHeight="true" x14ac:dyDescent="0.35">
      <c r="A4" s="358" t="s">
        <v>97</v>
      </c>
      <c r="B4" s="359"/>
      <c r="Z4" s="338"/>
      <c r="AA4" s="338"/>
      <c r="AB4" s="338"/>
      <c r="AC4" s="338"/>
      <c r="AD4" s="338"/>
      <c r="AE4" s="338"/>
      <c r="AF4" s="338"/>
      <c r="AG4" s="338"/>
      <c r="AH4" s="338"/>
      <c r="AI4" s="338"/>
      <c r="AJ4" s="338"/>
      <c r="AK4" s="338"/>
      <c r="AL4" s="338"/>
      <c r="AM4" s="338"/>
      <c r="AN4" s="338"/>
      <c r="AO4" s="338"/>
      <c r="AP4" s="338"/>
      <c r="AQ4" s="338"/>
      <c r="AR4" s="338"/>
      <c r="AS4" s="338"/>
      <c r="AT4" s="338"/>
      <c r="AU4" s="338"/>
      <c r="AV4" s="338"/>
      <c r="AW4" s="338"/>
      <c r="AX4" s="338"/>
      <c r="AY4" s="338"/>
      <c r="AZ4" s="338"/>
      <c r="BB4" s="306"/>
      <c r="BZ4" s="338"/>
      <c r="CA4" s="338"/>
      <c r="CB4" s="338"/>
      <c r="CC4" s="338"/>
      <c r="CD4" s="338"/>
      <c r="CE4" s="338"/>
      <c r="CF4" s="338"/>
      <c r="CG4" s="338"/>
      <c r="CH4" s="338"/>
      <c r="CI4" s="338"/>
      <c r="CJ4" s="338"/>
      <c r="CK4" s="338"/>
      <c r="CL4" s="338"/>
      <c r="CM4" s="338"/>
      <c r="CN4" s="338"/>
      <c r="CO4" s="338"/>
      <c r="CP4" s="338"/>
      <c r="CQ4" s="338"/>
      <c r="CR4" s="338"/>
      <c r="CS4" s="338"/>
      <c r="CT4" s="338"/>
      <c r="CU4" s="338"/>
      <c r="CV4" s="338"/>
      <c r="CW4" s="338"/>
      <c r="CX4" s="338"/>
      <c r="CY4" s="338"/>
      <c r="CZ4" s="338"/>
    </row>
    <row r="5" s="283" customFormat="true" ht="20.1" customHeight="true" x14ac:dyDescent="0.35">
      <c r="A5" s="358" t="s">
        <v>98</v>
      </c>
      <c r="B5" s="359"/>
      <c r="Z5" s="338"/>
      <c r="AA5" s="338"/>
      <c r="AB5" s="338"/>
      <c r="AC5" s="338"/>
      <c r="AD5" s="338"/>
      <c r="AE5" s="338"/>
      <c r="AF5" s="338"/>
      <c r="AG5" s="338"/>
      <c r="AH5" s="338"/>
      <c r="AI5" s="338"/>
      <c r="AJ5" s="338"/>
      <c r="AK5" s="338"/>
      <c r="AL5" s="338"/>
      <c r="AM5" s="338"/>
      <c r="AN5" s="338"/>
      <c r="AO5" s="338"/>
      <c r="AP5" s="338"/>
      <c r="AQ5" s="338"/>
      <c r="AR5" s="338"/>
      <c r="AS5" s="338"/>
      <c r="AT5" s="338"/>
      <c r="AU5" s="338"/>
      <c r="AV5" s="338"/>
      <c r="AW5" s="338"/>
      <c r="AX5" s="338"/>
      <c r="AY5" s="338"/>
      <c r="AZ5" s="338"/>
      <c r="BB5" s="306"/>
      <c r="BZ5" s="338"/>
      <c r="CA5" s="338"/>
      <c r="CB5" s="338"/>
      <c r="CC5" s="338"/>
      <c r="CD5" s="338"/>
      <c r="CE5" s="338"/>
      <c r="CF5" s="338"/>
      <c r="CG5" s="338"/>
      <c r="CH5" s="338"/>
      <c r="CI5" s="338"/>
      <c r="CJ5" s="338"/>
      <c r="CK5" s="338"/>
      <c r="CL5" s="338"/>
      <c r="CM5" s="338"/>
      <c r="CN5" s="338"/>
      <c r="CO5" s="338"/>
      <c r="CP5" s="338"/>
      <c r="CQ5" s="338"/>
      <c r="CR5" s="338"/>
      <c r="CS5" s="338"/>
      <c r="CT5" s="338"/>
      <c r="CU5" s="338"/>
      <c r="CV5" s="338"/>
      <c r="CW5" s="338"/>
      <c r="CX5" s="338"/>
      <c r="CY5" s="338"/>
      <c r="CZ5" s="338"/>
    </row>
    <row r="6" s="283" customFormat="true" ht="15" customHeight="true" x14ac:dyDescent="0.2">
      <c r="A6" s="360" t="s">
        <v>99</v>
      </c>
      <c r="B6" s="361"/>
      <c r="Z6" s="338"/>
      <c r="AA6" s="338"/>
      <c r="AB6" s="338"/>
      <c r="AC6" s="338"/>
      <c r="AD6" s="338"/>
      <c r="AE6" s="338"/>
      <c r="AF6" s="338"/>
      <c r="AG6" s="338"/>
      <c r="AH6" s="338"/>
      <c r="AI6" s="338"/>
      <c r="AJ6" s="338"/>
      <c r="AK6" s="338"/>
      <c r="AL6" s="338"/>
      <c r="AM6" s="338"/>
      <c r="AN6" s="338"/>
      <c r="AO6" s="338"/>
      <c r="AP6" s="338"/>
      <c r="AQ6" s="338"/>
      <c r="AR6" s="338"/>
      <c r="AS6" s="338"/>
      <c r="AT6" s="338"/>
      <c r="AU6" s="338"/>
      <c r="AV6" s="338"/>
      <c r="AW6" s="338"/>
      <c r="AX6" s="338"/>
      <c r="AY6" s="338"/>
      <c r="AZ6" s="338"/>
      <c r="BB6" s="306"/>
      <c r="BZ6" s="338"/>
      <c r="CA6" s="338"/>
      <c r="CB6" s="338"/>
      <c r="CC6" s="338"/>
      <c r="CD6" s="338"/>
      <c r="CE6" s="338"/>
      <c r="CF6" s="338"/>
      <c r="CG6" s="338"/>
      <c r="CH6" s="338"/>
      <c r="CI6" s="338"/>
      <c r="CJ6" s="338"/>
      <c r="CK6" s="338"/>
      <c r="CL6" s="338"/>
      <c r="CM6" s="338"/>
      <c r="CN6" s="338"/>
      <c r="CO6" s="338"/>
      <c r="CP6" s="338"/>
      <c r="CQ6" s="338"/>
      <c r="CR6" s="338"/>
      <c r="CS6" s="338"/>
      <c r="CT6" s="338"/>
      <c r="CU6" s="338"/>
      <c r="CV6" s="338"/>
      <c r="CW6" s="338"/>
      <c r="CX6" s="338"/>
      <c r="CY6" s="338"/>
      <c r="CZ6" s="338"/>
    </row>
    <row r="7" s="283" customFormat="true" ht="15" customHeight="true" x14ac:dyDescent="0.2">
      <c r="A7" s="362" t="s">
        <v>41</v>
      </c>
      <c r="B7" s="363"/>
      <c r="Z7" s="338"/>
      <c r="AA7" s="338"/>
      <c r="AB7" s="338"/>
      <c r="AC7" s="338"/>
      <c r="AD7" s="338"/>
      <c r="AE7" s="338"/>
      <c r="AF7" s="338"/>
      <c r="AG7" s="338"/>
      <c r="AH7" s="338"/>
      <c r="AI7" s="338"/>
      <c r="AJ7" s="338"/>
      <c r="AK7" s="338"/>
      <c r="AL7" s="338"/>
      <c r="AM7" s="338"/>
      <c r="AN7" s="338"/>
      <c r="AO7" s="338"/>
      <c r="AP7" s="338"/>
      <c r="AQ7" s="338"/>
      <c r="AR7" s="338"/>
      <c r="AS7" s="338"/>
      <c r="AT7" s="338"/>
      <c r="AU7" s="338"/>
      <c r="AV7" s="338"/>
      <c r="AW7" s="338"/>
      <c r="AX7" s="338"/>
      <c r="AY7" s="338"/>
      <c r="AZ7" s="338"/>
      <c r="BB7" s="306"/>
      <c r="BZ7" s="338"/>
      <c r="CA7" s="338"/>
      <c r="CB7" s="338"/>
      <c r="CC7" s="338"/>
      <c r="CD7" s="338"/>
      <c r="CE7" s="338"/>
      <c r="CF7" s="338"/>
      <c r="CG7" s="338"/>
      <c r="CH7" s="338"/>
      <c r="CI7" s="338"/>
      <c r="CJ7" s="338"/>
      <c r="CK7" s="338"/>
      <c r="CL7" s="338"/>
      <c r="CM7" s="338"/>
      <c r="CN7" s="338"/>
      <c r="CO7" s="338"/>
      <c r="CP7" s="338"/>
      <c r="CQ7" s="338"/>
      <c r="CR7" s="338"/>
      <c r="CS7" s="338"/>
      <c r="CT7" s="338"/>
      <c r="CU7" s="338"/>
      <c r="CV7" s="338"/>
      <c r="CW7" s="338"/>
      <c r="CX7" s="338"/>
      <c r="CY7" s="338"/>
      <c r="CZ7" s="338"/>
    </row>
    <row r="8" s="283" customFormat="true" ht="15" customHeight="true" x14ac:dyDescent="0.2">
      <c r="A8" s="362" t="s">
        <v>40</v>
      </c>
      <c r="B8" s="363"/>
      <c r="Z8" s="338"/>
      <c r="AA8" s="338"/>
      <c r="AB8" s="338"/>
      <c r="AC8" s="338"/>
      <c r="AD8" s="338"/>
      <c r="AE8" s="338"/>
      <c r="AF8" s="338"/>
      <c r="AG8" s="338"/>
      <c r="AH8" s="338"/>
      <c r="AI8" s="338"/>
      <c r="AJ8" s="338"/>
      <c r="AK8" s="338"/>
      <c r="AL8" s="338"/>
      <c r="AM8" s="338"/>
      <c r="AN8" s="338"/>
      <c r="AO8" s="338"/>
      <c r="AP8" s="338"/>
      <c r="AQ8" s="338"/>
      <c r="AR8" s="338"/>
      <c r="AS8" s="338"/>
      <c r="AT8" s="338"/>
      <c r="AU8" s="338"/>
      <c r="AV8" s="338"/>
      <c r="AW8" s="338"/>
      <c r="AX8" s="338"/>
      <c r="AY8" s="338"/>
      <c r="AZ8" s="338"/>
      <c r="BB8" s="306"/>
      <c r="BZ8" s="338"/>
      <c r="CA8" s="338"/>
      <c r="CB8" s="338"/>
      <c r="CC8" s="338"/>
      <c r="CD8" s="338"/>
      <c r="CE8" s="338"/>
      <c r="CF8" s="338"/>
      <c r="CG8" s="338"/>
      <c r="CH8" s="338"/>
      <c r="CI8" s="338"/>
      <c r="CJ8" s="338"/>
      <c r="CK8" s="338"/>
      <c r="CL8" s="338"/>
      <c r="CM8" s="338"/>
      <c r="CN8" s="338"/>
      <c r="CO8" s="338"/>
      <c r="CP8" s="338"/>
      <c r="CQ8" s="338"/>
      <c r="CR8" s="338"/>
      <c r="CS8" s="338"/>
      <c r="CT8" s="338"/>
      <c r="CU8" s="338"/>
      <c r="CV8" s="338"/>
      <c r="CW8" s="338"/>
      <c r="CX8" s="338"/>
      <c r="CY8" s="338"/>
      <c r="CZ8" s="338"/>
    </row>
    <row r="9" s="283" customFormat="true" ht="15" customHeight="true" x14ac:dyDescent="0.2">
      <c r="A9" s="362" t="s">
        <v>137</v>
      </c>
      <c r="B9" s="364" t="str">
        <f>A1025</f>
        <v>MICS00</v>
      </c>
      <c r="Z9" s="338"/>
      <c r="AA9" s="338"/>
      <c r="AB9" s="338"/>
      <c r="AC9" s="338"/>
      <c r="AD9" s="338"/>
      <c r="AE9" s="338"/>
      <c r="AF9" s="338"/>
      <c r="AG9" s="338"/>
      <c r="AH9" s="338"/>
      <c r="AI9" s="338"/>
      <c r="AJ9" s="338"/>
      <c r="AK9" s="338"/>
      <c r="AL9" s="338"/>
      <c r="AM9" s="338"/>
      <c r="AN9" s="338"/>
      <c r="AO9" s="338"/>
      <c r="AP9" s="338"/>
      <c r="AQ9" s="338"/>
      <c r="AR9" s="338"/>
      <c r="AS9" s="338"/>
      <c r="AT9" s="338"/>
      <c r="AU9" s="338"/>
      <c r="AV9" s="338"/>
      <c r="AW9" s="338"/>
      <c r="AX9" s="338"/>
      <c r="AY9" s="338"/>
      <c r="AZ9" s="338"/>
      <c r="BB9" s="306"/>
      <c r="BZ9" s="338"/>
      <c r="CA9" s="338"/>
      <c r="CB9" s="338"/>
      <c r="CC9" s="338"/>
      <c r="CD9" s="338"/>
      <c r="CE9" s="338"/>
      <c r="CF9" s="338"/>
      <c r="CG9" s="338"/>
      <c r="CH9" s="338"/>
      <c r="CI9" s="338"/>
      <c r="CJ9" s="338"/>
      <c r="CK9" s="338"/>
      <c r="CL9" s="338"/>
      <c r="CM9" s="338"/>
      <c r="CN9" s="338"/>
      <c r="CO9" s="338"/>
      <c r="CP9" s="338"/>
      <c r="CQ9" s="338"/>
      <c r="CR9" s="338"/>
      <c r="CS9" s="338"/>
      <c r="CT9" s="338"/>
      <c r="CU9" s="338"/>
      <c r="CV9" s="338"/>
      <c r="CW9" s="338"/>
      <c r="CX9" s="338"/>
      <c r="CY9" s="338"/>
      <c r="CZ9" s="338"/>
    </row>
    <row r="10" s="283" customFormat="true" ht="15" customHeight="true" x14ac:dyDescent="0.2">
      <c r="A10" s="172" t="str">
        <f>B1028</f>
        <v/>
      </c>
      <c r="B10" s="171"/>
      <c r="Z10" s="338"/>
      <c r="AA10" s="338"/>
      <c r="AB10" s="338"/>
      <c r="AC10" s="338"/>
      <c r="AD10" s="338"/>
      <c r="AE10" s="338"/>
      <c r="AF10" s="338"/>
      <c r="AG10" s="338"/>
      <c r="AH10" s="338"/>
      <c r="AI10" s="338"/>
      <c r="AJ10" s="338"/>
      <c r="AK10" s="338"/>
      <c r="AL10" s="338"/>
      <c r="AM10" s="338"/>
      <c r="AN10" s="338"/>
      <c r="AO10" s="338"/>
      <c r="AP10" s="338"/>
      <c r="AQ10" s="338"/>
      <c r="AR10" s="338"/>
      <c r="AS10" s="338"/>
      <c r="AT10" s="338"/>
      <c r="AU10" s="338"/>
      <c r="AV10" s="338"/>
      <c r="AW10" s="338"/>
      <c r="AX10" s="338"/>
      <c r="AY10" s="338"/>
      <c r="AZ10" s="338"/>
      <c r="BB10" s="306"/>
      <c r="BZ10" s="338"/>
      <c r="CA10" s="338"/>
      <c r="CB10" s="338"/>
      <c r="CC10" s="338"/>
      <c r="CD10" s="338"/>
      <c r="CE10" s="338"/>
      <c r="CF10" s="338"/>
      <c r="CG10" s="338"/>
      <c r="CH10" s="338"/>
      <c r="CI10" s="338"/>
      <c r="CJ10" s="338"/>
      <c r="CK10" s="338"/>
      <c r="CL10" s="338"/>
      <c r="CM10" s="338"/>
      <c r="CN10" s="338"/>
      <c r="CO10" s="338"/>
      <c r="CP10" s="338"/>
      <c r="CQ10" s="338"/>
      <c r="CR10" s="338"/>
      <c r="CS10" s="338"/>
      <c r="CT10" s="338"/>
      <c r="CU10" s="338"/>
      <c r="CV10" s="338"/>
      <c r="CW10" s="338"/>
      <c r="CX10" s="338"/>
      <c r="CY10" s="338"/>
      <c r="CZ10" s="338"/>
    </row>
    <row r="11" s="283" customFormat="true" ht="15" customHeight="true" x14ac:dyDescent="0.2">
      <c r="A11" s="172" t="str">
        <f>B1027</f>
        <v/>
      </c>
      <c r="B11" s="170"/>
      <c r="Z11" s="338"/>
      <c r="AA11" s="338"/>
      <c r="AB11" s="338"/>
      <c r="AC11" s="338"/>
      <c r="AD11" s="338"/>
      <c r="AE11" s="338"/>
      <c r="AF11" s="338"/>
      <c r="AG11" s="338"/>
      <c r="AH11" s="338"/>
      <c r="AI11" s="338"/>
      <c r="AJ11" s="338"/>
      <c r="AK11" s="338"/>
      <c r="AL11" s="338"/>
      <c r="AM11" s="338"/>
      <c r="AN11" s="338"/>
      <c r="AO11" s="338"/>
      <c r="AP11" s="338"/>
      <c r="AQ11" s="338"/>
      <c r="AR11" s="338"/>
      <c r="AS11" s="338"/>
      <c r="AT11" s="338"/>
      <c r="AU11" s="338"/>
      <c r="AV11" s="338"/>
      <c r="AW11" s="338"/>
      <c r="AX11" s="338"/>
      <c r="AY11" s="338"/>
      <c r="AZ11" s="338"/>
      <c r="BB11" s="306"/>
      <c r="BZ11" s="338"/>
      <c r="CA11" s="338"/>
      <c r="CB11" s="338"/>
      <c r="CC11" s="338"/>
      <c r="CD11" s="338"/>
      <c r="CE11" s="338"/>
      <c r="CF11" s="338"/>
      <c r="CG11" s="338"/>
      <c r="CH11" s="338"/>
      <c r="CI11" s="338"/>
      <c r="CJ11" s="338"/>
      <c r="CK11" s="338"/>
      <c r="CL11" s="338"/>
      <c r="CM11" s="338"/>
      <c r="CN11" s="338"/>
      <c r="CO11" s="338"/>
      <c r="CP11" s="338"/>
      <c r="CQ11" s="338"/>
      <c r="CR11" s="338"/>
      <c r="CS11" s="338"/>
      <c r="CT11" s="338"/>
      <c r="CU11" s="338"/>
      <c r="CV11" s="338"/>
      <c r="CW11" s="338"/>
      <c r="CX11" s="338"/>
      <c r="CY11" s="338"/>
      <c r="CZ11" s="338"/>
    </row>
    <row r="12" s="283" customFormat="true" ht="18" customHeight="true" x14ac:dyDescent="0.2">
      <c r="A12" s="169"/>
      <c r="B12" s="171"/>
      <c r="Z12" s="338"/>
      <c r="AA12" s="338"/>
      <c r="AB12" s="338"/>
      <c r="AC12" s="338"/>
      <c r="AD12" s="338"/>
      <c r="AE12" s="338"/>
      <c r="AF12" s="338"/>
      <c r="AG12" s="338"/>
      <c r="AH12" s="338"/>
      <c r="AI12" s="338"/>
      <c r="AJ12" s="338"/>
      <c r="AK12" s="338"/>
      <c r="AL12" s="338"/>
      <c r="AM12" s="338"/>
      <c r="AN12" s="338"/>
      <c r="AO12" s="338"/>
      <c r="AP12" s="338"/>
      <c r="AQ12" s="338"/>
      <c r="AR12" s="338"/>
      <c r="AS12" s="338"/>
      <c r="AT12" s="338"/>
      <c r="AU12" s="338"/>
      <c r="AV12" s="338"/>
      <c r="AW12" s="338"/>
      <c r="AX12" s="338"/>
      <c r="AY12" s="338"/>
      <c r="AZ12" s="338"/>
      <c r="BB12" s="306"/>
      <c r="BZ12" s="338"/>
      <c r="CA12" s="338"/>
      <c r="CB12" s="338"/>
      <c r="CC12" s="338"/>
      <c r="CD12" s="338"/>
      <c r="CE12" s="338"/>
      <c r="CF12" s="338"/>
      <c r="CG12" s="338"/>
      <c r="CH12" s="338"/>
      <c r="CI12" s="338"/>
      <c r="CJ12" s="338"/>
      <c r="CK12" s="338"/>
      <c r="CL12" s="338"/>
      <c r="CM12" s="338"/>
      <c r="CN12" s="338"/>
      <c r="CO12" s="338"/>
      <c r="CP12" s="338"/>
      <c r="CQ12" s="338"/>
      <c r="CR12" s="338"/>
      <c r="CS12" s="338"/>
      <c r="CT12" s="338"/>
      <c r="CU12" s="338"/>
      <c r="CV12" s="338"/>
      <c r="CW12" s="338"/>
      <c r="CX12" s="338"/>
      <c r="CY12" s="338"/>
      <c r="CZ12" s="338"/>
    </row>
    <row r="13" s="283" customFormat="true" ht="18" customHeight="true" x14ac:dyDescent="0.2">
      <c r="A13" s="168"/>
      <c r="B13" s="167"/>
      <c r="Z13" s="338"/>
      <c r="AA13" s="338"/>
      <c r="AB13" s="338"/>
      <c r="AC13" s="338"/>
      <c r="AD13" s="338"/>
      <c r="AE13" s="338"/>
      <c r="AF13" s="338"/>
      <c r="AG13" s="338"/>
      <c r="AH13" s="338"/>
      <c r="AI13" s="338"/>
      <c r="AJ13" s="338"/>
      <c r="AK13" s="338"/>
      <c r="AL13" s="338"/>
      <c r="AM13" s="338"/>
      <c r="AN13" s="338"/>
      <c r="AO13" s="338"/>
      <c r="AP13" s="338"/>
      <c r="AQ13" s="338"/>
      <c r="AR13" s="338"/>
      <c r="AS13" s="338"/>
      <c r="AT13" s="338"/>
      <c r="AU13" s="338"/>
      <c r="AV13" s="338"/>
      <c r="AW13" s="338"/>
      <c r="AX13" s="338"/>
      <c r="AY13" s="338"/>
      <c r="AZ13" s="338"/>
      <c r="BB13" s="306"/>
      <c r="BZ13" s="338"/>
      <c r="CA13" s="338"/>
      <c r="CB13" s="338"/>
      <c r="CC13" s="338"/>
      <c r="CD13" s="338"/>
      <c r="CE13" s="338"/>
      <c r="CF13" s="338"/>
      <c r="CG13" s="338"/>
      <c r="CH13" s="338"/>
      <c r="CI13" s="338"/>
      <c r="CJ13" s="338"/>
      <c r="CK13" s="338"/>
      <c r="CL13" s="338"/>
      <c r="CM13" s="338"/>
      <c r="CN13" s="338"/>
      <c r="CO13" s="338"/>
      <c r="CP13" s="338"/>
      <c r="CQ13" s="338"/>
      <c r="CR13" s="338"/>
      <c r="CS13" s="338"/>
      <c r="CT13" s="338"/>
      <c r="CU13" s="338"/>
      <c r="CV13" s="338"/>
      <c r="CW13" s="338"/>
      <c r="CX13" s="338"/>
      <c r="CY13" s="338"/>
      <c r="CZ13" s="338"/>
    </row>
    <row r="14" s="307" customFormat="true" ht="15" customHeight="true" x14ac:dyDescent="0.2">
      <c r="A14" s="287" t="s">
        <v>97</v>
      </c>
      <c r="B14" s="335"/>
      <c r="C14" s="1063" t="s">
        <v>116</v>
      </c>
      <c r="D14" s="1064"/>
      <c r="E14" s="1064"/>
      <c r="F14" s="1064"/>
      <c r="G14" s="1065"/>
      <c r="H14" s="1057" t="s">
        <v>39</v>
      </c>
      <c r="I14" s="1048"/>
      <c r="J14" s="1048"/>
      <c r="K14" s="1048"/>
      <c r="L14" s="1050"/>
      <c r="M14" s="1042" t="s">
        <v>38</v>
      </c>
      <c r="N14" s="1043"/>
      <c r="O14" s="1043"/>
      <c r="P14" s="1043"/>
      <c r="Q14" s="1045"/>
      <c r="R14" s="16" t="s">
        <v>144</v>
      </c>
      <c r="S14" s="426"/>
      <c r="T14" s="426"/>
      <c r="U14" s="426"/>
      <c r="V14" s="426"/>
      <c r="W14" s="426"/>
      <c r="X14" s="426"/>
      <c r="Y14" s="426"/>
      <c r="Z14" s="437"/>
      <c r="AA14" s="437"/>
      <c r="AB14" s="437"/>
      <c r="AC14" s="437"/>
      <c r="AD14" s="437"/>
      <c r="AE14" s="437"/>
      <c r="AF14" s="437"/>
      <c r="AG14" s="437"/>
      <c r="AH14" s="437"/>
      <c r="AI14" s="437"/>
      <c r="AJ14" s="437"/>
      <c r="AK14" s="437"/>
      <c r="AL14" s="437"/>
      <c r="AM14" s="437"/>
      <c r="AN14" s="437"/>
      <c r="AO14" s="437"/>
      <c r="AP14" s="437"/>
      <c r="AQ14" s="437"/>
      <c r="AR14" s="437"/>
      <c r="AS14" s="437"/>
      <c r="AT14" s="437"/>
      <c r="AU14" s="437"/>
      <c r="AV14" s="437"/>
      <c r="AW14" s="437"/>
      <c r="AX14" s="437"/>
      <c r="AY14" s="437"/>
      <c r="AZ14" s="800"/>
      <c r="BA14" s="344" t="s">
        <v>132</v>
      </c>
      <c r="BB14" s="287" t="s">
        <v>97</v>
      </c>
      <c r="BC14" s="1042" t="s">
        <v>116</v>
      </c>
      <c r="BD14" s="1043"/>
      <c r="BE14" s="1043"/>
      <c r="BF14" s="1043"/>
      <c r="BG14" s="1044"/>
      <c r="BH14" s="1042" t="s">
        <v>39</v>
      </c>
      <c r="BI14" s="1043"/>
      <c r="BJ14" s="1043"/>
      <c r="BK14" s="1043"/>
      <c r="BL14" s="1044"/>
      <c r="BM14" s="1042" t="s">
        <v>38</v>
      </c>
      <c r="BN14" s="1043"/>
      <c r="BO14" s="1043"/>
      <c r="BP14" s="1043"/>
      <c r="BQ14" s="1045"/>
      <c r="BR14" s="15" t="s">
        <v>144</v>
      </c>
      <c r="BS14" s="426"/>
      <c r="BT14" s="426"/>
      <c r="BU14" s="426"/>
      <c r="BV14" s="426"/>
      <c r="BW14" s="426"/>
      <c r="BX14" s="426"/>
      <c r="BY14" s="426"/>
      <c r="BZ14" s="342"/>
      <c r="CA14" s="342"/>
      <c r="CB14" s="342"/>
      <c r="CC14" s="342"/>
      <c r="CD14" s="342"/>
      <c r="CE14" s="342"/>
      <c r="CF14" s="342"/>
      <c r="CG14" s="342"/>
      <c r="CH14" s="342"/>
      <c r="CI14" s="342"/>
      <c r="CJ14" s="342"/>
      <c r="CK14" s="342"/>
      <c r="CL14" s="342"/>
      <c r="CM14" s="342"/>
      <c r="CN14" s="342"/>
      <c r="CO14" s="342"/>
      <c r="CP14" s="342"/>
      <c r="CQ14" s="342"/>
      <c r="CR14" s="342"/>
      <c r="CS14" s="342"/>
      <c r="CT14" s="342"/>
      <c r="CU14" s="342"/>
      <c r="CV14" s="342"/>
      <c r="CW14" s="342"/>
      <c r="CX14" s="342"/>
      <c r="CY14" s="342"/>
      <c r="CZ14" s="342"/>
    </row>
    <row r="15" s="307" customFormat="true" ht="12.75" x14ac:dyDescent="0.2">
      <c r="A15" s="329" t="s">
        <v>88</v>
      </c>
      <c r="B15" s="374"/>
      <c r="C15" s="417" t="s">
        <v>0</v>
      </c>
      <c r="D15" s="590" t="s">
        <v>1</v>
      </c>
      <c r="E15" s="590" t="s">
        <v>2</v>
      </c>
      <c r="F15" s="590" t="s">
        <v>3</v>
      </c>
      <c r="G15" s="591" t="s">
        <v>4</v>
      </c>
      <c r="H15" s="380" t="s">
        <v>0</v>
      </c>
      <c r="I15" s="592" t="s">
        <v>1</v>
      </c>
      <c r="J15" s="592" t="s">
        <v>2</v>
      </c>
      <c r="K15" s="592" t="s">
        <v>3</v>
      </c>
      <c r="L15" s="593" t="s">
        <v>4</v>
      </c>
      <c r="M15" s="381" t="s">
        <v>0</v>
      </c>
      <c r="N15" s="592" t="s">
        <v>1</v>
      </c>
      <c r="O15" s="592" t="s">
        <v>2</v>
      </c>
      <c r="P15" s="592" t="s">
        <v>3</v>
      </c>
      <c r="Q15" s="588" t="s">
        <v>4</v>
      </c>
      <c r="R15" s="380" t="s">
        <v>159</v>
      </c>
      <c r="S15" s="592" t="s">
        <v>160</v>
      </c>
      <c r="T15" s="592" t="s">
        <v>161</v>
      </c>
      <c r="U15" s="592" t="s">
        <v>162</v>
      </c>
      <c r="V15" s="592" t="s">
        <v>163</v>
      </c>
      <c r="W15" s="592" t="s">
        <v>164</v>
      </c>
      <c r="X15" s="592" t="s">
        <v>165</v>
      </c>
      <c r="Y15" s="593" t="s">
        <v>166</v>
      </c>
      <c r="Z15" s="437"/>
      <c r="AA15" s="437"/>
      <c r="AB15" s="437"/>
      <c r="AC15" s="437"/>
      <c r="AD15" s="437"/>
      <c r="AE15" s="437"/>
      <c r="AF15" s="437"/>
      <c r="AG15" s="437"/>
      <c r="AH15" s="437"/>
      <c r="AI15" s="437"/>
      <c r="AJ15" s="437"/>
      <c r="AK15" s="437"/>
      <c r="AL15" s="437"/>
      <c r="AM15" s="437"/>
      <c r="AN15" s="437"/>
      <c r="AO15" s="437"/>
      <c r="AP15" s="437"/>
      <c r="AQ15" s="437"/>
      <c r="AR15" s="437"/>
      <c r="AS15" s="437"/>
      <c r="AT15" s="437"/>
      <c r="AU15" s="437"/>
      <c r="AV15" s="437"/>
      <c r="AW15" s="437"/>
      <c r="AX15" s="437"/>
      <c r="AY15" s="437"/>
      <c r="AZ15" s="800"/>
      <c r="BA15" s="329" t="s">
        <v>121</v>
      </c>
      <c r="BB15" s="328"/>
      <c r="BC15" s="455" t="s">
        <v>0</v>
      </c>
      <c r="BD15" s="326" t="s">
        <v>1</v>
      </c>
      <c r="BE15" s="326" t="s">
        <v>2</v>
      </c>
      <c r="BF15" s="326" t="s">
        <v>3</v>
      </c>
      <c r="BG15" s="456" t="s">
        <v>4</v>
      </c>
      <c r="BH15" s="455" t="s">
        <v>0</v>
      </c>
      <c r="BI15" s="326" t="s">
        <v>1</v>
      </c>
      <c r="BJ15" s="326" t="s">
        <v>2</v>
      </c>
      <c r="BK15" s="326" t="s">
        <v>3</v>
      </c>
      <c r="BL15" s="456" t="s">
        <v>4</v>
      </c>
      <c r="BM15" s="455" t="s">
        <v>0</v>
      </c>
      <c r="BN15" s="326" t="s">
        <v>1</v>
      </c>
      <c r="BO15" s="326" t="s">
        <v>2</v>
      </c>
      <c r="BP15" s="326" t="s">
        <v>3</v>
      </c>
      <c r="BQ15" s="456" t="s">
        <v>4</v>
      </c>
      <c r="BR15" s="455" t="s">
        <v>159</v>
      </c>
      <c r="BS15" s="326" t="s">
        <v>160</v>
      </c>
      <c r="BT15" s="326" t="s">
        <v>161</v>
      </c>
      <c r="BU15" s="326" t="s">
        <v>162</v>
      </c>
      <c r="BV15" s="326" t="s">
        <v>163</v>
      </c>
      <c r="BW15" s="326" t="s">
        <v>164</v>
      </c>
      <c r="BX15" s="326" t="s">
        <v>165</v>
      </c>
      <c r="BY15" s="327" t="s">
        <v>166</v>
      </c>
      <c r="BZ15" s="803"/>
      <c r="CA15" s="803"/>
      <c r="CB15" s="803"/>
      <c r="CC15" s="803"/>
      <c r="CD15" s="803"/>
      <c r="CE15" s="803"/>
      <c r="CF15" s="803"/>
      <c r="CG15" s="803"/>
      <c r="CH15" s="803"/>
      <c r="CI15" s="803"/>
      <c r="CJ15" s="803"/>
      <c r="CK15" s="803"/>
      <c r="CL15" s="803"/>
      <c r="CM15" s="803"/>
      <c r="CN15" s="803"/>
      <c r="CO15" s="803"/>
      <c r="CP15" s="803"/>
      <c r="CQ15" s="803"/>
      <c r="CR15" s="803"/>
      <c r="CS15" s="803"/>
      <c r="CT15" s="803"/>
      <c r="CU15" s="803"/>
      <c r="CV15" s="803"/>
      <c r="CW15" s="803"/>
      <c r="CX15" s="803"/>
      <c r="CY15" s="803"/>
      <c r="CZ15" s="803"/>
    </row>
    <row r="16" s="307" customFormat="true" ht="15" customHeight="true" x14ac:dyDescent="0.2">
      <c r="A16" s="1053" t="s">
        <v>13</v>
      </c>
      <c r="B16" s="377" t="s">
        <v>14</v>
      </c>
      <c r="C16" s="118">
        <v>71.439703231792876</v>
      </c>
      <c r="D16" s="117">
        <v>81.153274996762818</v>
      </c>
      <c r="E16" s="117">
        <v>79.528343051044018</v>
      </c>
      <c r="F16" s="117">
        <v>91.802768904793638</v>
      </c>
      <c r="G16" s="116">
        <v>95.653342709628163</v>
      </c>
      <c r="H16" s="115">
        <v>84.844180170825297</v>
      </c>
      <c r="I16" s="117">
        <v>95.940096635220058</v>
      </c>
      <c r="J16" s="117">
        <v>97.385823786629743</v>
      </c>
      <c r="K16" s="117">
        <v>97.45273292635936</v>
      </c>
      <c r="L16" s="114">
        <v>97.325102529272385</v>
      </c>
      <c r="M16" s="118">
        <v>69.097460955902463</v>
      </c>
      <c r="N16" s="117">
        <v>77.577327232980608</v>
      </c>
      <c r="O16" s="117">
        <v>79.062746722291948</v>
      </c>
      <c r="P16" s="117">
        <v>74.063946661548272</v>
      </c>
      <c r="Q16" s="116">
        <v>84.590130284729852</v>
      </c>
      <c r="R16" s="115">
        <v>100</v>
      </c>
      <c r="S16" s="117">
        <v>73.153270419785215</v>
      </c>
      <c r="T16" s="117">
        <v>76.507147296457418</v>
      </c>
      <c r="U16" s="117">
        <v>71.149740774626409</v>
      </c>
      <c r="V16" s="117">
        <v>95.464421510048894</v>
      </c>
      <c r="W16" s="117">
        <v>90.459806068188925</v>
      </c>
      <c r="X16" s="117">
        <v>86.746987951807228</v>
      </c>
      <c r="Y16" s="114">
        <v>92.003704847175044</v>
      </c>
      <c r="Z16" s="437"/>
      <c r="AA16" s="437"/>
      <c r="AB16" s="437"/>
      <c r="AC16" s="437"/>
      <c r="AD16" s="437"/>
      <c r="AE16" s="437"/>
      <c r="AF16" s="437"/>
      <c r="AG16" s="437"/>
      <c r="AH16" s="437"/>
      <c r="AI16" s="437"/>
      <c r="AJ16" s="437"/>
      <c r="AK16" s="437"/>
      <c r="AL16" s="437"/>
      <c r="AM16" s="437"/>
      <c r="AN16" s="437"/>
      <c r="AO16" s="437"/>
      <c r="AP16" s="437"/>
      <c r="AQ16" s="437"/>
      <c r="AR16" s="437"/>
      <c r="AS16" s="437"/>
      <c r="AT16" s="437"/>
      <c r="AU16" s="437"/>
      <c r="AV16" s="437"/>
      <c r="AW16" s="437"/>
      <c r="AX16" s="437"/>
      <c r="AY16" s="437"/>
      <c r="AZ16" s="800"/>
      <c r="BA16" s="1041" t="s">
        <v>13</v>
      </c>
      <c r="BB16" s="585" t="s">
        <v>14</v>
      </c>
      <c r="BC16" s="42" t="s">
        <v>36</v>
      </c>
      <c r="BD16" s="38" t="s">
        <v>36</v>
      </c>
      <c r="BE16" s="38" t="s">
        <v>36</v>
      </c>
      <c r="BF16" s="38" t="s">
        <v>36</v>
      </c>
      <c r="BG16" s="33" t="s">
        <v>36</v>
      </c>
      <c r="BH16" s="42" t="s">
        <v>36</v>
      </c>
      <c r="BI16" s="38" t="s">
        <v>36</v>
      </c>
      <c r="BJ16" s="38" t="s">
        <v>36</v>
      </c>
      <c r="BK16" s="38" t="s">
        <v>36</v>
      </c>
      <c r="BL16" s="33" t="s">
        <v>36</v>
      </c>
      <c r="BM16" s="42" t="s">
        <v>36</v>
      </c>
      <c r="BN16" s="38" t="s">
        <v>36</v>
      </c>
      <c r="BO16" s="38" t="s">
        <v>36</v>
      </c>
      <c r="BP16" s="38" t="s">
        <v>36</v>
      </c>
      <c r="BQ16" s="33" t="s">
        <v>36</v>
      </c>
      <c r="BR16" s="42" t="s">
        <v>36</v>
      </c>
      <c r="BS16" s="38" t="s">
        <v>36</v>
      </c>
      <c r="BT16" s="38" t="s">
        <v>36</v>
      </c>
      <c r="BU16" s="38" t="s">
        <v>36</v>
      </c>
      <c r="BV16" s="38" t="s">
        <v>36</v>
      </c>
      <c r="BW16" s="38" t="s">
        <v>36</v>
      </c>
      <c r="BX16" s="38" t="s">
        <v>36</v>
      </c>
      <c r="BY16" s="28" t="s">
        <v>36</v>
      </c>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307" customFormat="true" ht="15" customHeight="true" x14ac:dyDescent="0.2">
      <c r="A17" s="1051"/>
      <c r="B17" s="378" t="s">
        <v>52</v>
      </c>
      <c r="C17" s="113">
        <v>28.560296768207127</v>
      </c>
      <c r="D17" s="112">
        <v>18.846725003237189</v>
      </c>
      <c r="E17" s="112">
        <v>20.471656948955978</v>
      </c>
      <c r="F17" s="112">
        <v>8.1972310952063552</v>
      </c>
      <c r="G17" s="111">
        <v>4.3466572903718337</v>
      </c>
      <c r="H17" s="110">
        <v>15.1558198291747</v>
      </c>
      <c r="I17" s="112">
        <v>4.0599033647799407</v>
      </c>
      <c r="J17" s="112">
        <v>2.6141762133702517</v>
      </c>
      <c r="K17" s="112">
        <v>2.5472670736406333</v>
      </c>
      <c r="L17" s="109">
        <v>2.6748974707276196</v>
      </c>
      <c r="M17" s="113">
        <v>30.902539044097534</v>
      </c>
      <c r="N17" s="112">
        <v>22.422672767019396</v>
      </c>
      <c r="O17" s="112">
        <v>20.937253277708056</v>
      </c>
      <c r="P17" s="112">
        <v>25.936053338451732</v>
      </c>
      <c r="Q17" s="111">
        <v>15.409869715270153</v>
      </c>
      <c r="R17" s="110">
        <v>0</v>
      </c>
      <c r="S17" s="112">
        <v>26.846729580214774</v>
      </c>
      <c r="T17" s="112">
        <v>23.492852703542574</v>
      </c>
      <c r="U17" s="112">
        <v>28.850259225373588</v>
      </c>
      <c r="V17" s="112">
        <v>4.5355784899511136</v>
      </c>
      <c r="W17" s="112">
        <v>9.5401939318110731</v>
      </c>
      <c r="X17" s="112">
        <v>13.253012048192772</v>
      </c>
      <c r="Y17" s="109">
        <v>7.9962951528249464</v>
      </c>
      <c r="Z17" s="437"/>
      <c r="AA17" s="437"/>
      <c r="AB17" s="437"/>
      <c r="AC17" s="437"/>
      <c r="AD17" s="437"/>
      <c r="AE17" s="437"/>
      <c r="AF17" s="437"/>
      <c r="AG17" s="437"/>
      <c r="AH17" s="437"/>
      <c r="AI17" s="437"/>
      <c r="AJ17" s="437"/>
      <c r="AK17" s="437"/>
      <c r="AL17" s="437"/>
      <c r="AM17" s="437"/>
      <c r="AN17" s="437"/>
      <c r="AO17" s="437"/>
      <c r="AP17" s="437"/>
      <c r="AQ17" s="437"/>
      <c r="AR17" s="437"/>
      <c r="AS17" s="437"/>
      <c r="AT17" s="437"/>
      <c r="AU17" s="437"/>
      <c r="AV17" s="437"/>
      <c r="AW17" s="437"/>
      <c r="AX17" s="437"/>
      <c r="AY17" s="437"/>
      <c r="AZ17" s="800"/>
      <c r="BA17" s="1039"/>
      <c r="BB17" s="583" t="s">
        <v>52</v>
      </c>
      <c r="BC17" s="41" t="s">
        <v>36</v>
      </c>
      <c r="BD17" s="37" t="s">
        <v>36</v>
      </c>
      <c r="BE17" s="37" t="s">
        <v>36</v>
      </c>
      <c r="BF17" s="37" t="s">
        <v>36</v>
      </c>
      <c r="BG17" s="32" t="s">
        <v>36</v>
      </c>
      <c r="BH17" s="41" t="s">
        <v>36</v>
      </c>
      <c r="BI17" s="37" t="s">
        <v>36</v>
      </c>
      <c r="BJ17" s="37" t="s">
        <v>36</v>
      </c>
      <c r="BK17" s="37" t="s">
        <v>36</v>
      </c>
      <c r="BL17" s="32" t="s">
        <v>36</v>
      </c>
      <c r="BM17" s="41" t="s">
        <v>36</v>
      </c>
      <c r="BN17" s="37" t="s">
        <v>36</v>
      </c>
      <c r="BO17" s="37" t="s">
        <v>36</v>
      </c>
      <c r="BP17" s="37" t="s">
        <v>36</v>
      </c>
      <c r="BQ17" s="32" t="s">
        <v>36</v>
      </c>
      <c r="BR17" s="41" t="s">
        <v>36</v>
      </c>
      <c r="BS17" s="37" t="s">
        <v>36</v>
      </c>
      <c r="BT17" s="37" t="s">
        <v>36</v>
      </c>
      <c r="BU17" s="37" t="s">
        <v>36</v>
      </c>
      <c r="BV17" s="37" t="s">
        <v>36</v>
      </c>
      <c r="BW17" s="37" t="s">
        <v>36</v>
      </c>
      <c r="BX17" s="37" t="s">
        <v>36</v>
      </c>
      <c r="BY17" s="27" t="s">
        <v>36</v>
      </c>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307" customFormat="true" ht="15" customHeight="true" x14ac:dyDescent="0.2">
      <c r="A18" s="1051" t="s">
        <v>61</v>
      </c>
      <c r="B18" s="378" t="s">
        <v>15</v>
      </c>
      <c r="C18" s="113">
        <f>C16*C23/100</f>
        <v>61.899393502437952</v>
      </c>
      <c r="D18" s="112">
        <f>D16*D23/100</f>
        <v>72.077246360177384</v>
      </c>
      <c r="E18" s="112">
        <f t="shared" ref="E18:Y18" si="0">E16*E23/100</f>
        <v>70.728798518637106</v>
      </c>
      <c r="F18" s="112">
        <f t="shared" si="0"/>
        <v>83.465877065378464</v>
      </c>
      <c r="G18" s="111">
        <f t="shared" si="0"/>
        <v>92.472170099751764</v>
      </c>
      <c r="H18" s="110">
        <f t="shared" si="0"/>
        <v>76.749859298226653</v>
      </c>
      <c r="I18" s="112">
        <f t="shared" si="0"/>
        <v>86.570972544198526</v>
      </c>
      <c r="J18" s="112">
        <f t="shared" si="0"/>
        <v>87.120443956255187</v>
      </c>
      <c r="K18" s="112">
        <f t="shared" si="0"/>
        <v>92.582601208930029</v>
      </c>
      <c r="L18" s="109">
        <f t="shared" si="0"/>
        <v>96.589282558664294</v>
      </c>
      <c r="M18" s="113">
        <f t="shared" si="0"/>
        <v>62.016912141542001</v>
      </c>
      <c r="N18" s="112">
        <f t="shared" si="0"/>
        <v>64.390508166303803</v>
      </c>
      <c r="O18" s="112">
        <f t="shared" si="0"/>
        <v>70.221531663676373</v>
      </c>
      <c r="P18" s="112">
        <f t="shared" si="0"/>
        <v>65.827176324191612</v>
      </c>
      <c r="Q18" s="111">
        <f t="shared" si="0"/>
        <v>79.425276795244102</v>
      </c>
      <c r="R18" s="110">
        <f t="shared" si="0"/>
        <v>97.939533988060873</v>
      </c>
      <c r="S18" s="112">
        <f t="shared" si="0"/>
        <v>65.863976570126894</v>
      </c>
      <c r="T18" s="112">
        <f t="shared" si="0"/>
        <v>68.489745183343686</v>
      </c>
      <c r="U18" s="112">
        <f t="shared" si="0"/>
        <v>68.953949374809397</v>
      </c>
      <c r="V18" s="112">
        <f t="shared" si="0"/>
        <v>87.724063009234129</v>
      </c>
      <c r="W18" s="112">
        <f t="shared" si="0"/>
        <v>80.91961213637785</v>
      </c>
      <c r="X18" s="112">
        <f t="shared" si="0"/>
        <v>74.479737130339529</v>
      </c>
      <c r="Y18" s="109">
        <f t="shared" si="0"/>
        <v>85.149737573325098</v>
      </c>
      <c r="Z18" s="437"/>
      <c r="AA18" s="437"/>
      <c r="AB18" s="437"/>
      <c r="AC18" s="437"/>
      <c r="AD18" s="437"/>
      <c r="AE18" s="437"/>
      <c r="AF18" s="437"/>
      <c r="AG18" s="437"/>
      <c r="AH18" s="437"/>
      <c r="AI18" s="437"/>
      <c r="AJ18" s="437"/>
      <c r="AK18" s="437"/>
      <c r="AL18" s="437"/>
      <c r="AM18" s="437"/>
      <c r="AN18" s="437"/>
      <c r="AO18" s="437"/>
      <c r="AP18" s="437"/>
      <c r="AQ18" s="437"/>
      <c r="AR18" s="437"/>
      <c r="AS18" s="437"/>
      <c r="AT18" s="437"/>
      <c r="AU18" s="437"/>
      <c r="AV18" s="437"/>
      <c r="AW18" s="437"/>
      <c r="AX18" s="437"/>
      <c r="AY18" s="437"/>
      <c r="AZ18" s="800"/>
      <c r="BA18" s="1039" t="s">
        <v>61</v>
      </c>
      <c r="BB18" s="583" t="s">
        <v>15</v>
      </c>
      <c r="BC18" s="41" t="s">
        <v>36</v>
      </c>
      <c r="BD18" s="37" t="s">
        <v>36</v>
      </c>
      <c r="BE18" s="37" t="s">
        <v>36</v>
      </c>
      <c r="BF18" s="37" t="s">
        <v>36</v>
      </c>
      <c r="BG18" s="32" t="s">
        <v>36</v>
      </c>
      <c r="BH18" s="41" t="s">
        <v>36</v>
      </c>
      <c r="BI18" s="37" t="s">
        <v>36</v>
      </c>
      <c r="BJ18" s="37" t="s">
        <v>36</v>
      </c>
      <c r="BK18" s="37" t="s">
        <v>36</v>
      </c>
      <c r="BL18" s="32" t="s">
        <v>36</v>
      </c>
      <c r="BM18" s="41" t="s">
        <v>36</v>
      </c>
      <c r="BN18" s="37" t="s">
        <v>36</v>
      </c>
      <c r="BO18" s="37" t="s">
        <v>36</v>
      </c>
      <c r="BP18" s="37" t="s">
        <v>36</v>
      </c>
      <c r="BQ18" s="32" t="s">
        <v>36</v>
      </c>
      <c r="BR18" s="41" t="s">
        <v>36</v>
      </c>
      <c r="BS18" s="37" t="s">
        <v>36</v>
      </c>
      <c r="BT18" s="37" t="s">
        <v>36</v>
      </c>
      <c r="BU18" s="37" t="s">
        <v>36</v>
      </c>
      <c r="BV18" s="37" t="s">
        <v>36</v>
      </c>
      <c r="BW18" s="37" t="s">
        <v>36</v>
      </c>
      <c r="BX18" s="37" t="s">
        <v>36</v>
      </c>
      <c r="BY18" s="27" t="s">
        <v>36</v>
      </c>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307" customFormat="true" ht="15" customHeight="true" x14ac:dyDescent="0.2">
      <c r="A19" s="1051"/>
      <c r="B19" s="378" t="s">
        <v>16</v>
      </c>
      <c r="C19" s="113">
        <f>C16*C22/100</f>
        <v>9.5403097293549255</v>
      </c>
      <c r="D19" s="112">
        <f>D16*D22/100</f>
        <v>9.0760286365854306</v>
      </c>
      <c r="E19" s="112">
        <f t="shared" ref="E19:Y19" si="1">E16*E22/100</f>
        <v>8.7995445324069177</v>
      </c>
      <c r="F19" s="112">
        <f t="shared" si="1"/>
        <v>8.3368918394151645</v>
      </c>
      <c r="G19" s="111">
        <f t="shared" si="1"/>
        <v>3.1811726098764006</v>
      </c>
      <c r="H19" s="110">
        <f t="shared" si="1"/>
        <v>8.0943208725986491</v>
      </c>
      <c r="I19" s="112">
        <f t="shared" si="1"/>
        <v>9.3691240910215345</v>
      </c>
      <c r="J19" s="112">
        <f t="shared" si="1"/>
        <v>10.265379830374549</v>
      </c>
      <c r="K19" s="112">
        <f t="shared" si="1"/>
        <v>4.8701317174293379</v>
      </c>
      <c r="L19" s="109">
        <f t="shared" si="1"/>
        <v>0.73581997060810023</v>
      </c>
      <c r="M19" s="113">
        <f t="shared" si="1"/>
        <v>7.0805488143604567</v>
      </c>
      <c r="N19" s="112">
        <f t="shared" si="1"/>
        <v>13.186819066676815</v>
      </c>
      <c r="O19" s="112">
        <f t="shared" si="1"/>
        <v>8.8412150586155747</v>
      </c>
      <c r="P19" s="112">
        <f t="shared" si="1"/>
        <v>8.2367703373566616</v>
      </c>
      <c r="Q19" s="111">
        <f t="shared" si="1"/>
        <v>5.164853489485747</v>
      </c>
      <c r="R19" s="110">
        <f t="shared" si="1"/>
        <v>2.0604660119391491</v>
      </c>
      <c r="S19" s="112">
        <f t="shared" si="1"/>
        <v>7.2892938496583133</v>
      </c>
      <c r="T19" s="112">
        <f t="shared" si="1"/>
        <v>8.0174021131137359</v>
      </c>
      <c r="U19" s="112">
        <f t="shared" si="1"/>
        <v>2.1957913998170175</v>
      </c>
      <c r="V19" s="112">
        <f t="shared" si="1"/>
        <v>7.7403585008147759</v>
      </c>
      <c r="W19" s="112">
        <f t="shared" si="1"/>
        <v>9.5401939318110731</v>
      </c>
      <c r="X19" s="112">
        <f t="shared" si="1"/>
        <v>12.267250821467687</v>
      </c>
      <c r="Y19" s="109">
        <f t="shared" si="1"/>
        <v>6.8539672738499533</v>
      </c>
      <c r="Z19" s="437"/>
      <c r="AA19" s="437"/>
      <c r="AB19" s="437"/>
      <c r="AC19" s="437"/>
      <c r="AD19" s="437"/>
      <c r="AE19" s="437"/>
      <c r="AF19" s="437"/>
      <c r="AG19" s="437"/>
      <c r="AH19" s="437"/>
      <c r="AI19" s="437"/>
      <c r="AJ19" s="437"/>
      <c r="AK19" s="437"/>
      <c r="AL19" s="437"/>
      <c r="AM19" s="437"/>
      <c r="AN19" s="437"/>
      <c r="AO19" s="437"/>
      <c r="AP19" s="437"/>
      <c r="AQ19" s="437"/>
      <c r="AR19" s="437"/>
      <c r="AS19" s="437"/>
      <c r="AT19" s="437"/>
      <c r="AU19" s="437"/>
      <c r="AV19" s="437"/>
      <c r="AW19" s="437"/>
      <c r="AX19" s="437"/>
      <c r="AY19" s="437"/>
      <c r="AZ19" s="800"/>
      <c r="BA19" s="1039"/>
      <c r="BB19" s="583" t="s">
        <v>16</v>
      </c>
      <c r="BC19" s="41" t="s">
        <v>36</v>
      </c>
      <c r="BD19" s="37" t="s">
        <v>36</v>
      </c>
      <c r="BE19" s="37" t="s">
        <v>36</v>
      </c>
      <c r="BF19" s="37" t="s">
        <v>36</v>
      </c>
      <c r="BG19" s="32" t="s">
        <v>36</v>
      </c>
      <c r="BH19" s="41" t="s">
        <v>36</v>
      </c>
      <c r="BI19" s="37" t="s">
        <v>36</v>
      </c>
      <c r="BJ19" s="37" t="s">
        <v>36</v>
      </c>
      <c r="BK19" s="37" t="s">
        <v>36</v>
      </c>
      <c r="BL19" s="32" t="s">
        <v>36</v>
      </c>
      <c r="BM19" s="41" t="s">
        <v>36</v>
      </c>
      <c r="BN19" s="37" t="s">
        <v>36</v>
      </c>
      <c r="BO19" s="37" t="s">
        <v>36</v>
      </c>
      <c r="BP19" s="37" t="s">
        <v>36</v>
      </c>
      <c r="BQ19" s="32" t="s">
        <v>36</v>
      </c>
      <c r="BR19" s="41" t="s">
        <v>36</v>
      </c>
      <c r="BS19" s="37" t="s">
        <v>36</v>
      </c>
      <c r="BT19" s="37" t="s">
        <v>36</v>
      </c>
      <c r="BU19" s="37" t="s">
        <v>36</v>
      </c>
      <c r="BV19" s="37" t="s">
        <v>36</v>
      </c>
      <c r="BW19" s="37" t="s">
        <v>36</v>
      </c>
      <c r="BX19" s="37" t="s">
        <v>36</v>
      </c>
      <c r="BY19" s="27" t="s">
        <v>36</v>
      </c>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307" customFormat="true" ht="15" customHeight="true" x14ac:dyDescent="0.2">
      <c r="A20" s="1051"/>
      <c r="B20" s="378" t="s">
        <v>22</v>
      </c>
      <c r="C20" s="113">
        <f>100-C18-C19-C21</f>
        <v>28.560296768207124</v>
      </c>
      <c r="D20" s="112">
        <f>100-D18-D19-D21</f>
        <v>18.226893020504018</v>
      </c>
      <c r="E20" s="112">
        <f t="shared" ref="E20:Y20" si="2">100-E18-E19-E21</f>
        <v>20.471656948955975</v>
      </c>
      <c r="F20" s="112">
        <f t="shared" si="2"/>
        <v>8.1972310952063712</v>
      </c>
      <c r="G20" s="111">
        <f t="shared" si="2"/>
        <v>4.3466572903718355</v>
      </c>
      <c r="H20" s="110">
        <f t="shared" si="2"/>
        <v>15.155819829174698</v>
      </c>
      <c r="I20" s="112">
        <f t="shared" si="2"/>
        <v>4.0599033647799398</v>
      </c>
      <c r="J20" s="112">
        <f t="shared" si="2"/>
        <v>2.6141762133702642</v>
      </c>
      <c r="K20" s="112">
        <f t="shared" si="2"/>
        <v>2.5472670736406329</v>
      </c>
      <c r="L20" s="109">
        <f t="shared" si="2"/>
        <v>2.6748974707276054</v>
      </c>
      <c r="M20" s="113">
        <f t="shared" si="2"/>
        <v>30.902539044097544</v>
      </c>
      <c r="N20" s="112">
        <f t="shared" si="2"/>
        <v>21.408830387043327</v>
      </c>
      <c r="O20" s="112">
        <f t="shared" si="2"/>
        <v>20.937253277708052</v>
      </c>
      <c r="P20" s="112">
        <f t="shared" si="2"/>
        <v>25.936053338451728</v>
      </c>
      <c r="Q20" s="111">
        <f t="shared" si="2"/>
        <v>15.409869715270151</v>
      </c>
      <c r="R20" s="110">
        <f t="shared" si="2"/>
        <v>-2.2204460492503131E-14</v>
      </c>
      <c r="S20" s="112">
        <f t="shared" si="2"/>
        <v>26.163358281809323</v>
      </c>
      <c r="T20" s="112">
        <f t="shared" si="2"/>
        <v>23.492852703542578</v>
      </c>
      <c r="U20" s="112">
        <f t="shared" si="2"/>
        <v>28.850259225373584</v>
      </c>
      <c r="V20" s="112">
        <f t="shared" si="2"/>
        <v>4.5355784899510949</v>
      </c>
      <c r="W20" s="112">
        <f t="shared" si="2"/>
        <v>9.5401939318110767</v>
      </c>
      <c r="X20" s="112">
        <f t="shared" si="2"/>
        <v>13.253012048192783</v>
      </c>
      <c r="Y20" s="109">
        <f t="shared" si="2"/>
        <v>7.9962951528249491</v>
      </c>
      <c r="Z20" s="437"/>
      <c r="AA20" s="437"/>
      <c r="AB20" s="437"/>
      <c r="AC20" s="437"/>
      <c r="AD20" s="437"/>
      <c r="AE20" s="437"/>
      <c r="AF20" s="437"/>
      <c r="AG20" s="437"/>
      <c r="AH20" s="437"/>
      <c r="AI20" s="437"/>
      <c r="AJ20" s="437"/>
      <c r="AK20" s="437"/>
      <c r="AL20" s="437"/>
      <c r="AM20" s="437"/>
      <c r="AN20" s="437"/>
      <c r="AO20" s="437"/>
      <c r="AP20" s="437"/>
      <c r="AQ20" s="437"/>
      <c r="AR20" s="437"/>
      <c r="AS20" s="437"/>
      <c r="AT20" s="437"/>
      <c r="AU20" s="437"/>
      <c r="AV20" s="437"/>
      <c r="AW20" s="437"/>
      <c r="AX20" s="437"/>
      <c r="AY20" s="437"/>
      <c r="AZ20" s="800"/>
      <c r="BA20" s="1039"/>
      <c r="BB20" s="583" t="s">
        <v>22</v>
      </c>
      <c r="BC20" s="41" t="s">
        <v>36</v>
      </c>
      <c r="BD20" s="37" t="s">
        <v>36</v>
      </c>
      <c r="BE20" s="37" t="s">
        <v>36</v>
      </c>
      <c r="BF20" s="37" t="s">
        <v>36</v>
      </c>
      <c r="BG20" s="32" t="s">
        <v>36</v>
      </c>
      <c r="BH20" s="41" t="s">
        <v>36</v>
      </c>
      <c r="BI20" s="37" t="s">
        <v>36</v>
      </c>
      <c r="BJ20" s="37" t="s">
        <v>36</v>
      </c>
      <c r="BK20" s="37" t="s">
        <v>36</v>
      </c>
      <c r="BL20" s="32" t="s">
        <v>36</v>
      </c>
      <c r="BM20" s="41" t="s">
        <v>36</v>
      </c>
      <c r="BN20" s="37" t="s">
        <v>36</v>
      </c>
      <c r="BO20" s="37" t="s">
        <v>36</v>
      </c>
      <c r="BP20" s="37" t="s">
        <v>36</v>
      </c>
      <c r="BQ20" s="32" t="s">
        <v>36</v>
      </c>
      <c r="BR20" s="41" t="s">
        <v>36</v>
      </c>
      <c r="BS20" s="37" t="s">
        <v>36</v>
      </c>
      <c r="BT20" s="37" t="s">
        <v>36</v>
      </c>
      <c r="BU20" s="37" t="s">
        <v>36</v>
      </c>
      <c r="BV20" s="37" t="s">
        <v>36</v>
      </c>
      <c r="BW20" s="37" t="s">
        <v>36</v>
      </c>
      <c r="BX20" s="37" t="s">
        <v>36</v>
      </c>
      <c r="BY20" s="27" t="s">
        <v>36</v>
      </c>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307" customFormat="true" ht="15" customHeight="true" x14ac:dyDescent="0.2">
      <c r="A21" s="1051"/>
      <c r="B21" s="378" t="s">
        <v>17</v>
      </c>
      <c r="C21" s="113">
        <v>0</v>
      </c>
      <c r="D21" s="112">
        <v>0.61983198273316831</v>
      </c>
      <c r="E21" s="112">
        <v>0</v>
      </c>
      <c r="F21" s="112">
        <v>0</v>
      </c>
      <c r="G21" s="111">
        <v>0</v>
      </c>
      <c r="H21" s="110">
        <v>0</v>
      </c>
      <c r="I21" s="112">
        <v>0</v>
      </c>
      <c r="J21" s="112">
        <v>0</v>
      </c>
      <c r="K21" s="112">
        <v>0</v>
      </c>
      <c r="L21" s="109">
        <v>0</v>
      </c>
      <c r="M21" s="113">
        <v>0</v>
      </c>
      <c r="N21" s="112">
        <v>1.0138423799760556</v>
      </c>
      <c r="O21" s="112">
        <v>0</v>
      </c>
      <c r="P21" s="112">
        <v>0</v>
      </c>
      <c r="Q21" s="111">
        <v>0</v>
      </c>
      <c r="R21" s="110">
        <v>0</v>
      </c>
      <c r="S21" s="112">
        <v>0.68337129840546695</v>
      </c>
      <c r="T21" s="112">
        <v>0</v>
      </c>
      <c r="U21" s="112">
        <v>0</v>
      </c>
      <c r="V21" s="112">
        <v>0</v>
      </c>
      <c r="W21" s="112">
        <v>0</v>
      </c>
      <c r="X21" s="112">
        <v>0</v>
      </c>
      <c r="Y21" s="109">
        <v>0</v>
      </c>
      <c r="Z21" s="437"/>
      <c r="AA21" s="437"/>
      <c r="AB21" s="437"/>
      <c r="AC21" s="437"/>
      <c r="AD21" s="437"/>
      <c r="AE21" s="437"/>
      <c r="AF21" s="437"/>
      <c r="AG21" s="437"/>
      <c r="AH21" s="437"/>
      <c r="AI21" s="437"/>
      <c r="AJ21" s="437"/>
      <c r="AK21" s="437"/>
      <c r="AL21" s="437"/>
      <c r="AM21" s="437"/>
      <c r="AN21" s="437"/>
      <c r="AO21" s="437"/>
      <c r="AP21" s="437"/>
      <c r="AQ21" s="437"/>
      <c r="AR21" s="437"/>
      <c r="AS21" s="437"/>
      <c r="AT21" s="437"/>
      <c r="AU21" s="437"/>
      <c r="AV21" s="437"/>
      <c r="AW21" s="437"/>
      <c r="AX21" s="437"/>
      <c r="AY21" s="437"/>
      <c r="AZ21" s="800"/>
      <c r="BA21" s="1039"/>
      <c r="BB21" s="583" t="s">
        <v>17</v>
      </c>
      <c r="BC21" s="41" t="s">
        <v>36</v>
      </c>
      <c r="BD21" s="37" t="s">
        <v>36</v>
      </c>
      <c r="BE21" s="37" t="s">
        <v>36</v>
      </c>
      <c r="BF21" s="37" t="s">
        <v>36</v>
      </c>
      <c r="BG21" s="32" t="s">
        <v>36</v>
      </c>
      <c r="BH21" s="41" t="s">
        <v>36</v>
      </c>
      <c r="BI21" s="37" t="s">
        <v>36</v>
      </c>
      <c r="BJ21" s="37" t="s">
        <v>36</v>
      </c>
      <c r="BK21" s="37" t="s">
        <v>36</v>
      </c>
      <c r="BL21" s="32" t="s">
        <v>36</v>
      </c>
      <c r="BM21" s="41" t="s">
        <v>36</v>
      </c>
      <c r="BN21" s="37" t="s">
        <v>36</v>
      </c>
      <c r="BO21" s="37" t="s">
        <v>36</v>
      </c>
      <c r="BP21" s="37" t="s">
        <v>36</v>
      </c>
      <c r="BQ21" s="32" t="s">
        <v>36</v>
      </c>
      <c r="BR21" s="41" t="s">
        <v>36</v>
      </c>
      <c r="BS21" s="37" t="s">
        <v>36</v>
      </c>
      <c r="BT21" s="37" t="s">
        <v>36</v>
      </c>
      <c r="BU21" s="37" t="s">
        <v>36</v>
      </c>
      <c r="BV21" s="37" t="s">
        <v>36</v>
      </c>
      <c r="BW21" s="37" t="s">
        <v>36</v>
      </c>
      <c r="BX21" s="37" t="s">
        <v>36</v>
      </c>
      <c r="BY21" s="27" t="s">
        <v>36</v>
      </c>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307" customFormat="true" ht="15" customHeight="true" x14ac:dyDescent="0.2">
      <c r="A22" s="1051" t="s">
        <v>55</v>
      </c>
      <c r="B22" s="378" t="s">
        <v>50</v>
      </c>
      <c r="C22" s="113">
        <v>13.354352408772597</v>
      </c>
      <c r="D22" s="112">
        <v>11.183810680403806</v>
      </c>
      <c r="E22" s="112">
        <v>11.064664740668704</v>
      </c>
      <c r="F22" s="112">
        <v>9.0813076107335569</v>
      </c>
      <c r="G22" s="111">
        <v>3.3257307269787595</v>
      </c>
      <c r="H22" s="110">
        <v>9.5402193247687013</v>
      </c>
      <c r="I22" s="112">
        <v>9.7655979299713209</v>
      </c>
      <c r="J22" s="112">
        <v>10.540938538309003</v>
      </c>
      <c r="K22" s="112">
        <v>4.9974295960580983</v>
      </c>
      <c r="L22" s="109">
        <v>0.75604335519378296</v>
      </c>
      <c r="M22" s="113">
        <v>10.247191020346197</v>
      </c>
      <c r="N22" s="112">
        <v>16.99829001207285</v>
      </c>
      <c r="O22" s="112">
        <v>11.182529604834448</v>
      </c>
      <c r="P22" s="112">
        <v>11.121160441255476</v>
      </c>
      <c r="Q22" s="111">
        <v>6.1057400811428977</v>
      </c>
      <c r="R22" s="110">
        <v>2.0604660119391491</v>
      </c>
      <c r="S22" s="112">
        <v>9.9644128113879002</v>
      </c>
      <c r="T22" s="112">
        <v>10.479285134037369</v>
      </c>
      <c r="U22" s="112">
        <v>3.086155165023575</v>
      </c>
      <c r="V22" s="112">
        <v>8.1081081081081088</v>
      </c>
      <c r="W22" s="112">
        <v>10.546334716459198</v>
      </c>
      <c r="X22" s="112">
        <v>14.14141414141414</v>
      </c>
      <c r="Y22" s="109">
        <v>7.4496644295302019</v>
      </c>
      <c r="Z22" s="437"/>
      <c r="AA22" s="437"/>
      <c r="AB22" s="437"/>
      <c r="AC22" s="437"/>
      <c r="AD22" s="437"/>
      <c r="AE22" s="437"/>
      <c r="AF22" s="437"/>
      <c r="AG22" s="437"/>
      <c r="AH22" s="437"/>
      <c r="AI22" s="437"/>
      <c r="AJ22" s="437"/>
      <c r="AK22" s="437"/>
      <c r="AL22" s="437"/>
      <c r="AM22" s="437"/>
      <c r="AN22" s="437"/>
      <c r="AO22" s="437"/>
      <c r="AP22" s="437"/>
      <c r="AQ22" s="437"/>
      <c r="AR22" s="437"/>
      <c r="AS22" s="437"/>
      <c r="AT22" s="437"/>
      <c r="AU22" s="437"/>
      <c r="AV22" s="437"/>
      <c r="AW22" s="437"/>
      <c r="AX22" s="437"/>
      <c r="AY22" s="437"/>
      <c r="AZ22" s="800"/>
      <c r="BA22" s="1039" t="s">
        <v>55</v>
      </c>
      <c r="BB22" s="583" t="s">
        <v>50</v>
      </c>
      <c r="BC22" s="41" t="s">
        <v>36</v>
      </c>
      <c r="BD22" s="37" t="s">
        <v>36</v>
      </c>
      <c r="BE22" s="37" t="s">
        <v>36</v>
      </c>
      <c r="BF22" s="37" t="s">
        <v>36</v>
      </c>
      <c r="BG22" s="32" t="s">
        <v>36</v>
      </c>
      <c r="BH22" s="41" t="s">
        <v>36</v>
      </c>
      <c r="BI22" s="37" t="s">
        <v>36</v>
      </c>
      <c r="BJ22" s="37" t="s">
        <v>36</v>
      </c>
      <c r="BK22" s="37" t="s">
        <v>36</v>
      </c>
      <c r="BL22" s="32" t="s">
        <v>36</v>
      </c>
      <c r="BM22" s="41" t="s">
        <v>36</v>
      </c>
      <c r="BN22" s="37" t="s">
        <v>36</v>
      </c>
      <c r="BO22" s="37" t="s">
        <v>36</v>
      </c>
      <c r="BP22" s="37" t="s">
        <v>36</v>
      </c>
      <c r="BQ22" s="32" t="s">
        <v>36</v>
      </c>
      <c r="BR22" s="41" t="s">
        <v>36</v>
      </c>
      <c r="BS22" s="37" t="s">
        <v>36</v>
      </c>
      <c r="BT22" s="37" t="s">
        <v>36</v>
      </c>
      <c r="BU22" s="37" t="s">
        <v>36</v>
      </c>
      <c r="BV22" s="37" t="s">
        <v>36</v>
      </c>
      <c r="BW22" s="37" t="s">
        <v>36</v>
      </c>
      <c r="BX22" s="37" t="s">
        <v>36</v>
      </c>
      <c r="BY22" s="27" t="s">
        <v>36</v>
      </c>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307" customFormat="true" ht="15" customHeight="true" x14ac:dyDescent="0.2">
      <c r="A23" s="1052"/>
      <c r="B23" s="379" t="s">
        <v>49</v>
      </c>
      <c r="C23" s="108">
        <v>86.645647591227402</v>
      </c>
      <c r="D23" s="107">
        <v>88.816189319596191</v>
      </c>
      <c r="E23" s="107">
        <v>88.935335259331296</v>
      </c>
      <c r="F23" s="107">
        <v>90.91869238926644</v>
      </c>
      <c r="G23" s="106">
        <v>96.674269273021238</v>
      </c>
      <c r="H23" s="105">
        <v>90.459780675231301</v>
      </c>
      <c r="I23" s="107">
        <v>90.234402070028679</v>
      </c>
      <c r="J23" s="107">
        <v>89.459061461690993</v>
      </c>
      <c r="K23" s="107">
        <v>95.002570403941903</v>
      </c>
      <c r="L23" s="104">
        <v>99.243956644806218</v>
      </c>
      <c r="M23" s="108">
        <v>89.752808979653793</v>
      </c>
      <c r="N23" s="107">
        <v>83.001709987927157</v>
      </c>
      <c r="O23" s="107">
        <v>88.817470395165557</v>
      </c>
      <c r="P23" s="107">
        <v>88.878839558744531</v>
      </c>
      <c r="Q23" s="106">
        <v>93.894259918857102</v>
      </c>
      <c r="R23" s="105">
        <v>97.939533988060859</v>
      </c>
      <c r="S23" s="107">
        <v>90.035587188612098</v>
      </c>
      <c r="T23" s="107">
        <v>89.520714865962631</v>
      </c>
      <c r="U23" s="107">
        <v>96.91384483497643</v>
      </c>
      <c r="V23" s="107">
        <v>91.891891891891902</v>
      </c>
      <c r="W23" s="107">
        <v>89.453665283540801</v>
      </c>
      <c r="X23" s="107">
        <v>85.858585858585855</v>
      </c>
      <c r="Y23" s="104">
        <v>92.550335570469798</v>
      </c>
      <c r="Z23" s="437"/>
      <c r="AA23" s="437"/>
      <c r="AB23" s="437"/>
      <c r="AC23" s="437"/>
      <c r="AD23" s="437"/>
      <c r="AE23" s="437"/>
      <c r="AF23" s="437"/>
      <c r="AG23" s="437"/>
      <c r="AH23" s="437"/>
      <c r="AI23" s="437"/>
      <c r="AJ23" s="437"/>
      <c r="AK23" s="437"/>
      <c r="AL23" s="437"/>
      <c r="AM23" s="437"/>
      <c r="AN23" s="437"/>
      <c r="AO23" s="437"/>
      <c r="AP23" s="437"/>
      <c r="AQ23" s="437"/>
      <c r="AR23" s="437"/>
      <c r="AS23" s="437"/>
      <c r="AT23" s="437"/>
      <c r="AU23" s="437"/>
      <c r="AV23" s="437"/>
      <c r="AW23" s="437"/>
      <c r="AX23" s="437"/>
      <c r="AY23" s="437"/>
      <c r="AZ23" s="800"/>
      <c r="BA23" s="1040"/>
      <c r="BB23" s="584" t="s">
        <v>49</v>
      </c>
      <c r="BC23" s="40" t="s">
        <v>36</v>
      </c>
      <c r="BD23" s="36" t="s">
        <v>36</v>
      </c>
      <c r="BE23" s="36" t="s">
        <v>36</v>
      </c>
      <c r="BF23" s="36" t="s">
        <v>36</v>
      </c>
      <c r="BG23" s="31" t="s">
        <v>36</v>
      </c>
      <c r="BH23" s="40" t="s">
        <v>36</v>
      </c>
      <c r="BI23" s="36" t="s">
        <v>36</v>
      </c>
      <c r="BJ23" s="36" t="s">
        <v>36</v>
      </c>
      <c r="BK23" s="36" t="s">
        <v>36</v>
      </c>
      <c r="BL23" s="31" t="s">
        <v>36</v>
      </c>
      <c r="BM23" s="40" t="s">
        <v>36</v>
      </c>
      <c r="BN23" s="36" t="s">
        <v>36</v>
      </c>
      <c r="BO23" s="36" t="s">
        <v>36</v>
      </c>
      <c r="BP23" s="36" t="s">
        <v>36</v>
      </c>
      <c r="BQ23" s="31" t="s">
        <v>36</v>
      </c>
      <c r="BR23" s="40" t="s">
        <v>36</v>
      </c>
      <c r="BS23" s="36" t="s">
        <v>36</v>
      </c>
      <c r="BT23" s="36" t="s">
        <v>36</v>
      </c>
      <c r="BU23" s="36" t="s">
        <v>36</v>
      </c>
      <c r="BV23" s="36" t="s">
        <v>36</v>
      </c>
      <c r="BW23" s="36" t="s">
        <v>36</v>
      </c>
      <c r="BX23" s="36" t="s">
        <v>36</v>
      </c>
      <c r="BY23" s="26" t="s">
        <v>36</v>
      </c>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303" customFormat="true" ht="15" hidden="true" customHeight="true" x14ac:dyDescent="0.2">
      <c r="A24" s="1058" t="s">
        <v>48</v>
      </c>
      <c r="B24" s="375" t="s">
        <v>60</v>
      </c>
      <c r="C24" s="382"/>
      <c r="D24" s="383"/>
      <c r="E24" s="383"/>
      <c r="F24" s="383"/>
      <c r="G24" s="384"/>
      <c r="H24" s="385"/>
      <c r="I24" s="383"/>
      <c r="J24" s="383"/>
      <c r="K24" s="383"/>
      <c r="L24" s="386"/>
      <c r="M24" s="382"/>
      <c r="N24" s="383"/>
      <c r="O24" s="383"/>
      <c r="P24" s="383"/>
      <c r="Q24" s="384"/>
      <c r="R24" s="385"/>
      <c r="S24" s="383"/>
      <c r="T24" s="383"/>
      <c r="U24" s="383"/>
      <c r="V24" s="383"/>
      <c r="W24" s="383"/>
      <c r="X24" s="383"/>
      <c r="Y24" s="386"/>
      <c r="Z24" s="774"/>
      <c r="AA24" s="774"/>
      <c r="AB24" s="774"/>
      <c r="AC24" s="774"/>
      <c r="AD24" s="774"/>
      <c r="AE24" s="774"/>
      <c r="AF24" s="774"/>
      <c r="AG24" s="774"/>
      <c r="AH24" s="774"/>
      <c r="AI24" s="774"/>
      <c r="AJ24" s="774"/>
      <c r="AK24" s="774"/>
      <c r="AL24" s="774"/>
      <c r="AM24" s="774"/>
      <c r="AN24" s="774"/>
      <c r="AO24" s="774"/>
      <c r="AP24" s="774"/>
      <c r="AQ24" s="774"/>
      <c r="AR24" s="774"/>
      <c r="AS24" s="774"/>
      <c r="AT24" s="774"/>
      <c r="AU24" s="774"/>
      <c r="AV24" s="774"/>
      <c r="AW24" s="774"/>
      <c r="AX24" s="774"/>
      <c r="AY24" s="774"/>
      <c r="AZ24" s="343"/>
      <c r="BB24" s="305"/>
      <c r="BZ24" s="343"/>
      <c r="CA24" s="343"/>
      <c r="CB24" s="343"/>
      <c r="CC24" s="343"/>
      <c r="CD24" s="343"/>
      <c r="CE24" s="343"/>
      <c r="CF24" s="343"/>
      <c r="CG24" s="343"/>
      <c r="CH24" s="343"/>
      <c r="CI24" s="343"/>
      <c r="CJ24" s="343"/>
      <c r="CK24" s="343"/>
      <c r="CL24" s="343"/>
      <c r="CM24" s="343"/>
      <c r="CN24" s="343"/>
      <c r="CO24" s="343"/>
      <c r="CP24" s="343"/>
      <c r="CQ24" s="343"/>
      <c r="CR24" s="343"/>
      <c r="CS24" s="343"/>
      <c r="CT24" s="343"/>
      <c r="CU24" s="343"/>
      <c r="CV24" s="343"/>
      <c r="CW24" s="343"/>
      <c r="CX24" s="343"/>
      <c r="CY24" s="343"/>
      <c r="CZ24" s="343"/>
    </row>
    <row r="25" s="303" customFormat="true" ht="15" hidden="true" customHeight="true" x14ac:dyDescent="0.2">
      <c r="A25" s="1059"/>
      <c r="B25" s="371" t="s">
        <v>59</v>
      </c>
      <c r="C25" s="387"/>
      <c r="D25" s="388"/>
      <c r="E25" s="388"/>
      <c r="F25" s="388"/>
      <c r="G25" s="389"/>
      <c r="H25" s="390"/>
      <c r="I25" s="388"/>
      <c r="J25" s="388"/>
      <c r="K25" s="388"/>
      <c r="L25" s="391"/>
      <c r="M25" s="387"/>
      <c r="N25" s="388"/>
      <c r="O25" s="388"/>
      <c r="P25" s="388"/>
      <c r="Q25" s="389"/>
      <c r="R25" s="390"/>
      <c r="S25" s="388"/>
      <c r="T25" s="388"/>
      <c r="U25" s="388"/>
      <c r="V25" s="388"/>
      <c r="W25" s="388"/>
      <c r="X25" s="388"/>
      <c r="Y25" s="391"/>
      <c r="Z25" s="774"/>
      <c r="AA25" s="774"/>
      <c r="AB25" s="774"/>
      <c r="AC25" s="774"/>
      <c r="AD25" s="774"/>
      <c r="AE25" s="774"/>
      <c r="AF25" s="774"/>
      <c r="AG25" s="774"/>
      <c r="AH25" s="774"/>
      <c r="AI25" s="774"/>
      <c r="AJ25" s="774"/>
      <c r="AK25" s="774"/>
      <c r="AL25" s="774"/>
      <c r="AM25" s="774"/>
      <c r="AN25" s="774"/>
      <c r="AO25" s="774"/>
      <c r="AP25" s="774"/>
      <c r="AQ25" s="774"/>
      <c r="AR25" s="774"/>
      <c r="AS25" s="774"/>
      <c r="AT25" s="774"/>
      <c r="AU25" s="774"/>
      <c r="AV25" s="774"/>
      <c r="AW25" s="774"/>
      <c r="AX25" s="774"/>
      <c r="AY25" s="774"/>
      <c r="AZ25" s="343"/>
      <c r="BB25" s="305"/>
      <c r="BZ25" s="343"/>
      <c r="CA25" s="343"/>
      <c r="CB25" s="343"/>
      <c r="CC25" s="343"/>
      <c r="CD25" s="343"/>
      <c r="CE25" s="343"/>
      <c r="CF25" s="343"/>
      <c r="CG25" s="343"/>
      <c r="CH25" s="343"/>
      <c r="CI25" s="343"/>
      <c r="CJ25" s="343"/>
      <c r="CK25" s="343"/>
      <c r="CL25" s="343"/>
      <c r="CM25" s="343"/>
      <c r="CN25" s="343"/>
      <c r="CO25" s="343"/>
      <c r="CP25" s="343"/>
      <c r="CQ25" s="343"/>
      <c r="CR25" s="343"/>
      <c r="CS25" s="343"/>
      <c r="CT25" s="343"/>
      <c r="CU25" s="343"/>
      <c r="CV25" s="343"/>
      <c r="CW25" s="343"/>
      <c r="CX25" s="343"/>
      <c r="CY25" s="343"/>
      <c r="CZ25" s="343"/>
    </row>
    <row r="26" s="303" customFormat="true" ht="15" hidden="true" customHeight="true" x14ac:dyDescent="0.2">
      <c r="A26" s="1060"/>
      <c r="B26" s="372" t="s">
        <v>47</v>
      </c>
      <c r="C26" s="392"/>
      <c r="D26" s="393"/>
      <c r="E26" s="393"/>
      <c r="F26" s="393"/>
      <c r="G26" s="394"/>
      <c r="H26" s="395"/>
      <c r="I26" s="393"/>
      <c r="J26" s="393"/>
      <c r="K26" s="393"/>
      <c r="L26" s="396"/>
      <c r="M26" s="392"/>
      <c r="N26" s="393"/>
      <c r="O26" s="393"/>
      <c r="P26" s="393"/>
      <c r="Q26" s="394"/>
      <c r="R26" s="14"/>
      <c r="S26" s="13"/>
      <c r="T26" s="13"/>
      <c r="U26" s="13"/>
      <c r="V26" s="13"/>
      <c r="W26" s="13"/>
      <c r="X26" s="13"/>
      <c r="Y26" s="8"/>
      <c r="Z26" s="774"/>
      <c r="AA26" s="774"/>
      <c r="AB26" s="774"/>
      <c r="AC26" s="774"/>
      <c r="AD26" s="774"/>
      <c r="AE26" s="774"/>
      <c r="AF26" s="774"/>
      <c r="AG26" s="774"/>
      <c r="AH26" s="774"/>
      <c r="AI26" s="774"/>
      <c r="AJ26" s="774"/>
      <c r="AK26" s="774"/>
      <c r="AL26" s="774"/>
      <c r="AM26" s="774"/>
      <c r="AN26" s="774"/>
      <c r="AO26" s="774"/>
      <c r="AP26" s="774"/>
      <c r="AQ26" s="774"/>
      <c r="AR26" s="774"/>
      <c r="AS26" s="774"/>
      <c r="AT26" s="774"/>
      <c r="AU26" s="774"/>
      <c r="AV26" s="774"/>
      <c r="AW26" s="774"/>
      <c r="AX26" s="774"/>
      <c r="AY26" s="774"/>
      <c r="AZ26" s="343"/>
      <c r="BB26" s="305"/>
      <c r="BZ26" s="343"/>
      <c r="CA26" s="343"/>
      <c r="CB26" s="343"/>
      <c r="CC26" s="343"/>
      <c r="CD26" s="343"/>
      <c r="CE26" s="343"/>
      <c r="CF26" s="343"/>
      <c r="CG26" s="343"/>
      <c r="CH26" s="343"/>
      <c r="CI26" s="343"/>
      <c r="CJ26" s="343"/>
      <c r="CK26" s="343"/>
      <c r="CL26" s="343"/>
      <c r="CM26" s="343"/>
      <c r="CN26" s="343"/>
      <c r="CO26" s="343"/>
      <c r="CP26" s="343"/>
      <c r="CQ26" s="343"/>
      <c r="CR26" s="343"/>
      <c r="CS26" s="343"/>
      <c r="CT26" s="343"/>
      <c r="CU26" s="343"/>
      <c r="CV26" s="343"/>
      <c r="CW26" s="343"/>
      <c r="CX26" s="343"/>
      <c r="CY26" s="343"/>
      <c r="CZ26" s="343"/>
    </row>
    <row r="27" s="307" customFormat="true" ht="15" customHeight="true" x14ac:dyDescent="0.2">
      <c r="A27" s="302"/>
      <c r="B27" s="374"/>
      <c r="C27" s="1054" t="s">
        <v>116</v>
      </c>
      <c r="D27" s="1055"/>
      <c r="E27" s="1055"/>
      <c r="F27" s="1055"/>
      <c r="G27" s="1056"/>
      <c r="H27" s="1057" t="s">
        <v>39</v>
      </c>
      <c r="I27" s="1048"/>
      <c r="J27" s="1048"/>
      <c r="K27" s="1048"/>
      <c r="L27" s="1050"/>
      <c r="M27" s="1047" t="s">
        <v>38</v>
      </c>
      <c r="N27" s="1048"/>
      <c r="O27" s="1048"/>
      <c r="P27" s="1048"/>
      <c r="Q27" s="1050"/>
      <c r="R27" s="16" t="s">
        <v>144</v>
      </c>
      <c r="S27" s="426"/>
      <c r="T27" s="426"/>
      <c r="U27" s="426"/>
      <c r="V27" s="426"/>
      <c r="W27" s="426"/>
      <c r="X27" s="426"/>
      <c r="Y27" s="426"/>
      <c r="Z27" s="437"/>
      <c r="AA27" s="437"/>
      <c r="AB27" s="437"/>
      <c r="AC27" s="437"/>
      <c r="AD27" s="437"/>
      <c r="AE27" s="437"/>
      <c r="AF27" s="437"/>
      <c r="AG27" s="437"/>
      <c r="AH27" s="437"/>
      <c r="AI27" s="437"/>
      <c r="AJ27" s="437"/>
      <c r="AK27" s="437"/>
      <c r="AL27" s="437"/>
      <c r="AM27" s="437"/>
      <c r="AN27" s="437"/>
      <c r="AO27" s="437"/>
      <c r="AP27" s="437"/>
      <c r="AQ27" s="437"/>
      <c r="AR27" s="437"/>
      <c r="AS27" s="437"/>
      <c r="AT27" s="437"/>
      <c r="AU27" s="437"/>
      <c r="AV27" s="437"/>
      <c r="AW27" s="437"/>
      <c r="AX27" s="437"/>
      <c r="AY27" s="437"/>
      <c r="AZ27" s="800"/>
      <c r="BA27" s="344" t="s">
        <v>132</v>
      </c>
      <c r="BB27" s="287" t="s">
        <v>97</v>
      </c>
      <c r="BC27" s="1042" t="s">
        <v>116</v>
      </c>
      <c r="BD27" s="1043"/>
      <c r="BE27" s="1043"/>
      <c r="BF27" s="1043"/>
      <c r="BG27" s="1044"/>
      <c r="BH27" s="1042" t="s">
        <v>39</v>
      </c>
      <c r="BI27" s="1043"/>
      <c r="BJ27" s="1043"/>
      <c r="BK27" s="1043"/>
      <c r="BL27" s="1044"/>
      <c r="BM27" s="1042" t="s">
        <v>38</v>
      </c>
      <c r="BN27" s="1043"/>
      <c r="BO27" s="1043"/>
      <c r="BP27" s="1043"/>
      <c r="BQ27" s="1045"/>
      <c r="BR27" s="15" t="s">
        <v>144</v>
      </c>
      <c r="BS27" s="426"/>
      <c r="BT27" s="426"/>
      <c r="BU27" s="426"/>
      <c r="BV27" s="426"/>
      <c r="BW27" s="426"/>
      <c r="BX27" s="426"/>
      <c r="BY27" s="426"/>
      <c r="BZ27" s="342"/>
      <c r="CA27" s="342"/>
      <c r="CB27" s="342"/>
      <c r="CC27" s="342"/>
      <c r="CD27" s="342"/>
      <c r="CE27" s="342"/>
      <c r="CF27" s="342"/>
      <c r="CG27" s="342"/>
      <c r="CH27" s="342"/>
      <c r="CI27" s="342"/>
      <c r="CJ27" s="342"/>
      <c r="CK27" s="342"/>
      <c r="CL27" s="342"/>
      <c r="CM27" s="342"/>
      <c r="CN27" s="342"/>
      <c r="CO27" s="342"/>
      <c r="CP27" s="342"/>
      <c r="CQ27" s="342"/>
      <c r="CR27" s="342"/>
      <c r="CS27" s="342"/>
      <c r="CT27" s="342"/>
      <c r="CU27" s="342"/>
      <c r="CV27" s="342"/>
      <c r="CW27" s="342"/>
      <c r="CX27" s="342"/>
      <c r="CY27" s="342"/>
      <c r="CZ27" s="342"/>
    </row>
    <row r="28" s="307" customFormat="true" ht="12.75" x14ac:dyDescent="0.2">
      <c r="A28" s="329" t="s">
        <v>70</v>
      </c>
      <c r="B28" s="374"/>
      <c r="C28" s="417" t="s">
        <v>0</v>
      </c>
      <c r="D28" s="590" t="s">
        <v>1</v>
      </c>
      <c r="E28" s="590" t="s">
        <v>2</v>
      </c>
      <c r="F28" s="590" t="s">
        <v>3</v>
      </c>
      <c r="G28" s="591" t="s">
        <v>4</v>
      </c>
      <c r="H28" s="380" t="s">
        <v>0</v>
      </c>
      <c r="I28" s="592" t="s">
        <v>1</v>
      </c>
      <c r="J28" s="592" t="s">
        <v>2</v>
      </c>
      <c r="K28" s="592" t="s">
        <v>3</v>
      </c>
      <c r="L28" s="593" t="s">
        <v>4</v>
      </c>
      <c r="M28" s="381" t="s">
        <v>0</v>
      </c>
      <c r="N28" s="592" t="s">
        <v>1</v>
      </c>
      <c r="O28" s="592" t="s">
        <v>2</v>
      </c>
      <c r="P28" s="592" t="s">
        <v>3</v>
      </c>
      <c r="Q28" s="588" t="s">
        <v>4</v>
      </c>
      <c r="R28" s="380" t="s">
        <v>159</v>
      </c>
      <c r="S28" s="592" t="s">
        <v>160</v>
      </c>
      <c r="T28" s="592" t="s">
        <v>161</v>
      </c>
      <c r="U28" s="592" t="s">
        <v>162</v>
      </c>
      <c r="V28" s="592" t="s">
        <v>163</v>
      </c>
      <c r="W28" s="592" t="s">
        <v>164</v>
      </c>
      <c r="X28" s="592" t="s">
        <v>165</v>
      </c>
      <c r="Y28" s="593" t="s">
        <v>166</v>
      </c>
      <c r="Z28" s="437"/>
      <c r="AA28" s="437"/>
      <c r="AB28" s="437"/>
      <c r="AC28" s="437"/>
      <c r="AD28" s="437"/>
      <c r="AE28" s="437"/>
      <c r="AF28" s="437"/>
      <c r="AG28" s="437"/>
      <c r="AH28" s="437"/>
      <c r="AI28" s="437"/>
      <c r="AJ28" s="437"/>
      <c r="AK28" s="437"/>
      <c r="AL28" s="437"/>
      <c r="AM28" s="437"/>
      <c r="AN28" s="437"/>
      <c r="AO28" s="437"/>
      <c r="AP28" s="437"/>
      <c r="AQ28" s="437"/>
      <c r="AR28" s="437"/>
      <c r="AS28" s="437"/>
      <c r="AT28" s="437"/>
      <c r="AU28" s="437"/>
      <c r="AV28" s="437"/>
      <c r="AW28" s="437"/>
      <c r="AX28" s="437"/>
      <c r="AY28" s="437"/>
      <c r="AZ28" s="800"/>
      <c r="BA28" s="329" t="s">
        <v>121</v>
      </c>
      <c r="BB28" s="328"/>
      <c r="BC28" s="455" t="s">
        <v>0</v>
      </c>
      <c r="BD28" s="326" t="s">
        <v>1</v>
      </c>
      <c r="BE28" s="326" t="s">
        <v>2</v>
      </c>
      <c r="BF28" s="326" t="s">
        <v>3</v>
      </c>
      <c r="BG28" s="456" t="s">
        <v>4</v>
      </c>
      <c r="BH28" s="455" t="s">
        <v>0</v>
      </c>
      <c r="BI28" s="326" t="s">
        <v>1</v>
      </c>
      <c r="BJ28" s="326" t="s">
        <v>2</v>
      </c>
      <c r="BK28" s="326" t="s">
        <v>3</v>
      </c>
      <c r="BL28" s="456" t="s">
        <v>4</v>
      </c>
      <c r="BM28" s="455" t="s">
        <v>0</v>
      </c>
      <c r="BN28" s="326" t="s">
        <v>1</v>
      </c>
      <c r="BO28" s="326" t="s">
        <v>2</v>
      </c>
      <c r="BP28" s="326" t="s">
        <v>3</v>
      </c>
      <c r="BQ28" s="456" t="s">
        <v>4</v>
      </c>
      <c r="BR28" s="455" t="s">
        <v>159</v>
      </c>
      <c r="BS28" s="326" t="s">
        <v>160</v>
      </c>
      <c r="BT28" s="326" t="s">
        <v>161</v>
      </c>
      <c r="BU28" s="326" t="s">
        <v>162</v>
      </c>
      <c r="BV28" s="326" t="s">
        <v>163</v>
      </c>
      <c r="BW28" s="326" t="s">
        <v>164</v>
      </c>
      <c r="BX28" s="326" t="s">
        <v>165</v>
      </c>
      <c r="BY28" s="327" t="s">
        <v>166</v>
      </c>
      <c r="BZ28" s="803"/>
      <c r="CA28" s="803"/>
      <c r="CB28" s="803"/>
      <c r="CC28" s="803"/>
      <c r="CD28" s="803"/>
      <c r="CE28" s="803"/>
      <c r="CF28" s="803"/>
      <c r="CG28" s="803"/>
      <c r="CH28" s="803"/>
      <c r="CI28" s="803"/>
      <c r="CJ28" s="803"/>
      <c r="CK28" s="803"/>
      <c r="CL28" s="803"/>
      <c r="CM28" s="803"/>
      <c r="CN28" s="803"/>
      <c r="CO28" s="803"/>
      <c r="CP28" s="803"/>
      <c r="CQ28" s="803"/>
      <c r="CR28" s="803"/>
      <c r="CS28" s="803"/>
      <c r="CT28" s="803"/>
      <c r="CU28" s="803"/>
      <c r="CV28" s="803"/>
      <c r="CW28" s="803"/>
      <c r="CX28" s="803"/>
      <c r="CY28" s="803"/>
      <c r="CZ28" s="803"/>
    </row>
    <row r="29" s="307" customFormat="true" ht="15" customHeight="true" x14ac:dyDescent="0.2">
      <c r="A29" s="1053" t="s">
        <v>58</v>
      </c>
      <c r="B29" s="377" t="s">
        <v>50</v>
      </c>
      <c r="C29" s="118">
        <v>21.052271903938422</v>
      </c>
      <c r="D29" s="117">
        <v>36.799668942542482</v>
      </c>
      <c r="E29" s="117">
        <v>52.738812712666338</v>
      </c>
      <c r="F29" s="117">
        <v>82.434759766841509</v>
      </c>
      <c r="G29" s="116">
        <v>93.090679111234579</v>
      </c>
      <c r="H29" s="115">
        <v>76.253437366340648</v>
      </c>
      <c r="I29" s="117">
        <v>90.555487022555241</v>
      </c>
      <c r="J29" s="117">
        <v>93.818259190830716</v>
      </c>
      <c r="K29" s="117">
        <v>97.45273292635936</v>
      </c>
      <c r="L29" s="114">
        <v>94.955060116477767</v>
      </c>
      <c r="M29" s="118">
        <v>17.701252275484045</v>
      </c>
      <c r="N29" s="117">
        <v>22.033423214064527</v>
      </c>
      <c r="O29" s="117">
        <v>31.684990980906452</v>
      </c>
      <c r="P29" s="117">
        <v>38.226524969486384</v>
      </c>
      <c r="Q29" s="116">
        <v>66.77173334754545</v>
      </c>
      <c r="R29" s="115">
        <v>100</v>
      </c>
      <c r="S29" s="117">
        <v>51.448096322811587</v>
      </c>
      <c r="T29" s="117">
        <v>44.282162834058418</v>
      </c>
      <c r="U29" s="117">
        <v>15.523025312595303</v>
      </c>
      <c r="V29" s="117">
        <v>93.699076588810428</v>
      </c>
      <c r="W29" s="117">
        <v>46.011886143259304</v>
      </c>
      <c r="X29" s="117">
        <v>13.691128148959475</v>
      </c>
      <c r="Y29" s="114">
        <v>51.898734177215189</v>
      </c>
      <c r="Z29" s="437"/>
      <c r="AA29" s="437"/>
      <c r="AB29" s="437"/>
      <c r="AC29" s="437"/>
      <c r="AD29" s="437"/>
      <c r="AE29" s="437"/>
      <c r="AF29" s="437"/>
      <c r="AG29" s="437"/>
      <c r="AH29" s="437"/>
      <c r="AI29" s="437"/>
      <c r="AJ29" s="437"/>
      <c r="AK29" s="437"/>
      <c r="AL29" s="437"/>
      <c r="AM29" s="437"/>
      <c r="AN29" s="437"/>
      <c r="AO29" s="437"/>
      <c r="AP29" s="437"/>
      <c r="AQ29" s="437"/>
      <c r="AR29" s="437"/>
      <c r="AS29" s="437"/>
      <c r="AT29" s="437"/>
      <c r="AU29" s="437"/>
      <c r="AV29" s="437"/>
      <c r="AW29" s="437"/>
      <c r="AX29" s="437"/>
      <c r="AY29" s="437"/>
      <c r="AZ29" s="800"/>
      <c r="BA29" s="1041" t="s">
        <v>58</v>
      </c>
      <c r="BB29" s="585" t="s">
        <v>50</v>
      </c>
      <c r="BC29" s="42" t="s">
        <v>36</v>
      </c>
      <c r="BD29" s="38" t="s">
        <v>36</v>
      </c>
      <c r="BE29" s="38" t="s">
        <v>36</v>
      </c>
      <c r="BF29" s="38" t="s">
        <v>36</v>
      </c>
      <c r="BG29" s="33" t="s">
        <v>36</v>
      </c>
      <c r="BH29" s="42" t="s">
        <v>36</v>
      </c>
      <c r="BI29" s="38" t="s">
        <v>36</v>
      </c>
      <c r="BJ29" s="38" t="s">
        <v>36</v>
      </c>
      <c r="BK29" s="38" t="s">
        <v>36</v>
      </c>
      <c r="BL29" s="33" t="s">
        <v>36</v>
      </c>
      <c r="BM29" s="42" t="s">
        <v>36</v>
      </c>
      <c r="BN29" s="38" t="s">
        <v>36</v>
      </c>
      <c r="BO29" s="38" t="s">
        <v>36</v>
      </c>
      <c r="BP29" s="38" t="s">
        <v>36</v>
      </c>
      <c r="BQ29" s="33" t="s">
        <v>36</v>
      </c>
      <c r="BR29" s="42" t="s">
        <v>36</v>
      </c>
      <c r="BS29" s="38" t="s">
        <v>36</v>
      </c>
      <c r="BT29" s="38" t="s">
        <v>36</v>
      </c>
      <c r="BU29" s="38" t="s">
        <v>36</v>
      </c>
      <c r="BV29" s="38" t="s">
        <v>36</v>
      </c>
      <c r="BW29" s="38" t="s">
        <v>36</v>
      </c>
      <c r="BX29" s="38" t="s">
        <v>36</v>
      </c>
      <c r="BY29" s="28" t="s">
        <v>36</v>
      </c>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307" customFormat="true" ht="15" customHeight="true" x14ac:dyDescent="0.2">
      <c r="A30" s="1051"/>
      <c r="B30" s="378" t="s">
        <v>49</v>
      </c>
      <c r="C30" s="113">
        <v>78.947728096061581</v>
      </c>
      <c r="D30" s="112">
        <v>63.200331057457525</v>
      </c>
      <c r="E30" s="112">
        <v>47.261187287333669</v>
      </c>
      <c r="F30" s="112">
        <v>17.565240233158498</v>
      </c>
      <c r="G30" s="111">
        <v>6.9093208887654205</v>
      </c>
      <c r="H30" s="110">
        <v>23.746562633659348</v>
      </c>
      <c r="I30" s="112">
        <v>9.4445129774447683</v>
      </c>
      <c r="J30" s="112">
        <v>6.1817408091692876</v>
      </c>
      <c r="K30" s="112">
        <v>2.5472670736406333</v>
      </c>
      <c r="L30" s="109">
        <v>5.0449398835222254</v>
      </c>
      <c r="M30" s="113">
        <v>82.298747724515948</v>
      </c>
      <c r="N30" s="112">
        <v>77.966576785935473</v>
      </c>
      <c r="O30" s="112">
        <v>68.315009019093552</v>
      </c>
      <c r="P30" s="112">
        <v>61.773475030513616</v>
      </c>
      <c r="Q30" s="111">
        <v>33.22826665245455</v>
      </c>
      <c r="R30" s="110">
        <v>0</v>
      </c>
      <c r="S30" s="112">
        <v>48.551903677188413</v>
      </c>
      <c r="T30" s="112">
        <v>55.717837165941575</v>
      </c>
      <c r="U30" s="112">
        <v>84.476974687404692</v>
      </c>
      <c r="V30" s="112">
        <v>6.3009234111895713</v>
      </c>
      <c r="W30" s="112">
        <v>53.988113856740696</v>
      </c>
      <c r="X30" s="112">
        <v>86.308871851040522</v>
      </c>
      <c r="Y30" s="109">
        <v>48.101265822784811</v>
      </c>
      <c r="Z30" s="437"/>
      <c r="AA30" s="437"/>
      <c r="AB30" s="437"/>
      <c r="AC30" s="437"/>
      <c r="AD30" s="437"/>
      <c r="AE30" s="437"/>
      <c r="AF30" s="437"/>
      <c r="AG30" s="437"/>
      <c r="AH30" s="437"/>
      <c r="AI30" s="437"/>
      <c r="AJ30" s="437"/>
      <c r="AK30" s="437"/>
      <c r="AL30" s="437"/>
      <c r="AM30" s="437"/>
      <c r="AN30" s="437"/>
      <c r="AO30" s="437"/>
      <c r="AP30" s="437"/>
      <c r="AQ30" s="437"/>
      <c r="AR30" s="437"/>
      <c r="AS30" s="437"/>
      <c r="AT30" s="437"/>
      <c r="AU30" s="437"/>
      <c r="AV30" s="437"/>
      <c r="AW30" s="437"/>
      <c r="AX30" s="437"/>
      <c r="AY30" s="437"/>
      <c r="AZ30" s="800"/>
      <c r="BA30" s="1039"/>
      <c r="BB30" s="583" t="s">
        <v>49</v>
      </c>
      <c r="BC30" s="41" t="s">
        <v>36</v>
      </c>
      <c r="BD30" s="37" t="s">
        <v>36</v>
      </c>
      <c r="BE30" s="37" t="s">
        <v>36</v>
      </c>
      <c r="BF30" s="37" t="s">
        <v>36</v>
      </c>
      <c r="BG30" s="32" t="s">
        <v>36</v>
      </c>
      <c r="BH30" s="41" t="s">
        <v>36</v>
      </c>
      <c r="BI30" s="37" t="s">
        <v>36</v>
      </c>
      <c r="BJ30" s="37" t="s">
        <v>36</v>
      </c>
      <c r="BK30" s="37" t="s">
        <v>36</v>
      </c>
      <c r="BL30" s="32" t="s">
        <v>36</v>
      </c>
      <c r="BM30" s="41" t="s">
        <v>36</v>
      </c>
      <c r="BN30" s="37" t="s">
        <v>36</v>
      </c>
      <c r="BO30" s="37" t="s">
        <v>36</v>
      </c>
      <c r="BP30" s="37" t="s">
        <v>36</v>
      </c>
      <c r="BQ30" s="32" t="s">
        <v>36</v>
      </c>
      <c r="BR30" s="41" t="s">
        <v>36</v>
      </c>
      <c r="BS30" s="37" t="s">
        <v>36</v>
      </c>
      <c r="BT30" s="37" t="s">
        <v>36</v>
      </c>
      <c r="BU30" s="37" t="s">
        <v>36</v>
      </c>
      <c r="BV30" s="37" t="s">
        <v>36</v>
      </c>
      <c r="BW30" s="37" t="s">
        <v>36</v>
      </c>
      <c r="BX30" s="37" t="s">
        <v>36</v>
      </c>
      <c r="BY30" s="27" t="s">
        <v>36</v>
      </c>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302" customFormat="true" ht="15" customHeight="true" x14ac:dyDescent="0.2">
      <c r="A31" s="1051" t="s">
        <v>105</v>
      </c>
      <c r="B31" s="378" t="s">
        <v>50</v>
      </c>
      <c r="C31" s="113">
        <v>0.14728259645667147</v>
      </c>
      <c r="D31" s="112">
        <v>0.83184043940893004</v>
      </c>
      <c r="E31" s="112">
        <v>6.7606985177493657</v>
      </c>
      <c r="F31" s="112">
        <v>19.508745110418889</v>
      </c>
      <c r="G31" s="111">
        <v>58.616689545496591</v>
      </c>
      <c r="H31" s="110">
        <v>5.1856634871749057</v>
      </c>
      <c r="I31" s="112">
        <v>24.844988805014168</v>
      </c>
      <c r="J31" s="112">
        <v>38.628773869162309</v>
      </c>
      <c r="K31" s="112">
        <v>62.373386964045373</v>
      </c>
      <c r="L31" s="109">
        <v>66.3103698074395</v>
      </c>
      <c r="M31" s="113">
        <v>0</v>
      </c>
      <c r="N31" s="112">
        <v>0.18573057218164002</v>
      </c>
      <c r="O31" s="112">
        <v>0.82576238633460497</v>
      </c>
      <c r="P31" s="112">
        <v>2.5871252436647674</v>
      </c>
      <c r="Q31" s="111">
        <v>9.1519190929753407</v>
      </c>
      <c r="R31" s="110">
        <v>45.291738879260549</v>
      </c>
      <c r="S31" s="112">
        <v>0.81353726000650828</v>
      </c>
      <c r="T31" s="112">
        <v>6.1528899937849593</v>
      </c>
      <c r="U31" s="112">
        <v>2.8362305580969807</v>
      </c>
      <c r="V31" s="112">
        <v>53.666485605649108</v>
      </c>
      <c r="W31" s="112">
        <v>4.6918986549890525</v>
      </c>
      <c r="X31" s="112">
        <v>0.65717415115005473</v>
      </c>
      <c r="Y31" s="109">
        <v>4.4149428836060514</v>
      </c>
      <c r="Z31" s="437"/>
      <c r="AA31" s="437"/>
      <c r="AB31" s="437"/>
      <c r="AC31" s="437"/>
      <c r="AD31" s="437"/>
      <c r="AE31" s="437"/>
      <c r="AF31" s="437"/>
      <c r="AG31" s="437"/>
      <c r="AH31" s="437"/>
      <c r="AI31" s="437"/>
      <c r="AJ31" s="437"/>
      <c r="AK31" s="437"/>
      <c r="AL31" s="437"/>
      <c r="AM31" s="437"/>
      <c r="AN31" s="437"/>
      <c r="AO31" s="437"/>
      <c r="AP31" s="437"/>
      <c r="AQ31" s="437"/>
      <c r="AR31" s="437"/>
      <c r="AS31" s="437"/>
      <c r="AT31" s="437"/>
      <c r="AU31" s="437"/>
      <c r="AV31" s="437"/>
      <c r="AW31" s="437"/>
      <c r="AX31" s="437"/>
      <c r="AY31" s="437"/>
      <c r="AZ31" s="800"/>
      <c r="BA31" s="1039" t="s">
        <v>105</v>
      </c>
      <c r="BB31" s="583" t="s">
        <v>50</v>
      </c>
      <c r="BC31" s="41" t="s">
        <v>36</v>
      </c>
      <c r="BD31" s="37" t="s">
        <v>36</v>
      </c>
      <c r="BE31" s="37" t="s">
        <v>36</v>
      </c>
      <c r="BF31" s="37" t="s">
        <v>36</v>
      </c>
      <c r="BG31" s="32" t="s">
        <v>36</v>
      </c>
      <c r="BH31" s="41" t="s">
        <v>36</v>
      </c>
      <c r="BI31" s="37" t="s">
        <v>36</v>
      </c>
      <c r="BJ31" s="37" t="s">
        <v>36</v>
      </c>
      <c r="BK31" s="37" t="s">
        <v>36</v>
      </c>
      <c r="BL31" s="32" t="s">
        <v>36</v>
      </c>
      <c r="BM31" s="41" t="s">
        <v>36</v>
      </c>
      <c r="BN31" s="37" t="s">
        <v>36</v>
      </c>
      <c r="BO31" s="37" t="s">
        <v>36</v>
      </c>
      <c r="BP31" s="37" t="s">
        <v>36</v>
      </c>
      <c r="BQ31" s="32" t="s">
        <v>36</v>
      </c>
      <c r="BR31" s="41" t="s">
        <v>36</v>
      </c>
      <c r="BS31" s="37" t="s">
        <v>36</v>
      </c>
      <c r="BT31" s="37" t="s">
        <v>36</v>
      </c>
      <c r="BU31" s="37" t="s">
        <v>36</v>
      </c>
      <c r="BV31" s="37" t="s">
        <v>36</v>
      </c>
      <c r="BW31" s="37" t="s">
        <v>36</v>
      </c>
      <c r="BX31" s="37" t="s">
        <v>36</v>
      </c>
      <c r="BY31" s="27" t="s">
        <v>36</v>
      </c>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302" customFormat="true" ht="15" customHeight="true" x14ac:dyDescent="0.2">
      <c r="A32" s="1051"/>
      <c r="B32" s="378" t="s">
        <v>49</v>
      </c>
      <c r="C32" s="113">
        <v>99.852717403543338</v>
      </c>
      <c r="D32" s="112">
        <v>99.168159560591079</v>
      </c>
      <c r="E32" s="112">
        <v>93.239301482250639</v>
      </c>
      <c r="F32" s="112">
        <v>80.491254889581114</v>
      </c>
      <c r="G32" s="111">
        <v>41.383310454503416</v>
      </c>
      <c r="H32" s="110">
        <v>94.814336512825093</v>
      </c>
      <c r="I32" s="112">
        <v>75.155011194985832</v>
      </c>
      <c r="J32" s="112">
        <v>61.371226130837698</v>
      </c>
      <c r="K32" s="112">
        <v>37.62661303595462</v>
      </c>
      <c r="L32" s="109">
        <v>33.6896301925605</v>
      </c>
      <c r="M32" s="113">
        <v>100</v>
      </c>
      <c r="N32" s="112">
        <v>99.81426942781836</v>
      </c>
      <c r="O32" s="112">
        <v>99.174237613665397</v>
      </c>
      <c r="P32" s="112">
        <v>97.412874756335228</v>
      </c>
      <c r="Q32" s="111">
        <v>90.848080907024666</v>
      </c>
      <c r="R32" s="110">
        <v>54.708261120739451</v>
      </c>
      <c r="S32" s="112">
        <v>99.186462739993488</v>
      </c>
      <c r="T32" s="112">
        <v>93.847110006215047</v>
      </c>
      <c r="U32" s="112">
        <v>97.163769441903014</v>
      </c>
      <c r="V32" s="112">
        <v>46.333514394350892</v>
      </c>
      <c r="W32" s="112">
        <v>95.30810134501094</v>
      </c>
      <c r="X32" s="112">
        <v>99.342825848849941</v>
      </c>
      <c r="Y32" s="109">
        <v>95.585057116393941</v>
      </c>
      <c r="Z32" s="437"/>
      <c r="AA32" s="437"/>
      <c r="AB32" s="437"/>
      <c r="AC32" s="437"/>
      <c r="AD32" s="437"/>
      <c r="AE32" s="437"/>
      <c r="AF32" s="437"/>
      <c r="AG32" s="437"/>
      <c r="AH32" s="437"/>
      <c r="AI32" s="437"/>
      <c r="AJ32" s="437"/>
      <c r="AK32" s="437"/>
      <c r="AL32" s="437"/>
      <c r="AM32" s="437"/>
      <c r="AN32" s="437"/>
      <c r="AO32" s="437"/>
      <c r="AP32" s="437"/>
      <c r="AQ32" s="437"/>
      <c r="AR32" s="437"/>
      <c r="AS32" s="437"/>
      <c r="AT32" s="437"/>
      <c r="AU32" s="437"/>
      <c r="AV32" s="437"/>
      <c r="AW32" s="437"/>
      <c r="AX32" s="437"/>
      <c r="AY32" s="437"/>
      <c r="AZ32" s="800"/>
      <c r="BA32" s="1039"/>
      <c r="BB32" s="583" t="s">
        <v>49</v>
      </c>
      <c r="BC32" s="41" t="s">
        <v>36</v>
      </c>
      <c r="BD32" s="37" t="s">
        <v>36</v>
      </c>
      <c r="BE32" s="37" t="s">
        <v>36</v>
      </c>
      <c r="BF32" s="37" t="s">
        <v>36</v>
      </c>
      <c r="BG32" s="32" t="s">
        <v>36</v>
      </c>
      <c r="BH32" s="41" t="s">
        <v>36</v>
      </c>
      <c r="BI32" s="37" t="s">
        <v>36</v>
      </c>
      <c r="BJ32" s="37" t="s">
        <v>36</v>
      </c>
      <c r="BK32" s="37" t="s">
        <v>36</v>
      </c>
      <c r="BL32" s="32" t="s">
        <v>36</v>
      </c>
      <c r="BM32" s="41" t="s">
        <v>36</v>
      </c>
      <c r="BN32" s="37" t="s">
        <v>36</v>
      </c>
      <c r="BO32" s="37" t="s">
        <v>36</v>
      </c>
      <c r="BP32" s="37" t="s">
        <v>36</v>
      </c>
      <c r="BQ32" s="32" t="s">
        <v>36</v>
      </c>
      <c r="BR32" s="41" t="s">
        <v>36</v>
      </c>
      <c r="BS32" s="37" t="s">
        <v>36</v>
      </c>
      <c r="BT32" s="37" t="s">
        <v>36</v>
      </c>
      <c r="BU32" s="37" t="s">
        <v>36</v>
      </c>
      <c r="BV32" s="37" t="s">
        <v>36</v>
      </c>
      <c r="BW32" s="37" t="s">
        <v>36</v>
      </c>
      <c r="BX32" s="37" t="s">
        <v>36</v>
      </c>
      <c r="BY32" s="27" t="s">
        <v>36</v>
      </c>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302" customFormat="true" ht="15" customHeight="true" x14ac:dyDescent="0.2">
      <c r="A33" s="1051" t="s">
        <v>106</v>
      </c>
      <c r="B33" s="378" t="s">
        <v>50</v>
      </c>
      <c r="C33" s="57" t="s">
        <v>36</v>
      </c>
      <c r="D33" s="54" t="s">
        <v>36</v>
      </c>
      <c r="E33" s="54" t="s">
        <v>36</v>
      </c>
      <c r="F33" s="54" t="s">
        <v>36</v>
      </c>
      <c r="G33" s="51" t="s">
        <v>36</v>
      </c>
      <c r="H33" s="48" t="s">
        <v>36</v>
      </c>
      <c r="I33" s="54" t="s">
        <v>36</v>
      </c>
      <c r="J33" s="54" t="s">
        <v>36</v>
      </c>
      <c r="K33" s="54" t="s">
        <v>36</v>
      </c>
      <c r="L33" s="45" t="s">
        <v>36</v>
      </c>
      <c r="M33" s="57" t="s">
        <v>36</v>
      </c>
      <c r="N33" s="54" t="s">
        <v>36</v>
      </c>
      <c r="O33" s="54" t="s">
        <v>36</v>
      </c>
      <c r="P33" s="54" t="s">
        <v>36</v>
      </c>
      <c r="Q33" s="51" t="s">
        <v>36</v>
      </c>
      <c r="R33" s="48" t="s">
        <v>36</v>
      </c>
      <c r="S33" s="54" t="s">
        <v>36</v>
      </c>
      <c r="T33" s="54" t="s">
        <v>36</v>
      </c>
      <c r="U33" s="54" t="s">
        <v>36</v>
      </c>
      <c r="V33" s="54" t="s">
        <v>36</v>
      </c>
      <c r="W33" s="54" t="s">
        <v>36</v>
      </c>
      <c r="X33" s="54" t="s">
        <v>36</v>
      </c>
      <c r="Y33" s="45" t="s">
        <v>36</v>
      </c>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42"/>
      <c r="BA33" s="1039" t="s">
        <v>106</v>
      </c>
      <c r="BB33" s="583" t="s">
        <v>50</v>
      </c>
      <c r="BC33" s="41" t="s">
        <v>36</v>
      </c>
      <c r="BD33" s="37" t="s">
        <v>36</v>
      </c>
      <c r="BE33" s="37" t="s">
        <v>36</v>
      </c>
      <c r="BF33" s="37" t="s">
        <v>36</v>
      </c>
      <c r="BG33" s="32" t="s">
        <v>36</v>
      </c>
      <c r="BH33" s="41" t="s">
        <v>36</v>
      </c>
      <c r="BI33" s="37" t="s">
        <v>36</v>
      </c>
      <c r="BJ33" s="37" t="s">
        <v>36</v>
      </c>
      <c r="BK33" s="37" t="s">
        <v>36</v>
      </c>
      <c r="BL33" s="32" t="s">
        <v>36</v>
      </c>
      <c r="BM33" s="41" t="s">
        <v>36</v>
      </c>
      <c r="BN33" s="37" t="s">
        <v>36</v>
      </c>
      <c r="BO33" s="37" t="s">
        <v>36</v>
      </c>
      <c r="BP33" s="37" t="s">
        <v>36</v>
      </c>
      <c r="BQ33" s="32" t="s">
        <v>36</v>
      </c>
      <c r="BR33" s="41" t="s">
        <v>36</v>
      </c>
      <c r="BS33" s="37" t="s">
        <v>36</v>
      </c>
      <c r="BT33" s="37" t="s">
        <v>36</v>
      </c>
      <c r="BU33" s="37" t="s">
        <v>36</v>
      </c>
      <c r="BV33" s="37" t="s">
        <v>36</v>
      </c>
      <c r="BW33" s="37" t="s">
        <v>36</v>
      </c>
      <c r="BX33" s="37" t="s">
        <v>36</v>
      </c>
      <c r="BY33" s="27" t="s">
        <v>36</v>
      </c>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302" customFormat="true" ht="15" customHeight="true" x14ac:dyDescent="0.2">
      <c r="A34" s="1051"/>
      <c r="B34" s="378" t="s">
        <v>49</v>
      </c>
      <c r="C34" s="57" t="s">
        <v>36</v>
      </c>
      <c r="D34" s="54" t="s">
        <v>36</v>
      </c>
      <c r="E34" s="54" t="s">
        <v>36</v>
      </c>
      <c r="F34" s="54" t="s">
        <v>36</v>
      </c>
      <c r="G34" s="51" t="s">
        <v>36</v>
      </c>
      <c r="H34" s="48" t="s">
        <v>36</v>
      </c>
      <c r="I34" s="54" t="s">
        <v>36</v>
      </c>
      <c r="J34" s="54" t="s">
        <v>36</v>
      </c>
      <c r="K34" s="54" t="s">
        <v>36</v>
      </c>
      <c r="L34" s="45" t="s">
        <v>36</v>
      </c>
      <c r="M34" s="57" t="s">
        <v>36</v>
      </c>
      <c r="N34" s="54" t="s">
        <v>36</v>
      </c>
      <c r="O34" s="54" t="s">
        <v>36</v>
      </c>
      <c r="P34" s="54" t="s">
        <v>36</v>
      </c>
      <c r="Q34" s="51" t="s">
        <v>36</v>
      </c>
      <c r="R34" s="48" t="s">
        <v>36</v>
      </c>
      <c r="S34" s="54" t="s">
        <v>36</v>
      </c>
      <c r="T34" s="54" t="s">
        <v>36</v>
      </c>
      <c r="U34" s="54" t="s">
        <v>36</v>
      </c>
      <c r="V34" s="54" t="s">
        <v>36</v>
      </c>
      <c r="W34" s="54" t="s">
        <v>36</v>
      </c>
      <c r="X34" s="54" t="s">
        <v>36</v>
      </c>
      <c r="Y34" s="45" t="s">
        <v>36</v>
      </c>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42"/>
      <c r="BA34" s="1039"/>
      <c r="BB34" s="583" t="s">
        <v>49</v>
      </c>
      <c r="BC34" s="41" t="s">
        <v>36</v>
      </c>
      <c r="BD34" s="37" t="s">
        <v>36</v>
      </c>
      <c r="BE34" s="37" t="s">
        <v>36</v>
      </c>
      <c r="BF34" s="37" t="s">
        <v>36</v>
      </c>
      <c r="BG34" s="32" t="s">
        <v>36</v>
      </c>
      <c r="BH34" s="41" t="s">
        <v>36</v>
      </c>
      <c r="BI34" s="37" t="s">
        <v>36</v>
      </c>
      <c r="BJ34" s="37" t="s">
        <v>36</v>
      </c>
      <c r="BK34" s="37" t="s">
        <v>36</v>
      </c>
      <c r="BL34" s="32" t="s">
        <v>36</v>
      </c>
      <c r="BM34" s="41" t="s">
        <v>36</v>
      </c>
      <c r="BN34" s="37" t="s">
        <v>36</v>
      </c>
      <c r="BO34" s="37" t="s">
        <v>36</v>
      </c>
      <c r="BP34" s="37" t="s">
        <v>36</v>
      </c>
      <c r="BQ34" s="32" t="s">
        <v>36</v>
      </c>
      <c r="BR34" s="41" t="s">
        <v>36</v>
      </c>
      <c r="BS34" s="37" t="s">
        <v>36</v>
      </c>
      <c r="BT34" s="37" t="s">
        <v>36</v>
      </c>
      <c r="BU34" s="37" t="s">
        <v>36</v>
      </c>
      <c r="BV34" s="37" t="s">
        <v>36</v>
      </c>
      <c r="BW34" s="37" t="s">
        <v>36</v>
      </c>
      <c r="BX34" s="37" t="s">
        <v>36</v>
      </c>
      <c r="BY34" s="27" t="s">
        <v>36</v>
      </c>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307" customFormat="true" ht="15" customHeight="true" x14ac:dyDescent="0.2">
      <c r="A35" s="1051" t="s">
        <v>56</v>
      </c>
      <c r="B35" s="378" t="s">
        <v>50</v>
      </c>
      <c r="C35" s="113">
        <v>3.4334165931355543</v>
      </c>
      <c r="D35" s="112">
        <v>5.4788318893528185</v>
      </c>
      <c r="E35" s="112">
        <v>13.549572299263938</v>
      </c>
      <c r="F35" s="112">
        <v>21.890521566752028</v>
      </c>
      <c r="G35" s="111">
        <v>61.061223395740782</v>
      </c>
      <c r="H35" s="110">
        <v>12.86420646066162</v>
      </c>
      <c r="I35" s="112">
        <v>26.340387352351929</v>
      </c>
      <c r="J35" s="112">
        <v>40.666064546108622</v>
      </c>
      <c r="K35" s="112">
        <v>64.260251316357412</v>
      </c>
      <c r="L35" s="109">
        <v>69.943963330508012</v>
      </c>
      <c r="M35" s="113">
        <v>0.97171947921315882</v>
      </c>
      <c r="N35" s="112">
        <v>5.6867461019377243</v>
      </c>
      <c r="O35" s="112">
        <v>4.3992844621149123</v>
      </c>
      <c r="P35" s="112">
        <v>11.276787691558908</v>
      </c>
      <c r="Q35" s="111">
        <v>11.754590808705004</v>
      </c>
      <c r="R35" s="110">
        <v>45.291738879260549</v>
      </c>
      <c r="S35" s="112">
        <v>3.3843150016270744</v>
      </c>
      <c r="T35" s="112">
        <v>16.096954630205097</v>
      </c>
      <c r="U35" s="112">
        <v>5.2150045745654161</v>
      </c>
      <c r="V35" s="112">
        <v>55.621944595328621</v>
      </c>
      <c r="W35" s="112">
        <v>4.9734125742883952</v>
      </c>
      <c r="X35" s="112">
        <v>0.65717415115005473</v>
      </c>
      <c r="Y35" s="109">
        <v>4.9397962334053718</v>
      </c>
      <c r="Z35" s="437"/>
      <c r="AA35" s="437"/>
      <c r="AB35" s="437"/>
      <c r="AC35" s="437"/>
      <c r="AD35" s="437"/>
      <c r="AE35" s="437"/>
      <c r="AF35" s="437"/>
      <c r="AG35" s="437"/>
      <c r="AH35" s="437"/>
      <c r="AI35" s="437"/>
      <c r="AJ35" s="437"/>
      <c r="AK35" s="437"/>
      <c r="AL35" s="437"/>
      <c r="AM35" s="437"/>
      <c r="AN35" s="437"/>
      <c r="AO35" s="437"/>
      <c r="AP35" s="437"/>
      <c r="AQ35" s="437"/>
      <c r="AR35" s="437"/>
      <c r="AS35" s="437"/>
      <c r="AT35" s="437"/>
      <c r="AU35" s="437"/>
      <c r="AV35" s="437"/>
      <c r="AW35" s="437"/>
      <c r="AX35" s="437"/>
      <c r="AY35" s="437"/>
      <c r="AZ35" s="800"/>
      <c r="BA35" s="1039" t="s">
        <v>56</v>
      </c>
      <c r="BB35" s="583" t="s">
        <v>50</v>
      </c>
      <c r="BC35" s="41" t="s">
        <v>36</v>
      </c>
      <c r="BD35" s="37" t="s">
        <v>36</v>
      </c>
      <c r="BE35" s="37" t="s">
        <v>36</v>
      </c>
      <c r="BF35" s="37" t="s">
        <v>36</v>
      </c>
      <c r="BG35" s="32" t="s">
        <v>36</v>
      </c>
      <c r="BH35" s="41" t="s">
        <v>36</v>
      </c>
      <c r="BI35" s="37" t="s">
        <v>36</v>
      </c>
      <c r="BJ35" s="37" t="s">
        <v>36</v>
      </c>
      <c r="BK35" s="37" t="s">
        <v>36</v>
      </c>
      <c r="BL35" s="32" t="s">
        <v>36</v>
      </c>
      <c r="BM35" s="41" t="s">
        <v>36</v>
      </c>
      <c r="BN35" s="37" t="s">
        <v>36</v>
      </c>
      <c r="BO35" s="37" t="s">
        <v>36</v>
      </c>
      <c r="BP35" s="37" t="s">
        <v>36</v>
      </c>
      <c r="BQ35" s="32" t="s">
        <v>36</v>
      </c>
      <c r="BR35" s="41" t="s">
        <v>36</v>
      </c>
      <c r="BS35" s="37" t="s">
        <v>36</v>
      </c>
      <c r="BT35" s="37" t="s">
        <v>36</v>
      </c>
      <c r="BU35" s="37" t="s">
        <v>36</v>
      </c>
      <c r="BV35" s="37" t="s">
        <v>36</v>
      </c>
      <c r="BW35" s="37" t="s">
        <v>36</v>
      </c>
      <c r="BX35" s="37" t="s">
        <v>36</v>
      </c>
      <c r="BY35" s="27" t="s">
        <v>36</v>
      </c>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307" customFormat="true" ht="15" customHeight="true" x14ac:dyDescent="0.2">
      <c r="A36" s="1051"/>
      <c r="B36" s="378" t="s">
        <v>49</v>
      </c>
      <c r="C36" s="113">
        <v>96.566583406864453</v>
      </c>
      <c r="D36" s="112">
        <v>94.521168110647181</v>
      </c>
      <c r="E36" s="112">
        <v>86.450427700736071</v>
      </c>
      <c r="F36" s="112">
        <v>78.109478433247972</v>
      </c>
      <c r="G36" s="111">
        <v>38.938776604259218</v>
      </c>
      <c r="H36" s="110">
        <v>87.13579353933838</v>
      </c>
      <c r="I36" s="112">
        <v>73.659612647648075</v>
      </c>
      <c r="J36" s="112">
        <v>59.333935453891385</v>
      </c>
      <c r="K36" s="112">
        <v>35.739748683642588</v>
      </c>
      <c r="L36" s="109">
        <v>30.056036669491977</v>
      </c>
      <c r="M36" s="113">
        <v>99.028280520786836</v>
      </c>
      <c r="N36" s="112">
        <v>94.313253898062271</v>
      </c>
      <c r="O36" s="112">
        <v>95.60071553788508</v>
      </c>
      <c r="P36" s="112">
        <v>88.723212308441092</v>
      </c>
      <c r="Q36" s="111">
        <v>88.245409191294996</v>
      </c>
      <c r="R36" s="110">
        <v>54.708261120739451</v>
      </c>
      <c r="S36" s="112">
        <v>96.615684998372927</v>
      </c>
      <c r="T36" s="112">
        <v>83.90304536979491</v>
      </c>
      <c r="U36" s="112">
        <v>94.784995425434587</v>
      </c>
      <c r="V36" s="112">
        <v>44.378055404671372</v>
      </c>
      <c r="W36" s="112">
        <v>95.026587425711611</v>
      </c>
      <c r="X36" s="112">
        <v>99.342825848849941</v>
      </c>
      <c r="Y36" s="109">
        <v>95.060203766594626</v>
      </c>
      <c r="Z36" s="437"/>
      <c r="AA36" s="437"/>
      <c r="AB36" s="437"/>
      <c r="AC36" s="437"/>
      <c r="AD36" s="437"/>
      <c r="AE36" s="437"/>
      <c r="AF36" s="437"/>
      <c r="AG36" s="437"/>
      <c r="AH36" s="437"/>
      <c r="AI36" s="437"/>
      <c r="AJ36" s="437"/>
      <c r="AK36" s="437"/>
      <c r="AL36" s="437"/>
      <c r="AM36" s="437"/>
      <c r="AN36" s="437"/>
      <c r="AO36" s="437"/>
      <c r="AP36" s="437"/>
      <c r="AQ36" s="437"/>
      <c r="AR36" s="437"/>
      <c r="AS36" s="437"/>
      <c r="AT36" s="437"/>
      <c r="AU36" s="437"/>
      <c r="AV36" s="437"/>
      <c r="AW36" s="437"/>
      <c r="AX36" s="437"/>
      <c r="AY36" s="437"/>
      <c r="AZ36" s="800"/>
      <c r="BA36" s="1039"/>
      <c r="BB36" s="583" t="s">
        <v>49</v>
      </c>
      <c r="BC36" s="41" t="s">
        <v>36</v>
      </c>
      <c r="BD36" s="37" t="s">
        <v>36</v>
      </c>
      <c r="BE36" s="37" t="s">
        <v>36</v>
      </c>
      <c r="BF36" s="37" t="s">
        <v>36</v>
      </c>
      <c r="BG36" s="32" t="s">
        <v>36</v>
      </c>
      <c r="BH36" s="41" t="s">
        <v>36</v>
      </c>
      <c r="BI36" s="37" t="s">
        <v>36</v>
      </c>
      <c r="BJ36" s="37" t="s">
        <v>36</v>
      </c>
      <c r="BK36" s="37" t="s">
        <v>36</v>
      </c>
      <c r="BL36" s="32" t="s">
        <v>36</v>
      </c>
      <c r="BM36" s="41" t="s">
        <v>36</v>
      </c>
      <c r="BN36" s="37" t="s">
        <v>36</v>
      </c>
      <c r="BO36" s="37" t="s">
        <v>36</v>
      </c>
      <c r="BP36" s="37" t="s">
        <v>36</v>
      </c>
      <c r="BQ36" s="32" t="s">
        <v>36</v>
      </c>
      <c r="BR36" s="41" t="s">
        <v>36</v>
      </c>
      <c r="BS36" s="37" t="s">
        <v>36</v>
      </c>
      <c r="BT36" s="37" t="s">
        <v>36</v>
      </c>
      <c r="BU36" s="37" t="s">
        <v>36</v>
      </c>
      <c r="BV36" s="37" t="s">
        <v>36</v>
      </c>
      <c r="BW36" s="37" t="s">
        <v>36</v>
      </c>
      <c r="BX36" s="37" t="s">
        <v>36</v>
      </c>
      <c r="BY36" s="27" t="s">
        <v>36</v>
      </c>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307" customFormat="true" ht="15" customHeight="true" x14ac:dyDescent="0.2">
      <c r="A37" s="1051" t="s">
        <v>167</v>
      </c>
      <c r="B37" s="378" t="s">
        <v>50</v>
      </c>
      <c r="C37" s="113">
        <v>0.76908449094509845</v>
      </c>
      <c r="D37" s="112">
        <v>2.1690878641851317</v>
      </c>
      <c r="E37" s="112">
        <v>9.9167180823941443</v>
      </c>
      <c r="F37" s="112">
        <v>22.236627099955111</v>
      </c>
      <c r="G37" s="111">
        <v>63.005102659316591</v>
      </c>
      <c r="H37" s="110">
        <v>8.830484936440234</v>
      </c>
      <c r="I37" s="112">
        <v>27.45503525236418</v>
      </c>
      <c r="J37" s="112">
        <v>40.530316887376095</v>
      </c>
      <c r="K37" s="112">
        <v>65.851908743680326</v>
      </c>
      <c r="L37" s="109">
        <v>70.568034798193153</v>
      </c>
      <c r="M37" s="113">
        <v>0.44988106008863477</v>
      </c>
      <c r="N37" s="112">
        <v>1.0654424157308671</v>
      </c>
      <c r="O37" s="112">
        <v>1.2559953090944425</v>
      </c>
      <c r="P37" s="112">
        <v>4.6859060987182275</v>
      </c>
      <c r="Q37" s="111">
        <v>11.424264950356164</v>
      </c>
      <c r="R37" s="110">
        <v>45.291738879260549</v>
      </c>
      <c r="S37" s="112">
        <v>1.6459074733096084</v>
      </c>
      <c r="T37" s="112">
        <v>10.641754670999187</v>
      </c>
      <c r="U37" s="112">
        <v>5.5722246035147878</v>
      </c>
      <c r="V37" s="112">
        <v>57.496443812233288</v>
      </c>
      <c r="W37" s="112">
        <v>5.186721991701245</v>
      </c>
      <c r="X37" s="112">
        <v>0.75757575757575757</v>
      </c>
      <c r="Y37" s="109">
        <v>5.3691275167785237</v>
      </c>
      <c r="Z37" s="437"/>
      <c r="AA37" s="437"/>
      <c r="AB37" s="437"/>
      <c r="AC37" s="437"/>
      <c r="AD37" s="437"/>
      <c r="AE37" s="437"/>
      <c r="AF37" s="437"/>
      <c r="AG37" s="437"/>
      <c r="AH37" s="437"/>
      <c r="AI37" s="437"/>
      <c r="AJ37" s="437"/>
      <c r="AK37" s="437"/>
      <c r="AL37" s="437"/>
      <c r="AM37" s="437"/>
      <c r="AN37" s="437"/>
      <c r="AO37" s="437"/>
      <c r="AP37" s="437"/>
      <c r="AQ37" s="437"/>
      <c r="AR37" s="437"/>
      <c r="AS37" s="437"/>
      <c r="AT37" s="437"/>
      <c r="AU37" s="437"/>
      <c r="AV37" s="437"/>
      <c r="AW37" s="437"/>
      <c r="AX37" s="437"/>
      <c r="AY37" s="437"/>
      <c r="AZ37" s="800"/>
      <c r="BA37" s="1039" t="s">
        <v>127</v>
      </c>
      <c r="BB37" s="583" t="s">
        <v>50</v>
      </c>
      <c r="BC37" s="41" t="s">
        <v>36</v>
      </c>
      <c r="BD37" s="37" t="s">
        <v>36</v>
      </c>
      <c r="BE37" s="37" t="s">
        <v>36</v>
      </c>
      <c r="BF37" s="37" t="s">
        <v>36</v>
      </c>
      <c r="BG37" s="32" t="s">
        <v>36</v>
      </c>
      <c r="BH37" s="41" t="s">
        <v>36</v>
      </c>
      <c r="BI37" s="37" t="s">
        <v>36</v>
      </c>
      <c r="BJ37" s="37" t="s">
        <v>36</v>
      </c>
      <c r="BK37" s="37" t="s">
        <v>36</v>
      </c>
      <c r="BL37" s="32" t="s">
        <v>36</v>
      </c>
      <c r="BM37" s="41" t="s">
        <v>36</v>
      </c>
      <c r="BN37" s="37" t="s">
        <v>36</v>
      </c>
      <c r="BO37" s="37" t="s">
        <v>36</v>
      </c>
      <c r="BP37" s="37" t="s">
        <v>36</v>
      </c>
      <c r="BQ37" s="32" t="s">
        <v>36</v>
      </c>
      <c r="BR37" s="41" t="s">
        <v>36</v>
      </c>
      <c r="BS37" s="37" t="s">
        <v>36</v>
      </c>
      <c r="BT37" s="37" t="s">
        <v>36</v>
      </c>
      <c r="BU37" s="37" t="s">
        <v>36</v>
      </c>
      <c r="BV37" s="37" t="s">
        <v>36</v>
      </c>
      <c r="BW37" s="37" t="s">
        <v>36</v>
      </c>
      <c r="BX37" s="37" t="s">
        <v>36</v>
      </c>
      <c r="BY37" s="27" t="s">
        <v>36</v>
      </c>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307" customFormat="true" ht="15" customHeight="true" x14ac:dyDescent="0.2">
      <c r="A38" s="1051"/>
      <c r="B38" s="378" t="s">
        <v>49</v>
      </c>
      <c r="C38" s="113">
        <v>99.23091550905491</v>
      </c>
      <c r="D38" s="112">
        <v>97.83091213581487</v>
      </c>
      <c r="E38" s="112">
        <v>90.083281917605859</v>
      </c>
      <c r="F38" s="112">
        <v>77.763372900044885</v>
      </c>
      <c r="G38" s="111">
        <v>36.994897340683409</v>
      </c>
      <c r="H38" s="110">
        <v>91.169515063559771</v>
      </c>
      <c r="I38" s="112">
        <v>72.544964747635817</v>
      </c>
      <c r="J38" s="112">
        <v>59.469683112623905</v>
      </c>
      <c r="K38" s="112">
        <v>34.148091256319667</v>
      </c>
      <c r="L38" s="109">
        <v>29.431965201806836</v>
      </c>
      <c r="M38" s="113">
        <v>99.550118939911371</v>
      </c>
      <c r="N38" s="112">
        <v>98.934557584269129</v>
      </c>
      <c r="O38" s="112">
        <v>98.74400469090557</v>
      </c>
      <c r="P38" s="112">
        <v>95.314093901281765</v>
      </c>
      <c r="Q38" s="111">
        <v>88.575735049643839</v>
      </c>
      <c r="R38" s="110">
        <v>54.708261120739451</v>
      </c>
      <c r="S38" s="112">
        <v>98.354092526690394</v>
      </c>
      <c r="T38" s="112">
        <v>89.358245329000809</v>
      </c>
      <c r="U38" s="112">
        <v>94.427775396485217</v>
      </c>
      <c r="V38" s="112">
        <v>42.503556187766719</v>
      </c>
      <c r="W38" s="112">
        <v>94.813278008298752</v>
      </c>
      <c r="X38" s="112">
        <v>99.242424242424249</v>
      </c>
      <c r="Y38" s="109">
        <v>94.630872483221466</v>
      </c>
      <c r="Z38" s="437"/>
      <c r="AA38" s="437"/>
      <c r="AB38" s="437"/>
      <c r="AC38" s="437"/>
      <c r="AD38" s="437"/>
      <c r="AE38" s="437"/>
      <c r="AF38" s="437"/>
      <c r="AG38" s="437"/>
      <c r="AH38" s="437"/>
      <c r="AI38" s="437"/>
      <c r="AJ38" s="437"/>
      <c r="AK38" s="437"/>
      <c r="AL38" s="437"/>
      <c r="AM38" s="437"/>
      <c r="AN38" s="437"/>
      <c r="AO38" s="437"/>
      <c r="AP38" s="437"/>
      <c r="AQ38" s="437"/>
      <c r="AR38" s="437"/>
      <c r="AS38" s="437"/>
      <c r="AT38" s="437"/>
      <c r="AU38" s="437"/>
      <c r="AV38" s="437"/>
      <c r="AW38" s="437"/>
      <c r="AX38" s="437"/>
      <c r="AY38" s="437"/>
      <c r="AZ38" s="800"/>
      <c r="BA38" s="1039"/>
      <c r="BB38" s="583" t="s">
        <v>49</v>
      </c>
      <c r="BC38" s="41" t="s">
        <v>36</v>
      </c>
      <c r="BD38" s="37" t="s">
        <v>36</v>
      </c>
      <c r="BE38" s="37" t="s">
        <v>36</v>
      </c>
      <c r="BF38" s="37" t="s">
        <v>36</v>
      </c>
      <c r="BG38" s="32" t="s">
        <v>36</v>
      </c>
      <c r="BH38" s="41" t="s">
        <v>36</v>
      </c>
      <c r="BI38" s="37" t="s">
        <v>36</v>
      </c>
      <c r="BJ38" s="37" t="s">
        <v>36</v>
      </c>
      <c r="BK38" s="37" t="s">
        <v>36</v>
      </c>
      <c r="BL38" s="32" t="s">
        <v>36</v>
      </c>
      <c r="BM38" s="41" t="s">
        <v>36</v>
      </c>
      <c r="BN38" s="37" t="s">
        <v>36</v>
      </c>
      <c r="BO38" s="37" t="s">
        <v>36</v>
      </c>
      <c r="BP38" s="37" t="s">
        <v>36</v>
      </c>
      <c r="BQ38" s="32" t="s">
        <v>36</v>
      </c>
      <c r="BR38" s="41" t="s">
        <v>36</v>
      </c>
      <c r="BS38" s="37" t="s">
        <v>36</v>
      </c>
      <c r="BT38" s="37" t="s">
        <v>36</v>
      </c>
      <c r="BU38" s="37" t="s">
        <v>36</v>
      </c>
      <c r="BV38" s="37" t="s">
        <v>36</v>
      </c>
      <c r="BW38" s="37" t="s">
        <v>36</v>
      </c>
      <c r="BX38" s="37" t="s">
        <v>36</v>
      </c>
      <c r="BY38" s="27" t="s">
        <v>36</v>
      </c>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302" customFormat="true" ht="15" customHeight="true" x14ac:dyDescent="0.2">
      <c r="A39" s="1051" t="s">
        <v>124</v>
      </c>
      <c r="B39" s="378" t="s">
        <v>50</v>
      </c>
      <c r="C39" s="57" t="s">
        <v>36</v>
      </c>
      <c r="D39" s="54" t="s">
        <v>36</v>
      </c>
      <c r="E39" s="54" t="s">
        <v>36</v>
      </c>
      <c r="F39" s="54" t="s">
        <v>36</v>
      </c>
      <c r="G39" s="51" t="s">
        <v>36</v>
      </c>
      <c r="H39" s="48" t="s">
        <v>36</v>
      </c>
      <c r="I39" s="54" t="s">
        <v>36</v>
      </c>
      <c r="J39" s="54" t="s">
        <v>36</v>
      </c>
      <c r="K39" s="54" t="s">
        <v>36</v>
      </c>
      <c r="L39" s="45" t="s">
        <v>36</v>
      </c>
      <c r="M39" s="57" t="s">
        <v>36</v>
      </c>
      <c r="N39" s="54" t="s">
        <v>36</v>
      </c>
      <c r="O39" s="54" t="s">
        <v>36</v>
      </c>
      <c r="P39" s="54" t="s">
        <v>36</v>
      </c>
      <c r="Q39" s="51" t="s">
        <v>36</v>
      </c>
      <c r="R39" s="48" t="s">
        <v>36</v>
      </c>
      <c r="S39" s="54" t="s">
        <v>36</v>
      </c>
      <c r="T39" s="54" t="s">
        <v>36</v>
      </c>
      <c r="U39" s="54" t="s">
        <v>36</v>
      </c>
      <c r="V39" s="54" t="s">
        <v>36</v>
      </c>
      <c r="W39" s="54" t="s">
        <v>36</v>
      </c>
      <c r="X39" s="54" t="s">
        <v>36</v>
      </c>
      <c r="Y39" s="45" t="s">
        <v>36</v>
      </c>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42"/>
      <c r="BA39" s="1039" t="s">
        <v>124</v>
      </c>
      <c r="BB39" s="583" t="s">
        <v>50</v>
      </c>
      <c r="BC39" s="41" t="s">
        <v>36</v>
      </c>
      <c r="BD39" s="37" t="s">
        <v>36</v>
      </c>
      <c r="BE39" s="37" t="s">
        <v>36</v>
      </c>
      <c r="BF39" s="37" t="s">
        <v>36</v>
      </c>
      <c r="BG39" s="32" t="s">
        <v>36</v>
      </c>
      <c r="BH39" s="41" t="s">
        <v>36</v>
      </c>
      <c r="BI39" s="37" t="s">
        <v>36</v>
      </c>
      <c r="BJ39" s="37" t="s">
        <v>36</v>
      </c>
      <c r="BK39" s="37" t="s">
        <v>36</v>
      </c>
      <c r="BL39" s="32" t="s">
        <v>36</v>
      </c>
      <c r="BM39" s="41" t="s">
        <v>36</v>
      </c>
      <c r="BN39" s="37" t="s">
        <v>36</v>
      </c>
      <c r="BO39" s="37" t="s">
        <v>36</v>
      </c>
      <c r="BP39" s="37" t="s">
        <v>36</v>
      </c>
      <c r="BQ39" s="32" t="s">
        <v>36</v>
      </c>
      <c r="BR39" s="41" t="s">
        <v>36</v>
      </c>
      <c r="BS39" s="37" t="s">
        <v>36</v>
      </c>
      <c r="BT39" s="37" t="s">
        <v>36</v>
      </c>
      <c r="BU39" s="37" t="s">
        <v>36</v>
      </c>
      <c r="BV39" s="37" t="s">
        <v>36</v>
      </c>
      <c r="BW39" s="37" t="s">
        <v>36</v>
      </c>
      <c r="BX39" s="37" t="s">
        <v>36</v>
      </c>
      <c r="BY39" s="27" t="s">
        <v>36</v>
      </c>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02" customFormat="true" ht="15" customHeight="true" x14ac:dyDescent="0.2">
      <c r="A40" s="1051"/>
      <c r="B40" s="378" t="s">
        <v>49</v>
      </c>
      <c r="C40" s="57" t="s">
        <v>36</v>
      </c>
      <c r="D40" s="54" t="s">
        <v>36</v>
      </c>
      <c r="E40" s="54" t="s">
        <v>36</v>
      </c>
      <c r="F40" s="54" t="s">
        <v>36</v>
      </c>
      <c r="G40" s="51" t="s">
        <v>36</v>
      </c>
      <c r="H40" s="48" t="s">
        <v>36</v>
      </c>
      <c r="I40" s="54" t="s">
        <v>36</v>
      </c>
      <c r="J40" s="54" t="s">
        <v>36</v>
      </c>
      <c r="K40" s="54" t="s">
        <v>36</v>
      </c>
      <c r="L40" s="45" t="s">
        <v>36</v>
      </c>
      <c r="M40" s="57" t="s">
        <v>36</v>
      </c>
      <c r="N40" s="54" t="s">
        <v>36</v>
      </c>
      <c r="O40" s="54" t="s">
        <v>36</v>
      </c>
      <c r="P40" s="54" t="s">
        <v>36</v>
      </c>
      <c r="Q40" s="51" t="s">
        <v>36</v>
      </c>
      <c r="R40" s="48" t="s">
        <v>36</v>
      </c>
      <c r="S40" s="54" t="s">
        <v>36</v>
      </c>
      <c r="T40" s="54" t="s">
        <v>36</v>
      </c>
      <c r="U40" s="54" t="s">
        <v>36</v>
      </c>
      <c r="V40" s="54" t="s">
        <v>36</v>
      </c>
      <c r="W40" s="54" t="s">
        <v>36</v>
      </c>
      <c r="X40" s="54" t="s">
        <v>36</v>
      </c>
      <c r="Y40" s="45" t="s">
        <v>36</v>
      </c>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42"/>
      <c r="BA40" s="1039"/>
      <c r="BB40" s="583" t="s">
        <v>49</v>
      </c>
      <c r="BC40" s="41" t="s">
        <v>36</v>
      </c>
      <c r="BD40" s="37" t="s">
        <v>36</v>
      </c>
      <c r="BE40" s="37" t="s">
        <v>36</v>
      </c>
      <c r="BF40" s="37" t="s">
        <v>36</v>
      </c>
      <c r="BG40" s="32" t="s">
        <v>36</v>
      </c>
      <c r="BH40" s="41" t="s">
        <v>36</v>
      </c>
      <c r="BI40" s="37" t="s">
        <v>36</v>
      </c>
      <c r="BJ40" s="37" t="s">
        <v>36</v>
      </c>
      <c r="BK40" s="37" t="s">
        <v>36</v>
      </c>
      <c r="BL40" s="32" t="s">
        <v>36</v>
      </c>
      <c r="BM40" s="41" t="s">
        <v>36</v>
      </c>
      <c r="BN40" s="37" t="s">
        <v>36</v>
      </c>
      <c r="BO40" s="37" t="s">
        <v>36</v>
      </c>
      <c r="BP40" s="37" t="s">
        <v>36</v>
      </c>
      <c r="BQ40" s="32" t="s">
        <v>36</v>
      </c>
      <c r="BR40" s="41" t="s">
        <v>36</v>
      </c>
      <c r="BS40" s="37" t="s">
        <v>36</v>
      </c>
      <c r="BT40" s="37" t="s">
        <v>36</v>
      </c>
      <c r="BU40" s="37" t="s">
        <v>36</v>
      </c>
      <c r="BV40" s="37" t="s">
        <v>36</v>
      </c>
      <c r="BW40" s="37" t="s">
        <v>36</v>
      </c>
      <c r="BX40" s="37" t="s">
        <v>36</v>
      </c>
      <c r="BY40" s="27" t="s">
        <v>36</v>
      </c>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307" customFormat="true" ht="15" customHeight="true" x14ac:dyDescent="0.2">
      <c r="A41" s="1051" t="s">
        <v>57</v>
      </c>
      <c r="B41" s="378" t="s">
        <v>50</v>
      </c>
      <c r="C41" s="113">
        <v>13.101297322736475</v>
      </c>
      <c r="D41" s="112">
        <v>10.021765064079991</v>
      </c>
      <c r="E41" s="112">
        <v>9.2784070302563393</v>
      </c>
      <c r="F41" s="112">
        <v>8.3368918394151645</v>
      </c>
      <c r="G41" s="111">
        <v>3.181172609876401</v>
      </c>
      <c r="H41" s="110">
        <v>8.3423717849019141</v>
      </c>
      <c r="I41" s="112">
        <v>9.3691240910215345</v>
      </c>
      <c r="J41" s="112">
        <v>10.265379830374552</v>
      </c>
      <c r="K41" s="112">
        <v>4.8701317174293388</v>
      </c>
      <c r="L41" s="109">
        <v>0.73581997060810034</v>
      </c>
      <c r="M41" s="113">
        <v>11.075276184598444</v>
      </c>
      <c r="N41" s="112">
        <v>15.19943353282909</v>
      </c>
      <c r="O41" s="112">
        <v>9.8068071015027414</v>
      </c>
      <c r="P41" s="112">
        <v>9.3972734456792342</v>
      </c>
      <c r="Q41" s="111">
        <v>5.1648534894857479</v>
      </c>
      <c r="R41" s="110">
        <v>2.0604660119391491</v>
      </c>
      <c r="S41" s="112">
        <v>9.9902375528799219</v>
      </c>
      <c r="T41" s="112">
        <v>8.7321317588564327</v>
      </c>
      <c r="U41" s="112">
        <v>2.4397682220189081</v>
      </c>
      <c r="V41" s="112">
        <v>7.7403585008147742</v>
      </c>
      <c r="W41" s="112">
        <v>10.478573662808884</v>
      </c>
      <c r="X41" s="112">
        <v>16.155531215772179</v>
      </c>
      <c r="Y41" s="109">
        <v>7.4096943501080581</v>
      </c>
      <c r="Z41" s="437"/>
      <c r="AA41" s="437"/>
      <c r="AB41" s="437"/>
      <c r="AC41" s="437"/>
      <c r="AD41" s="437"/>
      <c r="AE41" s="437"/>
      <c r="AF41" s="437"/>
      <c r="AG41" s="437"/>
      <c r="AH41" s="437"/>
      <c r="AI41" s="437"/>
      <c r="AJ41" s="437"/>
      <c r="AK41" s="437"/>
      <c r="AL41" s="437"/>
      <c r="AM41" s="437"/>
      <c r="AN41" s="437"/>
      <c r="AO41" s="437"/>
      <c r="AP41" s="437"/>
      <c r="AQ41" s="437"/>
      <c r="AR41" s="437"/>
      <c r="AS41" s="437"/>
      <c r="AT41" s="437"/>
      <c r="AU41" s="437"/>
      <c r="AV41" s="437"/>
      <c r="AW41" s="437"/>
      <c r="AX41" s="437"/>
      <c r="AY41" s="437"/>
      <c r="AZ41" s="800"/>
      <c r="BA41" s="1039" t="s">
        <v>57</v>
      </c>
      <c r="BB41" s="583" t="s">
        <v>50</v>
      </c>
      <c r="BC41" s="41" t="s">
        <v>36</v>
      </c>
      <c r="BD41" s="37" t="s">
        <v>36</v>
      </c>
      <c r="BE41" s="37" t="s">
        <v>36</v>
      </c>
      <c r="BF41" s="37" t="s">
        <v>36</v>
      </c>
      <c r="BG41" s="32" t="s">
        <v>36</v>
      </c>
      <c r="BH41" s="41" t="s">
        <v>36</v>
      </c>
      <c r="BI41" s="37" t="s">
        <v>36</v>
      </c>
      <c r="BJ41" s="37" t="s">
        <v>36</v>
      </c>
      <c r="BK41" s="37" t="s">
        <v>36</v>
      </c>
      <c r="BL41" s="32" t="s">
        <v>36</v>
      </c>
      <c r="BM41" s="41" t="s">
        <v>36</v>
      </c>
      <c r="BN41" s="37" t="s">
        <v>36</v>
      </c>
      <c r="BO41" s="37" t="s">
        <v>36</v>
      </c>
      <c r="BP41" s="37" t="s">
        <v>36</v>
      </c>
      <c r="BQ41" s="32" t="s">
        <v>36</v>
      </c>
      <c r="BR41" s="41" t="s">
        <v>36</v>
      </c>
      <c r="BS41" s="37" t="s">
        <v>36</v>
      </c>
      <c r="BT41" s="37" t="s">
        <v>36</v>
      </c>
      <c r="BU41" s="37" t="s">
        <v>36</v>
      </c>
      <c r="BV41" s="37" t="s">
        <v>36</v>
      </c>
      <c r="BW41" s="37" t="s">
        <v>36</v>
      </c>
      <c r="BX41" s="37" t="s">
        <v>36</v>
      </c>
      <c r="BY41" s="27" t="s">
        <v>36</v>
      </c>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307" customFormat="true" ht="15" customHeight="true" x14ac:dyDescent="0.2">
      <c r="A42" s="1051"/>
      <c r="B42" s="378" t="s">
        <v>49</v>
      </c>
      <c r="C42" s="113">
        <v>86.898702677263529</v>
      </c>
      <c r="D42" s="112">
        <v>89.978234935920014</v>
      </c>
      <c r="E42" s="112">
        <v>90.721592969743654</v>
      </c>
      <c r="F42" s="112">
        <v>91.663108160584841</v>
      </c>
      <c r="G42" s="111">
        <v>96.818827390123602</v>
      </c>
      <c r="H42" s="110">
        <v>91.657628215098086</v>
      </c>
      <c r="I42" s="112">
        <v>90.630875908978467</v>
      </c>
      <c r="J42" s="112">
        <v>89.734620169625444</v>
      </c>
      <c r="K42" s="112">
        <v>95.129868282570669</v>
      </c>
      <c r="L42" s="109">
        <v>99.264180029391895</v>
      </c>
      <c r="M42" s="113">
        <v>88.924723815401549</v>
      </c>
      <c r="N42" s="112">
        <v>84.80056646717091</v>
      </c>
      <c r="O42" s="112">
        <v>90.193192898497259</v>
      </c>
      <c r="P42" s="112">
        <v>90.602726554320768</v>
      </c>
      <c r="Q42" s="111">
        <v>94.835146510514249</v>
      </c>
      <c r="R42" s="110">
        <v>97.939533988060859</v>
      </c>
      <c r="S42" s="112">
        <v>90.009762447120082</v>
      </c>
      <c r="T42" s="112">
        <v>91.267868241143574</v>
      </c>
      <c r="U42" s="112">
        <v>97.560231777981087</v>
      </c>
      <c r="V42" s="112">
        <v>92.259641499185236</v>
      </c>
      <c r="W42" s="112">
        <v>89.521426337191116</v>
      </c>
      <c r="X42" s="112">
        <v>83.844468784227814</v>
      </c>
      <c r="Y42" s="109">
        <v>92.590305649891945</v>
      </c>
      <c r="Z42" s="437"/>
      <c r="AA42" s="437"/>
      <c r="AB42" s="437"/>
      <c r="AC42" s="437"/>
      <c r="AD42" s="437"/>
      <c r="AE42" s="437"/>
      <c r="AF42" s="437"/>
      <c r="AG42" s="437"/>
      <c r="AH42" s="437"/>
      <c r="AI42" s="437"/>
      <c r="AJ42" s="437"/>
      <c r="AK42" s="437"/>
      <c r="AL42" s="437"/>
      <c r="AM42" s="437"/>
      <c r="AN42" s="437"/>
      <c r="AO42" s="437"/>
      <c r="AP42" s="437"/>
      <c r="AQ42" s="437"/>
      <c r="AR42" s="437"/>
      <c r="AS42" s="437"/>
      <c r="AT42" s="437"/>
      <c r="AU42" s="437"/>
      <c r="AV42" s="437"/>
      <c r="AW42" s="437"/>
      <c r="AX42" s="437"/>
      <c r="AY42" s="437"/>
      <c r="AZ42" s="800"/>
      <c r="BA42" s="1039"/>
      <c r="BB42" s="583" t="s">
        <v>49</v>
      </c>
      <c r="BC42" s="41" t="s">
        <v>36</v>
      </c>
      <c r="BD42" s="37" t="s">
        <v>36</v>
      </c>
      <c r="BE42" s="37" t="s">
        <v>36</v>
      </c>
      <c r="BF42" s="37" t="s">
        <v>36</v>
      </c>
      <c r="BG42" s="32" t="s">
        <v>36</v>
      </c>
      <c r="BH42" s="41" t="s">
        <v>36</v>
      </c>
      <c r="BI42" s="37" t="s">
        <v>36</v>
      </c>
      <c r="BJ42" s="37" t="s">
        <v>36</v>
      </c>
      <c r="BK42" s="37" t="s">
        <v>36</v>
      </c>
      <c r="BL42" s="32" t="s">
        <v>36</v>
      </c>
      <c r="BM42" s="41" t="s">
        <v>36</v>
      </c>
      <c r="BN42" s="37" t="s">
        <v>36</v>
      </c>
      <c r="BO42" s="37" t="s">
        <v>36</v>
      </c>
      <c r="BP42" s="37" t="s">
        <v>36</v>
      </c>
      <c r="BQ42" s="32" t="s">
        <v>36</v>
      </c>
      <c r="BR42" s="41" t="s">
        <v>36</v>
      </c>
      <c r="BS42" s="37" t="s">
        <v>36</v>
      </c>
      <c r="BT42" s="37" t="s">
        <v>36</v>
      </c>
      <c r="BU42" s="37" t="s">
        <v>36</v>
      </c>
      <c r="BV42" s="37" t="s">
        <v>36</v>
      </c>
      <c r="BW42" s="37" t="s">
        <v>36</v>
      </c>
      <c r="BX42" s="37" t="s">
        <v>36</v>
      </c>
      <c r="BY42" s="27" t="s">
        <v>36</v>
      </c>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307" customFormat="true" ht="15" customHeight="true" x14ac:dyDescent="0.2">
      <c r="A43" s="1051" t="s">
        <v>54</v>
      </c>
      <c r="B43" s="378" t="s">
        <v>50</v>
      </c>
      <c r="C43" s="57" t="s">
        <v>36</v>
      </c>
      <c r="D43" s="54" t="s">
        <v>36</v>
      </c>
      <c r="E43" s="54" t="s">
        <v>36</v>
      </c>
      <c r="F43" s="54" t="s">
        <v>36</v>
      </c>
      <c r="G43" s="51" t="s">
        <v>36</v>
      </c>
      <c r="H43" s="48" t="s">
        <v>36</v>
      </c>
      <c r="I43" s="54" t="s">
        <v>36</v>
      </c>
      <c r="J43" s="54" t="s">
        <v>36</v>
      </c>
      <c r="K43" s="54" t="s">
        <v>36</v>
      </c>
      <c r="L43" s="45" t="s">
        <v>36</v>
      </c>
      <c r="M43" s="57" t="s">
        <v>36</v>
      </c>
      <c r="N43" s="54" t="s">
        <v>36</v>
      </c>
      <c r="O43" s="54" t="s">
        <v>36</v>
      </c>
      <c r="P43" s="54" t="s">
        <v>36</v>
      </c>
      <c r="Q43" s="51" t="s">
        <v>36</v>
      </c>
      <c r="R43" s="48" t="s">
        <v>36</v>
      </c>
      <c r="S43" s="54" t="s">
        <v>36</v>
      </c>
      <c r="T43" s="54" t="s">
        <v>36</v>
      </c>
      <c r="U43" s="54" t="s">
        <v>36</v>
      </c>
      <c r="V43" s="54" t="s">
        <v>36</v>
      </c>
      <c r="W43" s="54" t="s">
        <v>36</v>
      </c>
      <c r="X43" s="54" t="s">
        <v>36</v>
      </c>
      <c r="Y43" s="45" t="s">
        <v>36</v>
      </c>
      <c r="Z43" s="437"/>
      <c r="AA43" s="437"/>
      <c r="AB43" s="437"/>
      <c r="AC43" s="437"/>
      <c r="AD43" s="437"/>
      <c r="AE43" s="437"/>
      <c r="AF43" s="437"/>
      <c r="AG43" s="437"/>
      <c r="AH43" s="437"/>
      <c r="AI43" s="437"/>
      <c r="AJ43" s="437"/>
      <c r="AK43" s="437"/>
      <c r="AL43" s="437"/>
      <c r="AM43" s="437"/>
      <c r="AN43" s="437"/>
      <c r="AO43" s="437"/>
      <c r="AP43" s="437"/>
      <c r="AQ43" s="437"/>
      <c r="AR43" s="437"/>
      <c r="AS43" s="437"/>
      <c r="AT43" s="437"/>
      <c r="AU43" s="437"/>
      <c r="AV43" s="437"/>
      <c r="AW43" s="437"/>
      <c r="AX43" s="437"/>
      <c r="AY43" s="437"/>
      <c r="AZ43" s="800"/>
      <c r="BA43" s="1039" t="s">
        <v>54</v>
      </c>
      <c r="BB43" s="583" t="s">
        <v>50</v>
      </c>
      <c r="BC43" s="41" t="s">
        <v>36</v>
      </c>
      <c r="BD43" s="37" t="s">
        <v>36</v>
      </c>
      <c r="BE43" s="37" t="s">
        <v>36</v>
      </c>
      <c r="BF43" s="37" t="s">
        <v>36</v>
      </c>
      <c r="BG43" s="32" t="s">
        <v>36</v>
      </c>
      <c r="BH43" s="41" t="s">
        <v>36</v>
      </c>
      <c r="BI43" s="37" t="s">
        <v>36</v>
      </c>
      <c r="BJ43" s="37" t="s">
        <v>36</v>
      </c>
      <c r="BK43" s="37" t="s">
        <v>36</v>
      </c>
      <c r="BL43" s="32" t="s">
        <v>36</v>
      </c>
      <c r="BM43" s="41" t="s">
        <v>36</v>
      </c>
      <c r="BN43" s="37" t="s">
        <v>36</v>
      </c>
      <c r="BO43" s="37" t="s">
        <v>36</v>
      </c>
      <c r="BP43" s="37" t="s">
        <v>36</v>
      </c>
      <c r="BQ43" s="32" t="s">
        <v>36</v>
      </c>
      <c r="BR43" s="41" t="s">
        <v>36</v>
      </c>
      <c r="BS43" s="37" t="s">
        <v>36</v>
      </c>
      <c r="BT43" s="37" t="s">
        <v>36</v>
      </c>
      <c r="BU43" s="37" t="s">
        <v>36</v>
      </c>
      <c r="BV43" s="37" t="s">
        <v>36</v>
      </c>
      <c r="BW43" s="37" t="s">
        <v>36</v>
      </c>
      <c r="BX43" s="37" t="s">
        <v>36</v>
      </c>
      <c r="BY43" s="27" t="s">
        <v>36</v>
      </c>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307" customFormat="true" ht="15" customHeight="true" x14ac:dyDescent="0.2">
      <c r="A44" s="1051"/>
      <c r="B44" s="378" t="s">
        <v>49</v>
      </c>
      <c r="C44" s="57" t="s">
        <v>36</v>
      </c>
      <c r="D44" s="54" t="s">
        <v>36</v>
      </c>
      <c r="E44" s="54" t="s">
        <v>36</v>
      </c>
      <c r="F44" s="54" t="s">
        <v>36</v>
      </c>
      <c r="G44" s="51" t="s">
        <v>36</v>
      </c>
      <c r="H44" s="48" t="s">
        <v>36</v>
      </c>
      <c r="I44" s="54" t="s">
        <v>36</v>
      </c>
      <c r="J44" s="54" t="s">
        <v>36</v>
      </c>
      <c r="K44" s="54" t="s">
        <v>36</v>
      </c>
      <c r="L44" s="45" t="s">
        <v>36</v>
      </c>
      <c r="M44" s="57" t="s">
        <v>36</v>
      </c>
      <c r="N44" s="54" t="s">
        <v>36</v>
      </c>
      <c r="O44" s="54" t="s">
        <v>36</v>
      </c>
      <c r="P44" s="54" t="s">
        <v>36</v>
      </c>
      <c r="Q44" s="51" t="s">
        <v>36</v>
      </c>
      <c r="R44" s="48" t="s">
        <v>36</v>
      </c>
      <c r="S44" s="54" t="s">
        <v>36</v>
      </c>
      <c r="T44" s="54" t="s">
        <v>36</v>
      </c>
      <c r="U44" s="54" t="s">
        <v>36</v>
      </c>
      <c r="V44" s="54" t="s">
        <v>36</v>
      </c>
      <c r="W44" s="54" t="s">
        <v>36</v>
      </c>
      <c r="X44" s="54" t="s">
        <v>36</v>
      </c>
      <c r="Y44" s="45" t="s">
        <v>36</v>
      </c>
      <c r="Z44" s="437"/>
      <c r="AA44" s="437"/>
      <c r="AB44" s="437"/>
      <c r="AC44" s="437"/>
      <c r="AD44" s="437"/>
      <c r="AE44" s="437"/>
      <c r="AF44" s="437"/>
      <c r="AG44" s="437"/>
      <c r="AH44" s="437"/>
      <c r="AI44" s="437"/>
      <c r="AJ44" s="437"/>
      <c r="AK44" s="437"/>
      <c r="AL44" s="437"/>
      <c r="AM44" s="437"/>
      <c r="AN44" s="437"/>
      <c r="AO44" s="437"/>
      <c r="AP44" s="437"/>
      <c r="AQ44" s="437"/>
      <c r="AR44" s="437"/>
      <c r="AS44" s="437"/>
      <c r="AT44" s="437"/>
      <c r="AU44" s="437"/>
      <c r="AV44" s="437"/>
      <c r="AW44" s="437"/>
      <c r="AX44" s="437"/>
      <c r="AY44" s="437"/>
      <c r="AZ44" s="800"/>
      <c r="BA44" s="1039"/>
      <c r="BB44" s="583" t="s">
        <v>49</v>
      </c>
      <c r="BC44" s="41" t="s">
        <v>36</v>
      </c>
      <c r="BD44" s="37" t="s">
        <v>36</v>
      </c>
      <c r="BE44" s="37" t="s">
        <v>36</v>
      </c>
      <c r="BF44" s="37" t="s">
        <v>36</v>
      </c>
      <c r="BG44" s="32" t="s">
        <v>36</v>
      </c>
      <c r="BH44" s="41" t="s">
        <v>36</v>
      </c>
      <c r="BI44" s="37" t="s">
        <v>36</v>
      </c>
      <c r="BJ44" s="37" t="s">
        <v>36</v>
      </c>
      <c r="BK44" s="37" t="s">
        <v>36</v>
      </c>
      <c r="BL44" s="32" t="s">
        <v>36</v>
      </c>
      <c r="BM44" s="41" t="s">
        <v>36</v>
      </c>
      <c r="BN44" s="37" t="s">
        <v>36</v>
      </c>
      <c r="BO44" s="37" t="s">
        <v>36</v>
      </c>
      <c r="BP44" s="37" t="s">
        <v>36</v>
      </c>
      <c r="BQ44" s="32" t="s">
        <v>36</v>
      </c>
      <c r="BR44" s="41" t="s">
        <v>36</v>
      </c>
      <c r="BS44" s="37" t="s">
        <v>36</v>
      </c>
      <c r="BT44" s="37" t="s">
        <v>36</v>
      </c>
      <c r="BU44" s="37" t="s">
        <v>36</v>
      </c>
      <c r="BV44" s="37" t="s">
        <v>36</v>
      </c>
      <c r="BW44" s="37" t="s">
        <v>36</v>
      </c>
      <c r="BX44" s="37" t="s">
        <v>36</v>
      </c>
      <c r="BY44" s="27" t="s">
        <v>36</v>
      </c>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307" customFormat="true" ht="15" customHeight="true" x14ac:dyDescent="0.2">
      <c r="A45" s="1051" t="s">
        <v>53</v>
      </c>
      <c r="B45" s="378" t="s">
        <v>50</v>
      </c>
      <c r="C45" s="57" t="s">
        <v>36</v>
      </c>
      <c r="D45" s="54" t="s">
        <v>36</v>
      </c>
      <c r="E45" s="54" t="s">
        <v>36</v>
      </c>
      <c r="F45" s="54" t="s">
        <v>36</v>
      </c>
      <c r="G45" s="51" t="s">
        <v>36</v>
      </c>
      <c r="H45" s="48" t="s">
        <v>36</v>
      </c>
      <c r="I45" s="54" t="s">
        <v>36</v>
      </c>
      <c r="J45" s="54" t="s">
        <v>36</v>
      </c>
      <c r="K45" s="54" t="s">
        <v>36</v>
      </c>
      <c r="L45" s="45" t="s">
        <v>36</v>
      </c>
      <c r="M45" s="57" t="s">
        <v>36</v>
      </c>
      <c r="N45" s="54" t="s">
        <v>36</v>
      </c>
      <c r="O45" s="54" t="s">
        <v>36</v>
      </c>
      <c r="P45" s="54" t="s">
        <v>36</v>
      </c>
      <c r="Q45" s="51" t="s">
        <v>36</v>
      </c>
      <c r="R45" s="48" t="s">
        <v>36</v>
      </c>
      <c r="S45" s="54" t="s">
        <v>36</v>
      </c>
      <c r="T45" s="54" t="s">
        <v>36</v>
      </c>
      <c r="U45" s="54" t="s">
        <v>36</v>
      </c>
      <c r="V45" s="54" t="s">
        <v>36</v>
      </c>
      <c r="W45" s="54" t="s">
        <v>36</v>
      </c>
      <c r="X45" s="54" t="s">
        <v>36</v>
      </c>
      <c r="Y45" s="45" t="s">
        <v>36</v>
      </c>
      <c r="Z45" s="437"/>
      <c r="AA45" s="437"/>
      <c r="AB45" s="437"/>
      <c r="AC45" s="437"/>
      <c r="AD45" s="437"/>
      <c r="AE45" s="437"/>
      <c r="AF45" s="437"/>
      <c r="AG45" s="437"/>
      <c r="AH45" s="437"/>
      <c r="AI45" s="437"/>
      <c r="AJ45" s="437"/>
      <c r="AK45" s="437"/>
      <c r="AL45" s="437"/>
      <c r="AM45" s="437"/>
      <c r="AN45" s="437"/>
      <c r="AO45" s="437"/>
      <c r="AP45" s="437"/>
      <c r="AQ45" s="437"/>
      <c r="AR45" s="437"/>
      <c r="AS45" s="437"/>
      <c r="AT45" s="437"/>
      <c r="AU45" s="437"/>
      <c r="AV45" s="437"/>
      <c r="AW45" s="437"/>
      <c r="AX45" s="437"/>
      <c r="AY45" s="437"/>
      <c r="AZ45" s="800"/>
      <c r="BA45" s="1039" t="s">
        <v>53</v>
      </c>
      <c r="BB45" s="583" t="s">
        <v>50</v>
      </c>
      <c r="BC45" s="41" t="s">
        <v>36</v>
      </c>
      <c r="BD45" s="37" t="s">
        <v>36</v>
      </c>
      <c r="BE45" s="37" t="s">
        <v>36</v>
      </c>
      <c r="BF45" s="37" t="s">
        <v>36</v>
      </c>
      <c r="BG45" s="32" t="s">
        <v>36</v>
      </c>
      <c r="BH45" s="41" t="s">
        <v>36</v>
      </c>
      <c r="BI45" s="37" t="s">
        <v>36</v>
      </c>
      <c r="BJ45" s="37" t="s">
        <v>36</v>
      </c>
      <c r="BK45" s="37" t="s">
        <v>36</v>
      </c>
      <c r="BL45" s="32" t="s">
        <v>36</v>
      </c>
      <c r="BM45" s="41" t="s">
        <v>36</v>
      </c>
      <c r="BN45" s="37" t="s">
        <v>36</v>
      </c>
      <c r="BO45" s="37" t="s">
        <v>36</v>
      </c>
      <c r="BP45" s="37" t="s">
        <v>36</v>
      </c>
      <c r="BQ45" s="32" t="s">
        <v>36</v>
      </c>
      <c r="BR45" s="41" t="s">
        <v>36</v>
      </c>
      <c r="BS45" s="37" t="s">
        <v>36</v>
      </c>
      <c r="BT45" s="37" t="s">
        <v>36</v>
      </c>
      <c r="BU45" s="37" t="s">
        <v>36</v>
      </c>
      <c r="BV45" s="37" t="s">
        <v>36</v>
      </c>
      <c r="BW45" s="37" t="s">
        <v>36</v>
      </c>
      <c r="BX45" s="37" t="s">
        <v>36</v>
      </c>
      <c r="BY45" s="27" t="s">
        <v>36</v>
      </c>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307" customFormat="true" ht="15" customHeight="true" x14ac:dyDescent="0.2">
      <c r="A46" s="1051"/>
      <c r="B46" s="378" t="s">
        <v>49</v>
      </c>
      <c r="C46" s="57" t="s">
        <v>36</v>
      </c>
      <c r="D46" s="54" t="s">
        <v>36</v>
      </c>
      <c r="E46" s="54" t="s">
        <v>36</v>
      </c>
      <c r="F46" s="54" t="s">
        <v>36</v>
      </c>
      <c r="G46" s="51" t="s">
        <v>36</v>
      </c>
      <c r="H46" s="48" t="s">
        <v>36</v>
      </c>
      <c r="I46" s="54" t="s">
        <v>36</v>
      </c>
      <c r="J46" s="54" t="s">
        <v>36</v>
      </c>
      <c r="K46" s="54" t="s">
        <v>36</v>
      </c>
      <c r="L46" s="45" t="s">
        <v>36</v>
      </c>
      <c r="M46" s="57" t="s">
        <v>36</v>
      </c>
      <c r="N46" s="54" t="s">
        <v>36</v>
      </c>
      <c r="O46" s="54" t="s">
        <v>36</v>
      </c>
      <c r="P46" s="54" t="s">
        <v>36</v>
      </c>
      <c r="Q46" s="51" t="s">
        <v>36</v>
      </c>
      <c r="R46" s="48" t="s">
        <v>36</v>
      </c>
      <c r="S46" s="54" t="s">
        <v>36</v>
      </c>
      <c r="T46" s="54" t="s">
        <v>36</v>
      </c>
      <c r="U46" s="54" t="s">
        <v>36</v>
      </c>
      <c r="V46" s="54" t="s">
        <v>36</v>
      </c>
      <c r="W46" s="54" t="s">
        <v>36</v>
      </c>
      <c r="X46" s="54" t="s">
        <v>36</v>
      </c>
      <c r="Y46" s="45" t="s">
        <v>36</v>
      </c>
      <c r="Z46" s="437"/>
      <c r="AA46" s="437"/>
      <c r="AB46" s="437"/>
      <c r="AC46" s="437"/>
      <c r="AD46" s="437"/>
      <c r="AE46" s="437"/>
      <c r="AF46" s="437"/>
      <c r="AG46" s="437"/>
      <c r="AH46" s="437"/>
      <c r="AI46" s="437"/>
      <c r="AJ46" s="437"/>
      <c r="AK46" s="437"/>
      <c r="AL46" s="437"/>
      <c r="AM46" s="437"/>
      <c r="AN46" s="437"/>
      <c r="AO46" s="437"/>
      <c r="AP46" s="437"/>
      <c r="AQ46" s="437"/>
      <c r="AR46" s="437"/>
      <c r="AS46" s="437"/>
      <c r="AT46" s="437"/>
      <c r="AU46" s="437"/>
      <c r="AV46" s="437"/>
      <c r="AW46" s="437"/>
      <c r="AX46" s="437"/>
      <c r="AY46" s="437"/>
      <c r="AZ46" s="800"/>
      <c r="BA46" s="1039"/>
      <c r="BB46" s="583" t="s">
        <v>49</v>
      </c>
      <c r="BC46" s="41" t="s">
        <v>36</v>
      </c>
      <c r="BD46" s="37" t="s">
        <v>36</v>
      </c>
      <c r="BE46" s="37" t="s">
        <v>36</v>
      </c>
      <c r="BF46" s="37" t="s">
        <v>36</v>
      </c>
      <c r="BG46" s="32" t="s">
        <v>36</v>
      </c>
      <c r="BH46" s="41" t="s">
        <v>36</v>
      </c>
      <c r="BI46" s="37" t="s">
        <v>36</v>
      </c>
      <c r="BJ46" s="37" t="s">
        <v>36</v>
      </c>
      <c r="BK46" s="37" t="s">
        <v>36</v>
      </c>
      <c r="BL46" s="32" t="s">
        <v>36</v>
      </c>
      <c r="BM46" s="41" t="s">
        <v>36</v>
      </c>
      <c r="BN46" s="37" t="s">
        <v>36</v>
      </c>
      <c r="BO46" s="37" t="s">
        <v>36</v>
      </c>
      <c r="BP46" s="37" t="s">
        <v>36</v>
      </c>
      <c r="BQ46" s="32" t="s">
        <v>36</v>
      </c>
      <c r="BR46" s="41" t="s">
        <v>36</v>
      </c>
      <c r="BS46" s="37" t="s">
        <v>36</v>
      </c>
      <c r="BT46" s="37" t="s">
        <v>36</v>
      </c>
      <c r="BU46" s="37" t="s">
        <v>36</v>
      </c>
      <c r="BV46" s="37" t="s">
        <v>36</v>
      </c>
      <c r="BW46" s="37" t="s">
        <v>36</v>
      </c>
      <c r="BX46" s="37" t="s">
        <v>36</v>
      </c>
      <c r="BY46" s="27" t="s">
        <v>36</v>
      </c>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302" customFormat="true" ht="15" customHeight="true" x14ac:dyDescent="0.2">
      <c r="A47" s="1051" t="s">
        <v>103</v>
      </c>
      <c r="B47" s="378" t="s">
        <v>102</v>
      </c>
      <c r="C47" s="57" t="s">
        <v>36</v>
      </c>
      <c r="D47" s="54" t="s">
        <v>36</v>
      </c>
      <c r="E47" s="54" t="s">
        <v>36</v>
      </c>
      <c r="F47" s="54" t="s">
        <v>36</v>
      </c>
      <c r="G47" s="51" t="s">
        <v>36</v>
      </c>
      <c r="H47" s="48" t="s">
        <v>36</v>
      </c>
      <c r="I47" s="54" t="s">
        <v>36</v>
      </c>
      <c r="J47" s="54" t="s">
        <v>36</v>
      </c>
      <c r="K47" s="54" t="s">
        <v>36</v>
      </c>
      <c r="L47" s="45" t="s">
        <v>36</v>
      </c>
      <c r="M47" s="57" t="s">
        <v>36</v>
      </c>
      <c r="N47" s="54" t="s">
        <v>36</v>
      </c>
      <c r="O47" s="54" t="s">
        <v>36</v>
      </c>
      <c r="P47" s="54" t="s">
        <v>36</v>
      </c>
      <c r="Q47" s="51" t="s">
        <v>36</v>
      </c>
      <c r="R47" s="48" t="s">
        <v>36</v>
      </c>
      <c r="S47" s="54" t="s">
        <v>36</v>
      </c>
      <c r="T47" s="54" t="s">
        <v>36</v>
      </c>
      <c r="U47" s="54" t="s">
        <v>36</v>
      </c>
      <c r="V47" s="54" t="s">
        <v>36</v>
      </c>
      <c r="W47" s="54" t="s">
        <v>36</v>
      </c>
      <c r="X47" s="54" t="s">
        <v>36</v>
      </c>
      <c r="Y47" s="45" t="s">
        <v>36</v>
      </c>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42"/>
      <c r="BA47" s="1039" t="s">
        <v>103</v>
      </c>
      <c r="BB47" s="583" t="s">
        <v>102</v>
      </c>
      <c r="BC47" s="41" t="s">
        <v>36</v>
      </c>
      <c r="BD47" s="37" t="s">
        <v>36</v>
      </c>
      <c r="BE47" s="37" t="s">
        <v>36</v>
      </c>
      <c r="BF47" s="37" t="s">
        <v>36</v>
      </c>
      <c r="BG47" s="32" t="s">
        <v>36</v>
      </c>
      <c r="BH47" s="41" t="s">
        <v>36</v>
      </c>
      <c r="BI47" s="37" t="s">
        <v>36</v>
      </c>
      <c r="BJ47" s="37" t="s">
        <v>36</v>
      </c>
      <c r="BK47" s="37" t="s">
        <v>36</v>
      </c>
      <c r="BL47" s="32" t="s">
        <v>36</v>
      </c>
      <c r="BM47" s="41" t="s">
        <v>36</v>
      </c>
      <c r="BN47" s="37" t="s">
        <v>36</v>
      </c>
      <c r="BO47" s="37" t="s">
        <v>36</v>
      </c>
      <c r="BP47" s="37" t="s">
        <v>36</v>
      </c>
      <c r="BQ47" s="32" t="s">
        <v>36</v>
      </c>
      <c r="BR47" s="41" t="s">
        <v>36</v>
      </c>
      <c r="BS47" s="37" t="s">
        <v>36</v>
      </c>
      <c r="BT47" s="37" t="s">
        <v>36</v>
      </c>
      <c r="BU47" s="37" t="s">
        <v>36</v>
      </c>
      <c r="BV47" s="37" t="s">
        <v>36</v>
      </c>
      <c r="BW47" s="37" t="s">
        <v>36</v>
      </c>
      <c r="BX47" s="37" t="s">
        <v>36</v>
      </c>
      <c r="BY47" s="27" t="s">
        <v>36</v>
      </c>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02" customFormat="true" ht="15" customHeight="true" x14ac:dyDescent="0.2">
      <c r="A48" s="1051"/>
      <c r="B48" s="378" t="s">
        <v>101</v>
      </c>
      <c r="C48" s="57" t="s">
        <v>36</v>
      </c>
      <c r="D48" s="54" t="s">
        <v>36</v>
      </c>
      <c r="E48" s="54" t="s">
        <v>36</v>
      </c>
      <c r="F48" s="54" t="s">
        <v>36</v>
      </c>
      <c r="G48" s="51" t="s">
        <v>36</v>
      </c>
      <c r="H48" s="48" t="s">
        <v>36</v>
      </c>
      <c r="I48" s="54" t="s">
        <v>36</v>
      </c>
      <c r="J48" s="54" t="s">
        <v>36</v>
      </c>
      <c r="K48" s="54" t="s">
        <v>36</v>
      </c>
      <c r="L48" s="45" t="s">
        <v>36</v>
      </c>
      <c r="M48" s="57" t="s">
        <v>36</v>
      </c>
      <c r="N48" s="54" t="s">
        <v>36</v>
      </c>
      <c r="O48" s="54" t="s">
        <v>36</v>
      </c>
      <c r="P48" s="54" t="s">
        <v>36</v>
      </c>
      <c r="Q48" s="51" t="s">
        <v>36</v>
      </c>
      <c r="R48" s="48" t="s">
        <v>36</v>
      </c>
      <c r="S48" s="54" t="s">
        <v>36</v>
      </c>
      <c r="T48" s="54" t="s">
        <v>36</v>
      </c>
      <c r="U48" s="54" t="s">
        <v>36</v>
      </c>
      <c r="V48" s="54" t="s">
        <v>36</v>
      </c>
      <c r="W48" s="54" t="s">
        <v>36</v>
      </c>
      <c r="X48" s="54" t="s">
        <v>36</v>
      </c>
      <c r="Y48" s="45" t="s">
        <v>36</v>
      </c>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42"/>
      <c r="BA48" s="1039"/>
      <c r="BB48" s="583" t="s">
        <v>101</v>
      </c>
      <c r="BC48" s="41" t="s">
        <v>36</v>
      </c>
      <c r="BD48" s="37" t="s">
        <v>36</v>
      </c>
      <c r="BE48" s="37" t="s">
        <v>36</v>
      </c>
      <c r="BF48" s="37" t="s">
        <v>36</v>
      </c>
      <c r="BG48" s="32" t="s">
        <v>36</v>
      </c>
      <c r="BH48" s="41" t="s">
        <v>36</v>
      </c>
      <c r="BI48" s="37" t="s">
        <v>36</v>
      </c>
      <c r="BJ48" s="37" t="s">
        <v>36</v>
      </c>
      <c r="BK48" s="37" t="s">
        <v>36</v>
      </c>
      <c r="BL48" s="32" t="s">
        <v>36</v>
      </c>
      <c r="BM48" s="41" t="s">
        <v>36</v>
      </c>
      <c r="BN48" s="37" t="s">
        <v>36</v>
      </c>
      <c r="BO48" s="37" t="s">
        <v>36</v>
      </c>
      <c r="BP48" s="37" t="s">
        <v>36</v>
      </c>
      <c r="BQ48" s="32" t="s">
        <v>36</v>
      </c>
      <c r="BR48" s="41" t="s">
        <v>36</v>
      </c>
      <c r="BS48" s="37" t="s">
        <v>36</v>
      </c>
      <c r="BT48" s="37" t="s">
        <v>36</v>
      </c>
      <c r="BU48" s="37" t="s">
        <v>36</v>
      </c>
      <c r="BV48" s="37" t="s">
        <v>36</v>
      </c>
      <c r="BW48" s="37" t="s">
        <v>36</v>
      </c>
      <c r="BX48" s="37" t="s">
        <v>36</v>
      </c>
      <c r="BY48" s="27" t="s">
        <v>36</v>
      </c>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02" customFormat="true" ht="15" customHeight="true" x14ac:dyDescent="0.2">
      <c r="A49" s="1051"/>
      <c r="B49" s="378" t="s">
        <v>69</v>
      </c>
      <c r="C49" s="57" t="s">
        <v>36</v>
      </c>
      <c r="D49" s="54" t="s">
        <v>36</v>
      </c>
      <c r="E49" s="54" t="s">
        <v>36</v>
      </c>
      <c r="F49" s="54" t="s">
        <v>36</v>
      </c>
      <c r="G49" s="51" t="s">
        <v>36</v>
      </c>
      <c r="H49" s="48" t="s">
        <v>36</v>
      </c>
      <c r="I49" s="54" t="s">
        <v>36</v>
      </c>
      <c r="J49" s="54" t="s">
        <v>36</v>
      </c>
      <c r="K49" s="54" t="s">
        <v>36</v>
      </c>
      <c r="L49" s="45" t="s">
        <v>36</v>
      </c>
      <c r="M49" s="57" t="s">
        <v>36</v>
      </c>
      <c r="N49" s="54" t="s">
        <v>36</v>
      </c>
      <c r="O49" s="54" t="s">
        <v>36</v>
      </c>
      <c r="P49" s="54" t="s">
        <v>36</v>
      </c>
      <c r="Q49" s="51" t="s">
        <v>36</v>
      </c>
      <c r="R49" s="48" t="s">
        <v>36</v>
      </c>
      <c r="S49" s="54" t="s">
        <v>36</v>
      </c>
      <c r="T49" s="54" t="s">
        <v>36</v>
      </c>
      <c r="U49" s="54" t="s">
        <v>36</v>
      </c>
      <c r="V49" s="54" t="s">
        <v>36</v>
      </c>
      <c r="W49" s="54" t="s">
        <v>36</v>
      </c>
      <c r="X49" s="54" t="s">
        <v>36</v>
      </c>
      <c r="Y49" s="45" t="s">
        <v>36</v>
      </c>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42"/>
      <c r="BA49" s="1039"/>
      <c r="BB49" s="583" t="s">
        <v>69</v>
      </c>
      <c r="BC49" s="41" t="s">
        <v>36</v>
      </c>
      <c r="BD49" s="37" t="s">
        <v>36</v>
      </c>
      <c r="BE49" s="37" t="s">
        <v>36</v>
      </c>
      <c r="BF49" s="37" t="s">
        <v>36</v>
      </c>
      <c r="BG49" s="32" t="s">
        <v>36</v>
      </c>
      <c r="BH49" s="41" t="s">
        <v>36</v>
      </c>
      <c r="BI49" s="37" t="s">
        <v>36</v>
      </c>
      <c r="BJ49" s="37" t="s">
        <v>36</v>
      </c>
      <c r="BK49" s="37" t="s">
        <v>36</v>
      </c>
      <c r="BL49" s="32" t="s">
        <v>36</v>
      </c>
      <c r="BM49" s="41" t="s">
        <v>36</v>
      </c>
      <c r="BN49" s="37" t="s">
        <v>36</v>
      </c>
      <c r="BO49" s="37" t="s">
        <v>36</v>
      </c>
      <c r="BP49" s="37" t="s">
        <v>36</v>
      </c>
      <c r="BQ49" s="32" t="s">
        <v>36</v>
      </c>
      <c r="BR49" s="41" t="s">
        <v>36</v>
      </c>
      <c r="BS49" s="37" t="s">
        <v>36</v>
      </c>
      <c r="BT49" s="37" t="s">
        <v>36</v>
      </c>
      <c r="BU49" s="37" t="s">
        <v>36</v>
      </c>
      <c r="BV49" s="37" t="s">
        <v>36</v>
      </c>
      <c r="BW49" s="37" t="s">
        <v>36</v>
      </c>
      <c r="BX49" s="37" t="s">
        <v>36</v>
      </c>
      <c r="BY49" s="27" t="s">
        <v>36</v>
      </c>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02" customFormat="true" ht="15" customHeight="true" x14ac:dyDescent="0.2">
      <c r="A50" s="1051" t="s">
        <v>104</v>
      </c>
      <c r="B50" s="378" t="s">
        <v>102</v>
      </c>
      <c r="C50" s="57" t="s">
        <v>36</v>
      </c>
      <c r="D50" s="54" t="s">
        <v>36</v>
      </c>
      <c r="E50" s="54" t="s">
        <v>36</v>
      </c>
      <c r="F50" s="54" t="s">
        <v>36</v>
      </c>
      <c r="G50" s="51" t="s">
        <v>36</v>
      </c>
      <c r="H50" s="48" t="s">
        <v>36</v>
      </c>
      <c r="I50" s="54" t="s">
        <v>36</v>
      </c>
      <c r="J50" s="54" t="s">
        <v>36</v>
      </c>
      <c r="K50" s="54" t="s">
        <v>36</v>
      </c>
      <c r="L50" s="45" t="s">
        <v>36</v>
      </c>
      <c r="M50" s="57" t="s">
        <v>36</v>
      </c>
      <c r="N50" s="54" t="s">
        <v>36</v>
      </c>
      <c r="O50" s="54" t="s">
        <v>36</v>
      </c>
      <c r="P50" s="54" t="s">
        <v>36</v>
      </c>
      <c r="Q50" s="51" t="s">
        <v>36</v>
      </c>
      <c r="R50" s="48" t="s">
        <v>36</v>
      </c>
      <c r="S50" s="54" t="s">
        <v>36</v>
      </c>
      <c r="T50" s="54" t="s">
        <v>36</v>
      </c>
      <c r="U50" s="54" t="s">
        <v>36</v>
      </c>
      <c r="V50" s="54" t="s">
        <v>36</v>
      </c>
      <c r="W50" s="54" t="s">
        <v>36</v>
      </c>
      <c r="X50" s="54" t="s">
        <v>36</v>
      </c>
      <c r="Y50" s="45" t="s">
        <v>36</v>
      </c>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42"/>
      <c r="BA50" s="1039" t="s">
        <v>104</v>
      </c>
      <c r="BB50" s="583" t="s">
        <v>102</v>
      </c>
      <c r="BC50" s="41" t="s">
        <v>36</v>
      </c>
      <c r="BD50" s="37" t="s">
        <v>36</v>
      </c>
      <c r="BE50" s="37" t="s">
        <v>36</v>
      </c>
      <c r="BF50" s="37" t="s">
        <v>36</v>
      </c>
      <c r="BG50" s="32" t="s">
        <v>36</v>
      </c>
      <c r="BH50" s="41" t="s">
        <v>36</v>
      </c>
      <c r="BI50" s="37" t="s">
        <v>36</v>
      </c>
      <c r="BJ50" s="37" t="s">
        <v>36</v>
      </c>
      <c r="BK50" s="37" t="s">
        <v>36</v>
      </c>
      <c r="BL50" s="32" t="s">
        <v>36</v>
      </c>
      <c r="BM50" s="41" t="s">
        <v>36</v>
      </c>
      <c r="BN50" s="37" t="s">
        <v>36</v>
      </c>
      <c r="BO50" s="37" t="s">
        <v>36</v>
      </c>
      <c r="BP50" s="37" t="s">
        <v>36</v>
      </c>
      <c r="BQ50" s="32" t="s">
        <v>36</v>
      </c>
      <c r="BR50" s="41" t="s">
        <v>36</v>
      </c>
      <c r="BS50" s="37" t="s">
        <v>36</v>
      </c>
      <c r="BT50" s="37" t="s">
        <v>36</v>
      </c>
      <c r="BU50" s="37" t="s">
        <v>36</v>
      </c>
      <c r="BV50" s="37" t="s">
        <v>36</v>
      </c>
      <c r="BW50" s="37" t="s">
        <v>36</v>
      </c>
      <c r="BX50" s="37" t="s">
        <v>36</v>
      </c>
      <c r="BY50" s="27" t="s">
        <v>36</v>
      </c>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02" customFormat="true" ht="15" customHeight="true" x14ac:dyDescent="0.2">
      <c r="A51" s="1051"/>
      <c r="B51" s="378" t="s">
        <v>101</v>
      </c>
      <c r="C51" s="57" t="s">
        <v>36</v>
      </c>
      <c r="D51" s="54" t="s">
        <v>36</v>
      </c>
      <c r="E51" s="54" t="s">
        <v>36</v>
      </c>
      <c r="F51" s="54" t="s">
        <v>36</v>
      </c>
      <c r="G51" s="51" t="s">
        <v>36</v>
      </c>
      <c r="H51" s="48" t="s">
        <v>36</v>
      </c>
      <c r="I51" s="54" t="s">
        <v>36</v>
      </c>
      <c r="J51" s="54" t="s">
        <v>36</v>
      </c>
      <c r="K51" s="54" t="s">
        <v>36</v>
      </c>
      <c r="L51" s="45" t="s">
        <v>36</v>
      </c>
      <c r="M51" s="57" t="s">
        <v>36</v>
      </c>
      <c r="N51" s="54" t="s">
        <v>36</v>
      </c>
      <c r="O51" s="54" t="s">
        <v>36</v>
      </c>
      <c r="P51" s="54" t="s">
        <v>36</v>
      </c>
      <c r="Q51" s="51" t="s">
        <v>36</v>
      </c>
      <c r="R51" s="48" t="s">
        <v>36</v>
      </c>
      <c r="S51" s="54" t="s">
        <v>36</v>
      </c>
      <c r="T51" s="54" t="s">
        <v>36</v>
      </c>
      <c r="U51" s="54" t="s">
        <v>36</v>
      </c>
      <c r="V51" s="54" t="s">
        <v>36</v>
      </c>
      <c r="W51" s="54" t="s">
        <v>36</v>
      </c>
      <c r="X51" s="54" t="s">
        <v>36</v>
      </c>
      <c r="Y51" s="45" t="s">
        <v>36</v>
      </c>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42"/>
      <c r="BA51" s="1039"/>
      <c r="BB51" s="583" t="s">
        <v>101</v>
      </c>
      <c r="BC51" s="41" t="s">
        <v>36</v>
      </c>
      <c r="BD51" s="37" t="s">
        <v>36</v>
      </c>
      <c r="BE51" s="37" t="s">
        <v>36</v>
      </c>
      <c r="BF51" s="37" t="s">
        <v>36</v>
      </c>
      <c r="BG51" s="32" t="s">
        <v>36</v>
      </c>
      <c r="BH51" s="41" t="s">
        <v>36</v>
      </c>
      <c r="BI51" s="37" t="s">
        <v>36</v>
      </c>
      <c r="BJ51" s="37" t="s">
        <v>36</v>
      </c>
      <c r="BK51" s="37" t="s">
        <v>36</v>
      </c>
      <c r="BL51" s="32" t="s">
        <v>36</v>
      </c>
      <c r="BM51" s="41" t="s">
        <v>36</v>
      </c>
      <c r="BN51" s="37" t="s">
        <v>36</v>
      </c>
      <c r="BO51" s="37" t="s">
        <v>36</v>
      </c>
      <c r="BP51" s="37" t="s">
        <v>36</v>
      </c>
      <c r="BQ51" s="32" t="s">
        <v>36</v>
      </c>
      <c r="BR51" s="41" t="s">
        <v>36</v>
      </c>
      <c r="BS51" s="37" t="s">
        <v>36</v>
      </c>
      <c r="BT51" s="37" t="s">
        <v>36</v>
      </c>
      <c r="BU51" s="37" t="s">
        <v>36</v>
      </c>
      <c r="BV51" s="37" t="s">
        <v>36</v>
      </c>
      <c r="BW51" s="37" t="s">
        <v>36</v>
      </c>
      <c r="BX51" s="37" t="s">
        <v>36</v>
      </c>
      <c r="BY51" s="27" t="s">
        <v>36</v>
      </c>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02" customFormat="true" ht="15" customHeight="true" x14ac:dyDescent="0.2">
      <c r="A52" s="1051"/>
      <c r="B52" s="378" t="s">
        <v>69</v>
      </c>
      <c r="C52" s="57" t="s">
        <v>36</v>
      </c>
      <c r="D52" s="54" t="s">
        <v>36</v>
      </c>
      <c r="E52" s="54" t="s">
        <v>36</v>
      </c>
      <c r="F52" s="54" t="s">
        <v>36</v>
      </c>
      <c r="G52" s="51" t="s">
        <v>36</v>
      </c>
      <c r="H52" s="48" t="s">
        <v>36</v>
      </c>
      <c r="I52" s="54" t="s">
        <v>36</v>
      </c>
      <c r="J52" s="54" t="s">
        <v>36</v>
      </c>
      <c r="K52" s="54" t="s">
        <v>36</v>
      </c>
      <c r="L52" s="45" t="s">
        <v>36</v>
      </c>
      <c r="M52" s="57" t="s">
        <v>36</v>
      </c>
      <c r="N52" s="54" t="s">
        <v>36</v>
      </c>
      <c r="O52" s="54" t="s">
        <v>36</v>
      </c>
      <c r="P52" s="54" t="s">
        <v>36</v>
      </c>
      <c r="Q52" s="51" t="s">
        <v>36</v>
      </c>
      <c r="R52" s="48" t="s">
        <v>36</v>
      </c>
      <c r="S52" s="54" t="s">
        <v>36</v>
      </c>
      <c r="T52" s="54" t="s">
        <v>36</v>
      </c>
      <c r="U52" s="54" t="s">
        <v>36</v>
      </c>
      <c r="V52" s="54" t="s">
        <v>36</v>
      </c>
      <c r="W52" s="54" t="s">
        <v>36</v>
      </c>
      <c r="X52" s="54" t="s">
        <v>36</v>
      </c>
      <c r="Y52" s="45" t="s">
        <v>36</v>
      </c>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42"/>
      <c r="BA52" s="1039"/>
      <c r="BB52" s="583" t="s">
        <v>69</v>
      </c>
      <c r="BC52" s="41" t="s">
        <v>36</v>
      </c>
      <c r="BD52" s="37" t="s">
        <v>36</v>
      </c>
      <c r="BE52" s="37" t="s">
        <v>36</v>
      </c>
      <c r="BF52" s="37" t="s">
        <v>36</v>
      </c>
      <c r="BG52" s="32" t="s">
        <v>36</v>
      </c>
      <c r="BH52" s="41" t="s">
        <v>36</v>
      </c>
      <c r="BI52" s="37" t="s">
        <v>36</v>
      </c>
      <c r="BJ52" s="37" t="s">
        <v>36</v>
      </c>
      <c r="BK52" s="37" t="s">
        <v>36</v>
      </c>
      <c r="BL52" s="32" t="s">
        <v>36</v>
      </c>
      <c r="BM52" s="41" t="s">
        <v>36</v>
      </c>
      <c r="BN52" s="37" t="s">
        <v>36</v>
      </c>
      <c r="BO52" s="37" t="s">
        <v>36</v>
      </c>
      <c r="BP52" s="37" t="s">
        <v>36</v>
      </c>
      <c r="BQ52" s="32" t="s">
        <v>36</v>
      </c>
      <c r="BR52" s="41" t="s">
        <v>36</v>
      </c>
      <c r="BS52" s="37" t="s">
        <v>36</v>
      </c>
      <c r="BT52" s="37" t="s">
        <v>36</v>
      </c>
      <c r="BU52" s="37" t="s">
        <v>36</v>
      </c>
      <c r="BV52" s="37" t="s">
        <v>36</v>
      </c>
      <c r="BW52" s="37" t="s">
        <v>36</v>
      </c>
      <c r="BX52" s="37" t="s">
        <v>36</v>
      </c>
      <c r="BY52" s="27" t="s">
        <v>36</v>
      </c>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02" customFormat="true" ht="15" customHeight="true" x14ac:dyDescent="0.2">
      <c r="A53" s="1051" t="s">
        <v>107</v>
      </c>
      <c r="B53" s="378" t="s">
        <v>102</v>
      </c>
      <c r="C53" s="57" t="s">
        <v>36</v>
      </c>
      <c r="D53" s="54" t="s">
        <v>36</v>
      </c>
      <c r="E53" s="54" t="s">
        <v>36</v>
      </c>
      <c r="F53" s="54" t="s">
        <v>36</v>
      </c>
      <c r="G53" s="51" t="s">
        <v>36</v>
      </c>
      <c r="H53" s="48" t="s">
        <v>36</v>
      </c>
      <c r="I53" s="54" t="s">
        <v>36</v>
      </c>
      <c r="J53" s="54" t="s">
        <v>36</v>
      </c>
      <c r="K53" s="54" t="s">
        <v>36</v>
      </c>
      <c r="L53" s="45" t="s">
        <v>36</v>
      </c>
      <c r="M53" s="57" t="s">
        <v>36</v>
      </c>
      <c r="N53" s="54" t="s">
        <v>36</v>
      </c>
      <c r="O53" s="54" t="s">
        <v>36</v>
      </c>
      <c r="P53" s="54" t="s">
        <v>36</v>
      </c>
      <c r="Q53" s="51" t="s">
        <v>36</v>
      </c>
      <c r="R53" s="48" t="s">
        <v>36</v>
      </c>
      <c r="S53" s="54" t="s">
        <v>36</v>
      </c>
      <c r="T53" s="54" t="s">
        <v>36</v>
      </c>
      <c r="U53" s="54" t="s">
        <v>36</v>
      </c>
      <c r="V53" s="54" t="s">
        <v>36</v>
      </c>
      <c r="W53" s="54" t="s">
        <v>36</v>
      </c>
      <c r="X53" s="54" t="s">
        <v>36</v>
      </c>
      <c r="Y53" s="45" t="s">
        <v>36</v>
      </c>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42"/>
      <c r="BA53" s="1039" t="s">
        <v>107</v>
      </c>
      <c r="BB53" s="583" t="s">
        <v>102</v>
      </c>
      <c r="BC53" s="41" t="s">
        <v>36</v>
      </c>
      <c r="BD53" s="37" t="s">
        <v>36</v>
      </c>
      <c r="BE53" s="37" t="s">
        <v>36</v>
      </c>
      <c r="BF53" s="37" t="s">
        <v>36</v>
      </c>
      <c r="BG53" s="32" t="s">
        <v>36</v>
      </c>
      <c r="BH53" s="41" t="s">
        <v>36</v>
      </c>
      <c r="BI53" s="37" t="s">
        <v>36</v>
      </c>
      <c r="BJ53" s="37" t="s">
        <v>36</v>
      </c>
      <c r="BK53" s="37" t="s">
        <v>36</v>
      </c>
      <c r="BL53" s="32" t="s">
        <v>36</v>
      </c>
      <c r="BM53" s="41" t="s">
        <v>36</v>
      </c>
      <c r="BN53" s="37" t="s">
        <v>36</v>
      </c>
      <c r="BO53" s="37" t="s">
        <v>36</v>
      </c>
      <c r="BP53" s="37" t="s">
        <v>36</v>
      </c>
      <c r="BQ53" s="32" t="s">
        <v>36</v>
      </c>
      <c r="BR53" s="41" t="s">
        <v>36</v>
      </c>
      <c r="BS53" s="37" t="s">
        <v>36</v>
      </c>
      <c r="BT53" s="37" t="s">
        <v>36</v>
      </c>
      <c r="BU53" s="37" t="s">
        <v>36</v>
      </c>
      <c r="BV53" s="37" t="s">
        <v>36</v>
      </c>
      <c r="BW53" s="37" t="s">
        <v>36</v>
      </c>
      <c r="BX53" s="37" t="s">
        <v>36</v>
      </c>
      <c r="BY53" s="27" t="s">
        <v>36</v>
      </c>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02" customFormat="true" ht="15" customHeight="true" x14ac:dyDescent="0.2">
      <c r="A54" s="1051"/>
      <c r="B54" s="378" t="s">
        <v>101</v>
      </c>
      <c r="C54" s="57" t="s">
        <v>36</v>
      </c>
      <c r="D54" s="54" t="s">
        <v>36</v>
      </c>
      <c r="E54" s="54" t="s">
        <v>36</v>
      </c>
      <c r="F54" s="54" t="s">
        <v>36</v>
      </c>
      <c r="G54" s="51" t="s">
        <v>36</v>
      </c>
      <c r="H54" s="48" t="s">
        <v>36</v>
      </c>
      <c r="I54" s="54" t="s">
        <v>36</v>
      </c>
      <c r="J54" s="54" t="s">
        <v>36</v>
      </c>
      <c r="K54" s="54" t="s">
        <v>36</v>
      </c>
      <c r="L54" s="45" t="s">
        <v>36</v>
      </c>
      <c r="M54" s="57" t="s">
        <v>36</v>
      </c>
      <c r="N54" s="54" t="s">
        <v>36</v>
      </c>
      <c r="O54" s="54" t="s">
        <v>36</v>
      </c>
      <c r="P54" s="54" t="s">
        <v>36</v>
      </c>
      <c r="Q54" s="51" t="s">
        <v>36</v>
      </c>
      <c r="R54" s="48" t="s">
        <v>36</v>
      </c>
      <c r="S54" s="54" t="s">
        <v>36</v>
      </c>
      <c r="T54" s="54" t="s">
        <v>36</v>
      </c>
      <c r="U54" s="54" t="s">
        <v>36</v>
      </c>
      <c r="V54" s="54" t="s">
        <v>36</v>
      </c>
      <c r="W54" s="54" t="s">
        <v>36</v>
      </c>
      <c r="X54" s="54" t="s">
        <v>36</v>
      </c>
      <c r="Y54" s="45" t="s">
        <v>36</v>
      </c>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42"/>
      <c r="BA54" s="1039"/>
      <c r="BB54" s="583" t="s">
        <v>101</v>
      </c>
      <c r="BC54" s="41" t="s">
        <v>36</v>
      </c>
      <c r="BD54" s="37" t="s">
        <v>36</v>
      </c>
      <c r="BE54" s="37" t="s">
        <v>36</v>
      </c>
      <c r="BF54" s="37" t="s">
        <v>36</v>
      </c>
      <c r="BG54" s="32" t="s">
        <v>36</v>
      </c>
      <c r="BH54" s="41" t="s">
        <v>36</v>
      </c>
      <c r="BI54" s="37" t="s">
        <v>36</v>
      </c>
      <c r="BJ54" s="37" t="s">
        <v>36</v>
      </c>
      <c r="BK54" s="37" t="s">
        <v>36</v>
      </c>
      <c r="BL54" s="32" t="s">
        <v>36</v>
      </c>
      <c r="BM54" s="41" t="s">
        <v>36</v>
      </c>
      <c r="BN54" s="37" t="s">
        <v>36</v>
      </c>
      <c r="BO54" s="37" t="s">
        <v>36</v>
      </c>
      <c r="BP54" s="37" t="s">
        <v>36</v>
      </c>
      <c r="BQ54" s="32" t="s">
        <v>36</v>
      </c>
      <c r="BR54" s="41" t="s">
        <v>36</v>
      </c>
      <c r="BS54" s="37" t="s">
        <v>36</v>
      </c>
      <c r="BT54" s="37" t="s">
        <v>36</v>
      </c>
      <c r="BU54" s="37" t="s">
        <v>36</v>
      </c>
      <c r="BV54" s="37" t="s">
        <v>36</v>
      </c>
      <c r="BW54" s="37" t="s">
        <v>36</v>
      </c>
      <c r="BX54" s="37" t="s">
        <v>36</v>
      </c>
      <c r="BY54" s="27" t="s">
        <v>36</v>
      </c>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02" customFormat="true" ht="15" customHeight="true" x14ac:dyDescent="0.2">
      <c r="A55" s="1052"/>
      <c r="B55" s="379" t="s">
        <v>69</v>
      </c>
      <c r="C55" s="56" t="s">
        <v>36</v>
      </c>
      <c r="D55" s="53" t="s">
        <v>36</v>
      </c>
      <c r="E55" s="53" t="s">
        <v>36</v>
      </c>
      <c r="F55" s="53" t="s">
        <v>36</v>
      </c>
      <c r="G55" s="50" t="s">
        <v>36</v>
      </c>
      <c r="H55" s="47" t="s">
        <v>36</v>
      </c>
      <c r="I55" s="53" t="s">
        <v>36</v>
      </c>
      <c r="J55" s="53" t="s">
        <v>36</v>
      </c>
      <c r="K55" s="53" t="s">
        <v>36</v>
      </c>
      <c r="L55" s="44" t="s">
        <v>36</v>
      </c>
      <c r="M55" s="56" t="s">
        <v>36</v>
      </c>
      <c r="N55" s="53" t="s">
        <v>36</v>
      </c>
      <c r="O55" s="53" t="s">
        <v>36</v>
      </c>
      <c r="P55" s="53" t="s">
        <v>36</v>
      </c>
      <c r="Q55" s="50" t="s">
        <v>36</v>
      </c>
      <c r="R55" s="12" t="s">
        <v>36</v>
      </c>
      <c r="S55" s="11" t="s">
        <v>36</v>
      </c>
      <c r="T55" s="11" t="s">
        <v>36</v>
      </c>
      <c r="U55" s="11" t="s">
        <v>36</v>
      </c>
      <c r="V55" s="11" t="s">
        <v>36</v>
      </c>
      <c r="W55" s="11" t="s">
        <v>36</v>
      </c>
      <c r="X55" s="11" t="s">
        <v>36</v>
      </c>
      <c r="Y55" s="7" t="s">
        <v>36</v>
      </c>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42"/>
      <c r="BA55" s="1040"/>
      <c r="BB55" s="584" t="s">
        <v>69</v>
      </c>
      <c r="BC55" s="39" t="s">
        <v>36</v>
      </c>
      <c r="BD55" s="35" t="s">
        <v>36</v>
      </c>
      <c r="BE55" s="35" t="s">
        <v>36</v>
      </c>
      <c r="BF55" s="35" t="s">
        <v>36</v>
      </c>
      <c r="BG55" s="30" t="s">
        <v>36</v>
      </c>
      <c r="BH55" s="39" t="s">
        <v>36</v>
      </c>
      <c r="BI55" s="35" t="s">
        <v>36</v>
      </c>
      <c r="BJ55" s="35" t="s">
        <v>36</v>
      </c>
      <c r="BK55" s="35" t="s">
        <v>36</v>
      </c>
      <c r="BL55" s="30" t="s">
        <v>36</v>
      </c>
      <c r="BM55" s="39" t="s">
        <v>36</v>
      </c>
      <c r="BN55" s="35" t="s">
        <v>36</v>
      </c>
      <c r="BO55" s="35" t="s">
        <v>36</v>
      </c>
      <c r="BP55" s="35" t="s">
        <v>36</v>
      </c>
      <c r="BQ55" s="30" t="s">
        <v>36</v>
      </c>
      <c r="BR55" s="10" t="s">
        <v>36</v>
      </c>
      <c r="BS55" s="9" t="s">
        <v>36</v>
      </c>
      <c r="BT55" s="9" t="s">
        <v>36</v>
      </c>
      <c r="BU55" s="9" t="s">
        <v>36</v>
      </c>
      <c r="BV55" s="9" t="s">
        <v>36</v>
      </c>
      <c r="BW55" s="9" t="s">
        <v>36</v>
      </c>
      <c r="BX55" s="9" t="s">
        <v>36</v>
      </c>
      <c r="BY55" s="9" t="s">
        <v>36</v>
      </c>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307" customFormat="true" ht="15" customHeight="true" x14ac:dyDescent="0.2">
      <c r="A56" s="304"/>
      <c r="B56" s="374"/>
      <c r="C56" s="1054" t="s">
        <v>116</v>
      </c>
      <c r="D56" s="1055"/>
      <c r="E56" s="1055"/>
      <c r="F56" s="1055"/>
      <c r="G56" s="1056"/>
      <c r="H56" s="1057" t="s">
        <v>39</v>
      </c>
      <c r="I56" s="1048"/>
      <c r="J56" s="1048"/>
      <c r="K56" s="1048"/>
      <c r="L56" s="1050"/>
      <c r="M56" s="1047" t="s">
        <v>38</v>
      </c>
      <c r="N56" s="1048"/>
      <c r="O56" s="1048"/>
      <c r="P56" s="1048"/>
      <c r="Q56" s="1050"/>
      <c r="R56" s="16" t="s">
        <v>144</v>
      </c>
      <c r="S56" s="426"/>
      <c r="T56" s="426"/>
      <c r="U56" s="426"/>
      <c r="V56" s="426"/>
      <c r="W56" s="426"/>
      <c r="X56" s="426"/>
      <c r="Y56" s="426"/>
      <c r="Z56" s="437"/>
      <c r="AA56" s="437"/>
      <c r="AB56" s="437"/>
      <c r="AC56" s="437"/>
      <c r="AD56" s="437"/>
      <c r="AE56" s="437"/>
      <c r="AF56" s="437"/>
      <c r="AG56" s="437"/>
      <c r="AH56" s="437"/>
      <c r="AI56" s="437"/>
      <c r="AJ56" s="437"/>
      <c r="AK56" s="437"/>
      <c r="AL56" s="437"/>
      <c r="AM56" s="437"/>
      <c r="AN56" s="437"/>
      <c r="AO56" s="437"/>
      <c r="AP56" s="437"/>
      <c r="AQ56" s="437"/>
      <c r="AR56" s="437"/>
      <c r="AS56" s="437"/>
      <c r="AT56" s="437"/>
      <c r="AU56" s="437"/>
      <c r="AV56" s="437"/>
      <c r="AW56" s="437"/>
      <c r="AX56" s="437"/>
      <c r="AY56" s="437"/>
      <c r="AZ56" s="800"/>
      <c r="BA56" s="344" t="s">
        <v>132</v>
      </c>
      <c r="BB56" s="287" t="s">
        <v>97</v>
      </c>
      <c r="BC56" s="1047" t="s">
        <v>116</v>
      </c>
      <c r="BD56" s="1048"/>
      <c r="BE56" s="1048"/>
      <c r="BF56" s="1048"/>
      <c r="BG56" s="1049"/>
      <c r="BH56" s="1047" t="s">
        <v>39</v>
      </c>
      <c r="BI56" s="1048"/>
      <c r="BJ56" s="1048"/>
      <c r="BK56" s="1048"/>
      <c r="BL56" s="1049"/>
      <c r="BM56" s="1047" t="s">
        <v>38</v>
      </c>
      <c r="BN56" s="1048"/>
      <c r="BO56" s="1048"/>
      <c r="BP56" s="1048"/>
      <c r="BQ56" s="1050"/>
      <c r="BR56" s="15" t="s">
        <v>144</v>
      </c>
      <c r="BS56" s="426"/>
      <c r="BT56" s="426"/>
      <c r="BU56" s="426"/>
      <c r="BV56" s="426"/>
      <c r="BW56" s="426"/>
      <c r="BX56" s="426"/>
      <c r="BY56" s="426"/>
      <c r="BZ56" s="342"/>
      <c r="CA56" s="342"/>
      <c r="CB56" s="342"/>
      <c r="CC56" s="342"/>
      <c r="CD56" s="342"/>
      <c r="CE56" s="342"/>
      <c r="CF56" s="342"/>
      <c r="CG56" s="342"/>
      <c r="CH56" s="342"/>
      <c r="CI56" s="342"/>
      <c r="CJ56" s="342"/>
      <c r="CK56" s="342"/>
      <c r="CL56" s="342"/>
      <c r="CM56" s="342"/>
      <c r="CN56" s="342"/>
      <c r="CO56" s="342"/>
      <c r="CP56" s="342"/>
      <c r="CQ56" s="342"/>
      <c r="CR56" s="342"/>
      <c r="CS56" s="342"/>
      <c r="CT56" s="342"/>
      <c r="CU56" s="342"/>
      <c r="CV56" s="342"/>
      <c r="CW56" s="342"/>
      <c r="CX56" s="342"/>
      <c r="CY56" s="342"/>
      <c r="CZ56" s="342"/>
    </row>
    <row r="57" s="307" customFormat="true" ht="12.75" x14ac:dyDescent="0.2">
      <c r="A57" s="329" t="s">
        <v>70</v>
      </c>
      <c r="B57" s="374"/>
      <c r="C57" s="417" t="s">
        <v>0</v>
      </c>
      <c r="D57" s="590" t="s">
        <v>1</v>
      </c>
      <c r="E57" s="590" t="s">
        <v>2</v>
      </c>
      <c r="F57" s="590" t="s">
        <v>3</v>
      </c>
      <c r="G57" s="591" t="s">
        <v>4</v>
      </c>
      <c r="H57" s="380" t="s">
        <v>0</v>
      </c>
      <c r="I57" s="592" t="s">
        <v>1</v>
      </c>
      <c r="J57" s="592" t="s">
        <v>2</v>
      </c>
      <c r="K57" s="592" t="s">
        <v>3</v>
      </c>
      <c r="L57" s="593" t="s">
        <v>4</v>
      </c>
      <c r="M57" s="381" t="s">
        <v>0</v>
      </c>
      <c r="N57" s="592" t="s">
        <v>1</v>
      </c>
      <c r="O57" s="592" t="s">
        <v>2</v>
      </c>
      <c r="P57" s="592" t="s">
        <v>3</v>
      </c>
      <c r="Q57" s="588" t="s">
        <v>4</v>
      </c>
      <c r="R57" s="380" t="s">
        <v>159</v>
      </c>
      <c r="S57" s="592" t="s">
        <v>160</v>
      </c>
      <c r="T57" s="592" t="s">
        <v>161</v>
      </c>
      <c r="U57" s="592" t="s">
        <v>162</v>
      </c>
      <c r="V57" s="592" t="s">
        <v>163</v>
      </c>
      <c r="W57" s="592" t="s">
        <v>164</v>
      </c>
      <c r="X57" s="592" t="s">
        <v>165</v>
      </c>
      <c r="Y57" s="593" t="s">
        <v>166</v>
      </c>
      <c r="Z57" s="437"/>
      <c r="AA57" s="437"/>
      <c r="AB57" s="437"/>
      <c r="AC57" s="437"/>
      <c r="AD57" s="437"/>
      <c r="AE57" s="437"/>
      <c r="AF57" s="437"/>
      <c r="AG57" s="437"/>
      <c r="AH57" s="437"/>
      <c r="AI57" s="437"/>
      <c r="AJ57" s="437"/>
      <c r="AK57" s="437"/>
      <c r="AL57" s="437"/>
      <c r="AM57" s="437"/>
      <c r="AN57" s="437"/>
      <c r="AO57" s="437"/>
      <c r="AP57" s="437"/>
      <c r="AQ57" s="437"/>
      <c r="AR57" s="437"/>
      <c r="AS57" s="437"/>
      <c r="AT57" s="437"/>
      <c r="AU57" s="437"/>
      <c r="AV57" s="437"/>
      <c r="AW57" s="437"/>
      <c r="AX57" s="437"/>
      <c r="AY57" s="437"/>
      <c r="AZ57" s="800"/>
      <c r="BA57" s="329" t="s">
        <v>121</v>
      </c>
      <c r="BB57" s="328"/>
      <c r="BC57" s="455" t="s">
        <v>0</v>
      </c>
      <c r="BD57" s="326" t="s">
        <v>1</v>
      </c>
      <c r="BE57" s="326" t="s">
        <v>2</v>
      </c>
      <c r="BF57" s="326" t="s">
        <v>3</v>
      </c>
      <c r="BG57" s="456" t="s">
        <v>4</v>
      </c>
      <c r="BH57" s="455" t="s">
        <v>0</v>
      </c>
      <c r="BI57" s="326" t="s">
        <v>1</v>
      </c>
      <c r="BJ57" s="326" t="s">
        <v>2</v>
      </c>
      <c r="BK57" s="326" t="s">
        <v>3</v>
      </c>
      <c r="BL57" s="456" t="s">
        <v>4</v>
      </c>
      <c r="BM57" s="455" t="s">
        <v>0</v>
      </c>
      <c r="BN57" s="326" t="s">
        <v>1</v>
      </c>
      <c r="BO57" s="326" t="s">
        <v>2</v>
      </c>
      <c r="BP57" s="326" t="s">
        <v>3</v>
      </c>
      <c r="BQ57" s="456" t="s">
        <v>4</v>
      </c>
      <c r="BR57" s="455" t="s">
        <v>159</v>
      </c>
      <c r="BS57" s="326" t="s">
        <v>160</v>
      </c>
      <c r="BT57" s="326" t="s">
        <v>161</v>
      </c>
      <c r="BU57" s="326" t="s">
        <v>162</v>
      </c>
      <c r="BV57" s="326" t="s">
        <v>163</v>
      </c>
      <c r="BW57" s="326" t="s">
        <v>164</v>
      </c>
      <c r="BX57" s="326" t="s">
        <v>165</v>
      </c>
      <c r="BY57" s="327" t="s">
        <v>166</v>
      </c>
      <c r="BZ57" s="803"/>
      <c r="CA57" s="803"/>
      <c r="CB57" s="803"/>
      <c r="CC57" s="803"/>
      <c r="CD57" s="803"/>
      <c r="CE57" s="803"/>
      <c r="CF57" s="803"/>
      <c r="CG57" s="803"/>
      <c r="CH57" s="803"/>
      <c r="CI57" s="803"/>
      <c r="CJ57" s="803"/>
      <c r="CK57" s="803"/>
      <c r="CL57" s="803"/>
      <c r="CM57" s="803"/>
      <c r="CN57" s="803"/>
      <c r="CO57" s="803"/>
      <c r="CP57" s="803"/>
      <c r="CQ57" s="803"/>
      <c r="CR57" s="803"/>
      <c r="CS57" s="803"/>
      <c r="CT57" s="803"/>
      <c r="CU57" s="803"/>
      <c r="CV57" s="803"/>
      <c r="CW57" s="803"/>
      <c r="CX57" s="803"/>
      <c r="CY57" s="803"/>
      <c r="CZ57" s="803"/>
    </row>
    <row r="58" s="307" customFormat="true" ht="15" customHeight="true" x14ac:dyDescent="0.2">
      <c r="A58" s="1053" t="s">
        <v>168</v>
      </c>
      <c r="B58" s="377" t="s">
        <v>169</v>
      </c>
      <c r="C58" s="118">
        <v>0</v>
      </c>
      <c r="D58" s="117">
        <v>0.23748345526488104</v>
      </c>
      <c r="E58" s="117">
        <v>0.77177081752472598</v>
      </c>
      <c r="F58" s="117">
        <v>7.3464369364901208</v>
      </c>
      <c r="G58" s="116">
        <v>28.418510996934149</v>
      </c>
      <c r="H58" s="115">
        <v>1.3779644352823563</v>
      </c>
      <c r="I58" s="117">
        <v>8.1704218581638557</v>
      </c>
      <c r="J58" s="117">
        <v>14.441944402173924</v>
      </c>
      <c r="K58" s="117">
        <v>31.067675765541026</v>
      </c>
      <c r="L58" s="114">
        <v>34.732084226902785</v>
      </c>
      <c r="M58" s="118">
        <v>0</v>
      </c>
      <c r="N58" s="117">
        <v>0</v>
      </c>
      <c r="O58" s="117">
        <v>0</v>
      </c>
      <c r="P58" s="117">
        <v>0</v>
      </c>
      <c r="Q58" s="116">
        <v>2.0216497781249498</v>
      </c>
      <c r="R58" s="115">
        <v>31.27286732139418</v>
      </c>
      <c r="S58" s="117">
        <v>0.4230393752033843</v>
      </c>
      <c r="T58" s="117">
        <v>0.93225605966438785</v>
      </c>
      <c r="U58" s="117">
        <v>2.1652942970417808</v>
      </c>
      <c r="V58" s="117">
        <v>25.040738728951656</v>
      </c>
      <c r="W58" s="117">
        <v>0.21895527056615577</v>
      </c>
      <c r="X58" s="117">
        <v>0.32858707557502737</v>
      </c>
      <c r="Y58" s="114">
        <v>0.95708552022229076</v>
      </c>
      <c r="Z58" s="437"/>
      <c r="AA58" s="437"/>
      <c r="AB58" s="437"/>
      <c r="AC58" s="437"/>
      <c r="AD58" s="437"/>
      <c r="AE58" s="437"/>
      <c r="AF58" s="437"/>
      <c r="AG58" s="437"/>
      <c r="AH58" s="437"/>
      <c r="AI58" s="437"/>
      <c r="AJ58" s="437"/>
      <c r="AK58" s="437"/>
      <c r="AL58" s="437"/>
      <c r="AM58" s="437"/>
      <c r="AN58" s="437"/>
      <c r="AO58" s="437"/>
      <c r="AP58" s="437"/>
      <c r="AQ58" s="437"/>
      <c r="AR58" s="437"/>
      <c r="AS58" s="437"/>
      <c r="AT58" s="437"/>
      <c r="AU58" s="437"/>
      <c r="AV58" s="437"/>
      <c r="AW58" s="437"/>
      <c r="AX58" s="437"/>
      <c r="AY58" s="437"/>
      <c r="AZ58" s="800"/>
      <c r="BA58" s="589"/>
      <c r="BB58" s="585"/>
      <c r="BC58" s="444"/>
      <c r="BD58" s="430"/>
      <c r="BE58" s="430"/>
      <c r="BF58" s="430"/>
      <c r="BG58" s="445"/>
      <c r="BH58" s="444"/>
      <c r="BI58" s="430"/>
      <c r="BJ58" s="430"/>
      <c r="BK58" s="430"/>
      <c r="BL58" s="445"/>
      <c r="BM58" s="444"/>
      <c r="BN58" s="430"/>
      <c r="BO58" s="430"/>
      <c r="BP58" s="430"/>
      <c r="BQ58" s="445"/>
      <c r="BR58" s="444"/>
      <c r="BS58" s="430"/>
      <c r="BT58" s="430"/>
      <c r="BU58" s="430"/>
      <c r="BV58" s="430"/>
      <c r="BW58" s="430"/>
      <c r="BX58" s="430"/>
      <c r="BY58" s="431"/>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307" customFormat="true" ht="15" customHeight="true" x14ac:dyDescent="0.2">
      <c r="A59" s="1051"/>
      <c r="B59" s="378" t="s">
        <v>170</v>
      </c>
      <c r="C59" s="113">
        <v>0.14728259645667147</v>
      </c>
      <c r="D59" s="112">
        <v>0.59435698414404903</v>
      </c>
      <c r="E59" s="112">
        <v>5.9889277002246395</v>
      </c>
      <c r="F59" s="112">
        <v>12.16230817392877</v>
      </c>
      <c r="G59" s="111">
        <v>30.198178548562439</v>
      </c>
      <c r="H59" s="110">
        <v>3.8076990518925493</v>
      </c>
      <c r="I59" s="112">
        <v>16.674566946850312</v>
      </c>
      <c r="J59" s="112">
        <v>24.186829466988382</v>
      </c>
      <c r="K59" s="112">
        <v>31.305711198504355</v>
      </c>
      <c r="L59" s="109">
        <v>31.578285580536715</v>
      </c>
      <c r="M59" s="113">
        <v>0</v>
      </c>
      <c r="N59" s="112">
        <v>0.18573057218164002</v>
      </c>
      <c r="O59" s="112">
        <v>0.82576238633460497</v>
      </c>
      <c r="P59" s="112">
        <v>2.5871252436647674</v>
      </c>
      <c r="Q59" s="111">
        <v>7.1302693148503922</v>
      </c>
      <c r="R59" s="110">
        <v>14.018871557866358</v>
      </c>
      <c r="S59" s="112">
        <v>0.39049788480312397</v>
      </c>
      <c r="T59" s="112">
        <v>5.2206339341205723</v>
      </c>
      <c r="U59" s="112">
        <v>0.67093626105519977</v>
      </c>
      <c r="V59" s="112">
        <v>28.625746876697445</v>
      </c>
      <c r="W59" s="112">
        <v>4.4729433844228961</v>
      </c>
      <c r="X59" s="112">
        <v>0.32858707557502737</v>
      </c>
      <c r="Y59" s="109">
        <v>3.4578573633837602</v>
      </c>
      <c r="Z59" s="437"/>
      <c r="AA59" s="437"/>
      <c r="AB59" s="437"/>
      <c r="AC59" s="437"/>
      <c r="AD59" s="437"/>
      <c r="AE59" s="437"/>
      <c r="AF59" s="437"/>
      <c r="AG59" s="437"/>
      <c r="AH59" s="437"/>
      <c r="AI59" s="437"/>
      <c r="AJ59" s="437"/>
      <c r="AK59" s="437"/>
      <c r="AL59" s="437"/>
      <c r="AM59" s="437"/>
      <c r="AN59" s="437"/>
      <c r="AO59" s="437"/>
      <c r="AP59" s="437"/>
      <c r="AQ59" s="437"/>
      <c r="AR59" s="437"/>
      <c r="AS59" s="437"/>
      <c r="AT59" s="437"/>
      <c r="AU59" s="437"/>
      <c r="AV59" s="437"/>
      <c r="AW59" s="437"/>
      <c r="AX59" s="437"/>
      <c r="AY59" s="437"/>
      <c r="AZ59" s="800"/>
      <c r="BA59" s="802"/>
      <c r="BB59" s="583"/>
      <c r="BC59" s="447"/>
      <c r="BD59" s="434"/>
      <c r="BE59" s="434"/>
      <c r="BF59" s="434"/>
      <c r="BG59" s="451"/>
      <c r="BH59" s="447"/>
      <c r="BI59" s="434"/>
      <c r="BJ59" s="434"/>
      <c r="BK59" s="434"/>
      <c r="BL59" s="451"/>
      <c r="BM59" s="447"/>
      <c r="BN59" s="434"/>
      <c r="BO59" s="434"/>
      <c r="BP59" s="434"/>
      <c r="BQ59" s="451"/>
      <c r="BR59" s="447"/>
      <c r="BS59" s="434"/>
      <c r="BT59" s="434"/>
      <c r="BU59" s="434"/>
      <c r="BV59" s="434"/>
      <c r="BW59" s="434"/>
      <c r="BX59" s="434"/>
      <c r="BY59" s="435"/>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307" customFormat="true" ht="15" customHeight="true" x14ac:dyDescent="0.2">
      <c r="A60" s="1051"/>
      <c r="B60" s="378" t="s">
        <v>171</v>
      </c>
      <c r="C60" s="113">
        <v>20.904989307481749</v>
      </c>
      <c r="D60" s="112">
        <v>35.967828503133546</v>
      </c>
      <c r="E60" s="112">
        <v>45.978114194916969</v>
      </c>
      <c r="F60" s="112">
        <v>62.926014656422616</v>
      </c>
      <c r="G60" s="111">
        <v>34.473989565737995</v>
      </c>
      <c r="H60" s="110">
        <v>71.067773879165742</v>
      </c>
      <c r="I60" s="112">
        <v>65.710498217541073</v>
      </c>
      <c r="J60" s="112">
        <v>55.189485321668407</v>
      </c>
      <c r="K60" s="112">
        <v>35.079345962313987</v>
      </c>
      <c r="L60" s="109">
        <v>28.644690309038275</v>
      </c>
      <c r="M60" s="113">
        <v>17.701252275484045</v>
      </c>
      <c r="N60" s="112">
        <v>21.847692641882887</v>
      </c>
      <c r="O60" s="112">
        <v>30.859228594571846</v>
      </c>
      <c r="P60" s="112">
        <v>35.639399725821619</v>
      </c>
      <c r="Q60" s="111">
        <v>57.619814254570109</v>
      </c>
      <c r="R60" s="110">
        <v>54.708261120739451</v>
      </c>
      <c r="S60" s="112">
        <v>50.634559062805074</v>
      </c>
      <c r="T60" s="112">
        <v>38.129272840273458</v>
      </c>
      <c r="U60" s="112">
        <v>12.686794754498324</v>
      </c>
      <c r="V60" s="112">
        <v>40.032590983161327</v>
      </c>
      <c r="W60" s="112">
        <v>41.319987488270257</v>
      </c>
      <c r="X60" s="112">
        <v>13.033953997809419</v>
      </c>
      <c r="Y60" s="109">
        <v>47.483791293609137</v>
      </c>
      <c r="Z60" s="437"/>
      <c r="AA60" s="437"/>
      <c r="AB60" s="437"/>
      <c r="AC60" s="437"/>
      <c r="AD60" s="437"/>
      <c r="AE60" s="437"/>
      <c r="AF60" s="437"/>
      <c r="AG60" s="437"/>
      <c r="AH60" s="437"/>
      <c r="AI60" s="437"/>
      <c r="AJ60" s="437"/>
      <c r="AK60" s="437"/>
      <c r="AL60" s="437"/>
      <c r="AM60" s="437"/>
      <c r="AN60" s="437"/>
      <c r="AO60" s="437"/>
      <c r="AP60" s="437"/>
      <c r="AQ60" s="437"/>
      <c r="AR60" s="437"/>
      <c r="AS60" s="437"/>
      <c r="AT60" s="437"/>
      <c r="AU60" s="437"/>
      <c r="AV60" s="437"/>
      <c r="AW60" s="437"/>
      <c r="AX60" s="437"/>
      <c r="AY60" s="437"/>
      <c r="AZ60" s="800"/>
      <c r="BA60" s="802"/>
      <c r="BB60" s="583"/>
      <c r="BC60" s="447"/>
      <c r="BD60" s="434"/>
      <c r="BE60" s="434"/>
      <c r="BF60" s="434"/>
      <c r="BG60" s="451"/>
      <c r="BH60" s="447"/>
      <c r="BI60" s="434"/>
      <c r="BJ60" s="434"/>
      <c r="BK60" s="434"/>
      <c r="BL60" s="451"/>
      <c r="BM60" s="447"/>
      <c r="BN60" s="434"/>
      <c r="BO60" s="434"/>
      <c r="BP60" s="434"/>
      <c r="BQ60" s="451"/>
      <c r="BR60" s="447"/>
      <c r="BS60" s="434"/>
      <c r="BT60" s="434"/>
      <c r="BU60" s="434"/>
      <c r="BV60" s="434"/>
      <c r="BW60" s="434"/>
      <c r="BX60" s="434"/>
      <c r="BY60" s="435"/>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307" customFormat="true" ht="15" customHeight="true" x14ac:dyDescent="0.2">
      <c r="A61" s="1051"/>
      <c r="B61" s="378" t="s">
        <v>172</v>
      </c>
      <c r="C61" s="113">
        <v>35.082872471613463</v>
      </c>
      <c r="D61" s="112">
        <v>32.483592265648277</v>
      </c>
      <c r="E61" s="112">
        <v>18.555024127841115</v>
      </c>
      <c r="F61" s="112">
        <v>4.3654170401865091</v>
      </c>
      <c r="G61" s="111">
        <v>0.5287450824687121</v>
      </c>
      <c r="H61" s="110">
        <v>2.760653252359941</v>
      </c>
      <c r="I61" s="112">
        <v>0.28445316294915401</v>
      </c>
      <c r="J61" s="112">
        <v>0</v>
      </c>
      <c r="K61" s="112">
        <v>0</v>
      </c>
      <c r="L61" s="109">
        <v>0</v>
      </c>
      <c r="M61" s="113">
        <v>33.096890976965518</v>
      </c>
      <c r="N61" s="112">
        <v>43.346099721137058</v>
      </c>
      <c r="O61" s="112">
        <v>34.593982367573375</v>
      </c>
      <c r="P61" s="112">
        <v>27.673678943133041</v>
      </c>
      <c r="Q61" s="111">
        <v>9.9331032869968769</v>
      </c>
      <c r="R61" s="110">
        <v>0</v>
      </c>
      <c r="S61" s="112">
        <v>14.057923852912463</v>
      </c>
      <c r="T61" s="112">
        <v>24.238657551274084</v>
      </c>
      <c r="U61" s="112">
        <v>23.238792314730102</v>
      </c>
      <c r="V61" s="112">
        <v>0.54318305268875611</v>
      </c>
      <c r="W61" s="112">
        <v>31.936190178292151</v>
      </c>
      <c r="X61" s="112">
        <v>55.996714129244253</v>
      </c>
      <c r="Y61" s="109">
        <v>23.278789749922815</v>
      </c>
      <c r="Z61" s="437"/>
      <c r="AA61" s="437"/>
      <c r="AB61" s="437"/>
      <c r="AC61" s="437"/>
      <c r="AD61" s="437"/>
      <c r="AE61" s="437"/>
      <c r="AF61" s="437"/>
      <c r="AG61" s="437"/>
      <c r="AH61" s="437"/>
      <c r="AI61" s="437"/>
      <c r="AJ61" s="437"/>
      <c r="AK61" s="437"/>
      <c r="AL61" s="437"/>
      <c r="AM61" s="437"/>
      <c r="AN61" s="437"/>
      <c r="AO61" s="437"/>
      <c r="AP61" s="437"/>
      <c r="AQ61" s="437"/>
      <c r="AR61" s="437"/>
      <c r="AS61" s="437"/>
      <c r="AT61" s="437"/>
      <c r="AU61" s="437"/>
      <c r="AV61" s="437"/>
      <c r="AW61" s="437"/>
      <c r="AX61" s="437"/>
      <c r="AY61" s="437"/>
      <c r="AZ61" s="800"/>
      <c r="BA61" s="802"/>
      <c r="BB61" s="583"/>
      <c r="BC61" s="447"/>
      <c r="BD61" s="434"/>
      <c r="BE61" s="434"/>
      <c r="BF61" s="434"/>
      <c r="BG61" s="451"/>
      <c r="BH61" s="447"/>
      <c r="BI61" s="434"/>
      <c r="BJ61" s="434"/>
      <c r="BK61" s="434"/>
      <c r="BL61" s="451"/>
      <c r="BM61" s="447"/>
      <c r="BN61" s="434"/>
      <c r="BO61" s="434"/>
      <c r="BP61" s="434"/>
      <c r="BQ61" s="451"/>
      <c r="BR61" s="447"/>
      <c r="BS61" s="434"/>
      <c r="BT61" s="434"/>
      <c r="BU61" s="434"/>
      <c r="BV61" s="434"/>
      <c r="BW61" s="434"/>
      <c r="BX61" s="434"/>
      <c r="BY61" s="435"/>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307" customFormat="true" ht="15" customHeight="true" x14ac:dyDescent="0.2">
      <c r="A62" s="1051"/>
      <c r="B62" s="378" t="s">
        <v>173</v>
      </c>
      <c r="C62" s="113">
        <v>14.940287029882718</v>
      </c>
      <c r="D62" s="112">
        <v>11.755116433499417</v>
      </c>
      <c r="E62" s="112">
        <v>8.2345062105365656</v>
      </c>
      <c r="F62" s="112">
        <v>4.8476135635056217</v>
      </c>
      <c r="G62" s="111">
        <v>2.0339185159248738</v>
      </c>
      <c r="H62" s="110">
        <v>5.830089552124706</v>
      </c>
      <c r="I62" s="112">
        <v>5.1001564497156728</v>
      </c>
      <c r="J62" s="112">
        <v>3.2454590938507639</v>
      </c>
      <c r="K62" s="112">
        <v>0</v>
      </c>
      <c r="L62" s="109">
        <v>2.3700424127946058</v>
      </c>
      <c r="M62" s="113">
        <v>17.81628707805913</v>
      </c>
      <c r="N62" s="112">
        <v>11.938400971442235</v>
      </c>
      <c r="O62" s="112">
        <v>12.728019372565919</v>
      </c>
      <c r="P62" s="112">
        <v>8.1637427489288417</v>
      </c>
      <c r="Q62" s="111">
        <v>7.8405220373351527</v>
      </c>
      <c r="R62" s="110">
        <v>0</v>
      </c>
      <c r="S62" s="112">
        <v>7.6147087536609179</v>
      </c>
      <c r="T62" s="112">
        <v>7.9863269111249222</v>
      </c>
      <c r="U62" s="112">
        <v>31.594998475144859</v>
      </c>
      <c r="V62" s="112">
        <v>1.2221618685497011</v>
      </c>
      <c r="W62" s="112">
        <v>12.167657178604943</v>
      </c>
      <c r="X62" s="112">
        <v>16.593647316538881</v>
      </c>
      <c r="Y62" s="109">
        <v>16.363075023155293</v>
      </c>
      <c r="Z62" s="437"/>
      <c r="AA62" s="437"/>
      <c r="AB62" s="437"/>
      <c r="AC62" s="437"/>
      <c r="AD62" s="437"/>
      <c r="AE62" s="437"/>
      <c r="AF62" s="437"/>
      <c r="AG62" s="437"/>
      <c r="AH62" s="437"/>
      <c r="AI62" s="437"/>
      <c r="AJ62" s="437"/>
      <c r="AK62" s="437"/>
      <c r="AL62" s="437"/>
      <c r="AM62" s="437"/>
      <c r="AN62" s="437"/>
      <c r="AO62" s="437"/>
      <c r="AP62" s="437"/>
      <c r="AQ62" s="437"/>
      <c r="AR62" s="437"/>
      <c r="AS62" s="437"/>
      <c r="AT62" s="437"/>
      <c r="AU62" s="437"/>
      <c r="AV62" s="437"/>
      <c r="AW62" s="437"/>
      <c r="AX62" s="437"/>
      <c r="AY62" s="437"/>
      <c r="AZ62" s="800"/>
      <c r="BA62" s="802"/>
      <c r="BB62" s="583"/>
      <c r="BC62" s="447"/>
      <c r="BD62" s="434"/>
      <c r="BE62" s="434"/>
      <c r="BF62" s="434"/>
      <c r="BG62" s="451"/>
      <c r="BH62" s="447"/>
      <c r="BI62" s="434"/>
      <c r="BJ62" s="434"/>
      <c r="BK62" s="434"/>
      <c r="BL62" s="451"/>
      <c r="BM62" s="447"/>
      <c r="BN62" s="434"/>
      <c r="BO62" s="434"/>
      <c r="BP62" s="434"/>
      <c r="BQ62" s="451"/>
      <c r="BR62" s="447"/>
      <c r="BS62" s="434"/>
      <c r="BT62" s="434"/>
      <c r="BU62" s="434"/>
      <c r="BV62" s="434"/>
      <c r="BW62" s="434"/>
      <c r="BX62" s="434"/>
      <c r="BY62" s="435"/>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307" customFormat="true" ht="15" customHeight="true" x14ac:dyDescent="0.2">
      <c r="A63" s="1051"/>
      <c r="B63" s="378" t="s">
        <v>174</v>
      </c>
      <c r="C63" s="113">
        <v>0.13825247389393219</v>
      </c>
      <c r="D63" s="112">
        <v>0.1148973550726405</v>
      </c>
      <c r="E63" s="112">
        <v>0</v>
      </c>
      <c r="F63" s="112">
        <v>9.8386691242506139E-2</v>
      </c>
      <c r="G63" s="111">
        <v>0</v>
      </c>
      <c r="H63" s="110">
        <v>0</v>
      </c>
      <c r="I63" s="112">
        <v>0</v>
      </c>
      <c r="J63" s="112">
        <v>0.24772953283428964</v>
      </c>
      <c r="K63" s="112">
        <v>0</v>
      </c>
      <c r="L63" s="109">
        <v>0</v>
      </c>
      <c r="M63" s="113">
        <v>0.10239112629951269</v>
      </c>
      <c r="N63" s="112">
        <v>0.25940332633678459</v>
      </c>
      <c r="O63" s="112">
        <v>5.5754001246200662E-2</v>
      </c>
      <c r="P63" s="112">
        <v>0</v>
      </c>
      <c r="Q63" s="111">
        <v>0</v>
      </c>
      <c r="R63" s="110">
        <v>0</v>
      </c>
      <c r="S63" s="112">
        <v>0</v>
      </c>
      <c r="T63" s="112">
        <v>0</v>
      </c>
      <c r="U63" s="112">
        <v>0.42695943885330889</v>
      </c>
      <c r="V63" s="112">
        <v>0</v>
      </c>
      <c r="W63" s="112">
        <v>0.12511729746637473</v>
      </c>
      <c r="X63" s="112">
        <v>0.46549835706462211</v>
      </c>
      <c r="Y63" s="109">
        <v>0.46310589688175363</v>
      </c>
      <c r="Z63" s="437"/>
      <c r="AA63" s="437"/>
      <c r="AB63" s="437"/>
      <c r="AC63" s="437"/>
      <c r="AD63" s="437"/>
      <c r="AE63" s="437"/>
      <c r="AF63" s="437"/>
      <c r="AG63" s="437"/>
      <c r="AH63" s="437"/>
      <c r="AI63" s="437"/>
      <c r="AJ63" s="437"/>
      <c r="AK63" s="437"/>
      <c r="AL63" s="437"/>
      <c r="AM63" s="437"/>
      <c r="AN63" s="437"/>
      <c r="AO63" s="437"/>
      <c r="AP63" s="437"/>
      <c r="AQ63" s="437"/>
      <c r="AR63" s="437"/>
      <c r="AS63" s="437"/>
      <c r="AT63" s="437"/>
      <c r="AU63" s="437"/>
      <c r="AV63" s="437"/>
      <c r="AW63" s="437"/>
      <c r="AX63" s="437"/>
      <c r="AY63" s="437"/>
      <c r="AZ63" s="800"/>
      <c r="BA63" s="802"/>
      <c r="BB63" s="583"/>
      <c r="BC63" s="447"/>
      <c r="BD63" s="434"/>
      <c r="BE63" s="434"/>
      <c r="BF63" s="434"/>
      <c r="BG63" s="451"/>
      <c r="BH63" s="447"/>
      <c r="BI63" s="434"/>
      <c r="BJ63" s="434"/>
      <c r="BK63" s="434"/>
      <c r="BL63" s="451"/>
      <c r="BM63" s="447"/>
      <c r="BN63" s="434"/>
      <c r="BO63" s="434"/>
      <c r="BP63" s="434"/>
      <c r="BQ63" s="451"/>
      <c r="BR63" s="447"/>
      <c r="BS63" s="434"/>
      <c r="BT63" s="434"/>
      <c r="BU63" s="434"/>
      <c r="BV63" s="434"/>
      <c r="BW63" s="434"/>
      <c r="BX63" s="434"/>
      <c r="BY63" s="435"/>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307" customFormat="true" ht="15" customHeight="true" x14ac:dyDescent="0.2">
      <c r="A64" s="1051"/>
      <c r="B64" s="378" t="s">
        <v>175</v>
      </c>
      <c r="C64" s="113">
        <v>0.22601935246433935</v>
      </c>
      <c r="D64" s="112">
        <v>0</v>
      </c>
      <c r="E64" s="112">
        <v>0</v>
      </c>
      <c r="F64" s="112">
        <v>2.7053154491521764E-2</v>
      </c>
      <c r="G64" s="111">
        <v>0</v>
      </c>
      <c r="H64" s="110">
        <v>0</v>
      </c>
      <c r="I64" s="112">
        <v>0</v>
      </c>
      <c r="J64" s="112">
        <v>0</v>
      </c>
      <c r="K64" s="112">
        <v>0</v>
      </c>
      <c r="L64" s="109">
        <v>0</v>
      </c>
      <c r="M64" s="113">
        <v>0.3806394990942561</v>
      </c>
      <c r="N64" s="112">
        <v>0</v>
      </c>
      <c r="O64" s="112">
        <v>0</v>
      </c>
      <c r="P64" s="112">
        <v>0</v>
      </c>
      <c r="Q64" s="111">
        <v>4.4771612852368428E-2</v>
      </c>
      <c r="R64" s="110">
        <v>0</v>
      </c>
      <c r="S64" s="112">
        <v>0</v>
      </c>
      <c r="T64" s="112">
        <v>0</v>
      </c>
      <c r="U64" s="112">
        <v>0.36596523330283626</v>
      </c>
      <c r="V64" s="112">
        <v>0</v>
      </c>
      <c r="W64" s="112">
        <v>0.21895527056615577</v>
      </c>
      <c r="X64" s="112">
        <v>0</v>
      </c>
      <c r="Y64" s="109">
        <v>0</v>
      </c>
      <c r="Z64" s="437"/>
      <c r="AA64" s="437"/>
      <c r="AB64" s="437"/>
      <c r="AC64" s="437"/>
      <c r="AD64" s="437"/>
      <c r="AE64" s="437"/>
      <c r="AF64" s="437"/>
      <c r="AG64" s="437"/>
      <c r="AH64" s="437"/>
      <c r="AI64" s="437"/>
      <c r="AJ64" s="437"/>
      <c r="AK64" s="437"/>
      <c r="AL64" s="437"/>
      <c r="AM64" s="437"/>
      <c r="AN64" s="437"/>
      <c r="AO64" s="437"/>
      <c r="AP64" s="437"/>
      <c r="AQ64" s="437"/>
      <c r="AR64" s="437"/>
      <c r="AS64" s="437"/>
      <c r="AT64" s="437"/>
      <c r="AU64" s="437"/>
      <c r="AV64" s="437"/>
      <c r="AW64" s="437"/>
      <c r="AX64" s="437"/>
      <c r="AY64" s="437"/>
      <c r="AZ64" s="800"/>
      <c r="BA64" s="802"/>
      <c r="BB64" s="583"/>
      <c r="BC64" s="447"/>
      <c r="BD64" s="434"/>
      <c r="BE64" s="434"/>
      <c r="BF64" s="434"/>
      <c r="BG64" s="451"/>
      <c r="BH64" s="447"/>
      <c r="BI64" s="434"/>
      <c r="BJ64" s="434"/>
      <c r="BK64" s="434"/>
      <c r="BL64" s="451"/>
      <c r="BM64" s="447"/>
      <c r="BN64" s="434"/>
      <c r="BO64" s="434"/>
      <c r="BP64" s="434"/>
      <c r="BQ64" s="451"/>
      <c r="BR64" s="447"/>
      <c r="BS64" s="434"/>
      <c r="BT64" s="434"/>
      <c r="BU64" s="434"/>
      <c r="BV64" s="434"/>
      <c r="BW64" s="434"/>
      <c r="BX64" s="434"/>
      <c r="BY64" s="435"/>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307" customFormat="true" ht="15" customHeight="true" x14ac:dyDescent="0.2">
      <c r="A65" s="1051"/>
      <c r="B65" s="378" t="s">
        <v>176</v>
      </c>
      <c r="C65" s="113">
        <v>28.406019172353581</v>
      </c>
      <c r="D65" s="112">
        <v>18.159040604714054</v>
      </c>
      <c r="E65" s="112">
        <v>18.820022312819951</v>
      </c>
      <c r="F65" s="112">
        <v>7.6495774285755491</v>
      </c>
      <c r="G65" s="111">
        <v>3.1221320156591186</v>
      </c>
      <c r="H65" s="110">
        <v>14.043013295122</v>
      </c>
      <c r="I65" s="112">
        <v>1.5401469912921868</v>
      </c>
      <c r="J65" s="112">
        <v>1.58564177799838</v>
      </c>
      <c r="K65" s="112">
        <v>0.17153312293745759</v>
      </c>
      <c r="L65" s="109">
        <v>2.3310393358751726</v>
      </c>
      <c r="M65" s="113">
        <v>30.642719934951007</v>
      </c>
      <c r="N65" s="112">
        <v>21.408830387043338</v>
      </c>
      <c r="O65" s="112">
        <v>20.937253277708056</v>
      </c>
      <c r="P65" s="112">
        <v>24.997922694007162</v>
      </c>
      <c r="Q65" s="111">
        <v>15.409869715270153</v>
      </c>
      <c r="R65" s="110">
        <v>0</v>
      </c>
      <c r="S65" s="112">
        <v>25.577611454604622</v>
      </c>
      <c r="T65" s="112">
        <v>23.088875077688005</v>
      </c>
      <c r="U65" s="112">
        <v>28.606282403171701</v>
      </c>
      <c r="V65" s="112">
        <v>2.7973927213470939</v>
      </c>
      <c r="W65" s="112">
        <v>9.2586800125117303</v>
      </c>
      <c r="X65" s="112">
        <v>12.650602409638553</v>
      </c>
      <c r="Y65" s="109">
        <v>7.9962951528249464</v>
      </c>
      <c r="Z65" s="437"/>
      <c r="AA65" s="437"/>
      <c r="AB65" s="437"/>
      <c r="AC65" s="437"/>
      <c r="AD65" s="437"/>
      <c r="AE65" s="437"/>
      <c r="AF65" s="437"/>
      <c r="AG65" s="437"/>
      <c r="AH65" s="437"/>
      <c r="AI65" s="437"/>
      <c r="AJ65" s="437"/>
      <c r="AK65" s="437"/>
      <c r="AL65" s="437"/>
      <c r="AM65" s="437"/>
      <c r="AN65" s="437"/>
      <c r="AO65" s="437"/>
      <c r="AP65" s="437"/>
      <c r="AQ65" s="437"/>
      <c r="AR65" s="437"/>
      <c r="AS65" s="437"/>
      <c r="AT65" s="437"/>
      <c r="AU65" s="437"/>
      <c r="AV65" s="437"/>
      <c r="AW65" s="437"/>
      <c r="AX65" s="437"/>
      <c r="AY65" s="437"/>
      <c r="AZ65" s="800"/>
      <c r="BA65" s="802"/>
      <c r="BB65" s="583"/>
      <c r="BC65" s="447"/>
      <c r="BD65" s="434"/>
      <c r="BE65" s="434"/>
      <c r="BF65" s="434"/>
      <c r="BG65" s="451"/>
      <c r="BH65" s="447"/>
      <c r="BI65" s="434"/>
      <c r="BJ65" s="434"/>
      <c r="BK65" s="434"/>
      <c r="BL65" s="451"/>
      <c r="BM65" s="447"/>
      <c r="BN65" s="434"/>
      <c r="BO65" s="434"/>
      <c r="BP65" s="434"/>
      <c r="BQ65" s="451"/>
      <c r="BR65" s="447"/>
      <c r="BS65" s="434"/>
      <c r="BT65" s="434"/>
      <c r="BU65" s="434"/>
      <c r="BV65" s="434"/>
      <c r="BW65" s="434"/>
      <c r="BX65" s="434"/>
      <c r="BY65" s="435"/>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307" customFormat="true" ht="15" customHeight="true" x14ac:dyDescent="0.2">
      <c r="A66" s="1051"/>
      <c r="B66" s="378" t="s">
        <v>177</v>
      </c>
      <c r="C66" s="113">
        <v>0.10871653592927986</v>
      </c>
      <c r="D66" s="112">
        <v>0</v>
      </c>
      <c r="E66" s="112">
        <v>4.3532954349947445E-2</v>
      </c>
      <c r="F66" s="112">
        <v>0</v>
      </c>
      <c r="G66" s="111">
        <v>0</v>
      </c>
      <c r="H66" s="110">
        <v>0</v>
      </c>
      <c r="I66" s="112">
        <v>0</v>
      </c>
      <c r="J66" s="112">
        <v>0</v>
      </c>
      <c r="K66" s="112">
        <v>0</v>
      </c>
      <c r="L66" s="109">
        <v>0</v>
      </c>
      <c r="M66" s="113">
        <v>0.18308966612012958</v>
      </c>
      <c r="N66" s="112">
        <v>0</v>
      </c>
      <c r="O66" s="112">
        <v>0</v>
      </c>
      <c r="P66" s="112">
        <v>7.216389572650514E-2</v>
      </c>
      <c r="Q66" s="111">
        <v>0</v>
      </c>
      <c r="R66" s="110">
        <v>0</v>
      </c>
      <c r="S66" s="112">
        <v>0</v>
      </c>
      <c r="T66" s="112">
        <v>3.1075201988812924E-2</v>
      </c>
      <c r="U66" s="112">
        <v>0.24397682220189082</v>
      </c>
      <c r="V66" s="112">
        <v>0</v>
      </c>
      <c r="W66" s="112">
        <v>0</v>
      </c>
      <c r="X66" s="112">
        <v>0.32858707557502737</v>
      </c>
      <c r="Y66" s="109">
        <v>0</v>
      </c>
      <c r="Z66" s="437"/>
      <c r="AA66" s="437"/>
      <c r="AB66" s="437"/>
      <c r="AC66" s="437"/>
      <c r="AD66" s="437"/>
      <c r="AE66" s="437"/>
      <c r="AF66" s="437"/>
      <c r="AG66" s="437"/>
      <c r="AH66" s="437"/>
      <c r="AI66" s="437"/>
      <c r="AJ66" s="437"/>
      <c r="AK66" s="437"/>
      <c r="AL66" s="437"/>
      <c r="AM66" s="437"/>
      <c r="AN66" s="437"/>
      <c r="AO66" s="437"/>
      <c r="AP66" s="437"/>
      <c r="AQ66" s="437"/>
      <c r="AR66" s="437"/>
      <c r="AS66" s="437"/>
      <c r="AT66" s="437"/>
      <c r="AU66" s="437"/>
      <c r="AV66" s="437"/>
      <c r="AW66" s="437"/>
      <c r="AX66" s="437"/>
      <c r="AY66" s="437"/>
      <c r="AZ66" s="800"/>
      <c r="BA66" s="802"/>
      <c r="BB66" s="583"/>
      <c r="BC66" s="447"/>
      <c r="BD66" s="434"/>
      <c r="BE66" s="434"/>
      <c r="BF66" s="434"/>
      <c r="BG66" s="451"/>
      <c r="BH66" s="447"/>
      <c r="BI66" s="434"/>
      <c r="BJ66" s="434"/>
      <c r="BK66" s="434"/>
      <c r="BL66" s="451"/>
      <c r="BM66" s="447"/>
      <c r="BN66" s="434"/>
      <c r="BO66" s="434"/>
      <c r="BP66" s="434"/>
      <c r="BQ66" s="451"/>
      <c r="BR66" s="447"/>
      <c r="BS66" s="434"/>
      <c r="BT66" s="434"/>
      <c r="BU66" s="434"/>
      <c r="BV66" s="434"/>
      <c r="BW66" s="434"/>
      <c r="BX66" s="434"/>
      <c r="BY66" s="435"/>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307" customFormat="true" ht="15" customHeight="true" x14ac:dyDescent="0.2">
      <c r="A67" s="1051"/>
      <c r="B67" s="378" t="s">
        <v>178</v>
      </c>
      <c r="C67" s="113">
        <v>0</v>
      </c>
      <c r="D67" s="112">
        <v>0.61983198273316831</v>
      </c>
      <c r="E67" s="112">
        <v>0</v>
      </c>
      <c r="F67" s="112">
        <v>0</v>
      </c>
      <c r="G67" s="111">
        <v>0</v>
      </c>
      <c r="H67" s="110">
        <v>0</v>
      </c>
      <c r="I67" s="112">
        <v>0</v>
      </c>
      <c r="J67" s="112">
        <v>0</v>
      </c>
      <c r="K67" s="112">
        <v>0</v>
      </c>
      <c r="L67" s="109">
        <v>0</v>
      </c>
      <c r="M67" s="113">
        <v>0</v>
      </c>
      <c r="N67" s="112">
        <v>1.0138423799760556</v>
      </c>
      <c r="O67" s="112">
        <v>0</v>
      </c>
      <c r="P67" s="112">
        <v>0</v>
      </c>
      <c r="Q67" s="111">
        <v>0</v>
      </c>
      <c r="R67" s="110">
        <v>0</v>
      </c>
      <c r="S67" s="112">
        <v>0.68337129840546695</v>
      </c>
      <c r="T67" s="112">
        <v>0</v>
      </c>
      <c r="U67" s="112">
        <v>0</v>
      </c>
      <c r="V67" s="112">
        <v>0</v>
      </c>
      <c r="W67" s="112">
        <v>0</v>
      </c>
      <c r="X67" s="112">
        <v>0</v>
      </c>
      <c r="Y67" s="109">
        <v>0</v>
      </c>
      <c r="Z67" s="437"/>
      <c r="AA67" s="437"/>
      <c r="AB67" s="437"/>
      <c r="AC67" s="437"/>
      <c r="AD67" s="437"/>
      <c r="AE67" s="437"/>
      <c r="AF67" s="437"/>
      <c r="AG67" s="437"/>
      <c r="AH67" s="437"/>
      <c r="AI67" s="437"/>
      <c r="AJ67" s="437"/>
      <c r="AK67" s="437"/>
      <c r="AL67" s="437"/>
      <c r="AM67" s="437"/>
      <c r="AN67" s="437"/>
      <c r="AO67" s="437"/>
      <c r="AP67" s="437"/>
      <c r="AQ67" s="437"/>
      <c r="AR67" s="437"/>
      <c r="AS67" s="437"/>
      <c r="AT67" s="437"/>
      <c r="AU67" s="437"/>
      <c r="AV67" s="437"/>
      <c r="AW67" s="437"/>
      <c r="AX67" s="437"/>
      <c r="AY67" s="437"/>
      <c r="AZ67" s="800"/>
      <c r="BA67" s="802"/>
      <c r="BB67" s="583"/>
      <c r="BC67" s="447"/>
      <c r="BD67" s="434"/>
      <c r="BE67" s="434"/>
      <c r="BF67" s="434"/>
      <c r="BG67" s="451"/>
      <c r="BH67" s="447"/>
      <c r="BI67" s="434"/>
      <c r="BJ67" s="434"/>
      <c r="BK67" s="434"/>
      <c r="BL67" s="451"/>
      <c r="BM67" s="447"/>
      <c r="BN67" s="434"/>
      <c r="BO67" s="434"/>
      <c r="BP67" s="434"/>
      <c r="BQ67" s="451"/>
      <c r="BR67" s="447"/>
      <c r="BS67" s="434"/>
      <c r="BT67" s="434"/>
      <c r="BU67" s="434"/>
      <c r="BV67" s="434"/>
      <c r="BW67" s="434"/>
      <c r="BX67" s="434"/>
      <c r="BY67" s="435"/>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307" customFormat="true" ht="15" customHeight="true" x14ac:dyDescent="0.2">
      <c r="A68" s="1051"/>
      <c r="B68" s="378" t="s">
        <v>179</v>
      </c>
      <c r="C68" s="113">
        <v>0</v>
      </c>
      <c r="D68" s="112">
        <v>0</v>
      </c>
      <c r="E68" s="112">
        <v>0</v>
      </c>
      <c r="F68" s="112">
        <v>2.9538688525984083E-2</v>
      </c>
      <c r="G68" s="111">
        <v>0</v>
      </c>
      <c r="H68" s="110">
        <v>0</v>
      </c>
      <c r="I68" s="112">
        <v>0</v>
      </c>
      <c r="J68" s="112">
        <v>7.4375969113983087E-2</v>
      </c>
      <c r="K68" s="112">
        <v>0</v>
      </c>
      <c r="L68" s="109">
        <v>0</v>
      </c>
      <c r="M68" s="113">
        <v>0</v>
      </c>
      <c r="N68" s="112">
        <v>0</v>
      </c>
      <c r="O68" s="112">
        <v>0</v>
      </c>
      <c r="P68" s="112">
        <v>0</v>
      </c>
      <c r="Q68" s="111">
        <v>0</v>
      </c>
      <c r="R68" s="110">
        <v>0</v>
      </c>
      <c r="S68" s="112">
        <v>3.2541490400260331E-2</v>
      </c>
      <c r="T68" s="112">
        <v>0</v>
      </c>
      <c r="U68" s="112">
        <v>0</v>
      </c>
      <c r="V68" s="112">
        <v>0</v>
      </c>
      <c r="W68" s="112">
        <v>0</v>
      </c>
      <c r="X68" s="112">
        <v>0</v>
      </c>
      <c r="Y68" s="109">
        <v>0</v>
      </c>
      <c r="Z68" s="437"/>
      <c r="AA68" s="437"/>
      <c r="AB68" s="437"/>
      <c r="AC68" s="437"/>
      <c r="AD68" s="437"/>
      <c r="AE68" s="437"/>
      <c r="AF68" s="437"/>
      <c r="AG68" s="437"/>
      <c r="AH68" s="437"/>
      <c r="AI68" s="437"/>
      <c r="AJ68" s="437"/>
      <c r="AK68" s="437"/>
      <c r="AL68" s="437"/>
      <c r="AM68" s="437"/>
      <c r="AN68" s="437"/>
      <c r="AO68" s="437"/>
      <c r="AP68" s="437"/>
      <c r="AQ68" s="437"/>
      <c r="AR68" s="437"/>
      <c r="AS68" s="437"/>
      <c r="AT68" s="437"/>
      <c r="AU68" s="437"/>
      <c r="AV68" s="437"/>
      <c r="AW68" s="437"/>
      <c r="AX68" s="437"/>
      <c r="AY68" s="437"/>
      <c r="AZ68" s="800"/>
      <c r="BA68" s="802"/>
      <c r="BB68" s="583"/>
      <c r="BC68" s="447"/>
      <c r="BD68" s="434"/>
      <c r="BE68" s="434"/>
      <c r="BF68" s="434"/>
      <c r="BG68" s="451"/>
      <c r="BH68" s="447"/>
      <c r="BI68" s="434"/>
      <c r="BJ68" s="434"/>
      <c r="BK68" s="434"/>
      <c r="BL68" s="451"/>
      <c r="BM68" s="447"/>
      <c r="BN68" s="434"/>
      <c r="BO68" s="434"/>
      <c r="BP68" s="434"/>
      <c r="BQ68" s="451"/>
      <c r="BR68" s="447"/>
      <c r="BS68" s="434"/>
      <c r="BT68" s="434"/>
      <c r="BU68" s="434"/>
      <c r="BV68" s="434"/>
      <c r="BW68" s="434"/>
      <c r="BX68" s="434"/>
      <c r="BY68" s="435"/>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307" customFormat="true" ht="15" customHeight="true" x14ac:dyDescent="0.2">
      <c r="A69" s="1051"/>
      <c r="B69" s="378" t="s">
        <v>180</v>
      </c>
      <c r="C69" s="113">
        <v>0</v>
      </c>
      <c r="D69" s="112">
        <v>6.7852415789966009E-2</v>
      </c>
      <c r="E69" s="112">
        <v>1.6081016817860825</v>
      </c>
      <c r="F69" s="112">
        <v>0.54765366663080461</v>
      </c>
      <c r="G69" s="111">
        <v>1.2245252747127156</v>
      </c>
      <c r="H69" s="110">
        <v>1.1128065340527007</v>
      </c>
      <c r="I69" s="112">
        <v>2.5197563734877542</v>
      </c>
      <c r="J69" s="112">
        <v>1.0285344353718715</v>
      </c>
      <c r="K69" s="112">
        <v>2.3757339507031761</v>
      </c>
      <c r="L69" s="109">
        <v>0.34385813485244671</v>
      </c>
      <c r="M69" s="113">
        <v>0</v>
      </c>
      <c r="N69" s="112">
        <v>0</v>
      </c>
      <c r="O69" s="112">
        <v>0</v>
      </c>
      <c r="P69" s="112">
        <v>0.86596674871806145</v>
      </c>
      <c r="Q69" s="111">
        <v>0</v>
      </c>
      <c r="R69" s="110">
        <v>0</v>
      </c>
      <c r="S69" s="112">
        <v>0.58574682720468596</v>
      </c>
      <c r="T69" s="112">
        <v>0.37290242386575512</v>
      </c>
      <c r="U69" s="112">
        <v>0</v>
      </c>
      <c r="V69" s="112">
        <v>1.7381857686040194</v>
      </c>
      <c r="W69" s="112">
        <v>0.28151391929934316</v>
      </c>
      <c r="X69" s="112">
        <v>0</v>
      </c>
      <c r="Y69" s="109">
        <v>0</v>
      </c>
      <c r="Z69" s="437"/>
      <c r="AA69" s="437"/>
      <c r="AB69" s="437"/>
      <c r="AC69" s="437"/>
      <c r="AD69" s="437"/>
      <c r="AE69" s="437"/>
      <c r="AF69" s="437"/>
      <c r="AG69" s="437"/>
      <c r="AH69" s="437"/>
      <c r="AI69" s="437"/>
      <c r="AJ69" s="437"/>
      <c r="AK69" s="437"/>
      <c r="AL69" s="437"/>
      <c r="AM69" s="437"/>
      <c r="AN69" s="437"/>
      <c r="AO69" s="437"/>
      <c r="AP69" s="437"/>
      <c r="AQ69" s="437"/>
      <c r="AR69" s="437"/>
      <c r="AS69" s="437"/>
      <c r="AT69" s="437"/>
      <c r="AU69" s="437"/>
      <c r="AV69" s="437"/>
      <c r="AW69" s="437"/>
      <c r="AX69" s="437"/>
      <c r="AY69" s="437"/>
      <c r="AZ69" s="800"/>
      <c r="BA69" s="802"/>
      <c r="BB69" s="583"/>
      <c r="BC69" s="447"/>
      <c r="BD69" s="434"/>
      <c r="BE69" s="434"/>
      <c r="BF69" s="434"/>
      <c r="BG69" s="451"/>
      <c r="BH69" s="447"/>
      <c r="BI69" s="434"/>
      <c r="BJ69" s="434"/>
      <c r="BK69" s="434"/>
      <c r="BL69" s="451"/>
      <c r="BM69" s="447"/>
      <c r="BN69" s="434"/>
      <c r="BO69" s="434"/>
      <c r="BP69" s="434"/>
      <c r="BQ69" s="451"/>
      <c r="BR69" s="447"/>
      <c r="BS69" s="434"/>
      <c r="BT69" s="434"/>
      <c r="BU69" s="434"/>
      <c r="BV69" s="434"/>
      <c r="BW69" s="434"/>
      <c r="BX69" s="434"/>
      <c r="BY69" s="435"/>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307" customFormat="true" ht="15" customHeight="true" x14ac:dyDescent="0.2">
      <c r="A70" s="1051"/>
      <c r="B70" s="378" t="s">
        <v>181</v>
      </c>
      <c r="C70" s="113">
        <v>4.5561059924263882E-2</v>
      </c>
      <c r="D70" s="112">
        <v>0</v>
      </c>
      <c r="E70" s="112">
        <v>0</v>
      </c>
      <c r="F70" s="112">
        <v>0</v>
      </c>
      <c r="G70" s="111">
        <v>0</v>
      </c>
      <c r="H70" s="110">
        <v>0</v>
      </c>
      <c r="I70" s="112">
        <v>0</v>
      </c>
      <c r="J70" s="112">
        <v>0</v>
      </c>
      <c r="K70" s="112">
        <v>0</v>
      </c>
      <c r="L70" s="109">
        <v>0</v>
      </c>
      <c r="M70" s="113">
        <v>7.6729443026394881E-2</v>
      </c>
      <c r="N70" s="112">
        <v>0</v>
      </c>
      <c r="O70" s="112">
        <v>0</v>
      </c>
      <c r="P70" s="112">
        <v>0</v>
      </c>
      <c r="Q70" s="111">
        <v>0</v>
      </c>
      <c r="R70" s="110">
        <v>0</v>
      </c>
      <c r="S70" s="112">
        <v>0</v>
      </c>
      <c r="T70" s="112">
        <v>0</v>
      </c>
      <c r="U70" s="112">
        <v>0</v>
      </c>
      <c r="V70" s="112">
        <v>0</v>
      </c>
      <c r="W70" s="112">
        <v>0</v>
      </c>
      <c r="X70" s="112">
        <v>0.2738225629791895</v>
      </c>
      <c r="Y70" s="109">
        <v>0</v>
      </c>
      <c r="Z70" s="437"/>
      <c r="AA70" s="437"/>
      <c r="AB70" s="437"/>
      <c r="AC70" s="437"/>
      <c r="AD70" s="437"/>
      <c r="AE70" s="437"/>
      <c r="AF70" s="437"/>
      <c r="AG70" s="437"/>
      <c r="AH70" s="437"/>
      <c r="AI70" s="437"/>
      <c r="AJ70" s="437"/>
      <c r="AK70" s="437"/>
      <c r="AL70" s="437"/>
      <c r="AM70" s="437"/>
      <c r="AN70" s="437"/>
      <c r="AO70" s="437"/>
      <c r="AP70" s="437"/>
      <c r="AQ70" s="437"/>
      <c r="AR70" s="437"/>
      <c r="AS70" s="437"/>
      <c r="AT70" s="437"/>
      <c r="AU70" s="437"/>
      <c r="AV70" s="437"/>
      <c r="AW70" s="437"/>
      <c r="AX70" s="437"/>
      <c r="AY70" s="437"/>
      <c r="AZ70" s="800"/>
      <c r="BA70" s="802"/>
      <c r="BB70" s="583"/>
      <c r="BC70" s="447"/>
      <c r="BD70" s="434"/>
      <c r="BE70" s="434"/>
      <c r="BF70" s="434"/>
      <c r="BG70" s="451"/>
      <c r="BH70" s="447"/>
      <c r="BI70" s="434"/>
      <c r="BJ70" s="434"/>
      <c r="BK70" s="434"/>
      <c r="BL70" s="451"/>
      <c r="BM70" s="447"/>
      <c r="BN70" s="434"/>
      <c r="BO70" s="434"/>
      <c r="BP70" s="434"/>
      <c r="BQ70" s="451"/>
      <c r="BR70" s="447"/>
      <c r="BS70" s="434"/>
      <c r="BT70" s="434"/>
      <c r="BU70" s="434"/>
      <c r="BV70" s="434"/>
      <c r="BW70" s="434"/>
      <c r="BX70" s="434"/>
      <c r="BY70" s="435"/>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307" customFormat="true" ht="15" customHeight="true" x14ac:dyDescent="0.2">
      <c r="A71" s="136"/>
      <c r="B71" s="130"/>
      <c r="C71" s="113"/>
      <c r="D71" s="112"/>
      <c r="E71" s="112"/>
      <c r="F71" s="112"/>
      <c r="G71" s="111"/>
      <c r="H71" s="110"/>
      <c r="I71" s="112"/>
      <c r="J71" s="112"/>
      <c r="K71" s="112"/>
      <c r="L71" s="109"/>
      <c r="M71" s="113"/>
      <c r="N71" s="112"/>
      <c r="O71" s="112"/>
      <c r="P71" s="112"/>
      <c r="Q71" s="111"/>
      <c r="R71" s="110"/>
      <c r="S71" s="112"/>
      <c r="T71" s="112"/>
      <c r="U71" s="112"/>
      <c r="V71" s="112"/>
      <c r="W71" s="112"/>
      <c r="X71" s="112"/>
      <c r="Y71" s="109"/>
      <c r="Z71" s="437"/>
      <c r="AA71" s="437"/>
      <c r="AB71" s="437"/>
      <c r="AC71" s="437"/>
      <c r="AD71" s="437"/>
      <c r="AE71" s="437"/>
      <c r="AF71" s="437"/>
      <c r="AG71" s="437"/>
      <c r="AH71" s="437"/>
      <c r="AI71" s="437"/>
      <c r="AJ71" s="437"/>
      <c r="AK71" s="437"/>
      <c r="AL71" s="437"/>
      <c r="AM71" s="437"/>
      <c r="AN71" s="437"/>
      <c r="AO71" s="437"/>
      <c r="AP71" s="437"/>
      <c r="AQ71" s="437"/>
      <c r="AR71" s="437"/>
      <c r="AS71" s="437"/>
      <c r="AT71" s="437"/>
      <c r="AU71" s="437"/>
      <c r="AV71" s="437"/>
      <c r="AW71" s="437"/>
      <c r="AX71" s="437"/>
      <c r="AY71" s="437"/>
      <c r="AZ71" s="800"/>
      <c r="BA71" s="802"/>
      <c r="BB71" s="583"/>
      <c r="BC71" s="447"/>
      <c r="BD71" s="434"/>
      <c r="BE71" s="434"/>
      <c r="BF71" s="434"/>
      <c r="BG71" s="451"/>
      <c r="BH71" s="447"/>
      <c r="BI71" s="434"/>
      <c r="BJ71" s="434"/>
      <c r="BK71" s="434"/>
      <c r="BL71" s="451"/>
      <c r="BM71" s="447"/>
      <c r="BN71" s="434"/>
      <c r="BO71" s="434"/>
      <c r="BP71" s="434"/>
      <c r="BQ71" s="451"/>
      <c r="BR71" s="447"/>
      <c r="BS71" s="434"/>
      <c r="BT71" s="434"/>
      <c r="BU71" s="434"/>
      <c r="BV71" s="434"/>
      <c r="BW71" s="434"/>
      <c r="BX71" s="434"/>
      <c r="BY71" s="435"/>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307" customFormat="true" ht="15" customHeight="true" x14ac:dyDescent="0.2">
      <c r="A72" s="136"/>
      <c r="B72" s="130"/>
      <c r="C72" s="113"/>
      <c r="D72" s="112"/>
      <c r="E72" s="112"/>
      <c r="F72" s="112"/>
      <c r="G72" s="111"/>
      <c r="H72" s="110"/>
      <c r="I72" s="112"/>
      <c r="J72" s="112"/>
      <c r="K72" s="112"/>
      <c r="L72" s="109"/>
      <c r="M72" s="113"/>
      <c r="N72" s="112"/>
      <c r="O72" s="112"/>
      <c r="P72" s="112"/>
      <c r="Q72" s="111"/>
      <c r="R72" s="110"/>
      <c r="S72" s="112"/>
      <c r="T72" s="112"/>
      <c r="U72" s="112"/>
      <c r="V72" s="112"/>
      <c r="W72" s="112"/>
      <c r="X72" s="112"/>
      <c r="Y72" s="109"/>
      <c r="Z72" s="437"/>
      <c r="AA72" s="437"/>
      <c r="AB72" s="437"/>
      <c r="AC72" s="437"/>
      <c r="AD72" s="437"/>
      <c r="AE72" s="437"/>
      <c r="AF72" s="437"/>
      <c r="AG72" s="437"/>
      <c r="AH72" s="437"/>
      <c r="AI72" s="437"/>
      <c r="AJ72" s="437"/>
      <c r="AK72" s="437"/>
      <c r="AL72" s="437"/>
      <c r="AM72" s="437"/>
      <c r="AN72" s="437"/>
      <c r="AO72" s="437"/>
      <c r="AP72" s="437"/>
      <c r="AQ72" s="437"/>
      <c r="AR72" s="437"/>
      <c r="AS72" s="437"/>
      <c r="AT72" s="437"/>
      <c r="AU72" s="437"/>
      <c r="AV72" s="437"/>
      <c r="AW72" s="437"/>
      <c r="AX72" s="437"/>
      <c r="AY72" s="437"/>
      <c r="AZ72" s="800"/>
      <c r="BA72" s="802"/>
      <c r="BB72" s="583"/>
      <c r="BC72" s="447"/>
      <c r="BD72" s="434"/>
      <c r="BE72" s="434"/>
      <c r="BF72" s="434"/>
      <c r="BG72" s="451"/>
      <c r="BH72" s="447"/>
      <c r="BI72" s="434"/>
      <c r="BJ72" s="434"/>
      <c r="BK72" s="434"/>
      <c r="BL72" s="451"/>
      <c r="BM72" s="447"/>
      <c r="BN72" s="434"/>
      <c r="BO72" s="434"/>
      <c r="BP72" s="434"/>
      <c r="BQ72" s="451"/>
      <c r="BR72" s="447"/>
      <c r="BS72" s="434"/>
      <c r="BT72" s="434"/>
      <c r="BU72" s="434"/>
      <c r="BV72" s="434"/>
      <c r="BW72" s="434"/>
      <c r="BX72" s="434"/>
      <c r="BY72" s="435"/>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307" customFormat="true" ht="15" customHeight="true" x14ac:dyDescent="0.2">
      <c r="A73" s="136"/>
      <c r="B73" s="130"/>
      <c r="C73" s="113"/>
      <c r="D73" s="112"/>
      <c r="E73" s="112"/>
      <c r="F73" s="112"/>
      <c r="G73" s="111"/>
      <c r="H73" s="110"/>
      <c r="I73" s="112"/>
      <c r="J73" s="112"/>
      <c r="K73" s="112"/>
      <c r="L73" s="109"/>
      <c r="M73" s="113"/>
      <c r="N73" s="112"/>
      <c r="O73" s="112"/>
      <c r="P73" s="112"/>
      <c r="Q73" s="111"/>
      <c r="R73" s="110"/>
      <c r="S73" s="112"/>
      <c r="T73" s="112"/>
      <c r="U73" s="112"/>
      <c r="V73" s="112"/>
      <c r="W73" s="112"/>
      <c r="X73" s="112"/>
      <c r="Y73" s="109"/>
      <c r="Z73" s="437"/>
      <c r="AA73" s="437"/>
      <c r="AB73" s="437"/>
      <c r="AC73" s="437"/>
      <c r="AD73" s="437"/>
      <c r="AE73" s="437"/>
      <c r="AF73" s="437"/>
      <c r="AG73" s="437"/>
      <c r="AH73" s="437"/>
      <c r="AI73" s="437"/>
      <c r="AJ73" s="437"/>
      <c r="AK73" s="437"/>
      <c r="AL73" s="437"/>
      <c r="AM73" s="437"/>
      <c r="AN73" s="437"/>
      <c r="AO73" s="437"/>
      <c r="AP73" s="437"/>
      <c r="AQ73" s="437"/>
      <c r="AR73" s="437"/>
      <c r="AS73" s="437"/>
      <c r="AT73" s="437"/>
      <c r="AU73" s="437"/>
      <c r="AV73" s="437"/>
      <c r="AW73" s="437"/>
      <c r="AX73" s="437"/>
      <c r="AY73" s="437"/>
      <c r="AZ73" s="800"/>
      <c r="BA73" s="802"/>
      <c r="BB73" s="583"/>
      <c r="BC73" s="447"/>
      <c r="BD73" s="434"/>
      <c r="BE73" s="434"/>
      <c r="BF73" s="434"/>
      <c r="BG73" s="451"/>
      <c r="BH73" s="447"/>
      <c r="BI73" s="434"/>
      <c r="BJ73" s="434"/>
      <c r="BK73" s="434"/>
      <c r="BL73" s="451"/>
      <c r="BM73" s="447"/>
      <c r="BN73" s="434"/>
      <c r="BO73" s="434"/>
      <c r="BP73" s="434"/>
      <c r="BQ73" s="451"/>
      <c r="BR73" s="447"/>
      <c r="BS73" s="434"/>
      <c r="BT73" s="434"/>
      <c r="BU73" s="434"/>
      <c r="BV73" s="434"/>
      <c r="BW73" s="434"/>
      <c r="BX73" s="434"/>
      <c r="BY73" s="435"/>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307" customFormat="true" ht="15" customHeight="true" x14ac:dyDescent="0.2">
      <c r="A74" s="136"/>
      <c r="B74" s="130"/>
      <c r="C74" s="113"/>
      <c r="D74" s="112"/>
      <c r="E74" s="112"/>
      <c r="F74" s="112"/>
      <c r="G74" s="111"/>
      <c r="H74" s="110"/>
      <c r="I74" s="112"/>
      <c r="J74" s="112"/>
      <c r="K74" s="112"/>
      <c r="L74" s="109"/>
      <c r="M74" s="113"/>
      <c r="N74" s="112"/>
      <c r="O74" s="112"/>
      <c r="P74" s="112"/>
      <c r="Q74" s="111"/>
      <c r="R74" s="110"/>
      <c r="S74" s="112"/>
      <c r="T74" s="112"/>
      <c r="U74" s="112"/>
      <c r="V74" s="112"/>
      <c r="W74" s="112"/>
      <c r="X74" s="112"/>
      <c r="Y74" s="109"/>
      <c r="Z74" s="437"/>
      <c r="AA74" s="437"/>
      <c r="AB74" s="437"/>
      <c r="AC74" s="437"/>
      <c r="AD74" s="437"/>
      <c r="AE74" s="437"/>
      <c r="AF74" s="437"/>
      <c r="AG74" s="437"/>
      <c r="AH74" s="437"/>
      <c r="AI74" s="437"/>
      <c r="AJ74" s="437"/>
      <c r="AK74" s="437"/>
      <c r="AL74" s="437"/>
      <c r="AM74" s="437"/>
      <c r="AN74" s="437"/>
      <c r="AO74" s="437"/>
      <c r="AP74" s="437"/>
      <c r="AQ74" s="437"/>
      <c r="AR74" s="437"/>
      <c r="AS74" s="437"/>
      <c r="AT74" s="437"/>
      <c r="AU74" s="437"/>
      <c r="AV74" s="437"/>
      <c r="AW74" s="437"/>
      <c r="AX74" s="437"/>
      <c r="AY74" s="437"/>
      <c r="AZ74" s="800"/>
      <c r="BA74" s="802"/>
      <c r="BB74" s="583"/>
      <c r="BC74" s="447"/>
      <c r="BD74" s="434"/>
      <c r="BE74" s="434"/>
      <c r="BF74" s="434"/>
      <c r="BG74" s="451"/>
      <c r="BH74" s="447"/>
      <c r="BI74" s="434"/>
      <c r="BJ74" s="434"/>
      <c r="BK74" s="434"/>
      <c r="BL74" s="451"/>
      <c r="BM74" s="447"/>
      <c r="BN74" s="434"/>
      <c r="BO74" s="434"/>
      <c r="BP74" s="434"/>
      <c r="BQ74" s="451"/>
      <c r="BR74" s="447"/>
      <c r="BS74" s="434"/>
      <c r="BT74" s="434"/>
      <c r="BU74" s="434"/>
      <c r="BV74" s="434"/>
      <c r="BW74" s="434"/>
      <c r="BX74" s="434"/>
      <c r="BY74" s="435"/>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307" customFormat="true" ht="15" customHeight="true" x14ac:dyDescent="0.2">
      <c r="A75" s="136"/>
      <c r="B75" s="130"/>
      <c r="C75" s="113"/>
      <c r="D75" s="112"/>
      <c r="E75" s="112"/>
      <c r="F75" s="112"/>
      <c r="G75" s="111"/>
      <c r="H75" s="110"/>
      <c r="I75" s="112"/>
      <c r="J75" s="112"/>
      <c r="K75" s="112"/>
      <c r="L75" s="109"/>
      <c r="M75" s="113"/>
      <c r="N75" s="112"/>
      <c r="O75" s="112"/>
      <c r="P75" s="112"/>
      <c r="Q75" s="111"/>
      <c r="R75" s="110"/>
      <c r="S75" s="112"/>
      <c r="T75" s="112"/>
      <c r="U75" s="112"/>
      <c r="V75" s="112"/>
      <c r="W75" s="112"/>
      <c r="X75" s="112"/>
      <c r="Y75" s="109"/>
      <c r="Z75" s="437"/>
      <c r="AA75" s="437"/>
      <c r="AB75" s="437"/>
      <c r="AC75" s="437"/>
      <c r="AD75" s="437"/>
      <c r="AE75" s="437"/>
      <c r="AF75" s="437"/>
      <c r="AG75" s="437"/>
      <c r="AH75" s="437"/>
      <c r="AI75" s="437"/>
      <c r="AJ75" s="437"/>
      <c r="AK75" s="437"/>
      <c r="AL75" s="437"/>
      <c r="AM75" s="437"/>
      <c r="AN75" s="437"/>
      <c r="AO75" s="437"/>
      <c r="AP75" s="437"/>
      <c r="AQ75" s="437"/>
      <c r="AR75" s="437"/>
      <c r="AS75" s="437"/>
      <c r="AT75" s="437"/>
      <c r="AU75" s="437"/>
      <c r="AV75" s="437"/>
      <c r="AW75" s="437"/>
      <c r="AX75" s="437"/>
      <c r="AY75" s="437"/>
      <c r="AZ75" s="800"/>
      <c r="BA75" s="802"/>
      <c r="BB75" s="583"/>
      <c r="BC75" s="447"/>
      <c r="BD75" s="434"/>
      <c r="BE75" s="434"/>
      <c r="BF75" s="434"/>
      <c r="BG75" s="451"/>
      <c r="BH75" s="447"/>
      <c r="BI75" s="434"/>
      <c r="BJ75" s="434"/>
      <c r="BK75" s="434"/>
      <c r="BL75" s="451"/>
      <c r="BM75" s="447"/>
      <c r="BN75" s="434"/>
      <c r="BO75" s="434"/>
      <c r="BP75" s="434"/>
      <c r="BQ75" s="451"/>
      <c r="BR75" s="447"/>
      <c r="BS75" s="434"/>
      <c r="BT75" s="434"/>
      <c r="BU75" s="434"/>
      <c r="BV75" s="434"/>
      <c r="BW75" s="434"/>
      <c r="BX75" s="434"/>
      <c r="BY75" s="435"/>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307" customFormat="true" ht="15" customHeight="true" x14ac:dyDescent="0.2">
      <c r="A76" s="136"/>
      <c r="B76" s="130"/>
      <c r="C76" s="113"/>
      <c r="D76" s="112"/>
      <c r="E76" s="112"/>
      <c r="F76" s="112"/>
      <c r="G76" s="111"/>
      <c r="H76" s="110"/>
      <c r="I76" s="112"/>
      <c r="J76" s="112"/>
      <c r="K76" s="112"/>
      <c r="L76" s="109"/>
      <c r="M76" s="113"/>
      <c r="N76" s="112"/>
      <c r="O76" s="112"/>
      <c r="P76" s="112"/>
      <c r="Q76" s="111"/>
      <c r="R76" s="110"/>
      <c r="S76" s="112"/>
      <c r="T76" s="112"/>
      <c r="U76" s="112"/>
      <c r="V76" s="112"/>
      <c r="W76" s="112"/>
      <c r="X76" s="112"/>
      <c r="Y76" s="109"/>
      <c r="Z76" s="437"/>
      <c r="AA76" s="437"/>
      <c r="AB76" s="437"/>
      <c r="AC76" s="437"/>
      <c r="AD76" s="437"/>
      <c r="AE76" s="437"/>
      <c r="AF76" s="437"/>
      <c r="AG76" s="437"/>
      <c r="AH76" s="437"/>
      <c r="AI76" s="437"/>
      <c r="AJ76" s="437"/>
      <c r="AK76" s="437"/>
      <c r="AL76" s="437"/>
      <c r="AM76" s="437"/>
      <c r="AN76" s="437"/>
      <c r="AO76" s="437"/>
      <c r="AP76" s="437"/>
      <c r="AQ76" s="437"/>
      <c r="AR76" s="437"/>
      <c r="AS76" s="437"/>
      <c r="AT76" s="437"/>
      <c r="AU76" s="437"/>
      <c r="AV76" s="437"/>
      <c r="AW76" s="437"/>
      <c r="AX76" s="437"/>
      <c r="AY76" s="437"/>
      <c r="AZ76" s="800"/>
      <c r="BA76" s="802"/>
      <c r="BB76" s="583"/>
      <c r="BC76" s="447"/>
      <c r="BD76" s="434"/>
      <c r="BE76" s="434"/>
      <c r="BF76" s="434"/>
      <c r="BG76" s="451"/>
      <c r="BH76" s="447"/>
      <c r="BI76" s="434"/>
      <c r="BJ76" s="434"/>
      <c r="BK76" s="434"/>
      <c r="BL76" s="451"/>
      <c r="BM76" s="447"/>
      <c r="BN76" s="434"/>
      <c r="BO76" s="434"/>
      <c r="BP76" s="434"/>
      <c r="BQ76" s="451"/>
      <c r="BR76" s="447"/>
      <c r="BS76" s="434"/>
      <c r="BT76" s="434"/>
      <c r="BU76" s="434"/>
      <c r="BV76" s="434"/>
      <c r="BW76" s="434"/>
      <c r="BX76" s="434"/>
      <c r="BY76" s="435"/>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307" customFormat="true" ht="15" customHeight="true" x14ac:dyDescent="0.2">
      <c r="A77" s="136"/>
      <c r="B77" s="130"/>
      <c r="C77" s="113"/>
      <c r="D77" s="112"/>
      <c r="E77" s="112"/>
      <c r="F77" s="112"/>
      <c r="G77" s="111"/>
      <c r="H77" s="110"/>
      <c r="I77" s="112"/>
      <c r="J77" s="112"/>
      <c r="K77" s="112"/>
      <c r="L77" s="109"/>
      <c r="M77" s="113"/>
      <c r="N77" s="112"/>
      <c r="O77" s="112"/>
      <c r="P77" s="112"/>
      <c r="Q77" s="111"/>
      <c r="R77" s="110"/>
      <c r="S77" s="112"/>
      <c r="T77" s="112"/>
      <c r="U77" s="112"/>
      <c r="V77" s="112"/>
      <c r="W77" s="112"/>
      <c r="X77" s="112"/>
      <c r="Y77" s="109"/>
      <c r="Z77" s="437"/>
      <c r="AA77" s="437"/>
      <c r="AB77" s="437"/>
      <c r="AC77" s="437"/>
      <c r="AD77" s="437"/>
      <c r="AE77" s="437"/>
      <c r="AF77" s="437"/>
      <c r="AG77" s="437"/>
      <c r="AH77" s="437"/>
      <c r="AI77" s="437"/>
      <c r="AJ77" s="437"/>
      <c r="AK77" s="437"/>
      <c r="AL77" s="437"/>
      <c r="AM77" s="437"/>
      <c r="AN77" s="437"/>
      <c r="AO77" s="437"/>
      <c r="AP77" s="437"/>
      <c r="AQ77" s="437"/>
      <c r="AR77" s="437"/>
      <c r="AS77" s="437"/>
      <c r="AT77" s="437"/>
      <c r="AU77" s="437"/>
      <c r="AV77" s="437"/>
      <c r="AW77" s="437"/>
      <c r="AX77" s="437"/>
      <c r="AY77" s="437"/>
      <c r="AZ77" s="800"/>
      <c r="BA77" s="802"/>
      <c r="BB77" s="583"/>
      <c r="BC77" s="447"/>
      <c r="BD77" s="434"/>
      <c r="BE77" s="434"/>
      <c r="BF77" s="434"/>
      <c r="BG77" s="451"/>
      <c r="BH77" s="447"/>
      <c r="BI77" s="434"/>
      <c r="BJ77" s="434"/>
      <c r="BK77" s="434"/>
      <c r="BL77" s="451"/>
      <c r="BM77" s="447"/>
      <c r="BN77" s="434"/>
      <c r="BO77" s="434"/>
      <c r="BP77" s="434"/>
      <c r="BQ77" s="451"/>
      <c r="BR77" s="447"/>
      <c r="BS77" s="434"/>
      <c r="BT77" s="434"/>
      <c r="BU77" s="434"/>
      <c r="BV77" s="434"/>
      <c r="BW77" s="434"/>
      <c r="BX77" s="434"/>
      <c r="BY77" s="435"/>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307" customFormat="true" ht="15" customHeight="true" x14ac:dyDescent="0.2">
      <c r="A78" s="136"/>
      <c r="B78" s="130"/>
      <c r="C78" s="113"/>
      <c r="D78" s="112"/>
      <c r="E78" s="112"/>
      <c r="F78" s="112"/>
      <c r="G78" s="111"/>
      <c r="H78" s="110"/>
      <c r="I78" s="112"/>
      <c r="J78" s="112"/>
      <c r="K78" s="112"/>
      <c r="L78" s="109"/>
      <c r="M78" s="113"/>
      <c r="N78" s="112"/>
      <c r="O78" s="112"/>
      <c r="P78" s="112"/>
      <c r="Q78" s="111"/>
      <c r="R78" s="110"/>
      <c r="S78" s="112"/>
      <c r="T78" s="112"/>
      <c r="U78" s="112"/>
      <c r="V78" s="112"/>
      <c r="W78" s="112"/>
      <c r="X78" s="112"/>
      <c r="Y78" s="109"/>
      <c r="Z78" s="437"/>
      <c r="AA78" s="437"/>
      <c r="AB78" s="437"/>
      <c r="AC78" s="437"/>
      <c r="AD78" s="437"/>
      <c r="AE78" s="437"/>
      <c r="AF78" s="437"/>
      <c r="AG78" s="437"/>
      <c r="AH78" s="437"/>
      <c r="AI78" s="437"/>
      <c r="AJ78" s="437"/>
      <c r="AK78" s="437"/>
      <c r="AL78" s="437"/>
      <c r="AM78" s="437"/>
      <c r="AN78" s="437"/>
      <c r="AO78" s="437"/>
      <c r="AP78" s="437"/>
      <c r="AQ78" s="437"/>
      <c r="AR78" s="437"/>
      <c r="AS78" s="437"/>
      <c r="AT78" s="437"/>
      <c r="AU78" s="437"/>
      <c r="AV78" s="437"/>
      <c r="AW78" s="437"/>
      <c r="AX78" s="437"/>
      <c r="AY78" s="437"/>
      <c r="AZ78" s="800"/>
      <c r="BA78" s="802"/>
      <c r="BB78" s="583"/>
      <c r="BC78" s="447"/>
      <c r="BD78" s="434"/>
      <c r="BE78" s="434"/>
      <c r="BF78" s="434"/>
      <c r="BG78" s="451"/>
      <c r="BH78" s="447"/>
      <c r="BI78" s="434"/>
      <c r="BJ78" s="434"/>
      <c r="BK78" s="434"/>
      <c r="BL78" s="451"/>
      <c r="BM78" s="447"/>
      <c r="BN78" s="434"/>
      <c r="BO78" s="434"/>
      <c r="BP78" s="434"/>
      <c r="BQ78" s="451"/>
      <c r="BR78" s="447"/>
      <c r="BS78" s="434"/>
      <c r="BT78" s="434"/>
      <c r="BU78" s="434"/>
      <c r="BV78" s="434"/>
      <c r="BW78" s="434"/>
      <c r="BX78" s="434"/>
      <c r="BY78" s="435"/>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307" customFormat="true" ht="15" customHeight="true" x14ac:dyDescent="0.2">
      <c r="A79" s="136"/>
      <c r="B79" s="130"/>
      <c r="C79" s="113"/>
      <c r="D79" s="112"/>
      <c r="E79" s="112"/>
      <c r="F79" s="112"/>
      <c r="G79" s="111"/>
      <c r="H79" s="110"/>
      <c r="I79" s="112"/>
      <c r="J79" s="112"/>
      <c r="K79" s="112"/>
      <c r="L79" s="109"/>
      <c r="M79" s="113"/>
      <c r="N79" s="112"/>
      <c r="O79" s="112"/>
      <c r="P79" s="112"/>
      <c r="Q79" s="111"/>
      <c r="R79" s="110"/>
      <c r="S79" s="112"/>
      <c r="T79" s="112"/>
      <c r="U79" s="112"/>
      <c r="V79" s="112"/>
      <c r="W79" s="112"/>
      <c r="X79" s="112"/>
      <c r="Y79" s="109"/>
      <c r="Z79" s="437"/>
      <c r="AA79" s="437"/>
      <c r="AB79" s="437"/>
      <c r="AC79" s="437"/>
      <c r="AD79" s="437"/>
      <c r="AE79" s="437"/>
      <c r="AF79" s="437"/>
      <c r="AG79" s="437"/>
      <c r="AH79" s="437"/>
      <c r="AI79" s="437"/>
      <c r="AJ79" s="437"/>
      <c r="AK79" s="437"/>
      <c r="AL79" s="437"/>
      <c r="AM79" s="437"/>
      <c r="AN79" s="437"/>
      <c r="AO79" s="437"/>
      <c r="AP79" s="437"/>
      <c r="AQ79" s="437"/>
      <c r="AR79" s="437"/>
      <c r="AS79" s="437"/>
      <c r="AT79" s="437"/>
      <c r="AU79" s="437"/>
      <c r="AV79" s="437"/>
      <c r="AW79" s="437"/>
      <c r="AX79" s="437"/>
      <c r="AY79" s="437"/>
      <c r="AZ79" s="800"/>
      <c r="BA79" s="802"/>
      <c r="BB79" s="583"/>
      <c r="BC79" s="447"/>
      <c r="BD79" s="434"/>
      <c r="BE79" s="434"/>
      <c r="BF79" s="434"/>
      <c r="BG79" s="451"/>
      <c r="BH79" s="447"/>
      <c r="BI79" s="434"/>
      <c r="BJ79" s="434"/>
      <c r="BK79" s="434"/>
      <c r="BL79" s="451"/>
      <c r="BM79" s="447"/>
      <c r="BN79" s="434"/>
      <c r="BO79" s="434"/>
      <c r="BP79" s="434"/>
      <c r="BQ79" s="451"/>
      <c r="BR79" s="447"/>
      <c r="BS79" s="434"/>
      <c r="BT79" s="434"/>
      <c r="BU79" s="434"/>
      <c r="BV79" s="434"/>
      <c r="BW79" s="434"/>
      <c r="BX79" s="434"/>
      <c r="BY79" s="435"/>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307" customFormat="true" ht="15" customHeight="true" x14ac:dyDescent="0.2">
      <c r="A80" s="136"/>
      <c r="B80" s="130"/>
      <c r="C80" s="113"/>
      <c r="D80" s="112"/>
      <c r="E80" s="112"/>
      <c r="F80" s="112"/>
      <c r="G80" s="111"/>
      <c r="H80" s="110"/>
      <c r="I80" s="112"/>
      <c r="J80" s="112"/>
      <c r="K80" s="112"/>
      <c r="L80" s="109"/>
      <c r="M80" s="113"/>
      <c r="N80" s="112"/>
      <c r="O80" s="112"/>
      <c r="P80" s="112"/>
      <c r="Q80" s="111"/>
      <c r="R80" s="110"/>
      <c r="S80" s="112"/>
      <c r="T80" s="112"/>
      <c r="U80" s="112"/>
      <c r="V80" s="112"/>
      <c r="W80" s="112"/>
      <c r="X80" s="112"/>
      <c r="Y80" s="109"/>
      <c r="Z80" s="437"/>
      <c r="AA80" s="437"/>
      <c r="AB80" s="437"/>
      <c r="AC80" s="437"/>
      <c r="AD80" s="437"/>
      <c r="AE80" s="437"/>
      <c r="AF80" s="437"/>
      <c r="AG80" s="437"/>
      <c r="AH80" s="437"/>
      <c r="AI80" s="437"/>
      <c r="AJ80" s="437"/>
      <c r="AK80" s="437"/>
      <c r="AL80" s="437"/>
      <c r="AM80" s="437"/>
      <c r="AN80" s="437"/>
      <c r="AO80" s="437"/>
      <c r="AP80" s="437"/>
      <c r="AQ80" s="437"/>
      <c r="AR80" s="437"/>
      <c r="AS80" s="437"/>
      <c r="AT80" s="437"/>
      <c r="AU80" s="437"/>
      <c r="AV80" s="437"/>
      <c r="AW80" s="437"/>
      <c r="AX80" s="437"/>
      <c r="AY80" s="437"/>
      <c r="AZ80" s="800"/>
      <c r="BA80" s="802"/>
      <c r="BB80" s="583"/>
      <c r="BC80" s="447"/>
      <c r="BD80" s="434"/>
      <c r="BE80" s="434"/>
      <c r="BF80" s="434"/>
      <c r="BG80" s="451"/>
      <c r="BH80" s="447"/>
      <c r="BI80" s="434"/>
      <c r="BJ80" s="434"/>
      <c r="BK80" s="434"/>
      <c r="BL80" s="451"/>
      <c r="BM80" s="447"/>
      <c r="BN80" s="434"/>
      <c r="BO80" s="434"/>
      <c r="BP80" s="434"/>
      <c r="BQ80" s="451"/>
      <c r="BR80" s="447"/>
      <c r="BS80" s="434"/>
      <c r="BT80" s="434"/>
      <c r="BU80" s="434"/>
      <c r="BV80" s="434"/>
      <c r="BW80" s="434"/>
      <c r="BX80" s="434"/>
      <c r="BY80" s="435"/>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307" customFormat="true" ht="15" customHeight="true" x14ac:dyDescent="0.2">
      <c r="A81" s="136"/>
      <c r="B81" s="130"/>
      <c r="C81" s="113"/>
      <c r="D81" s="112"/>
      <c r="E81" s="112"/>
      <c r="F81" s="112"/>
      <c r="G81" s="111"/>
      <c r="H81" s="110"/>
      <c r="I81" s="112"/>
      <c r="J81" s="112"/>
      <c r="K81" s="112"/>
      <c r="L81" s="109"/>
      <c r="M81" s="113"/>
      <c r="N81" s="112"/>
      <c r="O81" s="112"/>
      <c r="P81" s="112"/>
      <c r="Q81" s="111"/>
      <c r="R81" s="110"/>
      <c r="S81" s="112"/>
      <c r="T81" s="112"/>
      <c r="U81" s="112"/>
      <c r="V81" s="112"/>
      <c r="W81" s="112"/>
      <c r="X81" s="112"/>
      <c r="Y81" s="109"/>
      <c r="Z81" s="437"/>
      <c r="AA81" s="437"/>
      <c r="AB81" s="437"/>
      <c r="AC81" s="437"/>
      <c r="AD81" s="437"/>
      <c r="AE81" s="437"/>
      <c r="AF81" s="437"/>
      <c r="AG81" s="437"/>
      <c r="AH81" s="437"/>
      <c r="AI81" s="437"/>
      <c r="AJ81" s="437"/>
      <c r="AK81" s="437"/>
      <c r="AL81" s="437"/>
      <c r="AM81" s="437"/>
      <c r="AN81" s="437"/>
      <c r="AO81" s="437"/>
      <c r="AP81" s="437"/>
      <c r="AQ81" s="437"/>
      <c r="AR81" s="437"/>
      <c r="AS81" s="437"/>
      <c r="AT81" s="437"/>
      <c r="AU81" s="437"/>
      <c r="AV81" s="437"/>
      <c r="AW81" s="437"/>
      <c r="AX81" s="437"/>
      <c r="AY81" s="437"/>
      <c r="AZ81" s="800"/>
      <c r="BA81" s="802"/>
      <c r="BB81" s="583"/>
      <c r="BC81" s="447"/>
      <c r="BD81" s="434"/>
      <c r="BE81" s="434"/>
      <c r="BF81" s="434"/>
      <c r="BG81" s="451"/>
      <c r="BH81" s="447"/>
      <c r="BI81" s="434"/>
      <c r="BJ81" s="434"/>
      <c r="BK81" s="434"/>
      <c r="BL81" s="451"/>
      <c r="BM81" s="447"/>
      <c r="BN81" s="434"/>
      <c r="BO81" s="434"/>
      <c r="BP81" s="434"/>
      <c r="BQ81" s="451"/>
      <c r="BR81" s="447"/>
      <c r="BS81" s="434"/>
      <c r="BT81" s="434"/>
      <c r="BU81" s="434"/>
      <c r="BV81" s="434"/>
      <c r="BW81" s="434"/>
      <c r="BX81" s="434"/>
      <c r="BY81" s="435"/>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307" customFormat="true" ht="15" customHeight="true" x14ac:dyDescent="0.2">
      <c r="A82" s="136"/>
      <c r="B82" s="130"/>
      <c r="C82" s="113"/>
      <c r="D82" s="112"/>
      <c r="E82" s="112"/>
      <c r="F82" s="112"/>
      <c r="G82" s="111"/>
      <c r="H82" s="110"/>
      <c r="I82" s="112"/>
      <c r="J82" s="112"/>
      <c r="K82" s="112"/>
      <c r="L82" s="109"/>
      <c r="M82" s="113"/>
      <c r="N82" s="112"/>
      <c r="O82" s="112"/>
      <c r="P82" s="112"/>
      <c r="Q82" s="111"/>
      <c r="R82" s="110"/>
      <c r="S82" s="112"/>
      <c r="T82" s="112"/>
      <c r="U82" s="112"/>
      <c r="V82" s="112"/>
      <c r="W82" s="112"/>
      <c r="X82" s="112"/>
      <c r="Y82" s="109"/>
      <c r="Z82" s="437"/>
      <c r="AA82" s="437"/>
      <c r="AB82" s="437"/>
      <c r="AC82" s="437"/>
      <c r="AD82" s="437"/>
      <c r="AE82" s="437"/>
      <c r="AF82" s="437"/>
      <c r="AG82" s="437"/>
      <c r="AH82" s="437"/>
      <c r="AI82" s="437"/>
      <c r="AJ82" s="437"/>
      <c r="AK82" s="437"/>
      <c r="AL82" s="437"/>
      <c r="AM82" s="437"/>
      <c r="AN82" s="437"/>
      <c r="AO82" s="437"/>
      <c r="AP82" s="437"/>
      <c r="AQ82" s="437"/>
      <c r="AR82" s="437"/>
      <c r="AS82" s="437"/>
      <c r="AT82" s="437"/>
      <c r="AU82" s="437"/>
      <c r="AV82" s="437"/>
      <c r="AW82" s="437"/>
      <c r="AX82" s="437"/>
      <c r="AY82" s="437"/>
      <c r="AZ82" s="800"/>
      <c r="BA82" s="802"/>
      <c r="BB82" s="583"/>
      <c r="BC82" s="447"/>
      <c r="BD82" s="434"/>
      <c r="BE82" s="434"/>
      <c r="BF82" s="434"/>
      <c r="BG82" s="451"/>
      <c r="BH82" s="447"/>
      <c r="BI82" s="434"/>
      <c r="BJ82" s="434"/>
      <c r="BK82" s="434"/>
      <c r="BL82" s="451"/>
      <c r="BM82" s="447"/>
      <c r="BN82" s="434"/>
      <c r="BO82" s="434"/>
      <c r="BP82" s="434"/>
      <c r="BQ82" s="451"/>
      <c r="BR82" s="447"/>
      <c r="BS82" s="434"/>
      <c r="BT82" s="434"/>
      <c r="BU82" s="434"/>
      <c r="BV82" s="434"/>
      <c r="BW82" s="434"/>
      <c r="BX82" s="434"/>
      <c r="BY82" s="435"/>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307" customFormat="true" ht="15" customHeight="true" x14ac:dyDescent="0.2">
      <c r="A83" s="136"/>
      <c r="B83" s="130"/>
      <c r="C83" s="113"/>
      <c r="D83" s="112"/>
      <c r="E83" s="112"/>
      <c r="F83" s="112"/>
      <c r="G83" s="111"/>
      <c r="H83" s="110"/>
      <c r="I83" s="112"/>
      <c r="J83" s="112"/>
      <c r="K83" s="112"/>
      <c r="L83" s="109"/>
      <c r="M83" s="113"/>
      <c r="N83" s="112"/>
      <c r="O83" s="112"/>
      <c r="P83" s="112"/>
      <c r="Q83" s="111"/>
      <c r="R83" s="110"/>
      <c r="S83" s="112"/>
      <c r="T83" s="112"/>
      <c r="U83" s="112"/>
      <c r="V83" s="112"/>
      <c r="W83" s="112"/>
      <c r="X83" s="112"/>
      <c r="Y83" s="109"/>
      <c r="Z83" s="437"/>
      <c r="AA83" s="437"/>
      <c r="AB83" s="437"/>
      <c r="AC83" s="437"/>
      <c r="AD83" s="437"/>
      <c r="AE83" s="437"/>
      <c r="AF83" s="437"/>
      <c r="AG83" s="437"/>
      <c r="AH83" s="437"/>
      <c r="AI83" s="437"/>
      <c r="AJ83" s="437"/>
      <c r="AK83" s="437"/>
      <c r="AL83" s="437"/>
      <c r="AM83" s="437"/>
      <c r="AN83" s="437"/>
      <c r="AO83" s="437"/>
      <c r="AP83" s="437"/>
      <c r="AQ83" s="437"/>
      <c r="AR83" s="437"/>
      <c r="AS83" s="437"/>
      <c r="AT83" s="437"/>
      <c r="AU83" s="437"/>
      <c r="AV83" s="437"/>
      <c r="AW83" s="437"/>
      <c r="AX83" s="437"/>
      <c r="AY83" s="437"/>
      <c r="AZ83" s="800"/>
      <c r="BA83" s="802"/>
      <c r="BB83" s="583"/>
      <c r="BC83" s="447"/>
      <c r="BD83" s="434"/>
      <c r="BE83" s="434"/>
      <c r="BF83" s="434"/>
      <c r="BG83" s="451"/>
      <c r="BH83" s="447"/>
      <c r="BI83" s="434"/>
      <c r="BJ83" s="434"/>
      <c r="BK83" s="434"/>
      <c r="BL83" s="451"/>
      <c r="BM83" s="447"/>
      <c r="BN83" s="434"/>
      <c r="BO83" s="434"/>
      <c r="BP83" s="434"/>
      <c r="BQ83" s="451"/>
      <c r="BR83" s="447"/>
      <c r="BS83" s="434"/>
      <c r="BT83" s="434"/>
      <c r="BU83" s="434"/>
      <c r="BV83" s="434"/>
      <c r="BW83" s="434"/>
      <c r="BX83" s="434"/>
      <c r="BY83" s="435"/>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307" customFormat="true" ht="15" customHeight="true" x14ac:dyDescent="0.2">
      <c r="A84" s="136"/>
      <c r="B84" s="130"/>
      <c r="C84" s="113"/>
      <c r="D84" s="112"/>
      <c r="E84" s="112"/>
      <c r="F84" s="112"/>
      <c r="G84" s="111"/>
      <c r="H84" s="110"/>
      <c r="I84" s="112"/>
      <c r="J84" s="112"/>
      <c r="K84" s="112"/>
      <c r="L84" s="109"/>
      <c r="M84" s="113"/>
      <c r="N84" s="112"/>
      <c r="O84" s="112"/>
      <c r="P84" s="112"/>
      <c r="Q84" s="111"/>
      <c r="R84" s="110"/>
      <c r="S84" s="112"/>
      <c r="T84" s="112"/>
      <c r="U84" s="112"/>
      <c r="V84" s="112"/>
      <c r="W84" s="112"/>
      <c r="X84" s="112"/>
      <c r="Y84" s="109"/>
      <c r="Z84" s="437"/>
      <c r="AA84" s="437"/>
      <c r="AB84" s="437"/>
      <c r="AC84" s="437"/>
      <c r="AD84" s="437"/>
      <c r="AE84" s="437"/>
      <c r="AF84" s="437"/>
      <c r="AG84" s="437"/>
      <c r="AH84" s="437"/>
      <c r="AI84" s="437"/>
      <c r="AJ84" s="437"/>
      <c r="AK84" s="437"/>
      <c r="AL84" s="437"/>
      <c r="AM84" s="437"/>
      <c r="AN84" s="437"/>
      <c r="AO84" s="437"/>
      <c r="AP84" s="437"/>
      <c r="AQ84" s="437"/>
      <c r="AR84" s="437"/>
      <c r="AS84" s="437"/>
      <c r="AT84" s="437"/>
      <c r="AU84" s="437"/>
      <c r="AV84" s="437"/>
      <c r="AW84" s="437"/>
      <c r="AX84" s="437"/>
      <c r="AY84" s="437"/>
      <c r="AZ84" s="800"/>
      <c r="BA84" s="802"/>
      <c r="BB84" s="583"/>
      <c r="BC84" s="447"/>
      <c r="BD84" s="434"/>
      <c r="BE84" s="434"/>
      <c r="BF84" s="434"/>
      <c r="BG84" s="451"/>
      <c r="BH84" s="447"/>
      <c r="BI84" s="434"/>
      <c r="BJ84" s="434"/>
      <c r="BK84" s="434"/>
      <c r="BL84" s="451"/>
      <c r="BM84" s="447"/>
      <c r="BN84" s="434"/>
      <c r="BO84" s="434"/>
      <c r="BP84" s="434"/>
      <c r="BQ84" s="451"/>
      <c r="BR84" s="447"/>
      <c r="BS84" s="434"/>
      <c r="BT84" s="434"/>
      <c r="BU84" s="434"/>
      <c r="BV84" s="434"/>
      <c r="BW84" s="434"/>
      <c r="BX84" s="434"/>
      <c r="BY84" s="435"/>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166" customFormat="true" ht="15" customHeight="true" x14ac:dyDescent="0.2">
      <c r="A85" s="136"/>
      <c r="B85" s="130"/>
      <c r="C85" s="101"/>
      <c r="D85" s="100"/>
      <c r="E85" s="100"/>
      <c r="F85" s="100"/>
      <c r="G85" s="99"/>
      <c r="H85" s="98"/>
      <c r="I85" s="100"/>
      <c r="J85" s="100"/>
      <c r="K85" s="100"/>
      <c r="L85" s="97"/>
      <c r="M85" s="101"/>
      <c r="N85" s="100"/>
      <c r="O85" s="100"/>
      <c r="P85" s="100"/>
      <c r="Q85" s="99"/>
      <c r="R85" s="98"/>
      <c r="S85" s="100"/>
      <c r="T85" s="100"/>
      <c r="U85" s="100"/>
      <c r="V85" s="100"/>
      <c r="W85" s="100"/>
      <c r="X85" s="100"/>
      <c r="Y85" s="97"/>
      <c r="Z85" s="774"/>
      <c r="AA85" s="774"/>
      <c r="AB85" s="774"/>
      <c r="AC85" s="774"/>
      <c r="AD85" s="774"/>
      <c r="AE85" s="774"/>
      <c r="AF85" s="774"/>
      <c r="AG85" s="774"/>
      <c r="AH85" s="774"/>
      <c r="AI85" s="774"/>
      <c r="AJ85" s="774"/>
      <c r="AK85" s="774"/>
      <c r="AL85" s="774"/>
      <c r="AM85" s="774"/>
      <c r="AN85" s="774"/>
      <c r="AO85" s="774"/>
      <c r="AP85" s="774"/>
      <c r="AQ85" s="774"/>
      <c r="AR85" s="774"/>
      <c r="AS85" s="774"/>
      <c r="AT85" s="774"/>
      <c r="AU85" s="774"/>
      <c r="AV85" s="774"/>
      <c r="AW85" s="774"/>
      <c r="AX85" s="774"/>
      <c r="AY85" s="774"/>
      <c r="AZ85" s="343"/>
      <c r="BA85" s="802"/>
      <c r="BB85" s="583"/>
      <c r="BC85" s="447"/>
      <c r="BD85" s="434"/>
      <c r="BE85" s="434"/>
      <c r="BF85" s="434"/>
      <c r="BG85" s="451"/>
      <c r="BH85" s="447"/>
      <c r="BI85" s="434"/>
      <c r="BJ85" s="434"/>
      <c r="BK85" s="434"/>
      <c r="BL85" s="451"/>
      <c r="BM85" s="447"/>
      <c r="BN85" s="434"/>
      <c r="BO85" s="434"/>
      <c r="BP85" s="434"/>
      <c r="BQ85" s="451"/>
      <c r="BR85" s="447"/>
      <c r="BS85" s="434"/>
      <c r="BT85" s="434"/>
      <c r="BU85" s="434"/>
      <c r="BV85" s="434"/>
      <c r="BW85" s="434"/>
      <c r="BX85" s="434"/>
      <c r="BY85" s="435"/>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166" customFormat="true" ht="15" customHeight="true" x14ac:dyDescent="0.2">
      <c r="A86" s="136"/>
      <c r="B86" s="130"/>
      <c r="C86" s="101"/>
      <c r="D86" s="100"/>
      <c r="E86" s="100"/>
      <c r="F86" s="100"/>
      <c r="G86" s="99"/>
      <c r="H86" s="98"/>
      <c r="I86" s="100"/>
      <c r="J86" s="100"/>
      <c r="K86" s="100"/>
      <c r="L86" s="97"/>
      <c r="M86" s="101"/>
      <c r="N86" s="100"/>
      <c r="O86" s="100"/>
      <c r="P86" s="100"/>
      <c r="Q86" s="99"/>
      <c r="R86" s="98"/>
      <c r="S86" s="100"/>
      <c r="T86" s="100"/>
      <c r="U86" s="100"/>
      <c r="V86" s="100"/>
      <c r="W86" s="100"/>
      <c r="X86" s="100"/>
      <c r="Y86" s="97"/>
      <c r="Z86" s="774"/>
      <c r="AA86" s="774"/>
      <c r="AB86" s="774"/>
      <c r="AC86" s="774"/>
      <c r="AD86" s="774"/>
      <c r="AE86" s="774"/>
      <c r="AF86" s="774"/>
      <c r="AG86" s="774"/>
      <c r="AH86" s="774"/>
      <c r="AI86" s="774"/>
      <c r="AJ86" s="774"/>
      <c r="AK86" s="774"/>
      <c r="AL86" s="774"/>
      <c r="AM86" s="774"/>
      <c r="AN86" s="774"/>
      <c r="AO86" s="774"/>
      <c r="AP86" s="774"/>
      <c r="AQ86" s="774"/>
      <c r="AR86" s="774"/>
      <c r="AS86" s="774"/>
      <c r="AT86" s="774"/>
      <c r="AU86" s="774"/>
      <c r="AV86" s="774"/>
      <c r="AW86" s="774"/>
      <c r="AX86" s="774"/>
      <c r="AY86" s="774"/>
      <c r="AZ86" s="343"/>
      <c r="BA86" s="802"/>
      <c r="BB86" s="583"/>
      <c r="BC86" s="447"/>
      <c r="BD86" s="434"/>
      <c r="BE86" s="434"/>
      <c r="BF86" s="434"/>
      <c r="BG86" s="451"/>
      <c r="BH86" s="447"/>
      <c r="BI86" s="434"/>
      <c r="BJ86" s="434"/>
      <c r="BK86" s="434"/>
      <c r="BL86" s="451"/>
      <c r="BM86" s="447"/>
      <c r="BN86" s="434"/>
      <c r="BO86" s="434"/>
      <c r="BP86" s="434"/>
      <c r="BQ86" s="451"/>
      <c r="BR86" s="447"/>
      <c r="BS86" s="434"/>
      <c r="BT86" s="434"/>
      <c r="BU86" s="434"/>
      <c r="BV86" s="434"/>
      <c r="BW86" s="434"/>
      <c r="BX86" s="434"/>
      <c r="BY86" s="435"/>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166" customFormat="true" ht="15" customHeight="true" x14ac:dyDescent="0.2">
      <c r="A87" s="136"/>
      <c r="B87" s="130"/>
      <c r="C87" s="101"/>
      <c r="D87" s="100"/>
      <c r="E87" s="100"/>
      <c r="F87" s="100"/>
      <c r="G87" s="99"/>
      <c r="H87" s="98"/>
      <c r="I87" s="100"/>
      <c r="J87" s="100"/>
      <c r="K87" s="100"/>
      <c r="L87" s="97"/>
      <c r="M87" s="101"/>
      <c r="N87" s="100"/>
      <c r="O87" s="100"/>
      <c r="P87" s="100"/>
      <c r="Q87" s="99"/>
      <c r="R87" s="98"/>
      <c r="S87" s="100"/>
      <c r="T87" s="100"/>
      <c r="U87" s="100"/>
      <c r="V87" s="100"/>
      <c r="W87" s="100"/>
      <c r="X87" s="100"/>
      <c r="Y87" s="97"/>
      <c r="Z87" s="774"/>
      <c r="AA87" s="774"/>
      <c r="AB87" s="774"/>
      <c r="AC87" s="774"/>
      <c r="AD87" s="774"/>
      <c r="AE87" s="774"/>
      <c r="AF87" s="774"/>
      <c r="AG87" s="774"/>
      <c r="AH87" s="774"/>
      <c r="AI87" s="774"/>
      <c r="AJ87" s="774"/>
      <c r="AK87" s="774"/>
      <c r="AL87" s="774"/>
      <c r="AM87" s="774"/>
      <c r="AN87" s="774"/>
      <c r="AO87" s="774"/>
      <c r="AP87" s="774"/>
      <c r="AQ87" s="774"/>
      <c r="AR87" s="774"/>
      <c r="AS87" s="774"/>
      <c r="AT87" s="774"/>
      <c r="AU87" s="774"/>
      <c r="AV87" s="774"/>
      <c r="AW87" s="774"/>
      <c r="AX87" s="774"/>
      <c r="AY87" s="774"/>
      <c r="AZ87" s="343"/>
      <c r="BA87" s="802"/>
      <c r="BB87" s="583"/>
      <c r="BC87" s="447"/>
      <c r="BD87" s="434"/>
      <c r="BE87" s="434"/>
      <c r="BF87" s="434"/>
      <c r="BG87" s="451"/>
      <c r="BH87" s="447"/>
      <c r="BI87" s="434"/>
      <c r="BJ87" s="434"/>
      <c r="BK87" s="434"/>
      <c r="BL87" s="451"/>
      <c r="BM87" s="447"/>
      <c r="BN87" s="434"/>
      <c r="BO87" s="434"/>
      <c r="BP87" s="434"/>
      <c r="BQ87" s="451"/>
      <c r="BR87" s="447"/>
      <c r="BS87" s="434"/>
      <c r="BT87" s="434"/>
      <c r="BU87" s="434"/>
      <c r="BV87" s="434"/>
      <c r="BW87" s="434"/>
      <c r="BX87" s="434"/>
      <c r="BY87" s="435"/>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166" customFormat="true" ht="15" customHeight="true" x14ac:dyDescent="0.2">
      <c r="A88" s="136"/>
      <c r="B88" s="130"/>
      <c r="C88" s="101"/>
      <c r="D88" s="100"/>
      <c r="E88" s="100"/>
      <c r="F88" s="100"/>
      <c r="G88" s="99"/>
      <c r="H88" s="98"/>
      <c r="I88" s="100"/>
      <c r="J88" s="100"/>
      <c r="K88" s="100"/>
      <c r="L88" s="97"/>
      <c r="M88" s="101"/>
      <c r="N88" s="100"/>
      <c r="O88" s="100"/>
      <c r="P88" s="100"/>
      <c r="Q88" s="99"/>
      <c r="R88" s="98"/>
      <c r="S88" s="100"/>
      <c r="T88" s="100"/>
      <c r="U88" s="100"/>
      <c r="V88" s="100"/>
      <c r="W88" s="100"/>
      <c r="X88" s="100"/>
      <c r="Y88" s="97"/>
      <c r="Z88" s="774"/>
      <c r="AA88" s="774"/>
      <c r="AB88" s="774"/>
      <c r="AC88" s="774"/>
      <c r="AD88" s="774"/>
      <c r="AE88" s="774"/>
      <c r="AF88" s="774"/>
      <c r="AG88" s="774"/>
      <c r="AH88" s="774"/>
      <c r="AI88" s="774"/>
      <c r="AJ88" s="774"/>
      <c r="AK88" s="774"/>
      <c r="AL88" s="774"/>
      <c r="AM88" s="774"/>
      <c r="AN88" s="774"/>
      <c r="AO88" s="774"/>
      <c r="AP88" s="774"/>
      <c r="AQ88" s="774"/>
      <c r="AR88" s="774"/>
      <c r="AS88" s="774"/>
      <c r="AT88" s="774"/>
      <c r="AU88" s="774"/>
      <c r="AV88" s="774"/>
      <c r="AW88" s="774"/>
      <c r="AX88" s="774"/>
      <c r="AY88" s="774"/>
      <c r="AZ88" s="343"/>
      <c r="BA88" s="802"/>
      <c r="BB88" s="583"/>
      <c r="BC88" s="447"/>
      <c r="BD88" s="434"/>
      <c r="BE88" s="434"/>
      <c r="BF88" s="434"/>
      <c r="BG88" s="451"/>
      <c r="BH88" s="447"/>
      <c r="BI88" s="434"/>
      <c r="BJ88" s="434"/>
      <c r="BK88" s="434"/>
      <c r="BL88" s="451"/>
      <c r="BM88" s="447"/>
      <c r="BN88" s="434"/>
      <c r="BO88" s="434"/>
      <c r="BP88" s="434"/>
      <c r="BQ88" s="451"/>
      <c r="BR88" s="447"/>
      <c r="BS88" s="434"/>
      <c r="BT88" s="434"/>
      <c r="BU88" s="434"/>
      <c r="BV88" s="434"/>
      <c r="BW88" s="434"/>
      <c r="BX88" s="434"/>
      <c r="BY88" s="435"/>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166" customFormat="true" ht="15" customHeight="true" x14ac:dyDescent="0.2">
      <c r="A89" s="136"/>
      <c r="B89" s="130"/>
      <c r="C89" s="101"/>
      <c r="D89" s="100"/>
      <c r="E89" s="100"/>
      <c r="F89" s="100"/>
      <c r="G89" s="99"/>
      <c r="H89" s="98"/>
      <c r="I89" s="100"/>
      <c r="J89" s="100"/>
      <c r="K89" s="100"/>
      <c r="L89" s="97"/>
      <c r="M89" s="101"/>
      <c r="N89" s="100"/>
      <c r="O89" s="100"/>
      <c r="P89" s="100"/>
      <c r="Q89" s="99"/>
      <c r="R89" s="98"/>
      <c r="S89" s="100"/>
      <c r="T89" s="100"/>
      <c r="U89" s="100"/>
      <c r="V89" s="100"/>
      <c r="W89" s="100"/>
      <c r="X89" s="100"/>
      <c r="Y89" s="97"/>
      <c r="Z89" s="774"/>
      <c r="AA89" s="774"/>
      <c r="AB89" s="774"/>
      <c r="AC89" s="774"/>
      <c r="AD89" s="774"/>
      <c r="AE89" s="774"/>
      <c r="AF89" s="774"/>
      <c r="AG89" s="774"/>
      <c r="AH89" s="774"/>
      <c r="AI89" s="774"/>
      <c r="AJ89" s="774"/>
      <c r="AK89" s="774"/>
      <c r="AL89" s="774"/>
      <c r="AM89" s="774"/>
      <c r="AN89" s="774"/>
      <c r="AO89" s="774"/>
      <c r="AP89" s="774"/>
      <c r="AQ89" s="774"/>
      <c r="AR89" s="774"/>
      <c r="AS89" s="774"/>
      <c r="AT89" s="774"/>
      <c r="AU89" s="774"/>
      <c r="AV89" s="774"/>
      <c r="AW89" s="774"/>
      <c r="AX89" s="774"/>
      <c r="AY89" s="774"/>
      <c r="AZ89" s="343"/>
      <c r="BA89" s="802"/>
      <c r="BB89" s="583"/>
      <c r="BC89" s="447"/>
      <c r="BD89" s="434"/>
      <c r="BE89" s="434"/>
      <c r="BF89" s="434"/>
      <c r="BG89" s="451"/>
      <c r="BH89" s="447"/>
      <c r="BI89" s="434"/>
      <c r="BJ89" s="434"/>
      <c r="BK89" s="434"/>
      <c r="BL89" s="451"/>
      <c r="BM89" s="447"/>
      <c r="BN89" s="434"/>
      <c r="BO89" s="434"/>
      <c r="BP89" s="434"/>
      <c r="BQ89" s="451"/>
      <c r="BR89" s="447"/>
      <c r="BS89" s="434"/>
      <c r="BT89" s="434"/>
      <c r="BU89" s="434"/>
      <c r="BV89" s="434"/>
      <c r="BW89" s="434"/>
      <c r="BX89" s="434"/>
      <c r="BY89" s="435"/>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166" customFormat="true" ht="15" customHeight="true" x14ac:dyDescent="0.2">
      <c r="A90" s="136"/>
      <c r="B90" s="130"/>
      <c r="C90" s="101"/>
      <c r="D90" s="100"/>
      <c r="E90" s="100"/>
      <c r="F90" s="100"/>
      <c r="G90" s="99"/>
      <c r="H90" s="98"/>
      <c r="I90" s="100"/>
      <c r="J90" s="100"/>
      <c r="K90" s="100"/>
      <c r="L90" s="97"/>
      <c r="M90" s="101"/>
      <c r="N90" s="100"/>
      <c r="O90" s="100"/>
      <c r="P90" s="100"/>
      <c r="Q90" s="99"/>
      <c r="R90" s="98"/>
      <c r="S90" s="100"/>
      <c r="T90" s="100"/>
      <c r="U90" s="100"/>
      <c r="V90" s="100"/>
      <c r="W90" s="100"/>
      <c r="X90" s="100"/>
      <c r="Y90" s="97"/>
      <c r="Z90" s="774"/>
      <c r="AA90" s="774"/>
      <c r="AB90" s="774"/>
      <c r="AC90" s="774"/>
      <c r="AD90" s="774"/>
      <c r="AE90" s="774"/>
      <c r="AF90" s="774"/>
      <c r="AG90" s="774"/>
      <c r="AH90" s="774"/>
      <c r="AI90" s="774"/>
      <c r="AJ90" s="774"/>
      <c r="AK90" s="774"/>
      <c r="AL90" s="774"/>
      <c r="AM90" s="774"/>
      <c r="AN90" s="774"/>
      <c r="AO90" s="774"/>
      <c r="AP90" s="774"/>
      <c r="AQ90" s="774"/>
      <c r="AR90" s="774"/>
      <c r="AS90" s="774"/>
      <c r="AT90" s="774"/>
      <c r="AU90" s="774"/>
      <c r="AV90" s="774"/>
      <c r="AW90" s="774"/>
      <c r="AX90" s="774"/>
      <c r="AY90" s="774"/>
      <c r="AZ90" s="343"/>
      <c r="BA90" s="802"/>
      <c r="BB90" s="583"/>
      <c r="BC90" s="447"/>
      <c r="BD90" s="434"/>
      <c r="BE90" s="434"/>
      <c r="BF90" s="434"/>
      <c r="BG90" s="451"/>
      <c r="BH90" s="447"/>
      <c r="BI90" s="434"/>
      <c r="BJ90" s="434"/>
      <c r="BK90" s="434"/>
      <c r="BL90" s="451"/>
      <c r="BM90" s="447"/>
      <c r="BN90" s="434"/>
      <c r="BO90" s="434"/>
      <c r="BP90" s="434"/>
      <c r="BQ90" s="451"/>
      <c r="BR90" s="447"/>
      <c r="BS90" s="434"/>
      <c r="BT90" s="434"/>
      <c r="BU90" s="434"/>
      <c r="BV90" s="434"/>
      <c r="BW90" s="434"/>
      <c r="BX90" s="434"/>
      <c r="BY90" s="435"/>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166" customFormat="true" ht="15" customHeight="true" x14ac:dyDescent="0.2">
      <c r="A91" s="158"/>
      <c r="B91" s="129"/>
      <c r="C91" s="94"/>
      <c r="D91" s="96"/>
      <c r="E91" s="96"/>
      <c r="F91" s="96"/>
      <c r="G91" s="95"/>
      <c r="H91" s="93"/>
      <c r="I91" s="96"/>
      <c r="J91" s="96"/>
      <c r="K91" s="96"/>
      <c r="L91" s="92"/>
      <c r="M91" s="94"/>
      <c r="N91" s="96"/>
      <c r="O91" s="96"/>
      <c r="P91" s="96"/>
      <c r="Q91" s="95"/>
      <c r="R91" s="93"/>
      <c r="S91" s="96"/>
      <c r="T91" s="96"/>
      <c r="U91" s="96"/>
      <c r="V91" s="96"/>
      <c r="W91" s="96"/>
      <c r="X91" s="96"/>
      <c r="Y91" s="92"/>
      <c r="Z91" s="774"/>
      <c r="AA91" s="774"/>
      <c r="AB91" s="774"/>
      <c r="AC91" s="774"/>
      <c r="AD91" s="774"/>
      <c r="AE91" s="774"/>
      <c r="AF91" s="774"/>
      <c r="AG91" s="774"/>
      <c r="AH91" s="774"/>
      <c r="AI91" s="774"/>
      <c r="AJ91" s="774"/>
      <c r="AK91" s="774"/>
      <c r="AL91" s="774"/>
      <c r="AM91" s="774"/>
      <c r="AN91" s="774"/>
      <c r="AO91" s="774"/>
      <c r="AP91" s="774"/>
      <c r="AQ91" s="774"/>
      <c r="AR91" s="774"/>
      <c r="AS91" s="774"/>
      <c r="AT91" s="774"/>
      <c r="AU91" s="774"/>
      <c r="AV91" s="774"/>
      <c r="AW91" s="774"/>
      <c r="AX91" s="774"/>
      <c r="AY91" s="774"/>
      <c r="AZ91" s="343"/>
      <c r="BA91" s="802"/>
      <c r="BB91" s="583"/>
      <c r="BC91" s="447"/>
      <c r="BD91" s="434"/>
      <c r="BE91" s="434"/>
      <c r="BF91" s="434"/>
      <c r="BG91" s="451"/>
      <c r="BH91" s="447"/>
      <c r="BI91" s="434"/>
      <c r="BJ91" s="434"/>
      <c r="BK91" s="434"/>
      <c r="BL91" s="451"/>
      <c r="BM91" s="447"/>
      <c r="BN91" s="434"/>
      <c r="BO91" s="434"/>
      <c r="BP91" s="434"/>
      <c r="BQ91" s="451"/>
      <c r="BR91" s="447"/>
      <c r="BS91" s="434"/>
      <c r="BT91" s="434"/>
      <c r="BU91" s="434"/>
      <c r="BV91" s="434"/>
      <c r="BW91" s="434"/>
      <c r="BX91" s="434"/>
      <c r="BY91" s="435"/>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166" customFormat="true" ht="15" customHeight="true" x14ac:dyDescent="0.2">
      <c r="A92" s="158"/>
      <c r="B92" s="129"/>
      <c r="C92" s="94"/>
      <c r="D92" s="96"/>
      <c r="E92" s="96"/>
      <c r="F92" s="96"/>
      <c r="G92" s="95"/>
      <c r="H92" s="93"/>
      <c r="I92" s="96"/>
      <c r="J92" s="96"/>
      <c r="K92" s="96"/>
      <c r="L92" s="92"/>
      <c r="M92" s="94"/>
      <c r="N92" s="96"/>
      <c r="O92" s="96"/>
      <c r="P92" s="96"/>
      <c r="Q92" s="95"/>
      <c r="R92" s="93"/>
      <c r="S92" s="96"/>
      <c r="T92" s="96"/>
      <c r="U92" s="96"/>
      <c r="V92" s="96"/>
      <c r="W92" s="96"/>
      <c r="X92" s="96"/>
      <c r="Y92" s="92"/>
      <c r="Z92" s="774"/>
      <c r="AA92" s="774"/>
      <c r="AB92" s="774"/>
      <c r="AC92" s="774"/>
      <c r="AD92" s="774"/>
      <c r="AE92" s="774"/>
      <c r="AF92" s="774"/>
      <c r="AG92" s="774"/>
      <c r="AH92" s="774"/>
      <c r="AI92" s="774"/>
      <c r="AJ92" s="774"/>
      <c r="AK92" s="774"/>
      <c r="AL92" s="774"/>
      <c r="AM92" s="774"/>
      <c r="AN92" s="774"/>
      <c r="AO92" s="774"/>
      <c r="AP92" s="774"/>
      <c r="AQ92" s="774"/>
      <c r="AR92" s="774"/>
      <c r="AS92" s="774"/>
      <c r="AT92" s="774"/>
      <c r="AU92" s="774"/>
      <c r="AV92" s="774"/>
      <c r="AW92" s="774"/>
      <c r="AX92" s="774"/>
      <c r="AY92" s="774"/>
      <c r="AZ92" s="343"/>
      <c r="BA92" s="802"/>
      <c r="BB92" s="583"/>
      <c r="BC92" s="447"/>
      <c r="BD92" s="434"/>
      <c r="BE92" s="434"/>
      <c r="BF92" s="434"/>
      <c r="BG92" s="451"/>
      <c r="BH92" s="447"/>
      <c r="BI92" s="434"/>
      <c r="BJ92" s="434"/>
      <c r="BK92" s="434"/>
      <c r="BL92" s="451"/>
      <c r="BM92" s="447"/>
      <c r="BN92" s="434"/>
      <c r="BO92" s="434"/>
      <c r="BP92" s="434"/>
      <c r="BQ92" s="451"/>
      <c r="BR92" s="447"/>
      <c r="BS92" s="434"/>
      <c r="BT92" s="434"/>
      <c r="BU92" s="434"/>
      <c r="BV92" s="434"/>
      <c r="BW92" s="434"/>
      <c r="BX92" s="434"/>
      <c r="BY92" s="435"/>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166" customFormat="true" ht="15" customHeight="true" x14ac:dyDescent="0.2">
      <c r="A93" s="135"/>
      <c r="B93" s="128"/>
      <c r="C93" s="151"/>
      <c r="D93" s="150"/>
      <c r="E93" s="150"/>
      <c r="F93" s="150"/>
      <c r="G93" s="139"/>
      <c r="H93" s="141"/>
      <c r="I93" s="150"/>
      <c r="J93" s="150"/>
      <c r="K93" s="150"/>
      <c r="L93" s="145"/>
      <c r="M93" s="151"/>
      <c r="N93" s="150"/>
      <c r="O93" s="150"/>
      <c r="P93" s="150"/>
      <c r="Q93" s="139"/>
      <c r="R93" s="141"/>
      <c r="S93" s="150"/>
      <c r="T93" s="150"/>
      <c r="U93" s="150"/>
      <c r="V93" s="150"/>
      <c r="W93" s="150"/>
      <c r="X93" s="150"/>
      <c r="Y93" s="145"/>
      <c r="Z93" s="774"/>
      <c r="AA93" s="774"/>
      <c r="AB93" s="774"/>
      <c r="AC93" s="774"/>
      <c r="AD93" s="774"/>
      <c r="AE93" s="774"/>
      <c r="AF93" s="774"/>
      <c r="AG93" s="774"/>
      <c r="AH93" s="774"/>
      <c r="AI93" s="774"/>
      <c r="AJ93" s="774"/>
      <c r="AK93" s="774"/>
      <c r="AL93" s="774"/>
      <c r="AM93" s="774"/>
      <c r="AN93" s="774"/>
      <c r="AO93" s="774"/>
      <c r="AP93" s="774"/>
      <c r="AQ93" s="774"/>
      <c r="AR93" s="774"/>
      <c r="AS93" s="774"/>
      <c r="AT93" s="774"/>
      <c r="AU93" s="774"/>
      <c r="AV93" s="774"/>
      <c r="AW93" s="774"/>
      <c r="AX93" s="774"/>
      <c r="AY93" s="774"/>
      <c r="AZ93" s="343"/>
      <c r="BA93" s="802"/>
      <c r="BB93" s="583"/>
      <c r="BC93" s="447"/>
      <c r="BD93" s="434"/>
      <c r="BE93" s="434"/>
      <c r="BF93" s="434"/>
      <c r="BG93" s="451"/>
      <c r="BH93" s="447"/>
      <c r="BI93" s="434"/>
      <c r="BJ93" s="434"/>
      <c r="BK93" s="434"/>
      <c r="BL93" s="451"/>
      <c r="BM93" s="447"/>
      <c r="BN93" s="434"/>
      <c r="BO93" s="434"/>
      <c r="BP93" s="434"/>
      <c r="BQ93" s="451"/>
      <c r="BR93" s="447"/>
      <c r="BS93" s="434"/>
      <c r="BT93" s="434"/>
      <c r="BU93" s="434"/>
      <c r="BV93" s="434"/>
      <c r="BW93" s="434"/>
      <c r="BX93" s="434"/>
      <c r="BY93" s="435"/>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166" customFormat="true" ht="15" customHeight="true" x14ac:dyDescent="0.2">
      <c r="A94" s="59"/>
      <c r="B94" s="128"/>
      <c r="C94" s="151"/>
      <c r="D94" s="149"/>
      <c r="E94" s="149"/>
      <c r="F94" s="149"/>
      <c r="G94" s="138"/>
      <c r="H94" s="141"/>
      <c r="I94" s="149"/>
      <c r="J94" s="149"/>
      <c r="K94" s="149"/>
      <c r="L94" s="144"/>
      <c r="M94" s="151"/>
      <c r="N94" s="149"/>
      <c r="O94" s="149"/>
      <c r="P94" s="149"/>
      <c r="Q94" s="138"/>
      <c r="R94" s="141"/>
      <c r="S94" s="149"/>
      <c r="T94" s="149"/>
      <c r="U94" s="149"/>
      <c r="V94" s="149"/>
      <c r="W94" s="149"/>
      <c r="X94" s="149"/>
      <c r="Y94" s="144"/>
      <c r="Z94" s="774"/>
      <c r="AA94" s="774"/>
      <c r="AB94" s="774"/>
      <c r="AC94" s="774"/>
      <c r="AD94" s="774"/>
      <c r="AE94" s="774"/>
      <c r="AF94" s="774"/>
      <c r="AG94" s="774"/>
      <c r="AH94" s="774"/>
      <c r="AI94" s="774"/>
      <c r="AJ94" s="774"/>
      <c r="AK94" s="774"/>
      <c r="AL94" s="774"/>
      <c r="AM94" s="774"/>
      <c r="AN94" s="774"/>
      <c r="AO94" s="774"/>
      <c r="AP94" s="774"/>
      <c r="AQ94" s="774"/>
      <c r="AR94" s="774"/>
      <c r="AS94" s="774"/>
      <c r="AT94" s="774"/>
      <c r="AU94" s="774"/>
      <c r="AV94" s="774"/>
      <c r="AW94" s="774"/>
      <c r="AX94" s="774"/>
      <c r="AY94" s="774"/>
      <c r="AZ94" s="343"/>
      <c r="BA94" s="802"/>
      <c r="BB94" s="583"/>
      <c r="BC94" s="447"/>
      <c r="BD94" s="434"/>
      <c r="BE94" s="434"/>
      <c r="BF94" s="434"/>
      <c r="BG94" s="451"/>
      <c r="BH94" s="447"/>
      <c r="BI94" s="434"/>
      <c r="BJ94" s="434"/>
      <c r="BK94" s="434"/>
      <c r="BL94" s="451"/>
      <c r="BM94" s="447"/>
      <c r="BN94" s="434"/>
      <c r="BO94" s="434"/>
      <c r="BP94" s="434"/>
      <c r="BQ94" s="451"/>
      <c r="BR94" s="447"/>
      <c r="BS94" s="434"/>
      <c r="BT94" s="434"/>
      <c r="BU94" s="434"/>
      <c r="BV94" s="434"/>
      <c r="BW94" s="434"/>
      <c r="BX94" s="434"/>
      <c r="BY94" s="435"/>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166" customFormat="true" ht="15" customHeight="true" x14ac:dyDescent="0.2">
      <c r="A95" s="135"/>
      <c r="B95" s="127"/>
      <c r="C95" s="91"/>
      <c r="D95" s="90"/>
      <c r="E95" s="90"/>
      <c r="F95" s="90"/>
      <c r="G95" s="89"/>
      <c r="H95" s="88"/>
      <c r="I95" s="90"/>
      <c r="J95" s="90"/>
      <c r="K95" s="90"/>
      <c r="L95" s="87"/>
      <c r="M95" s="91"/>
      <c r="N95" s="90"/>
      <c r="O95" s="90"/>
      <c r="P95" s="90"/>
      <c r="Q95" s="89"/>
      <c r="R95" s="88"/>
      <c r="S95" s="90"/>
      <c r="T95" s="90"/>
      <c r="U95" s="90"/>
      <c r="V95" s="90"/>
      <c r="W95" s="90"/>
      <c r="X95" s="90"/>
      <c r="Y95" s="87"/>
      <c r="Z95" s="774"/>
      <c r="AA95" s="774"/>
      <c r="AB95" s="774"/>
      <c r="AC95" s="774"/>
      <c r="AD95" s="774"/>
      <c r="AE95" s="774"/>
      <c r="AF95" s="774"/>
      <c r="AG95" s="774"/>
      <c r="AH95" s="774"/>
      <c r="AI95" s="774"/>
      <c r="AJ95" s="774"/>
      <c r="AK95" s="774"/>
      <c r="AL95" s="774"/>
      <c r="AM95" s="774"/>
      <c r="AN95" s="774"/>
      <c r="AO95" s="774"/>
      <c r="AP95" s="774"/>
      <c r="AQ95" s="774"/>
      <c r="AR95" s="774"/>
      <c r="AS95" s="774"/>
      <c r="AT95" s="774"/>
      <c r="AU95" s="774"/>
      <c r="AV95" s="774"/>
      <c r="AW95" s="774"/>
      <c r="AX95" s="774"/>
      <c r="AY95" s="774"/>
      <c r="AZ95" s="343"/>
      <c r="BA95" s="802"/>
      <c r="BB95" s="583"/>
      <c r="BC95" s="447"/>
      <c r="BD95" s="434"/>
      <c r="BE95" s="434"/>
      <c r="BF95" s="434"/>
      <c r="BG95" s="451"/>
      <c r="BH95" s="447"/>
      <c r="BI95" s="434"/>
      <c r="BJ95" s="434"/>
      <c r="BK95" s="434"/>
      <c r="BL95" s="451"/>
      <c r="BM95" s="447"/>
      <c r="BN95" s="434"/>
      <c r="BO95" s="434"/>
      <c r="BP95" s="434"/>
      <c r="BQ95" s="451"/>
      <c r="BR95" s="447"/>
      <c r="BS95" s="434"/>
      <c r="BT95" s="434"/>
      <c r="BU95" s="434"/>
      <c r="BV95" s="434"/>
      <c r="BW95" s="434"/>
      <c r="BX95" s="434"/>
      <c r="BY95" s="435"/>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03" customFormat="true" ht="15" customHeight="true" x14ac:dyDescent="0.2">
      <c r="A96" s="59"/>
      <c r="B96" s="127"/>
      <c r="C96" s="91"/>
      <c r="D96" s="90"/>
      <c r="E96" s="90"/>
      <c r="F96" s="90"/>
      <c r="G96" s="89"/>
      <c r="H96" s="88"/>
      <c r="I96" s="90"/>
      <c r="J96" s="90"/>
      <c r="K96" s="90"/>
      <c r="L96" s="87"/>
      <c r="M96" s="91"/>
      <c r="N96" s="90"/>
      <c r="O96" s="90"/>
      <c r="P96" s="90"/>
      <c r="Q96" s="89"/>
      <c r="R96" s="88"/>
      <c r="S96" s="90"/>
      <c r="T96" s="90"/>
      <c r="U96" s="90"/>
      <c r="V96" s="90"/>
      <c r="W96" s="90"/>
      <c r="X96" s="90"/>
      <c r="Y96" s="87"/>
      <c r="Z96" s="774"/>
      <c r="AA96" s="774"/>
      <c r="AB96" s="774"/>
      <c r="AC96" s="774"/>
      <c r="AD96" s="774"/>
      <c r="AE96" s="774"/>
      <c r="AF96" s="774"/>
      <c r="AG96" s="774"/>
      <c r="AH96" s="774"/>
      <c r="AI96" s="774"/>
      <c r="AJ96" s="774"/>
      <c r="AK96" s="774"/>
      <c r="AL96" s="774"/>
      <c r="AM96" s="774"/>
      <c r="AN96" s="774"/>
      <c r="AO96" s="774"/>
      <c r="AP96" s="774"/>
      <c r="AQ96" s="774"/>
      <c r="AR96" s="774"/>
      <c r="AS96" s="774"/>
      <c r="AT96" s="774"/>
      <c r="AU96" s="774"/>
      <c r="AV96" s="774"/>
      <c r="AW96" s="774"/>
      <c r="AX96" s="774"/>
      <c r="AY96" s="774"/>
      <c r="AZ96" s="343"/>
      <c r="BA96" s="802"/>
      <c r="BB96" s="583"/>
      <c r="BC96" s="447"/>
      <c r="BD96" s="434"/>
      <c r="BE96" s="434"/>
      <c r="BF96" s="434"/>
      <c r="BG96" s="451"/>
      <c r="BH96" s="447"/>
      <c r="BI96" s="434"/>
      <c r="BJ96" s="434"/>
      <c r="BK96" s="434"/>
      <c r="BL96" s="451"/>
      <c r="BM96" s="447"/>
      <c r="BN96" s="434"/>
      <c r="BO96" s="434"/>
      <c r="BP96" s="434"/>
      <c r="BQ96" s="451"/>
      <c r="BR96" s="447"/>
      <c r="BS96" s="434"/>
      <c r="BT96" s="434"/>
      <c r="BU96" s="434"/>
      <c r="BV96" s="434"/>
      <c r="BW96" s="434"/>
      <c r="BX96" s="434"/>
      <c r="BY96" s="435"/>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03" customFormat="true" ht="15" customHeight="true" x14ac:dyDescent="0.2">
      <c r="A97" s="135"/>
      <c r="B97" s="127"/>
      <c r="C97" s="91"/>
      <c r="D97" s="90"/>
      <c r="E97" s="90"/>
      <c r="F97" s="90"/>
      <c r="G97" s="89"/>
      <c r="H97" s="88"/>
      <c r="I97" s="90"/>
      <c r="J97" s="90"/>
      <c r="K97" s="90"/>
      <c r="L97" s="87"/>
      <c r="M97" s="91"/>
      <c r="N97" s="90"/>
      <c r="O97" s="90"/>
      <c r="P97" s="90"/>
      <c r="Q97" s="89"/>
      <c r="R97" s="88"/>
      <c r="S97" s="90"/>
      <c r="T97" s="90"/>
      <c r="U97" s="90"/>
      <c r="V97" s="90"/>
      <c r="W97" s="90"/>
      <c r="X97" s="90"/>
      <c r="Y97" s="87"/>
      <c r="Z97" s="774"/>
      <c r="AA97" s="774"/>
      <c r="AB97" s="774"/>
      <c r="AC97" s="774"/>
      <c r="AD97" s="774"/>
      <c r="AE97" s="774"/>
      <c r="AF97" s="774"/>
      <c r="AG97" s="774"/>
      <c r="AH97" s="774"/>
      <c r="AI97" s="774"/>
      <c r="AJ97" s="774"/>
      <c r="AK97" s="774"/>
      <c r="AL97" s="774"/>
      <c r="AM97" s="774"/>
      <c r="AN97" s="774"/>
      <c r="AO97" s="774"/>
      <c r="AP97" s="774"/>
      <c r="AQ97" s="774"/>
      <c r="AR97" s="774"/>
      <c r="AS97" s="774"/>
      <c r="AT97" s="774"/>
      <c r="AU97" s="774"/>
      <c r="AV97" s="774"/>
      <c r="AW97" s="774"/>
      <c r="AX97" s="774"/>
      <c r="AY97" s="774"/>
      <c r="AZ97" s="343"/>
      <c r="BA97" s="802"/>
      <c r="BB97" s="583"/>
      <c r="BC97" s="447"/>
      <c r="BD97" s="434"/>
      <c r="BE97" s="434"/>
      <c r="BF97" s="434"/>
      <c r="BG97" s="451"/>
      <c r="BH97" s="447"/>
      <c r="BI97" s="434"/>
      <c r="BJ97" s="434"/>
      <c r="BK97" s="434"/>
      <c r="BL97" s="451"/>
      <c r="BM97" s="447"/>
      <c r="BN97" s="434"/>
      <c r="BO97" s="434"/>
      <c r="BP97" s="434"/>
      <c r="BQ97" s="451"/>
      <c r="BR97" s="447"/>
      <c r="BS97" s="434"/>
      <c r="BT97" s="434"/>
      <c r="BU97" s="434"/>
      <c r="BV97" s="434"/>
      <c r="BW97" s="434"/>
      <c r="BX97" s="434"/>
      <c r="BY97" s="435"/>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03" customFormat="true" ht="15" customHeight="true" x14ac:dyDescent="0.2">
      <c r="A98" s="59"/>
      <c r="B98" s="127"/>
      <c r="C98" s="91"/>
      <c r="D98" s="90"/>
      <c r="E98" s="90"/>
      <c r="F98" s="90"/>
      <c r="G98" s="89"/>
      <c r="H98" s="88"/>
      <c r="I98" s="90"/>
      <c r="J98" s="90"/>
      <c r="K98" s="90"/>
      <c r="L98" s="87"/>
      <c r="M98" s="91"/>
      <c r="N98" s="90"/>
      <c r="O98" s="90"/>
      <c r="P98" s="90"/>
      <c r="Q98" s="89"/>
      <c r="R98" s="88"/>
      <c r="S98" s="90"/>
      <c r="T98" s="90"/>
      <c r="U98" s="90"/>
      <c r="V98" s="90"/>
      <c r="W98" s="90"/>
      <c r="X98" s="90"/>
      <c r="Y98" s="87"/>
      <c r="Z98" s="774"/>
      <c r="AA98" s="774"/>
      <c r="AB98" s="774"/>
      <c r="AC98" s="774"/>
      <c r="AD98" s="774"/>
      <c r="AE98" s="774"/>
      <c r="AF98" s="774"/>
      <c r="AG98" s="774"/>
      <c r="AH98" s="774"/>
      <c r="AI98" s="774"/>
      <c r="AJ98" s="774"/>
      <c r="AK98" s="774"/>
      <c r="AL98" s="774"/>
      <c r="AM98" s="774"/>
      <c r="AN98" s="774"/>
      <c r="AO98" s="774"/>
      <c r="AP98" s="774"/>
      <c r="AQ98" s="774"/>
      <c r="AR98" s="774"/>
      <c r="AS98" s="774"/>
      <c r="AT98" s="774"/>
      <c r="AU98" s="774"/>
      <c r="AV98" s="774"/>
      <c r="AW98" s="774"/>
      <c r="AX98" s="774"/>
      <c r="AY98" s="774"/>
      <c r="AZ98" s="343"/>
      <c r="BA98" s="802"/>
      <c r="BB98" s="583"/>
      <c r="BC98" s="447"/>
      <c r="BD98" s="434"/>
      <c r="BE98" s="434"/>
      <c r="BF98" s="434"/>
      <c r="BG98" s="451"/>
      <c r="BH98" s="447"/>
      <c r="BI98" s="434"/>
      <c r="BJ98" s="434"/>
      <c r="BK98" s="434"/>
      <c r="BL98" s="451"/>
      <c r="BM98" s="447"/>
      <c r="BN98" s="434"/>
      <c r="BO98" s="434"/>
      <c r="BP98" s="434"/>
      <c r="BQ98" s="451"/>
      <c r="BR98" s="447"/>
      <c r="BS98" s="434"/>
      <c r="BT98" s="434"/>
      <c r="BU98" s="434"/>
      <c r="BV98" s="434"/>
      <c r="BW98" s="434"/>
      <c r="BX98" s="434"/>
      <c r="BY98" s="435"/>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03" customFormat="true" ht="15" customHeight="true" x14ac:dyDescent="0.2">
      <c r="A99" s="59"/>
      <c r="B99" s="127"/>
      <c r="C99" s="91"/>
      <c r="D99" s="90"/>
      <c r="E99" s="90"/>
      <c r="F99" s="90"/>
      <c r="G99" s="89"/>
      <c r="H99" s="88"/>
      <c r="I99" s="90"/>
      <c r="J99" s="90"/>
      <c r="K99" s="90"/>
      <c r="L99" s="87"/>
      <c r="M99" s="91"/>
      <c r="N99" s="90"/>
      <c r="O99" s="90"/>
      <c r="P99" s="90"/>
      <c r="Q99" s="89"/>
      <c r="R99" s="88"/>
      <c r="S99" s="90"/>
      <c r="T99" s="90"/>
      <c r="U99" s="90"/>
      <c r="V99" s="90"/>
      <c r="W99" s="90"/>
      <c r="X99" s="90"/>
      <c r="Y99" s="87"/>
      <c r="Z99" s="774"/>
      <c r="AA99" s="774"/>
      <c r="AB99" s="774"/>
      <c r="AC99" s="774"/>
      <c r="AD99" s="774"/>
      <c r="AE99" s="774"/>
      <c r="AF99" s="774"/>
      <c r="AG99" s="774"/>
      <c r="AH99" s="774"/>
      <c r="AI99" s="774"/>
      <c r="AJ99" s="774"/>
      <c r="AK99" s="774"/>
      <c r="AL99" s="774"/>
      <c r="AM99" s="774"/>
      <c r="AN99" s="774"/>
      <c r="AO99" s="774"/>
      <c r="AP99" s="774"/>
      <c r="AQ99" s="774"/>
      <c r="AR99" s="774"/>
      <c r="AS99" s="774"/>
      <c r="AT99" s="774"/>
      <c r="AU99" s="774"/>
      <c r="AV99" s="774"/>
      <c r="AW99" s="774"/>
      <c r="AX99" s="774"/>
      <c r="AY99" s="774"/>
      <c r="AZ99" s="343"/>
      <c r="BA99" s="802"/>
      <c r="BB99" s="583"/>
      <c r="BC99" s="447"/>
      <c r="BD99" s="434"/>
      <c r="BE99" s="434"/>
      <c r="BF99" s="434"/>
      <c r="BG99" s="451"/>
      <c r="BH99" s="447"/>
      <c r="BI99" s="434"/>
      <c r="BJ99" s="434"/>
      <c r="BK99" s="434"/>
      <c r="BL99" s="451"/>
      <c r="BM99" s="447"/>
      <c r="BN99" s="434"/>
      <c r="BO99" s="434"/>
      <c r="BP99" s="434"/>
      <c r="BQ99" s="451"/>
      <c r="BR99" s="447"/>
      <c r="BS99" s="434"/>
      <c r="BT99" s="434"/>
      <c r="BU99" s="434"/>
      <c r="BV99" s="434"/>
      <c r="BW99" s="434"/>
      <c r="BX99" s="434"/>
      <c r="BY99" s="435"/>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03" customFormat="true" ht="15" customHeight="true" x14ac:dyDescent="0.2">
      <c r="A100" s="59"/>
      <c r="B100" s="127"/>
      <c r="C100" s="91"/>
      <c r="D100" s="90"/>
      <c r="E100" s="90"/>
      <c r="F100" s="90"/>
      <c r="G100" s="89"/>
      <c r="H100" s="88"/>
      <c r="I100" s="90"/>
      <c r="J100" s="90"/>
      <c r="K100" s="90"/>
      <c r="L100" s="87"/>
      <c r="M100" s="91"/>
      <c r="N100" s="90"/>
      <c r="O100" s="90"/>
      <c r="P100" s="90"/>
      <c r="Q100" s="89"/>
      <c r="R100" s="88"/>
      <c r="S100" s="90"/>
      <c r="T100" s="90"/>
      <c r="U100" s="90"/>
      <c r="V100" s="90"/>
      <c r="W100" s="90"/>
      <c r="X100" s="90"/>
      <c r="Y100" s="87"/>
      <c r="Z100" s="774"/>
      <c r="AA100" s="774"/>
      <c r="AB100" s="774"/>
      <c r="AC100" s="774"/>
      <c r="AD100" s="774"/>
      <c r="AE100" s="774"/>
      <c r="AF100" s="774"/>
      <c r="AG100" s="774"/>
      <c r="AH100" s="774"/>
      <c r="AI100" s="774"/>
      <c r="AJ100" s="774"/>
      <c r="AK100" s="774"/>
      <c r="AL100" s="774"/>
      <c r="AM100" s="774"/>
      <c r="AN100" s="774"/>
      <c r="AO100" s="774"/>
      <c r="AP100" s="774"/>
      <c r="AQ100" s="774"/>
      <c r="AR100" s="774"/>
      <c r="AS100" s="774"/>
      <c r="AT100" s="774"/>
      <c r="AU100" s="774"/>
      <c r="AV100" s="774"/>
      <c r="AW100" s="774"/>
      <c r="AX100" s="774"/>
      <c r="AY100" s="774"/>
      <c r="AZ100" s="343"/>
      <c r="BA100" s="802"/>
      <c r="BB100" s="583"/>
      <c r="BC100" s="447"/>
      <c r="BD100" s="434"/>
      <c r="BE100" s="434"/>
      <c r="BF100" s="434"/>
      <c r="BG100" s="451"/>
      <c r="BH100" s="447"/>
      <c r="BI100" s="434"/>
      <c r="BJ100" s="434"/>
      <c r="BK100" s="434"/>
      <c r="BL100" s="451"/>
      <c r="BM100" s="447"/>
      <c r="BN100" s="434"/>
      <c r="BO100" s="434"/>
      <c r="BP100" s="434"/>
      <c r="BQ100" s="451"/>
      <c r="BR100" s="447"/>
      <c r="BS100" s="434"/>
      <c r="BT100" s="434"/>
      <c r="BU100" s="434"/>
      <c r="BV100" s="434"/>
      <c r="BW100" s="434"/>
      <c r="BX100" s="434"/>
      <c r="BY100" s="435"/>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03" customFormat="true" ht="15" customHeight="true" x14ac:dyDescent="0.2">
      <c r="A101" s="135"/>
      <c r="B101" s="127"/>
      <c r="C101" s="91"/>
      <c r="D101" s="90"/>
      <c r="E101" s="90"/>
      <c r="F101" s="90"/>
      <c r="G101" s="89"/>
      <c r="H101" s="88"/>
      <c r="I101" s="90"/>
      <c r="J101" s="90"/>
      <c r="K101" s="90"/>
      <c r="L101" s="87"/>
      <c r="M101" s="91"/>
      <c r="N101" s="90"/>
      <c r="O101" s="90"/>
      <c r="P101" s="90"/>
      <c r="Q101" s="89"/>
      <c r="R101" s="88"/>
      <c r="S101" s="90"/>
      <c r="T101" s="90"/>
      <c r="U101" s="90"/>
      <c r="V101" s="90"/>
      <c r="W101" s="90"/>
      <c r="X101" s="90"/>
      <c r="Y101" s="87"/>
      <c r="Z101" s="774"/>
      <c r="AA101" s="774"/>
      <c r="AB101" s="774"/>
      <c r="AC101" s="774"/>
      <c r="AD101" s="774"/>
      <c r="AE101" s="774"/>
      <c r="AF101" s="774"/>
      <c r="AG101" s="774"/>
      <c r="AH101" s="774"/>
      <c r="AI101" s="774"/>
      <c r="AJ101" s="774"/>
      <c r="AK101" s="774"/>
      <c r="AL101" s="774"/>
      <c r="AM101" s="774"/>
      <c r="AN101" s="774"/>
      <c r="AO101" s="774"/>
      <c r="AP101" s="774"/>
      <c r="AQ101" s="774"/>
      <c r="AR101" s="774"/>
      <c r="AS101" s="774"/>
      <c r="AT101" s="774"/>
      <c r="AU101" s="774"/>
      <c r="AV101" s="774"/>
      <c r="AW101" s="774"/>
      <c r="AX101" s="774"/>
      <c r="AY101" s="774"/>
      <c r="AZ101" s="343"/>
      <c r="BA101" s="802"/>
      <c r="BB101" s="583"/>
      <c r="BC101" s="447"/>
      <c r="BD101" s="434"/>
      <c r="BE101" s="434"/>
      <c r="BF101" s="434"/>
      <c r="BG101" s="451"/>
      <c r="BH101" s="447"/>
      <c r="BI101" s="434"/>
      <c r="BJ101" s="434"/>
      <c r="BK101" s="434"/>
      <c r="BL101" s="451"/>
      <c r="BM101" s="447"/>
      <c r="BN101" s="434"/>
      <c r="BO101" s="434"/>
      <c r="BP101" s="434"/>
      <c r="BQ101" s="451"/>
      <c r="BR101" s="447"/>
      <c r="BS101" s="434"/>
      <c r="BT101" s="434"/>
      <c r="BU101" s="434"/>
      <c r="BV101" s="434"/>
      <c r="BW101" s="434"/>
      <c r="BX101" s="434"/>
      <c r="BY101" s="435"/>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03" customFormat="true" ht="15" customHeight="true" x14ac:dyDescent="0.2">
      <c r="A102" s="59"/>
      <c r="B102" s="127"/>
      <c r="C102" s="91"/>
      <c r="D102" s="90"/>
      <c r="E102" s="90"/>
      <c r="F102" s="90"/>
      <c r="G102" s="89"/>
      <c r="H102" s="88"/>
      <c r="I102" s="90"/>
      <c r="J102" s="90"/>
      <c r="K102" s="90"/>
      <c r="L102" s="87"/>
      <c r="M102" s="91"/>
      <c r="N102" s="90"/>
      <c r="O102" s="90"/>
      <c r="P102" s="90"/>
      <c r="Q102" s="89"/>
      <c r="R102" s="88"/>
      <c r="S102" s="90"/>
      <c r="T102" s="90"/>
      <c r="U102" s="90"/>
      <c r="V102" s="90"/>
      <c r="W102" s="90"/>
      <c r="X102" s="90"/>
      <c r="Y102" s="87"/>
      <c r="Z102" s="774"/>
      <c r="AA102" s="774"/>
      <c r="AB102" s="774"/>
      <c r="AC102" s="774"/>
      <c r="AD102" s="774"/>
      <c r="AE102" s="774"/>
      <c r="AF102" s="774"/>
      <c r="AG102" s="774"/>
      <c r="AH102" s="774"/>
      <c r="AI102" s="774"/>
      <c r="AJ102" s="774"/>
      <c r="AK102" s="774"/>
      <c r="AL102" s="774"/>
      <c r="AM102" s="774"/>
      <c r="AN102" s="774"/>
      <c r="AO102" s="774"/>
      <c r="AP102" s="774"/>
      <c r="AQ102" s="774"/>
      <c r="AR102" s="774"/>
      <c r="AS102" s="774"/>
      <c r="AT102" s="774"/>
      <c r="AU102" s="774"/>
      <c r="AV102" s="774"/>
      <c r="AW102" s="774"/>
      <c r="AX102" s="774"/>
      <c r="AY102" s="774"/>
      <c r="AZ102" s="343"/>
      <c r="BA102" s="802"/>
      <c r="BB102" s="583"/>
      <c r="BC102" s="447"/>
      <c r="BD102" s="434"/>
      <c r="BE102" s="434"/>
      <c r="BF102" s="434"/>
      <c r="BG102" s="451"/>
      <c r="BH102" s="447"/>
      <c r="BI102" s="434"/>
      <c r="BJ102" s="434"/>
      <c r="BK102" s="434"/>
      <c r="BL102" s="451"/>
      <c r="BM102" s="447"/>
      <c r="BN102" s="434"/>
      <c r="BO102" s="434"/>
      <c r="BP102" s="434"/>
      <c r="BQ102" s="451"/>
      <c r="BR102" s="447"/>
      <c r="BS102" s="434"/>
      <c r="BT102" s="434"/>
      <c r="BU102" s="434"/>
      <c r="BV102" s="434"/>
      <c r="BW102" s="434"/>
      <c r="BX102" s="434"/>
      <c r="BY102" s="435"/>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03" customFormat="true" ht="15" customHeight="true" x14ac:dyDescent="0.2">
      <c r="A103" s="59"/>
      <c r="B103" s="127"/>
      <c r="C103" s="91"/>
      <c r="D103" s="90"/>
      <c r="E103" s="90"/>
      <c r="F103" s="90"/>
      <c r="G103" s="89"/>
      <c r="H103" s="88"/>
      <c r="I103" s="90"/>
      <c r="J103" s="90"/>
      <c r="K103" s="90"/>
      <c r="L103" s="87"/>
      <c r="M103" s="91"/>
      <c r="N103" s="90"/>
      <c r="O103" s="90"/>
      <c r="P103" s="90"/>
      <c r="Q103" s="89"/>
      <c r="R103" s="88"/>
      <c r="S103" s="90"/>
      <c r="T103" s="90"/>
      <c r="U103" s="90"/>
      <c r="V103" s="90"/>
      <c r="W103" s="90"/>
      <c r="X103" s="90"/>
      <c r="Y103" s="87"/>
      <c r="Z103" s="774"/>
      <c r="AA103" s="774"/>
      <c r="AB103" s="774"/>
      <c r="AC103" s="774"/>
      <c r="AD103" s="774"/>
      <c r="AE103" s="774"/>
      <c r="AF103" s="774"/>
      <c r="AG103" s="774"/>
      <c r="AH103" s="774"/>
      <c r="AI103" s="774"/>
      <c r="AJ103" s="774"/>
      <c r="AK103" s="774"/>
      <c r="AL103" s="774"/>
      <c r="AM103" s="774"/>
      <c r="AN103" s="774"/>
      <c r="AO103" s="774"/>
      <c r="AP103" s="774"/>
      <c r="AQ103" s="774"/>
      <c r="AR103" s="774"/>
      <c r="AS103" s="774"/>
      <c r="AT103" s="774"/>
      <c r="AU103" s="774"/>
      <c r="AV103" s="774"/>
      <c r="AW103" s="774"/>
      <c r="AX103" s="774"/>
      <c r="AY103" s="774"/>
      <c r="AZ103" s="343"/>
      <c r="BA103" s="802"/>
      <c r="BB103" s="583"/>
      <c r="BC103" s="447"/>
      <c r="BD103" s="434"/>
      <c r="BE103" s="434"/>
      <c r="BF103" s="434"/>
      <c r="BG103" s="451"/>
      <c r="BH103" s="447"/>
      <c r="BI103" s="434"/>
      <c r="BJ103" s="434"/>
      <c r="BK103" s="434"/>
      <c r="BL103" s="451"/>
      <c r="BM103" s="447"/>
      <c r="BN103" s="434"/>
      <c r="BO103" s="434"/>
      <c r="BP103" s="434"/>
      <c r="BQ103" s="451"/>
      <c r="BR103" s="447"/>
      <c r="BS103" s="434"/>
      <c r="BT103" s="434"/>
      <c r="BU103" s="434"/>
      <c r="BV103" s="434"/>
      <c r="BW103" s="434"/>
      <c r="BX103" s="434"/>
      <c r="BY103" s="435"/>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03" customFormat="true" ht="15" customHeight="true" x14ac:dyDescent="0.2">
      <c r="A104" s="59"/>
      <c r="B104" s="127"/>
      <c r="C104" s="91"/>
      <c r="D104" s="90"/>
      <c r="E104" s="90"/>
      <c r="F104" s="90"/>
      <c r="G104" s="89"/>
      <c r="H104" s="88"/>
      <c r="I104" s="90"/>
      <c r="J104" s="90"/>
      <c r="K104" s="90"/>
      <c r="L104" s="87"/>
      <c r="M104" s="91"/>
      <c r="N104" s="90"/>
      <c r="O104" s="90"/>
      <c r="P104" s="90"/>
      <c r="Q104" s="89"/>
      <c r="R104" s="88"/>
      <c r="S104" s="90"/>
      <c r="T104" s="90"/>
      <c r="U104" s="90"/>
      <c r="V104" s="90"/>
      <c r="W104" s="90"/>
      <c r="X104" s="90"/>
      <c r="Y104" s="87"/>
      <c r="Z104" s="774"/>
      <c r="AA104" s="774"/>
      <c r="AB104" s="774"/>
      <c r="AC104" s="774"/>
      <c r="AD104" s="774"/>
      <c r="AE104" s="774"/>
      <c r="AF104" s="774"/>
      <c r="AG104" s="774"/>
      <c r="AH104" s="774"/>
      <c r="AI104" s="774"/>
      <c r="AJ104" s="774"/>
      <c r="AK104" s="774"/>
      <c r="AL104" s="774"/>
      <c r="AM104" s="774"/>
      <c r="AN104" s="774"/>
      <c r="AO104" s="774"/>
      <c r="AP104" s="774"/>
      <c r="AQ104" s="774"/>
      <c r="AR104" s="774"/>
      <c r="AS104" s="774"/>
      <c r="AT104" s="774"/>
      <c r="AU104" s="774"/>
      <c r="AV104" s="774"/>
      <c r="AW104" s="774"/>
      <c r="AX104" s="774"/>
      <c r="AY104" s="774"/>
      <c r="AZ104" s="343"/>
      <c r="BA104" s="802"/>
      <c r="BB104" s="583"/>
      <c r="BC104" s="447"/>
      <c r="BD104" s="434"/>
      <c r="BE104" s="434"/>
      <c r="BF104" s="434"/>
      <c r="BG104" s="451"/>
      <c r="BH104" s="447"/>
      <c r="BI104" s="434"/>
      <c r="BJ104" s="434"/>
      <c r="BK104" s="434"/>
      <c r="BL104" s="451"/>
      <c r="BM104" s="447"/>
      <c r="BN104" s="434"/>
      <c r="BO104" s="434"/>
      <c r="BP104" s="434"/>
      <c r="BQ104" s="451"/>
      <c r="BR104" s="447"/>
      <c r="BS104" s="434"/>
      <c r="BT104" s="434"/>
      <c r="BU104" s="434"/>
      <c r="BV104" s="434"/>
      <c r="BW104" s="434"/>
      <c r="BX104" s="434"/>
      <c r="BY104" s="435"/>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03" customFormat="true" ht="15" customHeight="true" x14ac:dyDescent="0.2">
      <c r="A105" s="131"/>
      <c r="B105" s="126"/>
      <c r="C105" s="86"/>
      <c r="D105" s="85"/>
      <c r="E105" s="85"/>
      <c r="F105" s="85"/>
      <c r="G105" s="84"/>
      <c r="H105" s="83"/>
      <c r="I105" s="85"/>
      <c r="J105" s="85"/>
      <c r="K105" s="85"/>
      <c r="L105" s="82"/>
      <c r="M105" s="86"/>
      <c r="N105" s="85"/>
      <c r="O105" s="85"/>
      <c r="P105" s="85"/>
      <c r="Q105" s="84"/>
      <c r="R105" s="83"/>
      <c r="S105" s="85"/>
      <c r="T105" s="85"/>
      <c r="U105" s="85"/>
      <c r="V105" s="85"/>
      <c r="W105" s="85"/>
      <c r="X105" s="85"/>
      <c r="Y105" s="82"/>
      <c r="Z105" s="774"/>
      <c r="AA105" s="774"/>
      <c r="AB105" s="774"/>
      <c r="AC105" s="774"/>
      <c r="AD105" s="774"/>
      <c r="AE105" s="774"/>
      <c r="AF105" s="774"/>
      <c r="AG105" s="774"/>
      <c r="AH105" s="774"/>
      <c r="AI105" s="774"/>
      <c r="AJ105" s="774"/>
      <c r="AK105" s="774"/>
      <c r="AL105" s="774"/>
      <c r="AM105" s="774"/>
      <c r="AN105" s="774"/>
      <c r="AO105" s="774"/>
      <c r="AP105" s="774"/>
      <c r="AQ105" s="774"/>
      <c r="AR105" s="774"/>
      <c r="AS105" s="774"/>
      <c r="AT105" s="774"/>
      <c r="AU105" s="774"/>
      <c r="AV105" s="774"/>
      <c r="AW105" s="774"/>
      <c r="AX105" s="774"/>
      <c r="AY105" s="774"/>
      <c r="AZ105" s="343"/>
      <c r="BA105" s="802"/>
      <c r="BB105" s="583"/>
      <c r="BC105" s="450"/>
      <c r="BD105" s="449"/>
      <c r="BE105" s="449"/>
      <c r="BF105" s="449"/>
      <c r="BG105" s="453"/>
      <c r="BH105" s="450"/>
      <c r="BI105" s="449"/>
      <c r="BJ105" s="449"/>
      <c r="BK105" s="449"/>
      <c r="BL105" s="453"/>
      <c r="BM105" s="450"/>
      <c r="BN105" s="449"/>
      <c r="BO105" s="449"/>
      <c r="BP105" s="449"/>
      <c r="BQ105" s="453"/>
      <c r="BR105" s="450"/>
      <c r="BS105" s="449"/>
      <c r="BT105" s="449"/>
      <c r="BU105" s="449"/>
      <c r="BV105" s="449"/>
      <c r="BW105" s="449"/>
      <c r="BX105" s="449"/>
      <c r="BY105" s="452"/>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03" customFormat="true" ht="250.15" customHeight="true" x14ac:dyDescent="0.2">
      <c r="A106" s="513"/>
      <c r="B106" s="165"/>
      <c r="C106" s="164"/>
      <c r="D106" s="164"/>
      <c r="E106" s="164"/>
      <c r="F106" s="164"/>
      <c r="G106" s="164"/>
      <c r="H106" s="164"/>
      <c r="I106" s="164"/>
      <c r="J106" s="164"/>
      <c r="K106" s="164"/>
      <c r="L106" s="164"/>
      <c r="M106" s="164"/>
      <c r="N106" s="164"/>
      <c r="O106" s="164"/>
      <c r="P106" s="164"/>
      <c r="Q106" s="164"/>
      <c r="R106" s="164"/>
      <c r="S106" s="164"/>
      <c r="T106" s="164"/>
      <c r="U106" s="164"/>
      <c r="V106" s="164"/>
      <c r="W106" s="164"/>
      <c r="X106" s="164"/>
      <c r="Y106" s="164"/>
      <c r="Z106" s="343"/>
      <c r="AA106" s="343"/>
      <c r="AB106" s="343"/>
      <c r="AC106" s="343"/>
      <c r="AD106" s="343"/>
      <c r="AE106" s="343"/>
      <c r="AF106" s="343"/>
      <c r="AG106" s="343"/>
      <c r="AH106" s="343"/>
      <c r="AI106" s="343"/>
      <c r="AJ106" s="343"/>
      <c r="AK106" s="343"/>
      <c r="AL106" s="343"/>
      <c r="AM106" s="343"/>
      <c r="AN106" s="343"/>
      <c r="AO106" s="343"/>
      <c r="AP106" s="343"/>
      <c r="AQ106" s="343"/>
      <c r="AR106" s="343"/>
      <c r="AS106" s="343"/>
      <c r="AT106" s="343"/>
      <c r="AU106" s="343"/>
      <c r="AV106" s="343"/>
      <c r="AW106" s="343"/>
      <c r="AX106" s="343"/>
      <c r="AY106" s="343"/>
      <c r="AZ106" s="343"/>
      <c r="BA106" s="427"/>
      <c r="BB106" s="428"/>
      <c r="BC106" s="428"/>
      <c r="BD106" s="428"/>
      <c r="BE106" s="428"/>
      <c r="BF106" s="428"/>
      <c r="BG106" s="428"/>
      <c r="BH106" s="428"/>
      <c r="BI106" s="428"/>
      <c r="BJ106" s="428"/>
      <c r="BK106" s="428"/>
      <c r="BL106" s="428"/>
      <c r="BM106" s="428"/>
      <c r="BN106" s="428"/>
      <c r="BO106" s="428"/>
      <c r="BP106" s="428"/>
      <c r="BQ106" s="428"/>
      <c r="BR106" s="428"/>
      <c r="BS106" s="428"/>
      <c r="BT106" s="428"/>
      <c r="BU106" s="428"/>
      <c r="BV106" s="428"/>
      <c r="BW106" s="428"/>
      <c r="BX106" s="428"/>
      <c r="BY106" s="427"/>
      <c r="BZ106" s="342"/>
      <c r="CA106" s="342"/>
      <c r="CB106" s="342"/>
      <c r="CC106" s="342"/>
      <c r="CD106" s="342"/>
      <c r="CE106" s="342"/>
      <c r="CF106" s="342"/>
      <c r="CG106" s="342"/>
      <c r="CH106" s="342"/>
      <c r="CI106" s="342"/>
      <c r="CJ106" s="342"/>
      <c r="CK106" s="342"/>
      <c r="CL106" s="342"/>
      <c r="CM106" s="342"/>
      <c r="CN106" s="342"/>
      <c r="CO106" s="342"/>
      <c r="CP106" s="342"/>
      <c r="CQ106" s="342"/>
      <c r="CR106" s="342"/>
      <c r="CS106" s="342"/>
      <c r="CT106" s="342"/>
      <c r="CU106" s="342"/>
      <c r="CV106" s="342"/>
      <c r="CW106" s="342"/>
      <c r="CX106" s="342"/>
      <c r="CY106" s="342"/>
      <c r="CZ106" s="342"/>
    </row>
    <row r="107" s="283" customFormat="true" ht="18" customHeight="true" x14ac:dyDescent="0.2">
      <c r="A107" s="513"/>
      <c r="B107" s="284"/>
      <c r="C107" s="414"/>
      <c r="D107" s="414"/>
      <c r="E107" s="414"/>
      <c r="F107" s="414"/>
      <c r="G107" s="414"/>
      <c r="H107" s="414"/>
      <c r="I107" s="414"/>
      <c r="J107" s="414"/>
      <c r="K107" s="414"/>
      <c r="L107" s="414"/>
      <c r="M107" s="414"/>
      <c r="N107" s="414"/>
      <c r="O107" s="414"/>
      <c r="P107" s="414"/>
      <c r="Q107" s="414"/>
      <c r="R107" s="414"/>
      <c r="S107" s="414"/>
      <c r="T107" s="414"/>
      <c r="U107" s="414"/>
      <c r="V107" s="414"/>
      <c r="W107" s="414"/>
      <c r="X107" s="414"/>
      <c r="Y107" s="414"/>
      <c r="Z107" s="338"/>
      <c r="AA107" s="338"/>
      <c r="AB107" s="338"/>
      <c r="AC107" s="338"/>
      <c r="AD107" s="338"/>
      <c r="AE107" s="338"/>
      <c r="AF107" s="338"/>
      <c r="AG107" s="338"/>
      <c r="AH107" s="338"/>
      <c r="AI107" s="338"/>
      <c r="AJ107" s="338"/>
      <c r="AK107" s="338"/>
      <c r="AL107" s="338"/>
      <c r="AM107" s="338"/>
      <c r="AN107" s="338"/>
      <c r="AO107" s="338"/>
      <c r="AP107" s="338"/>
      <c r="AQ107" s="338"/>
      <c r="AR107" s="338"/>
      <c r="AS107" s="338"/>
      <c r="AT107" s="338"/>
      <c r="AU107" s="338"/>
      <c r="AV107" s="338"/>
      <c r="AW107" s="338"/>
      <c r="AX107" s="338"/>
      <c r="AY107" s="338"/>
      <c r="AZ107" s="338"/>
      <c r="BB107" s="306"/>
      <c r="BZ107" s="338"/>
      <c r="CA107" s="338"/>
      <c r="CB107" s="338"/>
      <c r="CC107" s="338"/>
      <c r="CD107" s="338"/>
      <c r="CE107" s="338"/>
      <c r="CF107" s="338"/>
      <c r="CG107" s="338"/>
      <c r="CH107" s="338"/>
      <c r="CI107" s="338"/>
      <c r="CJ107" s="338"/>
      <c r="CK107" s="338"/>
      <c r="CL107" s="338"/>
      <c r="CM107" s="338"/>
      <c r="CN107" s="338"/>
      <c r="CO107" s="338"/>
      <c r="CP107" s="338"/>
      <c r="CQ107" s="338"/>
      <c r="CR107" s="338"/>
      <c r="CS107" s="338"/>
      <c r="CT107" s="338"/>
      <c r="CU107" s="338"/>
      <c r="CV107" s="338"/>
      <c r="CW107" s="338"/>
      <c r="CX107" s="338"/>
      <c r="CY107" s="338"/>
      <c r="CZ107" s="338"/>
    </row>
    <row r="108" s="283" customFormat="true" ht="22.5" customHeight="true" x14ac:dyDescent="0.35">
      <c r="A108" s="1061" t="str">
        <f>A1026</f>
        <v>Gambia</v>
      </c>
      <c r="B108" s="1062"/>
      <c r="C108" s="285"/>
      <c r="D108" s="285"/>
      <c r="E108" s="285"/>
      <c r="F108" s="285"/>
      <c r="G108" s="285"/>
      <c r="H108" s="285"/>
      <c r="I108" s="285"/>
      <c r="J108" s="285"/>
      <c r="K108" s="285"/>
      <c r="L108" s="285"/>
      <c r="M108" s="285"/>
      <c r="N108" s="285"/>
      <c r="O108" s="285"/>
      <c r="P108" s="285"/>
      <c r="Q108" s="285"/>
      <c r="R108" s="285"/>
      <c r="S108" s="285"/>
      <c r="T108" s="285"/>
      <c r="U108" s="285"/>
      <c r="Z108" s="338"/>
      <c r="AA108" s="338"/>
      <c r="AB108" s="338"/>
      <c r="AC108" s="338"/>
      <c r="AD108" s="338"/>
      <c r="AE108" s="338"/>
      <c r="AF108" s="338"/>
      <c r="AG108" s="338"/>
      <c r="AH108" s="338"/>
      <c r="AI108" s="338"/>
      <c r="AJ108" s="338"/>
      <c r="AK108" s="338"/>
      <c r="AL108" s="338"/>
      <c r="AM108" s="338"/>
      <c r="AN108" s="338"/>
      <c r="AO108" s="338"/>
      <c r="AP108" s="338"/>
      <c r="AQ108" s="338"/>
      <c r="AR108" s="338"/>
      <c r="AS108" s="338"/>
      <c r="AT108" s="338"/>
      <c r="AU108" s="338"/>
      <c r="AV108" s="338"/>
      <c r="AW108" s="338"/>
      <c r="AX108" s="338"/>
      <c r="AY108" s="338"/>
      <c r="AZ108" s="338"/>
      <c r="BB108" s="306"/>
      <c r="BZ108" s="338"/>
      <c r="CA108" s="338"/>
      <c r="CB108" s="338"/>
      <c r="CC108" s="338"/>
      <c r="CD108" s="338"/>
      <c r="CE108" s="338"/>
      <c r="CF108" s="338"/>
      <c r="CG108" s="338"/>
      <c r="CH108" s="338"/>
      <c r="CI108" s="338"/>
      <c r="CJ108" s="338"/>
      <c r="CK108" s="338"/>
      <c r="CL108" s="338"/>
      <c r="CM108" s="338"/>
      <c r="CN108" s="338"/>
      <c r="CO108" s="338"/>
      <c r="CP108" s="338"/>
      <c r="CQ108" s="338"/>
      <c r="CR108" s="338"/>
      <c r="CS108" s="338"/>
      <c r="CT108" s="338"/>
      <c r="CU108" s="338"/>
      <c r="CV108" s="338"/>
      <c r="CW108" s="338"/>
      <c r="CX108" s="338"/>
      <c r="CY108" s="338"/>
      <c r="CZ108" s="338"/>
    </row>
    <row r="109" s="283" customFormat="true" ht="22.5" customHeight="true" x14ac:dyDescent="0.35">
      <c r="A109" s="310" t="str">
        <f>A1034</f>
        <v>2000</v>
      </c>
      <c r="B109" s="311"/>
      <c r="C109" s="285"/>
      <c r="D109" s="285"/>
      <c r="E109" s="285"/>
      <c r="F109" s="285"/>
      <c r="G109" s="285"/>
      <c r="H109" s="285"/>
      <c r="I109" s="285"/>
      <c r="J109" s="285"/>
      <c r="K109" s="285"/>
      <c r="L109" s="285"/>
      <c r="M109" s="285"/>
      <c r="N109" s="285"/>
      <c r="O109" s="285"/>
      <c r="P109" s="285"/>
      <c r="Q109" s="285"/>
      <c r="R109" s="285"/>
      <c r="S109" s="285"/>
      <c r="T109" s="285"/>
      <c r="U109" s="285"/>
      <c r="Z109" s="338"/>
      <c r="AA109" s="338"/>
      <c r="AB109" s="338"/>
      <c r="AC109" s="338"/>
      <c r="AD109" s="338"/>
      <c r="AE109" s="338"/>
      <c r="AF109" s="338"/>
      <c r="AG109" s="338"/>
      <c r="AH109" s="338"/>
      <c r="AI109" s="338"/>
      <c r="AJ109" s="338"/>
      <c r="AK109" s="338"/>
      <c r="AL109" s="338"/>
      <c r="AM109" s="338"/>
      <c r="AN109" s="338"/>
      <c r="AO109" s="338"/>
      <c r="AP109" s="338"/>
      <c r="AQ109" s="338"/>
      <c r="AR109" s="338"/>
      <c r="AS109" s="338"/>
      <c r="AT109" s="338"/>
      <c r="AU109" s="338"/>
      <c r="AV109" s="338"/>
      <c r="AW109" s="338"/>
      <c r="AX109" s="338"/>
      <c r="AY109" s="338"/>
      <c r="AZ109" s="338"/>
      <c r="BB109" s="306"/>
      <c r="BZ109" s="338"/>
      <c r="CA109" s="338"/>
      <c r="CB109" s="338"/>
      <c r="CC109" s="338"/>
      <c r="CD109" s="338"/>
      <c r="CE109" s="338"/>
      <c r="CF109" s="338"/>
      <c r="CG109" s="338"/>
      <c r="CH109" s="338"/>
      <c r="CI109" s="338"/>
      <c r="CJ109" s="338"/>
      <c r="CK109" s="338"/>
      <c r="CL109" s="338"/>
      <c r="CM109" s="338"/>
      <c r="CN109" s="338"/>
      <c r="CO109" s="338"/>
      <c r="CP109" s="338"/>
      <c r="CQ109" s="338"/>
      <c r="CR109" s="338"/>
      <c r="CS109" s="338"/>
      <c r="CT109" s="338"/>
      <c r="CU109" s="338"/>
      <c r="CV109" s="338"/>
      <c r="CW109" s="338"/>
      <c r="CX109" s="338"/>
      <c r="CY109" s="338"/>
      <c r="CZ109" s="338"/>
    </row>
    <row r="110" s="283" customFormat="true" ht="22.5" customHeight="true" x14ac:dyDescent="0.35">
      <c r="A110" s="312" t="s">
        <v>100</v>
      </c>
      <c r="B110" s="313"/>
      <c r="C110" s="285"/>
      <c r="D110" s="285"/>
      <c r="E110" s="285"/>
      <c r="F110" s="285"/>
      <c r="G110" s="285"/>
      <c r="H110" s="285"/>
      <c r="I110" s="285"/>
      <c r="J110" s="285"/>
      <c r="K110" s="285"/>
      <c r="L110" s="285"/>
      <c r="M110" s="285"/>
      <c r="N110" s="285"/>
      <c r="O110" s="285"/>
      <c r="P110" s="285"/>
      <c r="Q110" s="285"/>
      <c r="R110" s="285"/>
      <c r="S110" s="285"/>
      <c r="T110" s="285"/>
      <c r="U110" s="285"/>
      <c r="Z110" s="338"/>
      <c r="AA110" s="338"/>
      <c r="AB110" s="338"/>
      <c r="AC110" s="338"/>
      <c r="AD110" s="338"/>
      <c r="AE110" s="338"/>
      <c r="AF110" s="338"/>
      <c r="AG110" s="338"/>
      <c r="AH110" s="338"/>
      <c r="AI110" s="338"/>
      <c r="AJ110" s="338"/>
      <c r="AK110" s="338"/>
      <c r="AL110" s="338"/>
      <c r="AM110" s="338"/>
      <c r="AN110" s="338"/>
      <c r="AO110" s="338"/>
      <c r="AP110" s="338"/>
      <c r="AQ110" s="338"/>
      <c r="AR110" s="338"/>
      <c r="AS110" s="338"/>
      <c r="AT110" s="338"/>
      <c r="AU110" s="338"/>
      <c r="AV110" s="338"/>
      <c r="AW110" s="338"/>
      <c r="AX110" s="338"/>
      <c r="AY110" s="338"/>
      <c r="AZ110" s="338"/>
      <c r="BB110" s="306"/>
      <c r="BZ110" s="338"/>
      <c r="CA110" s="338"/>
      <c r="CB110" s="338"/>
      <c r="CC110" s="338"/>
      <c r="CD110" s="338"/>
      <c r="CE110" s="338"/>
      <c r="CF110" s="338"/>
      <c r="CG110" s="338"/>
      <c r="CH110" s="338"/>
      <c r="CI110" s="338"/>
      <c r="CJ110" s="338"/>
      <c r="CK110" s="338"/>
      <c r="CL110" s="338"/>
      <c r="CM110" s="338"/>
      <c r="CN110" s="338"/>
      <c r="CO110" s="338"/>
      <c r="CP110" s="338"/>
      <c r="CQ110" s="338"/>
      <c r="CR110" s="338"/>
      <c r="CS110" s="338"/>
      <c r="CT110" s="338"/>
      <c r="CU110" s="338"/>
      <c r="CV110" s="338"/>
      <c r="CW110" s="338"/>
      <c r="CX110" s="338"/>
      <c r="CY110" s="338"/>
      <c r="CZ110" s="338"/>
    </row>
    <row r="111" s="283" customFormat="true" ht="20.1" customHeight="true" x14ac:dyDescent="0.35">
      <c r="A111" s="314" t="s">
        <v>98</v>
      </c>
      <c r="B111" s="311"/>
      <c r="C111" s="285"/>
      <c r="D111" s="285"/>
      <c r="E111" s="285"/>
      <c r="F111" s="285"/>
      <c r="G111" s="285"/>
      <c r="H111" s="285"/>
      <c r="I111" s="285"/>
      <c r="J111" s="285"/>
      <c r="K111" s="285"/>
      <c r="L111" s="285"/>
      <c r="M111" s="285"/>
      <c r="N111" s="285"/>
      <c r="O111" s="285"/>
      <c r="P111" s="285"/>
      <c r="Q111" s="285"/>
      <c r="R111" s="285"/>
      <c r="S111" s="285"/>
      <c r="T111" s="285"/>
      <c r="U111" s="285"/>
      <c r="Z111" s="338"/>
      <c r="AA111" s="338"/>
      <c r="AB111" s="338"/>
      <c r="AC111" s="338"/>
      <c r="AD111" s="338"/>
      <c r="AE111" s="338"/>
      <c r="AF111" s="338"/>
      <c r="AG111" s="338"/>
      <c r="AH111" s="338"/>
      <c r="AI111" s="338"/>
      <c r="AJ111" s="338"/>
      <c r="AK111" s="338"/>
      <c r="AL111" s="338"/>
      <c r="AM111" s="338"/>
      <c r="AN111" s="338"/>
      <c r="AO111" s="338"/>
      <c r="AP111" s="338"/>
      <c r="AQ111" s="338"/>
      <c r="AR111" s="338"/>
      <c r="AS111" s="338"/>
      <c r="AT111" s="338"/>
      <c r="AU111" s="338"/>
      <c r="AV111" s="338"/>
      <c r="AW111" s="338"/>
      <c r="AX111" s="338"/>
      <c r="AY111" s="338"/>
      <c r="AZ111" s="338"/>
      <c r="BB111" s="306"/>
      <c r="BZ111" s="338"/>
      <c r="CA111" s="338"/>
      <c r="CB111" s="338"/>
      <c r="CC111" s="338"/>
      <c r="CD111" s="338"/>
      <c r="CE111" s="338"/>
      <c r="CF111" s="338"/>
      <c r="CG111" s="338"/>
      <c r="CH111" s="338"/>
      <c r="CI111" s="338"/>
      <c r="CJ111" s="338"/>
      <c r="CK111" s="338"/>
      <c r="CL111" s="338"/>
      <c r="CM111" s="338"/>
      <c r="CN111" s="338"/>
      <c r="CO111" s="338"/>
      <c r="CP111" s="338"/>
      <c r="CQ111" s="338"/>
      <c r="CR111" s="338"/>
      <c r="CS111" s="338"/>
      <c r="CT111" s="338"/>
      <c r="CU111" s="338"/>
      <c r="CV111" s="338"/>
      <c r="CW111" s="338"/>
      <c r="CX111" s="338"/>
      <c r="CY111" s="338"/>
      <c r="CZ111" s="338"/>
    </row>
    <row r="112" s="283" customFormat="true" ht="15" customHeight="true" x14ac:dyDescent="0.2">
      <c r="A112" s="587" t="s">
        <v>99</v>
      </c>
      <c r="B112" s="351"/>
      <c r="C112" s="285"/>
      <c r="D112" s="285"/>
      <c r="E112" s="285"/>
      <c r="F112" s="285"/>
      <c r="G112" s="285"/>
      <c r="H112" s="285"/>
      <c r="I112" s="285"/>
      <c r="J112" s="285"/>
      <c r="K112" s="285"/>
      <c r="L112" s="285"/>
      <c r="M112" s="285"/>
      <c r="N112" s="285"/>
      <c r="O112" s="285"/>
      <c r="P112" s="285"/>
      <c r="Q112" s="285"/>
      <c r="R112" s="285"/>
      <c r="S112" s="285"/>
      <c r="T112" s="285"/>
      <c r="U112" s="285"/>
      <c r="Z112" s="338"/>
      <c r="AA112" s="338"/>
      <c r="AB112" s="338"/>
      <c r="AC112" s="338"/>
      <c r="AD112" s="338"/>
      <c r="AE112" s="338"/>
      <c r="AF112" s="338"/>
      <c r="AG112" s="338"/>
      <c r="AH112" s="338"/>
      <c r="AI112" s="338"/>
      <c r="AJ112" s="338"/>
      <c r="AK112" s="338"/>
      <c r="AL112" s="338"/>
      <c r="AM112" s="338"/>
      <c r="AN112" s="338"/>
      <c r="AO112" s="338"/>
      <c r="AP112" s="338"/>
      <c r="AQ112" s="338"/>
      <c r="AR112" s="338"/>
      <c r="AS112" s="338"/>
      <c r="AT112" s="338"/>
      <c r="AU112" s="338"/>
      <c r="AV112" s="338"/>
      <c r="AW112" s="338"/>
      <c r="AX112" s="338"/>
      <c r="AY112" s="338"/>
      <c r="AZ112" s="338"/>
      <c r="BB112" s="306"/>
      <c r="BZ112" s="338"/>
      <c r="CA112" s="338"/>
      <c r="CB112" s="338"/>
      <c r="CC112" s="338"/>
      <c r="CD112" s="338"/>
      <c r="CE112" s="338"/>
      <c r="CF112" s="338"/>
      <c r="CG112" s="338"/>
      <c r="CH112" s="338"/>
      <c r="CI112" s="338"/>
      <c r="CJ112" s="338"/>
      <c r="CK112" s="338"/>
      <c r="CL112" s="338"/>
      <c r="CM112" s="338"/>
      <c r="CN112" s="338"/>
      <c r="CO112" s="338"/>
      <c r="CP112" s="338"/>
      <c r="CQ112" s="338"/>
      <c r="CR112" s="338"/>
      <c r="CS112" s="338"/>
      <c r="CT112" s="338"/>
      <c r="CU112" s="338"/>
      <c r="CV112" s="338"/>
      <c r="CW112" s="338"/>
      <c r="CX112" s="338"/>
      <c r="CY112" s="338"/>
      <c r="CZ112" s="338"/>
    </row>
    <row r="113" s="283" customFormat="true" ht="15" customHeight="true" x14ac:dyDescent="0.2">
      <c r="A113" s="324" t="s">
        <v>41</v>
      </c>
      <c r="B113" s="323"/>
      <c r="C113" s="285"/>
      <c r="D113" s="285"/>
      <c r="E113" s="285"/>
      <c r="F113" s="285"/>
      <c r="G113" s="285"/>
      <c r="H113" s="285"/>
      <c r="I113" s="285"/>
      <c r="J113" s="285"/>
      <c r="K113" s="285"/>
      <c r="L113" s="285"/>
      <c r="M113" s="285"/>
      <c r="N113" s="285"/>
      <c r="O113" s="285"/>
      <c r="P113" s="285"/>
      <c r="Q113" s="285"/>
      <c r="R113" s="285"/>
      <c r="S113" s="285"/>
      <c r="T113" s="285"/>
      <c r="U113" s="285"/>
      <c r="Z113" s="338"/>
      <c r="AA113" s="338"/>
      <c r="AB113" s="338"/>
      <c r="AC113" s="338"/>
      <c r="AD113" s="338"/>
      <c r="AE113" s="338"/>
      <c r="AF113" s="338"/>
      <c r="AG113" s="338"/>
      <c r="AH113" s="338"/>
      <c r="AI113" s="338"/>
      <c r="AJ113" s="338"/>
      <c r="AK113" s="338"/>
      <c r="AL113" s="338"/>
      <c r="AM113" s="338"/>
      <c r="AN113" s="338"/>
      <c r="AO113" s="338"/>
      <c r="AP113" s="338"/>
      <c r="AQ113" s="338"/>
      <c r="AR113" s="338"/>
      <c r="AS113" s="338"/>
      <c r="AT113" s="338"/>
      <c r="AU113" s="338"/>
      <c r="AV113" s="338"/>
      <c r="AW113" s="338"/>
      <c r="AX113" s="338"/>
      <c r="AY113" s="338"/>
      <c r="AZ113" s="338"/>
      <c r="BB113" s="306"/>
      <c r="BZ113" s="338"/>
      <c r="CA113" s="338"/>
      <c r="CB113" s="338"/>
      <c r="CC113" s="338"/>
      <c r="CD113" s="338"/>
      <c r="CE113" s="338"/>
      <c r="CF113" s="338"/>
      <c r="CG113" s="338"/>
      <c r="CH113" s="338"/>
      <c r="CI113" s="338"/>
      <c r="CJ113" s="338"/>
      <c r="CK113" s="338"/>
      <c r="CL113" s="338"/>
      <c r="CM113" s="338"/>
      <c r="CN113" s="338"/>
      <c r="CO113" s="338"/>
      <c r="CP113" s="338"/>
      <c r="CQ113" s="338"/>
      <c r="CR113" s="338"/>
      <c r="CS113" s="338"/>
      <c r="CT113" s="338"/>
      <c r="CU113" s="338"/>
      <c r="CV113" s="338"/>
      <c r="CW113" s="338"/>
      <c r="CX113" s="338"/>
      <c r="CY113" s="338"/>
      <c r="CZ113" s="338"/>
    </row>
    <row r="114" s="283" customFormat="true" ht="15" customHeight="true" x14ac:dyDescent="0.2">
      <c r="A114" s="322" t="s">
        <v>40</v>
      </c>
      <c r="B114" s="323"/>
      <c r="C114" s="285"/>
      <c r="D114" s="285"/>
      <c r="E114" s="285"/>
      <c r="F114" s="285"/>
      <c r="G114" s="285"/>
      <c r="H114" s="285"/>
      <c r="I114" s="285"/>
      <c r="J114" s="285"/>
      <c r="K114" s="285"/>
      <c r="L114" s="285"/>
      <c r="M114" s="285"/>
      <c r="N114" s="285"/>
      <c r="O114" s="285"/>
      <c r="P114" s="285"/>
      <c r="Q114" s="285"/>
      <c r="R114" s="285"/>
      <c r="S114" s="285"/>
      <c r="T114" s="285"/>
      <c r="U114" s="285"/>
      <c r="Z114" s="338"/>
      <c r="AA114" s="338"/>
      <c r="AB114" s="338"/>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AZ114" s="338"/>
      <c r="BB114" s="306"/>
      <c r="BZ114" s="338"/>
      <c r="CA114" s="338"/>
      <c r="CB114" s="338"/>
      <c r="CC114" s="338"/>
      <c r="CD114" s="338"/>
      <c r="CE114" s="338"/>
      <c r="CF114" s="338"/>
      <c r="CG114" s="338"/>
      <c r="CH114" s="338"/>
      <c r="CI114" s="338"/>
      <c r="CJ114" s="338"/>
      <c r="CK114" s="338"/>
      <c r="CL114" s="338"/>
      <c r="CM114" s="338"/>
      <c r="CN114" s="338"/>
      <c r="CO114" s="338"/>
      <c r="CP114" s="338"/>
      <c r="CQ114" s="338"/>
      <c r="CR114" s="338"/>
      <c r="CS114" s="338"/>
      <c r="CT114" s="338"/>
      <c r="CU114" s="338"/>
      <c r="CV114" s="338"/>
      <c r="CW114" s="338"/>
      <c r="CX114" s="338"/>
      <c r="CY114" s="338"/>
      <c r="CZ114" s="338"/>
    </row>
    <row r="115" s="283" customFormat="true" ht="15" customHeight="true" x14ac:dyDescent="0.2">
      <c r="A115" s="322" t="s">
        <v>137</v>
      </c>
      <c r="B115" s="350" t="str">
        <f>A1025</f>
        <v>MICS00</v>
      </c>
      <c r="C115" s="285"/>
      <c r="D115" s="285"/>
      <c r="E115" s="285"/>
      <c r="F115" s="285"/>
      <c r="G115" s="285"/>
      <c r="H115" s="285"/>
      <c r="I115" s="285"/>
      <c r="J115" s="285"/>
      <c r="K115" s="285"/>
      <c r="L115" s="285"/>
      <c r="M115" s="285"/>
      <c r="N115" s="285"/>
      <c r="O115" s="285"/>
      <c r="P115" s="285"/>
      <c r="Q115" s="285"/>
      <c r="R115" s="285"/>
      <c r="S115" s="285"/>
      <c r="T115" s="285"/>
      <c r="U115" s="285"/>
      <c r="Z115" s="338"/>
      <c r="AA115" s="338"/>
      <c r="AB115" s="338"/>
      <c r="AC115" s="338"/>
      <c r="AD115" s="338"/>
      <c r="AE115" s="338"/>
      <c r="AF115" s="338"/>
      <c r="AG115" s="338"/>
      <c r="AH115" s="338"/>
      <c r="AI115" s="338"/>
      <c r="AJ115" s="338"/>
      <c r="AK115" s="338"/>
      <c r="AL115" s="338"/>
      <c r="AM115" s="338"/>
      <c r="AN115" s="338"/>
      <c r="AO115" s="338"/>
      <c r="AP115" s="338"/>
      <c r="AQ115" s="338"/>
      <c r="AR115" s="338"/>
      <c r="AS115" s="338"/>
      <c r="AT115" s="338"/>
      <c r="AU115" s="338"/>
      <c r="AV115" s="338"/>
      <c r="AW115" s="338"/>
      <c r="AX115" s="338"/>
      <c r="AY115" s="338"/>
      <c r="AZ115" s="338"/>
      <c r="BB115" s="306"/>
      <c r="BZ115" s="338"/>
      <c r="CA115" s="338"/>
      <c r="CB115" s="338"/>
      <c r="CC115" s="338"/>
      <c r="CD115" s="338"/>
      <c r="CE115" s="338"/>
      <c r="CF115" s="338"/>
      <c r="CG115" s="338"/>
      <c r="CH115" s="338"/>
      <c r="CI115" s="338"/>
      <c r="CJ115" s="338"/>
      <c r="CK115" s="338"/>
      <c r="CL115" s="338"/>
      <c r="CM115" s="338"/>
      <c r="CN115" s="338"/>
      <c r="CO115" s="338"/>
      <c r="CP115" s="338"/>
      <c r="CQ115" s="338"/>
      <c r="CR115" s="338"/>
      <c r="CS115" s="338"/>
      <c r="CT115" s="338"/>
      <c r="CU115" s="338"/>
      <c r="CV115" s="338"/>
      <c r="CW115" s="338"/>
      <c r="CX115" s="338"/>
      <c r="CY115" s="338"/>
      <c r="CZ115" s="338"/>
    </row>
    <row r="116" s="283" customFormat="true" ht="15" customHeight="true" x14ac:dyDescent="0.2">
      <c r="A116" s="169" t="str">
        <f>B1030</f>
        <v>Improved latrines based on:</v>
      </c>
      <c r="B116" s="171" t="s">
        <v>35</v>
      </c>
      <c r="C116" s="285"/>
      <c r="D116" s="285"/>
      <c r="E116" s="285"/>
      <c r="F116" s="285"/>
      <c r="G116" s="285"/>
      <c r="H116" s="285"/>
      <c r="I116" s="285"/>
      <c r="J116" s="285"/>
      <c r="K116" s="285"/>
      <c r="L116" s="285"/>
      <c r="M116" s="285"/>
      <c r="N116" s="285"/>
      <c r="O116" s="285"/>
      <c r="P116" s="285"/>
      <c r="Q116" s="285"/>
      <c r="R116" s="285"/>
      <c r="S116" s="285"/>
      <c r="T116" s="285"/>
      <c r="U116" s="285"/>
      <c r="Z116" s="338"/>
      <c r="AA116" s="338"/>
      <c r="AB116" s="338"/>
      <c r="AC116" s="338"/>
      <c r="AD116" s="338"/>
      <c r="AE116" s="338"/>
      <c r="AF116" s="338"/>
      <c r="AG116" s="338"/>
      <c r="AH116" s="338"/>
      <c r="AI116" s="338"/>
      <c r="AJ116" s="338"/>
      <c r="AK116" s="338"/>
      <c r="AL116" s="338"/>
      <c r="AM116" s="338"/>
      <c r="AN116" s="338"/>
      <c r="AO116" s="338"/>
      <c r="AP116" s="338"/>
      <c r="AQ116" s="338"/>
      <c r="AR116" s="338"/>
      <c r="AS116" s="338"/>
      <c r="AT116" s="338"/>
      <c r="AU116" s="338"/>
      <c r="AV116" s="338"/>
      <c r="AW116" s="338"/>
      <c r="AX116" s="338"/>
      <c r="AY116" s="338"/>
      <c r="AZ116" s="338"/>
      <c r="BB116" s="306"/>
      <c r="BZ116" s="338"/>
      <c r="CA116" s="338"/>
      <c r="CB116" s="338"/>
      <c r="CC116" s="338"/>
      <c r="CD116" s="338"/>
      <c r="CE116" s="338"/>
      <c r="CF116" s="338"/>
      <c r="CG116" s="338"/>
      <c r="CH116" s="338"/>
      <c r="CI116" s="338"/>
      <c r="CJ116" s="338"/>
      <c r="CK116" s="338"/>
      <c r="CL116" s="338"/>
      <c r="CM116" s="338"/>
      <c r="CN116" s="338"/>
      <c r="CO116" s="338"/>
      <c r="CP116" s="338"/>
      <c r="CQ116" s="338"/>
      <c r="CR116" s="338"/>
      <c r="CS116" s="338"/>
      <c r="CT116" s="338"/>
      <c r="CU116" s="338"/>
      <c r="CV116" s="338"/>
      <c r="CW116" s="338"/>
      <c r="CX116" s="338"/>
      <c r="CY116" s="338"/>
      <c r="CZ116" s="338"/>
    </row>
    <row r="117" s="283" customFormat="true" ht="15" customHeight="true" x14ac:dyDescent="0.2">
      <c r="A117" s="172" t="str">
        <f>B1029</f>
        <v>Shared improved based on:</v>
      </c>
      <c r="B117" s="170" t="s">
        <v>35</v>
      </c>
      <c r="C117" s="285"/>
      <c r="D117" s="285"/>
      <c r="E117" s="285"/>
      <c r="F117" s="285"/>
      <c r="G117" s="285"/>
      <c r="H117" s="285"/>
      <c r="I117" s="285"/>
      <c r="J117" s="285"/>
      <c r="K117" s="285"/>
      <c r="L117" s="285"/>
      <c r="M117" s="285"/>
      <c r="N117" s="285"/>
      <c r="O117" s="285"/>
      <c r="P117" s="285"/>
      <c r="Q117" s="285"/>
      <c r="R117" s="285"/>
      <c r="S117" s="285"/>
      <c r="T117" s="285"/>
      <c r="U117" s="285"/>
      <c r="Z117" s="338"/>
      <c r="AA117" s="338"/>
      <c r="AB117" s="338"/>
      <c r="AC117" s="338"/>
      <c r="AD117" s="338"/>
      <c r="AE117" s="338"/>
      <c r="AF117" s="338"/>
      <c r="AG117" s="338"/>
      <c r="AH117" s="338"/>
      <c r="AI117" s="338"/>
      <c r="AJ117" s="338"/>
      <c r="AK117" s="338"/>
      <c r="AL117" s="338"/>
      <c r="AM117" s="338"/>
      <c r="AN117" s="338"/>
      <c r="AO117" s="338"/>
      <c r="AP117" s="338"/>
      <c r="AQ117" s="338"/>
      <c r="AR117" s="338"/>
      <c r="AS117" s="338"/>
      <c r="AT117" s="338"/>
      <c r="AU117" s="338"/>
      <c r="AV117" s="338"/>
      <c r="AW117" s="338"/>
      <c r="AX117" s="338"/>
      <c r="AY117" s="338"/>
      <c r="AZ117" s="338"/>
      <c r="BB117" s="306"/>
      <c r="BZ117" s="338"/>
      <c r="CA117" s="338"/>
      <c r="CB117" s="338"/>
      <c r="CC117" s="338"/>
      <c r="CD117" s="338"/>
      <c r="CE117" s="338"/>
      <c r="CF117" s="338"/>
      <c r="CG117" s="338"/>
      <c r="CH117" s="338"/>
      <c r="CI117" s="338"/>
      <c r="CJ117" s="338"/>
      <c r="CK117" s="338"/>
      <c r="CL117" s="338"/>
      <c r="CM117" s="338"/>
      <c r="CN117" s="338"/>
      <c r="CO117" s="338"/>
      <c r="CP117" s="338"/>
      <c r="CQ117" s="338"/>
      <c r="CR117" s="338"/>
      <c r="CS117" s="338"/>
      <c r="CT117" s="338"/>
      <c r="CU117" s="338"/>
      <c r="CV117" s="338"/>
      <c r="CW117" s="338"/>
      <c r="CX117" s="338"/>
      <c r="CY117" s="338"/>
      <c r="CZ117" s="338"/>
    </row>
    <row r="118" s="283" customFormat="true" ht="21" customHeight="true" x14ac:dyDescent="0.2">
      <c r="A118" s="169"/>
      <c r="B118" s="171"/>
      <c r="C118" s="285"/>
      <c r="D118" s="285"/>
      <c r="E118" s="285"/>
      <c r="F118" s="285"/>
      <c r="G118" s="285"/>
      <c r="H118" s="285"/>
      <c r="I118" s="285"/>
      <c r="J118" s="285"/>
      <c r="K118" s="285"/>
      <c r="L118" s="285"/>
      <c r="M118" s="285"/>
      <c r="N118" s="285"/>
      <c r="O118" s="285"/>
      <c r="P118" s="285"/>
      <c r="Q118" s="285"/>
      <c r="R118" s="285"/>
      <c r="S118" s="285"/>
      <c r="T118" s="285"/>
      <c r="U118" s="285"/>
      <c r="Z118" s="338"/>
      <c r="AA118" s="338"/>
      <c r="AB118" s="338"/>
      <c r="AC118" s="338"/>
      <c r="AD118" s="338"/>
      <c r="AE118" s="338"/>
      <c r="AF118" s="338"/>
      <c r="AG118" s="338"/>
      <c r="AH118" s="338"/>
      <c r="AI118" s="338"/>
      <c r="AJ118" s="338"/>
      <c r="AK118" s="338"/>
      <c r="AL118" s="338"/>
      <c r="AM118" s="338"/>
      <c r="AN118" s="338"/>
      <c r="AO118" s="338"/>
      <c r="AP118" s="338"/>
      <c r="AQ118" s="338"/>
      <c r="AR118" s="338"/>
      <c r="AS118" s="338"/>
      <c r="AT118" s="338"/>
      <c r="AU118" s="338"/>
      <c r="AV118" s="338"/>
      <c r="AW118" s="338"/>
      <c r="AX118" s="338"/>
      <c r="AY118" s="338"/>
      <c r="AZ118" s="338"/>
      <c r="BB118" s="306"/>
      <c r="BZ118" s="338"/>
      <c r="CA118" s="338"/>
      <c r="CB118" s="338"/>
      <c r="CC118" s="338"/>
      <c r="CD118" s="338"/>
      <c r="CE118" s="338"/>
      <c r="CF118" s="338"/>
      <c r="CG118" s="338"/>
      <c r="CH118" s="338"/>
      <c r="CI118" s="338"/>
      <c r="CJ118" s="338"/>
      <c r="CK118" s="338"/>
      <c r="CL118" s="338"/>
      <c r="CM118" s="338"/>
      <c r="CN118" s="338"/>
      <c r="CO118" s="338"/>
      <c r="CP118" s="338"/>
      <c r="CQ118" s="338"/>
      <c r="CR118" s="338"/>
      <c r="CS118" s="338"/>
      <c r="CT118" s="338"/>
      <c r="CU118" s="338"/>
      <c r="CV118" s="338"/>
      <c r="CW118" s="338"/>
      <c r="CX118" s="338"/>
      <c r="CY118" s="338"/>
      <c r="CZ118" s="338"/>
    </row>
    <row r="119" s="283" customFormat="true" ht="15" customHeight="true" x14ac:dyDescent="0.2">
      <c r="A119" s="168"/>
      <c r="B119" s="167"/>
      <c r="C119" s="285"/>
      <c r="D119" s="285"/>
      <c r="E119" s="285"/>
      <c r="F119" s="285"/>
      <c r="G119" s="285"/>
      <c r="H119" s="285"/>
      <c r="I119" s="285"/>
      <c r="J119" s="285"/>
      <c r="K119" s="285"/>
      <c r="L119" s="285"/>
      <c r="M119" s="285"/>
      <c r="N119" s="285"/>
      <c r="O119" s="285"/>
      <c r="P119" s="285"/>
      <c r="Q119" s="285"/>
      <c r="R119" s="285"/>
      <c r="S119" s="285"/>
      <c r="T119" s="285"/>
      <c r="U119" s="285"/>
      <c r="Z119" s="338"/>
      <c r="AA119" s="338"/>
      <c r="AB119" s="338"/>
      <c r="AC119" s="338"/>
      <c r="AD119" s="338"/>
      <c r="AE119" s="338"/>
      <c r="AF119" s="338"/>
      <c r="AG119" s="338"/>
      <c r="AH119" s="338"/>
      <c r="AI119" s="338"/>
      <c r="AJ119" s="338"/>
      <c r="AK119" s="338"/>
      <c r="AL119" s="338"/>
      <c r="AM119" s="338"/>
      <c r="AN119" s="338"/>
      <c r="AO119" s="338"/>
      <c r="AP119" s="338"/>
      <c r="AQ119" s="338"/>
      <c r="AR119" s="338"/>
      <c r="AS119" s="338"/>
      <c r="AT119" s="338"/>
      <c r="AU119" s="338"/>
      <c r="AV119" s="338"/>
      <c r="AW119" s="338"/>
      <c r="AX119" s="338"/>
      <c r="AY119" s="338"/>
      <c r="AZ119" s="338"/>
      <c r="BB119" s="306"/>
      <c r="BZ119" s="338"/>
      <c r="CA119" s="338"/>
      <c r="CB119" s="338"/>
      <c r="CC119" s="338"/>
      <c r="CD119" s="338"/>
      <c r="CE119" s="338"/>
      <c r="CF119" s="338"/>
      <c r="CG119" s="338"/>
      <c r="CH119" s="338"/>
      <c r="CI119" s="338"/>
      <c r="CJ119" s="338"/>
      <c r="CK119" s="338"/>
      <c r="CL119" s="338"/>
      <c r="CM119" s="338"/>
      <c r="CN119" s="338"/>
      <c r="CO119" s="338"/>
      <c r="CP119" s="338"/>
      <c r="CQ119" s="338"/>
      <c r="CR119" s="338"/>
      <c r="CS119" s="338"/>
      <c r="CT119" s="338"/>
      <c r="CU119" s="338"/>
      <c r="CV119" s="338"/>
      <c r="CW119" s="338"/>
      <c r="CX119" s="338"/>
      <c r="CY119" s="338"/>
      <c r="CZ119" s="338"/>
    </row>
    <row r="120" s="307" customFormat="true" ht="15" customHeight="true" x14ac:dyDescent="0.2">
      <c r="A120" s="288" t="s">
        <v>100</v>
      </c>
      <c r="B120" s="334"/>
      <c r="C120" s="1063" t="s">
        <v>116</v>
      </c>
      <c r="D120" s="1064"/>
      <c r="E120" s="1064"/>
      <c r="F120" s="1064"/>
      <c r="G120" s="1065"/>
      <c r="H120" s="1057" t="s">
        <v>39</v>
      </c>
      <c r="I120" s="1048"/>
      <c r="J120" s="1048"/>
      <c r="K120" s="1048"/>
      <c r="L120" s="1050"/>
      <c r="M120" s="1042" t="s">
        <v>38</v>
      </c>
      <c r="N120" s="1043"/>
      <c r="O120" s="1043"/>
      <c r="P120" s="1043"/>
      <c r="Q120" s="1045"/>
      <c r="R120" s="16" t="s">
        <v>144</v>
      </c>
      <c r="S120" s="426"/>
      <c r="T120" s="426"/>
      <c r="U120" s="426"/>
      <c r="V120" s="426"/>
      <c r="W120" s="426"/>
      <c r="X120" s="426"/>
      <c r="Y120" s="426"/>
      <c r="Z120" s="437"/>
      <c r="AA120" s="437"/>
      <c r="AB120" s="437"/>
      <c r="AC120" s="437"/>
      <c r="AD120" s="437"/>
      <c r="AE120" s="437"/>
      <c r="AF120" s="437"/>
      <c r="AG120" s="437"/>
      <c r="AH120" s="437"/>
      <c r="AI120" s="437"/>
      <c r="AJ120" s="437"/>
      <c r="AK120" s="437"/>
      <c r="AL120" s="437"/>
      <c r="AM120" s="437"/>
      <c r="AN120" s="437"/>
      <c r="AO120" s="437"/>
      <c r="AP120" s="437"/>
      <c r="AQ120" s="437"/>
      <c r="AR120" s="437"/>
      <c r="AS120" s="437"/>
      <c r="AT120" s="437"/>
      <c r="AU120" s="437"/>
      <c r="AV120" s="437"/>
      <c r="AW120" s="437"/>
      <c r="AX120" s="437"/>
      <c r="AY120" s="437"/>
      <c r="AZ120" s="800"/>
      <c r="BA120" s="344" t="s">
        <v>132</v>
      </c>
      <c r="BB120" s="288" t="s">
        <v>100</v>
      </c>
      <c r="BC120" s="1042" t="s">
        <v>116</v>
      </c>
      <c r="BD120" s="1043"/>
      <c r="BE120" s="1043"/>
      <c r="BF120" s="1043"/>
      <c r="BG120" s="1044"/>
      <c r="BH120" s="1042" t="s">
        <v>39</v>
      </c>
      <c r="BI120" s="1043"/>
      <c r="BJ120" s="1043"/>
      <c r="BK120" s="1043"/>
      <c r="BL120" s="1044"/>
      <c r="BM120" s="1042" t="s">
        <v>38</v>
      </c>
      <c r="BN120" s="1043"/>
      <c r="BO120" s="1043"/>
      <c r="BP120" s="1043"/>
      <c r="BQ120" s="1045"/>
      <c r="BR120" s="15" t="s">
        <v>144</v>
      </c>
      <c r="BS120" s="426"/>
      <c r="BT120" s="426"/>
      <c r="BU120" s="426"/>
      <c r="BV120" s="426"/>
      <c r="BW120" s="426"/>
      <c r="BX120" s="426"/>
      <c r="BY120" s="426"/>
      <c r="BZ120" s="342"/>
      <c r="CA120" s="342"/>
      <c r="CB120" s="342"/>
      <c r="CC120" s="342"/>
      <c r="CD120" s="342"/>
      <c r="CE120" s="342"/>
      <c r="CF120" s="342"/>
      <c r="CG120" s="342"/>
      <c r="CH120" s="342"/>
      <c r="CI120" s="342"/>
      <c r="CJ120" s="342"/>
      <c r="CK120" s="342"/>
      <c r="CL120" s="342"/>
      <c r="CM120" s="342"/>
      <c r="CN120" s="342"/>
      <c r="CO120" s="342"/>
      <c r="CP120" s="342"/>
      <c r="CQ120" s="342"/>
      <c r="CR120" s="342"/>
      <c r="CS120" s="342"/>
      <c r="CT120" s="342"/>
      <c r="CU120" s="342"/>
      <c r="CV120" s="342"/>
      <c r="CW120" s="342"/>
      <c r="CX120" s="342"/>
      <c r="CY120" s="342"/>
      <c r="CZ120" s="342"/>
    </row>
    <row r="121" s="307" customFormat="true" ht="12.75" x14ac:dyDescent="0.2">
      <c r="A121" s="329" t="s">
        <v>88</v>
      </c>
      <c r="B121" s="374"/>
      <c r="C121" s="417" t="s">
        <v>0</v>
      </c>
      <c r="D121" s="590" t="s">
        <v>1</v>
      </c>
      <c r="E121" s="590" t="s">
        <v>2</v>
      </c>
      <c r="F121" s="590" t="s">
        <v>3</v>
      </c>
      <c r="G121" s="591" t="s">
        <v>4</v>
      </c>
      <c r="H121" s="380" t="s">
        <v>0</v>
      </c>
      <c r="I121" s="592" t="s">
        <v>1</v>
      </c>
      <c r="J121" s="592" t="s">
        <v>2</v>
      </c>
      <c r="K121" s="592" t="s">
        <v>3</v>
      </c>
      <c r="L121" s="593" t="s">
        <v>4</v>
      </c>
      <c r="M121" s="381" t="s">
        <v>0</v>
      </c>
      <c r="N121" s="592" t="s">
        <v>1</v>
      </c>
      <c r="O121" s="592" t="s">
        <v>2</v>
      </c>
      <c r="P121" s="592" t="s">
        <v>3</v>
      </c>
      <c r="Q121" s="588" t="s">
        <v>4</v>
      </c>
      <c r="R121" s="380" t="s">
        <v>159</v>
      </c>
      <c r="S121" s="592" t="s">
        <v>160</v>
      </c>
      <c r="T121" s="592" t="s">
        <v>161</v>
      </c>
      <c r="U121" s="592" t="s">
        <v>162</v>
      </c>
      <c r="V121" s="592" t="s">
        <v>163</v>
      </c>
      <c r="W121" s="592" t="s">
        <v>164</v>
      </c>
      <c r="X121" s="592" t="s">
        <v>165</v>
      </c>
      <c r="Y121" s="593" t="s">
        <v>166</v>
      </c>
      <c r="Z121" s="437"/>
      <c r="AA121" s="437"/>
      <c r="AB121" s="437"/>
      <c r="AC121" s="437"/>
      <c r="AD121" s="437"/>
      <c r="AE121" s="437"/>
      <c r="AF121" s="437"/>
      <c r="AG121" s="437"/>
      <c r="AH121" s="437"/>
      <c r="AI121" s="437"/>
      <c r="AJ121" s="437"/>
      <c r="AK121" s="437"/>
      <c r="AL121" s="437"/>
      <c r="AM121" s="437"/>
      <c r="AN121" s="437"/>
      <c r="AO121" s="437"/>
      <c r="AP121" s="437"/>
      <c r="AQ121" s="437"/>
      <c r="AR121" s="437"/>
      <c r="AS121" s="437"/>
      <c r="AT121" s="437"/>
      <c r="AU121" s="437"/>
      <c r="AV121" s="437"/>
      <c r="AW121" s="437"/>
      <c r="AX121" s="437"/>
      <c r="AY121" s="437"/>
      <c r="AZ121" s="800"/>
      <c r="BA121" s="329" t="s">
        <v>118</v>
      </c>
      <c r="BB121" s="328"/>
      <c r="BC121" s="455" t="s">
        <v>0</v>
      </c>
      <c r="BD121" s="326" t="s">
        <v>1</v>
      </c>
      <c r="BE121" s="326" t="s">
        <v>2</v>
      </c>
      <c r="BF121" s="326" t="s">
        <v>3</v>
      </c>
      <c r="BG121" s="456" t="s">
        <v>4</v>
      </c>
      <c r="BH121" s="455" t="s">
        <v>0</v>
      </c>
      <c r="BI121" s="326" t="s">
        <v>1</v>
      </c>
      <c r="BJ121" s="326" t="s">
        <v>2</v>
      </c>
      <c r="BK121" s="326" t="s">
        <v>3</v>
      </c>
      <c r="BL121" s="456" t="s">
        <v>4</v>
      </c>
      <c r="BM121" s="455" t="s">
        <v>0</v>
      </c>
      <c r="BN121" s="326" t="s">
        <v>1</v>
      </c>
      <c r="BO121" s="326" t="s">
        <v>2</v>
      </c>
      <c r="BP121" s="326" t="s">
        <v>3</v>
      </c>
      <c r="BQ121" s="456" t="s">
        <v>4</v>
      </c>
      <c r="BR121" s="455" t="s">
        <v>159</v>
      </c>
      <c r="BS121" s="326" t="s">
        <v>160</v>
      </c>
      <c r="BT121" s="326" t="s">
        <v>161</v>
      </c>
      <c r="BU121" s="326" t="s">
        <v>162</v>
      </c>
      <c r="BV121" s="326" t="s">
        <v>163</v>
      </c>
      <c r="BW121" s="326" t="s">
        <v>164</v>
      </c>
      <c r="BX121" s="326" t="s">
        <v>165</v>
      </c>
      <c r="BY121" s="327" t="s">
        <v>166</v>
      </c>
      <c r="BZ121" s="803"/>
      <c r="CA121" s="803"/>
      <c r="CB121" s="803"/>
      <c r="CC121" s="803"/>
      <c r="CD121" s="803"/>
      <c r="CE121" s="803"/>
      <c r="CF121" s="803"/>
      <c r="CG121" s="803"/>
      <c r="CH121" s="803"/>
      <c r="CI121" s="803"/>
      <c r="CJ121" s="803"/>
      <c r="CK121" s="803"/>
      <c r="CL121" s="803"/>
      <c r="CM121" s="803"/>
      <c r="CN121" s="803"/>
      <c r="CO121" s="803"/>
      <c r="CP121" s="803"/>
      <c r="CQ121" s="803"/>
      <c r="CR121" s="803"/>
      <c r="CS121" s="803"/>
      <c r="CT121" s="803"/>
      <c r="CU121" s="803"/>
      <c r="CV121" s="803"/>
      <c r="CW121" s="803"/>
      <c r="CX121" s="803"/>
      <c r="CY121" s="803"/>
      <c r="CZ121" s="803"/>
    </row>
    <row r="122" s="307" customFormat="true" ht="15" customHeight="true" x14ac:dyDescent="0.2">
      <c r="A122" s="1053" t="s">
        <v>18</v>
      </c>
      <c r="B122" s="377" t="s">
        <v>14</v>
      </c>
      <c r="C122" s="118">
        <f>C153+C154+C155+C156*MICS06!C130/100</f>
        <v>51.15547384776216</v>
      </c>
      <c r="D122" s="117">
        <f>D153+D154+D155+D156*MICS06!D130/100</f>
        <v>73.716715816918111</v>
      </c>
      <c r="E122" s="117">
        <f>E153+E154+E155+E156*MICS06!E130/100</f>
        <v>83.167070205041881</v>
      </c>
      <c r="F122" s="117">
        <f>F153+F154+F155+F156*MICS06!F130/100</f>
        <v>89.417833435188896</v>
      </c>
      <c r="G122" s="116">
        <f>G153+G154+G155+G156*MICS06!G130/100</f>
        <v>97.784808435760326</v>
      </c>
      <c r="H122" s="115">
        <f>H153+H154+H155+H156*MICS06!H130/100</f>
        <v>76.742827600388281</v>
      </c>
      <c r="I122" s="117">
        <f>I153+I154+I155+I156*MICS06!I130/100</f>
        <v>88.651348871234518</v>
      </c>
      <c r="J122" s="117">
        <f>J153+J154+J155+J156*MICS06!J130/100</f>
        <v>95.176243271243791</v>
      </c>
      <c r="K122" s="117">
        <f>K153+K154+K155+K156*MICS06!K130/100</f>
        <v>97.2828682755015</v>
      </c>
      <c r="L122" s="114">
        <f>L153+L154+L155+L156*MICS06!L130/100</f>
        <v>99.037437228881913</v>
      </c>
      <c r="M122" s="118">
        <f>M153+M154+M155+M156*MICS06!M130/100</f>
        <v>45.844022502001295</v>
      </c>
      <c r="N122" s="117">
        <f>N153+N154+N155+N156*MICS06!N130/100</f>
        <v>64.070553271199472</v>
      </c>
      <c r="O122" s="117">
        <f>O153+O154+O155+O156*MICS06!O130/100</f>
        <v>74.821674768725458</v>
      </c>
      <c r="P122" s="117">
        <f>P153+P154+P155+P156*MICS06!P130/100</f>
        <v>81.854343799118993</v>
      </c>
      <c r="Q122" s="116">
        <f>Q153+Q154+Q155+Q156*MICS06!Q130/100</f>
        <v>88.965983658674531</v>
      </c>
      <c r="R122" s="115">
        <f>R153+R154+R155+R156*MICS06!R130/100</f>
        <v>97.111496244945116</v>
      </c>
      <c r="S122" s="117">
        <f>S153+S154+S155+S156*MICS06!S130/100</f>
        <v>70.984659240847193</v>
      </c>
      <c r="T122" s="117">
        <f>T153+T154+T155+T156*MICS06!T130/100</f>
        <v>89.740013870902033</v>
      </c>
      <c r="U122" s="117">
        <f>U153+U154+U155+U156*MICS06!U130/100</f>
        <v>35.522498290947183</v>
      </c>
      <c r="V122" s="117">
        <f>V153+V154+V155+V156*MICS06!V130/100</f>
        <v>95.066899822971067</v>
      </c>
      <c r="W122" s="117">
        <f>W153+W154+W155+W156*MICS06!W130/100</f>
        <v>79.323268362364189</v>
      </c>
      <c r="X122" s="117">
        <f>X153+X154+X155+X156*MICS06!X130/100</f>
        <v>49.283528647847362</v>
      </c>
      <c r="Y122" s="114">
        <f>Y153+Y154+Y155+Y156*MICS06!Y130/100</f>
        <v>62.205210154009229</v>
      </c>
      <c r="Z122" s="437"/>
      <c r="AA122" s="437"/>
      <c r="AB122" s="437"/>
      <c r="AC122" s="437"/>
      <c r="AD122" s="437"/>
      <c r="AE122" s="437"/>
      <c r="AF122" s="437"/>
      <c r="AG122" s="437"/>
      <c r="AH122" s="437"/>
      <c r="AI122" s="437"/>
      <c r="AJ122" s="437"/>
      <c r="AK122" s="437"/>
      <c r="AL122" s="437"/>
      <c r="AM122" s="437"/>
      <c r="AN122" s="437"/>
      <c r="AO122" s="437"/>
      <c r="AP122" s="437"/>
      <c r="AQ122" s="437"/>
      <c r="AR122" s="437"/>
      <c r="AS122" s="437"/>
      <c r="AT122" s="437"/>
      <c r="AU122" s="437"/>
      <c r="AV122" s="437"/>
      <c r="AW122" s="437"/>
      <c r="AX122" s="437"/>
      <c r="AY122" s="437"/>
      <c r="AZ122" s="800"/>
      <c r="BA122" s="1041" t="s">
        <v>18</v>
      </c>
      <c r="BB122" s="585" t="s">
        <v>14</v>
      </c>
      <c r="BC122" s="42" t="s">
        <v>36</v>
      </c>
      <c r="BD122" s="38" t="s">
        <v>36</v>
      </c>
      <c r="BE122" s="38" t="s">
        <v>36</v>
      </c>
      <c r="BF122" s="38" t="s">
        <v>36</v>
      </c>
      <c r="BG122" s="33" t="s">
        <v>36</v>
      </c>
      <c r="BH122" s="42" t="s">
        <v>36</v>
      </c>
      <c r="BI122" s="38" t="s">
        <v>36</v>
      </c>
      <c r="BJ122" s="38" t="s">
        <v>36</v>
      </c>
      <c r="BK122" s="38" t="s">
        <v>36</v>
      </c>
      <c r="BL122" s="33" t="s">
        <v>36</v>
      </c>
      <c r="BM122" s="42" t="s">
        <v>36</v>
      </c>
      <c r="BN122" s="38" t="s">
        <v>36</v>
      </c>
      <c r="BO122" s="38" t="s">
        <v>36</v>
      </c>
      <c r="BP122" s="38" t="s">
        <v>36</v>
      </c>
      <c r="BQ122" s="33" t="s">
        <v>36</v>
      </c>
      <c r="BR122" s="42" t="s">
        <v>36</v>
      </c>
      <c r="BS122" s="38" t="s">
        <v>36</v>
      </c>
      <c r="BT122" s="38" t="s">
        <v>36</v>
      </c>
      <c r="BU122" s="38" t="s">
        <v>36</v>
      </c>
      <c r="BV122" s="38" t="s">
        <v>36</v>
      </c>
      <c r="BW122" s="38" t="s">
        <v>36</v>
      </c>
      <c r="BX122" s="38" t="s">
        <v>36</v>
      </c>
      <c r="BY122" s="28" t="s">
        <v>36</v>
      </c>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4"/>
    </row>
    <row r="123" s="307" customFormat="true" ht="15" customHeight="true" x14ac:dyDescent="0.2">
      <c r="A123" s="1051"/>
      <c r="B123" s="378" t="s">
        <v>52</v>
      </c>
      <c r="C123" s="113">
        <f>100-C122</f>
        <v>48.84452615223784</v>
      </c>
      <c r="D123" s="112">
        <f t="shared" ref="D123:Y123" si="3">100-D122</f>
        <v>26.283284183081889</v>
      </c>
      <c r="E123" s="112">
        <f t="shared" si="3"/>
        <v>16.832929794958119</v>
      </c>
      <c r="F123" s="112">
        <f t="shared" si="3"/>
        <v>10.582166564811104</v>
      </c>
      <c r="G123" s="111">
        <f t="shared" si="3"/>
        <v>2.2151915642396744</v>
      </c>
      <c r="H123" s="110">
        <f t="shared" si="3"/>
        <v>23.257172399611719</v>
      </c>
      <c r="I123" s="112">
        <f t="shared" si="3"/>
        <v>11.348651128765482</v>
      </c>
      <c r="J123" s="112">
        <f t="shared" si="3"/>
        <v>4.8237567287562086</v>
      </c>
      <c r="K123" s="112">
        <f t="shared" si="3"/>
        <v>2.7171317244985005</v>
      </c>
      <c r="L123" s="109">
        <f t="shared" si="3"/>
        <v>0.96256277111808686</v>
      </c>
      <c r="M123" s="113">
        <f t="shared" si="3"/>
        <v>54.155977497998705</v>
      </c>
      <c r="N123" s="112">
        <f t="shared" si="3"/>
        <v>35.929446728800528</v>
      </c>
      <c r="O123" s="112">
        <f t="shared" si="3"/>
        <v>25.178325231274542</v>
      </c>
      <c r="P123" s="112">
        <f t="shared" si="3"/>
        <v>18.145656200881007</v>
      </c>
      <c r="Q123" s="111">
        <f t="shared" si="3"/>
        <v>11.034016341325469</v>
      </c>
      <c r="R123" s="110">
        <f t="shared" si="3"/>
        <v>2.8885037550548844</v>
      </c>
      <c r="S123" s="112">
        <f t="shared" si="3"/>
        <v>29.015340759152807</v>
      </c>
      <c r="T123" s="112">
        <f t="shared" si="3"/>
        <v>10.259986129097967</v>
      </c>
      <c r="U123" s="112">
        <f t="shared" si="3"/>
        <v>64.477501709052817</v>
      </c>
      <c r="V123" s="112">
        <f t="shared" si="3"/>
        <v>4.9331001770289333</v>
      </c>
      <c r="W123" s="112">
        <f t="shared" si="3"/>
        <v>20.676731637635811</v>
      </c>
      <c r="X123" s="112">
        <f t="shared" si="3"/>
        <v>50.716471352152638</v>
      </c>
      <c r="Y123" s="109">
        <f t="shared" si="3"/>
        <v>37.794789845990771</v>
      </c>
      <c r="Z123" s="437"/>
      <c r="AA123" s="437"/>
      <c r="AB123" s="437"/>
      <c r="AC123" s="437"/>
      <c r="AD123" s="437"/>
      <c r="AE123" s="437"/>
      <c r="AF123" s="437"/>
      <c r="AG123" s="437"/>
      <c r="AH123" s="437"/>
      <c r="AI123" s="437"/>
      <c r="AJ123" s="437"/>
      <c r="AK123" s="437"/>
      <c r="AL123" s="437"/>
      <c r="AM123" s="437"/>
      <c r="AN123" s="437"/>
      <c r="AO123" s="437"/>
      <c r="AP123" s="437"/>
      <c r="AQ123" s="437"/>
      <c r="AR123" s="437"/>
      <c r="AS123" s="437"/>
      <c r="AT123" s="437"/>
      <c r="AU123" s="437"/>
      <c r="AV123" s="437"/>
      <c r="AW123" s="437"/>
      <c r="AX123" s="437"/>
      <c r="AY123" s="437"/>
      <c r="AZ123" s="800"/>
      <c r="BA123" s="1039"/>
      <c r="BB123" s="583" t="s">
        <v>52</v>
      </c>
      <c r="BC123" s="41" t="s">
        <v>36</v>
      </c>
      <c r="BD123" s="37" t="s">
        <v>36</v>
      </c>
      <c r="BE123" s="37" t="s">
        <v>36</v>
      </c>
      <c r="BF123" s="37" t="s">
        <v>36</v>
      </c>
      <c r="BG123" s="32" t="s">
        <v>36</v>
      </c>
      <c r="BH123" s="41" t="s">
        <v>36</v>
      </c>
      <c r="BI123" s="37" t="s">
        <v>36</v>
      </c>
      <c r="BJ123" s="37" t="s">
        <v>36</v>
      </c>
      <c r="BK123" s="37" t="s">
        <v>36</v>
      </c>
      <c r="BL123" s="32" t="s">
        <v>36</v>
      </c>
      <c r="BM123" s="41" t="s">
        <v>36</v>
      </c>
      <c r="BN123" s="37" t="s">
        <v>36</v>
      </c>
      <c r="BO123" s="37" t="s">
        <v>36</v>
      </c>
      <c r="BP123" s="37" t="s">
        <v>36</v>
      </c>
      <c r="BQ123" s="32" t="s">
        <v>36</v>
      </c>
      <c r="BR123" s="41" t="s">
        <v>36</v>
      </c>
      <c r="BS123" s="37" t="s">
        <v>36</v>
      </c>
      <c r="BT123" s="37" t="s">
        <v>36</v>
      </c>
      <c r="BU123" s="37" t="s">
        <v>36</v>
      </c>
      <c r="BV123" s="37" t="s">
        <v>36</v>
      </c>
      <c r="BW123" s="37" t="s">
        <v>36</v>
      </c>
      <c r="BX123" s="37" t="s">
        <v>36</v>
      </c>
      <c r="BY123" s="27" t="s">
        <v>36</v>
      </c>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4"/>
    </row>
    <row r="124" s="307" customFormat="true" ht="15" customHeight="true" x14ac:dyDescent="0.2">
      <c r="A124" s="1051" t="s">
        <v>51</v>
      </c>
      <c r="B124" s="378" t="s">
        <v>15</v>
      </c>
      <c r="C124" s="113">
        <f>C122*MICS06!C129/100</f>
        <v>34.534496924251528</v>
      </c>
      <c r="D124" s="112">
        <f>D122*MICS06!D129/100</f>
        <v>50.452110881037051</v>
      </c>
      <c r="E124" s="112">
        <f>E122*MICS06!E129/100</f>
        <v>47.333865899864534</v>
      </c>
      <c r="F124" s="112">
        <f>F122*MICS06!F129/100</f>
        <v>47.601478446482453</v>
      </c>
      <c r="G124" s="111">
        <f>G122*MICS06!G129/100</f>
        <v>71.179190295311003</v>
      </c>
      <c r="H124" s="110">
        <f>H122*MICS06!H129/100</f>
        <v>31.581215742839927</v>
      </c>
      <c r="I124" s="112">
        <f>I122*MICS06!I129/100</f>
        <v>31.260991576977844</v>
      </c>
      <c r="J124" s="112">
        <f>J122*MICS06!J129/100</f>
        <v>38.889258385958883</v>
      </c>
      <c r="K124" s="112">
        <f>K122*MICS06!K129/100</f>
        <v>57.773187288059432</v>
      </c>
      <c r="L124" s="109">
        <f>L122*MICS06!L129/100</f>
        <v>89.715541275162394</v>
      </c>
      <c r="M124" s="113">
        <f>M122*MICS06!M129/100</f>
        <v>31.660440410008079</v>
      </c>
      <c r="N124" s="112">
        <f>N122*MICS06!N129/100</f>
        <v>43.842255069612719</v>
      </c>
      <c r="O124" s="112">
        <f>O122*MICS06!O129/100</f>
        <v>54.620514181168211</v>
      </c>
      <c r="P124" s="112">
        <f>P122*MICS06!P129/100</f>
        <v>57.754335412831921</v>
      </c>
      <c r="Q124" s="111">
        <f>Q122*MICS06!Q129/100</f>
        <v>62.684251060442897</v>
      </c>
      <c r="R124" s="110">
        <f>R122*MICS06!R129/100</f>
        <v>39.626395863170089</v>
      </c>
      <c r="S124" s="112">
        <f>S122*MICS06!S129/100</f>
        <v>63.724547010534479</v>
      </c>
      <c r="T124" s="112">
        <f>T122*MICS06!T129/100</f>
        <v>55.34181855700853</v>
      </c>
      <c r="U124" s="112">
        <f>U122*MICS06!U129/100</f>
        <v>31.397888027579089</v>
      </c>
      <c r="V124" s="112">
        <f>V122*MICS06!V129/100</f>
        <v>53.745486287008745</v>
      </c>
      <c r="W124" s="112">
        <f>W122*MICS06!W129/100</f>
        <v>48.049225739416215</v>
      </c>
      <c r="X124" s="112">
        <f>X122*MICS06!X129/100</f>
        <v>27.571872276368193</v>
      </c>
      <c r="Y124" s="109">
        <f>Y122*MICS06!Y129/100</f>
        <v>37.539221243869527</v>
      </c>
      <c r="Z124" s="437"/>
      <c r="AA124" s="437"/>
      <c r="AB124" s="437"/>
      <c r="AC124" s="437"/>
      <c r="AD124" s="437"/>
      <c r="AE124" s="437"/>
      <c r="AF124" s="437"/>
      <c r="AG124" s="437"/>
      <c r="AH124" s="437"/>
      <c r="AI124" s="437"/>
      <c r="AJ124" s="437"/>
      <c r="AK124" s="437"/>
      <c r="AL124" s="437"/>
      <c r="AM124" s="437"/>
      <c r="AN124" s="437"/>
      <c r="AO124" s="437"/>
      <c r="AP124" s="437"/>
      <c r="AQ124" s="437"/>
      <c r="AR124" s="437"/>
      <c r="AS124" s="437"/>
      <c r="AT124" s="437"/>
      <c r="AU124" s="437"/>
      <c r="AV124" s="437"/>
      <c r="AW124" s="437"/>
      <c r="AX124" s="437"/>
      <c r="AY124" s="437"/>
      <c r="AZ124" s="800"/>
      <c r="BA124" s="1039" t="s">
        <v>51</v>
      </c>
      <c r="BB124" s="583" t="s">
        <v>15</v>
      </c>
      <c r="BC124" s="41" t="s">
        <v>36</v>
      </c>
      <c r="BD124" s="37" t="s">
        <v>36</v>
      </c>
      <c r="BE124" s="37" t="s">
        <v>36</v>
      </c>
      <c r="BF124" s="37" t="s">
        <v>36</v>
      </c>
      <c r="BG124" s="32" t="s">
        <v>36</v>
      </c>
      <c r="BH124" s="41" t="s">
        <v>36</v>
      </c>
      <c r="BI124" s="37" t="s">
        <v>36</v>
      </c>
      <c r="BJ124" s="37" t="s">
        <v>36</v>
      </c>
      <c r="BK124" s="37" t="s">
        <v>36</v>
      </c>
      <c r="BL124" s="32" t="s">
        <v>36</v>
      </c>
      <c r="BM124" s="41" t="s">
        <v>36</v>
      </c>
      <c r="BN124" s="37" t="s">
        <v>36</v>
      </c>
      <c r="BO124" s="37" t="s">
        <v>36</v>
      </c>
      <c r="BP124" s="37" t="s">
        <v>36</v>
      </c>
      <c r="BQ124" s="32" t="s">
        <v>36</v>
      </c>
      <c r="BR124" s="41" t="s">
        <v>36</v>
      </c>
      <c r="BS124" s="37" t="s">
        <v>36</v>
      </c>
      <c r="BT124" s="37" t="s">
        <v>36</v>
      </c>
      <c r="BU124" s="37" t="s">
        <v>36</v>
      </c>
      <c r="BV124" s="37" t="s">
        <v>36</v>
      </c>
      <c r="BW124" s="37" t="s">
        <v>36</v>
      </c>
      <c r="BX124" s="37" t="s">
        <v>36</v>
      </c>
      <c r="BY124" s="27" t="s">
        <v>36</v>
      </c>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4"/>
    </row>
    <row r="125" s="307" customFormat="true" ht="15" customHeight="true" x14ac:dyDescent="0.2">
      <c r="A125" s="1051"/>
      <c r="B125" s="378" t="s">
        <v>16</v>
      </c>
      <c r="C125" s="113">
        <f>C122*MICS06!C128/100</f>
        <v>16.620976923510572</v>
      </c>
      <c r="D125" s="112">
        <f>D122*MICS06!D128/100</f>
        <v>23.264604935880996</v>
      </c>
      <c r="E125" s="112">
        <f>E122*MICS06!E128/100</f>
        <v>35.833204305177311</v>
      </c>
      <c r="F125" s="112">
        <f>F122*MICS06!F128/100</f>
        <v>41.816354988706316</v>
      </c>
      <c r="G125" s="111">
        <f>G122*MICS06!G128/100</f>
        <v>26.605618140449273</v>
      </c>
      <c r="H125" s="110">
        <f>H122*MICS06!H128/100</f>
        <v>45.161611857548138</v>
      </c>
      <c r="I125" s="112">
        <f>I122*MICS06!I128/100</f>
        <v>57.390357294256638</v>
      </c>
      <c r="J125" s="112">
        <f>J122*MICS06!J128/100</f>
        <v>56.286984885284653</v>
      </c>
      <c r="K125" s="112">
        <f>K122*MICS06!K128/100</f>
        <v>39.509680987441939</v>
      </c>
      <c r="L125" s="109">
        <f>L122*MICS06!L128/100</f>
        <v>9.3218959537194763</v>
      </c>
      <c r="M125" s="113">
        <f>M122*MICS06!M128/100</f>
        <v>14.183582091993225</v>
      </c>
      <c r="N125" s="112">
        <f>N122*MICS06!N128/100</f>
        <v>20.228298201586778</v>
      </c>
      <c r="O125" s="112">
        <f>O122*MICS06!O128/100</f>
        <v>20.201160587557187</v>
      </c>
      <c r="P125" s="112">
        <f>P122*MICS06!P128/100</f>
        <v>24.10000838628693</v>
      </c>
      <c r="Q125" s="111">
        <f>Q122*MICS06!Q128/100</f>
        <v>26.2817325982315</v>
      </c>
      <c r="R125" s="110">
        <f>R122*MICS06!R128/100</f>
        <v>57.48510038177487</v>
      </c>
      <c r="S125" s="112">
        <f>S122*MICS06!S128/100</f>
        <v>7.260112230312691</v>
      </c>
      <c r="T125" s="112">
        <f>T122*MICS06!T128/100</f>
        <v>34.398195313893417</v>
      </c>
      <c r="U125" s="112">
        <f>U122*MICS06!U128/100</f>
        <v>4.1246102633680906</v>
      </c>
      <c r="V125" s="112">
        <f>V122*MICS06!V128/100</f>
        <v>41.321413535962854</v>
      </c>
      <c r="W125" s="112">
        <f>W122*MICS06!W128/100</f>
        <v>31.274042622947956</v>
      </c>
      <c r="X125" s="112">
        <f>X122*MICS06!X128/100</f>
        <v>21.711656371479208</v>
      </c>
      <c r="Y125" s="109">
        <f>Y122*MICS06!Y128/100</f>
        <v>24.665988910139678</v>
      </c>
      <c r="Z125" s="437"/>
      <c r="AA125" s="437"/>
      <c r="AB125" s="437"/>
      <c r="AC125" s="437"/>
      <c r="AD125" s="437"/>
      <c r="AE125" s="437"/>
      <c r="AF125" s="437"/>
      <c r="AG125" s="437"/>
      <c r="AH125" s="437"/>
      <c r="AI125" s="437"/>
      <c r="AJ125" s="437"/>
      <c r="AK125" s="437"/>
      <c r="AL125" s="437"/>
      <c r="AM125" s="437"/>
      <c r="AN125" s="437"/>
      <c r="AO125" s="437"/>
      <c r="AP125" s="437"/>
      <c r="AQ125" s="437"/>
      <c r="AR125" s="437"/>
      <c r="AS125" s="437"/>
      <c r="AT125" s="437"/>
      <c r="AU125" s="437"/>
      <c r="AV125" s="437"/>
      <c r="AW125" s="437"/>
      <c r="AX125" s="437"/>
      <c r="AY125" s="437"/>
      <c r="AZ125" s="800"/>
      <c r="BA125" s="1039"/>
      <c r="BB125" s="583" t="s">
        <v>16</v>
      </c>
      <c r="BC125" s="41" t="s">
        <v>36</v>
      </c>
      <c r="BD125" s="37" t="s">
        <v>36</v>
      </c>
      <c r="BE125" s="37" t="s">
        <v>36</v>
      </c>
      <c r="BF125" s="37" t="s">
        <v>36</v>
      </c>
      <c r="BG125" s="32" t="s">
        <v>36</v>
      </c>
      <c r="BH125" s="41" t="s">
        <v>36</v>
      </c>
      <c r="BI125" s="37" t="s">
        <v>36</v>
      </c>
      <c r="BJ125" s="37" t="s">
        <v>36</v>
      </c>
      <c r="BK125" s="37" t="s">
        <v>36</v>
      </c>
      <c r="BL125" s="32" t="s">
        <v>36</v>
      </c>
      <c r="BM125" s="41" t="s">
        <v>36</v>
      </c>
      <c r="BN125" s="37" t="s">
        <v>36</v>
      </c>
      <c r="BO125" s="37" t="s">
        <v>36</v>
      </c>
      <c r="BP125" s="37" t="s">
        <v>36</v>
      </c>
      <c r="BQ125" s="32" t="s">
        <v>36</v>
      </c>
      <c r="BR125" s="41" t="s">
        <v>36</v>
      </c>
      <c r="BS125" s="37" t="s">
        <v>36</v>
      </c>
      <c r="BT125" s="37" t="s">
        <v>36</v>
      </c>
      <c r="BU125" s="37" t="s">
        <v>36</v>
      </c>
      <c r="BV125" s="37" t="s">
        <v>36</v>
      </c>
      <c r="BW125" s="37" t="s">
        <v>36</v>
      </c>
      <c r="BX125" s="37" t="s">
        <v>36</v>
      </c>
      <c r="BY125" s="27" t="s">
        <v>36</v>
      </c>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c r="CY125" s="4"/>
      <c r="CZ125" s="4"/>
    </row>
    <row r="126" s="307" customFormat="true" ht="15" customHeight="true" x14ac:dyDescent="0.2">
      <c r="A126" s="1051"/>
      <c r="B126" s="378" t="s">
        <v>22</v>
      </c>
      <c r="C126" s="113">
        <f>100-C124-C125-C127</f>
        <v>25.675712714666712</v>
      </c>
      <c r="D126" s="112">
        <f t="shared" ref="D126:Y126" si="4">100-D124-D125-D127</f>
        <v>16.400124403407254</v>
      </c>
      <c r="E126" s="112">
        <f t="shared" si="4"/>
        <v>13.909184458124347</v>
      </c>
      <c r="F126" s="112">
        <f t="shared" si="4"/>
        <v>8.155790448791933</v>
      </c>
      <c r="G126" s="111">
        <f t="shared" si="4"/>
        <v>1.6928264307891496</v>
      </c>
      <c r="H126" s="110">
        <f t="shared" si="4"/>
        <v>20.339364586722748</v>
      </c>
      <c r="I126" s="112">
        <f t="shared" si="4"/>
        <v>7.7733638556554858</v>
      </c>
      <c r="J126" s="112">
        <f t="shared" si="4"/>
        <v>3.963753918518711</v>
      </c>
      <c r="K126" s="112">
        <f t="shared" si="4"/>
        <v>1.7230032712107415</v>
      </c>
      <c r="L126" s="109">
        <f t="shared" si="4"/>
        <v>0.96256277111812949</v>
      </c>
      <c r="M126" s="113">
        <f t="shared" si="4"/>
        <v>24.754231584628258</v>
      </c>
      <c r="N126" s="112">
        <f t="shared" si="4"/>
        <v>20.295667504578219</v>
      </c>
      <c r="O126" s="112">
        <f t="shared" si="4"/>
        <v>16.659405670521455</v>
      </c>
      <c r="P126" s="112">
        <f t="shared" si="4"/>
        <v>14.759788861149223</v>
      </c>
      <c r="Q126" s="111">
        <f t="shared" si="4"/>
        <v>8.7254408625061917</v>
      </c>
      <c r="R126" s="110">
        <f t="shared" si="4"/>
        <v>1.4827652609283317</v>
      </c>
      <c r="S126" s="112">
        <f t="shared" si="4"/>
        <v>23.645994843109872</v>
      </c>
      <c r="T126" s="112">
        <f t="shared" si="4"/>
        <v>4.3867729532124091</v>
      </c>
      <c r="U126" s="112">
        <f t="shared" si="4"/>
        <v>49.777898171388912</v>
      </c>
      <c r="V126" s="112">
        <f t="shared" si="4"/>
        <v>4.4713945822429579</v>
      </c>
      <c r="W126" s="112">
        <f t="shared" si="4"/>
        <v>3.8484551284084283</v>
      </c>
      <c r="X126" s="112">
        <f t="shared" si="4"/>
        <v>7.3155951199510625</v>
      </c>
      <c r="Y126" s="109">
        <f t="shared" si="4"/>
        <v>29.642278996641753</v>
      </c>
      <c r="Z126" s="437"/>
      <c r="AA126" s="437"/>
      <c r="AB126" s="437"/>
      <c r="AC126" s="437"/>
      <c r="AD126" s="437"/>
      <c r="AE126" s="437"/>
      <c r="AF126" s="437"/>
      <c r="AG126" s="437"/>
      <c r="AH126" s="437"/>
      <c r="AI126" s="437"/>
      <c r="AJ126" s="437"/>
      <c r="AK126" s="437"/>
      <c r="AL126" s="437"/>
      <c r="AM126" s="437"/>
      <c r="AN126" s="437"/>
      <c r="AO126" s="437"/>
      <c r="AP126" s="437"/>
      <c r="AQ126" s="437"/>
      <c r="AR126" s="437"/>
      <c r="AS126" s="437"/>
      <c r="AT126" s="437"/>
      <c r="AU126" s="437"/>
      <c r="AV126" s="437"/>
      <c r="AW126" s="437"/>
      <c r="AX126" s="437"/>
      <c r="AY126" s="437"/>
      <c r="AZ126" s="800"/>
      <c r="BA126" s="1039"/>
      <c r="BB126" s="583" t="s">
        <v>22</v>
      </c>
      <c r="BC126" s="41" t="s">
        <v>36</v>
      </c>
      <c r="BD126" s="37" t="s">
        <v>36</v>
      </c>
      <c r="BE126" s="37" t="s">
        <v>36</v>
      </c>
      <c r="BF126" s="37" t="s">
        <v>36</v>
      </c>
      <c r="BG126" s="32" t="s">
        <v>36</v>
      </c>
      <c r="BH126" s="41" t="s">
        <v>36</v>
      </c>
      <c r="BI126" s="37" t="s">
        <v>36</v>
      </c>
      <c r="BJ126" s="37" t="s">
        <v>36</v>
      </c>
      <c r="BK126" s="37" t="s">
        <v>36</v>
      </c>
      <c r="BL126" s="32" t="s">
        <v>36</v>
      </c>
      <c r="BM126" s="41" t="s">
        <v>36</v>
      </c>
      <c r="BN126" s="37" t="s">
        <v>36</v>
      </c>
      <c r="BO126" s="37" t="s">
        <v>36</v>
      </c>
      <c r="BP126" s="37" t="s">
        <v>36</v>
      </c>
      <c r="BQ126" s="32" t="s">
        <v>36</v>
      </c>
      <c r="BR126" s="41" t="s">
        <v>36</v>
      </c>
      <c r="BS126" s="37" t="s">
        <v>36</v>
      </c>
      <c r="BT126" s="37" t="s">
        <v>36</v>
      </c>
      <c r="BU126" s="37" t="s">
        <v>36</v>
      </c>
      <c r="BV126" s="37" t="s">
        <v>36</v>
      </c>
      <c r="BW126" s="37" t="s">
        <v>36</v>
      </c>
      <c r="BX126" s="37" t="s">
        <v>36</v>
      </c>
      <c r="BY126" s="27" t="s">
        <v>36</v>
      </c>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c r="CY126" s="4"/>
      <c r="CZ126" s="4"/>
    </row>
    <row r="127" s="307" customFormat="true" ht="15" customHeight="true" x14ac:dyDescent="0.2">
      <c r="A127" s="1051"/>
      <c r="B127" s="378" t="s">
        <v>19</v>
      </c>
      <c r="C127" s="113">
        <f>C160</f>
        <v>23.168813437571192</v>
      </c>
      <c r="D127" s="112">
        <f t="shared" ref="D127:Y127" si="5">D160</f>
        <v>9.8831597796746973</v>
      </c>
      <c r="E127" s="112">
        <f t="shared" si="5"/>
        <v>2.9237453368338069</v>
      </c>
      <c r="F127" s="112">
        <f t="shared" si="5"/>
        <v>2.4263761160192985</v>
      </c>
      <c r="G127" s="111">
        <f t="shared" si="5"/>
        <v>0.52236513345057456</v>
      </c>
      <c r="H127" s="110">
        <f t="shared" si="5"/>
        <v>2.917807812889182</v>
      </c>
      <c r="I127" s="112">
        <f t="shared" si="5"/>
        <v>3.5752872731100318</v>
      </c>
      <c r="J127" s="112">
        <f t="shared" si="5"/>
        <v>0.86000281023775349</v>
      </c>
      <c r="K127" s="112">
        <f t="shared" si="5"/>
        <v>0.9941284532878869</v>
      </c>
      <c r="L127" s="109">
        <f t="shared" si="5"/>
        <v>0</v>
      </c>
      <c r="M127" s="113">
        <f t="shared" si="5"/>
        <v>29.401745913370441</v>
      </c>
      <c r="N127" s="112">
        <f t="shared" si="5"/>
        <v>15.633779224222282</v>
      </c>
      <c r="O127" s="112">
        <f t="shared" si="5"/>
        <v>8.5189195607531474</v>
      </c>
      <c r="P127" s="112">
        <f t="shared" si="5"/>
        <v>3.3858673397319259</v>
      </c>
      <c r="Q127" s="111">
        <f t="shared" si="5"/>
        <v>2.3085754788194119</v>
      </c>
      <c r="R127" s="110">
        <f t="shared" si="5"/>
        <v>1.405738494126709</v>
      </c>
      <c r="S127" s="112">
        <f t="shared" si="5"/>
        <v>5.3693459160429553</v>
      </c>
      <c r="T127" s="112">
        <f t="shared" si="5"/>
        <v>5.8732131758856436</v>
      </c>
      <c r="U127" s="112">
        <f t="shared" si="5"/>
        <v>14.699603537663922</v>
      </c>
      <c r="V127" s="112">
        <f t="shared" si="5"/>
        <v>0.46170559478544271</v>
      </c>
      <c r="W127" s="112">
        <f t="shared" si="5"/>
        <v>16.8282765092274</v>
      </c>
      <c r="X127" s="112">
        <f t="shared" si="5"/>
        <v>43.400876232201533</v>
      </c>
      <c r="Y127" s="109">
        <f t="shared" si="5"/>
        <v>8.1525108493490386</v>
      </c>
      <c r="Z127" s="437"/>
      <c r="AA127" s="437"/>
      <c r="AB127" s="437"/>
      <c r="AC127" s="437"/>
      <c r="AD127" s="437"/>
      <c r="AE127" s="437"/>
      <c r="AF127" s="437"/>
      <c r="AG127" s="437"/>
      <c r="AH127" s="437"/>
      <c r="AI127" s="437"/>
      <c r="AJ127" s="437"/>
      <c r="AK127" s="437"/>
      <c r="AL127" s="437"/>
      <c r="AM127" s="437"/>
      <c r="AN127" s="437"/>
      <c r="AO127" s="437"/>
      <c r="AP127" s="437"/>
      <c r="AQ127" s="437"/>
      <c r="AR127" s="437"/>
      <c r="AS127" s="437"/>
      <c r="AT127" s="437"/>
      <c r="AU127" s="437"/>
      <c r="AV127" s="437"/>
      <c r="AW127" s="437"/>
      <c r="AX127" s="437"/>
      <c r="AY127" s="437"/>
      <c r="AZ127" s="800"/>
      <c r="BA127" s="1039"/>
      <c r="BB127" s="583" t="s">
        <v>19</v>
      </c>
      <c r="BC127" s="41" t="s">
        <v>36</v>
      </c>
      <c r="BD127" s="37" t="s">
        <v>36</v>
      </c>
      <c r="BE127" s="37" t="s">
        <v>36</v>
      </c>
      <c r="BF127" s="37" t="s">
        <v>36</v>
      </c>
      <c r="BG127" s="32" t="s">
        <v>36</v>
      </c>
      <c r="BH127" s="41" t="s">
        <v>36</v>
      </c>
      <c r="BI127" s="37" t="s">
        <v>36</v>
      </c>
      <c r="BJ127" s="37" t="s">
        <v>36</v>
      </c>
      <c r="BK127" s="37" t="s">
        <v>36</v>
      </c>
      <c r="BL127" s="32" t="s">
        <v>36</v>
      </c>
      <c r="BM127" s="41" t="s">
        <v>36</v>
      </c>
      <c r="BN127" s="37" t="s">
        <v>36</v>
      </c>
      <c r="BO127" s="37" t="s">
        <v>36</v>
      </c>
      <c r="BP127" s="37" t="s">
        <v>36</v>
      </c>
      <c r="BQ127" s="32" t="s">
        <v>36</v>
      </c>
      <c r="BR127" s="41" t="s">
        <v>36</v>
      </c>
      <c r="BS127" s="37" t="s">
        <v>36</v>
      </c>
      <c r="BT127" s="37" t="s">
        <v>36</v>
      </c>
      <c r="BU127" s="37" t="s">
        <v>36</v>
      </c>
      <c r="BV127" s="37" t="s">
        <v>36</v>
      </c>
      <c r="BW127" s="37" t="s">
        <v>36</v>
      </c>
      <c r="BX127" s="37" t="s">
        <v>36</v>
      </c>
      <c r="BY127" s="27" t="s">
        <v>36</v>
      </c>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c r="CY127" s="4"/>
      <c r="CZ127" s="4"/>
    </row>
    <row r="128" s="307" customFormat="true" ht="15" customHeight="true" x14ac:dyDescent="0.2">
      <c r="A128" s="1051" t="s">
        <v>182</v>
      </c>
      <c r="B128" s="378" t="s">
        <v>50</v>
      </c>
      <c r="C128" s="57" t="s">
        <v>36</v>
      </c>
      <c r="D128" s="54" t="s">
        <v>36</v>
      </c>
      <c r="E128" s="54" t="s">
        <v>36</v>
      </c>
      <c r="F128" s="54" t="s">
        <v>36</v>
      </c>
      <c r="G128" s="51" t="s">
        <v>36</v>
      </c>
      <c r="H128" s="48" t="s">
        <v>36</v>
      </c>
      <c r="I128" s="54" t="s">
        <v>36</v>
      </c>
      <c r="J128" s="54" t="s">
        <v>36</v>
      </c>
      <c r="K128" s="54" t="s">
        <v>36</v>
      </c>
      <c r="L128" s="45" t="s">
        <v>36</v>
      </c>
      <c r="M128" s="57" t="s">
        <v>36</v>
      </c>
      <c r="N128" s="54" t="s">
        <v>36</v>
      </c>
      <c r="O128" s="54" t="s">
        <v>36</v>
      </c>
      <c r="P128" s="54" t="s">
        <v>36</v>
      </c>
      <c r="Q128" s="51" t="s">
        <v>36</v>
      </c>
      <c r="R128" s="48" t="s">
        <v>36</v>
      </c>
      <c r="S128" s="54" t="s">
        <v>36</v>
      </c>
      <c r="T128" s="54" t="s">
        <v>36</v>
      </c>
      <c r="U128" s="54" t="s">
        <v>36</v>
      </c>
      <c r="V128" s="54" t="s">
        <v>36</v>
      </c>
      <c r="W128" s="54" t="s">
        <v>36</v>
      </c>
      <c r="X128" s="54" t="s">
        <v>36</v>
      </c>
      <c r="Y128" s="45" t="s">
        <v>36</v>
      </c>
      <c r="Z128" s="437"/>
      <c r="AA128" s="437"/>
      <c r="AB128" s="437"/>
      <c r="AC128" s="437"/>
      <c r="AD128" s="437"/>
      <c r="AE128" s="437"/>
      <c r="AF128" s="437"/>
      <c r="AG128" s="437"/>
      <c r="AH128" s="437"/>
      <c r="AI128" s="437"/>
      <c r="AJ128" s="437"/>
      <c r="AK128" s="437"/>
      <c r="AL128" s="437"/>
      <c r="AM128" s="437"/>
      <c r="AN128" s="437"/>
      <c r="AO128" s="437"/>
      <c r="AP128" s="437"/>
      <c r="AQ128" s="437"/>
      <c r="AR128" s="437"/>
      <c r="AS128" s="437"/>
      <c r="AT128" s="437"/>
      <c r="AU128" s="437"/>
      <c r="AV128" s="437"/>
      <c r="AW128" s="437"/>
      <c r="AX128" s="437"/>
      <c r="AY128" s="437"/>
      <c r="AZ128" s="800"/>
      <c r="BA128" s="1039" t="s">
        <v>110</v>
      </c>
      <c r="BB128" s="583" t="s">
        <v>50</v>
      </c>
      <c r="BC128" s="41" t="s">
        <v>36</v>
      </c>
      <c r="BD128" s="37" t="s">
        <v>36</v>
      </c>
      <c r="BE128" s="37" t="s">
        <v>36</v>
      </c>
      <c r="BF128" s="37" t="s">
        <v>36</v>
      </c>
      <c r="BG128" s="32" t="s">
        <v>36</v>
      </c>
      <c r="BH128" s="41" t="s">
        <v>36</v>
      </c>
      <c r="BI128" s="37" t="s">
        <v>36</v>
      </c>
      <c r="BJ128" s="37" t="s">
        <v>36</v>
      </c>
      <c r="BK128" s="37" t="s">
        <v>36</v>
      </c>
      <c r="BL128" s="32" t="s">
        <v>36</v>
      </c>
      <c r="BM128" s="41" t="s">
        <v>36</v>
      </c>
      <c r="BN128" s="37" t="s">
        <v>36</v>
      </c>
      <c r="BO128" s="37" t="s">
        <v>36</v>
      </c>
      <c r="BP128" s="37" t="s">
        <v>36</v>
      </c>
      <c r="BQ128" s="32" t="s">
        <v>36</v>
      </c>
      <c r="BR128" s="41" t="s">
        <v>36</v>
      </c>
      <c r="BS128" s="37" t="s">
        <v>36</v>
      </c>
      <c r="BT128" s="37" t="s">
        <v>36</v>
      </c>
      <c r="BU128" s="37" t="s">
        <v>36</v>
      </c>
      <c r="BV128" s="37" t="s">
        <v>36</v>
      </c>
      <c r="BW128" s="37" t="s">
        <v>36</v>
      </c>
      <c r="BX128" s="37" t="s">
        <v>36</v>
      </c>
      <c r="BY128" s="27" t="s">
        <v>36</v>
      </c>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307" customFormat="true" ht="15" customHeight="true" x14ac:dyDescent="0.2">
      <c r="A129" s="1052"/>
      <c r="B129" s="379" t="s">
        <v>49</v>
      </c>
      <c r="C129" s="56" t="s">
        <v>36</v>
      </c>
      <c r="D129" s="53" t="s">
        <v>36</v>
      </c>
      <c r="E129" s="53" t="s">
        <v>36</v>
      </c>
      <c r="F129" s="53" t="s">
        <v>36</v>
      </c>
      <c r="G129" s="50" t="s">
        <v>36</v>
      </c>
      <c r="H129" s="47" t="s">
        <v>36</v>
      </c>
      <c r="I129" s="53" t="s">
        <v>36</v>
      </c>
      <c r="J129" s="53" t="s">
        <v>36</v>
      </c>
      <c r="K129" s="53" t="s">
        <v>36</v>
      </c>
      <c r="L129" s="44" t="s">
        <v>36</v>
      </c>
      <c r="M129" s="56" t="s">
        <v>36</v>
      </c>
      <c r="N129" s="53" t="s">
        <v>36</v>
      </c>
      <c r="O129" s="53" t="s">
        <v>36</v>
      </c>
      <c r="P129" s="53" t="s">
        <v>36</v>
      </c>
      <c r="Q129" s="50" t="s">
        <v>36</v>
      </c>
      <c r="R129" s="47" t="s">
        <v>36</v>
      </c>
      <c r="S129" s="53" t="s">
        <v>36</v>
      </c>
      <c r="T129" s="53" t="s">
        <v>36</v>
      </c>
      <c r="U129" s="53" t="s">
        <v>36</v>
      </c>
      <c r="V129" s="53" t="s">
        <v>36</v>
      </c>
      <c r="W129" s="53" t="s">
        <v>36</v>
      </c>
      <c r="X129" s="53" t="s">
        <v>36</v>
      </c>
      <c r="Y129" s="44" t="s">
        <v>36</v>
      </c>
      <c r="Z129" s="437"/>
      <c r="AA129" s="437"/>
      <c r="AB129" s="437"/>
      <c r="AC129" s="437"/>
      <c r="AD129" s="437"/>
      <c r="AE129" s="437"/>
      <c r="AF129" s="437"/>
      <c r="AG129" s="437"/>
      <c r="AH129" s="437"/>
      <c r="AI129" s="437"/>
      <c r="AJ129" s="437"/>
      <c r="AK129" s="437"/>
      <c r="AL129" s="437"/>
      <c r="AM129" s="437"/>
      <c r="AN129" s="437"/>
      <c r="AO129" s="437"/>
      <c r="AP129" s="437"/>
      <c r="AQ129" s="437"/>
      <c r="AR129" s="437"/>
      <c r="AS129" s="437"/>
      <c r="AT129" s="437"/>
      <c r="AU129" s="437"/>
      <c r="AV129" s="437"/>
      <c r="AW129" s="437"/>
      <c r="AX129" s="437"/>
      <c r="AY129" s="437"/>
      <c r="AZ129" s="800"/>
      <c r="BA129" s="1040"/>
      <c r="BB129" s="584" t="s">
        <v>49</v>
      </c>
      <c r="BC129" s="40" t="s">
        <v>36</v>
      </c>
      <c r="BD129" s="36" t="s">
        <v>36</v>
      </c>
      <c r="BE129" s="36" t="s">
        <v>36</v>
      </c>
      <c r="BF129" s="36" t="s">
        <v>36</v>
      </c>
      <c r="BG129" s="31" t="s">
        <v>36</v>
      </c>
      <c r="BH129" s="40" t="s">
        <v>36</v>
      </c>
      <c r="BI129" s="36" t="s">
        <v>36</v>
      </c>
      <c r="BJ129" s="36" t="s">
        <v>36</v>
      </c>
      <c r="BK129" s="36" t="s">
        <v>36</v>
      </c>
      <c r="BL129" s="31" t="s">
        <v>36</v>
      </c>
      <c r="BM129" s="40" t="s">
        <v>36</v>
      </c>
      <c r="BN129" s="36" t="s">
        <v>36</v>
      </c>
      <c r="BO129" s="36" t="s">
        <v>36</v>
      </c>
      <c r="BP129" s="36" t="s">
        <v>36</v>
      </c>
      <c r="BQ129" s="31" t="s">
        <v>36</v>
      </c>
      <c r="BR129" s="40" t="s">
        <v>36</v>
      </c>
      <c r="BS129" s="36" t="s">
        <v>36</v>
      </c>
      <c r="BT129" s="36" t="s">
        <v>36</v>
      </c>
      <c r="BU129" s="36" t="s">
        <v>36</v>
      </c>
      <c r="BV129" s="36" t="s">
        <v>36</v>
      </c>
      <c r="BW129" s="36" t="s">
        <v>36</v>
      </c>
      <c r="BX129" s="36" t="s">
        <v>36</v>
      </c>
      <c r="BY129" s="26" t="s">
        <v>36</v>
      </c>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03" customFormat="true" ht="15" hidden="true" customHeight="true" x14ac:dyDescent="0.2">
      <c r="A130" s="1058" t="s">
        <v>48</v>
      </c>
      <c r="B130" s="375" t="s">
        <v>43</v>
      </c>
      <c r="C130" s="382"/>
      <c r="D130" s="383"/>
      <c r="E130" s="383"/>
      <c r="F130" s="383"/>
      <c r="G130" s="384"/>
      <c r="H130" s="385"/>
      <c r="I130" s="383"/>
      <c r="J130" s="383"/>
      <c r="K130" s="383"/>
      <c r="L130" s="386"/>
      <c r="M130" s="382"/>
      <c r="N130" s="383"/>
      <c r="O130" s="383"/>
      <c r="P130" s="383"/>
      <c r="Q130" s="384"/>
      <c r="R130" s="385"/>
      <c r="S130" s="383"/>
      <c r="T130" s="383"/>
      <c r="U130" s="383"/>
      <c r="V130" s="383"/>
      <c r="W130" s="383"/>
      <c r="X130" s="383"/>
      <c r="Y130" s="386"/>
      <c r="Z130" s="774"/>
      <c r="AA130" s="774"/>
      <c r="AB130" s="774"/>
      <c r="AC130" s="774"/>
      <c r="AD130" s="774"/>
      <c r="AE130" s="774"/>
      <c r="AF130" s="774"/>
      <c r="AG130" s="774"/>
      <c r="AH130" s="774"/>
      <c r="AI130" s="774"/>
      <c r="AJ130" s="774"/>
      <c r="AK130" s="774"/>
      <c r="AL130" s="774"/>
      <c r="AM130" s="774"/>
      <c r="AN130" s="774"/>
      <c r="AO130" s="774"/>
      <c r="AP130" s="774"/>
      <c r="AQ130" s="774"/>
      <c r="AR130" s="774"/>
      <c r="AS130" s="774"/>
      <c r="AT130" s="774"/>
      <c r="AU130" s="774"/>
      <c r="AV130" s="774"/>
      <c r="AW130" s="774"/>
      <c r="AX130" s="774"/>
      <c r="AY130" s="774"/>
      <c r="AZ130" s="343"/>
      <c r="BB130" s="305"/>
      <c r="BZ130" s="343"/>
      <c r="CA130" s="343"/>
      <c r="CB130" s="343"/>
      <c r="CC130" s="343"/>
      <c r="CD130" s="343"/>
      <c r="CE130" s="343"/>
      <c r="CF130" s="343"/>
      <c r="CG130" s="343"/>
      <c r="CH130" s="343"/>
      <c r="CI130" s="343"/>
      <c r="CJ130" s="343"/>
      <c r="CK130" s="343"/>
      <c r="CL130" s="343"/>
      <c r="CM130" s="343"/>
      <c r="CN130" s="343"/>
      <c r="CO130" s="343"/>
      <c r="CP130" s="343"/>
      <c r="CQ130" s="343"/>
      <c r="CR130" s="343"/>
      <c r="CS130" s="343"/>
      <c r="CT130" s="343"/>
      <c r="CU130" s="343"/>
      <c r="CV130" s="343"/>
      <c r="CW130" s="343"/>
      <c r="CX130" s="343"/>
      <c r="CY130" s="343"/>
      <c r="CZ130" s="343"/>
    </row>
    <row r="131" s="303" customFormat="true" ht="15" hidden="true" customHeight="true" x14ac:dyDescent="0.2">
      <c r="A131" s="1059"/>
      <c r="B131" s="371" t="s">
        <v>47</v>
      </c>
      <c r="C131" s="387"/>
      <c r="D131" s="388"/>
      <c r="E131" s="388"/>
      <c r="F131" s="388"/>
      <c r="G131" s="389"/>
      <c r="H131" s="390"/>
      <c r="I131" s="388"/>
      <c r="J131" s="388"/>
      <c r="K131" s="388"/>
      <c r="L131" s="391"/>
      <c r="M131" s="387"/>
      <c r="N131" s="388"/>
      <c r="O131" s="388"/>
      <c r="P131" s="388"/>
      <c r="Q131" s="389"/>
      <c r="R131" s="390"/>
      <c r="S131" s="388"/>
      <c r="T131" s="388"/>
      <c r="U131" s="388"/>
      <c r="V131" s="388"/>
      <c r="W131" s="388"/>
      <c r="X131" s="388"/>
      <c r="Y131" s="391"/>
      <c r="Z131" s="774"/>
      <c r="AA131" s="774"/>
      <c r="AB131" s="774"/>
      <c r="AC131" s="774"/>
      <c r="AD131" s="774"/>
      <c r="AE131" s="774"/>
      <c r="AF131" s="774"/>
      <c r="AG131" s="774"/>
      <c r="AH131" s="774"/>
      <c r="AI131" s="774"/>
      <c r="AJ131" s="774"/>
      <c r="AK131" s="774"/>
      <c r="AL131" s="774"/>
      <c r="AM131" s="774"/>
      <c r="AN131" s="774"/>
      <c r="AO131" s="774"/>
      <c r="AP131" s="774"/>
      <c r="AQ131" s="774"/>
      <c r="AR131" s="774"/>
      <c r="AS131" s="774"/>
      <c r="AT131" s="774"/>
      <c r="AU131" s="774"/>
      <c r="AV131" s="774"/>
      <c r="AW131" s="774"/>
      <c r="AX131" s="774"/>
      <c r="AY131" s="774"/>
      <c r="AZ131" s="343"/>
      <c r="BB131" s="305"/>
      <c r="BZ131" s="343"/>
      <c r="CA131" s="343"/>
      <c r="CB131" s="343"/>
      <c r="CC131" s="343"/>
      <c r="CD131" s="343"/>
      <c r="CE131" s="343"/>
      <c r="CF131" s="343"/>
      <c r="CG131" s="343"/>
      <c r="CH131" s="343"/>
      <c r="CI131" s="343"/>
      <c r="CJ131" s="343"/>
      <c r="CK131" s="343"/>
      <c r="CL131" s="343"/>
      <c r="CM131" s="343"/>
      <c r="CN131" s="343"/>
      <c r="CO131" s="343"/>
      <c r="CP131" s="343"/>
      <c r="CQ131" s="343"/>
      <c r="CR131" s="343"/>
      <c r="CS131" s="343"/>
      <c r="CT131" s="343"/>
      <c r="CU131" s="343"/>
      <c r="CV131" s="343"/>
      <c r="CW131" s="343"/>
      <c r="CX131" s="343"/>
      <c r="CY131" s="343"/>
      <c r="CZ131" s="343"/>
    </row>
    <row r="132" s="303" customFormat="true" ht="15" hidden="true" customHeight="true" x14ac:dyDescent="0.2">
      <c r="A132" s="1060"/>
      <c r="B132" s="372" t="s">
        <v>47</v>
      </c>
      <c r="C132" s="392"/>
      <c r="D132" s="393"/>
      <c r="E132" s="393"/>
      <c r="F132" s="393"/>
      <c r="G132" s="394"/>
      <c r="H132" s="395"/>
      <c r="I132" s="393"/>
      <c r="J132" s="393"/>
      <c r="K132" s="393"/>
      <c r="L132" s="396"/>
      <c r="M132" s="392"/>
      <c r="N132" s="393"/>
      <c r="O132" s="393"/>
      <c r="P132" s="393"/>
      <c r="Q132" s="394"/>
      <c r="R132" s="14"/>
      <c r="S132" s="13"/>
      <c r="T132" s="13"/>
      <c r="U132" s="13"/>
      <c r="V132" s="13"/>
      <c r="W132" s="13"/>
      <c r="X132" s="13"/>
      <c r="Y132" s="8"/>
      <c r="Z132" s="774"/>
      <c r="AA132" s="774"/>
      <c r="AB132" s="774"/>
      <c r="AC132" s="774"/>
      <c r="AD132" s="774"/>
      <c r="AE132" s="774"/>
      <c r="AF132" s="774"/>
      <c r="AG132" s="774"/>
      <c r="AH132" s="774"/>
      <c r="AI132" s="774"/>
      <c r="AJ132" s="774"/>
      <c r="AK132" s="774"/>
      <c r="AL132" s="774"/>
      <c r="AM132" s="774"/>
      <c r="AN132" s="774"/>
      <c r="AO132" s="774"/>
      <c r="AP132" s="774"/>
      <c r="AQ132" s="774"/>
      <c r="AR132" s="774"/>
      <c r="AS132" s="774"/>
      <c r="AT132" s="774"/>
      <c r="AU132" s="774"/>
      <c r="AV132" s="774"/>
      <c r="AW132" s="774"/>
      <c r="AX132" s="774"/>
      <c r="AY132" s="774"/>
      <c r="AZ132" s="343"/>
      <c r="BB132" s="305"/>
      <c r="BZ132" s="343"/>
      <c r="CA132" s="343"/>
      <c r="CB132" s="343"/>
      <c r="CC132" s="343"/>
      <c r="CD132" s="343"/>
      <c r="CE132" s="343"/>
      <c r="CF132" s="343"/>
      <c r="CG132" s="343"/>
      <c r="CH132" s="343"/>
      <c r="CI132" s="343"/>
      <c r="CJ132" s="343"/>
      <c r="CK132" s="343"/>
      <c r="CL132" s="343"/>
      <c r="CM132" s="343"/>
      <c r="CN132" s="343"/>
      <c r="CO132" s="343"/>
      <c r="CP132" s="343"/>
      <c r="CQ132" s="343"/>
      <c r="CR132" s="343"/>
      <c r="CS132" s="343"/>
      <c r="CT132" s="343"/>
      <c r="CU132" s="343"/>
      <c r="CV132" s="343"/>
      <c r="CW132" s="343"/>
      <c r="CX132" s="343"/>
      <c r="CY132" s="343"/>
      <c r="CZ132" s="343"/>
    </row>
    <row r="133" s="307" customFormat="true" ht="15" customHeight="true" x14ac:dyDescent="0.2">
      <c r="A133" s="302"/>
      <c r="B133" s="374"/>
      <c r="C133" s="1054" t="s">
        <v>116</v>
      </c>
      <c r="D133" s="1055"/>
      <c r="E133" s="1055"/>
      <c r="F133" s="1055"/>
      <c r="G133" s="1056"/>
      <c r="H133" s="1057" t="s">
        <v>39</v>
      </c>
      <c r="I133" s="1048"/>
      <c r="J133" s="1048"/>
      <c r="K133" s="1048"/>
      <c r="L133" s="1050"/>
      <c r="M133" s="1047" t="s">
        <v>38</v>
      </c>
      <c r="N133" s="1048"/>
      <c r="O133" s="1048"/>
      <c r="P133" s="1048"/>
      <c r="Q133" s="1050"/>
      <c r="R133" s="16" t="s">
        <v>144</v>
      </c>
      <c r="S133" s="426"/>
      <c r="T133" s="426"/>
      <c r="U133" s="426"/>
      <c r="V133" s="426"/>
      <c r="W133" s="426"/>
      <c r="X133" s="426"/>
      <c r="Y133" s="426"/>
      <c r="Z133" s="437"/>
      <c r="AA133" s="437"/>
      <c r="AB133" s="437"/>
      <c r="AC133" s="437"/>
      <c r="AD133" s="437"/>
      <c r="AE133" s="437"/>
      <c r="AF133" s="437"/>
      <c r="AG133" s="437"/>
      <c r="AH133" s="437"/>
      <c r="AI133" s="437"/>
      <c r="AJ133" s="437"/>
      <c r="AK133" s="437"/>
      <c r="AL133" s="437"/>
      <c r="AM133" s="437"/>
      <c r="AN133" s="437"/>
      <c r="AO133" s="437"/>
      <c r="AP133" s="437"/>
      <c r="AQ133" s="437"/>
      <c r="AR133" s="437"/>
      <c r="AS133" s="437"/>
      <c r="AT133" s="437"/>
      <c r="AU133" s="437"/>
      <c r="AV133" s="437"/>
      <c r="AW133" s="437"/>
      <c r="AX133" s="437"/>
      <c r="AY133" s="437"/>
      <c r="AZ133" s="800"/>
      <c r="BA133" s="344" t="s">
        <v>132</v>
      </c>
      <c r="BB133" s="288" t="s">
        <v>100</v>
      </c>
      <c r="BC133" s="1042" t="s">
        <v>116</v>
      </c>
      <c r="BD133" s="1043"/>
      <c r="BE133" s="1043"/>
      <c r="BF133" s="1043"/>
      <c r="BG133" s="1044"/>
      <c r="BH133" s="1042" t="s">
        <v>39</v>
      </c>
      <c r="BI133" s="1043"/>
      <c r="BJ133" s="1043"/>
      <c r="BK133" s="1043"/>
      <c r="BL133" s="1044"/>
      <c r="BM133" s="1042" t="s">
        <v>38</v>
      </c>
      <c r="BN133" s="1043"/>
      <c r="BO133" s="1043"/>
      <c r="BP133" s="1043"/>
      <c r="BQ133" s="1045"/>
      <c r="BR133" s="15" t="s">
        <v>144</v>
      </c>
      <c r="BS133" s="426"/>
      <c r="BT133" s="426"/>
      <c r="BU133" s="426"/>
      <c r="BV133" s="426"/>
      <c r="BW133" s="426"/>
      <c r="BX133" s="426"/>
      <c r="BY133" s="426"/>
      <c r="BZ133" s="342"/>
      <c r="CA133" s="342"/>
      <c r="CB133" s="342"/>
      <c r="CC133" s="342"/>
      <c r="CD133" s="342"/>
      <c r="CE133" s="342"/>
      <c r="CF133" s="342"/>
      <c r="CG133" s="342"/>
      <c r="CH133" s="342"/>
      <c r="CI133" s="342"/>
      <c r="CJ133" s="342"/>
      <c r="CK133" s="342"/>
      <c r="CL133" s="342"/>
      <c r="CM133" s="342"/>
      <c r="CN133" s="342"/>
      <c r="CO133" s="342"/>
      <c r="CP133" s="342"/>
      <c r="CQ133" s="342"/>
      <c r="CR133" s="342"/>
      <c r="CS133" s="342"/>
      <c r="CT133" s="342"/>
      <c r="CU133" s="342"/>
      <c r="CV133" s="342"/>
      <c r="CW133" s="342"/>
      <c r="CX133" s="342"/>
      <c r="CY133" s="342"/>
      <c r="CZ133" s="342"/>
    </row>
    <row r="134" s="307" customFormat="true" ht="12.75" x14ac:dyDescent="0.2">
      <c r="A134" s="329" t="s">
        <v>70</v>
      </c>
      <c r="B134" s="374"/>
      <c r="C134" s="417" t="s">
        <v>0</v>
      </c>
      <c r="D134" s="590" t="s">
        <v>1</v>
      </c>
      <c r="E134" s="590" t="s">
        <v>2</v>
      </c>
      <c r="F134" s="590" t="s">
        <v>3</v>
      </c>
      <c r="G134" s="591" t="s">
        <v>4</v>
      </c>
      <c r="H134" s="380" t="s">
        <v>0</v>
      </c>
      <c r="I134" s="592" t="s">
        <v>1</v>
      </c>
      <c r="J134" s="592" t="s">
        <v>2</v>
      </c>
      <c r="K134" s="592" t="s">
        <v>3</v>
      </c>
      <c r="L134" s="593" t="s">
        <v>4</v>
      </c>
      <c r="M134" s="381" t="s">
        <v>0</v>
      </c>
      <c r="N134" s="592" t="s">
        <v>1</v>
      </c>
      <c r="O134" s="592" t="s">
        <v>2</v>
      </c>
      <c r="P134" s="592" t="s">
        <v>3</v>
      </c>
      <c r="Q134" s="588" t="s">
        <v>4</v>
      </c>
      <c r="R134" s="380" t="s">
        <v>159</v>
      </c>
      <c r="S134" s="592" t="s">
        <v>160</v>
      </c>
      <c r="T134" s="592" t="s">
        <v>161</v>
      </c>
      <c r="U134" s="592" t="s">
        <v>162</v>
      </c>
      <c r="V134" s="592" t="s">
        <v>163</v>
      </c>
      <c r="W134" s="592" t="s">
        <v>164</v>
      </c>
      <c r="X134" s="592" t="s">
        <v>165</v>
      </c>
      <c r="Y134" s="593" t="s">
        <v>166</v>
      </c>
      <c r="Z134" s="437"/>
      <c r="AA134" s="437"/>
      <c r="AB134" s="437"/>
      <c r="AC134" s="437"/>
      <c r="AD134" s="437"/>
      <c r="AE134" s="437"/>
      <c r="AF134" s="437"/>
      <c r="AG134" s="437"/>
      <c r="AH134" s="437"/>
      <c r="AI134" s="437"/>
      <c r="AJ134" s="437"/>
      <c r="AK134" s="437"/>
      <c r="AL134" s="437"/>
      <c r="AM134" s="437"/>
      <c r="AN134" s="437"/>
      <c r="AO134" s="437"/>
      <c r="AP134" s="437"/>
      <c r="AQ134" s="437"/>
      <c r="AR134" s="437"/>
      <c r="AS134" s="437"/>
      <c r="AT134" s="437"/>
      <c r="AU134" s="437"/>
      <c r="AV134" s="437"/>
      <c r="AW134" s="437"/>
      <c r="AX134" s="437"/>
      <c r="AY134" s="437"/>
      <c r="AZ134" s="800"/>
      <c r="BA134" s="329" t="s">
        <v>118</v>
      </c>
      <c r="BB134" s="328"/>
      <c r="BC134" s="455" t="s">
        <v>0</v>
      </c>
      <c r="BD134" s="326" t="s">
        <v>1</v>
      </c>
      <c r="BE134" s="326" t="s">
        <v>2</v>
      </c>
      <c r="BF134" s="326" t="s">
        <v>3</v>
      </c>
      <c r="BG134" s="456" t="s">
        <v>4</v>
      </c>
      <c r="BH134" s="455" t="s">
        <v>0</v>
      </c>
      <c r="BI134" s="326" t="s">
        <v>1</v>
      </c>
      <c r="BJ134" s="326" t="s">
        <v>2</v>
      </c>
      <c r="BK134" s="326" t="s">
        <v>3</v>
      </c>
      <c r="BL134" s="456" t="s">
        <v>4</v>
      </c>
      <c r="BM134" s="455" t="s">
        <v>0</v>
      </c>
      <c r="BN134" s="326" t="s">
        <v>1</v>
      </c>
      <c r="BO134" s="326" t="s">
        <v>2</v>
      </c>
      <c r="BP134" s="326" t="s">
        <v>3</v>
      </c>
      <c r="BQ134" s="456" t="s">
        <v>4</v>
      </c>
      <c r="BR134" s="455" t="s">
        <v>159</v>
      </c>
      <c r="BS134" s="326" t="s">
        <v>160</v>
      </c>
      <c r="BT134" s="326" t="s">
        <v>161</v>
      </c>
      <c r="BU134" s="326" t="s">
        <v>162</v>
      </c>
      <c r="BV134" s="326" t="s">
        <v>163</v>
      </c>
      <c r="BW134" s="326" t="s">
        <v>164</v>
      </c>
      <c r="BX134" s="326" t="s">
        <v>165</v>
      </c>
      <c r="BY134" s="327" t="s">
        <v>166</v>
      </c>
      <c r="BZ134" s="803"/>
      <c r="CA134" s="803"/>
      <c r="CB134" s="803"/>
      <c r="CC134" s="803"/>
      <c r="CD134" s="803"/>
      <c r="CE134" s="803"/>
      <c r="CF134" s="803"/>
      <c r="CG134" s="803"/>
      <c r="CH134" s="803"/>
      <c r="CI134" s="803"/>
      <c r="CJ134" s="803"/>
      <c r="CK134" s="803"/>
      <c r="CL134" s="803"/>
      <c r="CM134" s="803"/>
      <c r="CN134" s="803"/>
      <c r="CO134" s="803"/>
      <c r="CP134" s="803"/>
      <c r="CQ134" s="803"/>
      <c r="CR134" s="803"/>
      <c r="CS134" s="803"/>
      <c r="CT134" s="803"/>
      <c r="CU134" s="803"/>
      <c r="CV134" s="803"/>
      <c r="CW134" s="803"/>
      <c r="CX134" s="803"/>
      <c r="CY134" s="803"/>
      <c r="CZ134" s="803"/>
    </row>
    <row r="135" s="307" customFormat="true" ht="15" customHeight="true" x14ac:dyDescent="0.2">
      <c r="A135" s="1053" t="s">
        <v>46</v>
      </c>
      <c r="B135" s="377" t="s">
        <v>45</v>
      </c>
      <c r="C135" s="55" t="s">
        <v>36</v>
      </c>
      <c r="D135" s="52" t="s">
        <v>36</v>
      </c>
      <c r="E135" s="52" t="s">
        <v>36</v>
      </c>
      <c r="F135" s="52" t="s">
        <v>36</v>
      </c>
      <c r="G135" s="49" t="s">
        <v>36</v>
      </c>
      <c r="H135" s="46" t="s">
        <v>36</v>
      </c>
      <c r="I135" s="52" t="s">
        <v>36</v>
      </c>
      <c r="J135" s="52" t="s">
        <v>36</v>
      </c>
      <c r="K135" s="52" t="s">
        <v>36</v>
      </c>
      <c r="L135" s="43" t="s">
        <v>36</v>
      </c>
      <c r="M135" s="55" t="s">
        <v>36</v>
      </c>
      <c r="N135" s="52" t="s">
        <v>36</v>
      </c>
      <c r="O135" s="52" t="s">
        <v>36</v>
      </c>
      <c r="P135" s="52" t="s">
        <v>36</v>
      </c>
      <c r="Q135" s="49" t="s">
        <v>36</v>
      </c>
      <c r="R135" s="46" t="s">
        <v>36</v>
      </c>
      <c r="S135" s="52" t="s">
        <v>36</v>
      </c>
      <c r="T135" s="52" t="s">
        <v>36</v>
      </c>
      <c r="U135" s="52" t="s">
        <v>36</v>
      </c>
      <c r="V135" s="52" t="s">
        <v>36</v>
      </c>
      <c r="W135" s="52" t="s">
        <v>36</v>
      </c>
      <c r="X135" s="52" t="s">
        <v>36</v>
      </c>
      <c r="Y135" s="43" t="s">
        <v>36</v>
      </c>
      <c r="Z135" s="437"/>
      <c r="AA135" s="437"/>
      <c r="AB135" s="437"/>
      <c r="AC135" s="437"/>
      <c r="AD135" s="437"/>
      <c r="AE135" s="437"/>
      <c r="AF135" s="437"/>
      <c r="AG135" s="437"/>
      <c r="AH135" s="437"/>
      <c r="AI135" s="437"/>
      <c r="AJ135" s="437"/>
      <c r="AK135" s="437"/>
      <c r="AL135" s="437"/>
      <c r="AM135" s="437"/>
      <c r="AN135" s="437"/>
      <c r="AO135" s="437"/>
      <c r="AP135" s="437"/>
      <c r="AQ135" s="437"/>
      <c r="AR135" s="437"/>
      <c r="AS135" s="437"/>
      <c r="AT135" s="437"/>
      <c r="AU135" s="437"/>
      <c r="AV135" s="437"/>
      <c r="AW135" s="437"/>
      <c r="AX135" s="437"/>
      <c r="AY135" s="437"/>
      <c r="AZ135" s="800"/>
      <c r="BA135" s="1041" t="s">
        <v>46</v>
      </c>
      <c r="BB135" s="585" t="s">
        <v>45</v>
      </c>
      <c r="BC135" s="42" t="s">
        <v>36</v>
      </c>
      <c r="BD135" s="38" t="s">
        <v>36</v>
      </c>
      <c r="BE135" s="38" t="s">
        <v>36</v>
      </c>
      <c r="BF135" s="38" t="s">
        <v>36</v>
      </c>
      <c r="BG135" s="33" t="s">
        <v>36</v>
      </c>
      <c r="BH135" s="42" t="s">
        <v>36</v>
      </c>
      <c r="BI135" s="38" t="s">
        <v>36</v>
      </c>
      <c r="BJ135" s="38" t="s">
        <v>36</v>
      </c>
      <c r="BK135" s="38" t="s">
        <v>36</v>
      </c>
      <c r="BL135" s="33" t="s">
        <v>36</v>
      </c>
      <c r="BM135" s="42" t="s">
        <v>36</v>
      </c>
      <c r="BN135" s="38" t="s">
        <v>36</v>
      </c>
      <c r="BO135" s="38" t="s">
        <v>36</v>
      </c>
      <c r="BP135" s="38" t="s">
        <v>36</v>
      </c>
      <c r="BQ135" s="33" t="s">
        <v>36</v>
      </c>
      <c r="BR135" s="42" t="s">
        <v>36</v>
      </c>
      <c r="BS135" s="38" t="s">
        <v>36</v>
      </c>
      <c r="BT135" s="38" t="s">
        <v>36</v>
      </c>
      <c r="BU135" s="38" t="s">
        <v>36</v>
      </c>
      <c r="BV135" s="38" t="s">
        <v>36</v>
      </c>
      <c r="BW135" s="38" t="s">
        <v>36</v>
      </c>
      <c r="BX135" s="38" t="s">
        <v>36</v>
      </c>
      <c r="BY135" s="28" t="s">
        <v>36</v>
      </c>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307" customFormat="true" ht="15" customHeight="true" x14ac:dyDescent="0.2">
      <c r="A136" s="1051"/>
      <c r="B136" s="378" t="s">
        <v>44</v>
      </c>
      <c r="C136" s="57" t="s">
        <v>36</v>
      </c>
      <c r="D136" s="54" t="s">
        <v>36</v>
      </c>
      <c r="E136" s="54" t="s">
        <v>36</v>
      </c>
      <c r="F136" s="54" t="s">
        <v>36</v>
      </c>
      <c r="G136" s="51" t="s">
        <v>36</v>
      </c>
      <c r="H136" s="48" t="s">
        <v>36</v>
      </c>
      <c r="I136" s="54" t="s">
        <v>36</v>
      </c>
      <c r="J136" s="54" t="s">
        <v>36</v>
      </c>
      <c r="K136" s="54" t="s">
        <v>36</v>
      </c>
      <c r="L136" s="45" t="s">
        <v>36</v>
      </c>
      <c r="M136" s="57" t="s">
        <v>36</v>
      </c>
      <c r="N136" s="54" t="s">
        <v>36</v>
      </c>
      <c r="O136" s="54" t="s">
        <v>36</v>
      </c>
      <c r="P136" s="54" t="s">
        <v>36</v>
      </c>
      <c r="Q136" s="51" t="s">
        <v>36</v>
      </c>
      <c r="R136" s="48" t="s">
        <v>36</v>
      </c>
      <c r="S136" s="54" t="s">
        <v>36</v>
      </c>
      <c r="T136" s="54" t="s">
        <v>36</v>
      </c>
      <c r="U136" s="54" t="s">
        <v>36</v>
      </c>
      <c r="V136" s="54" t="s">
        <v>36</v>
      </c>
      <c r="W136" s="54" t="s">
        <v>36</v>
      </c>
      <c r="X136" s="54" t="s">
        <v>36</v>
      </c>
      <c r="Y136" s="45" t="s">
        <v>36</v>
      </c>
      <c r="Z136" s="437"/>
      <c r="AA136" s="437"/>
      <c r="AB136" s="437"/>
      <c r="AC136" s="437"/>
      <c r="AD136" s="437"/>
      <c r="AE136" s="437"/>
      <c r="AF136" s="437"/>
      <c r="AG136" s="437"/>
      <c r="AH136" s="437"/>
      <c r="AI136" s="437"/>
      <c r="AJ136" s="437"/>
      <c r="AK136" s="437"/>
      <c r="AL136" s="437"/>
      <c r="AM136" s="437"/>
      <c r="AN136" s="437"/>
      <c r="AO136" s="437"/>
      <c r="AP136" s="437"/>
      <c r="AQ136" s="437"/>
      <c r="AR136" s="437"/>
      <c r="AS136" s="437"/>
      <c r="AT136" s="437"/>
      <c r="AU136" s="437"/>
      <c r="AV136" s="437"/>
      <c r="AW136" s="437"/>
      <c r="AX136" s="437"/>
      <c r="AY136" s="437"/>
      <c r="AZ136" s="800"/>
      <c r="BA136" s="1039"/>
      <c r="BB136" s="583" t="s">
        <v>44</v>
      </c>
      <c r="BC136" s="41" t="s">
        <v>36</v>
      </c>
      <c r="BD136" s="37" t="s">
        <v>36</v>
      </c>
      <c r="BE136" s="37" t="s">
        <v>36</v>
      </c>
      <c r="BF136" s="37" t="s">
        <v>36</v>
      </c>
      <c r="BG136" s="32" t="s">
        <v>36</v>
      </c>
      <c r="BH136" s="41" t="s">
        <v>36</v>
      </c>
      <c r="BI136" s="37" t="s">
        <v>36</v>
      </c>
      <c r="BJ136" s="37" t="s">
        <v>36</v>
      </c>
      <c r="BK136" s="37" t="s">
        <v>36</v>
      </c>
      <c r="BL136" s="32" t="s">
        <v>36</v>
      </c>
      <c r="BM136" s="41" t="s">
        <v>36</v>
      </c>
      <c r="BN136" s="37" t="s">
        <v>36</v>
      </c>
      <c r="BO136" s="37" t="s">
        <v>36</v>
      </c>
      <c r="BP136" s="37" t="s">
        <v>36</v>
      </c>
      <c r="BQ136" s="32" t="s">
        <v>36</v>
      </c>
      <c r="BR136" s="41" t="s">
        <v>36</v>
      </c>
      <c r="BS136" s="37" t="s">
        <v>36</v>
      </c>
      <c r="BT136" s="37" t="s">
        <v>36</v>
      </c>
      <c r="BU136" s="37" t="s">
        <v>36</v>
      </c>
      <c r="BV136" s="37" t="s">
        <v>36</v>
      </c>
      <c r="BW136" s="37" t="s">
        <v>36</v>
      </c>
      <c r="BX136" s="37" t="s">
        <v>36</v>
      </c>
      <c r="BY136" s="27" t="s">
        <v>36</v>
      </c>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307" customFormat="true" ht="15" customHeight="true" x14ac:dyDescent="0.2">
      <c r="A137" s="1051"/>
      <c r="B137" s="378" t="s">
        <v>43</v>
      </c>
      <c r="C137" s="57" t="s">
        <v>36</v>
      </c>
      <c r="D137" s="54" t="s">
        <v>36</v>
      </c>
      <c r="E137" s="54" t="s">
        <v>36</v>
      </c>
      <c r="F137" s="54" t="s">
        <v>36</v>
      </c>
      <c r="G137" s="51" t="s">
        <v>36</v>
      </c>
      <c r="H137" s="48" t="s">
        <v>36</v>
      </c>
      <c r="I137" s="54" t="s">
        <v>36</v>
      </c>
      <c r="J137" s="54" t="s">
        <v>36</v>
      </c>
      <c r="K137" s="54" t="s">
        <v>36</v>
      </c>
      <c r="L137" s="45" t="s">
        <v>36</v>
      </c>
      <c r="M137" s="57" t="s">
        <v>36</v>
      </c>
      <c r="N137" s="54" t="s">
        <v>36</v>
      </c>
      <c r="O137" s="54" t="s">
        <v>36</v>
      </c>
      <c r="P137" s="54" t="s">
        <v>36</v>
      </c>
      <c r="Q137" s="51" t="s">
        <v>36</v>
      </c>
      <c r="R137" s="48" t="s">
        <v>36</v>
      </c>
      <c r="S137" s="54" t="s">
        <v>36</v>
      </c>
      <c r="T137" s="54" t="s">
        <v>36</v>
      </c>
      <c r="U137" s="54" t="s">
        <v>36</v>
      </c>
      <c r="V137" s="54" t="s">
        <v>36</v>
      </c>
      <c r="W137" s="54" t="s">
        <v>36</v>
      </c>
      <c r="X137" s="54" t="s">
        <v>36</v>
      </c>
      <c r="Y137" s="45" t="s">
        <v>36</v>
      </c>
      <c r="Z137" s="437"/>
      <c r="AA137" s="437"/>
      <c r="AB137" s="437"/>
      <c r="AC137" s="437"/>
      <c r="AD137" s="437"/>
      <c r="AE137" s="437"/>
      <c r="AF137" s="437"/>
      <c r="AG137" s="437"/>
      <c r="AH137" s="437"/>
      <c r="AI137" s="437"/>
      <c r="AJ137" s="437"/>
      <c r="AK137" s="437"/>
      <c r="AL137" s="437"/>
      <c r="AM137" s="437"/>
      <c r="AN137" s="437"/>
      <c r="AO137" s="437"/>
      <c r="AP137" s="437"/>
      <c r="AQ137" s="437"/>
      <c r="AR137" s="437"/>
      <c r="AS137" s="437"/>
      <c r="AT137" s="437"/>
      <c r="AU137" s="437"/>
      <c r="AV137" s="437"/>
      <c r="AW137" s="437"/>
      <c r="AX137" s="437"/>
      <c r="AY137" s="437"/>
      <c r="AZ137" s="800"/>
      <c r="BA137" s="1039"/>
      <c r="BB137" s="583" t="s">
        <v>43</v>
      </c>
      <c r="BC137" s="41" t="s">
        <v>36</v>
      </c>
      <c r="BD137" s="37" t="s">
        <v>36</v>
      </c>
      <c r="BE137" s="37" t="s">
        <v>36</v>
      </c>
      <c r="BF137" s="37" t="s">
        <v>36</v>
      </c>
      <c r="BG137" s="32" t="s">
        <v>36</v>
      </c>
      <c r="BH137" s="41" t="s">
        <v>36</v>
      </c>
      <c r="BI137" s="37" t="s">
        <v>36</v>
      </c>
      <c r="BJ137" s="37" t="s">
        <v>36</v>
      </c>
      <c r="BK137" s="37" t="s">
        <v>36</v>
      </c>
      <c r="BL137" s="32" t="s">
        <v>36</v>
      </c>
      <c r="BM137" s="41" t="s">
        <v>36</v>
      </c>
      <c r="BN137" s="37" t="s">
        <v>36</v>
      </c>
      <c r="BO137" s="37" t="s">
        <v>36</v>
      </c>
      <c r="BP137" s="37" t="s">
        <v>36</v>
      </c>
      <c r="BQ137" s="32" t="s">
        <v>36</v>
      </c>
      <c r="BR137" s="41" t="s">
        <v>36</v>
      </c>
      <c r="BS137" s="37" t="s">
        <v>36</v>
      </c>
      <c r="BT137" s="37" t="s">
        <v>36</v>
      </c>
      <c r="BU137" s="37" t="s">
        <v>36</v>
      </c>
      <c r="BV137" s="37" t="s">
        <v>36</v>
      </c>
      <c r="BW137" s="37" t="s">
        <v>36</v>
      </c>
      <c r="BX137" s="37" t="s">
        <v>36</v>
      </c>
      <c r="BY137" s="27" t="s">
        <v>36</v>
      </c>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307" customFormat="true" ht="15" customHeight="true" x14ac:dyDescent="0.2">
      <c r="A138" s="1051"/>
      <c r="B138" s="378" t="s">
        <v>42</v>
      </c>
      <c r="C138" s="57" t="s">
        <v>36</v>
      </c>
      <c r="D138" s="54" t="s">
        <v>36</v>
      </c>
      <c r="E138" s="54" t="s">
        <v>36</v>
      </c>
      <c r="F138" s="54" t="s">
        <v>36</v>
      </c>
      <c r="G138" s="51" t="s">
        <v>36</v>
      </c>
      <c r="H138" s="48" t="s">
        <v>36</v>
      </c>
      <c r="I138" s="54" t="s">
        <v>36</v>
      </c>
      <c r="J138" s="54" t="s">
        <v>36</v>
      </c>
      <c r="K138" s="54" t="s">
        <v>36</v>
      </c>
      <c r="L138" s="45" t="s">
        <v>36</v>
      </c>
      <c r="M138" s="57" t="s">
        <v>36</v>
      </c>
      <c r="N138" s="54" t="s">
        <v>36</v>
      </c>
      <c r="O138" s="54" t="s">
        <v>36</v>
      </c>
      <c r="P138" s="54" t="s">
        <v>36</v>
      </c>
      <c r="Q138" s="51" t="s">
        <v>36</v>
      </c>
      <c r="R138" s="48" t="s">
        <v>36</v>
      </c>
      <c r="S138" s="54" t="s">
        <v>36</v>
      </c>
      <c r="T138" s="54" t="s">
        <v>36</v>
      </c>
      <c r="U138" s="54" t="s">
        <v>36</v>
      </c>
      <c r="V138" s="54" t="s">
        <v>36</v>
      </c>
      <c r="W138" s="54" t="s">
        <v>36</v>
      </c>
      <c r="X138" s="54" t="s">
        <v>36</v>
      </c>
      <c r="Y138" s="45" t="s">
        <v>36</v>
      </c>
      <c r="Z138" s="437"/>
      <c r="AA138" s="437"/>
      <c r="AB138" s="437"/>
      <c r="AC138" s="437"/>
      <c r="AD138" s="437"/>
      <c r="AE138" s="437"/>
      <c r="AF138" s="437"/>
      <c r="AG138" s="437"/>
      <c r="AH138" s="437"/>
      <c r="AI138" s="437"/>
      <c r="AJ138" s="437"/>
      <c r="AK138" s="437"/>
      <c r="AL138" s="437"/>
      <c r="AM138" s="437"/>
      <c r="AN138" s="437"/>
      <c r="AO138" s="437"/>
      <c r="AP138" s="437"/>
      <c r="AQ138" s="437"/>
      <c r="AR138" s="437"/>
      <c r="AS138" s="437"/>
      <c r="AT138" s="437"/>
      <c r="AU138" s="437"/>
      <c r="AV138" s="437"/>
      <c r="AW138" s="437"/>
      <c r="AX138" s="437"/>
      <c r="AY138" s="437"/>
      <c r="AZ138" s="800"/>
      <c r="BA138" s="1039"/>
      <c r="BB138" s="583" t="s">
        <v>42</v>
      </c>
      <c r="BC138" s="41" t="s">
        <v>36</v>
      </c>
      <c r="BD138" s="37" t="s">
        <v>36</v>
      </c>
      <c r="BE138" s="37" t="s">
        <v>36</v>
      </c>
      <c r="BF138" s="37" t="s">
        <v>36</v>
      </c>
      <c r="BG138" s="32" t="s">
        <v>36</v>
      </c>
      <c r="BH138" s="41" t="s">
        <v>36</v>
      </c>
      <c r="BI138" s="37" t="s">
        <v>36</v>
      </c>
      <c r="BJ138" s="37" t="s">
        <v>36</v>
      </c>
      <c r="BK138" s="37" t="s">
        <v>36</v>
      </c>
      <c r="BL138" s="32" t="s">
        <v>36</v>
      </c>
      <c r="BM138" s="41" t="s">
        <v>36</v>
      </c>
      <c r="BN138" s="37" t="s">
        <v>36</v>
      </c>
      <c r="BO138" s="37" t="s">
        <v>36</v>
      </c>
      <c r="BP138" s="37" t="s">
        <v>36</v>
      </c>
      <c r="BQ138" s="32" t="s">
        <v>36</v>
      </c>
      <c r="BR138" s="41" t="s">
        <v>36</v>
      </c>
      <c r="BS138" s="37" t="s">
        <v>36</v>
      </c>
      <c r="BT138" s="37" t="s">
        <v>36</v>
      </c>
      <c r="BU138" s="37" t="s">
        <v>36</v>
      </c>
      <c r="BV138" s="37" t="s">
        <v>36</v>
      </c>
      <c r="BW138" s="37" t="s">
        <v>36</v>
      </c>
      <c r="BX138" s="37" t="s">
        <v>36</v>
      </c>
      <c r="BY138" s="27" t="s">
        <v>36</v>
      </c>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307" customFormat="true" ht="15" customHeight="true" x14ac:dyDescent="0.2">
      <c r="A139" s="1051"/>
      <c r="B139" s="378" t="s">
        <v>19</v>
      </c>
      <c r="C139" s="113">
        <f>C160</f>
        <v>23.168813437571192</v>
      </c>
      <c r="D139" s="112">
        <f t="shared" ref="D139:Y139" si="6">D160</f>
        <v>9.8831597796746973</v>
      </c>
      <c r="E139" s="112">
        <f t="shared" si="6"/>
        <v>2.9237453368338069</v>
      </c>
      <c r="F139" s="112">
        <f t="shared" si="6"/>
        <v>2.4263761160192985</v>
      </c>
      <c r="G139" s="111">
        <f t="shared" si="6"/>
        <v>0.52236513345057456</v>
      </c>
      <c r="H139" s="110">
        <f t="shared" si="6"/>
        <v>2.917807812889182</v>
      </c>
      <c r="I139" s="112">
        <f t="shared" si="6"/>
        <v>3.5752872731100318</v>
      </c>
      <c r="J139" s="112">
        <f t="shared" si="6"/>
        <v>0.86000281023775349</v>
      </c>
      <c r="K139" s="112">
        <f t="shared" si="6"/>
        <v>0.9941284532878869</v>
      </c>
      <c r="L139" s="109">
        <f t="shared" si="6"/>
        <v>0</v>
      </c>
      <c r="M139" s="113">
        <f t="shared" si="6"/>
        <v>29.401745913370441</v>
      </c>
      <c r="N139" s="112">
        <f t="shared" si="6"/>
        <v>15.633779224222282</v>
      </c>
      <c r="O139" s="112">
        <f t="shared" si="6"/>
        <v>8.5189195607531474</v>
      </c>
      <c r="P139" s="112">
        <f t="shared" si="6"/>
        <v>3.3858673397319259</v>
      </c>
      <c r="Q139" s="111">
        <f t="shared" si="6"/>
        <v>2.3085754788194119</v>
      </c>
      <c r="R139" s="110">
        <f t="shared" si="6"/>
        <v>1.405738494126709</v>
      </c>
      <c r="S139" s="112">
        <f t="shared" si="6"/>
        <v>5.3693459160429553</v>
      </c>
      <c r="T139" s="112">
        <f t="shared" si="6"/>
        <v>5.8732131758856436</v>
      </c>
      <c r="U139" s="112">
        <f t="shared" si="6"/>
        <v>14.699603537663922</v>
      </c>
      <c r="V139" s="112">
        <f t="shared" si="6"/>
        <v>0.46170559478544271</v>
      </c>
      <c r="W139" s="112">
        <f t="shared" si="6"/>
        <v>16.8282765092274</v>
      </c>
      <c r="X139" s="112">
        <f t="shared" si="6"/>
        <v>43.400876232201533</v>
      </c>
      <c r="Y139" s="109">
        <f t="shared" si="6"/>
        <v>8.1525108493490386</v>
      </c>
      <c r="Z139" s="437"/>
      <c r="AA139" s="437"/>
      <c r="AB139" s="437"/>
      <c r="AC139" s="437"/>
      <c r="AD139" s="437"/>
      <c r="AE139" s="437"/>
      <c r="AF139" s="437"/>
      <c r="AG139" s="437"/>
      <c r="AH139" s="437"/>
      <c r="AI139" s="437"/>
      <c r="AJ139" s="437"/>
      <c r="AK139" s="437"/>
      <c r="AL139" s="437"/>
      <c r="AM139" s="437"/>
      <c r="AN139" s="437"/>
      <c r="AO139" s="437"/>
      <c r="AP139" s="437"/>
      <c r="AQ139" s="437"/>
      <c r="AR139" s="437"/>
      <c r="AS139" s="437"/>
      <c r="AT139" s="437"/>
      <c r="AU139" s="437"/>
      <c r="AV139" s="437"/>
      <c r="AW139" s="437"/>
      <c r="AX139" s="437"/>
      <c r="AY139" s="437"/>
      <c r="AZ139" s="800"/>
      <c r="BA139" s="1039"/>
      <c r="BB139" s="583" t="s">
        <v>19</v>
      </c>
      <c r="BC139" s="41" t="s">
        <v>36</v>
      </c>
      <c r="BD139" s="37" t="s">
        <v>36</v>
      </c>
      <c r="BE139" s="37" t="s">
        <v>36</v>
      </c>
      <c r="BF139" s="37" t="s">
        <v>36</v>
      </c>
      <c r="BG139" s="32" t="s">
        <v>36</v>
      </c>
      <c r="BH139" s="41" t="s">
        <v>36</v>
      </c>
      <c r="BI139" s="37" t="s">
        <v>36</v>
      </c>
      <c r="BJ139" s="37" t="s">
        <v>36</v>
      </c>
      <c r="BK139" s="37" t="s">
        <v>36</v>
      </c>
      <c r="BL139" s="32" t="s">
        <v>36</v>
      </c>
      <c r="BM139" s="41" t="s">
        <v>36</v>
      </c>
      <c r="BN139" s="37" t="s">
        <v>36</v>
      </c>
      <c r="BO139" s="37" t="s">
        <v>36</v>
      </c>
      <c r="BP139" s="37" t="s">
        <v>36</v>
      </c>
      <c r="BQ139" s="32" t="s">
        <v>36</v>
      </c>
      <c r="BR139" s="41" t="s">
        <v>36</v>
      </c>
      <c r="BS139" s="37" t="s">
        <v>36</v>
      </c>
      <c r="BT139" s="37" t="s">
        <v>36</v>
      </c>
      <c r="BU139" s="37" t="s">
        <v>36</v>
      </c>
      <c r="BV139" s="37" t="s">
        <v>36</v>
      </c>
      <c r="BW139" s="37" t="s">
        <v>36</v>
      </c>
      <c r="BX139" s="37" t="s">
        <v>36</v>
      </c>
      <c r="BY139" s="27" t="s">
        <v>36</v>
      </c>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02" customFormat="true" ht="15" customHeight="true" x14ac:dyDescent="0.2">
      <c r="A140" s="1051" t="s">
        <v>108</v>
      </c>
      <c r="B140" s="378" t="s">
        <v>65</v>
      </c>
      <c r="C140" s="57" t="s">
        <v>36</v>
      </c>
      <c r="D140" s="54" t="s">
        <v>36</v>
      </c>
      <c r="E140" s="54" t="s">
        <v>36</v>
      </c>
      <c r="F140" s="54" t="s">
        <v>36</v>
      </c>
      <c r="G140" s="51" t="s">
        <v>36</v>
      </c>
      <c r="H140" s="48" t="s">
        <v>36</v>
      </c>
      <c r="I140" s="54" t="s">
        <v>36</v>
      </c>
      <c r="J140" s="54" t="s">
        <v>36</v>
      </c>
      <c r="K140" s="54" t="s">
        <v>36</v>
      </c>
      <c r="L140" s="45" t="s">
        <v>36</v>
      </c>
      <c r="M140" s="57" t="s">
        <v>36</v>
      </c>
      <c r="N140" s="54" t="s">
        <v>36</v>
      </c>
      <c r="O140" s="54" t="s">
        <v>36</v>
      </c>
      <c r="P140" s="54" t="s">
        <v>36</v>
      </c>
      <c r="Q140" s="51" t="s">
        <v>36</v>
      </c>
      <c r="R140" s="48" t="s">
        <v>36</v>
      </c>
      <c r="S140" s="54" t="s">
        <v>36</v>
      </c>
      <c r="T140" s="54" t="s">
        <v>36</v>
      </c>
      <c r="U140" s="54" t="s">
        <v>36</v>
      </c>
      <c r="V140" s="54" t="s">
        <v>36</v>
      </c>
      <c r="W140" s="54" t="s">
        <v>36</v>
      </c>
      <c r="X140" s="54" t="s">
        <v>36</v>
      </c>
      <c r="Y140" s="45" t="s">
        <v>36</v>
      </c>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342"/>
      <c r="BA140" s="1039" t="s">
        <v>108</v>
      </c>
      <c r="BB140" s="583" t="s">
        <v>65</v>
      </c>
      <c r="BC140" s="41" t="s">
        <v>36</v>
      </c>
      <c r="BD140" s="37" t="s">
        <v>36</v>
      </c>
      <c r="BE140" s="37" t="s">
        <v>36</v>
      </c>
      <c r="BF140" s="37" t="s">
        <v>36</v>
      </c>
      <c r="BG140" s="32" t="s">
        <v>36</v>
      </c>
      <c r="BH140" s="41" t="s">
        <v>36</v>
      </c>
      <c r="BI140" s="37" t="s">
        <v>36</v>
      </c>
      <c r="BJ140" s="37" t="s">
        <v>36</v>
      </c>
      <c r="BK140" s="37" t="s">
        <v>36</v>
      </c>
      <c r="BL140" s="32" t="s">
        <v>36</v>
      </c>
      <c r="BM140" s="41" t="s">
        <v>36</v>
      </c>
      <c r="BN140" s="37" t="s">
        <v>36</v>
      </c>
      <c r="BO140" s="37" t="s">
        <v>36</v>
      </c>
      <c r="BP140" s="37" t="s">
        <v>36</v>
      </c>
      <c r="BQ140" s="32" t="s">
        <v>36</v>
      </c>
      <c r="BR140" s="41" t="s">
        <v>36</v>
      </c>
      <c r="BS140" s="37" t="s">
        <v>36</v>
      </c>
      <c r="BT140" s="37" t="s">
        <v>36</v>
      </c>
      <c r="BU140" s="37" t="s">
        <v>36</v>
      </c>
      <c r="BV140" s="37" t="s">
        <v>36</v>
      </c>
      <c r="BW140" s="37" t="s">
        <v>36</v>
      </c>
      <c r="BX140" s="37" t="s">
        <v>36</v>
      </c>
      <c r="BY140" s="27" t="s">
        <v>36</v>
      </c>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02" customFormat="true" ht="15" customHeight="true" x14ac:dyDescent="0.2">
      <c r="A141" s="1051"/>
      <c r="B141" s="378" t="s">
        <v>66</v>
      </c>
      <c r="C141" s="57" t="s">
        <v>36</v>
      </c>
      <c r="D141" s="54" t="s">
        <v>36</v>
      </c>
      <c r="E141" s="54" t="s">
        <v>36</v>
      </c>
      <c r="F141" s="54" t="s">
        <v>36</v>
      </c>
      <c r="G141" s="51" t="s">
        <v>36</v>
      </c>
      <c r="H141" s="48" t="s">
        <v>36</v>
      </c>
      <c r="I141" s="54" t="s">
        <v>36</v>
      </c>
      <c r="J141" s="54" t="s">
        <v>36</v>
      </c>
      <c r="K141" s="54" t="s">
        <v>36</v>
      </c>
      <c r="L141" s="45" t="s">
        <v>36</v>
      </c>
      <c r="M141" s="57" t="s">
        <v>36</v>
      </c>
      <c r="N141" s="54" t="s">
        <v>36</v>
      </c>
      <c r="O141" s="54" t="s">
        <v>36</v>
      </c>
      <c r="P141" s="54" t="s">
        <v>36</v>
      </c>
      <c r="Q141" s="51" t="s">
        <v>36</v>
      </c>
      <c r="R141" s="48" t="s">
        <v>36</v>
      </c>
      <c r="S141" s="54" t="s">
        <v>36</v>
      </c>
      <c r="T141" s="54" t="s">
        <v>36</v>
      </c>
      <c r="U141" s="54" t="s">
        <v>36</v>
      </c>
      <c r="V141" s="54" t="s">
        <v>36</v>
      </c>
      <c r="W141" s="54" t="s">
        <v>36</v>
      </c>
      <c r="X141" s="54" t="s">
        <v>36</v>
      </c>
      <c r="Y141" s="45" t="s">
        <v>36</v>
      </c>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342"/>
      <c r="BA141" s="1039"/>
      <c r="BB141" s="583" t="s">
        <v>66</v>
      </c>
      <c r="BC141" s="41" t="s">
        <v>36</v>
      </c>
      <c r="BD141" s="37" t="s">
        <v>36</v>
      </c>
      <c r="BE141" s="37" t="s">
        <v>36</v>
      </c>
      <c r="BF141" s="37" t="s">
        <v>36</v>
      </c>
      <c r="BG141" s="32" t="s">
        <v>36</v>
      </c>
      <c r="BH141" s="41" t="s">
        <v>36</v>
      </c>
      <c r="BI141" s="37" t="s">
        <v>36</v>
      </c>
      <c r="BJ141" s="37" t="s">
        <v>36</v>
      </c>
      <c r="BK141" s="37" t="s">
        <v>36</v>
      </c>
      <c r="BL141" s="32" t="s">
        <v>36</v>
      </c>
      <c r="BM141" s="41" t="s">
        <v>36</v>
      </c>
      <c r="BN141" s="37" t="s">
        <v>36</v>
      </c>
      <c r="BO141" s="37" t="s">
        <v>36</v>
      </c>
      <c r="BP141" s="37" t="s">
        <v>36</v>
      </c>
      <c r="BQ141" s="32" t="s">
        <v>36</v>
      </c>
      <c r="BR141" s="41" t="s">
        <v>36</v>
      </c>
      <c r="BS141" s="37" t="s">
        <v>36</v>
      </c>
      <c r="BT141" s="37" t="s">
        <v>36</v>
      </c>
      <c r="BU141" s="37" t="s">
        <v>36</v>
      </c>
      <c r="BV141" s="37" t="s">
        <v>36</v>
      </c>
      <c r="BW141" s="37" t="s">
        <v>36</v>
      </c>
      <c r="BX141" s="37" t="s">
        <v>36</v>
      </c>
      <c r="BY141" s="27" t="s">
        <v>36</v>
      </c>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02" customFormat="true" ht="15" customHeight="true" x14ac:dyDescent="0.2">
      <c r="A142" s="1051"/>
      <c r="B142" s="378" t="s">
        <v>67</v>
      </c>
      <c r="C142" s="57" t="s">
        <v>36</v>
      </c>
      <c r="D142" s="54" t="s">
        <v>36</v>
      </c>
      <c r="E142" s="54" t="s">
        <v>36</v>
      </c>
      <c r="F142" s="54" t="s">
        <v>36</v>
      </c>
      <c r="G142" s="51" t="s">
        <v>36</v>
      </c>
      <c r="H142" s="48" t="s">
        <v>36</v>
      </c>
      <c r="I142" s="54" t="s">
        <v>36</v>
      </c>
      <c r="J142" s="54" t="s">
        <v>36</v>
      </c>
      <c r="K142" s="54" t="s">
        <v>36</v>
      </c>
      <c r="L142" s="45" t="s">
        <v>36</v>
      </c>
      <c r="M142" s="57" t="s">
        <v>36</v>
      </c>
      <c r="N142" s="54" t="s">
        <v>36</v>
      </c>
      <c r="O142" s="54" t="s">
        <v>36</v>
      </c>
      <c r="P142" s="54" t="s">
        <v>36</v>
      </c>
      <c r="Q142" s="51" t="s">
        <v>36</v>
      </c>
      <c r="R142" s="48" t="s">
        <v>36</v>
      </c>
      <c r="S142" s="54" t="s">
        <v>36</v>
      </c>
      <c r="T142" s="54" t="s">
        <v>36</v>
      </c>
      <c r="U142" s="54" t="s">
        <v>36</v>
      </c>
      <c r="V142" s="54" t="s">
        <v>36</v>
      </c>
      <c r="W142" s="54" t="s">
        <v>36</v>
      </c>
      <c r="X142" s="54" t="s">
        <v>36</v>
      </c>
      <c r="Y142" s="45" t="s">
        <v>36</v>
      </c>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342"/>
      <c r="BA142" s="1039"/>
      <c r="BB142" s="583" t="s">
        <v>67</v>
      </c>
      <c r="BC142" s="41" t="s">
        <v>36</v>
      </c>
      <c r="BD142" s="37" t="s">
        <v>36</v>
      </c>
      <c r="BE142" s="37" t="s">
        <v>36</v>
      </c>
      <c r="BF142" s="37" t="s">
        <v>36</v>
      </c>
      <c r="BG142" s="32" t="s">
        <v>36</v>
      </c>
      <c r="BH142" s="41" t="s">
        <v>36</v>
      </c>
      <c r="BI142" s="37" t="s">
        <v>36</v>
      </c>
      <c r="BJ142" s="37" t="s">
        <v>36</v>
      </c>
      <c r="BK142" s="37" t="s">
        <v>36</v>
      </c>
      <c r="BL142" s="32" t="s">
        <v>36</v>
      </c>
      <c r="BM142" s="41" t="s">
        <v>36</v>
      </c>
      <c r="BN142" s="37" t="s">
        <v>36</v>
      </c>
      <c r="BO142" s="37" t="s">
        <v>36</v>
      </c>
      <c r="BP142" s="37" t="s">
        <v>36</v>
      </c>
      <c r="BQ142" s="32" t="s">
        <v>36</v>
      </c>
      <c r="BR142" s="41" t="s">
        <v>36</v>
      </c>
      <c r="BS142" s="37" t="s">
        <v>36</v>
      </c>
      <c r="BT142" s="37" t="s">
        <v>36</v>
      </c>
      <c r="BU142" s="37" t="s">
        <v>36</v>
      </c>
      <c r="BV142" s="37" t="s">
        <v>36</v>
      </c>
      <c r="BW142" s="37" t="s">
        <v>36</v>
      </c>
      <c r="BX142" s="37" t="s">
        <v>36</v>
      </c>
      <c r="BY142" s="27" t="s">
        <v>36</v>
      </c>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02" customFormat="true" ht="15" customHeight="true" x14ac:dyDescent="0.2">
      <c r="A143" s="1051"/>
      <c r="B143" s="378" t="s">
        <v>68</v>
      </c>
      <c r="C143" s="57" t="s">
        <v>36</v>
      </c>
      <c r="D143" s="54" t="s">
        <v>36</v>
      </c>
      <c r="E143" s="54" t="s">
        <v>36</v>
      </c>
      <c r="F143" s="54" t="s">
        <v>36</v>
      </c>
      <c r="G143" s="51" t="s">
        <v>36</v>
      </c>
      <c r="H143" s="48" t="s">
        <v>36</v>
      </c>
      <c r="I143" s="54" t="s">
        <v>36</v>
      </c>
      <c r="J143" s="54" t="s">
        <v>36</v>
      </c>
      <c r="K143" s="54" t="s">
        <v>36</v>
      </c>
      <c r="L143" s="45" t="s">
        <v>36</v>
      </c>
      <c r="M143" s="57" t="s">
        <v>36</v>
      </c>
      <c r="N143" s="54" t="s">
        <v>36</v>
      </c>
      <c r="O143" s="54" t="s">
        <v>36</v>
      </c>
      <c r="P143" s="54" t="s">
        <v>36</v>
      </c>
      <c r="Q143" s="51" t="s">
        <v>36</v>
      </c>
      <c r="R143" s="48" t="s">
        <v>36</v>
      </c>
      <c r="S143" s="54" t="s">
        <v>36</v>
      </c>
      <c r="T143" s="54" t="s">
        <v>36</v>
      </c>
      <c r="U143" s="54" t="s">
        <v>36</v>
      </c>
      <c r="V143" s="54" t="s">
        <v>36</v>
      </c>
      <c r="W143" s="54" t="s">
        <v>36</v>
      </c>
      <c r="X143" s="54" t="s">
        <v>36</v>
      </c>
      <c r="Y143" s="45" t="s">
        <v>36</v>
      </c>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342"/>
      <c r="BA143" s="1039"/>
      <c r="BB143" s="583" t="s">
        <v>68</v>
      </c>
      <c r="BC143" s="41" t="s">
        <v>36</v>
      </c>
      <c r="BD143" s="37" t="s">
        <v>36</v>
      </c>
      <c r="BE143" s="37" t="s">
        <v>36</v>
      </c>
      <c r="BF143" s="37" t="s">
        <v>36</v>
      </c>
      <c r="BG143" s="32" t="s">
        <v>36</v>
      </c>
      <c r="BH143" s="41" t="s">
        <v>36</v>
      </c>
      <c r="BI143" s="37" t="s">
        <v>36</v>
      </c>
      <c r="BJ143" s="37" t="s">
        <v>36</v>
      </c>
      <c r="BK143" s="37" t="s">
        <v>36</v>
      </c>
      <c r="BL143" s="32" t="s">
        <v>36</v>
      </c>
      <c r="BM143" s="41" t="s">
        <v>36</v>
      </c>
      <c r="BN143" s="37" t="s">
        <v>36</v>
      </c>
      <c r="BO143" s="37" t="s">
        <v>36</v>
      </c>
      <c r="BP143" s="37" t="s">
        <v>36</v>
      </c>
      <c r="BQ143" s="32" t="s">
        <v>36</v>
      </c>
      <c r="BR143" s="41" t="s">
        <v>36</v>
      </c>
      <c r="BS143" s="37" t="s">
        <v>36</v>
      </c>
      <c r="BT143" s="37" t="s">
        <v>36</v>
      </c>
      <c r="BU143" s="37" t="s">
        <v>36</v>
      </c>
      <c r="BV143" s="37" t="s">
        <v>36</v>
      </c>
      <c r="BW143" s="37" t="s">
        <v>36</v>
      </c>
      <c r="BX143" s="37" t="s">
        <v>36</v>
      </c>
      <c r="BY143" s="27" t="s">
        <v>36</v>
      </c>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02" customFormat="true" ht="15" customHeight="true" x14ac:dyDescent="0.2">
      <c r="A144" s="1051" t="s">
        <v>109</v>
      </c>
      <c r="B144" s="378" t="s">
        <v>65</v>
      </c>
      <c r="C144" s="57" t="s">
        <v>36</v>
      </c>
      <c r="D144" s="54" t="s">
        <v>36</v>
      </c>
      <c r="E144" s="54" t="s">
        <v>36</v>
      </c>
      <c r="F144" s="54" t="s">
        <v>36</v>
      </c>
      <c r="G144" s="51" t="s">
        <v>36</v>
      </c>
      <c r="H144" s="48" t="s">
        <v>36</v>
      </c>
      <c r="I144" s="54" t="s">
        <v>36</v>
      </c>
      <c r="J144" s="54" t="s">
        <v>36</v>
      </c>
      <c r="K144" s="54" t="s">
        <v>36</v>
      </c>
      <c r="L144" s="45" t="s">
        <v>36</v>
      </c>
      <c r="M144" s="57" t="s">
        <v>36</v>
      </c>
      <c r="N144" s="54" t="s">
        <v>36</v>
      </c>
      <c r="O144" s="54" t="s">
        <v>36</v>
      </c>
      <c r="P144" s="54" t="s">
        <v>36</v>
      </c>
      <c r="Q144" s="51" t="s">
        <v>36</v>
      </c>
      <c r="R144" s="48" t="s">
        <v>36</v>
      </c>
      <c r="S144" s="54" t="s">
        <v>36</v>
      </c>
      <c r="T144" s="54" t="s">
        <v>36</v>
      </c>
      <c r="U144" s="54" t="s">
        <v>36</v>
      </c>
      <c r="V144" s="54" t="s">
        <v>36</v>
      </c>
      <c r="W144" s="54" t="s">
        <v>36</v>
      </c>
      <c r="X144" s="54" t="s">
        <v>36</v>
      </c>
      <c r="Y144" s="45" t="s">
        <v>36</v>
      </c>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342"/>
      <c r="BA144" s="1039" t="s">
        <v>109</v>
      </c>
      <c r="BB144" s="583" t="s">
        <v>65</v>
      </c>
      <c r="BC144" s="41" t="s">
        <v>36</v>
      </c>
      <c r="BD144" s="37" t="s">
        <v>36</v>
      </c>
      <c r="BE144" s="37" t="s">
        <v>36</v>
      </c>
      <c r="BF144" s="37" t="s">
        <v>36</v>
      </c>
      <c r="BG144" s="32" t="s">
        <v>36</v>
      </c>
      <c r="BH144" s="41" t="s">
        <v>36</v>
      </c>
      <c r="BI144" s="37" t="s">
        <v>36</v>
      </c>
      <c r="BJ144" s="37" t="s">
        <v>36</v>
      </c>
      <c r="BK144" s="37" t="s">
        <v>36</v>
      </c>
      <c r="BL144" s="32" t="s">
        <v>36</v>
      </c>
      <c r="BM144" s="41" t="s">
        <v>36</v>
      </c>
      <c r="BN144" s="37" t="s">
        <v>36</v>
      </c>
      <c r="BO144" s="37" t="s">
        <v>36</v>
      </c>
      <c r="BP144" s="37" t="s">
        <v>36</v>
      </c>
      <c r="BQ144" s="32" t="s">
        <v>36</v>
      </c>
      <c r="BR144" s="41" t="s">
        <v>36</v>
      </c>
      <c r="BS144" s="37" t="s">
        <v>36</v>
      </c>
      <c r="BT144" s="37" t="s">
        <v>36</v>
      </c>
      <c r="BU144" s="37" t="s">
        <v>36</v>
      </c>
      <c r="BV144" s="37" t="s">
        <v>36</v>
      </c>
      <c r="BW144" s="37" t="s">
        <v>36</v>
      </c>
      <c r="BX144" s="37" t="s">
        <v>36</v>
      </c>
      <c r="BY144" s="27" t="s">
        <v>36</v>
      </c>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02" customFormat="true" ht="15" customHeight="true" x14ac:dyDescent="0.2">
      <c r="A145" s="1051"/>
      <c r="B145" s="378" t="s">
        <v>66</v>
      </c>
      <c r="C145" s="57" t="s">
        <v>36</v>
      </c>
      <c r="D145" s="54" t="s">
        <v>36</v>
      </c>
      <c r="E145" s="54" t="s">
        <v>36</v>
      </c>
      <c r="F145" s="54" t="s">
        <v>36</v>
      </c>
      <c r="G145" s="51" t="s">
        <v>36</v>
      </c>
      <c r="H145" s="48" t="s">
        <v>36</v>
      </c>
      <c r="I145" s="54" t="s">
        <v>36</v>
      </c>
      <c r="J145" s="54" t="s">
        <v>36</v>
      </c>
      <c r="K145" s="54" t="s">
        <v>36</v>
      </c>
      <c r="L145" s="45" t="s">
        <v>36</v>
      </c>
      <c r="M145" s="57" t="s">
        <v>36</v>
      </c>
      <c r="N145" s="54" t="s">
        <v>36</v>
      </c>
      <c r="O145" s="54" t="s">
        <v>36</v>
      </c>
      <c r="P145" s="54" t="s">
        <v>36</v>
      </c>
      <c r="Q145" s="51" t="s">
        <v>36</v>
      </c>
      <c r="R145" s="48" t="s">
        <v>36</v>
      </c>
      <c r="S145" s="54" t="s">
        <v>36</v>
      </c>
      <c r="T145" s="54" t="s">
        <v>36</v>
      </c>
      <c r="U145" s="54" t="s">
        <v>36</v>
      </c>
      <c r="V145" s="54" t="s">
        <v>36</v>
      </c>
      <c r="W145" s="54" t="s">
        <v>36</v>
      </c>
      <c r="X145" s="54" t="s">
        <v>36</v>
      </c>
      <c r="Y145" s="45" t="s">
        <v>36</v>
      </c>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342"/>
      <c r="BA145" s="1039"/>
      <c r="BB145" s="583" t="s">
        <v>66</v>
      </c>
      <c r="BC145" s="41" t="s">
        <v>36</v>
      </c>
      <c r="BD145" s="37" t="s">
        <v>36</v>
      </c>
      <c r="BE145" s="37" t="s">
        <v>36</v>
      </c>
      <c r="BF145" s="37" t="s">
        <v>36</v>
      </c>
      <c r="BG145" s="32" t="s">
        <v>36</v>
      </c>
      <c r="BH145" s="41" t="s">
        <v>36</v>
      </c>
      <c r="BI145" s="37" t="s">
        <v>36</v>
      </c>
      <c r="BJ145" s="37" t="s">
        <v>36</v>
      </c>
      <c r="BK145" s="37" t="s">
        <v>36</v>
      </c>
      <c r="BL145" s="32" t="s">
        <v>36</v>
      </c>
      <c r="BM145" s="41" t="s">
        <v>36</v>
      </c>
      <c r="BN145" s="37" t="s">
        <v>36</v>
      </c>
      <c r="BO145" s="37" t="s">
        <v>36</v>
      </c>
      <c r="BP145" s="37" t="s">
        <v>36</v>
      </c>
      <c r="BQ145" s="32" t="s">
        <v>36</v>
      </c>
      <c r="BR145" s="41" t="s">
        <v>36</v>
      </c>
      <c r="BS145" s="37" t="s">
        <v>36</v>
      </c>
      <c r="BT145" s="37" t="s">
        <v>36</v>
      </c>
      <c r="BU145" s="37" t="s">
        <v>36</v>
      </c>
      <c r="BV145" s="37" t="s">
        <v>36</v>
      </c>
      <c r="BW145" s="37" t="s">
        <v>36</v>
      </c>
      <c r="BX145" s="37" t="s">
        <v>36</v>
      </c>
      <c r="BY145" s="27" t="s">
        <v>36</v>
      </c>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02" customFormat="true" ht="15" customHeight="true" x14ac:dyDescent="0.2">
      <c r="A146" s="1051"/>
      <c r="B146" s="378" t="s">
        <v>67</v>
      </c>
      <c r="C146" s="57" t="s">
        <v>36</v>
      </c>
      <c r="D146" s="54" t="s">
        <v>36</v>
      </c>
      <c r="E146" s="54" t="s">
        <v>36</v>
      </c>
      <c r="F146" s="54" t="s">
        <v>36</v>
      </c>
      <c r="G146" s="51" t="s">
        <v>36</v>
      </c>
      <c r="H146" s="48" t="s">
        <v>36</v>
      </c>
      <c r="I146" s="54" t="s">
        <v>36</v>
      </c>
      <c r="J146" s="54" t="s">
        <v>36</v>
      </c>
      <c r="K146" s="54" t="s">
        <v>36</v>
      </c>
      <c r="L146" s="45" t="s">
        <v>36</v>
      </c>
      <c r="M146" s="57" t="s">
        <v>36</v>
      </c>
      <c r="N146" s="54" t="s">
        <v>36</v>
      </c>
      <c r="O146" s="54" t="s">
        <v>36</v>
      </c>
      <c r="P146" s="54" t="s">
        <v>36</v>
      </c>
      <c r="Q146" s="51" t="s">
        <v>36</v>
      </c>
      <c r="R146" s="48" t="s">
        <v>36</v>
      </c>
      <c r="S146" s="54" t="s">
        <v>36</v>
      </c>
      <c r="T146" s="54" t="s">
        <v>36</v>
      </c>
      <c r="U146" s="54" t="s">
        <v>36</v>
      </c>
      <c r="V146" s="54" t="s">
        <v>36</v>
      </c>
      <c r="W146" s="54" t="s">
        <v>36</v>
      </c>
      <c r="X146" s="54" t="s">
        <v>36</v>
      </c>
      <c r="Y146" s="45" t="s">
        <v>36</v>
      </c>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342"/>
      <c r="BA146" s="1039"/>
      <c r="BB146" s="583" t="s">
        <v>67</v>
      </c>
      <c r="BC146" s="41" t="s">
        <v>36</v>
      </c>
      <c r="BD146" s="37" t="s">
        <v>36</v>
      </c>
      <c r="BE146" s="37" t="s">
        <v>36</v>
      </c>
      <c r="BF146" s="37" t="s">
        <v>36</v>
      </c>
      <c r="BG146" s="32" t="s">
        <v>36</v>
      </c>
      <c r="BH146" s="41" t="s">
        <v>36</v>
      </c>
      <c r="BI146" s="37" t="s">
        <v>36</v>
      </c>
      <c r="BJ146" s="37" t="s">
        <v>36</v>
      </c>
      <c r="BK146" s="37" t="s">
        <v>36</v>
      </c>
      <c r="BL146" s="32" t="s">
        <v>36</v>
      </c>
      <c r="BM146" s="41" t="s">
        <v>36</v>
      </c>
      <c r="BN146" s="37" t="s">
        <v>36</v>
      </c>
      <c r="BO146" s="37" t="s">
        <v>36</v>
      </c>
      <c r="BP146" s="37" t="s">
        <v>36</v>
      </c>
      <c r="BQ146" s="32" t="s">
        <v>36</v>
      </c>
      <c r="BR146" s="41" t="s">
        <v>36</v>
      </c>
      <c r="BS146" s="37" t="s">
        <v>36</v>
      </c>
      <c r="BT146" s="37" t="s">
        <v>36</v>
      </c>
      <c r="BU146" s="37" t="s">
        <v>36</v>
      </c>
      <c r="BV146" s="37" t="s">
        <v>36</v>
      </c>
      <c r="BW146" s="37" t="s">
        <v>36</v>
      </c>
      <c r="BX146" s="37" t="s">
        <v>36</v>
      </c>
      <c r="BY146" s="27" t="s">
        <v>36</v>
      </c>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02" customFormat="true" ht="15" customHeight="true" x14ac:dyDescent="0.2">
      <c r="A147" s="1051"/>
      <c r="B147" s="378" t="s">
        <v>68</v>
      </c>
      <c r="C147" s="57" t="s">
        <v>36</v>
      </c>
      <c r="D147" s="54" t="s">
        <v>36</v>
      </c>
      <c r="E147" s="54" t="s">
        <v>36</v>
      </c>
      <c r="F147" s="54" t="s">
        <v>36</v>
      </c>
      <c r="G147" s="51" t="s">
        <v>36</v>
      </c>
      <c r="H147" s="48" t="s">
        <v>36</v>
      </c>
      <c r="I147" s="54" t="s">
        <v>36</v>
      </c>
      <c r="J147" s="54" t="s">
        <v>36</v>
      </c>
      <c r="K147" s="54" t="s">
        <v>36</v>
      </c>
      <c r="L147" s="45" t="s">
        <v>36</v>
      </c>
      <c r="M147" s="57" t="s">
        <v>36</v>
      </c>
      <c r="N147" s="54" t="s">
        <v>36</v>
      </c>
      <c r="O147" s="54" t="s">
        <v>36</v>
      </c>
      <c r="P147" s="54" t="s">
        <v>36</v>
      </c>
      <c r="Q147" s="51" t="s">
        <v>36</v>
      </c>
      <c r="R147" s="48" t="s">
        <v>36</v>
      </c>
      <c r="S147" s="54" t="s">
        <v>36</v>
      </c>
      <c r="T147" s="54" t="s">
        <v>36</v>
      </c>
      <c r="U147" s="54" t="s">
        <v>36</v>
      </c>
      <c r="V147" s="54" t="s">
        <v>36</v>
      </c>
      <c r="W147" s="54" t="s">
        <v>36</v>
      </c>
      <c r="X147" s="54" t="s">
        <v>36</v>
      </c>
      <c r="Y147" s="45" t="s">
        <v>36</v>
      </c>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342"/>
      <c r="BA147" s="1039"/>
      <c r="BB147" s="583" t="s">
        <v>68</v>
      </c>
      <c r="BC147" s="41" t="s">
        <v>36</v>
      </c>
      <c r="BD147" s="37" t="s">
        <v>36</v>
      </c>
      <c r="BE147" s="37" t="s">
        <v>36</v>
      </c>
      <c r="BF147" s="37" t="s">
        <v>36</v>
      </c>
      <c r="BG147" s="32" t="s">
        <v>36</v>
      </c>
      <c r="BH147" s="41" t="s">
        <v>36</v>
      </c>
      <c r="BI147" s="37" t="s">
        <v>36</v>
      </c>
      <c r="BJ147" s="37" t="s">
        <v>36</v>
      </c>
      <c r="BK147" s="37" t="s">
        <v>36</v>
      </c>
      <c r="BL147" s="32" t="s">
        <v>36</v>
      </c>
      <c r="BM147" s="41" t="s">
        <v>36</v>
      </c>
      <c r="BN147" s="37" t="s">
        <v>36</v>
      </c>
      <c r="BO147" s="37" t="s">
        <v>36</v>
      </c>
      <c r="BP147" s="37" t="s">
        <v>36</v>
      </c>
      <c r="BQ147" s="32" t="s">
        <v>36</v>
      </c>
      <c r="BR147" s="41" t="s">
        <v>36</v>
      </c>
      <c r="BS147" s="37" t="s">
        <v>36</v>
      </c>
      <c r="BT147" s="37" t="s">
        <v>36</v>
      </c>
      <c r="BU147" s="37" t="s">
        <v>36</v>
      </c>
      <c r="BV147" s="37" t="s">
        <v>36</v>
      </c>
      <c r="BW147" s="37" t="s">
        <v>36</v>
      </c>
      <c r="BX147" s="37" t="s">
        <v>36</v>
      </c>
      <c r="BY147" s="27" t="s">
        <v>36</v>
      </c>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02" customFormat="true" ht="15" customHeight="true" x14ac:dyDescent="0.2">
      <c r="A148" s="1051" t="s">
        <v>110</v>
      </c>
      <c r="B148" s="378" t="s">
        <v>50</v>
      </c>
      <c r="C148" s="57" t="s">
        <v>36</v>
      </c>
      <c r="D148" s="54" t="s">
        <v>36</v>
      </c>
      <c r="E148" s="54" t="s">
        <v>36</v>
      </c>
      <c r="F148" s="54" t="s">
        <v>36</v>
      </c>
      <c r="G148" s="51" t="s">
        <v>36</v>
      </c>
      <c r="H148" s="48" t="s">
        <v>36</v>
      </c>
      <c r="I148" s="54" t="s">
        <v>36</v>
      </c>
      <c r="J148" s="54" t="s">
        <v>36</v>
      </c>
      <c r="K148" s="54" t="s">
        <v>36</v>
      </c>
      <c r="L148" s="45" t="s">
        <v>36</v>
      </c>
      <c r="M148" s="57" t="s">
        <v>36</v>
      </c>
      <c r="N148" s="54" t="s">
        <v>36</v>
      </c>
      <c r="O148" s="54" t="s">
        <v>36</v>
      </c>
      <c r="P148" s="54" t="s">
        <v>36</v>
      </c>
      <c r="Q148" s="51" t="s">
        <v>36</v>
      </c>
      <c r="R148" s="48" t="s">
        <v>36</v>
      </c>
      <c r="S148" s="54" t="s">
        <v>36</v>
      </c>
      <c r="T148" s="54" t="s">
        <v>36</v>
      </c>
      <c r="U148" s="54" t="s">
        <v>36</v>
      </c>
      <c r="V148" s="54" t="s">
        <v>36</v>
      </c>
      <c r="W148" s="54" t="s">
        <v>36</v>
      </c>
      <c r="X148" s="54" t="s">
        <v>36</v>
      </c>
      <c r="Y148" s="45" t="s">
        <v>36</v>
      </c>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6"/>
      <c r="AZ148" s="342"/>
      <c r="BA148" s="1039" t="s">
        <v>110</v>
      </c>
      <c r="BB148" s="583" t="s">
        <v>50</v>
      </c>
      <c r="BC148" s="41" t="s">
        <v>36</v>
      </c>
      <c r="BD148" s="37" t="s">
        <v>36</v>
      </c>
      <c r="BE148" s="37" t="s">
        <v>36</v>
      </c>
      <c r="BF148" s="37" t="s">
        <v>36</v>
      </c>
      <c r="BG148" s="32" t="s">
        <v>36</v>
      </c>
      <c r="BH148" s="41" t="s">
        <v>36</v>
      </c>
      <c r="BI148" s="37" t="s">
        <v>36</v>
      </c>
      <c r="BJ148" s="37" t="s">
        <v>36</v>
      </c>
      <c r="BK148" s="37" t="s">
        <v>36</v>
      </c>
      <c r="BL148" s="32" t="s">
        <v>36</v>
      </c>
      <c r="BM148" s="41" t="s">
        <v>36</v>
      </c>
      <c r="BN148" s="37" t="s">
        <v>36</v>
      </c>
      <c r="BO148" s="37" t="s">
        <v>36</v>
      </c>
      <c r="BP148" s="37" t="s">
        <v>36</v>
      </c>
      <c r="BQ148" s="32" t="s">
        <v>36</v>
      </c>
      <c r="BR148" s="41" t="s">
        <v>36</v>
      </c>
      <c r="BS148" s="37" t="s">
        <v>36</v>
      </c>
      <c r="BT148" s="37" t="s">
        <v>36</v>
      </c>
      <c r="BU148" s="37" t="s">
        <v>36</v>
      </c>
      <c r="BV148" s="37" t="s">
        <v>36</v>
      </c>
      <c r="BW148" s="37" t="s">
        <v>36</v>
      </c>
      <c r="BX148" s="37" t="s">
        <v>36</v>
      </c>
      <c r="BY148" s="27" t="s">
        <v>36</v>
      </c>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02" customFormat="true" ht="15" customHeight="true" x14ac:dyDescent="0.2">
      <c r="A149" s="1051"/>
      <c r="B149" s="378" t="s">
        <v>49</v>
      </c>
      <c r="C149" s="57" t="s">
        <v>36</v>
      </c>
      <c r="D149" s="54" t="s">
        <v>36</v>
      </c>
      <c r="E149" s="54" t="s">
        <v>36</v>
      </c>
      <c r="F149" s="54" t="s">
        <v>36</v>
      </c>
      <c r="G149" s="51" t="s">
        <v>36</v>
      </c>
      <c r="H149" s="48" t="s">
        <v>36</v>
      </c>
      <c r="I149" s="54" t="s">
        <v>36</v>
      </c>
      <c r="J149" s="54" t="s">
        <v>36</v>
      </c>
      <c r="K149" s="54" t="s">
        <v>36</v>
      </c>
      <c r="L149" s="45" t="s">
        <v>36</v>
      </c>
      <c r="M149" s="57" t="s">
        <v>36</v>
      </c>
      <c r="N149" s="54" t="s">
        <v>36</v>
      </c>
      <c r="O149" s="54" t="s">
        <v>36</v>
      </c>
      <c r="P149" s="54" t="s">
        <v>36</v>
      </c>
      <c r="Q149" s="51" t="s">
        <v>36</v>
      </c>
      <c r="R149" s="48" t="s">
        <v>36</v>
      </c>
      <c r="S149" s="54" t="s">
        <v>36</v>
      </c>
      <c r="T149" s="54" t="s">
        <v>36</v>
      </c>
      <c r="U149" s="54" t="s">
        <v>36</v>
      </c>
      <c r="V149" s="54" t="s">
        <v>36</v>
      </c>
      <c r="W149" s="54" t="s">
        <v>36</v>
      </c>
      <c r="X149" s="54" t="s">
        <v>36</v>
      </c>
      <c r="Y149" s="45" t="s">
        <v>36</v>
      </c>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c r="AX149" s="6"/>
      <c r="AY149" s="6"/>
      <c r="AZ149" s="342"/>
      <c r="BA149" s="1039"/>
      <c r="BB149" s="583" t="s">
        <v>49</v>
      </c>
      <c r="BC149" s="41" t="s">
        <v>36</v>
      </c>
      <c r="BD149" s="37" t="s">
        <v>36</v>
      </c>
      <c r="BE149" s="37" t="s">
        <v>36</v>
      </c>
      <c r="BF149" s="37" t="s">
        <v>36</v>
      </c>
      <c r="BG149" s="32" t="s">
        <v>36</v>
      </c>
      <c r="BH149" s="41" t="s">
        <v>36</v>
      </c>
      <c r="BI149" s="37" t="s">
        <v>36</v>
      </c>
      <c r="BJ149" s="37" t="s">
        <v>36</v>
      </c>
      <c r="BK149" s="37" t="s">
        <v>36</v>
      </c>
      <c r="BL149" s="32" t="s">
        <v>36</v>
      </c>
      <c r="BM149" s="41" t="s">
        <v>36</v>
      </c>
      <c r="BN149" s="37" t="s">
        <v>36</v>
      </c>
      <c r="BO149" s="37" t="s">
        <v>36</v>
      </c>
      <c r="BP149" s="37" t="s">
        <v>36</v>
      </c>
      <c r="BQ149" s="32" t="s">
        <v>36</v>
      </c>
      <c r="BR149" s="41" t="s">
        <v>36</v>
      </c>
      <c r="BS149" s="37" t="s">
        <v>36</v>
      </c>
      <c r="BT149" s="37" t="s">
        <v>36</v>
      </c>
      <c r="BU149" s="37" t="s">
        <v>36</v>
      </c>
      <c r="BV149" s="37" t="s">
        <v>36</v>
      </c>
      <c r="BW149" s="37" t="s">
        <v>36</v>
      </c>
      <c r="BX149" s="37" t="s">
        <v>36</v>
      </c>
      <c r="BY149" s="27" t="s">
        <v>36</v>
      </c>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02" customFormat="true" ht="15" customHeight="true" x14ac:dyDescent="0.2">
      <c r="A150" s="1051"/>
      <c r="B150" s="378" t="s">
        <v>112</v>
      </c>
      <c r="C150" s="57" t="s">
        <v>36</v>
      </c>
      <c r="D150" s="54" t="s">
        <v>36</v>
      </c>
      <c r="E150" s="54" t="s">
        <v>36</v>
      </c>
      <c r="F150" s="54" t="s">
        <v>36</v>
      </c>
      <c r="G150" s="51" t="s">
        <v>36</v>
      </c>
      <c r="H150" s="48" t="s">
        <v>36</v>
      </c>
      <c r="I150" s="54" t="s">
        <v>36</v>
      </c>
      <c r="J150" s="54" t="s">
        <v>36</v>
      </c>
      <c r="K150" s="54" t="s">
        <v>36</v>
      </c>
      <c r="L150" s="45" t="s">
        <v>36</v>
      </c>
      <c r="M150" s="57" t="s">
        <v>36</v>
      </c>
      <c r="N150" s="54" t="s">
        <v>36</v>
      </c>
      <c r="O150" s="54" t="s">
        <v>36</v>
      </c>
      <c r="P150" s="54" t="s">
        <v>36</v>
      </c>
      <c r="Q150" s="51" t="s">
        <v>36</v>
      </c>
      <c r="R150" s="48" t="s">
        <v>36</v>
      </c>
      <c r="S150" s="54" t="s">
        <v>36</v>
      </c>
      <c r="T150" s="54" t="s">
        <v>36</v>
      </c>
      <c r="U150" s="54" t="s">
        <v>36</v>
      </c>
      <c r="V150" s="54" t="s">
        <v>36</v>
      </c>
      <c r="W150" s="54" t="s">
        <v>36</v>
      </c>
      <c r="X150" s="54" t="s">
        <v>36</v>
      </c>
      <c r="Y150" s="45" t="s">
        <v>36</v>
      </c>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6"/>
      <c r="AZ150" s="342"/>
      <c r="BA150" s="1039"/>
      <c r="BB150" s="583" t="s">
        <v>112</v>
      </c>
      <c r="BC150" s="41" t="s">
        <v>36</v>
      </c>
      <c r="BD150" s="37" t="s">
        <v>36</v>
      </c>
      <c r="BE150" s="37" t="s">
        <v>36</v>
      </c>
      <c r="BF150" s="37" t="s">
        <v>36</v>
      </c>
      <c r="BG150" s="32" t="s">
        <v>36</v>
      </c>
      <c r="BH150" s="41" t="s">
        <v>36</v>
      </c>
      <c r="BI150" s="37" t="s">
        <v>36</v>
      </c>
      <c r="BJ150" s="37" t="s">
        <v>36</v>
      </c>
      <c r="BK150" s="37" t="s">
        <v>36</v>
      </c>
      <c r="BL150" s="32" t="s">
        <v>36</v>
      </c>
      <c r="BM150" s="41" t="s">
        <v>36</v>
      </c>
      <c r="BN150" s="37" t="s">
        <v>36</v>
      </c>
      <c r="BO150" s="37" t="s">
        <v>36</v>
      </c>
      <c r="BP150" s="37" t="s">
        <v>36</v>
      </c>
      <c r="BQ150" s="32" t="s">
        <v>36</v>
      </c>
      <c r="BR150" s="41" t="s">
        <v>36</v>
      </c>
      <c r="BS150" s="37" t="s">
        <v>36</v>
      </c>
      <c r="BT150" s="37" t="s">
        <v>36</v>
      </c>
      <c r="BU150" s="37" t="s">
        <v>36</v>
      </c>
      <c r="BV150" s="37" t="s">
        <v>36</v>
      </c>
      <c r="BW150" s="37" t="s">
        <v>36</v>
      </c>
      <c r="BX150" s="37" t="s">
        <v>36</v>
      </c>
      <c r="BY150" s="27" t="s">
        <v>36</v>
      </c>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02" customFormat="true" ht="15" customHeight="true" x14ac:dyDescent="0.2">
      <c r="A151" s="1051" t="s">
        <v>111</v>
      </c>
      <c r="B151" s="378" t="s">
        <v>50</v>
      </c>
      <c r="C151" s="57" t="s">
        <v>36</v>
      </c>
      <c r="D151" s="54" t="s">
        <v>36</v>
      </c>
      <c r="E151" s="54" t="s">
        <v>36</v>
      </c>
      <c r="F151" s="54" t="s">
        <v>36</v>
      </c>
      <c r="G151" s="51" t="s">
        <v>36</v>
      </c>
      <c r="H151" s="48" t="s">
        <v>36</v>
      </c>
      <c r="I151" s="54" t="s">
        <v>36</v>
      </c>
      <c r="J151" s="54" t="s">
        <v>36</v>
      </c>
      <c r="K151" s="54" t="s">
        <v>36</v>
      </c>
      <c r="L151" s="45" t="s">
        <v>36</v>
      </c>
      <c r="M151" s="57" t="s">
        <v>36</v>
      </c>
      <c r="N151" s="54" t="s">
        <v>36</v>
      </c>
      <c r="O151" s="54" t="s">
        <v>36</v>
      </c>
      <c r="P151" s="54" t="s">
        <v>36</v>
      </c>
      <c r="Q151" s="51" t="s">
        <v>36</v>
      </c>
      <c r="R151" s="48" t="s">
        <v>36</v>
      </c>
      <c r="S151" s="54" t="s">
        <v>36</v>
      </c>
      <c r="T151" s="54" t="s">
        <v>36</v>
      </c>
      <c r="U151" s="54" t="s">
        <v>36</v>
      </c>
      <c r="V151" s="54" t="s">
        <v>36</v>
      </c>
      <c r="W151" s="54" t="s">
        <v>36</v>
      </c>
      <c r="X151" s="54" t="s">
        <v>36</v>
      </c>
      <c r="Y151" s="45" t="s">
        <v>36</v>
      </c>
      <c r="Z151" s="6"/>
      <c r="AA151" s="6"/>
      <c r="AB151" s="6"/>
      <c r="AC151" s="6"/>
      <c r="AD151" s="6"/>
      <c r="AE151" s="6"/>
      <c r="AF151" s="6"/>
      <c r="AG151" s="6"/>
      <c r="AH151" s="6"/>
      <c r="AI151" s="6"/>
      <c r="AJ151" s="6"/>
      <c r="AK151" s="6"/>
      <c r="AL151" s="6"/>
      <c r="AM151" s="6"/>
      <c r="AN151" s="6"/>
      <c r="AO151" s="6"/>
      <c r="AP151" s="6"/>
      <c r="AQ151" s="6"/>
      <c r="AR151" s="6"/>
      <c r="AS151" s="6"/>
      <c r="AT151" s="6"/>
      <c r="AU151" s="6"/>
      <c r="AV151" s="6"/>
      <c r="AW151" s="6"/>
      <c r="AX151" s="6"/>
      <c r="AY151" s="6"/>
      <c r="AZ151" s="342"/>
      <c r="BA151" s="1039" t="s">
        <v>111</v>
      </c>
      <c r="BB151" s="583" t="s">
        <v>50</v>
      </c>
      <c r="BC151" s="41" t="s">
        <v>36</v>
      </c>
      <c r="BD151" s="37" t="s">
        <v>36</v>
      </c>
      <c r="BE151" s="37" t="s">
        <v>36</v>
      </c>
      <c r="BF151" s="37" t="s">
        <v>36</v>
      </c>
      <c r="BG151" s="32" t="s">
        <v>36</v>
      </c>
      <c r="BH151" s="41" t="s">
        <v>36</v>
      </c>
      <c r="BI151" s="37" t="s">
        <v>36</v>
      </c>
      <c r="BJ151" s="37" t="s">
        <v>36</v>
      </c>
      <c r="BK151" s="37" t="s">
        <v>36</v>
      </c>
      <c r="BL151" s="32" t="s">
        <v>36</v>
      </c>
      <c r="BM151" s="41" t="s">
        <v>36</v>
      </c>
      <c r="BN151" s="37" t="s">
        <v>36</v>
      </c>
      <c r="BO151" s="37" t="s">
        <v>36</v>
      </c>
      <c r="BP151" s="37" t="s">
        <v>36</v>
      </c>
      <c r="BQ151" s="32" t="s">
        <v>36</v>
      </c>
      <c r="BR151" s="41" t="s">
        <v>36</v>
      </c>
      <c r="BS151" s="37" t="s">
        <v>36</v>
      </c>
      <c r="BT151" s="37" t="s">
        <v>36</v>
      </c>
      <c r="BU151" s="37" t="s">
        <v>36</v>
      </c>
      <c r="BV151" s="37" t="s">
        <v>36</v>
      </c>
      <c r="BW151" s="37" t="s">
        <v>36</v>
      </c>
      <c r="BX151" s="37" t="s">
        <v>36</v>
      </c>
      <c r="BY151" s="27" t="s">
        <v>36</v>
      </c>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02" customFormat="true" ht="15" customHeight="true" x14ac:dyDescent="0.2">
      <c r="A152" s="1051"/>
      <c r="B152" s="378" t="s">
        <v>49</v>
      </c>
      <c r="C152" s="57" t="s">
        <v>36</v>
      </c>
      <c r="D152" s="54" t="s">
        <v>36</v>
      </c>
      <c r="E152" s="54" t="s">
        <v>36</v>
      </c>
      <c r="F152" s="54" t="s">
        <v>36</v>
      </c>
      <c r="G152" s="51" t="s">
        <v>36</v>
      </c>
      <c r="H152" s="48" t="s">
        <v>36</v>
      </c>
      <c r="I152" s="54" t="s">
        <v>36</v>
      </c>
      <c r="J152" s="54" t="s">
        <v>36</v>
      </c>
      <c r="K152" s="54" t="s">
        <v>36</v>
      </c>
      <c r="L152" s="45" t="s">
        <v>36</v>
      </c>
      <c r="M152" s="57" t="s">
        <v>36</v>
      </c>
      <c r="N152" s="54" t="s">
        <v>36</v>
      </c>
      <c r="O152" s="54" t="s">
        <v>36</v>
      </c>
      <c r="P152" s="54" t="s">
        <v>36</v>
      </c>
      <c r="Q152" s="51" t="s">
        <v>36</v>
      </c>
      <c r="R152" s="48" t="s">
        <v>36</v>
      </c>
      <c r="S152" s="54" t="s">
        <v>36</v>
      </c>
      <c r="T152" s="54" t="s">
        <v>36</v>
      </c>
      <c r="U152" s="54" t="s">
        <v>36</v>
      </c>
      <c r="V152" s="54" t="s">
        <v>36</v>
      </c>
      <c r="W152" s="54" t="s">
        <v>36</v>
      </c>
      <c r="X152" s="54" t="s">
        <v>36</v>
      </c>
      <c r="Y152" s="45" t="s">
        <v>36</v>
      </c>
      <c r="Z152" s="6"/>
      <c r="AA152" s="6"/>
      <c r="AB152" s="6"/>
      <c r="AC152" s="6"/>
      <c r="AD152" s="6"/>
      <c r="AE152" s="6"/>
      <c r="AF152" s="6"/>
      <c r="AG152" s="6"/>
      <c r="AH152" s="6"/>
      <c r="AI152" s="6"/>
      <c r="AJ152" s="6"/>
      <c r="AK152" s="6"/>
      <c r="AL152" s="6"/>
      <c r="AM152" s="6"/>
      <c r="AN152" s="6"/>
      <c r="AO152" s="6"/>
      <c r="AP152" s="6"/>
      <c r="AQ152" s="6"/>
      <c r="AR152" s="6"/>
      <c r="AS152" s="6"/>
      <c r="AT152" s="6"/>
      <c r="AU152" s="6"/>
      <c r="AV152" s="6"/>
      <c r="AW152" s="6"/>
      <c r="AX152" s="6"/>
      <c r="AY152" s="6"/>
      <c r="AZ152" s="342"/>
      <c r="BA152" s="1039"/>
      <c r="BB152" s="583" t="s">
        <v>49</v>
      </c>
      <c r="BC152" s="41" t="s">
        <v>36</v>
      </c>
      <c r="BD152" s="37" t="s">
        <v>36</v>
      </c>
      <c r="BE152" s="37" t="s">
        <v>36</v>
      </c>
      <c r="BF152" s="37" t="s">
        <v>36</v>
      </c>
      <c r="BG152" s="32" t="s">
        <v>36</v>
      </c>
      <c r="BH152" s="41" t="s">
        <v>36</v>
      </c>
      <c r="BI152" s="37" t="s">
        <v>36</v>
      </c>
      <c r="BJ152" s="37" t="s">
        <v>36</v>
      </c>
      <c r="BK152" s="37" t="s">
        <v>36</v>
      </c>
      <c r="BL152" s="32" t="s">
        <v>36</v>
      </c>
      <c r="BM152" s="41" t="s">
        <v>36</v>
      </c>
      <c r="BN152" s="37" t="s">
        <v>36</v>
      </c>
      <c r="BO152" s="37" t="s">
        <v>36</v>
      </c>
      <c r="BP152" s="37" t="s">
        <v>36</v>
      </c>
      <c r="BQ152" s="32" t="s">
        <v>36</v>
      </c>
      <c r="BR152" s="41" t="s">
        <v>36</v>
      </c>
      <c r="BS152" s="37" t="s">
        <v>36</v>
      </c>
      <c r="BT152" s="37" t="s">
        <v>36</v>
      </c>
      <c r="BU152" s="37" t="s">
        <v>36</v>
      </c>
      <c r="BV152" s="37" t="s">
        <v>36</v>
      </c>
      <c r="BW152" s="37" t="s">
        <v>36</v>
      </c>
      <c r="BX152" s="37" t="s">
        <v>36</v>
      </c>
      <c r="BY152" s="27" t="s">
        <v>36</v>
      </c>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307" customFormat="true" ht="15" customHeight="true" x14ac:dyDescent="0.2">
      <c r="A153" s="1051" t="s">
        <v>183</v>
      </c>
      <c r="B153" s="378" t="s">
        <v>184</v>
      </c>
      <c r="C153" s="113">
        <v>6.0798672022683596E-2</v>
      </c>
      <c r="D153" s="112">
        <v>0.19311216123666286</v>
      </c>
      <c r="E153" s="112">
        <v>0.80872989945613205</v>
      </c>
      <c r="F153" s="112">
        <v>5.721976411557236</v>
      </c>
      <c r="G153" s="111">
        <v>33.07313088665088</v>
      </c>
      <c r="H153" s="110">
        <v>0.15761906843868723</v>
      </c>
      <c r="I153" s="112">
        <v>4.9512150548392171</v>
      </c>
      <c r="J153" s="112">
        <v>10.717297488015916</v>
      </c>
      <c r="K153" s="112">
        <v>35.797722862185253</v>
      </c>
      <c r="L153" s="109">
        <v>44.371289433018681</v>
      </c>
      <c r="M153" s="113">
        <v>0.10239112629951269</v>
      </c>
      <c r="N153" s="112">
        <v>0</v>
      </c>
      <c r="O153" s="112">
        <v>0.29220697244544547</v>
      </c>
      <c r="P153" s="112">
        <v>0.57731116581204112</v>
      </c>
      <c r="Q153" s="111">
        <v>2.0884228901655688</v>
      </c>
      <c r="R153" s="110">
        <v>61.120739456961296</v>
      </c>
      <c r="S153" s="112">
        <v>0.71591278880572728</v>
      </c>
      <c r="T153" s="112">
        <v>1.1808576755748912</v>
      </c>
      <c r="U153" s="112">
        <v>2.0128087831655992</v>
      </c>
      <c r="V153" s="112">
        <v>24.606192286800653</v>
      </c>
      <c r="W153" s="112">
        <v>0.65686581169846736</v>
      </c>
      <c r="X153" s="112">
        <v>0.24644030668127057</v>
      </c>
      <c r="Y153" s="109">
        <v>0.55796652200867947</v>
      </c>
      <c r="Z153" s="437"/>
      <c r="AA153" s="437"/>
      <c r="AB153" s="437"/>
      <c r="AC153" s="437"/>
      <c r="AD153" s="437"/>
      <c r="AE153" s="437"/>
      <c r="AF153" s="437"/>
      <c r="AG153" s="437"/>
      <c r="AH153" s="437"/>
      <c r="AI153" s="437"/>
      <c r="AJ153" s="437"/>
      <c r="AK153" s="437"/>
      <c r="AL153" s="437"/>
      <c r="AM153" s="437"/>
      <c r="AN153" s="437"/>
      <c r="AO153" s="437"/>
      <c r="AP153" s="437"/>
      <c r="AQ153" s="437"/>
      <c r="AR153" s="437"/>
      <c r="AS153" s="437"/>
      <c r="AT153" s="437"/>
      <c r="AU153" s="437"/>
      <c r="AV153" s="437"/>
      <c r="AW153" s="437"/>
      <c r="AX153" s="437"/>
      <c r="AY153" s="437"/>
      <c r="AZ153" s="800"/>
      <c r="BA153" s="1041" t="s">
        <v>183</v>
      </c>
      <c r="BB153" s="585" t="s">
        <v>184</v>
      </c>
      <c r="BC153" s="446">
        <v>3.6285661160945892</v>
      </c>
      <c r="BD153" s="432">
        <v>11.520750112831593</v>
      </c>
      <c r="BE153" s="432">
        <v>48.244476668536663</v>
      </c>
      <c r="BF153" s="432">
        <v>341.09917825460434</v>
      </c>
      <c r="BG153" s="448">
        <v>1969.3076233714819</v>
      </c>
      <c r="BH153" s="446">
        <v>3.7268240824341774</v>
      </c>
      <c r="BI153" s="432">
        <v>117.11932886391878</v>
      </c>
      <c r="BJ153" s="432">
        <v>253.28444862365723</v>
      </c>
      <c r="BK153" s="432">
        <v>844.78044885396957</v>
      </c>
      <c r="BL153" s="448">
        <v>1044.6942135989666</v>
      </c>
      <c r="BM153" s="446">
        <v>3.6285661160945892</v>
      </c>
      <c r="BN153" s="432">
        <v>0</v>
      </c>
      <c r="BO153" s="432">
        <v>10.565184116363525</v>
      </c>
      <c r="BP153" s="432">
        <v>20.775535583496094</v>
      </c>
      <c r="BQ153" s="448">
        <v>75.226044684648514</v>
      </c>
      <c r="BR153" s="446">
        <v>336.99627475440502</v>
      </c>
      <c r="BS153" s="432">
        <v>38.73900842666626</v>
      </c>
      <c r="BT153" s="432">
        <v>98.683794021606445</v>
      </c>
      <c r="BU153" s="432">
        <v>26.609484851360321</v>
      </c>
      <c r="BV153" s="432">
        <v>1833.7268714904785</v>
      </c>
      <c r="BW153" s="432">
        <v>30.791459083557129</v>
      </c>
      <c r="BX153" s="432">
        <v>2.4472440183162689</v>
      </c>
      <c r="BY153" s="433">
        <v>5.8064578771591187</v>
      </c>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307" customFormat="true" ht="15" customHeight="true" x14ac:dyDescent="0.2">
      <c r="A154" s="1051"/>
      <c r="B154" s="378" t="s">
        <v>185</v>
      </c>
      <c r="C154" s="113">
        <v>0.41821673946979754</v>
      </c>
      <c r="D154" s="112">
        <v>0.37793272089575153</v>
      </c>
      <c r="E154" s="112">
        <v>4.1239697558447403</v>
      </c>
      <c r="F154" s="112">
        <v>8.0598013057348847</v>
      </c>
      <c r="G154" s="111">
        <v>14.270105721481036</v>
      </c>
      <c r="H154" s="110">
        <v>1.4012652103558598</v>
      </c>
      <c r="I154" s="112">
        <v>5.7316884850373953</v>
      </c>
      <c r="J154" s="112">
        <v>16.28692208278558</v>
      </c>
      <c r="K154" s="112">
        <v>19.069713617678843</v>
      </c>
      <c r="L154" s="109">
        <v>10.786692827276553</v>
      </c>
      <c r="M154" s="113">
        <v>0.55853343837785541</v>
      </c>
      <c r="N154" s="112">
        <v>0.14164905920618953</v>
      </c>
      <c r="O154" s="112">
        <v>0.38168667311845461</v>
      </c>
      <c r="P154" s="112">
        <v>4.6360105399803135</v>
      </c>
      <c r="Q154" s="111">
        <v>4.4550767634996777</v>
      </c>
      <c r="R154" s="110">
        <v>28.519160408241863</v>
      </c>
      <c r="S154" s="112">
        <v>3.0589000976244711</v>
      </c>
      <c r="T154" s="112">
        <v>2.2995649471721564</v>
      </c>
      <c r="U154" s="112">
        <v>1.3418725221103995</v>
      </c>
      <c r="V154" s="112">
        <v>13.389462248777839</v>
      </c>
      <c r="W154" s="112">
        <v>1.1573350015639663</v>
      </c>
      <c r="X154" s="112">
        <v>3.3680175246440305</v>
      </c>
      <c r="Y154" s="109">
        <v>0.52696838189708617</v>
      </c>
      <c r="Z154" s="437"/>
      <c r="AA154" s="437"/>
      <c r="AB154" s="437"/>
      <c r="AC154" s="437"/>
      <c r="AD154" s="437"/>
      <c r="AE154" s="437"/>
      <c r="AF154" s="437"/>
      <c r="AG154" s="437"/>
      <c r="AH154" s="437"/>
      <c r="AI154" s="437"/>
      <c r="AJ154" s="437"/>
      <c r="AK154" s="437"/>
      <c r="AL154" s="437"/>
      <c r="AM154" s="437"/>
      <c r="AN154" s="437"/>
      <c r="AO154" s="437"/>
      <c r="AP154" s="437"/>
      <c r="AQ154" s="437"/>
      <c r="AR154" s="437"/>
      <c r="AS154" s="437"/>
      <c r="AT154" s="437"/>
      <c r="AU154" s="437"/>
      <c r="AV154" s="437"/>
      <c r="AW154" s="437"/>
      <c r="AX154" s="437"/>
      <c r="AY154" s="437"/>
      <c r="AZ154" s="800"/>
      <c r="BA154" s="1039"/>
      <c r="BB154" s="583" t="s">
        <v>185</v>
      </c>
      <c r="BC154" s="447">
        <v>24.959872305393219</v>
      </c>
      <c r="BD154" s="434">
        <v>22.546837076544762</v>
      </c>
      <c r="BE154" s="434">
        <v>246.01385802775621</v>
      </c>
      <c r="BF154" s="434">
        <v>480.46189018338919</v>
      </c>
      <c r="BG154" s="451">
        <v>849.69965740293264</v>
      </c>
      <c r="BH154" s="447">
        <v>33.132215432822704</v>
      </c>
      <c r="BI154" s="434">
        <v>135.58116567134857</v>
      </c>
      <c r="BJ154" s="434">
        <v>384.91271555423737</v>
      </c>
      <c r="BK154" s="434">
        <v>450.02083767950535</v>
      </c>
      <c r="BL154" s="451">
        <v>253.96592536568642</v>
      </c>
      <c r="BM154" s="447">
        <v>19.79346826672554</v>
      </c>
      <c r="BN154" s="434">
        <v>5.1664040386676788</v>
      </c>
      <c r="BO154" s="434">
        <v>13.800457745790482</v>
      </c>
      <c r="BP154" s="434">
        <v>166.83481568098068</v>
      </c>
      <c r="BQ154" s="451">
        <v>160.47410956025124</v>
      </c>
      <c r="BR154" s="447">
        <v>157.24369341880083</v>
      </c>
      <c r="BS154" s="434">
        <v>165.52121782302856</v>
      </c>
      <c r="BT154" s="434">
        <v>192.17370414733887</v>
      </c>
      <c r="BU154" s="434">
        <v>17.739656567573547</v>
      </c>
      <c r="BV154" s="434">
        <v>997.82267951965332</v>
      </c>
      <c r="BW154" s="434">
        <v>54.251618385314941</v>
      </c>
      <c r="BX154" s="434">
        <v>33.445668250322342</v>
      </c>
      <c r="BY154" s="435">
        <v>5.4838768839836121</v>
      </c>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307" customFormat="true" ht="15" customHeight="true" x14ac:dyDescent="0.2">
      <c r="A155" s="1051"/>
      <c r="B155" s="378" t="s">
        <v>186</v>
      </c>
      <c r="C155" s="113">
        <v>2.0080081804903775</v>
      </c>
      <c r="D155" s="112">
        <v>6.4119604123162377</v>
      </c>
      <c r="E155" s="112">
        <v>9.4993283716771781</v>
      </c>
      <c r="F155" s="112">
        <v>16.621343102027112</v>
      </c>
      <c r="G155" s="111">
        <v>18.930923025009729</v>
      </c>
      <c r="H155" s="110">
        <v>9.8749559532675395</v>
      </c>
      <c r="I155" s="112">
        <v>20.151744533219944</v>
      </c>
      <c r="J155" s="112">
        <v>24.671715800432825</v>
      </c>
      <c r="K155" s="112">
        <v>16.188029550137397</v>
      </c>
      <c r="L155" s="109">
        <v>19.238592704906949</v>
      </c>
      <c r="M155" s="113">
        <v>1.4173196150104863</v>
      </c>
      <c r="N155" s="112">
        <v>3.5929076897379191</v>
      </c>
      <c r="O155" s="112">
        <v>4.1080236489727699</v>
      </c>
      <c r="P155" s="112">
        <v>8.8904696133884293</v>
      </c>
      <c r="Q155" s="111">
        <v>11.358528996786506</v>
      </c>
      <c r="R155" s="110">
        <v>4.9682264586943958</v>
      </c>
      <c r="S155" s="112">
        <v>4.0351448096322811</v>
      </c>
      <c r="T155" s="112">
        <v>3.9776258545680543</v>
      </c>
      <c r="U155" s="112">
        <v>8.5391887770661778</v>
      </c>
      <c r="V155" s="112">
        <v>23.574144486692013</v>
      </c>
      <c r="W155" s="112">
        <v>14.60744447919925</v>
      </c>
      <c r="X155" s="112">
        <v>0.87623220153340631</v>
      </c>
      <c r="Y155" s="109">
        <v>4.4017358958462491</v>
      </c>
      <c r="Z155" s="437"/>
      <c r="AA155" s="437"/>
      <c r="AB155" s="437"/>
      <c r="AC155" s="437"/>
      <c r="AD155" s="437"/>
      <c r="AE155" s="437"/>
      <c r="AF155" s="437"/>
      <c r="AG155" s="437"/>
      <c r="AH155" s="437"/>
      <c r="AI155" s="437"/>
      <c r="AJ155" s="437"/>
      <c r="AK155" s="437"/>
      <c r="AL155" s="437"/>
      <c r="AM155" s="437"/>
      <c r="AN155" s="437"/>
      <c r="AO155" s="437"/>
      <c r="AP155" s="437"/>
      <c r="AQ155" s="437"/>
      <c r="AR155" s="437"/>
      <c r="AS155" s="437"/>
      <c r="AT155" s="437"/>
      <c r="AU155" s="437"/>
      <c r="AV155" s="437"/>
      <c r="AW155" s="437"/>
      <c r="AX155" s="437"/>
      <c r="AY155" s="437"/>
      <c r="AZ155" s="800"/>
      <c r="BA155" s="1039"/>
      <c r="BB155" s="583" t="s">
        <v>186</v>
      </c>
      <c r="BC155" s="447">
        <v>119.84127616882324</v>
      </c>
      <c r="BD155" s="434">
        <v>382.52688577771187</v>
      </c>
      <c r="BE155" s="434">
        <v>566.67884580790997</v>
      </c>
      <c r="BF155" s="434">
        <v>990.8335976600647</v>
      </c>
      <c r="BG155" s="451">
        <v>1127.2235204577446</v>
      </c>
      <c r="BH155" s="447">
        <v>233.48839721083641</v>
      </c>
      <c r="BI155" s="434">
        <v>476.68274737149477</v>
      </c>
      <c r="BJ155" s="434">
        <v>583.07254604995251</v>
      </c>
      <c r="BK155" s="434">
        <v>382.01678140461445</v>
      </c>
      <c r="BL155" s="451">
        <v>452.96061334758997</v>
      </c>
      <c r="BM155" s="447">
        <v>50.227379232645035</v>
      </c>
      <c r="BN155" s="434">
        <v>131.04508355259895</v>
      </c>
      <c r="BO155" s="434">
        <v>148.53179526329041</v>
      </c>
      <c r="BP155" s="434">
        <v>319.93884536623955</v>
      </c>
      <c r="BQ155" s="451">
        <v>409.13993707299232</v>
      </c>
      <c r="BR155" s="447">
        <v>27.392891898751259</v>
      </c>
      <c r="BS155" s="434">
        <v>218.34713840484619</v>
      </c>
      <c r="BT155" s="434">
        <v>332.4085693359375</v>
      </c>
      <c r="BU155" s="434">
        <v>112.88872361183167</v>
      </c>
      <c r="BV155" s="434">
        <v>1756.8155899047852</v>
      </c>
      <c r="BW155" s="434">
        <v>684.74339962005615</v>
      </c>
      <c r="BX155" s="434">
        <v>8.7013120651245117</v>
      </c>
      <c r="BY155" s="435">
        <v>45.806501030921936</v>
      </c>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307" customFormat="true" ht="15" customHeight="true" x14ac:dyDescent="0.2">
      <c r="A156" s="1051"/>
      <c r="B156" s="378" t="s">
        <v>187</v>
      </c>
      <c r="C156" s="113">
        <v>68.825543892120393</v>
      </c>
      <c r="D156" s="112">
        <v>80.014495622434524</v>
      </c>
      <c r="E156" s="112">
        <v>75.404734025482995</v>
      </c>
      <c r="F156" s="112">
        <v>62.515499869026151</v>
      </c>
      <c r="G156" s="111">
        <v>32.423449693858714</v>
      </c>
      <c r="H156" s="110">
        <v>78.653067799155167</v>
      </c>
      <c r="I156" s="112">
        <v>61.480804946554599</v>
      </c>
      <c r="J156" s="112">
        <v>45.661484894174848</v>
      </c>
      <c r="K156" s="112">
        <v>27.602447238793399</v>
      </c>
      <c r="L156" s="109">
        <v>24.640862263679733</v>
      </c>
      <c r="M156" s="113">
        <v>63.639238682766887</v>
      </c>
      <c r="N156" s="112">
        <v>76.226936491189008</v>
      </c>
      <c r="O156" s="112">
        <v>82.748598252802608</v>
      </c>
      <c r="P156" s="112">
        <v>75.149744617410292</v>
      </c>
      <c r="Q156" s="111">
        <v>74.407929343068218</v>
      </c>
      <c r="R156" s="110">
        <v>2.5033699210475642</v>
      </c>
      <c r="S156" s="112">
        <v>71.981776765375855</v>
      </c>
      <c r="T156" s="112">
        <v>84.524549409571165</v>
      </c>
      <c r="U156" s="112">
        <v>71.942665446782556</v>
      </c>
      <c r="V156" s="112">
        <v>35.768604019554587</v>
      </c>
      <c r="W156" s="112">
        <v>65.811698467313107</v>
      </c>
      <c r="X156" s="112">
        <v>47.289156626506021</v>
      </c>
      <c r="Y156" s="109">
        <v>85.802851828890269</v>
      </c>
      <c r="Z156" s="437"/>
      <c r="AA156" s="437"/>
      <c r="AB156" s="437"/>
      <c r="AC156" s="437"/>
      <c r="AD156" s="437"/>
      <c r="AE156" s="437"/>
      <c r="AF156" s="437"/>
      <c r="AG156" s="437"/>
      <c r="AH156" s="437"/>
      <c r="AI156" s="437"/>
      <c r="AJ156" s="437"/>
      <c r="AK156" s="437"/>
      <c r="AL156" s="437"/>
      <c r="AM156" s="437"/>
      <c r="AN156" s="437"/>
      <c r="AO156" s="437"/>
      <c r="AP156" s="437"/>
      <c r="AQ156" s="437"/>
      <c r="AR156" s="437"/>
      <c r="AS156" s="437"/>
      <c r="AT156" s="437"/>
      <c r="AU156" s="437"/>
      <c r="AV156" s="437"/>
      <c r="AW156" s="437"/>
      <c r="AX156" s="437"/>
      <c r="AY156" s="437"/>
      <c r="AZ156" s="800"/>
      <c r="BA156" s="1039"/>
      <c r="BB156" s="583" t="s">
        <v>187</v>
      </c>
      <c r="BC156" s="447">
        <v>4107.6232124865055</v>
      </c>
      <c r="BD156" s="434">
        <v>4773.5316282883286</v>
      </c>
      <c r="BE156" s="434">
        <v>4498.240925475955</v>
      </c>
      <c r="BF156" s="434">
        <v>3726.6818490251899</v>
      </c>
      <c r="BG156" s="451">
        <v>1930.6229844689369</v>
      </c>
      <c r="BH156" s="447">
        <v>1859.7124709263444</v>
      </c>
      <c r="BI156" s="434">
        <v>1454.3077878057957</v>
      </c>
      <c r="BJ156" s="434">
        <v>1079.1287670880556</v>
      </c>
      <c r="BK156" s="434">
        <v>651.38243171572685</v>
      </c>
      <c r="BL156" s="451">
        <v>580.15366589277983</v>
      </c>
      <c r="BM156" s="447">
        <v>2255.265602439642</v>
      </c>
      <c r="BN156" s="434">
        <v>2780.2454513311386</v>
      </c>
      <c r="BO156" s="434">
        <v>2991.9004621803761</v>
      </c>
      <c r="BP156" s="434">
        <v>2704.3928575217724</v>
      </c>
      <c r="BQ156" s="451">
        <v>2680.2111028432846</v>
      </c>
      <c r="BR156" s="447">
        <v>13.802619948983192</v>
      </c>
      <c r="BS156" s="434">
        <v>3895.031210899353</v>
      </c>
      <c r="BT156" s="434">
        <v>7063.6820983886719</v>
      </c>
      <c r="BU156" s="434">
        <v>951.08749642968178</v>
      </c>
      <c r="BV156" s="434">
        <v>2665.583101272583</v>
      </c>
      <c r="BW156" s="434">
        <v>3085.0109481811523</v>
      </c>
      <c r="BX156" s="434">
        <v>469.59893551468849</v>
      </c>
      <c r="BY156" s="435">
        <v>892.90418910980225</v>
      </c>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307" customFormat="true" ht="15" customHeight="true" x14ac:dyDescent="0.2">
      <c r="A157" s="1051"/>
      <c r="B157" s="378" t="s">
        <v>188</v>
      </c>
      <c r="C157" s="113">
        <v>5.1705132608694546</v>
      </c>
      <c r="D157" s="112">
        <v>2.684309977869288</v>
      </c>
      <c r="E157" s="112">
        <v>5.7072677105138432</v>
      </c>
      <c r="F157" s="112">
        <v>4.3063463182992345</v>
      </c>
      <c r="G157" s="111">
        <v>0.7326640859715281</v>
      </c>
      <c r="H157" s="110">
        <v>3.4935089699644832</v>
      </c>
      <c r="I157" s="112">
        <v>3.4191264787095088</v>
      </c>
      <c r="J157" s="112">
        <v>1.5869335219153711</v>
      </c>
      <c r="K157" s="112">
        <v>0.29846771311893144</v>
      </c>
      <c r="L157" s="109">
        <v>0.93099607874182233</v>
      </c>
      <c r="M157" s="113">
        <v>4.880771224174822</v>
      </c>
      <c r="N157" s="112">
        <v>3.8351176004011562</v>
      </c>
      <c r="O157" s="112">
        <v>3.2327653592579177</v>
      </c>
      <c r="P157" s="112">
        <v>7.1214370080117328</v>
      </c>
      <c r="Q157" s="111">
        <v>5.373917604874193</v>
      </c>
      <c r="R157" s="110">
        <v>0</v>
      </c>
      <c r="S157" s="112">
        <v>14.838919622518713</v>
      </c>
      <c r="T157" s="112">
        <v>1.1497824735860782</v>
      </c>
      <c r="U157" s="112">
        <v>1.463860933211345</v>
      </c>
      <c r="V157" s="112">
        <v>1.3036393264530146</v>
      </c>
      <c r="W157" s="112">
        <v>0.93837973099781047</v>
      </c>
      <c r="X157" s="112">
        <v>4.7097480832420597</v>
      </c>
      <c r="Y157" s="109">
        <v>0.30998140111593309</v>
      </c>
      <c r="Z157" s="437"/>
      <c r="AA157" s="437"/>
      <c r="AB157" s="437"/>
      <c r="AC157" s="437"/>
      <c r="AD157" s="437"/>
      <c r="AE157" s="437"/>
      <c r="AF157" s="437"/>
      <c r="AG157" s="437"/>
      <c r="AH157" s="437"/>
      <c r="AI157" s="437"/>
      <c r="AJ157" s="437"/>
      <c r="AK157" s="437"/>
      <c r="AL157" s="437"/>
      <c r="AM157" s="437"/>
      <c r="AN157" s="437"/>
      <c r="AO157" s="437"/>
      <c r="AP157" s="437"/>
      <c r="AQ157" s="437"/>
      <c r="AR157" s="437"/>
      <c r="AS157" s="437"/>
      <c r="AT157" s="437"/>
      <c r="AU157" s="437"/>
      <c r="AV157" s="437"/>
      <c r="AW157" s="437"/>
      <c r="AX157" s="437"/>
      <c r="AY157" s="437"/>
      <c r="AZ157" s="800"/>
      <c r="BA157" s="1039"/>
      <c r="BB157" s="583" t="s">
        <v>188</v>
      </c>
      <c r="BC157" s="447">
        <v>308.58485221862793</v>
      </c>
      <c r="BD157" s="434">
        <v>160.14146536588669</v>
      </c>
      <c r="BE157" s="434">
        <v>340.46489945054054</v>
      </c>
      <c r="BF157" s="434">
        <v>256.71045890450478</v>
      </c>
      <c r="BG157" s="451">
        <v>43.625775098800659</v>
      </c>
      <c r="BH157" s="447">
        <v>82.602273255586624</v>
      </c>
      <c r="BI157" s="434">
        <v>80.878288269042969</v>
      </c>
      <c r="BJ157" s="434">
        <v>37.5043785572052</v>
      </c>
      <c r="BK157" s="434">
        <v>7.0434560775756836</v>
      </c>
      <c r="BL157" s="451">
        <v>21.919719457626343</v>
      </c>
      <c r="BM157" s="447">
        <v>172.96617123484612</v>
      </c>
      <c r="BN157" s="434">
        <v>139.87927043437958</v>
      </c>
      <c r="BO157" s="434">
        <v>116.88551077246666</v>
      </c>
      <c r="BP157" s="434">
        <v>256.27716338634491</v>
      </c>
      <c r="BQ157" s="451">
        <v>193.57121959328651</v>
      </c>
      <c r="BR157" s="447">
        <v>0</v>
      </c>
      <c r="BS157" s="434">
        <v>802.95399284362793</v>
      </c>
      <c r="BT157" s="434">
        <v>96.086852073669434</v>
      </c>
      <c r="BU157" s="434">
        <v>19.352352619171143</v>
      </c>
      <c r="BV157" s="434">
        <v>97.151092529296875</v>
      </c>
      <c r="BW157" s="434">
        <v>43.987798690795898</v>
      </c>
      <c r="BX157" s="434">
        <v>46.76955235004425</v>
      </c>
      <c r="BY157" s="435">
        <v>3.2258099317550659</v>
      </c>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307" customFormat="true" ht="15" customHeight="true" x14ac:dyDescent="0.2">
      <c r="A158" s="1051"/>
      <c r="B158" s="378" t="s">
        <v>189</v>
      </c>
      <c r="C158" s="113">
        <v>0</v>
      </c>
      <c r="D158" s="112">
        <v>0</v>
      </c>
      <c r="E158" s="112">
        <v>1.1267537963923153</v>
      </c>
      <c r="F158" s="112">
        <v>2.4935128080266697E-2</v>
      </c>
      <c r="G158" s="111">
        <v>2.9530280102630362E-2</v>
      </c>
      <c r="H158" s="110">
        <v>2.8427783109987765</v>
      </c>
      <c r="I158" s="112">
        <v>3.141951181518312E-2</v>
      </c>
      <c r="J158" s="112">
        <v>5.8403421493544987E-2</v>
      </c>
      <c r="K158" s="112">
        <v>3.5993138035118694E-2</v>
      </c>
      <c r="L158" s="109">
        <v>0</v>
      </c>
      <c r="M158" s="113">
        <v>0</v>
      </c>
      <c r="N158" s="112">
        <v>0</v>
      </c>
      <c r="O158" s="112">
        <v>0</v>
      </c>
      <c r="P158" s="112">
        <v>0</v>
      </c>
      <c r="Q158" s="111">
        <v>7.5489227864240357E-3</v>
      </c>
      <c r="R158" s="110">
        <v>0.61621413441170803</v>
      </c>
      <c r="S158" s="112">
        <v>0</v>
      </c>
      <c r="T158" s="112">
        <v>0</v>
      </c>
      <c r="U158" s="112">
        <v>0</v>
      </c>
      <c r="V158" s="112">
        <v>0.89625203693644762</v>
      </c>
      <c r="W158" s="112">
        <v>0</v>
      </c>
      <c r="X158" s="112">
        <v>2.7382256297918947E-2</v>
      </c>
      <c r="Y158" s="109">
        <v>0</v>
      </c>
      <c r="Z158" s="437"/>
      <c r="AA158" s="437"/>
      <c r="AB158" s="437"/>
      <c r="AC158" s="437"/>
      <c r="AD158" s="437"/>
      <c r="AE158" s="437"/>
      <c r="AF158" s="437"/>
      <c r="AG158" s="437"/>
      <c r="AH158" s="437"/>
      <c r="AI158" s="437"/>
      <c r="AJ158" s="437"/>
      <c r="AK158" s="437"/>
      <c r="AL158" s="437"/>
      <c r="AM158" s="437"/>
      <c r="AN158" s="437"/>
      <c r="AO158" s="437"/>
      <c r="AP158" s="437"/>
      <c r="AQ158" s="437"/>
      <c r="AR158" s="437"/>
      <c r="AS158" s="437"/>
      <c r="AT158" s="437"/>
      <c r="AU158" s="437"/>
      <c r="AV158" s="437"/>
      <c r="AW158" s="437"/>
      <c r="AX158" s="437"/>
      <c r="AY158" s="437"/>
      <c r="AZ158" s="800"/>
      <c r="BA158" s="1039"/>
      <c r="BB158" s="583" t="s">
        <v>189</v>
      </c>
      <c r="BC158" s="447">
        <v>0</v>
      </c>
      <c r="BD158" s="434">
        <v>0</v>
      </c>
      <c r="BE158" s="434">
        <v>67.216072112321854</v>
      </c>
      <c r="BF158" s="434">
        <v>1.4864359945058823</v>
      </c>
      <c r="BG158" s="451">
        <v>1.7583519965410233</v>
      </c>
      <c r="BH158" s="447">
        <v>67.216072112321854</v>
      </c>
      <c r="BI158" s="434">
        <v>0.74321799725294113</v>
      </c>
      <c r="BJ158" s="434">
        <v>1.3802619948983192</v>
      </c>
      <c r="BK158" s="434">
        <v>0.84939199686050415</v>
      </c>
      <c r="BL158" s="451">
        <v>0</v>
      </c>
      <c r="BM158" s="447">
        <v>0</v>
      </c>
      <c r="BN158" s="434">
        <v>0</v>
      </c>
      <c r="BO158" s="434">
        <v>0</v>
      </c>
      <c r="BP158" s="434">
        <v>0</v>
      </c>
      <c r="BQ158" s="451">
        <v>0.27191600203514099</v>
      </c>
      <c r="BR158" s="447">
        <v>3.3975679874420166</v>
      </c>
      <c r="BS158" s="434">
        <v>0</v>
      </c>
      <c r="BT158" s="434">
        <v>0</v>
      </c>
      <c r="BU158" s="434">
        <v>0</v>
      </c>
      <c r="BV158" s="434">
        <v>66.791376113891602</v>
      </c>
      <c r="BW158" s="434">
        <v>0</v>
      </c>
      <c r="BX158" s="434">
        <v>0.27191600203514099</v>
      </c>
      <c r="BY158" s="435">
        <v>0</v>
      </c>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307" customFormat="true" ht="15" customHeight="true" x14ac:dyDescent="0.2">
      <c r="A159" s="1051"/>
      <c r="B159" s="378" t="s">
        <v>180</v>
      </c>
      <c r="C159" s="113">
        <v>0.3481058174560886</v>
      </c>
      <c r="D159" s="112">
        <v>0.43502932557283758</v>
      </c>
      <c r="E159" s="112">
        <v>0.40547110379898171</v>
      </c>
      <c r="F159" s="112">
        <v>0.32372174925582559</v>
      </c>
      <c r="G159" s="111">
        <v>1.783117347491096E-2</v>
      </c>
      <c r="H159" s="110">
        <v>0.65899687493029568</v>
      </c>
      <c r="I159" s="112">
        <v>0.65871371671412027</v>
      </c>
      <c r="J159" s="112">
        <v>0.15723998094415959</v>
      </c>
      <c r="K159" s="112">
        <v>1.349742676316951E-2</v>
      </c>
      <c r="L159" s="109">
        <v>3.1566692376261245E-2</v>
      </c>
      <c r="M159" s="113">
        <v>0</v>
      </c>
      <c r="N159" s="112">
        <v>0.5696099352434385</v>
      </c>
      <c r="O159" s="112">
        <v>0.71779953264965946</v>
      </c>
      <c r="P159" s="112">
        <v>0.23915971566527347</v>
      </c>
      <c r="Q159" s="111">
        <v>0</v>
      </c>
      <c r="R159" s="110">
        <v>0.86655112651646449</v>
      </c>
      <c r="S159" s="112">
        <v>0</v>
      </c>
      <c r="T159" s="112">
        <v>0.99440646364201357</v>
      </c>
      <c r="U159" s="112">
        <v>0</v>
      </c>
      <c r="V159" s="112">
        <v>0</v>
      </c>
      <c r="W159" s="112">
        <v>0</v>
      </c>
      <c r="X159" s="112">
        <v>8.2146768893756841E-2</v>
      </c>
      <c r="Y159" s="109">
        <v>0.24798512089274644</v>
      </c>
      <c r="Z159" s="437"/>
      <c r="AA159" s="437"/>
      <c r="AB159" s="437"/>
      <c r="AC159" s="437"/>
      <c r="AD159" s="437"/>
      <c r="AE159" s="437"/>
      <c r="AF159" s="437"/>
      <c r="AG159" s="437"/>
      <c r="AH159" s="437"/>
      <c r="AI159" s="437"/>
      <c r="AJ159" s="437"/>
      <c r="AK159" s="437"/>
      <c r="AL159" s="437"/>
      <c r="AM159" s="437"/>
      <c r="AN159" s="437"/>
      <c r="AO159" s="437"/>
      <c r="AP159" s="437"/>
      <c r="AQ159" s="437"/>
      <c r="AR159" s="437"/>
      <c r="AS159" s="437"/>
      <c r="AT159" s="437"/>
      <c r="AU159" s="437"/>
      <c r="AV159" s="437"/>
      <c r="AW159" s="437"/>
      <c r="AX159" s="437"/>
      <c r="AY159" s="437"/>
      <c r="AZ159" s="800"/>
      <c r="BA159" s="1039"/>
      <c r="BB159" s="583" t="s">
        <v>180</v>
      </c>
      <c r="BC159" s="447">
        <v>20.775535583496094</v>
      </c>
      <c r="BD159" s="434">
        <v>25.953125476837158</v>
      </c>
      <c r="BE159" s="434">
        <v>24.188225537538528</v>
      </c>
      <c r="BF159" s="434">
        <v>19.297741673886776</v>
      </c>
      <c r="BG159" s="451">
        <v>1.0617399960756302</v>
      </c>
      <c r="BH159" s="447">
        <v>15.58165168762207</v>
      </c>
      <c r="BI159" s="434">
        <v>15.58165168762207</v>
      </c>
      <c r="BJ159" s="434">
        <v>3.7160899862647057</v>
      </c>
      <c r="BK159" s="434">
        <v>0.31852199882268906</v>
      </c>
      <c r="BL159" s="451">
        <v>0.74321799725294113</v>
      </c>
      <c r="BM159" s="447">
        <v>0</v>
      </c>
      <c r="BN159" s="434">
        <v>20.775535583496094</v>
      </c>
      <c r="BO159" s="434">
        <v>25.953125476837158</v>
      </c>
      <c r="BP159" s="434">
        <v>8.6065738499164581</v>
      </c>
      <c r="BQ159" s="451">
        <v>0</v>
      </c>
      <c r="BR159" s="447">
        <v>4.7778299823403358</v>
      </c>
      <c r="BS159" s="434">
        <v>0</v>
      </c>
      <c r="BT159" s="434">
        <v>83.102142333984375</v>
      </c>
      <c r="BU159" s="434">
        <v>0</v>
      </c>
      <c r="BV159" s="434">
        <v>0</v>
      </c>
      <c r="BW159" s="434">
        <v>0</v>
      </c>
      <c r="BX159" s="434">
        <v>0.81574800610542297</v>
      </c>
      <c r="BY159" s="435">
        <v>2.5806479454040527</v>
      </c>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307" customFormat="true" ht="15" customHeight="true" x14ac:dyDescent="0.2">
      <c r="A160" s="1052"/>
      <c r="B160" s="379" t="s">
        <v>190</v>
      </c>
      <c r="C160" s="113">
        <v>23.168813437571192</v>
      </c>
      <c r="D160" s="112">
        <v>9.8831597796746973</v>
      </c>
      <c r="E160" s="112">
        <v>2.9237453368338069</v>
      </c>
      <c r="F160" s="112">
        <v>2.4263761160192985</v>
      </c>
      <c r="G160" s="111">
        <v>0.52236513345057456</v>
      </c>
      <c r="H160" s="110">
        <v>2.917807812889182</v>
      </c>
      <c r="I160" s="112">
        <v>3.5752872731100318</v>
      </c>
      <c r="J160" s="112">
        <v>0.86000281023775349</v>
      </c>
      <c r="K160" s="112">
        <v>0.9941284532878869</v>
      </c>
      <c r="L160" s="109">
        <v>0</v>
      </c>
      <c r="M160" s="113">
        <v>29.401745913370441</v>
      </c>
      <c r="N160" s="112">
        <v>15.633779224222282</v>
      </c>
      <c r="O160" s="112">
        <v>8.5189195607531474</v>
      </c>
      <c r="P160" s="112">
        <v>3.3858673397319259</v>
      </c>
      <c r="Q160" s="111">
        <v>2.3085754788194119</v>
      </c>
      <c r="R160" s="110">
        <v>1.405738494126709</v>
      </c>
      <c r="S160" s="112">
        <v>5.3693459160429553</v>
      </c>
      <c r="T160" s="112">
        <v>5.8732131758856436</v>
      </c>
      <c r="U160" s="112">
        <v>14.699603537663922</v>
      </c>
      <c r="V160" s="112">
        <v>0.46170559478544271</v>
      </c>
      <c r="W160" s="112">
        <v>16.8282765092274</v>
      </c>
      <c r="X160" s="112">
        <v>43.400876232201533</v>
      </c>
      <c r="Y160" s="109">
        <v>8.1525108493490386</v>
      </c>
      <c r="Z160" s="437"/>
      <c r="AA160" s="437"/>
      <c r="AB160" s="437"/>
      <c r="AC160" s="437"/>
      <c r="AD160" s="437"/>
      <c r="AE160" s="437"/>
      <c r="AF160" s="437"/>
      <c r="AG160" s="437"/>
      <c r="AH160" s="437"/>
      <c r="AI160" s="437"/>
      <c r="AJ160" s="437"/>
      <c r="AK160" s="437"/>
      <c r="AL160" s="437"/>
      <c r="AM160" s="437"/>
      <c r="AN160" s="437"/>
      <c r="AO160" s="437"/>
      <c r="AP160" s="437"/>
      <c r="AQ160" s="437"/>
      <c r="AR160" s="437"/>
      <c r="AS160" s="437"/>
      <c r="AT160" s="437"/>
      <c r="AU160" s="437"/>
      <c r="AV160" s="437"/>
      <c r="AW160" s="437"/>
      <c r="AX160" s="437"/>
      <c r="AY160" s="437"/>
      <c r="AZ160" s="800"/>
      <c r="BA160" s="1039"/>
      <c r="BB160" s="583" t="s">
        <v>190</v>
      </c>
      <c r="BC160" s="447">
        <v>1382.753415375948</v>
      </c>
      <c r="BD160" s="434">
        <v>589.61286237835884</v>
      </c>
      <c r="BE160" s="434">
        <v>174.4149236753583</v>
      </c>
      <c r="BF160" s="434">
        <v>144.64143851399422</v>
      </c>
      <c r="BG160" s="451">
        <v>31.103727161884308</v>
      </c>
      <c r="BH160" s="447">
        <v>68.990107178688049</v>
      </c>
      <c r="BI160" s="434">
        <v>84.572219401597977</v>
      </c>
      <c r="BJ160" s="434">
        <v>20.324651606380939</v>
      </c>
      <c r="BK160" s="434">
        <v>23.460159301757813</v>
      </c>
      <c r="BL160" s="451">
        <v>0</v>
      </c>
      <c r="BM160" s="447">
        <v>1041.947508841753</v>
      </c>
      <c r="BN160" s="434">
        <v>570.21501290798187</v>
      </c>
      <c r="BO160" s="434">
        <v>308.014394313097</v>
      </c>
      <c r="BP160" s="434">
        <v>121.84626170992851</v>
      </c>
      <c r="BQ160" s="451">
        <v>83.156051844358444</v>
      </c>
      <c r="BR160" s="447">
        <v>7.7507019713521004</v>
      </c>
      <c r="BS160" s="434">
        <v>290.54256319999695</v>
      </c>
      <c r="BT160" s="434">
        <v>490.82202816009521</v>
      </c>
      <c r="BU160" s="434">
        <v>194.32987421751022</v>
      </c>
      <c r="BV160" s="434">
        <v>34.407678604125977</v>
      </c>
      <c r="BW160" s="434">
        <v>788.84785652160645</v>
      </c>
      <c r="BX160" s="434">
        <v>430.98686322569847</v>
      </c>
      <c r="BY160" s="435">
        <v>84.838801205158234</v>
      </c>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307" customFormat="true" ht="15" customHeight="true" x14ac:dyDescent="0.2">
      <c r="C161" s="79"/>
      <c r="D161" s="150"/>
      <c r="E161" s="150"/>
      <c r="F161" s="150"/>
      <c r="G161" s="139"/>
      <c r="H161" s="78"/>
      <c r="I161" s="150"/>
      <c r="J161" s="150"/>
      <c r="K161" s="150"/>
      <c r="L161" s="145"/>
      <c r="M161" s="79"/>
      <c r="N161" s="150"/>
      <c r="O161" s="150"/>
      <c r="P161" s="150"/>
      <c r="Q161" s="139"/>
      <c r="R161" s="78"/>
      <c r="S161" s="150"/>
      <c r="T161" s="150"/>
      <c r="U161" s="150"/>
      <c r="V161" s="150"/>
      <c r="W161" s="150"/>
      <c r="X161" s="150"/>
      <c r="Y161" s="145"/>
      <c r="Z161" s="437"/>
      <c r="AA161" s="437"/>
      <c r="AB161" s="437"/>
      <c r="AC161" s="437"/>
      <c r="AD161" s="437"/>
      <c r="AE161" s="437"/>
      <c r="AF161" s="437"/>
      <c r="AG161" s="437"/>
      <c r="AH161" s="437"/>
      <c r="AI161" s="437"/>
      <c r="AJ161" s="437"/>
      <c r="AK161" s="437"/>
      <c r="AL161" s="437"/>
      <c r="AM161" s="437"/>
      <c r="AN161" s="437"/>
      <c r="AO161" s="437"/>
      <c r="AP161" s="437"/>
      <c r="AQ161" s="437"/>
      <c r="AR161" s="437"/>
      <c r="AS161" s="437"/>
      <c r="AT161" s="437"/>
      <c r="AU161" s="437"/>
      <c r="AV161" s="437"/>
      <c r="AW161" s="437"/>
      <c r="AX161" s="437"/>
      <c r="AY161" s="437"/>
      <c r="AZ161" s="800"/>
      <c r="BA161" s="1040"/>
      <c r="BB161" s="584" t="s">
        <v>191</v>
      </c>
      <c r="BC161" s="447">
        <v>5968.1667302548885</v>
      </c>
      <c r="BD161" s="434">
        <v>5965.8335544764996</v>
      </c>
      <c r="BE161" s="434">
        <v>5965.4622267559171</v>
      </c>
      <c r="BF161" s="434">
        <v>5961.2125902101398</v>
      </c>
      <c r="BG161" s="451">
        <v>5954.4033799543977</v>
      </c>
      <c r="BH161" s="447">
        <v>2364.4500118866563</v>
      </c>
      <c r="BI161" s="434">
        <v>2365.4664070680737</v>
      </c>
      <c r="BJ161" s="434">
        <v>2363.3238594606519</v>
      </c>
      <c r="BK161" s="434">
        <v>2359.8720290288329</v>
      </c>
      <c r="BL161" s="451">
        <v>2354.4373556599021</v>
      </c>
      <c r="BM161" s="447">
        <v>3543.8286961317062</v>
      </c>
      <c r="BN161" s="434">
        <v>3647.3267578482628</v>
      </c>
      <c r="BO161" s="434">
        <v>3615.6509298682213</v>
      </c>
      <c r="BP161" s="434">
        <v>3598.6720530986786</v>
      </c>
      <c r="BQ161" s="451">
        <v>3602.0503816008568</v>
      </c>
      <c r="BR161" s="447">
        <v>551.36157996207476</v>
      </c>
      <c r="BS161" s="434">
        <v>5411.1351315975189</v>
      </c>
      <c r="BT161" s="434">
        <v>8356.9591884613037</v>
      </c>
      <c r="BU161" s="434">
        <v>1322.0075882971287</v>
      </c>
      <c r="BV161" s="434">
        <v>7452.2983894348145</v>
      </c>
      <c r="BW161" s="434">
        <v>4687.6330804824829</v>
      </c>
      <c r="BX161" s="434">
        <v>993.0372394323349</v>
      </c>
      <c r="BY161" s="435">
        <v>1040.6462839841843</v>
      </c>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307" customFormat="true" ht="15" customHeight="true" x14ac:dyDescent="0.2">
      <c r="A162" s="132"/>
      <c r="B162" s="58"/>
      <c r="C162" s="148"/>
      <c r="D162" s="147"/>
      <c r="E162" s="147"/>
      <c r="F162" s="147"/>
      <c r="G162" s="137"/>
      <c r="H162" s="140"/>
      <c r="I162" s="147"/>
      <c r="J162" s="147"/>
      <c r="K162" s="147"/>
      <c r="L162" s="143"/>
      <c r="M162" s="148"/>
      <c r="N162" s="147"/>
      <c r="O162" s="147"/>
      <c r="P162" s="147"/>
      <c r="Q162" s="137"/>
      <c r="R162" s="140"/>
      <c r="S162" s="147"/>
      <c r="T162" s="147"/>
      <c r="U162" s="147"/>
      <c r="V162" s="147"/>
      <c r="W162" s="147"/>
      <c r="X162" s="147"/>
      <c r="Y162" s="143"/>
      <c r="Z162" s="437"/>
      <c r="AA162" s="437"/>
      <c r="AB162" s="437"/>
      <c r="AC162" s="437"/>
      <c r="AD162" s="437"/>
      <c r="AE162" s="437"/>
      <c r="AF162" s="437"/>
      <c r="AG162" s="437"/>
      <c r="AH162" s="437"/>
      <c r="AI162" s="437"/>
      <c r="AJ162" s="437"/>
      <c r="AK162" s="437"/>
      <c r="AL162" s="437"/>
      <c r="AM162" s="437"/>
      <c r="AN162" s="437"/>
      <c r="AO162" s="437"/>
      <c r="AP162" s="437"/>
      <c r="AQ162" s="437"/>
      <c r="AR162" s="437"/>
      <c r="AS162" s="437"/>
      <c r="AT162" s="437"/>
      <c r="AU162" s="437"/>
      <c r="AV162" s="437"/>
      <c r="AW162" s="437"/>
      <c r="AX162" s="437"/>
      <c r="AY162" s="437"/>
      <c r="AZ162" s="800"/>
      <c r="BA162" s="802"/>
      <c r="BB162" s="583"/>
      <c r="BC162" s="447"/>
      <c r="BD162" s="434"/>
      <c r="BE162" s="434"/>
      <c r="BF162" s="434"/>
      <c r="BG162" s="451"/>
      <c r="BH162" s="447"/>
      <c r="BI162" s="434"/>
      <c r="BJ162" s="434"/>
      <c r="BK162" s="434"/>
      <c r="BL162" s="451"/>
      <c r="BM162" s="447"/>
      <c r="BN162" s="434"/>
      <c r="BO162" s="434"/>
      <c r="BP162" s="434"/>
      <c r="BQ162" s="451"/>
      <c r="BR162" s="447"/>
      <c r="BS162" s="434"/>
      <c r="BT162" s="434"/>
      <c r="BU162" s="434"/>
      <c r="BV162" s="434"/>
      <c r="BW162" s="434"/>
      <c r="BX162" s="434"/>
      <c r="BY162" s="435"/>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307" customFormat="true" ht="15" customHeight="true" x14ac:dyDescent="0.2">
      <c r="A163" s="136"/>
      <c r="B163" s="130"/>
      <c r="C163" s="148"/>
      <c r="D163" s="147"/>
      <c r="E163" s="147"/>
      <c r="F163" s="147"/>
      <c r="G163" s="137"/>
      <c r="H163" s="140"/>
      <c r="I163" s="147"/>
      <c r="J163" s="147"/>
      <c r="K163" s="147"/>
      <c r="L163" s="143"/>
      <c r="M163" s="148"/>
      <c r="N163" s="147"/>
      <c r="O163" s="147"/>
      <c r="P163" s="147"/>
      <c r="Q163" s="137"/>
      <c r="R163" s="140"/>
      <c r="S163" s="147"/>
      <c r="T163" s="147"/>
      <c r="U163" s="147"/>
      <c r="V163" s="147"/>
      <c r="W163" s="147"/>
      <c r="X163" s="147"/>
      <c r="Y163" s="143"/>
      <c r="Z163" s="437"/>
      <c r="AA163" s="437"/>
      <c r="AB163" s="437"/>
      <c r="AC163" s="437"/>
      <c r="AD163" s="437"/>
      <c r="AE163" s="437"/>
      <c r="AF163" s="437"/>
      <c r="AG163" s="437"/>
      <c r="AH163" s="437"/>
      <c r="AI163" s="437"/>
      <c r="AJ163" s="437"/>
      <c r="AK163" s="437"/>
      <c r="AL163" s="437"/>
      <c r="AM163" s="437"/>
      <c r="AN163" s="437"/>
      <c r="AO163" s="437"/>
      <c r="AP163" s="437"/>
      <c r="AQ163" s="437"/>
      <c r="AR163" s="437"/>
      <c r="AS163" s="437"/>
      <c r="AT163" s="437"/>
      <c r="AU163" s="437"/>
      <c r="AV163" s="437"/>
      <c r="AW163" s="437"/>
      <c r="AX163" s="437"/>
      <c r="AY163" s="437"/>
      <c r="AZ163" s="800"/>
      <c r="BA163" s="802"/>
      <c r="BB163" s="583"/>
      <c r="BC163" s="447"/>
      <c r="BD163" s="434"/>
      <c r="BE163" s="434"/>
      <c r="BF163" s="434"/>
      <c r="BG163" s="451"/>
      <c r="BH163" s="447"/>
      <c r="BI163" s="434"/>
      <c r="BJ163" s="434"/>
      <c r="BK163" s="434"/>
      <c r="BL163" s="451"/>
      <c r="BM163" s="447"/>
      <c r="BN163" s="434"/>
      <c r="BO163" s="434"/>
      <c r="BP163" s="434"/>
      <c r="BQ163" s="451"/>
      <c r="BR163" s="447"/>
      <c r="BS163" s="434"/>
      <c r="BT163" s="434"/>
      <c r="BU163" s="434"/>
      <c r="BV163" s="434"/>
      <c r="BW163" s="434"/>
      <c r="BX163" s="434"/>
      <c r="BY163" s="435"/>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307" customFormat="true" ht="15" customHeight="true" x14ac:dyDescent="0.2">
      <c r="A164" s="136"/>
      <c r="B164" s="130"/>
      <c r="C164" s="101"/>
      <c r="D164" s="100"/>
      <c r="E164" s="100"/>
      <c r="F164" s="100"/>
      <c r="G164" s="99"/>
      <c r="H164" s="98"/>
      <c r="I164" s="100"/>
      <c r="J164" s="100"/>
      <c r="K164" s="100"/>
      <c r="L164" s="97"/>
      <c r="M164" s="101"/>
      <c r="N164" s="100"/>
      <c r="O164" s="100"/>
      <c r="P164" s="100"/>
      <c r="Q164" s="99"/>
      <c r="R164" s="98"/>
      <c r="S164" s="100"/>
      <c r="T164" s="100"/>
      <c r="U164" s="100"/>
      <c r="V164" s="100"/>
      <c r="W164" s="100"/>
      <c r="X164" s="100"/>
      <c r="Y164" s="97"/>
      <c r="Z164" s="437"/>
      <c r="AA164" s="437"/>
      <c r="AB164" s="437"/>
      <c r="AC164" s="437"/>
      <c r="AD164" s="437"/>
      <c r="AE164" s="437"/>
      <c r="AF164" s="437"/>
      <c r="AG164" s="437"/>
      <c r="AH164" s="437"/>
      <c r="AI164" s="437"/>
      <c r="AJ164" s="437"/>
      <c r="AK164" s="437"/>
      <c r="AL164" s="437"/>
      <c r="AM164" s="437"/>
      <c r="AN164" s="437"/>
      <c r="AO164" s="437"/>
      <c r="AP164" s="437"/>
      <c r="AQ164" s="437"/>
      <c r="AR164" s="437"/>
      <c r="AS164" s="437"/>
      <c r="AT164" s="437"/>
      <c r="AU164" s="437"/>
      <c r="AV164" s="437"/>
      <c r="AW164" s="437"/>
      <c r="AX164" s="437"/>
      <c r="AY164" s="437"/>
      <c r="AZ164" s="800"/>
      <c r="BA164" s="802"/>
      <c r="BB164" s="583"/>
      <c r="BC164" s="447"/>
      <c r="BD164" s="434"/>
      <c r="BE164" s="434"/>
      <c r="BF164" s="434"/>
      <c r="BG164" s="451"/>
      <c r="BH164" s="447"/>
      <c r="BI164" s="434"/>
      <c r="BJ164" s="434"/>
      <c r="BK164" s="434"/>
      <c r="BL164" s="451"/>
      <c r="BM164" s="447"/>
      <c r="BN164" s="434"/>
      <c r="BO164" s="434"/>
      <c r="BP164" s="434"/>
      <c r="BQ164" s="451"/>
      <c r="BR164" s="447"/>
      <c r="BS164" s="434"/>
      <c r="BT164" s="434"/>
      <c r="BU164" s="434"/>
      <c r="BV164" s="434"/>
      <c r="BW164" s="434"/>
      <c r="BX164" s="434"/>
      <c r="BY164" s="435"/>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307" customFormat="true" ht="15" customHeight="true" x14ac:dyDescent="0.2">
      <c r="A165" s="136"/>
      <c r="B165" s="130"/>
      <c r="C165" s="101"/>
      <c r="D165" s="100"/>
      <c r="E165" s="100"/>
      <c r="F165" s="100"/>
      <c r="G165" s="99"/>
      <c r="H165" s="98"/>
      <c r="I165" s="100"/>
      <c r="J165" s="100"/>
      <c r="K165" s="100"/>
      <c r="L165" s="97"/>
      <c r="M165" s="101"/>
      <c r="N165" s="100"/>
      <c r="O165" s="100"/>
      <c r="P165" s="100"/>
      <c r="Q165" s="99"/>
      <c r="R165" s="98"/>
      <c r="S165" s="100"/>
      <c r="T165" s="100"/>
      <c r="U165" s="100"/>
      <c r="V165" s="100"/>
      <c r="W165" s="100"/>
      <c r="X165" s="100"/>
      <c r="Y165" s="97"/>
      <c r="Z165" s="437"/>
      <c r="AA165" s="437"/>
      <c r="AB165" s="437"/>
      <c r="AC165" s="437"/>
      <c r="AD165" s="437"/>
      <c r="AE165" s="437"/>
      <c r="AF165" s="437"/>
      <c r="AG165" s="437"/>
      <c r="AH165" s="437"/>
      <c r="AI165" s="437"/>
      <c r="AJ165" s="437"/>
      <c r="AK165" s="437"/>
      <c r="AL165" s="437"/>
      <c r="AM165" s="437"/>
      <c r="AN165" s="437"/>
      <c r="AO165" s="437"/>
      <c r="AP165" s="437"/>
      <c r="AQ165" s="437"/>
      <c r="AR165" s="437"/>
      <c r="AS165" s="437"/>
      <c r="AT165" s="437"/>
      <c r="AU165" s="437"/>
      <c r="AV165" s="437"/>
      <c r="AW165" s="437"/>
      <c r="AX165" s="437"/>
      <c r="AY165" s="437"/>
      <c r="AZ165" s="800"/>
      <c r="BA165" s="802"/>
      <c r="BB165" s="583"/>
      <c r="BC165" s="447"/>
      <c r="BD165" s="434"/>
      <c r="BE165" s="434"/>
      <c r="BF165" s="434"/>
      <c r="BG165" s="451"/>
      <c r="BH165" s="447"/>
      <c r="BI165" s="434"/>
      <c r="BJ165" s="434"/>
      <c r="BK165" s="434"/>
      <c r="BL165" s="451"/>
      <c r="BM165" s="447"/>
      <c r="BN165" s="434"/>
      <c r="BO165" s="434"/>
      <c r="BP165" s="434"/>
      <c r="BQ165" s="451"/>
      <c r="BR165" s="447"/>
      <c r="BS165" s="434"/>
      <c r="BT165" s="434"/>
      <c r="BU165" s="434"/>
      <c r="BV165" s="434"/>
      <c r="BW165" s="434"/>
      <c r="BX165" s="434"/>
      <c r="BY165" s="435"/>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307" customFormat="true" ht="15" customHeight="true" x14ac:dyDescent="0.2">
      <c r="A166" s="136"/>
      <c r="B166" s="130"/>
      <c r="C166" s="101"/>
      <c r="D166" s="100"/>
      <c r="E166" s="100"/>
      <c r="F166" s="100"/>
      <c r="G166" s="99"/>
      <c r="H166" s="98"/>
      <c r="I166" s="100"/>
      <c r="J166" s="100"/>
      <c r="K166" s="100"/>
      <c r="L166" s="97"/>
      <c r="M166" s="101"/>
      <c r="N166" s="100"/>
      <c r="O166" s="100"/>
      <c r="P166" s="100"/>
      <c r="Q166" s="99"/>
      <c r="R166" s="98"/>
      <c r="S166" s="100"/>
      <c r="T166" s="100"/>
      <c r="U166" s="100"/>
      <c r="V166" s="100"/>
      <c r="W166" s="100"/>
      <c r="X166" s="100"/>
      <c r="Y166" s="97"/>
      <c r="Z166" s="437"/>
      <c r="AA166" s="437"/>
      <c r="AB166" s="437"/>
      <c r="AC166" s="437"/>
      <c r="AD166" s="437"/>
      <c r="AE166" s="437"/>
      <c r="AF166" s="437"/>
      <c r="AG166" s="437"/>
      <c r="AH166" s="437"/>
      <c r="AI166" s="437"/>
      <c r="AJ166" s="437"/>
      <c r="AK166" s="437"/>
      <c r="AL166" s="437"/>
      <c r="AM166" s="437"/>
      <c r="AN166" s="437"/>
      <c r="AO166" s="437"/>
      <c r="AP166" s="437"/>
      <c r="AQ166" s="437"/>
      <c r="AR166" s="437"/>
      <c r="AS166" s="437"/>
      <c r="AT166" s="437"/>
      <c r="AU166" s="437"/>
      <c r="AV166" s="437"/>
      <c r="AW166" s="437"/>
      <c r="AX166" s="437"/>
      <c r="AY166" s="437"/>
      <c r="AZ166" s="800"/>
      <c r="BA166" s="802"/>
      <c r="BB166" s="583"/>
      <c r="BC166" s="447"/>
      <c r="BD166" s="434"/>
      <c r="BE166" s="434"/>
      <c r="BF166" s="434"/>
      <c r="BG166" s="451"/>
      <c r="BH166" s="447"/>
      <c r="BI166" s="434"/>
      <c r="BJ166" s="434"/>
      <c r="BK166" s="434"/>
      <c r="BL166" s="451"/>
      <c r="BM166" s="447"/>
      <c r="BN166" s="434"/>
      <c r="BO166" s="434"/>
      <c r="BP166" s="434"/>
      <c r="BQ166" s="451"/>
      <c r="BR166" s="447"/>
      <c r="BS166" s="434"/>
      <c r="BT166" s="434"/>
      <c r="BU166" s="434"/>
      <c r="BV166" s="434"/>
      <c r="BW166" s="434"/>
      <c r="BX166" s="434"/>
      <c r="BY166" s="435"/>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07" customFormat="true" ht="15" customHeight="true" x14ac:dyDescent="0.2">
      <c r="A167" s="136"/>
      <c r="B167" s="130"/>
      <c r="C167" s="101"/>
      <c r="D167" s="100"/>
      <c r="E167" s="100"/>
      <c r="F167" s="100"/>
      <c r="G167" s="99"/>
      <c r="H167" s="98"/>
      <c r="I167" s="100"/>
      <c r="J167" s="100"/>
      <c r="K167" s="100"/>
      <c r="L167" s="97"/>
      <c r="M167" s="101"/>
      <c r="N167" s="100"/>
      <c r="O167" s="100"/>
      <c r="P167" s="100"/>
      <c r="Q167" s="99"/>
      <c r="R167" s="98"/>
      <c r="S167" s="100"/>
      <c r="T167" s="100"/>
      <c r="U167" s="100"/>
      <c r="V167" s="100"/>
      <c r="W167" s="100"/>
      <c r="X167" s="100"/>
      <c r="Y167" s="97"/>
      <c r="Z167" s="437"/>
      <c r="AA167" s="437"/>
      <c r="AB167" s="437"/>
      <c r="AC167" s="437"/>
      <c r="AD167" s="437"/>
      <c r="AE167" s="437"/>
      <c r="AF167" s="437"/>
      <c r="AG167" s="437"/>
      <c r="AH167" s="437"/>
      <c r="AI167" s="437"/>
      <c r="AJ167" s="437"/>
      <c r="AK167" s="437"/>
      <c r="AL167" s="437"/>
      <c r="AM167" s="437"/>
      <c r="AN167" s="437"/>
      <c r="AO167" s="437"/>
      <c r="AP167" s="437"/>
      <c r="AQ167" s="437"/>
      <c r="AR167" s="437"/>
      <c r="AS167" s="437"/>
      <c r="AT167" s="437"/>
      <c r="AU167" s="437"/>
      <c r="AV167" s="437"/>
      <c r="AW167" s="437"/>
      <c r="AX167" s="437"/>
      <c r="AY167" s="437"/>
      <c r="AZ167" s="800"/>
      <c r="BA167" s="802"/>
      <c r="BB167" s="583"/>
      <c r="BC167" s="447"/>
      <c r="BD167" s="434"/>
      <c r="BE167" s="434"/>
      <c r="BF167" s="434"/>
      <c r="BG167" s="451"/>
      <c r="BH167" s="447"/>
      <c r="BI167" s="434"/>
      <c r="BJ167" s="434"/>
      <c r="BK167" s="434"/>
      <c r="BL167" s="451"/>
      <c r="BM167" s="447"/>
      <c r="BN167" s="434"/>
      <c r="BO167" s="434"/>
      <c r="BP167" s="434"/>
      <c r="BQ167" s="451"/>
      <c r="BR167" s="447"/>
      <c r="BS167" s="434"/>
      <c r="BT167" s="434"/>
      <c r="BU167" s="434"/>
      <c r="BV167" s="434"/>
      <c r="BW167" s="434"/>
      <c r="BX167" s="434"/>
      <c r="BY167" s="435"/>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307" customFormat="true" ht="15" customHeight="true" x14ac:dyDescent="0.2">
      <c r="A168" s="136"/>
      <c r="B168" s="130"/>
      <c r="C168" s="101"/>
      <c r="D168" s="100"/>
      <c r="E168" s="100"/>
      <c r="F168" s="100"/>
      <c r="G168" s="99"/>
      <c r="H168" s="98"/>
      <c r="I168" s="100"/>
      <c r="J168" s="100"/>
      <c r="K168" s="100"/>
      <c r="L168" s="97"/>
      <c r="M168" s="101"/>
      <c r="N168" s="100"/>
      <c r="O168" s="100"/>
      <c r="P168" s="100"/>
      <c r="Q168" s="99"/>
      <c r="R168" s="98"/>
      <c r="S168" s="100"/>
      <c r="T168" s="100"/>
      <c r="U168" s="100"/>
      <c r="V168" s="100"/>
      <c r="W168" s="100"/>
      <c r="X168" s="100"/>
      <c r="Y168" s="97"/>
      <c r="Z168" s="437"/>
      <c r="AA168" s="437"/>
      <c r="AB168" s="437"/>
      <c r="AC168" s="437"/>
      <c r="AD168" s="437"/>
      <c r="AE168" s="437"/>
      <c r="AF168" s="437"/>
      <c r="AG168" s="437"/>
      <c r="AH168" s="437"/>
      <c r="AI168" s="437"/>
      <c r="AJ168" s="437"/>
      <c r="AK168" s="437"/>
      <c r="AL168" s="437"/>
      <c r="AM168" s="437"/>
      <c r="AN168" s="437"/>
      <c r="AO168" s="437"/>
      <c r="AP168" s="437"/>
      <c r="AQ168" s="437"/>
      <c r="AR168" s="437"/>
      <c r="AS168" s="437"/>
      <c r="AT168" s="437"/>
      <c r="AU168" s="437"/>
      <c r="AV168" s="437"/>
      <c r="AW168" s="437"/>
      <c r="AX168" s="437"/>
      <c r="AY168" s="437"/>
      <c r="AZ168" s="800"/>
      <c r="BA168" s="802"/>
      <c r="BB168" s="583"/>
      <c r="BC168" s="447"/>
      <c r="BD168" s="434"/>
      <c r="BE168" s="434"/>
      <c r="BF168" s="434"/>
      <c r="BG168" s="451"/>
      <c r="BH168" s="447"/>
      <c r="BI168" s="434"/>
      <c r="BJ168" s="434"/>
      <c r="BK168" s="434"/>
      <c r="BL168" s="451"/>
      <c r="BM168" s="447"/>
      <c r="BN168" s="434"/>
      <c r="BO168" s="434"/>
      <c r="BP168" s="434"/>
      <c r="BQ168" s="451"/>
      <c r="BR168" s="447"/>
      <c r="BS168" s="434"/>
      <c r="BT168" s="434"/>
      <c r="BU168" s="434"/>
      <c r="BV168" s="434"/>
      <c r="BW168" s="434"/>
      <c r="BX168" s="434"/>
      <c r="BY168" s="435"/>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307" customFormat="true" ht="15" customHeight="true" x14ac:dyDescent="0.2">
      <c r="A169" s="136"/>
      <c r="B169" s="130"/>
      <c r="C169" s="101"/>
      <c r="D169" s="100"/>
      <c r="E169" s="100"/>
      <c r="F169" s="100"/>
      <c r="G169" s="99"/>
      <c r="H169" s="98"/>
      <c r="I169" s="100"/>
      <c r="J169" s="100"/>
      <c r="K169" s="100"/>
      <c r="L169" s="97"/>
      <c r="M169" s="101"/>
      <c r="N169" s="100"/>
      <c r="O169" s="100"/>
      <c r="P169" s="100"/>
      <c r="Q169" s="99"/>
      <c r="R169" s="98"/>
      <c r="S169" s="100"/>
      <c r="T169" s="100"/>
      <c r="U169" s="100"/>
      <c r="V169" s="100"/>
      <c r="W169" s="100"/>
      <c r="X169" s="100"/>
      <c r="Y169" s="97"/>
      <c r="Z169" s="437"/>
      <c r="AA169" s="437"/>
      <c r="AB169" s="437"/>
      <c r="AC169" s="437"/>
      <c r="AD169" s="437"/>
      <c r="AE169" s="437"/>
      <c r="AF169" s="437"/>
      <c r="AG169" s="437"/>
      <c r="AH169" s="437"/>
      <c r="AI169" s="437"/>
      <c r="AJ169" s="437"/>
      <c r="AK169" s="437"/>
      <c r="AL169" s="437"/>
      <c r="AM169" s="437"/>
      <c r="AN169" s="437"/>
      <c r="AO169" s="437"/>
      <c r="AP169" s="437"/>
      <c r="AQ169" s="437"/>
      <c r="AR169" s="437"/>
      <c r="AS169" s="437"/>
      <c r="AT169" s="437"/>
      <c r="AU169" s="437"/>
      <c r="AV169" s="437"/>
      <c r="AW169" s="437"/>
      <c r="AX169" s="437"/>
      <c r="AY169" s="437"/>
      <c r="AZ169" s="800"/>
      <c r="BA169" s="802"/>
      <c r="BB169" s="583"/>
      <c r="BC169" s="447"/>
      <c r="BD169" s="434"/>
      <c r="BE169" s="434"/>
      <c r="BF169" s="434"/>
      <c r="BG169" s="451"/>
      <c r="BH169" s="447"/>
      <c r="BI169" s="434"/>
      <c r="BJ169" s="434"/>
      <c r="BK169" s="434"/>
      <c r="BL169" s="451"/>
      <c r="BM169" s="447"/>
      <c r="BN169" s="434"/>
      <c r="BO169" s="434"/>
      <c r="BP169" s="434"/>
      <c r="BQ169" s="451"/>
      <c r="BR169" s="447"/>
      <c r="BS169" s="434"/>
      <c r="BT169" s="434"/>
      <c r="BU169" s="434"/>
      <c r="BV169" s="434"/>
      <c r="BW169" s="434"/>
      <c r="BX169" s="434"/>
      <c r="BY169" s="435"/>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307" customFormat="true" ht="15" customHeight="true" x14ac:dyDescent="0.2">
      <c r="A170" s="136"/>
      <c r="B170" s="130"/>
      <c r="C170" s="101"/>
      <c r="D170" s="100"/>
      <c r="E170" s="100"/>
      <c r="F170" s="100"/>
      <c r="G170" s="99"/>
      <c r="H170" s="98"/>
      <c r="I170" s="100"/>
      <c r="J170" s="100"/>
      <c r="K170" s="100"/>
      <c r="L170" s="97"/>
      <c r="M170" s="101"/>
      <c r="N170" s="100"/>
      <c r="O170" s="100"/>
      <c r="P170" s="100"/>
      <c r="Q170" s="99"/>
      <c r="R170" s="98"/>
      <c r="S170" s="100"/>
      <c r="T170" s="100"/>
      <c r="U170" s="100"/>
      <c r="V170" s="100"/>
      <c r="W170" s="100"/>
      <c r="X170" s="100"/>
      <c r="Y170" s="97"/>
      <c r="Z170" s="437"/>
      <c r="AA170" s="437"/>
      <c r="AB170" s="437"/>
      <c r="AC170" s="437"/>
      <c r="AD170" s="437"/>
      <c r="AE170" s="437"/>
      <c r="AF170" s="437"/>
      <c r="AG170" s="437"/>
      <c r="AH170" s="437"/>
      <c r="AI170" s="437"/>
      <c r="AJ170" s="437"/>
      <c r="AK170" s="437"/>
      <c r="AL170" s="437"/>
      <c r="AM170" s="437"/>
      <c r="AN170" s="437"/>
      <c r="AO170" s="437"/>
      <c r="AP170" s="437"/>
      <c r="AQ170" s="437"/>
      <c r="AR170" s="437"/>
      <c r="AS170" s="437"/>
      <c r="AT170" s="437"/>
      <c r="AU170" s="437"/>
      <c r="AV170" s="437"/>
      <c r="AW170" s="437"/>
      <c r="AX170" s="437"/>
      <c r="AY170" s="437"/>
      <c r="AZ170" s="800"/>
      <c r="BA170" s="802"/>
      <c r="BB170" s="583"/>
      <c r="BC170" s="447"/>
      <c r="BD170" s="434"/>
      <c r="BE170" s="434"/>
      <c r="BF170" s="434"/>
      <c r="BG170" s="451"/>
      <c r="BH170" s="447"/>
      <c r="BI170" s="434"/>
      <c r="BJ170" s="434"/>
      <c r="BK170" s="434"/>
      <c r="BL170" s="451"/>
      <c r="BM170" s="447"/>
      <c r="BN170" s="434"/>
      <c r="BO170" s="434"/>
      <c r="BP170" s="434"/>
      <c r="BQ170" s="451"/>
      <c r="BR170" s="447"/>
      <c r="BS170" s="434"/>
      <c r="BT170" s="434"/>
      <c r="BU170" s="434"/>
      <c r="BV170" s="434"/>
      <c r="BW170" s="434"/>
      <c r="BX170" s="434"/>
      <c r="BY170" s="435"/>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307" customFormat="true" ht="15" customHeight="true" x14ac:dyDescent="0.2">
      <c r="A171" s="136"/>
      <c r="B171" s="130"/>
      <c r="C171" s="101"/>
      <c r="D171" s="100"/>
      <c r="E171" s="100"/>
      <c r="F171" s="100"/>
      <c r="G171" s="99"/>
      <c r="H171" s="98"/>
      <c r="I171" s="100"/>
      <c r="J171" s="100"/>
      <c r="K171" s="100"/>
      <c r="L171" s="97"/>
      <c r="M171" s="101"/>
      <c r="N171" s="100"/>
      <c r="O171" s="100"/>
      <c r="P171" s="100"/>
      <c r="Q171" s="99"/>
      <c r="R171" s="98"/>
      <c r="S171" s="100"/>
      <c r="T171" s="100"/>
      <c r="U171" s="100"/>
      <c r="V171" s="100"/>
      <c r="W171" s="100"/>
      <c r="X171" s="100"/>
      <c r="Y171" s="97"/>
      <c r="Z171" s="437"/>
      <c r="AA171" s="437"/>
      <c r="AB171" s="437"/>
      <c r="AC171" s="437"/>
      <c r="AD171" s="437"/>
      <c r="AE171" s="437"/>
      <c r="AF171" s="437"/>
      <c r="AG171" s="437"/>
      <c r="AH171" s="437"/>
      <c r="AI171" s="437"/>
      <c r="AJ171" s="437"/>
      <c r="AK171" s="437"/>
      <c r="AL171" s="437"/>
      <c r="AM171" s="437"/>
      <c r="AN171" s="437"/>
      <c r="AO171" s="437"/>
      <c r="AP171" s="437"/>
      <c r="AQ171" s="437"/>
      <c r="AR171" s="437"/>
      <c r="AS171" s="437"/>
      <c r="AT171" s="437"/>
      <c r="AU171" s="437"/>
      <c r="AV171" s="437"/>
      <c r="AW171" s="437"/>
      <c r="AX171" s="437"/>
      <c r="AY171" s="437"/>
      <c r="AZ171" s="800"/>
      <c r="BA171" s="802"/>
      <c r="BB171" s="583"/>
      <c r="BC171" s="447"/>
      <c r="BD171" s="434"/>
      <c r="BE171" s="434"/>
      <c r="BF171" s="434"/>
      <c r="BG171" s="451"/>
      <c r="BH171" s="447"/>
      <c r="BI171" s="434"/>
      <c r="BJ171" s="434"/>
      <c r="BK171" s="434"/>
      <c r="BL171" s="451"/>
      <c r="BM171" s="447"/>
      <c r="BN171" s="434"/>
      <c r="BO171" s="434"/>
      <c r="BP171" s="434"/>
      <c r="BQ171" s="451"/>
      <c r="BR171" s="447"/>
      <c r="BS171" s="434"/>
      <c r="BT171" s="434"/>
      <c r="BU171" s="434"/>
      <c r="BV171" s="434"/>
      <c r="BW171" s="434"/>
      <c r="BX171" s="434"/>
      <c r="BY171" s="435"/>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307" customFormat="true" ht="15" customHeight="true" x14ac:dyDescent="0.2">
      <c r="A172" s="136"/>
      <c r="B172" s="130"/>
      <c r="C172" s="101"/>
      <c r="D172" s="100"/>
      <c r="E172" s="100"/>
      <c r="F172" s="100"/>
      <c r="G172" s="99"/>
      <c r="H172" s="98"/>
      <c r="I172" s="100"/>
      <c r="J172" s="100"/>
      <c r="K172" s="100"/>
      <c r="L172" s="97"/>
      <c r="M172" s="101"/>
      <c r="N172" s="100"/>
      <c r="O172" s="100"/>
      <c r="P172" s="100"/>
      <c r="Q172" s="99"/>
      <c r="R172" s="98"/>
      <c r="S172" s="100"/>
      <c r="T172" s="100"/>
      <c r="U172" s="100"/>
      <c r="V172" s="100"/>
      <c r="W172" s="100"/>
      <c r="X172" s="100"/>
      <c r="Y172" s="97"/>
      <c r="Z172" s="437"/>
      <c r="AA172" s="437"/>
      <c r="AB172" s="437"/>
      <c r="AC172" s="437"/>
      <c r="AD172" s="437"/>
      <c r="AE172" s="437"/>
      <c r="AF172" s="437"/>
      <c r="AG172" s="437"/>
      <c r="AH172" s="437"/>
      <c r="AI172" s="437"/>
      <c r="AJ172" s="437"/>
      <c r="AK172" s="437"/>
      <c r="AL172" s="437"/>
      <c r="AM172" s="437"/>
      <c r="AN172" s="437"/>
      <c r="AO172" s="437"/>
      <c r="AP172" s="437"/>
      <c r="AQ172" s="437"/>
      <c r="AR172" s="437"/>
      <c r="AS172" s="437"/>
      <c r="AT172" s="437"/>
      <c r="AU172" s="437"/>
      <c r="AV172" s="437"/>
      <c r="AW172" s="437"/>
      <c r="AX172" s="437"/>
      <c r="AY172" s="437"/>
      <c r="AZ172" s="800"/>
      <c r="BA172" s="802"/>
      <c r="BB172" s="583"/>
      <c r="BC172" s="447"/>
      <c r="BD172" s="434"/>
      <c r="BE172" s="434"/>
      <c r="BF172" s="434"/>
      <c r="BG172" s="451"/>
      <c r="BH172" s="447"/>
      <c r="BI172" s="434"/>
      <c r="BJ172" s="434"/>
      <c r="BK172" s="434"/>
      <c r="BL172" s="451"/>
      <c r="BM172" s="447"/>
      <c r="BN172" s="434"/>
      <c r="BO172" s="434"/>
      <c r="BP172" s="434"/>
      <c r="BQ172" s="451"/>
      <c r="BR172" s="447"/>
      <c r="BS172" s="434"/>
      <c r="BT172" s="434"/>
      <c r="BU172" s="434"/>
      <c r="BV172" s="434"/>
      <c r="BW172" s="434"/>
      <c r="BX172" s="434"/>
      <c r="BY172" s="435"/>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166" customFormat="true" ht="15" customHeight="true" x14ac:dyDescent="0.2">
      <c r="A173" s="136"/>
      <c r="B173" s="130"/>
      <c r="C173" s="77"/>
      <c r="D173" s="76"/>
      <c r="E173" s="76"/>
      <c r="F173" s="76"/>
      <c r="G173" s="75"/>
      <c r="H173" s="74"/>
      <c r="I173" s="76"/>
      <c r="J173" s="76"/>
      <c r="K173" s="76"/>
      <c r="L173" s="73"/>
      <c r="M173" s="77"/>
      <c r="N173" s="76"/>
      <c r="O173" s="76"/>
      <c r="P173" s="76"/>
      <c r="Q173" s="75"/>
      <c r="R173" s="74"/>
      <c r="S173" s="76"/>
      <c r="T173" s="76"/>
      <c r="U173" s="76"/>
      <c r="V173" s="76"/>
      <c r="W173" s="76"/>
      <c r="X173" s="76"/>
      <c r="Y173" s="73"/>
      <c r="Z173" s="774"/>
      <c r="AA173" s="774"/>
      <c r="AB173" s="774"/>
      <c r="AC173" s="774"/>
      <c r="AD173" s="774"/>
      <c r="AE173" s="774"/>
      <c r="AF173" s="774"/>
      <c r="AG173" s="774"/>
      <c r="AH173" s="774"/>
      <c r="AI173" s="774"/>
      <c r="AJ173" s="774"/>
      <c r="AK173" s="774"/>
      <c r="AL173" s="774"/>
      <c r="AM173" s="774"/>
      <c r="AN173" s="774"/>
      <c r="AO173" s="774"/>
      <c r="AP173" s="774"/>
      <c r="AQ173" s="774"/>
      <c r="AR173" s="774"/>
      <c r="AS173" s="774"/>
      <c r="AT173" s="774"/>
      <c r="AU173" s="774"/>
      <c r="AV173" s="774"/>
      <c r="AW173" s="774"/>
      <c r="AX173" s="774"/>
      <c r="AY173" s="774"/>
      <c r="AZ173" s="343"/>
      <c r="BA173" s="802"/>
      <c r="BB173" s="583"/>
      <c r="BC173" s="447"/>
      <c r="BD173" s="434"/>
      <c r="BE173" s="434"/>
      <c r="BF173" s="434"/>
      <c r="BG173" s="451"/>
      <c r="BH173" s="447"/>
      <c r="BI173" s="434"/>
      <c r="BJ173" s="434"/>
      <c r="BK173" s="434"/>
      <c r="BL173" s="451"/>
      <c r="BM173" s="447"/>
      <c r="BN173" s="434"/>
      <c r="BO173" s="434"/>
      <c r="BP173" s="434"/>
      <c r="BQ173" s="451"/>
      <c r="BR173" s="447"/>
      <c r="BS173" s="434"/>
      <c r="BT173" s="434"/>
      <c r="BU173" s="434"/>
      <c r="BV173" s="434"/>
      <c r="BW173" s="434"/>
      <c r="BX173" s="434"/>
      <c r="BY173" s="435"/>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166" customFormat="true" ht="15" customHeight="true" x14ac:dyDescent="0.2">
      <c r="A174" s="136"/>
      <c r="B174" s="130"/>
      <c r="C174" s="77"/>
      <c r="D174" s="76"/>
      <c r="E174" s="76"/>
      <c r="F174" s="76"/>
      <c r="G174" s="75"/>
      <c r="H174" s="74"/>
      <c r="I174" s="76"/>
      <c r="J174" s="76"/>
      <c r="K174" s="76"/>
      <c r="L174" s="73"/>
      <c r="M174" s="77"/>
      <c r="N174" s="76"/>
      <c r="O174" s="76"/>
      <c r="P174" s="76"/>
      <c r="Q174" s="75"/>
      <c r="R174" s="74"/>
      <c r="S174" s="76"/>
      <c r="T174" s="76"/>
      <c r="U174" s="76"/>
      <c r="V174" s="76"/>
      <c r="W174" s="76"/>
      <c r="X174" s="76"/>
      <c r="Y174" s="73"/>
      <c r="Z174" s="774"/>
      <c r="AA174" s="774"/>
      <c r="AB174" s="774"/>
      <c r="AC174" s="774"/>
      <c r="AD174" s="774"/>
      <c r="AE174" s="774"/>
      <c r="AF174" s="774"/>
      <c r="AG174" s="774"/>
      <c r="AH174" s="774"/>
      <c r="AI174" s="774"/>
      <c r="AJ174" s="774"/>
      <c r="AK174" s="774"/>
      <c r="AL174" s="774"/>
      <c r="AM174" s="774"/>
      <c r="AN174" s="774"/>
      <c r="AO174" s="774"/>
      <c r="AP174" s="774"/>
      <c r="AQ174" s="774"/>
      <c r="AR174" s="774"/>
      <c r="AS174" s="774"/>
      <c r="AT174" s="774"/>
      <c r="AU174" s="774"/>
      <c r="AV174" s="774"/>
      <c r="AW174" s="774"/>
      <c r="AX174" s="774"/>
      <c r="AY174" s="774"/>
      <c r="AZ174" s="343"/>
      <c r="BA174" s="802"/>
      <c r="BB174" s="583"/>
      <c r="BC174" s="447"/>
      <c r="BD174" s="434"/>
      <c r="BE174" s="434"/>
      <c r="BF174" s="434"/>
      <c r="BG174" s="451"/>
      <c r="BH174" s="447"/>
      <c r="BI174" s="434"/>
      <c r="BJ174" s="434"/>
      <c r="BK174" s="434"/>
      <c r="BL174" s="451"/>
      <c r="BM174" s="447"/>
      <c r="BN174" s="434"/>
      <c r="BO174" s="434"/>
      <c r="BP174" s="434"/>
      <c r="BQ174" s="451"/>
      <c r="BR174" s="447"/>
      <c r="BS174" s="434"/>
      <c r="BT174" s="434"/>
      <c r="BU174" s="434"/>
      <c r="BV174" s="434"/>
      <c r="BW174" s="434"/>
      <c r="BX174" s="434"/>
      <c r="BY174" s="435"/>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166" customFormat="true" ht="15" customHeight="true" x14ac:dyDescent="0.2">
      <c r="A175" s="136"/>
      <c r="B175" s="130"/>
      <c r="C175" s="77"/>
      <c r="D175" s="76"/>
      <c r="E175" s="76"/>
      <c r="F175" s="76"/>
      <c r="G175" s="75"/>
      <c r="H175" s="74"/>
      <c r="I175" s="76"/>
      <c r="J175" s="76"/>
      <c r="K175" s="76"/>
      <c r="L175" s="73"/>
      <c r="M175" s="77"/>
      <c r="N175" s="76"/>
      <c r="O175" s="76"/>
      <c r="P175" s="76"/>
      <c r="Q175" s="75"/>
      <c r="R175" s="74"/>
      <c r="S175" s="76"/>
      <c r="T175" s="76"/>
      <c r="U175" s="76"/>
      <c r="V175" s="76"/>
      <c r="W175" s="76"/>
      <c r="X175" s="76"/>
      <c r="Y175" s="73"/>
      <c r="Z175" s="774"/>
      <c r="AA175" s="774"/>
      <c r="AB175" s="774"/>
      <c r="AC175" s="774"/>
      <c r="AD175" s="774"/>
      <c r="AE175" s="774"/>
      <c r="AF175" s="774"/>
      <c r="AG175" s="774"/>
      <c r="AH175" s="774"/>
      <c r="AI175" s="774"/>
      <c r="AJ175" s="774"/>
      <c r="AK175" s="774"/>
      <c r="AL175" s="774"/>
      <c r="AM175" s="774"/>
      <c r="AN175" s="774"/>
      <c r="AO175" s="774"/>
      <c r="AP175" s="774"/>
      <c r="AQ175" s="774"/>
      <c r="AR175" s="774"/>
      <c r="AS175" s="774"/>
      <c r="AT175" s="774"/>
      <c r="AU175" s="774"/>
      <c r="AV175" s="774"/>
      <c r="AW175" s="774"/>
      <c r="AX175" s="774"/>
      <c r="AY175" s="774"/>
      <c r="AZ175" s="343"/>
      <c r="BA175" s="802"/>
      <c r="BB175" s="583"/>
      <c r="BC175" s="447"/>
      <c r="BD175" s="434"/>
      <c r="BE175" s="434"/>
      <c r="BF175" s="434"/>
      <c r="BG175" s="451"/>
      <c r="BH175" s="447"/>
      <c r="BI175" s="434"/>
      <c r="BJ175" s="434"/>
      <c r="BK175" s="434"/>
      <c r="BL175" s="451"/>
      <c r="BM175" s="447"/>
      <c r="BN175" s="434"/>
      <c r="BO175" s="434"/>
      <c r="BP175" s="434"/>
      <c r="BQ175" s="451"/>
      <c r="BR175" s="447"/>
      <c r="BS175" s="434"/>
      <c r="BT175" s="434"/>
      <c r="BU175" s="434"/>
      <c r="BV175" s="434"/>
      <c r="BW175" s="434"/>
      <c r="BX175" s="434"/>
      <c r="BY175" s="435"/>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166" customFormat="true" ht="15" customHeight="true" x14ac:dyDescent="0.2">
      <c r="A176" s="134"/>
      <c r="B176" s="125"/>
      <c r="C176" s="77"/>
      <c r="D176" s="76"/>
      <c r="E176" s="76"/>
      <c r="F176" s="76"/>
      <c r="G176" s="75"/>
      <c r="H176" s="74"/>
      <c r="I176" s="76"/>
      <c r="J176" s="76"/>
      <c r="K176" s="76"/>
      <c r="L176" s="73"/>
      <c r="M176" s="77"/>
      <c r="N176" s="76"/>
      <c r="O176" s="76"/>
      <c r="P176" s="76"/>
      <c r="Q176" s="75"/>
      <c r="R176" s="74"/>
      <c r="S176" s="76"/>
      <c r="T176" s="76"/>
      <c r="U176" s="76"/>
      <c r="V176" s="76"/>
      <c r="W176" s="76"/>
      <c r="X176" s="76"/>
      <c r="Y176" s="73"/>
      <c r="Z176" s="774"/>
      <c r="AA176" s="774"/>
      <c r="AB176" s="774"/>
      <c r="AC176" s="774"/>
      <c r="AD176" s="774"/>
      <c r="AE176" s="774"/>
      <c r="AF176" s="774"/>
      <c r="AG176" s="774"/>
      <c r="AH176" s="774"/>
      <c r="AI176" s="774"/>
      <c r="AJ176" s="774"/>
      <c r="AK176" s="774"/>
      <c r="AL176" s="774"/>
      <c r="AM176" s="774"/>
      <c r="AN176" s="774"/>
      <c r="AO176" s="774"/>
      <c r="AP176" s="774"/>
      <c r="AQ176" s="774"/>
      <c r="AR176" s="774"/>
      <c r="AS176" s="774"/>
      <c r="AT176" s="774"/>
      <c r="AU176" s="774"/>
      <c r="AV176" s="774"/>
      <c r="AW176" s="774"/>
      <c r="AX176" s="774"/>
      <c r="AY176" s="774"/>
      <c r="AZ176" s="343"/>
      <c r="BA176" s="802"/>
      <c r="BB176" s="583"/>
      <c r="BC176" s="447"/>
      <c r="BD176" s="434"/>
      <c r="BE176" s="434"/>
      <c r="BF176" s="434"/>
      <c r="BG176" s="451"/>
      <c r="BH176" s="447"/>
      <c r="BI176" s="434"/>
      <c r="BJ176" s="434"/>
      <c r="BK176" s="434"/>
      <c r="BL176" s="451"/>
      <c r="BM176" s="447"/>
      <c r="BN176" s="434"/>
      <c r="BO176" s="434"/>
      <c r="BP176" s="434"/>
      <c r="BQ176" s="451"/>
      <c r="BR176" s="447"/>
      <c r="BS176" s="434"/>
      <c r="BT176" s="434"/>
      <c r="BU176" s="434"/>
      <c r="BV176" s="434"/>
      <c r="BW176" s="434"/>
      <c r="BX176" s="434"/>
      <c r="BY176" s="435"/>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166" customFormat="true" ht="15" customHeight="true" x14ac:dyDescent="0.2">
      <c r="A177" s="134"/>
      <c r="B177" s="125"/>
      <c r="C177" s="77"/>
      <c r="D177" s="76"/>
      <c r="E177" s="76"/>
      <c r="F177" s="76"/>
      <c r="G177" s="75"/>
      <c r="H177" s="74"/>
      <c r="I177" s="76"/>
      <c r="J177" s="76"/>
      <c r="K177" s="76"/>
      <c r="L177" s="73"/>
      <c r="M177" s="77"/>
      <c r="N177" s="76"/>
      <c r="O177" s="76"/>
      <c r="P177" s="76"/>
      <c r="Q177" s="75"/>
      <c r="R177" s="74"/>
      <c r="S177" s="76"/>
      <c r="T177" s="76"/>
      <c r="U177" s="76"/>
      <c r="V177" s="76"/>
      <c r="W177" s="76"/>
      <c r="X177" s="76"/>
      <c r="Y177" s="73"/>
      <c r="Z177" s="774"/>
      <c r="AA177" s="774"/>
      <c r="AB177" s="774"/>
      <c r="AC177" s="774"/>
      <c r="AD177" s="774"/>
      <c r="AE177" s="774"/>
      <c r="AF177" s="774"/>
      <c r="AG177" s="774"/>
      <c r="AH177" s="774"/>
      <c r="AI177" s="774"/>
      <c r="AJ177" s="774"/>
      <c r="AK177" s="774"/>
      <c r="AL177" s="774"/>
      <c r="AM177" s="774"/>
      <c r="AN177" s="774"/>
      <c r="AO177" s="774"/>
      <c r="AP177" s="774"/>
      <c r="AQ177" s="774"/>
      <c r="AR177" s="774"/>
      <c r="AS177" s="774"/>
      <c r="AT177" s="774"/>
      <c r="AU177" s="774"/>
      <c r="AV177" s="774"/>
      <c r="AW177" s="774"/>
      <c r="AX177" s="774"/>
      <c r="AY177" s="774"/>
      <c r="AZ177" s="343"/>
      <c r="BA177" s="802"/>
      <c r="BB177" s="583"/>
      <c r="BC177" s="447"/>
      <c r="BD177" s="434"/>
      <c r="BE177" s="434"/>
      <c r="BF177" s="434"/>
      <c r="BG177" s="451"/>
      <c r="BH177" s="447"/>
      <c r="BI177" s="434"/>
      <c r="BJ177" s="434"/>
      <c r="BK177" s="434"/>
      <c r="BL177" s="451"/>
      <c r="BM177" s="447"/>
      <c r="BN177" s="434"/>
      <c r="BO177" s="434"/>
      <c r="BP177" s="434"/>
      <c r="BQ177" s="451"/>
      <c r="BR177" s="447"/>
      <c r="BS177" s="434"/>
      <c r="BT177" s="434"/>
      <c r="BU177" s="434"/>
      <c r="BV177" s="434"/>
      <c r="BW177" s="434"/>
      <c r="BX177" s="434"/>
      <c r="BY177" s="435"/>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166" customFormat="true" ht="15" customHeight="true" x14ac:dyDescent="0.2">
      <c r="A178" s="134"/>
      <c r="B178" s="125"/>
      <c r="C178" s="77"/>
      <c r="D178" s="76"/>
      <c r="E178" s="76"/>
      <c r="F178" s="76"/>
      <c r="G178" s="75"/>
      <c r="H178" s="74"/>
      <c r="I178" s="76"/>
      <c r="J178" s="76"/>
      <c r="K178" s="76"/>
      <c r="L178" s="73"/>
      <c r="M178" s="77"/>
      <c r="N178" s="76"/>
      <c r="O178" s="76"/>
      <c r="P178" s="76"/>
      <c r="Q178" s="75"/>
      <c r="R178" s="74"/>
      <c r="S178" s="76"/>
      <c r="T178" s="76"/>
      <c r="U178" s="76"/>
      <c r="V178" s="76"/>
      <c r="W178" s="76"/>
      <c r="X178" s="76"/>
      <c r="Y178" s="73"/>
      <c r="Z178" s="774"/>
      <c r="AA178" s="774"/>
      <c r="AB178" s="774"/>
      <c r="AC178" s="774"/>
      <c r="AD178" s="774"/>
      <c r="AE178" s="774"/>
      <c r="AF178" s="774"/>
      <c r="AG178" s="774"/>
      <c r="AH178" s="774"/>
      <c r="AI178" s="774"/>
      <c r="AJ178" s="774"/>
      <c r="AK178" s="774"/>
      <c r="AL178" s="774"/>
      <c r="AM178" s="774"/>
      <c r="AN178" s="774"/>
      <c r="AO178" s="774"/>
      <c r="AP178" s="774"/>
      <c r="AQ178" s="774"/>
      <c r="AR178" s="774"/>
      <c r="AS178" s="774"/>
      <c r="AT178" s="774"/>
      <c r="AU178" s="774"/>
      <c r="AV178" s="774"/>
      <c r="AW178" s="774"/>
      <c r="AX178" s="774"/>
      <c r="AY178" s="774"/>
      <c r="AZ178" s="343"/>
      <c r="BA178" s="802"/>
      <c r="BB178" s="583"/>
      <c r="BC178" s="447"/>
      <c r="BD178" s="434"/>
      <c r="BE178" s="434"/>
      <c r="BF178" s="434"/>
      <c r="BG178" s="451"/>
      <c r="BH178" s="447"/>
      <c r="BI178" s="434"/>
      <c r="BJ178" s="434"/>
      <c r="BK178" s="434"/>
      <c r="BL178" s="451"/>
      <c r="BM178" s="447"/>
      <c r="BN178" s="434"/>
      <c r="BO178" s="434"/>
      <c r="BP178" s="434"/>
      <c r="BQ178" s="451"/>
      <c r="BR178" s="447"/>
      <c r="BS178" s="434"/>
      <c r="BT178" s="434"/>
      <c r="BU178" s="434"/>
      <c r="BV178" s="434"/>
      <c r="BW178" s="434"/>
      <c r="BX178" s="434"/>
      <c r="BY178" s="435"/>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166" customFormat="true" ht="15" customHeight="true" x14ac:dyDescent="0.2">
      <c r="A179" s="134"/>
      <c r="B179" s="125"/>
      <c r="C179" s="77"/>
      <c r="D179" s="76"/>
      <c r="E179" s="76"/>
      <c r="F179" s="76"/>
      <c r="G179" s="75"/>
      <c r="H179" s="74"/>
      <c r="I179" s="76"/>
      <c r="J179" s="76"/>
      <c r="K179" s="76"/>
      <c r="L179" s="73"/>
      <c r="M179" s="77"/>
      <c r="N179" s="76"/>
      <c r="O179" s="76"/>
      <c r="P179" s="76"/>
      <c r="Q179" s="75"/>
      <c r="R179" s="74"/>
      <c r="S179" s="76"/>
      <c r="T179" s="76"/>
      <c r="U179" s="76"/>
      <c r="V179" s="76"/>
      <c r="W179" s="76"/>
      <c r="X179" s="76"/>
      <c r="Y179" s="73"/>
      <c r="Z179" s="774"/>
      <c r="AA179" s="774"/>
      <c r="AB179" s="774"/>
      <c r="AC179" s="774"/>
      <c r="AD179" s="774"/>
      <c r="AE179" s="774"/>
      <c r="AF179" s="774"/>
      <c r="AG179" s="774"/>
      <c r="AH179" s="774"/>
      <c r="AI179" s="774"/>
      <c r="AJ179" s="774"/>
      <c r="AK179" s="774"/>
      <c r="AL179" s="774"/>
      <c r="AM179" s="774"/>
      <c r="AN179" s="774"/>
      <c r="AO179" s="774"/>
      <c r="AP179" s="774"/>
      <c r="AQ179" s="774"/>
      <c r="AR179" s="774"/>
      <c r="AS179" s="774"/>
      <c r="AT179" s="774"/>
      <c r="AU179" s="774"/>
      <c r="AV179" s="774"/>
      <c r="AW179" s="774"/>
      <c r="AX179" s="774"/>
      <c r="AY179" s="774"/>
      <c r="AZ179" s="343"/>
      <c r="BA179" s="802"/>
      <c r="BB179" s="583"/>
      <c r="BC179" s="447"/>
      <c r="BD179" s="434"/>
      <c r="BE179" s="434"/>
      <c r="BF179" s="434"/>
      <c r="BG179" s="451"/>
      <c r="BH179" s="447"/>
      <c r="BI179" s="434"/>
      <c r="BJ179" s="434"/>
      <c r="BK179" s="434"/>
      <c r="BL179" s="451"/>
      <c r="BM179" s="447"/>
      <c r="BN179" s="434"/>
      <c r="BO179" s="434"/>
      <c r="BP179" s="434"/>
      <c r="BQ179" s="451"/>
      <c r="BR179" s="447"/>
      <c r="BS179" s="434"/>
      <c r="BT179" s="434"/>
      <c r="BU179" s="434"/>
      <c r="BV179" s="434"/>
      <c r="BW179" s="434"/>
      <c r="BX179" s="434"/>
      <c r="BY179" s="435"/>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166" customFormat="true" ht="15" customHeight="true" x14ac:dyDescent="0.2">
      <c r="A180" s="134"/>
      <c r="B180" s="125"/>
      <c r="C180" s="77"/>
      <c r="D180" s="76"/>
      <c r="E180" s="76"/>
      <c r="F180" s="76"/>
      <c r="G180" s="75"/>
      <c r="H180" s="74"/>
      <c r="I180" s="76"/>
      <c r="J180" s="76"/>
      <c r="K180" s="76"/>
      <c r="L180" s="73"/>
      <c r="M180" s="77"/>
      <c r="N180" s="76"/>
      <c r="O180" s="76"/>
      <c r="P180" s="76"/>
      <c r="Q180" s="75"/>
      <c r="R180" s="74"/>
      <c r="S180" s="76"/>
      <c r="T180" s="76"/>
      <c r="U180" s="76"/>
      <c r="V180" s="76"/>
      <c r="W180" s="76"/>
      <c r="X180" s="76"/>
      <c r="Y180" s="73"/>
      <c r="Z180" s="774"/>
      <c r="AA180" s="774"/>
      <c r="AB180" s="774"/>
      <c r="AC180" s="774"/>
      <c r="AD180" s="774"/>
      <c r="AE180" s="774"/>
      <c r="AF180" s="774"/>
      <c r="AG180" s="774"/>
      <c r="AH180" s="774"/>
      <c r="AI180" s="774"/>
      <c r="AJ180" s="774"/>
      <c r="AK180" s="774"/>
      <c r="AL180" s="774"/>
      <c r="AM180" s="774"/>
      <c r="AN180" s="774"/>
      <c r="AO180" s="774"/>
      <c r="AP180" s="774"/>
      <c r="AQ180" s="774"/>
      <c r="AR180" s="774"/>
      <c r="AS180" s="774"/>
      <c r="AT180" s="774"/>
      <c r="AU180" s="774"/>
      <c r="AV180" s="774"/>
      <c r="AW180" s="774"/>
      <c r="AX180" s="774"/>
      <c r="AY180" s="774"/>
      <c r="AZ180" s="343"/>
      <c r="BA180" s="802"/>
      <c r="BB180" s="583"/>
      <c r="BC180" s="447"/>
      <c r="BD180" s="434"/>
      <c r="BE180" s="434"/>
      <c r="BF180" s="434"/>
      <c r="BG180" s="451"/>
      <c r="BH180" s="447"/>
      <c r="BI180" s="434"/>
      <c r="BJ180" s="434"/>
      <c r="BK180" s="434"/>
      <c r="BL180" s="451"/>
      <c r="BM180" s="447"/>
      <c r="BN180" s="434"/>
      <c r="BO180" s="434"/>
      <c r="BP180" s="434"/>
      <c r="BQ180" s="451"/>
      <c r="BR180" s="447"/>
      <c r="BS180" s="434"/>
      <c r="BT180" s="434"/>
      <c r="BU180" s="434"/>
      <c r="BV180" s="434"/>
      <c r="BW180" s="434"/>
      <c r="BX180" s="434"/>
      <c r="BY180" s="435"/>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166" customFormat="true" ht="15" customHeight="true" x14ac:dyDescent="0.2">
      <c r="A181" s="134"/>
      <c r="B181" s="125"/>
      <c r="C181" s="77"/>
      <c r="D181" s="76"/>
      <c r="E181" s="76"/>
      <c r="F181" s="76"/>
      <c r="G181" s="75"/>
      <c r="H181" s="74"/>
      <c r="I181" s="76"/>
      <c r="J181" s="76"/>
      <c r="K181" s="76"/>
      <c r="L181" s="73"/>
      <c r="M181" s="77"/>
      <c r="N181" s="76"/>
      <c r="O181" s="76"/>
      <c r="P181" s="76"/>
      <c r="Q181" s="75"/>
      <c r="R181" s="74"/>
      <c r="S181" s="76"/>
      <c r="T181" s="76"/>
      <c r="U181" s="76"/>
      <c r="V181" s="76"/>
      <c r="W181" s="76"/>
      <c r="X181" s="76"/>
      <c r="Y181" s="73"/>
      <c r="Z181" s="774"/>
      <c r="AA181" s="774"/>
      <c r="AB181" s="774"/>
      <c r="AC181" s="774"/>
      <c r="AD181" s="774"/>
      <c r="AE181" s="774"/>
      <c r="AF181" s="774"/>
      <c r="AG181" s="774"/>
      <c r="AH181" s="774"/>
      <c r="AI181" s="774"/>
      <c r="AJ181" s="774"/>
      <c r="AK181" s="774"/>
      <c r="AL181" s="774"/>
      <c r="AM181" s="774"/>
      <c r="AN181" s="774"/>
      <c r="AO181" s="774"/>
      <c r="AP181" s="774"/>
      <c r="AQ181" s="774"/>
      <c r="AR181" s="774"/>
      <c r="AS181" s="774"/>
      <c r="AT181" s="774"/>
      <c r="AU181" s="774"/>
      <c r="AV181" s="774"/>
      <c r="AW181" s="774"/>
      <c r="AX181" s="774"/>
      <c r="AY181" s="774"/>
      <c r="AZ181" s="343"/>
      <c r="BA181" s="802"/>
      <c r="BB181" s="583"/>
      <c r="BC181" s="447"/>
      <c r="BD181" s="434"/>
      <c r="BE181" s="434"/>
      <c r="BF181" s="434"/>
      <c r="BG181" s="451"/>
      <c r="BH181" s="447"/>
      <c r="BI181" s="434"/>
      <c r="BJ181" s="434"/>
      <c r="BK181" s="434"/>
      <c r="BL181" s="451"/>
      <c r="BM181" s="447"/>
      <c r="BN181" s="434"/>
      <c r="BO181" s="434"/>
      <c r="BP181" s="434"/>
      <c r="BQ181" s="451"/>
      <c r="BR181" s="447"/>
      <c r="BS181" s="434"/>
      <c r="BT181" s="434"/>
      <c r="BU181" s="434"/>
      <c r="BV181" s="434"/>
      <c r="BW181" s="434"/>
      <c r="BX181" s="434"/>
      <c r="BY181" s="435"/>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166" customFormat="true" ht="15" customHeight="true" x14ac:dyDescent="0.2">
      <c r="A182" s="134"/>
      <c r="B182" s="125"/>
      <c r="C182" s="77"/>
      <c r="D182" s="76"/>
      <c r="E182" s="76"/>
      <c r="F182" s="76"/>
      <c r="G182" s="75"/>
      <c r="H182" s="74"/>
      <c r="I182" s="76"/>
      <c r="J182" s="76"/>
      <c r="K182" s="76"/>
      <c r="L182" s="73"/>
      <c r="M182" s="77"/>
      <c r="N182" s="76"/>
      <c r="O182" s="76"/>
      <c r="P182" s="76"/>
      <c r="Q182" s="75"/>
      <c r="R182" s="74"/>
      <c r="S182" s="76"/>
      <c r="T182" s="76"/>
      <c r="U182" s="76"/>
      <c r="V182" s="76"/>
      <c r="W182" s="76"/>
      <c r="X182" s="76"/>
      <c r="Y182" s="73"/>
      <c r="Z182" s="774"/>
      <c r="AA182" s="774"/>
      <c r="AB182" s="774"/>
      <c r="AC182" s="774"/>
      <c r="AD182" s="774"/>
      <c r="AE182" s="774"/>
      <c r="AF182" s="774"/>
      <c r="AG182" s="774"/>
      <c r="AH182" s="774"/>
      <c r="AI182" s="774"/>
      <c r="AJ182" s="774"/>
      <c r="AK182" s="774"/>
      <c r="AL182" s="774"/>
      <c r="AM182" s="774"/>
      <c r="AN182" s="774"/>
      <c r="AO182" s="774"/>
      <c r="AP182" s="774"/>
      <c r="AQ182" s="774"/>
      <c r="AR182" s="774"/>
      <c r="AS182" s="774"/>
      <c r="AT182" s="774"/>
      <c r="AU182" s="774"/>
      <c r="AV182" s="774"/>
      <c r="AW182" s="774"/>
      <c r="AX182" s="774"/>
      <c r="AY182" s="774"/>
      <c r="AZ182" s="343"/>
      <c r="BA182" s="802"/>
      <c r="BB182" s="583"/>
      <c r="BC182" s="447"/>
      <c r="BD182" s="434"/>
      <c r="BE182" s="434"/>
      <c r="BF182" s="434"/>
      <c r="BG182" s="451"/>
      <c r="BH182" s="447"/>
      <c r="BI182" s="434"/>
      <c r="BJ182" s="434"/>
      <c r="BK182" s="434"/>
      <c r="BL182" s="451"/>
      <c r="BM182" s="447"/>
      <c r="BN182" s="434"/>
      <c r="BO182" s="434"/>
      <c r="BP182" s="434"/>
      <c r="BQ182" s="451"/>
      <c r="BR182" s="447"/>
      <c r="BS182" s="434"/>
      <c r="BT182" s="434"/>
      <c r="BU182" s="434"/>
      <c r="BV182" s="434"/>
      <c r="BW182" s="434"/>
      <c r="BX182" s="434"/>
      <c r="BY182" s="435"/>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166" customFormat="true" ht="15" customHeight="true" x14ac:dyDescent="0.2">
      <c r="A183" s="134"/>
      <c r="B183" s="125"/>
      <c r="C183" s="77"/>
      <c r="D183" s="76"/>
      <c r="E183" s="76"/>
      <c r="F183" s="76"/>
      <c r="G183" s="75"/>
      <c r="H183" s="74"/>
      <c r="I183" s="76"/>
      <c r="J183" s="76"/>
      <c r="K183" s="76"/>
      <c r="L183" s="73"/>
      <c r="M183" s="77"/>
      <c r="N183" s="76"/>
      <c r="O183" s="76"/>
      <c r="P183" s="76"/>
      <c r="Q183" s="75"/>
      <c r="R183" s="74"/>
      <c r="S183" s="76"/>
      <c r="T183" s="76"/>
      <c r="U183" s="76"/>
      <c r="V183" s="76"/>
      <c r="W183" s="76"/>
      <c r="X183" s="76"/>
      <c r="Y183" s="73"/>
      <c r="Z183" s="774"/>
      <c r="AA183" s="774"/>
      <c r="AB183" s="774"/>
      <c r="AC183" s="774"/>
      <c r="AD183" s="774"/>
      <c r="AE183" s="774"/>
      <c r="AF183" s="774"/>
      <c r="AG183" s="774"/>
      <c r="AH183" s="774"/>
      <c r="AI183" s="774"/>
      <c r="AJ183" s="774"/>
      <c r="AK183" s="774"/>
      <c r="AL183" s="774"/>
      <c r="AM183" s="774"/>
      <c r="AN183" s="774"/>
      <c r="AO183" s="774"/>
      <c r="AP183" s="774"/>
      <c r="AQ183" s="774"/>
      <c r="AR183" s="774"/>
      <c r="AS183" s="774"/>
      <c r="AT183" s="774"/>
      <c r="AU183" s="774"/>
      <c r="AV183" s="774"/>
      <c r="AW183" s="774"/>
      <c r="AX183" s="774"/>
      <c r="AY183" s="774"/>
      <c r="AZ183" s="343"/>
      <c r="BA183" s="802"/>
      <c r="BB183" s="583"/>
      <c r="BC183" s="447"/>
      <c r="BD183" s="434"/>
      <c r="BE183" s="434"/>
      <c r="BF183" s="434"/>
      <c r="BG183" s="451"/>
      <c r="BH183" s="447"/>
      <c r="BI183" s="434"/>
      <c r="BJ183" s="434"/>
      <c r="BK183" s="434"/>
      <c r="BL183" s="451"/>
      <c r="BM183" s="447"/>
      <c r="BN183" s="434"/>
      <c r="BO183" s="434"/>
      <c r="BP183" s="434"/>
      <c r="BQ183" s="451"/>
      <c r="BR183" s="447"/>
      <c r="BS183" s="434"/>
      <c r="BT183" s="434"/>
      <c r="BU183" s="434"/>
      <c r="BV183" s="434"/>
      <c r="BW183" s="434"/>
      <c r="BX183" s="434"/>
      <c r="BY183" s="435"/>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166" customFormat="true" ht="15" customHeight="true" x14ac:dyDescent="0.2">
      <c r="A184" s="134"/>
      <c r="B184" s="125"/>
      <c r="C184" s="77"/>
      <c r="D184" s="76"/>
      <c r="E184" s="76"/>
      <c r="F184" s="76"/>
      <c r="G184" s="75"/>
      <c r="H184" s="74"/>
      <c r="I184" s="76"/>
      <c r="J184" s="76"/>
      <c r="K184" s="76"/>
      <c r="L184" s="73"/>
      <c r="M184" s="77"/>
      <c r="N184" s="76"/>
      <c r="O184" s="76"/>
      <c r="P184" s="76"/>
      <c r="Q184" s="75"/>
      <c r="R184" s="74"/>
      <c r="S184" s="76"/>
      <c r="T184" s="76"/>
      <c r="U184" s="76"/>
      <c r="V184" s="76"/>
      <c r="W184" s="76"/>
      <c r="X184" s="76"/>
      <c r="Y184" s="73"/>
      <c r="Z184" s="774"/>
      <c r="AA184" s="774"/>
      <c r="AB184" s="774"/>
      <c r="AC184" s="774"/>
      <c r="AD184" s="774"/>
      <c r="AE184" s="774"/>
      <c r="AF184" s="774"/>
      <c r="AG184" s="774"/>
      <c r="AH184" s="774"/>
      <c r="AI184" s="774"/>
      <c r="AJ184" s="774"/>
      <c r="AK184" s="774"/>
      <c r="AL184" s="774"/>
      <c r="AM184" s="774"/>
      <c r="AN184" s="774"/>
      <c r="AO184" s="774"/>
      <c r="AP184" s="774"/>
      <c r="AQ184" s="774"/>
      <c r="AR184" s="774"/>
      <c r="AS184" s="774"/>
      <c r="AT184" s="774"/>
      <c r="AU184" s="774"/>
      <c r="AV184" s="774"/>
      <c r="AW184" s="774"/>
      <c r="AX184" s="774"/>
      <c r="AY184" s="774"/>
      <c r="AZ184" s="343"/>
      <c r="BA184" s="802"/>
      <c r="BB184" s="583"/>
      <c r="BC184" s="447"/>
      <c r="BD184" s="434"/>
      <c r="BE184" s="434"/>
      <c r="BF184" s="434"/>
      <c r="BG184" s="451"/>
      <c r="BH184" s="447"/>
      <c r="BI184" s="434"/>
      <c r="BJ184" s="434"/>
      <c r="BK184" s="434"/>
      <c r="BL184" s="451"/>
      <c r="BM184" s="447"/>
      <c r="BN184" s="434"/>
      <c r="BO184" s="434"/>
      <c r="BP184" s="434"/>
      <c r="BQ184" s="451"/>
      <c r="BR184" s="447"/>
      <c r="BS184" s="434"/>
      <c r="BT184" s="434"/>
      <c r="BU184" s="434"/>
      <c r="BV184" s="434"/>
      <c r="BW184" s="434"/>
      <c r="BX184" s="434"/>
      <c r="BY184" s="435"/>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166" customFormat="true" ht="15" customHeight="true" x14ac:dyDescent="0.2">
      <c r="A185" s="134"/>
      <c r="B185" s="125"/>
      <c r="C185" s="77"/>
      <c r="D185" s="76"/>
      <c r="E185" s="76"/>
      <c r="F185" s="76"/>
      <c r="G185" s="75"/>
      <c r="H185" s="74"/>
      <c r="I185" s="76"/>
      <c r="J185" s="76"/>
      <c r="K185" s="76"/>
      <c r="L185" s="73"/>
      <c r="M185" s="77"/>
      <c r="N185" s="76"/>
      <c r="O185" s="76"/>
      <c r="P185" s="76"/>
      <c r="Q185" s="75"/>
      <c r="R185" s="74"/>
      <c r="S185" s="76"/>
      <c r="T185" s="76"/>
      <c r="U185" s="76"/>
      <c r="V185" s="76"/>
      <c r="W185" s="76"/>
      <c r="X185" s="76"/>
      <c r="Y185" s="73"/>
      <c r="Z185" s="774"/>
      <c r="AA185" s="774"/>
      <c r="AB185" s="774"/>
      <c r="AC185" s="774"/>
      <c r="AD185" s="774"/>
      <c r="AE185" s="774"/>
      <c r="AF185" s="774"/>
      <c r="AG185" s="774"/>
      <c r="AH185" s="774"/>
      <c r="AI185" s="774"/>
      <c r="AJ185" s="774"/>
      <c r="AK185" s="774"/>
      <c r="AL185" s="774"/>
      <c r="AM185" s="774"/>
      <c r="AN185" s="774"/>
      <c r="AO185" s="774"/>
      <c r="AP185" s="774"/>
      <c r="AQ185" s="774"/>
      <c r="AR185" s="774"/>
      <c r="AS185" s="774"/>
      <c r="AT185" s="774"/>
      <c r="AU185" s="774"/>
      <c r="AV185" s="774"/>
      <c r="AW185" s="774"/>
      <c r="AX185" s="774"/>
      <c r="AY185" s="774"/>
      <c r="AZ185" s="343"/>
      <c r="BA185" s="802"/>
      <c r="BB185" s="583"/>
      <c r="BC185" s="447"/>
      <c r="BD185" s="434"/>
      <c r="BE185" s="434"/>
      <c r="BF185" s="434"/>
      <c r="BG185" s="451"/>
      <c r="BH185" s="447"/>
      <c r="BI185" s="434"/>
      <c r="BJ185" s="434"/>
      <c r="BK185" s="434"/>
      <c r="BL185" s="451"/>
      <c r="BM185" s="447"/>
      <c r="BN185" s="434"/>
      <c r="BO185" s="434"/>
      <c r="BP185" s="434"/>
      <c r="BQ185" s="451"/>
      <c r="BR185" s="447"/>
      <c r="BS185" s="434"/>
      <c r="BT185" s="434"/>
      <c r="BU185" s="434"/>
      <c r="BV185" s="434"/>
      <c r="BW185" s="434"/>
      <c r="BX185" s="434"/>
      <c r="BY185" s="435"/>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166" customFormat="true" ht="15" customHeight="true" x14ac:dyDescent="0.2">
      <c r="A186" s="134"/>
      <c r="B186" s="125"/>
      <c r="C186" s="77"/>
      <c r="D186" s="76"/>
      <c r="E186" s="76"/>
      <c r="F186" s="76"/>
      <c r="G186" s="75"/>
      <c r="H186" s="74"/>
      <c r="I186" s="76"/>
      <c r="J186" s="76"/>
      <c r="K186" s="76"/>
      <c r="L186" s="73"/>
      <c r="M186" s="77"/>
      <c r="N186" s="76"/>
      <c r="O186" s="76"/>
      <c r="P186" s="76"/>
      <c r="Q186" s="75"/>
      <c r="R186" s="74"/>
      <c r="S186" s="76"/>
      <c r="T186" s="76"/>
      <c r="U186" s="76"/>
      <c r="V186" s="76"/>
      <c r="W186" s="76"/>
      <c r="X186" s="76"/>
      <c r="Y186" s="73"/>
      <c r="Z186" s="774"/>
      <c r="AA186" s="774"/>
      <c r="AB186" s="774"/>
      <c r="AC186" s="774"/>
      <c r="AD186" s="774"/>
      <c r="AE186" s="774"/>
      <c r="AF186" s="774"/>
      <c r="AG186" s="774"/>
      <c r="AH186" s="774"/>
      <c r="AI186" s="774"/>
      <c r="AJ186" s="774"/>
      <c r="AK186" s="774"/>
      <c r="AL186" s="774"/>
      <c r="AM186" s="774"/>
      <c r="AN186" s="774"/>
      <c r="AO186" s="774"/>
      <c r="AP186" s="774"/>
      <c r="AQ186" s="774"/>
      <c r="AR186" s="774"/>
      <c r="AS186" s="774"/>
      <c r="AT186" s="774"/>
      <c r="AU186" s="774"/>
      <c r="AV186" s="774"/>
      <c r="AW186" s="774"/>
      <c r="AX186" s="774"/>
      <c r="AY186" s="774"/>
      <c r="AZ186" s="343"/>
      <c r="BA186" s="802"/>
      <c r="BB186" s="583"/>
      <c r="BC186" s="447"/>
      <c r="BD186" s="434"/>
      <c r="BE186" s="434"/>
      <c r="BF186" s="434"/>
      <c r="BG186" s="451"/>
      <c r="BH186" s="447"/>
      <c r="BI186" s="434"/>
      <c r="BJ186" s="434"/>
      <c r="BK186" s="434"/>
      <c r="BL186" s="451"/>
      <c r="BM186" s="447"/>
      <c r="BN186" s="434"/>
      <c r="BO186" s="434"/>
      <c r="BP186" s="434"/>
      <c r="BQ186" s="451"/>
      <c r="BR186" s="447"/>
      <c r="BS186" s="434"/>
      <c r="BT186" s="434"/>
      <c r="BU186" s="434"/>
      <c r="BV186" s="434"/>
      <c r="BW186" s="434"/>
      <c r="BX186" s="434"/>
      <c r="BY186" s="435"/>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166" customFormat="true" ht="15" customHeight="true" x14ac:dyDescent="0.2">
      <c r="A187" s="134"/>
      <c r="B187" s="125"/>
      <c r="C187" s="77"/>
      <c r="D187" s="76"/>
      <c r="E187" s="76"/>
      <c r="F187" s="76"/>
      <c r="G187" s="75"/>
      <c r="H187" s="74"/>
      <c r="I187" s="76"/>
      <c r="J187" s="76"/>
      <c r="K187" s="76"/>
      <c r="L187" s="73"/>
      <c r="M187" s="77"/>
      <c r="N187" s="76"/>
      <c r="O187" s="76"/>
      <c r="P187" s="76"/>
      <c r="Q187" s="75"/>
      <c r="R187" s="74"/>
      <c r="S187" s="76"/>
      <c r="T187" s="76"/>
      <c r="U187" s="76"/>
      <c r="V187" s="76"/>
      <c r="W187" s="76"/>
      <c r="X187" s="76"/>
      <c r="Y187" s="73"/>
      <c r="Z187" s="774"/>
      <c r="AA187" s="774"/>
      <c r="AB187" s="774"/>
      <c r="AC187" s="774"/>
      <c r="AD187" s="774"/>
      <c r="AE187" s="774"/>
      <c r="AF187" s="774"/>
      <c r="AG187" s="774"/>
      <c r="AH187" s="774"/>
      <c r="AI187" s="774"/>
      <c r="AJ187" s="774"/>
      <c r="AK187" s="774"/>
      <c r="AL187" s="774"/>
      <c r="AM187" s="774"/>
      <c r="AN187" s="774"/>
      <c r="AO187" s="774"/>
      <c r="AP187" s="774"/>
      <c r="AQ187" s="774"/>
      <c r="AR187" s="774"/>
      <c r="AS187" s="774"/>
      <c r="AT187" s="774"/>
      <c r="AU187" s="774"/>
      <c r="AV187" s="774"/>
      <c r="AW187" s="774"/>
      <c r="AX187" s="774"/>
      <c r="AY187" s="774"/>
      <c r="AZ187" s="343"/>
      <c r="BA187" s="802"/>
      <c r="BB187" s="583"/>
      <c r="BC187" s="447"/>
      <c r="BD187" s="434"/>
      <c r="BE187" s="434"/>
      <c r="BF187" s="434"/>
      <c r="BG187" s="451"/>
      <c r="BH187" s="447"/>
      <c r="BI187" s="434"/>
      <c r="BJ187" s="434"/>
      <c r="BK187" s="434"/>
      <c r="BL187" s="451"/>
      <c r="BM187" s="447"/>
      <c r="BN187" s="434"/>
      <c r="BO187" s="434"/>
      <c r="BP187" s="434"/>
      <c r="BQ187" s="451"/>
      <c r="BR187" s="447"/>
      <c r="BS187" s="434"/>
      <c r="BT187" s="434"/>
      <c r="BU187" s="434"/>
      <c r="BV187" s="434"/>
      <c r="BW187" s="434"/>
      <c r="BX187" s="434"/>
      <c r="BY187" s="435"/>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166" customFormat="true" ht="15" customHeight="true" x14ac:dyDescent="0.2">
      <c r="A188" s="134"/>
      <c r="B188" s="125"/>
      <c r="C188" s="77"/>
      <c r="D188" s="76"/>
      <c r="E188" s="76"/>
      <c r="F188" s="76"/>
      <c r="G188" s="75"/>
      <c r="H188" s="74"/>
      <c r="I188" s="76"/>
      <c r="J188" s="76"/>
      <c r="K188" s="76"/>
      <c r="L188" s="73"/>
      <c r="M188" s="77"/>
      <c r="N188" s="76"/>
      <c r="O188" s="76"/>
      <c r="P188" s="76"/>
      <c r="Q188" s="75"/>
      <c r="R188" s="74"/>
      <c r="S188" s="76"/>
      <c r="T188" s="76"/>
      <c r="U188" s="76"/>
      <c r="V188" s="76"/>
      <c r="W188" s="76"/>
      <c r="X188" s="76"/>
      <c r="Y188" s="73"/>
      <c r="Z188" s="774"/>
      <c r="AA188" s="774"/>
      <c r="AB188" s="774"/>
      <c r="AC188" s="774"/>
      <c r="AD188" s="774"/>
      <c r="AE188" s="774"/>
      <c r="AF188" s="774"/>
      <c r="AG188" s="774"/>
      <c r="AH188" s="774"/>
      <c r="AI188" s="774"/>
      <c r="AJ188" s="774"/>
      <c r="AK188" s="774"/>
      <c r="AL188" s="774"/>
      <c r="AM188" s="774"/>
      <c r="AN188" s="774"/>
      <c r="AO188" s="774"/>
      <c r="AP188" s="774"/>
      <c r="AQ188" s="774"/>
      <c r="AR188" s="774"/>
      <c r="AS188" s="774"/>
      <c r="AT188" s="774"/>
      <c r="AU188" s="774"/>
      <c r="AV188" s="774"/>
      <c r="AW188" s="774"/>
      <c r="AX188" s="774"/>
      <c r="AY188" s="774"/>
      <c r="AZ188" s="343"/>
      <c r="BA188" s="802"/>
      <c r="BB188" s="583"/>
      <c r="BC188" s="447"/>
      <c r="BD188" s="434"/>
      <c r="BE188" s="434"/>
      <c r="BF188" s="434"/>
      <c r="BG188" s="451"/>
      <c r="BH188" s="447"/>
      <c r="BI188" s="434"/>
      <c r="BJ188" s="434"/>
      <c r="BK188" s="434"/>
      <c r="BL188" s="451"/>
      <c r="BM188" s="447"/>
      <c r="BN188" s="434"/>
      <c r="BO188" s="434"/>
      <c r="BP188" s="434"/>
      <c r="BQ188" s="451"/>
      <c r="BR188" s="447"/>
      <c r="BS188" s="434"/>
      <c r="BT188" s="434"/>
      <c r="BU188" s="434"/>
      <c r="BV188" s="434"/>
      <c r="BW188" s="434"/>
      <c r="BX188" s="434"/>
      <c r="BY188" s="435"/>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166" customFormat="true" ht="15" customHeight="true" x14ac:dyDescent="0.2">
      <c r="A189" s="134"/>
      <c r="B189" s="125"/>
      <c r="C189" s="77"/>
      <c r="D189" s="76"/>
      <c r="E189" s="76"/>
      <c r="F189" s="76"/>
      <c r="G189" s="75"/>
      <c r="H189" s="74"/>
      <c r="I189" s="76"/>
      <c r="J189" s="76"/>
      <c r="K189" s="76"/>
      <c r="L189" s="73"/>
      <c r="M189" s="77"/>
      <c r="N189" s="76"/>
      <c r="O189" s="76"/>
      <c r="P189" s="76"/>
      <c r="Q189" s="75"/>
      <c r="R189" s="74"/>
      <c r="S189" s="76"/>
      <c r="T189" s="76"/>
      <c r="U189" s="76"/>
      <c r="V189" s="76"/>
      <c r="W189" s="76"/>
      <c r="X189" s="76"/>
      <c r="Y189" s="73"/>
      <c r="Z189" s="774"/>
      <c r="AA189" s="774"/>
      <c r="AB189" s="774"/>
      <c r="AC189" s="774"/>
      <c r="AD189" s="774"/>
      <c r="AE189" s="774"/>
      <c r="AF189" s="774"/>
      <c r="AG189" s="774"/>
      <c r="AH189" s="774"/>
      <c r="AI189" s="774"/>
      <c r="AJ189" s="774"/>
      <c r="AK189" s="774"/>
      <c r="AL189" s="774"/>
      <c r="AM189" s="774"/>
      <c r="AN189" s="774"/>
      <c r="AO189" s="774"/>
      <c r="AP189" s="774"/>
      <c r="AQ189" s="774"/>
      <c r="AR189" s="774"/>
      <c r="AS189" s="774"/>
      <c r="AT189" s="774"/>
      <c r="AU189" s="774"/>
      <c r="AV189" s="774"/>
      <c r="AW189" s="774"/>
      <c r="AX189" s="774"/>
      <c r="AY189" s="774"/>
      <c r="AZ189" s="343"/>
      <c r="BA189" s="802"/>
      <c r="BB189" s="583"/>
      <c r="BC189" s="447"/>
      <c r="BD189" s="434"/>
      <c r="BE189" s="434"/>
      <c r="BF189" s="434"/>
      <c r="BG189" s="451"/>
      <c r="BH189" s="447"/>
      <c r="BI189" s="434"/>
      <c r="BJ189" s="434"/>
      <c r="BK189" s="434"/>
      <c r="BL189" s="451"/>
      <c r="BM189" s="447"/>
      <c r="BN189" s="434"/>
      <c r="BO189" s="434"/>
      <c r="BP189" s="434"/>
      <c r="BQ189" s="451"/>
      <c r="BR189" s="447"/>
      <c r="BS189" s="434"/>
      <c r="BT189" s="434"/>
      <c r="BU189" s="434"/>
      <c r="BV189" s="434"/>
      <c r="BW189" s="434"/>
      <c r="BX189" s="434"/>
      <c r="BY189" s="435"/>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166" customFormat="true" ht="15" customHeight="true" x14ac:dyDescent="0.2">
      <c r="A190" s="134"/>
      <c r="B190" s="125"/>
      <c r="C190" s="77"/>
      <c r="D190" s="76"/>
      <c r="E190" s="76"/>
      <c r="F190" s="76"/>
      <c r="G190" s="75"/>
      <c r="H190" s="74"/>
      <c r="I190" s="76"/>
      <c r="J190" s="76"/>
      <c r="K190" s="76"/>
      <c r="L190" s="73"/>
      <c r="M190" s="77"/>
      <c r="N190" s="76"/>
      <c r="O190" s="76"/>
      <c r="P190" s="76"/>
      <c r="Q190" s="75"/>
      <c r="R190" s="74"/>
      <c r="S190" s="76"/>
      <c r="T190" s="76"/>
      <c r="U190" s="76"/>
      <c r="V190" s="76"/>
      <c r="W190" s="76"/>
      <c r="X190" s="76"/>
      <c r="Y190" s="73"/>
      <c r="Z190" s="774"/>
      <c r="AA190" s="774"/>
      <c r="AB190" s="774"/>
      <c r="AC190" s="774"/>
      <c r="AD190" s="774"/>
      <c r="AE190" s="774"/>
      <c r="AF190" s="774"/>
      <c r="AG190" s="774"/>
      <c r="AH190" s="774"/>
      <c r="AI190" s="774"/>
      <c r="AJ190" s="774"/>
      <c r="AK190" s="774"/>
      <c r="AL190" s="774"/>
      <c r="AM190" s="774"/>
      <c r="AN190" s="774"/>
      <c r="AO190" s="774"/>
      <c r="AP190" s="774"/>
      <c r="AQ190" s="774"/>
      <c r="AR190" s="774"/>
      <c r="AS190" s="774"/>
      <c r="AT190" s="774"/>
      <c r="AU190" s="774"/>
      <c r="AV190" s="774"/>
      <c r="AW190" s="774"/>
      <c r="AX190" s="774"/>
      <c r="AY190" s="774"/>
      <c r="AZ190" s="343"/>
      <c r="BA190" s="802"/>
      <c r="BB190" s="583"/>
      <c r="BC190" s="447"/>
      <c r="BD190" s="434"/>
      <c r="BE190" s="434"/>
      <c r="BF190" s="434"/>
      <c r="BG190" s="451"/>
      <c r="BH190" s="447"/>
      <c r="BI190" s="434"/>
      <c r="BJ190" s="434"/>
      <c r="BK190" s="434"/>
      <c r="BL190" s="451"/>
      <c r="BM190" s="447"/>
      <c r="BN190" s="434"/>
      <c r="BO190" s="434"/>
      <c r="BP190" s="434"/>
      <c r="BQ190" s="451"/>
      <c r="BR190" s="447"/>
      <c r="BS190" s="434"/>
      <c r="BT190" s="434"/>
      <c r="BU190" s="434"/>
      <c r="BV190" s="434"/>
      <c r="BW190" s="434"/>
      <c r="BX190" s="434"/>
      <c r="BY190" s="435"/>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166" customFormat="true" ht="15" customHeight="true" x14ac:dyDescent="0.2">
      <c r="A191" s="134"/>
      <c r="B191" s="125"/>
      <c r="C191" s="77"/>
      <c r="D191" s="76"/>
      <c r="E191" s="76"/>
      <c r="F191" s="76"/>
      <c r="G191" s="75"/>
      <c r="H191" s="74"/>
      <c r="I191" s="76"/>
      <c r="J191" s="76"/>
      <c r="K191" s="76"/>
      <c r="L191" s="73"/>
      <c r="M191" s="77"/>
      <c r="N191" s="76"/>
      <c r="O191" s="76"/>
      <c r="P191" s="76"/>
      <c r="Q191" s="75"/>
      <c r="R191" s="74"/>
      <c r="S191" s="76"/>
      <c r="T191" s="76"/>
      <c r="U191" s="76"/>
      <c r="V191" s="76"/>
      <c r="W191" s="76"/>
      <c r="X191" s="76"/>
      <c r="Y191" s="73"/>
      <c r="Z191" s="774"/>
      <c r="AA191" s="774"/>
      <c r="AB191" s="774"/>
      <c r="AC191" s="774"/>
      <c r="AD191" s="774"/>
      <c r="AE191" s="774"/>
      <c r="AF191" s="774"/>
      <c r="AG191" s="774"/>
      <c r="AH191" s="774"/>
      <c r="AI191" s="774"/>
      <c r="AJ191" s="774"/>
      <c r="AK191" s="774"/>
      <c r="AL191" s="774"/>
      <c r="AM191" s="774"/>
      <c r="AN191" s="774"/>
      <c r="AO191" s="774"/>
      <c r="AP191" s="774"/>
      <c r="AQ191" s="774"/>
      <c r="AR191" s="774"/>
      <c r="AS191" s="774"/>
      <c r="AT191" s="774"/>
      <c r="AU191" s="774"/>
      <c r="AV191" s="774"/>
      <c r="AW191" s="774"/>
      <c r="AX191" s="774"/>
      <c r="AY191" s="774"/>
      <c r="AZ191" s="343"/>
      <c r="BA191" s="802"/>
      <c r="BB191" s="583"/>
      <c r="BC191" s="447"/>
      <c r="BD191" s="434"/>
      <c r="BE191" s="434"/>
      <c r="BF191" s="434"/>
      <c r="BG191" s="451"/>
      <c r="BH191" s="447"/>
      <c r="BI191" s="434"/>
      <c r="BJ191" s="434"/>
      <c r="BK191" s="434"/>
      <c r="BL191" s="451"/>
      <c r="BM191" s="447"/>
      <c r="BN191" s="434"/>
      <c r="BO191" s="434"/>
      <c r="BP191" s="434"/>
      <c r="BQ191" s="451"/>
      <c r="BR191" s="447"/>
      <c r="BS191" s="434"/>
      <c r="BT191" s="434"/>
      <c r="BU191" s="434"/>
      <c r="BV191" s="434"/>
      <c r="BW191" s="434"/>
      <c r="BX191" s="434"/>
      <c r="BY191" s="435"/>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166" customFormat="true" ht="15" customHeight="true" x14ac:dyDescent="0.2">
      <c r="A192" s="157"/>
      <c r="B192" s="124"/>
      <c r="C192" s="94"/>
      <c r="D192" s="96"/>
      <c r="E192" s="96"/>
      <c r="F192" s="96"/>
      <c r="G192" s="95"/>
      <c r="H192" s="93"/>
      <c r="I192" s="96"/>
      <c r="J192" s="96"/>
      <c r="K192" s="96"/>
      <c r="L192" s="92"/>
      <c r="M192" s="94"/>
      <c r="N192" s="96"/>
      <c r="O192" s="96"/>
      <c r="P192" s="96"/>
      <c r="Q192" s="95"/>
      <c r="R192" s="93"/>
      <c r="S192" s="96"/>
      <c r="T192" s="96"/>
      <c r="U192" s="96"/>
      <c r="V192" s="96"/>
      <c r="W192" s="96"/>
      <c r="X192" s="96"/>
      <c r="Y192" s="92"/>
      <c r="Z192" s="774"/>
      <c r="AA192" s="774"/>
      <c r="AB192" s="774"/>
      <c r="AC192" s="774"/>
      <c r="AD192" s="774"/>
      <c r="AE192" s="774"/>
      <c r="AF192" s="774"/>
      <c r="AG192" s="774"/>
      <c r="AH192" s="774"/>
      <c r="AI192" s="774"/>
      <c r="AJ192" s="774"/>
      <c r="AK192" s="774"/>
      <c r="AL192" s="774"/>
      <c r="AM192" s="774"/>
      <c r="AN192" s="774"/>
      <c r="AO192" s="774"/>
      <c r="AP192" s="774"/>
      <c r="AQ192" s="774"/>
      <c r="AR192" s="774"/>
      <c r="AS192" s="774"/>
      <c r="AT192" s="774"/>
      <c r="AU192" s="774"/>
      <c r="AV192" s="774"/>
      <c r="AW192" s="774"/>
      <c r="AX192" s="774"/>
      <c r="AY192" s="774"/>
      <c r="AZ192" s="343"/>
      <c r="BA192" s="802"/>
      <c r="BB192" s="583"/>
      <c r="BC192" s="447"/>
      <c r="BD192" s="434"/>
      <c r="BE192" s="434"/>
      <c r="BF192" s="434"/>
      <c r="BG192" s="451"/>
      <c r="BH192" s="447"/>
      <c r="BI192" s="434"/>
      <c r="BJ192" s="434"/>
      <c r="BK192" s="434"/>
      <c r="BL192" s="451"/>
      <c r="BM192" s="447"/>
      <c r="BN192" s="434"/>
      <c r="BO192" s="434"/>
      <c r="BP192" s="434"/>
      <c r="BQ192" s="451"/>
      <c r="BR192" s="447"/>
      <c r="BS192" s="434"/>
      <c r="BT192" s="434"/>
      <c r="BU192" s="434"/>
      <c r="BV192" s="434"/>
      <c r="BW192" s="434"/>
      <c r="BX192" s="434"/>
      <c r="BY192" s="435"/>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303" customFormat="true" ht="15" customHeight="true" x14ac:dyDescent="0.2">
      <c r="A193" s="156"/>
      <c r="B193" s="123"/>
      <c r="C193" s="94"/>
      <c r="D193" s="96"/>
      <c r="E193" s="96"/>
      <c r="F193" s="96"/>
      <c r="G193" s="95"/>
      <c r="H193" s="93"/>
      <c r="I193" s="96"/>
      <c r="J193" s="96"/>
      <c r="K193" s="96"/>
      <c r="L193" s="92"/>
      <c r="M193" s="94"/>
      <c r="N193" s="96"/>
      <c r="O193" s="96"/>
      <c r="P193" s="96"/>
      <c r="Q193" s="95"/>
      <c r="R193" s="93"/>
      <c r="S193" s="96"/>
      <c r="T193" s="96"/>
      <c r="U193" s="96"/>
      <c r="V193" s="96"/>
      <c r="W193" s="96"/>
      <c r="X193" s="96"/>
      <c r="Y193" s="92"/>
      <c r="Z193" s="774"/>
      <c r="AA193" s="774"/>
      <c r="AB193" s="774"/>
      <c r="AC193" s="774"/>
      <c r="AD193" s="774"/>
      <c r="AE193" s="774"/>
      <c r="AF193" s="774"/>
      <c r="AG193" s="774"/>
      <c r="AH193" s="774"/>
      <c r="AI193" s="774"/>
      <c r="AJ193" s="774"/>
      <c r="AK193" s="774"/>
      <c r="AL193" s="774"/>
      <c r="AM193" s="774"/>
      <c r="AN193" s="774"/>
      <c r="AO193" s="774"/>
      <c r="AP193" s="774"/>
      <c r="AQ193" s="774"/>
      <c r="AR193" s="774"/>
      <c r="AS193" s="774"/>
      <c r="AT193" s="774"/>
      <c r="AU193" s="774"/>
      <c r="AV193" s="774"/>
      <c r="AW193" s="774"/>
      <c r="AX193" s="774"/>
      <c r="AY193" s="774"/>
      <c r="AZ193" s="343"/>
      <c r="BA193" s="802"/>
      <c r="BB193" s="583"/>
      <c r="BC193" s="447"/>
      <c r="BD193" s="434"/>
      <c r="BE193" s="434"/>
      <c r="BF193" s="434"/>
      <c r="BG193" s="451"/>
      <c r="BH193" s="447"/>
      <c r="BI193" s="434"/>
      <c r="BJ193" s="434"/>
      <c r="BK193" s="434"/>
      <c r="BL193" s="451"/>
      <c r="BM193" s="447"/>
      <c r="BN193" s="434"/>
      <c r="BO193" s="434"/>
      <c r="BP193" s="434"/>
      <c r="BQ193" s="451"/>
      <c r="BR193" s="447"/>
      <c r="BS193" s="434"/>
      <c r="BT193" s="434"/>
      <c r="BU193" s="434"/>
      <c r="BV193" s="434"/>
      <c r="BW193" s="434"/>
      <c r="BX193" s="434"/>
      <c r="BY193" s="435"/>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303" customFormat="true" ht="15" customHeight="true" x14ac:dyDescent="0.2">
      <c r="A194" s="156"/>
      <c r="B194" s="123"/>
      <c r="C194" s="94"/>
      <c r="D194" s="96"/>
      <c r="E194" s="96"/>
      <c r="F194" s="96"/>
      <c r="G194" s="95"/>
      <c r="H194" s="93"/>
      <c r="I194" s="96"/>
      <c r="J194" s="96"/>
      <c r="K194" s="96"/>
      <c r="L194" s="92"/>
      <c r="M194" s="94"/>
      <c r="N194" s="96"/>
      <c r="O194" s="96"/>
      <c r="P194" s="96"/>
      <c r="Q194" s="95"/>
      <c r="R194" s="93"/>
      <c r="S194" s="96"/>
      <c r="T194" s="96"/>
      <c r="U194" s="96"/>
      <c r="V194" s="96"/>
      <c r="W194" s="96"/>
      <c r="X194" s="96"/>
      <c r="Y194" s="92"/>
      <c r="Z194" s="774"/>
      <c r="AA194" s="774"/>
      <c r="AB194" s="774"/>
      <c r="AC194" s="774"/>
      <c r="AD194" s="774"/>
      <c r="AE194" s="774"/>
      <c r="AF194" s="774"/>
      <c r="AG194" s="774"/>
      <c r="AH194" s="774"/>
      <c r="AI194" s="774"/>
      <c r="AJ194" s="774"/>
      <c r="AK194" s="774"/>
      <c r="AL194" s="774"/>
      <c r="AM194" s="774"/>
      <c r="AN194" s="774"/>
      <c r="AO194" s="774"/>
      <c r="AP194" s="774"/>
      <c r="AQ194" s="774"/>
      <c r="AR194" s="774"/>
      <c r="AS194" s="774"/>
      <c r="AT194" s="774"/>
      <c r="AU194" s="774"/>
      <c r="AV194" s="774"/>
      <c r="AW194" s="774"/>
      <c r="AX194" s="774"/>
      <c r="AY194" s="774"/>
      <c r="AZ194" s="343"/>
      <c r="BA194" s="802"/>
      <c r="BB194" s="583"/>
      <c r="BC194" s="447"/>
      <c r="BD194" s="434"/>
      <c r="BE194" s="434"/>
      <c r="BF194" s="434"/>
      <c r="BG194" s="451"/>
      <c r="BH194" s="447"/>
      <c r="BI194" s="434"/>
      <c r="BJ194" s="434"/>
      <c r="BK194" s="434"/>
      <c r="BL194" s="451"/>
      <c r="BM194" s="447"/>
      <c r="BN194" s="434"/>
      <c r="BO194" s="434"/>
      <c r="BP194" s="434"/>
      <c r="BQ194" s="451"/>
      <c r="BR194" s="447"/>
      <c r="BS194" s="434"/>
      <c r="BT194" s="434"/>
      <c r="BU194" s="434"/>
      <c r="BV194" s="434"/>
      <c r="BW194" s="434"/>
      <c r="BX194" s="434"/>
      <c r="BY194" s="435"/>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03" customFormat="true" ht="15" customHeight="true" x14ac:dyDescent="0.2">
      <c r="A195" s="156"/>
      <c r="B195" s="123"/>
      <c r="C195" s="94"/>
      <c r="D195" s="96"/>
      <c r="E195" s="96"/>
      <c r="F195" s="96"/>
      <c r="G195" s="95"/>
      <c r="H195" s="93"/>
      <c r="I195" s="96"/>
      <c r="J195" s="96"/>
      <c r="K195" s="96"/>
      <c r="L195" s="92"/>
      <c r="M195" s="94"/>
      <c r="N195" s="96"/>
      <c r="O195" s="96"/>
      <c r="P195" s="96"/>
      <c r="Q195" s="95"/>
      <c r="R195" s="93"/>
      <c r="S195" s="96"/>
      <c r="T195" s="96"/>
      <c r="U195" s="96"/>
      <c r="V195" s="96"/>
      <c r="W195" s="96"/>
      <c r="X195" s="96"/>
      <c r="Y195" s="92"/>
      <c r="Z195" s="774"/>
      <c r="AA195" s="774"/>
      <c r="AB195" s="774"/>
      <c r="AC195" s="774"/>
      <c r="AD195" s="774"/>
      <c r="AE195" s="774"/>
      <c r="AF195" s="774"/>
      <c r="AG195" s="774"/>
      <c r="AH195" s="774"/>
      <c r="AI195" s="774"/>
      <c r="AJ195" s="774"/>
      <c r="AK195" s="774"/>
      <c r="AL195" s="774"/>
      <c r="AM195" s="774"/>
      <c r="AN195" s="774"/>
      <c r="AO195" s="774"/>
      <c r="AP195" s="774"/>
      <c r="AQ195" s="774"/>
      <c r="AR195" s="774"/>
      <c r="AS195" s="774"/>
      <c r="AT195" s="774"/>
      <c r="AU195" s="774"/>
      <c r="AV195" s="774"/>
      <c r="AW195" s="774"/>
      <c r="AX195" s="774"/>
      <c r="AY195" s="774"/>
      <c r="AZ195" s="343"/>
      <c r="BA195" s="802"/>
      <c r="BB195" s="583"/>
      <c r="BC195" s="447"/>
      <c r="BD195" s="434"/>
      <c r="BE195" s="434"/>
      <c r="BF195" s="434"/>
      <c r="BG195" s="451"/>
      <c r="BH195" s="447"/>
      <c r="BI195" s="434"/>
      <c r="BJ195" s="434"/>
      <c r="BK195" s="434"/>
      <c r="BL195" s="451"/>
      <c r="BM195" s="447"/>
      <c r="BN195" s="434"/>
      <c r="BO195" s="434"/>
      <c r="BP195" s="434"/>
      <c r="BQ195" s="451"/>
      <c r="BR195" s="447"/>
      <c r="BS195" s="434"/>
      <c r="BT195" s="434"/>
      <c r="BU195" s="434"/>
      <c r="BV195" s="434"/>
      <c r="BW195" s="434"/>
      <c r="BX195" s="434"/>
      <c r="BY195" s="435"/>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03" customFormat="true" ht="15" customHeight="true" x14ac:dyDescent="0.2">
      <c r="A196" s="156"/>
      <c r="B196" s="123"/>
      <c r="C196" s="94"/>
      <c r="D196" s="96"/>
      <c r="E196" s="96"/>
      <c r="F196" s="96"/>
      <c r="G196" s="95"/>
      <c r="H196" s="93"/>
      <c r="I196" s="96"/>
      <c r="J196" s="96"/>
      <c r="K196" s="96"/>
      <c r="L196" s="92"/>
      <c r="M196" s="94"/>
      <c r="N196" s="96"/>
      <c r="O196" s="96"/>
      <c r="P196" s="96"/>
      <c r="Q196" s="95"/>
      <c r="R196" s="93"/>
      <c r="S196" s="96"/>
      <c r="T196" s="96"/>
      <c r="U196" s="96"/>
      <c r="V196" s="96"/>
      <c r="W196" s="96"/>
      <c r="X196" s="96"/>
      <c r="Y196" s="92"/>
      <c r="Z196" s="774"/>
      <c r="AA196" s="774"/>
      <c r="AB196" s="774"/>
      <c r="AC196" s="774"/>
      <c r="AD196" s="774"/>
      <c r="AE196" s="774"/>
      <c r="AF196" s="774"/>
      <c r="AG196" s="774"/>
      <c r="AH196" s="774"/>
      <c r="AI196" s="774"/>
      <c r="AJ196" s="774"/>
      <c r="AK196" s="774"/>
      <c r="AL196" s="774"/>
      <c r="AM196" s="774"/>
      <c r="AN196" s="774"/>
      <c r="AO196" s="774"/>
      <c r="AP196" s="774"/>
      <c r="AQ196" s="774"/>
      <c r="AR196" s="774"/>
      <c r="AS196" s="774"/>
      <c r="AT196" s="774"/>
      <c r="AU196" s="774"/>
      <c r="AV196" s="774"/>
      <c r="AW196" s="774"/>
      <c r="AX196" s="774"/>
      <c r="AY196" s="774"/>
      <c r="AZ196" s="343"/>
      <c r="BA196" s="802"/>
      <c r="BB196" s="583"/>
      <c r="BC196" s="447"/>
      <c r="BD196" s="434"/>
      <c r="BE196" s="434"/>
      <c r="BF196" s="434"/>
      <c r="BG196" s="451"/>
      <c r="BH196" s="447"/>
      <c r="BI196" s="434"/>
      <c r="BJ196" s="434"/>
      <c r="BK196" s="434"/>
      <c r="BL196" s="451"/>
      <c r="BM196" s="447"/>
      <c r="BN196" s="434"/>
      <c r="BO196" s="434"/>
      <c r="BP196" s="434"/>
      <c r="BQ196" s="451"/>
      <c r="BR196" s="447"/>
      <c r="BS196" s="434"/>
      <c r="BT196" s="434"/>
      <c r="BU196" s="434"/>
      <c r="BV196" s="434"/>
      <c r="BW196" s="434"/>
      <c r="BX196" s="434"/>
      <c r="BY196" s="435"/>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03" customFormat="true" ht="15" customHeight="true" x14ac:dyDescent="0.2">
      <c r="A197" s="156"/>
      <c r="B197" s="123"/>
      <c r="C197" s="94"/>
      <c r="D197" s="96"/>
      <c r="E197" s="96"/>
      <c r="F197" s="96"/>
      <c r="G197" s="95"/>
      <c r="H197" s="93"/>
      <c r="I197" s="96"/>
      <c r="J197" s="96"/>
      <c r="K197" s="96"/>
      <c r="L197" s="92"/>
      <c r="M197" s="94"/>
      <c r="N197" s="96"/>
      <c r="O197" s="96"/>
      <c r="P197" s="96"/>
      <c r="Q197" s="95"/>
      <c r="R197" s="93"/>
      <c r="S197" s="96"/>
      <c r="T197" s="96"/>
      <c r="U197" s="96"/>
      <c r="V197" s="96"/>
      <c r="W197" s="96"/>
      <c r="X197" s="96"/>
      <c r="Y197" s="92"/>
      <c r="Z197" s="774"/>
      <c r="AA197" s="774"/>
      <c r="AB197" s="774"/>
      <c r="AC197" s="774"/>
      <c r="AD197" s="774"/>
      <c r="AE197" s="774"/>
      <c r="AF197" s="774"/>
      <c r="AG197" s="774"/>
      <c r="AH197" s="774"/>
      <c r="AI197" s="774"/>
      <c r="AJ197" s="774"/>
      <c r="AK197" s="774"/>
      <c r="AL197" s="774"/>
      <c r="AM197" s="774"/>
      <c r="AN197" s="774"/>
      <c r="AO197" s="774"/>
      <c r="AP197" s="774"/>
      <c r="AQ197" s="774"/>
      <c r="AR197" s="774"/>
      <c r="AS197" s="774"/>
      <c r="AT197" s="774"/>
      <c r="AU197" s="774"/>
      <c r="AV197" s="774"/>
      <c r="AW197" s="774"/>
      <c r="AX197" s="774"/>
      <c r="AY197" s="774"/>
      <c r="AZ197" s="343"/>
      <c r="BA197" s="802"/>
      <c r="BB197" s="583"/>
      <c r="BC197" s="447"/>
      <c r="BD197" s="434"/>
      <c r="BE197" s="434"/>
      <c r="BF197" s="434"/>
      <c r="BG197" s="451"/>
      <c r="BH197" s="447"/>
      <c r="BI197" s="434"/>
      <c r="BJ197" s="434"/>
      <c r="BK197" s="434"/>
      <c r="BL197" s="451"/>
      <c r="BM197" s="447"/>
      <c r="BN197" s="434"/>
      <c r="BO197" s="434"/>
      <c r="BP197" s="434"/>
      <c r="BQ197" s="451"/>
      <c r="BR197" s="447"/>
      <c r="BS197" s="434"/>
      <c r="BT197" s="434"/>
      <c r="BU197" s="434"/>
      <c r="BV197" s="434"/>
      <c r="BW197" s="434"/>
      <c r="BX197" s="434"/>
      <c r="BY197" s="435"/>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03" customFormat="true" ht="15" customHeight="true" x14ac:dyDescent="0.2">
      <c r="A198" s="156"/>
      <c r="B198" s="123"/>
      <c r="C198" s="94"/>
      <c r="D198" s="96"/>
      <c r="E198" s="96"/>
      <c r="F198" s="96"/>
      <c r="G198" s="95"/>
      <c r="H198" s="93"/>
      <c r="I198" s="96"/>
      <c r="J198" s="96"/>
      <c r="K198" s="96"/>
      <c r="L198" s="92"/>
      <c r="M198" s="94"/>
      <c r="N198" s="96"/>
      <c r="O198" s="96"/>
      <c r="P198" s="96"/>
      <c r="Q198" s="95"/>
      <c r="R198" s="93"/>
      <c r="S198" s="96"/>
      <c r="T198" s="96"/>
      <c r="U198" s="96"/>
      <c r="V198" s="96"/>
      <c r="W198" s="96"/>
      <c r="X198" s="96"/>
      <c r="Y198" s="92"/>
      <c r="Z198" s="774"/>
      <c r="AA198" s="774"/>
      <c r="AB198" s="774"/>
      <c r="AC198" s="774"/>
      <c r="AD198" s="774"/>
      <c r="AE198" s="774"/>
      <c r="AF198" s="774"/>
      <c r="AG198" s="774"/>
      <c r="AH198" s="774"/>
      <c r="AI198" s="774"/>
      <c r="AJ198" s="774"/>
      <c r="AK198" s="774"/>
      <c r="AL198" s="774"/>
      <c r="AM198" s="774"/>
      <c r="AN198" s="774"/>
      <c r="AO198" s="774"/>
      <c r="AP198" s="774"/>
      <c r="AQ198" s="774"/>
      <c r="AR198" s="774"/>
      <c r="AS198" s="774"/>
      <c r="AT198" s="774"/>
      <c r="AU198" s="774"/>
      <c r="AV198" s="774"/>
      <c r="AW198" s="774"/>
      <c r="AX198" s="774"/>
      <c r="AY198" s="774"/>
      <c r="AZ198" s="343"/>
      <c r="BA198" s="802"/>
      <c r="BB198" s="583"/>
      <c r="BC198" s="447"/>
      <c r="BD198" s="434"/>
      <c r="BE198" s="434"/>
      <c r="BF198" s="434"/>
      <c r="BG198" s="451"/>
      <c r="BH198" s="447"/>
      <c r="BI198" s="434"/>
      <c r="BJ198" s="434"/>
      <c r="BK198" s="434"/>
      <c r="BL198" s="451"/>
      <c r="BM198" s="447"/>
      <c r="BN198" s="434"/>
      <c r="BO198" s="434"/>
      <c r="BP198" s="434"/>
      <c r="BQ198" s="451"/>
      <c r="BR198" s="447"/>
      <c r="BS198" s="434"/>
      <c r="BT198" s="434"/>
      <c r="BU198" s="434"/>
      <c r="BV198" s="434"/>
      <c r="BW198" s="434"/>
      <c r="BX198" s="434"/>
      <c r="BY198" s="435"/>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03" customFormat="true" ht="15" customHeight="true" x14ac:dyDescent="0.2">
      <c r="A199" s="156"/>
      <c r="B199" s="123"/>
      <c r="C199" s="94"/>
      <c r="D199" s="96"/>
      <c r="E199" s="96"/>
      <c r="F199" s="96"/>
      <c r="G199" s="95"/>
      <c r="H199" s="93"/>
      <c r="I199" s="96"/>
      <c r="J199" s="96"/>
      <c r="K199" s="96"/>
      <c r="L199" s="92"/>
      <c r="M199" s="94"/>
      <c r="N199" s="96"/>
      <c r="O199" s="96"/>
      <c r="P199" s="96"/>
      <c r="Q199" s="95"/>
      <c r="R199" s="93"/>
      <c r="S199" s="96"/>
      <c r="T199" s="96"/>
      <c r="U199" s="96"/>
      <c r="V199" s="96"/>
      <c r="W199" s="96"/>
      <c r="X199" s="96"/>
      <c r="Y199" s="92"/>
      <c r="Z199" s="774"/>
      <c r="AA199" s="774"/>
      <c r="AB199" s="774"/>
      <c r="AC199" s="774"/>
      <c r="AD199" s="774"/>
      <c r="AE199" s="774"/>
      <c r="AF199" s="774"/>
      <c r="AG199" s="774"/>
      <c r="AH199" s="774"/>
      <c r="AI199" s="774"/>
      <c r="AJ199" s="774"/>
      <c r="AK199" s="774"/>
      <c r="AL199" s="774"/>
      <c r="AM199" s="774"/>
      <c r="AN199" s="774"/>
      <c r="AO199" s="774"/>
      <c r="AP199" s="774"/>
      <c r="AQ199" s="774"/>
      <c r="AR199" s="774"/>
      <c r="AS199" s="774"/>
      <c r="AT199" s="774"/>
      <c r="AU199" s="774"/>
      <c r="AV199" s="774"/>
      <c r="AW199" s="774"/>
      <c r="AX199" s="774"/>
      <c r="AY199" s="774"/>
      <c r="AZ199" s="343"/>
      <c r="BA199" s="802"/>
      <c r="BB199" s="583"/>
      <c r="BC199" s="447"/>
      <c r="BD199" s="434"/>
      <c r="BE199" s="434"/>
      <c r="BF199" s="434"/>
      <c r="BG199" s="451"/>
      <c r="BH199" s="447"/>
      <c r="BI199" s="434"/>
      <c r="BJ199" s="434"/>
      <c r="BK199" s="434"/>
      <c r="BL199" s="451"/>
      <c r="BM199" s="447"/>
      <c r="BN199" s="434"/>
      <c r="BO199" s="434"/>
      <c r="BP199" s="434"/>
      <c r="BQ199" s="451"/>
      <c r="BR199" s="447"/>
      <c r="BS199" s="434"/>
      <c r="BT199" s="434"/>
      <c r="BU199" s="434"/>
      <c r="BV199" s="434"/>
      <c r="BW199" s="434"/>
      <c r="BX199" s="434"/>
      <c r="BY199" s="435"/>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03" customFormat="true" ht="15" customHeight="true" x14ac:dyDescent="0.2">
      <c r="A200" s="156"/>
      <c r="B200" s="123"/>
      <c r="C200" s="94"/>
      <c r="D200" s="96"/>
      <c r="E200" s="96"/>
      <c r="F200" s="96"/>
      <c r="G200" s="95"/>
      <c r="H200" s="93"/>
      <c r="I200" s="96"/>
      <c r="J200" s="96"/>
      <c r="K200" s="96"/>
      <c r="L200" s="92"/>
      <c r="M200" s="94"/>
      <c r="N200" s="96"/>
      <c r="O200" s="96"/>
      <c r="P200" s="96"/>
      <c r="Q200" s="95"/>
      <c r="R200" s="93"/>
      <c r="S200" s="96"/>
      <c r="T200" s="96"/>
      <c r="U200" s="96"/>
      <c r="V200" s="96"/>
      <c r="W200" s="96"/>
      <c r="X200" s="96"/>
      <c r="Y200" s="92"/>
      <c r="Z200" s="774"/>
      <c r="AA200" s="774"/>
      <c r="AB200" s="774"/>
      <c r="AC200" s="774"/>
      <c r="AD200" s="774"/>
      <c r="AE200" s="774"/>
      <c r="AF200" s="774"/>
      <c r="AG200" s="774"/>
      <c r="AH200" s="774"/>
      <c r="AI200" s="774"/>
      <c r="AJ200" s="774"/>
      <c r="AK200" s="774"/>
      <c r="AL200" s="774"/>
      <c r="AM200" s="774"/>
      <c r="AN200" s="774"/>
      <c r="AO200" s="774"/>
      <c r="AP200" s="774"/>
      <c r="AQ200" s="774"/>
      <c r="AR200" s="774"/>
      <c r="AS200" s="774"/>
      <c r="AT200" s="774"/>
      <c r="AU200" s="774"/>
      <c r="AV200" s="774"/>
      <c r="AW200" s="774"/>
      <c r="AX200" s="774"/>
      <c r="AY200" s="774"/>
      <c r="AZ200" s="343"/>
      <c r="BA200" s="802"/>
      <c r="BB200" s="583"/>
      <c r="BC200" s="447"/>
      <c r="BD200" s="434"/>
      <c r="BE200" s="434"/>
      <c r="BF200" s="434"/>
      <c r="BG200" s="451"/>
      <c r="BH200" s="447"/>
      <c r="BI200" s="434"/>
      <c r="BJ200" s="434"/>
      <c r="BK200" s="434"/>
      <c r="BL200" s="451"/>
      <c r="BM200" s="447"/>
      <c r="BN200" s="434"/>
      <c r="BO200" s="434"/>
      <c r="BP200" s="434"/>
      <c r="BQ200" s="451"/>
      <c r="BR200" s="447"/>
      <c r="BS200" s="434"/>
      <c r="BT200" s="434"/>
      <c r="BU200" s="434"/>
      <c r="BV200" s="434"/>
      <c r="BW200" s="434"/>
      <c r="BX200" s="434"/>
      <c r="BY200" s="435"/>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03" customFormat="true" ht="15" customHeight="true" x14ac:dyDescent="0.2">
      <c r="A201" s="156"/>
      <c r="B201" s="123"/>
      <c r="C201" s="94"/>
      <c r="D201" s="96"/>
      <c r="E201" s="96"/>
      <c r="F201" s="96"/>
      <c r="G201" s="95"/>
      <c r="H201" s="93"/>
      <c r="I201" s="96"/>
      <c r="J201" s="96"/>
      <c r="K201" s="96"/>
      <c r="L201" s="92"/>
      <c r="M201" s="94"/>
      <c r="N201" s="96"/>
      <c r="O201" s="96"/>
      <c r="P201" s="96"/>
      <c r="Q201" s="95"/>
      <c r="R201" s="93"/>
      <c r="S201" s="96"/>
      <c r="T201" s="96"/>
      <c r="U201" s="96"/>
      <c r="V201" s="96"/>
      <c r="W201" s="96"/>
      <c r="X201" s="96"/>
      <c r="Y201" s="92"/>
      <c r="Z201" s="774"/>
      <c r="AA201" s="774"/>
      <c r="AB201" s="774"/>
      <c r="AC201" s="774"/>
      <c r="AD201" s="774"/>
      <c r="AE201" s="774"/>
      <c r="AF201" s="774"/>
      <c r="AG201" s="774"/>
      <c r="AH201" s="774"/>
      <c r="AI201" s="774"/>
      <c r="AJ201" s="774"/>
      <c r="AK201" s="774"/>
      <c r="AL201" s="774"/>
      <c r="AM201" s="774"/>
      <c r="AN201" s="774"/>
      <c r="AO201" s="774"/>
      <c r="AP201" s="774"/>
      <c r="AQ201" s="774"/>
      <c r="AR201" s="774"/>
      <c r="AS201" s="774"/>
      <c r="AT201" s="774"/>
      <c r="AU201" s="774"/>
      <c r="AV201" s="774"/>
      <c r="AW201" s="774"/>
      <c r="AX201" s="774"/>
      <c r="AY201" s="774"/>
      <c r="AZ201" s="343"/>
      <c r="BA201" s="802"/>
      <c r="BB201" s="583"/>
      <c r="BC201" s="447"/>
      <c r="BD201" s="434"/>
      <c r="BE201" s="434"/>
      <c r="BF201" s="434"/>
      <c r="BG201" s="451"/>
      <c r="BH201" s="447"/>
      <c r="BI201" s="434"/>
      <c r="BJ201" s="434"/>
      <c r="BK201" s="434"/>
      <c r="BL201" s="451"/>
      <c r="BM201" s="447"/>
      <c r="BN201" s="434"/>
      <c r="BO201" s="434"/>
      <c r="BP201" s="434"/>
      <c r="BQ201" s="451"/>
      <c r="BR201" s="447"/>
      <c r="BS201" s="434"/>
      <c r="BT201" s="434"/>
      <c r="BU201" s="434"/>
      <c r="BV201" s="434"/>
      <c r="BW201" s="434"/>
      <c r="BX201" s="434"/>
      <c r="BY201" s="435"/>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03" customFormat="true" ht="15" customHeight="true" x14ac:dyDescent="0.2">
      <c r="A202" s="156"/>
      <c r="B202" s="123"/>
      <c r="C202" s="94"/>
      <c r="D202" s="96"/>
      <c r="E202" s="96"/>
      <c r="F202" s="96"/>
      <c r="G202" s="95"/>
      <c r="H202" s="93"/>
      <c r="I202" s="96"/>
      <c r="J202" s="96"/>
      <c r="K202" s="96"/>
      <c r="L202" s="92"/>
      <c r="M202" s="94"/>
      <c r="N202" s="96"/>
      <c r="O202" s="96"/>
      <c r="P202" s="96"/>
      <c r="Q202" s="95"/>
      <c r="R202" s="93"/>
      <c r="S202" s="96"/>
      <c r="T202" s="96"/>
      <c r="U202" s="96"/>
      <c r="V202" s="96"/>
      <c r="W202" s="96"/>
      <c r="X202" s="96"/>
      <c r="Y202" s="92"/>
      <c r="Z202" s="774"/>
      <c r="AA202" s="774"/>
      <c r="AB202" s="774"/>
      <c r="AC202" s="774"/>
      <c r="AD202" s="774"/>
      <c r="AE202" s="774"/>
      <c r="AF202" s="774"/>
      <c r="AG202" s="774"/>
      <c r="AH202" s="774"/>
      <c r="AI202" s="774"/>
      <c r="AJ202" s="774"/>
      <c r="AK202" s="774"/>
      <c r="AL202" s="774"/>
      <c r="AM202" s="774"/>
      <c r="AN202" s="774"/>
      <c r="AO202" s="774"/>
      <c r="AP202" s="774"/>
      <c r="AQ202" s="774"/>
      <c r="AR202" s="774"/>
      <c r="AS202" s="774"/>
      <c r="AT202" s="774"/>
      <c r="AU202" s="774"/>
      <c r="AV202" s="774"/>
      <c r="AW202" s="774"/>
      <c r="AX202" s="774"/>
      <c r="AY202" s="774"/>
      <c r="AZ202" s="343"/>
      <c r="BA202" s="802"/>
      <c r="BB202" s="583"/>
      <c r="BC202" s="447"/>
      <c r="BD202" s="434"/>
      <c r="BE202" s="434"/>
      <c r="BF202" s="434"/>
      <c r="BG202" s="451"/>
      <c r="BH202" s="447"/>
      <c r="BI202" s="434"/>
      <c r="BJ202" s="434"/>
      <c r="BK202" s="434"/>
      <c r="BL202" s="451"/>
      <c r="BM202" s="447"/>
      <c r="BN202" s="434"/>
      <c r="BO202" s="434"/>
      <c r="BP202" s="434"/>
      <c r="BQ202" s="451"/>
      <c r="BR202" s="447"/>
      <c r="BS202" s="434"/>
      <c r="BT202" s="434"/>
      <c r="BU202" s="434"/>
      <c r="BV202" s="434"/>
      <c r="BW202" s="434"/>
      <c r="BX202" s="434"/>
      <c r="BY202" s="435"/>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303" customFormat="true" ht="15" customHeight="true" x14ac:dyDescent="0.2">
      <c r="A203" s="133"/>
      <c r="B203" s="122"/>
      <c r="C203" s="72"/>
      <c r="D203" s="71"/>
      <c r="E203" s="71"/>
      <c r="F203" s="71"/>
      <c r="G203" s="70"/>
      <c r="H203" s="69"/>
      <c r="I203" s="71"/>
      <c r="J203" s="71"/>
      <c r="K203" s="71"/>
      <c r="L203" s="68"/>
      <c r="M203" s="72"/>
      <c r="N203" s="71"/>
      <c r="O203" s="71"/>
      <c r="P203" s="71"/>
      <c r="Q203" s="70"/>
      <c r="R203" s="69"/>
      <c r="S203" s="71"/>
      <c r="T203" s="71"/>
      <c r="U203" s="71"/>
      <c r="V203" s="96"/>
      <c r="W203" s="96"/>
      <c r="X203" s="96"/>
      <c r="Y203" s="92"/>
      <c r="Z203" s="774"/>
      <c r="AA203" s="774"/>
      <c r="AB203" s="774"/>
      <c r="AC203" s="774"/>
      <c r="AD203" s="774"/>
      <c r="AE203" s="774"/>
      <c r="AF203" s="774"/>
      <c r="AG203" s="774"/>
      <c r="AH203" s="774"/>
      <c r="AI203" s="774"/>
      <c r="AJ203" s="774"/>
      <c r="AK203" s="774"/>
      <c r="AL203" s="774"/>
      <c r="AM203" s="774"/>
      <c r="AN203" s="774"/>
      <c r="AO203" s="774"/>
      <c r="AP203" s="774"/>
      <c r="AQ203" s="774"/>
      <c r="AR203" s="774"/>
      <c r="AS203" s="774"/>
      <c r="AT203" s="774"/>
      <c r="AU203" s="774"/>
      <c r="AV203" s="774"/>
      <c r="AW203" s="774"/>
      <c r="AX203" s="774"/>
      <c r="AY203" s="774"/>
      <c r="AZ203" s="343"/>
      <c r="BA203" s="802"/>
      <c r="BB203" s="583"/>
      <c r="BC203" s="447"/>
      <c r="BD203" s="434"/>
      <c r="BE203" s="434"/>
      <c r="BF203" s="434"/>
      <c r="BG203" s="451"/>
      <c r="BH203" s="447"/>
      <c r="BI203" s="434"/>
      <c r="BJ203" s="434"/>
      <c r="BK203" s="434"/>
      <c r="BL203" s="451"/>
      <c r="BM203" s="447"/>
      <c r="BN203" s="434"/>
      <c r="BO203" s="434"/>
      <c r="BP203" s="434"/>
      <c r="BQ203" s="451"/>
      <c r="BR203" s="447"/>
      <c r="BS203" s="434"/>
      <c r="BT203" s="434"/>
      <c r="BU203" s="434"/>
      <c r="BV203" s="434"/>
      <c r="BW203" s="434"/>
      <c r="BX203" s="434"/>
      <c r="BY203" s="435"/>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303" customFormat="true" ht="15" customHeight="true" x14ac:dyDescent="0.2">
      <c r="A204" s="156"/>
      <c r="B204" s="123"/>
      <c r="C204" s="94"/>
      <c r="D204" s="96"/>
      <c r="E204" s="96"/>
      <c r="F204" s="96"/>
      <c r="G204" s="95"/>
      <c r="H204" s="93"/>
      <c r="I204" s="96"/>
      <c r="J204" s="96"/>
      <c r="K204" s="96"/>
      <c r="L204" s="92"/>
      <c r="M204" s="94"/>
      <c r="N204" s="96"/>
      <c r="O204" s="96"/>
      <c r="P204" s="96"/>
      <c r="Q204" s="95"/>
      <c r="R204" s="93"/>
      <c r="S204" s="96"/>
      <c r="T204" s="96"/>
      <c r="U204" s="96"/>
      <c r="V204" s="96"/>
      <c r="W204" s="96"/>
      <c r="X204" s="96"/>
      <c r="Y204" s="92"/>
      <c r="Z204" s="774"/>
      <c r="AA204" s="774"/>
      <c r="AB204" s="774"/>
      <c r="AC204" s="774"/>
      <c r="AD204" s="774"/>
      <c r="AE204" s="774"/>
      <c r="AF204" s="774"/>
      <c r="AG204" s="774"/>
      <c r="AH204" s="774"/>
      <c r="AI204" s="774"/>
      <c r="AJ204" s="774"/>
      <c r="AK204" s="774"/>
      <c r="AL204" s="774"/>
      <c r="AM204" s="774"/>
      <c r="AN204" s="774"/>
      <c r="AO204" s="774"/>
      <c r="AP204" s="774"/>
      <c r="AQ204" s="774"/>
      <c r="AR204" s="774"/>
      <c r="AS204" s="774"/>
      <c r="AT204" s="774"/>
      <c r="AU204" s="774"/>
      <c r="AV204" s="774"/>
      <c r="AW204" s="774"/>
      <c r="AX204" s="774"/>
      <c r="AY204" s="774"/>
      <c r="AZ204" s="343"/>
      <c r="BA204" s="802"/>
      <c r="BB204" s="583"/>
      <c r="BC204" s="447"/>
      <c r="BD204" s="434"/>
      <c r="BE204" s="434"/>
      <c r="BF204" s="434"/>
      <c r="BG204" s="451"/>
      <c r="BH204" s="447"/>
      <c r="BI204" s="434"/>
      <c r="BJ204" s="434"/>
      <c r="BK204" s="434"/>
      <c r="BL204" s="451"/>
      <c r="BM204" s="447"/>
      <c r="BN204" s="434"/>
      <c r="BO204" s="434"/>
      <c r="BP204" s="434"/>
      <c r="BQ204" s="451"/>
      <c r="BR204" s="447"/>
      <c r="BS204" s="434"/>
      <c r="BT204" s="434"/>
      <c r="BU204" s="434"/>
      <c r="BV204" s="434"/>
      <c r="BW204" s="434"/>
      <c r="BX204" s="434"/>
      <c r="BY204" s="435"/>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303" customFormat="true" ht="15" customHeight="true" x14ac:dyDescent="0.2">
      <c r="A205" s="155"/>
      <c r="B205" s="121"/>
      <c r="C205" s="67"/>
      <c r="D205" s="81"/>
      <c r="E205" s="81"/>
      <c r="F205" s="81"/>
      <c r="G205" s="80"/>
      <c r="H205" s="66"/>
      <c r="I205" s="81"/>
      <c r="J205" s="81"/>
      <c r="K205" s="81"/>
      <c r="L205" s="65"/>
      <c r="M205" s="67"/>
      <c r="N205" s="81"/>
      <c r="O205" s="81"/>
      <c r="P205" s="81"/>
      <c r="Q205" s="80"/>
      <c r="R205" s="66"/>
      <c r="S205" s="81"/>
      <c r="T205" s="81"/>
      <c r="U205" s="81"/>
      <c r="V205" s="81"/>
      <c r="W205" s="81"/>
      <c r="X205" s="81"/>
      <c r="Y205" s="65"/>
      <c r="Z205" s="774"/>
      <c r="AA205" s="774"/>
      <c r="AB205" s="774"/>
      <c r="AC205" s="774"/>
      <c r="AD205" s="774"/>
      <c r="AE205" s="774"/>
      <c r="AF205" s="774"/>
      <c r="AG205" s="774"/>
      <c r="AH205" s="774"/>
      <c r="AI205" s="774"/>
      <c r="AJ205" s="774"/>
      <c r="AK205" s="774"/>
      <c r="AL205" s="774"/>
      <c r="AM205" s="774"/>
      <c r="AN205" s="774"/>
      <c r="AO205" s="774"/>
      <c r="AP205" s="774"/>
      <c r="AQ205" s="774"/>
      <c r="AR205" s="774"/>
      <c r="AS205" s="774"/>
      <c r="AT205" s="774"/>
      <c r="AU205" s="774"/>
      <c r="AV205" s="774"/>
      <c r="AW205" s="774"/>
      <c r="AX205" s="774"/>
      <c r="AY205" s="774"/>
      <c r="AZ205" s="343"/>
      <c r="BA205" s="802"/>
      <c r="BB205" s="583"/>
      <c r="BC205" s="450"/>
      <c r="BD205" s="449"/>
      <c r="BE205" s="449"/>
      <c r="BF205" s="449"/>
      <c r="BG205" s="453"/>
      <c r="BH205" s="450"/>
      <c r="BI205" s="449"/>
      <c r="BJ205" s="449"/>
      <c r="BK205" s="449"/>
      <c r="BL205" s="453"/>
      <c r="BM205" s="450"/>
      <c r="BN205" s="449"/>
      <c r="BO205" s="449"/>
      <c r="BP205" s="449"/>
      <c r="BQ205" s="453"/>
      <c r="BR205" s="450"/>
      <c r="BS205" s="449"/>
      <c r="BT205" s="449"/>
      <c r="BU205" s="449"/>
      <c r="BV205" s="449"/>
      <c r="BW205" s="449"/>
      <c r="BX205" s="449"/>
      <c r="BY205" s="452"/>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303" customFormat="true" ht="250.15" customHeight="true" x14ac:dyDescent="0.2">
      <c r="B206" s="305"/>
      <c r="Z206" s="343"/>
      <c r="AA206" s="343"/>
      <c r="AB206" s="343"/>
      <c r="AC206" s="343"/>
      <c r="AD206" s="343"/>
      <c r="AE206" s="343"/>
      <c r="AF206" s="343"/>
      <c r="AG206" s="343"/>
      <c r="AH206" s="343"/>
      <c r="AI206" s="343"/>
      <c r="AJ206" s="343"/>
      <c r="AK206" s="343"/>
      <c r="AL206" s="343"/>
      <c r="AM206" s="343"/>
      <c r="AN206" s="343"/>
      <c r="AO206" s="343"/>
      <c r="AP206" s="343"/>
      <c r="AQ206" s="343"/>
      <c r="AR206" s="343"/>
      <c r="AS206" s="343"/>
      <c r="AT206" s="343"/>
      <c r="AU206" s="343"/>
      <c r="AV206" s="343"/>
      <c r="AW206" s="343"/>
      <c r="AX206" s="343"/>
      <c r="AY206" s="343"/>
      <c r="AZ206" s="343"/>
      <c r="BA206" s="304"/>
      <c r="BB206" s="302"/>
      <c r="BC206" s="302"/>
      <c r="BD206" s="302"/>
      <c r="BE206" s="302"/>
      <c r="BF206" s="302"/>
      <c r="BG206" s="302"/>
      <c r="BH206" s="302"/>
      <c r="BI206" s="302"/>
      <c r="BJ206" s="302"/>
      <c r="BK206" s="302"/>
      <c r="BL206" s="302"/>
      <c r="BM206" s="302"/>
      <c r="BN206" s="302"/>
      <c r="BO206" s="302"/>
      <c r="BP206" s="302"/>
      <c r="BQ206" s="302"/>
      <c r="BR206" s="302"/>
      <c r="BS206" s="302"/>
      <c r="BT206" s="302"/>
      <c r="BU206" s="302"/>
      <c r="BV206" s="302"/>
      <c r="BW206" s="302"/>
      <c r="BX206" s="302"/>
      <c r="BY206" s="304"/>
      <c r="BZ206" s="342"/>
      <c r="CA206" s="342"/>
      <c r="CB206" s="342"/>
      <c r="CC206" s="342"/>
      <c r="CD206" s="342"/>
      <c r="CE206" s="342"/>
      <c r="CF206" s="342"/>
      <c r="CG206" s="342"/>
      <c r="CH206" s="342"/>
      <c r="CI206" s="342"/>
      <c r="CJ206" s="342"/>
      <c r="CK206" s="342"/>
      <c r="CL206" s="342"/>
      <c r="CM206" s="342"/>
      <c r="CN206" s="342"/>
      <c r="CO206" s="342"/>
      <c r="CP206" s="342"/>
      <c r="CQ206" s="342"/>
      <c r="CR206" s="342"/>
      <c r="CS206" s="342"/>
      <c r="CT206" s="342"/>
      <c r="CU206" s="342"/>
      <c r="CV206" s="342"/>
      <c r="CW206" s="342"/>
      <c r="CX206" s="342"/>
      <c r="CY206" s="342"/>
      <c r="CZ206" s="342"/>
    </row>
    <row r="207" s="283" customFormat="true" ht="18" customHeight="true" x14ac:dyDescent="0.2">
      <c r="Z207" s="338"/>
      <c r="AA207" s="338"/>
      <c r="AB207" s="338"/>
      <c r="AC207" s="338"/>
      <c r="AD207" s="338"/>
      <c r="AE207" s="338"/>
      <c r="AF207" s="338"/>
      <c r="AG207" s="338"/>
      <c r="AH207" s="338"/>
      <c r="AI207" s="338"/>
      <c r="AJ207" s="338"/>
      <c r="AK207" s="338"/>
      <c r="AL207" s="338"/>
      <c r="AM207" s="338"/>
      <c r="AN207" s="338"/>
      <c r="AO207" s="338"/>
      <c r="AP207" s="338"/>
      <c r="AQ207" s="338"/>
      <c r="AR207" s="338"/>
      <c r="AS207" s="338"/>
      <c r="AT207" s="338"/>
      <c r="AU207" s="338"/>
      <c r="AV207" s="338"/>
      <c r="AW207" s="338"/>
      <c r="AX207" s="338"/>
      <c r="AY207" s="338"/>
      <c r="AZ207" s="338"/>
      <c r="BB207" s="306"/>
      <c r="BZ207" s="338"/>
      <c r="CA207" s="338"/>
      <c r="CB207" s="338"/>
      <c r="CC207" s="338"/>
      <c r="CD207" s="338"/>
      <c r="CE207" s="338"/>
      <c r="CF207" s="338"/>
      <c r="CG207" s="338"/>
      <c r="CH207" s="338"/>
      <c r="CI207" s="338"/>
      <c r="CJ207" s="338"/>
      <c r="CK207" s="338"/>
      <c r="CL207" s="338"/>
      <c r="CM207" s="338"/>
      <c r="CN207" s="338"/>
      <c r="CO207" s="338"/>
      <c r="CP207" s="338"/>
      <c r="CQ207" s="338"/>
      <c r="CR207" s="338"/>
      <c r="CS207" s="338"/>
      <c r="CT207" s="338"/>
      <c r="CU207" s="338"/>
      <c r="CV207" s="338"/>
      <c r="CW207" s="338"/>
      <c r="CX207" s="338"/>
      <c r="CY207" s="338"/>
      <c r="CZ207" s="338"/>
    </row>
    <row r="208" s="283" customFormat="true" ht="22.5" customHeight="true" x14ac:dyDescent="0.35">
      <c r="A208" s="1061" t="str">
        <f>A1026</f>
        <v>Gambia</v>
      </c>
      <c r="B208" s="1062"/>
      <c r="Z208" s="338"/>
      <c r="AA208" s="338"/>
      <c r="AB208" s="338"/>
      <c r="AC208" s="338"/>
      <c r="AD208" s="338"/>
      <c r="AE208" s="338"/>
      <c r="AF208" s="338"/>
      <c r="AG208" s="338"/>
      <c r="AH208" s="338"/>
      <c r="AI208" s="338"/>
      <c r="AJ208" s="338"/>
      <c r="AK208" s="338"/>
      <c r="AL208" s="338"/>
      <c r="AM208" s="338"/>
      <c r="AN208" s="338"/>
      <c r="AO208" s="338"/>
      <c r="AP208" s="338"/>
      <c r="AQ208" s="338"/>
      <c r="AR208" s="338"/>
      <c r="AS208" s="338"/>
      <c r="AT208" s="338"/>
      <c r="AU208" s="338"/>
      <c r="AV208" s="338"/>
      <c r="AW208" s="338"/>
      <c r="AX208" s="338"/>
      <c r="AY208" s="338"/>
      <c r="AZ208" s="338"/>
      <c r="BB208" s="306"/>
      <c r="BZ208" s="338"/>
      <c r="CA208" s="338"/>
      <c r="CB208" s="338"/>
      <c r="CC208" s="338"/>
      <c r="CD208" s="338"/>
      <c r="CE208" s="338"/>
      <c r="CF208" s="338"/>
      <c r="CG208" s="338"/>
      <c r="CH208" s="338"/>
      <c r="CI208" s="338"/>
      <c r="CJ208" s="338"/>
      <c r="CK208" s="338"/>
      <c r="CL208" s="338"/>
      <c r="CM208" s="338"/>
      <c r="CN208" s="338"/>
      <c r="CO208" s="338"/>
      <c r="CP208" s="338"/>
      <c r="CQ208" s="338"/>
      <c r="CR208" s="338"/>
      <c r="CS208" s="338"/>
      <c r="CT208" s="338"/>
      <c r="CU208" s="338"/>
      <c r="CV208" s="338"/>
      <c r="CW208" s="338"/>
      <c r="CX208" s="338"/>
      <c r="CY208" s="338"/>
      <c r="CZ208" s="338"/>
    </row>
    <row r="209" s="283" customFormat="true" ht="22.5" customHeight="true" x14ac:dyDescent="0.35">
      <c r="A209" s="310" t="str">
        <f>A1034</f>
        <v>2000</v>
      </c>
      <c r="B209" s="311"/>
      <c r="Z209" s="338"/>
      <c r="AA209" s="338"/>
      <c r="AB209" s="338"/>
      <c r="AC209" s="338"/>
      <c r="AD209" s="338"/>
      <c r="AE209" s="338"/>
      <c r="AF209" s="338"/>
      <c r="AG209" s="338"/>
      <c r="AH209" s="338"/>
      <c r="AI209" s="338"/>
      <c r="AJ209" s="338"/>
      <c r="AK209" s="338"/>
      <c r="AL209" s="338"/>
      <c r="AM209" s="338"/>
      <c r="AN209" s="338"/>
      <c r="AO209" s="338"/>
      <c r="AP209" s="338"/>
      <c r="AQ209" s="338"/>
      <c r="AR209" s="338"/>
      <c r="AS209" s="338"/>
      <c r="AT209" s="338"/>
      <c r="AU209" s="338"/>
      <c r="AV209" s="338"/>
      <c r="AW209" s="338"/>
      <c r="AX209" s="338"/>
      <c r="AY209" s="338"/>
      <c r="AZ209" s="338"/>
      <c r="BB209" s="306"/>
      <c r="BZ209" s="338"/>
      <c r="CA209" s="338"/>
      <c r="CB209" s="338"/>
      <c r="CC209" s="338"/>
      <c r="CD209" s="338"/>
      <c r="CE209" s="338"/>
      <c r="CF209" s="338"/>
      <c r="CG209" s="338"/>
      <c r="CH209" s="338"/>
      <c r="CI209" s="338"/>
      <c r="CJ209" s="338"/>
      <c r="CK209" s="338"/>
      <c r="CL209" s="338"/>
      <c r="CM209" s="338"/>
      <c r="CN209" s="338"/>
      <c r="CO209" s="338"/>
      <c r="CP209" s="338"/>
      <c r="CQ209" s="338"/>
      <c r="CR209" s="338"/>
      <c r="CS209" s="338"/>
      <c r="CT209" s="338"/>
      <c r="CU209" s="338"/>
      <c r="CV209" s="338"/>
      <c r="CW209" s="338"/>
      <c r="CX209" s="338"/>
      <c r="CY209" s="338"/>
      <c r="CZ209" s="338"/>
    </row>
    <row r="210" s="283" customFormat="true" ht="22.5" customHeight="true" x14ac:dyDescent="0.35">
      <c r="A210" s="586" t="s">
        <v>113</v>
      </c>
      <c r="B210" s="313"/>
      <c r="Z210" s="338"/>
      <c r="AA210" s="338"/>
      <c r="AB210" s="338"/>
      <c r="AC210" s="338"/>
      <c r="AD210" s="338"/>
      <c r="AE210" s="338"/>
      <c r="AF210" s="338"/>
      <c r="AG210" s="338"/>
      <c r="AH210" s="338"/>
      <c r="AI210" s="338"/>
      <c r="AJ210" s="338"/>
      <c r="AK210" s="338"/>
      <c r="AL210" s="338"/>
      <c r="AM210" s="338"/>
      <c r="AN210" s="338"/>
      <c r="AO210" s="338"/>
      <c r="AP210" s="338"/>
      <c r="AQ210" s="338"/>
      <c r="AR210" s="338"/>
      <c r="AS210" s="338"/>
      <c r="AT210" s="338"/>
      <c r="AU210" s="338"/>
      <c r="AV210" s="338"/>
      <c r="AW210" s="338"/>
      <c r="AX210" s="338"/>
      <c r="AY210" s="338"/>
      <c r="AZ210" s="338"/>
      <c r="BB210" s="306"/>
      <c r="BZ210" s="338"/>
      <c r="CA210" s="338"/>
      <c r="CB210" s="338"/>
      <c r="CC210" s="338"/>
      <c r="CD210" s="338"/>
      <c r="CE210" s="338"/>
      <c r="CF210" s="338"/>
      <c r="CG210" s="338"/>
      <c r="CH210" s="338"/>
      <c r="CI210" s="338"/>
      <c r="CJ210" s="338"/>
      <c r="CK210" s="338"/>
      <c r="CL210" s="338"/>
      <c r="CM210" s="338"/>
      <c r="CN210" s="338"/>
      <c r="CO210" s="338"/>
      <c r="CP210" s="338"/>
      <c r="CQ210" s="338"/>
      <c r="CR210" s="338"/>
      <c r="CS210" s="338"/>
      <c r="CT210" s="338"/>
      <c r="CU210" s="338"/>
      <c r="CV210" s="338"/>
      <c r="CW210" s="338"/>
      <c r="CX210" s="338"/>
      <c r="CY210" s="338"/>
      <c r="CZ210" s="338"/>
    </row>
    <row r="211" s="283" customFormat="true" ht="20.1" customHeight="true" x14ac:dyDescent="0.35">
      <c r="A211" s="315" t="s">
        <v>98</v>
      </c>
      <c r="B211" s="311"/>
      <c r="Z211" s="338"/>
      <c r="AA211" s="338"/>
      <c r="AB211" s="338"/>
      <c r="AC211" s="338"/>
      <c r="AD211" s="338"/>
      <c r="AE211" s="338"/>
      <c r="AF211" s="338"/>
      <c r="AG211" s="338"/>
      <c r="AH211" s="338"/>
      <c r="AI211" s="338"/>
      <c r="AJ211" s="338"/>
      <c r="AK211" s="338"/>
      <c r="AL211" s="338"/>
      <c r="AM211" s="338"/>
      <c r="AN211" s="338"/>
      <c r="AO211" s="338"/>
      <c r="AP211" s="338"/>
      <c r="AQ211" s="338"/>
      <c r="AR211" s="338"/>
      <c r="AS211" s="338"/>
      <c r="AT211" s="338"/>
      <c r="AU211" s="338"/>
      <c r="AV211" s="338"/>
      <c r="AW211" s="338"/>
      <c r="AX211" s="338"/>
      <c r="AY211" s="338"/>
      <c r="AZ211" s="338"/>
      <c r="BB211" s="306"/>
      <c r="BZ211" s="338"/>
      <c r="CA211" s="338"/>
      <c r="CB211" s="338"/>
      <c r="CC211" s="338"/>
      <c r="CD211" s="338"/>
      <c r="CE211" s="338"/>
      <c r="CF211" s="338"/>
      <c r="CG211" s="338"/>
      <c r="CH211" s="338"/>
      <c r="CI211" s="338"/>
      <c r="CJ211" s="338"/>
      <c r="CK211" s="338"/>
      <c r="CL211" s="338"/>
      <c r="CM211" s="338"/>
      <c r="CN211" s="338"/>
      <c r="CO211" s="338"/>
      <c r="CP211" s="338"/>
      <c r="CQ211" s="338"/>
      <c r="CR211" s="338"/>
      <c r="CS211" s="338"/>
      <c r="CT211" s="338"/>
      <c r="CU211" s="338"/>
      <c r="CV211" s="338"/>
      <c r="CW211" s="338"/>
      <c r="CX211" s="338"/>
      <c r="CY211" s="338"/>
      <c r="CZ211" s="338"/>
    </row>
    <row r="212" s="283" customFormat="true" ht="15" customHeight="true" x14ac:dyDescent="0.2">
      <c r="A212" s="587" t="s">
        <v>99</v>
      </c>
      <c r="B212" s="351"/>
      <c r="Z212" s="338"/>
      <c r="AA212" s="338"/>
      <c r="AB212" s="338"/>
      <c r="AC212" s="338"/>
      <c r="AD212" s="338"/>
      <c r="AE212" s="338"/>
      <c r="AF212" s="338"/>
      <c r="AG212" s="338"/>
      <c r="AH212" s="338"/>
      <c r="AI212" s="338"/>
      <c r="AJ212" s="338"/>
      <c r="AK212" s="338"/>
      <c r="AL212" s="338"/>
      <c r="AM212" s="338"/>
      <c r="AN212" s="338"/>
      <c r="AO212" s="338"/>
      <c r="AP212" s="338"/>
      <c r="AQ212" s="338"/>
      <c r="AR212" s="338"/>
      <c r="AS212" s="338"/>
      <c r="AT212" s="338"/>
      <c r="AU212" s="338"/>
      <c r="AV212" s="338"/>
      <c r="AW212" s="338"/>
      <c r="AX212" s="338"/>
      <c r="AY212" s="338"/>
      <c r="AZ212" s="338"/>
      <c r="BB212" s="306"/>
      <c r="BZ212" s="338"/>
      <c r="CA212" s="338"/>
      <c r="CB212" s="338"/>
      <c r="CC212" s="338"/>
      <c r="CD212" s="338"/>
      <c r="CE212" s="338"/>
      <c r="CF212" s="338"/>
      <c r="CG212" s="338"/>
      <c r="CH212" s="338"/>
      <c r="CI212" s="338"/>
      <c r="CJ212" s="338"/>
      <c r="CK212" s="338"/>
      <c r="CL212" s="338"/>
      <c r="CM212" s="338"/>
      <c r="CN212" s="338"/>
      <c r="CO212" s="338"/>
      <c r="CP212" s="338"/>
      <c r="CQ212" s="338"/>
      <c r="CR212" s="338"/>
      <c r="CS212" s="338"/>
      <c r="CT212" s="338"/>
      <c r="CU212" s="338"/>
      <c r="CV212" s="338"/>
      <c r="CW212" s="338"/>
      <c r="CX212" s="338"/>
      <c r="CY212" s="338"/>
      <c r="CZ212" s="338"/>
    </row>
    <row r="213" s="283" customFormat="true" ht="15" customHeight="true" x14ac:dyDescent="0.2">
      <c r="A213" s="324" t="s">
        <v>41</v>
      </c>
      <c r="B213" s="323"/>
      <c r="Z213" s="338"/>
      <c r="AA213" s="338"/>
      <c r="AB213" s="338"/>
      <c r="AC213" s="338"/>
      <c r="AD213" s="338"/>
      <c r="AE213" s="338"/>
      <c r="AF213" s="338"/>
      <c r="AG213" s="338"/>
      <c r="AH213" s="338"/>
      <c r="AI213" s="338"/>
      <c r="AJ213" s="338"/>
      <c r="AK213" s="338"/>
      <c r="AL213" s="338"/>
      <c r="AM213" s="338"/>
      <c r="AN213" s="338"/>
      <c r="AO213" s="338"/>
      <c r="AP213" s="338"/>
      <c r="AQ213" s="338"/>
      <c r="AR213" s="338"/>
      <c r="AS213" s="338"/>
      <c r="AT213" s="338"/>
      <c r="AU213" s="338"/>
      <c r="AV213" s="338"/>
      <c r="AW213" s="338"/>
      <c r="AX213" s="338"/>
      <c r="AY213" s="338"/>
      <c r="AZ213" s="338"/>
      <c r="BB213" s="306"/>
      <c r="BZ213" s="338"/>
      <c r="CA213" s="338"/>
      <c r="CB213" s="338"/>
      <c r="CC213" s="338"/>
      <c r="CD213" s="338"/>
      <c r="CE213" s="338"/>
      <c r="CF213" s="338"/>
      <c r="CG213" s="338"/>
      <c r="CH213" s="338"/>
      <c r="CI213" s="338"/>
      <c r="CJ213" s="338"/>
      <c r="CK213" s="338"/>
      <c r="CL213" s="338"/>
      <c r="CM213" s="338"/>
      <c r="CN213" s="338"/>
      <c r="CO213" s="338"/>
      <c r="CP213" s="338"/>
      <c r="CQ213" s="338"/>
      <c r="CR213" s="338"/>
      <c r="CS213" s="338"/>
      <c r="CT213" s="338"/>
      <c r="CU213" s="338"/>
      <c r="CV213" s="338"/>
      <c r="CW213" s="338"/>
      <c r="CX213" s="338"/>
      <c r="CY213" s="338"/>
      <c r="CZ213" s="338"/>
    </row>
    <row r="214" s="283" customFormat="true" ht="15" customHeight="true" x14ac:dyDescent="0.2">
      <c r="A214" s="322" t="s">
        <v>40</v>
      </c>
      <c r="B214" s="323"/>
      <c r="Z214" s="338"/>
      <c r="AA214" s="338"/>
      <c r="AB214" s="338"/>
      <c r="AC214" s="338"/>
      <c r="AD214" s="338"/>
      <c r="AE214" s="338"/>
      <c r="AF214" s="338"/>
      <c r="AG214" s="338"/>
      <c r="AH214" s="338"/>
      <c r="AI214" s="338"/>
      <c r="AJ214" s="338"/>
      <c r="AK214" s="338"/>
      <c r="AL214" s="338"/>
      <c r="AM214" s="338"/>
      <c r="AN214" s="338"/>
      <c r="AO214" s="338"/>
      <c r="AP214" s="338"/>
      <c r="AQ214" s="338"/>
      <c r="AR214" s="338"/>
      <c r="AS214" s="338"/>
      <c r="AT214" s="338"/>
      <c r="AU214" s="338"/>
      <c r="AV214" s="338"/>
      <c r="AW214" s="338"/>
      <c r="AX214" s="338"/>
      <c r="AY214" s="338"/>
      <c r="AZ214" s="338"/>
      <c r="BB214" s="306"/>
      <c r="BZ214" s="338"/>
      <c r="CA214" s="338"/>
      <c r="CB214" s="338"/>
      <c r="CC214" s="338"/>
      <c r="CD214" s="338"/>
      <c r="CE214" s="338"/>
      <c r="CF214" s="338"/>
      <c r="CG214" s="338"/>
      <c r="CH214" s="338"/>
      <c r="CI214" s="338"/>
      <c r="CJ214" s="338"/>
      <c r="CK214" s="338"/>
      <c r="CL214" s="338"/>
      <c r="CM214" s="338"/>
      <c r="CN214" s="338"/>
      <c r="CO214" s="338"/>
      <c r="CP214" s="338"/>
      <c r="CQ214" s="338"/>
      <c r="CR214" s="338"/>
      <c r="CS214" s="338"/>
      <c r="CT214" s="338"/>
      <c r="CU214" s="338"/>
      <c r="CV214" s="338"/>
      <c r="CW214" s="338"/>
      <c r="CX214" s="338"/>
      <c r="CY214" s="338"/>
      <c r="CZ214" s="338"/>
    </row>
    <row r="215" s="283" customFormat="true" ht="15" customHeight="true" x14ac:dyDescent="0.2">
      <c r="A215" s="322" t="s">
        <v>137</v>
      </c>
      <c r="B215" s="350" t="str">
        <f>A1025</f>
        <v>MICS00</v>
      </c>
      <c r="Z215" s="338"/>
      <c r="AA215" s="338"/>
      <c r="AB215" s="338"/>
      <c r="AC215" s="338"/>
      <c r="AD215" s="338"/>
      <c r="AE215" s="338"/>
      <c r="AF215" s="338"/>
      <c r="AG215" s="338"/>
      <c r="AH215" s="338"/>
      <c r="AI215" s="338"/>
      <c r="AJ215" s="338"/>
      <c r="AK215" s="338"/>
      <c r="AL215" s="338"/>
      <c r="AM215" s="338"/>
      <c r="AN215" s="338"/>
      <c r="AO215" s="338"/>
      <c r="AP215" s="338"/>
      <c r="AQ215" s="338"/>
      <c r="AR215" s="338"/>
      <c r="AS215" s="338"/>
      <c r="AT215" s="338"/>
      <c r="AU215" s="338"/>
      <c r="AV215" s="338"/>
      <c r="AW215" s="338"/>
      <c r="AX215" s="338"/>
      <c r="AY215" s="338"/>
      <c r="AZ215" s="338"/>
      <c r="BB215" s="306"/>
      <c r="BZ215" s="338"/>
      <c r="CA215" s="338"/>
      <c r="CB215" s="338"/>
      <c r="CC215" s="338"/>
      <c r="CD215" s="338"/>
      <c r="CE215" s="338"/>
      <c r="CF215" s="338"/>
      <c r="CG215" s="338"/>
      <c r="CH215" s="338"/>
      <c r="CI215" s="338"/>
      <c r="CJ215" s="338"/>
      <c r="CK215" s="338"/>
      <c r="CL215" s="338"/>
      <c r="CM215" s="338"/>
      <c r="CN215" s="338"/>
      <c r="CO215" s="338"/>
      <c r="CP215" s="338"/>
      <c r="CQ215" s="338"/>
      <c r="CR215" s="338"/>
      <c r="CS215" s="338"/>
      <c r="CT215" s="338"/>
      <c r="CU215" s="338"/>
      <c r="CV215" s="338"/>
      <c r="CW215" s="338"/>
      <c r="CX215" s="338"/>
      <c r="CY215" s="338"/>
      <c r="CZ215" s="338"/>
    </row>
    <row r="216" s="283" customFormat="true" ht="15" customHeight="true" x14ac:dyDescent="0.2">
      <c r="A216" s="169"/>
      <c r="B216" s="171"/>
      <c r="Z216" s="338"/>
      <c r="AA216" s="338"/>
      <c r="AB216" s="338"/>
      <c r="AC216" s="338"/>
      <c r="AD216" s="338"/>
      <c r="AE216" s="338"/>
      <c r="AF216" s="338"/>
      <c r="AG216" s="338"/>
      <c r="AH216" s="338"/>
      <c r="AI216" s="338"/>
      <c r="AJ216" s="338"/>
      <c r="AK216" s="338"/>
      <c r="AL216" s="338"/>
      <c r="AM216" s="338"/>
      <c r="AN216" s="338"/>
      <c r="AO216" s="338"/>
      <c r="AP216" s="338"/>
      <c r="AQ216" s="338"/>
      <c r="AR216" s="338"/>
      <c r="AS216" s="338"/>
      <c r="AT216" s="338"/>
      <c r="AU216" s="338"/>
      <c r="AV216" s="338"/>
      <c r="AW216" s="338"/>
      <c r="AX216" s="338"/>
      <c r="AY216" s="338"/>
      <c r="AZ216" s="338"/>
      <c r="BB216" s="306"/>
      <c r="BZ216" s="338"/>
      <c r="CA216" s="338"/>
      <c r="CB216" s="338"/>
      <c r="CC216" s="338"/>
      <c r="CD216" s="338"/>
      <c r="CE216" s="338"/>
      <c r="CF216" s="338"/>
      <c r="CG216" s="338"/>
      <c r="CH216" s="338"/>
      <c r="CI216" s="338"/>
      <c r="CJ216" s="338"/>
      <c r="CK216" s="338"/>
      <c r="CL216" s="338"/>
      <c r="CM216" s="338"/>
      <c r="CN216" s="338"/>
      <c r="CO216" s="338"/>
      <c r="CP216" s="338"/>
      <c r="CQ216" s="338"/>
      <c r="CR216" s="338"/>
      <c r="CS216" s="338"/>
      <c r="CT216" s="338"/>
      <c r="CU216" s="338"/>
      <c r="CV216" s="338"/>
      <c r="CW216" s="338"/>
      <c r="CX216" s="338"/>
      <c r="CY216" s="338"/>
      <c r="CZ216" s="338"/>
    </row>
    <row r="217" s="283" customFormat="true" ht="15" customHeight="true" x14ac:dyDescent="0.2">
      <c r="A217" s="169"/>
      <c r="B217" s="170"/>
      <c r="Z217" s="338"/>
      <c r="AA217" s="338"/>
      <c r="AB217" s="338"/>
      <c r="AC217" s="338"/>
      <c r="AD217" s="338"/>
      <c r="AE217" s="338"/>
      <c r="AF217" s="338"/>
      <c r="AG217" s="338"/>
      <c r="AH217" s="338"/>
      <c r="AI217" s="338"/>
      <c r="AJ217" s="338"/>
      <c r="AK217" s="338"/>
      <c r="AL217" s="338"/>
      <c r="AM217" s="338"/>
      <c r="AN217" s="338"/>
      <c r="AO217" s="338"/>
      <c r="AP217" s="338"/>
      <c r="AQ217" s="338"/>
      <c r="AR217" s="338"/>
      <c r="AS217" s="338"/>
      <c r="AT217" s="338"/>
      <c r="AU217" s="338"/>
      <c r="AV217" s="338"/>
      <c r="AW217" s="338"/>
      <c r="AX217" s="338"/>
      <c r="AY217" s="338"/>
      <c r="AZ217" s="338"/>
      <c r="BB217" s="306"/>
      <c r="BZ217" s="338"/>
      <c r="CA217" s="338"/>
      <c r="CB217" s="338"/>
      <c r="CC217" s="338"/>
      <c r="CD217" s="338"/>
      <c r="CE217" s="338"/>
      <c r="CF217" s="338"/>
      <c r="CG217" s="338"/>
      <c r="CH217" s="338"/>
      <c r="CI217" s="338"/>
      <c r="CJ217" s="338"/>
      <c r="CK217" s="338"/>
      <c r="CL217" s="338"/>
      <c r="CM217" s="338"/>
      <c r="CN217" s="338"/>
      <c r="CO217" s="338"/>
      <c r="CP217" s="338"/>
      <c r="CQ217" s="338"/>
      <c r="CR217" s="338"/>
      <c r="CS217" s="338"/>
      <c r="CT217" s="338"/>
      <c r="CU217" s="338"/>
      <c r="CV217" s="338"/>
      <c r="CW217" s="338"/>
      <c r="CX217" s="338"/>
      <c r="CY217" s="338"/>
      <c r="CZ217" s="338"/>
    </row>
    <row r="218" s="283" customFormat="true" ht="18" customHeight="true" x14ac:dyDescent="0.2">
      <c r="A218" s="169"/>
      <c r="B218" s="171"/>
      <c r="Z218" s="338"/>
      <c r="AA218" s="338"/>
      <c r="AB218" s="338"/>
      <c r="AC218" s="338"/>
      <c r="AD218" s="338"/>
      <c r="AE218" s="338"/>
      <c r="AF218" s="338"/>
      <c r="AG218" s="338"/>
      <c r="AH218" s="338"/>
      <c r="AI218" s="338"/>
      <c r="AJ218" s="338"/>
      <c r="AK218" s="338"/>
      <c r="AL218" s="338"/>
      <c r="AM218" s="338"/>
      <c r="AN218" s="338"/>
      <c r="AO218" s="338"/>
      <c r="AP218" s="338"/>
      <c r="AQ218" s="338"/>
      <c r="AR218" s="338"/>
      <c r="AS218" s="338"/>
      <c r="AT218" s="338"/>
      <c r="AU218" s="338"/>
      <c r="AV218" s="338"/>
      <c r="AW218" s="338"/>
      <c r="AX218" s="338"/>
      <c r="AY218" s="338"/>
      <c r="AZ218" s="338"/>
      <c r="BB218" s="306"/>
      <c r="BZ218" s="338"/>
      <c r="CA218" s="338"/>
      <c r="CB218" s="338"/>
      <c r="CC218" s="338"/>
      <c r="CD218" s="338"/>
      <c r="CE218" s="338"/>
      <c r="CF218" s="338"/>
      <c r="CG218" s="338"/>
      <c r="CH218" s="338"/>
      <c r="CI218" s="338"/>
      <c r="CJ218" s="338"/>
      <c r="CK218" s="338"/>
      <c r="CL218" s="338"/>
      <c r="CM218" s="338"/>
      <c r="CN218" s="338"/>
      <c r="CO218" s="338"/>
      <c r="CP218" s="338"/>
      <c r="CQ218" s="338"/>
      <c r="CR218" s="338"/>
      <c r="CS218" s="338"/>
      <c r="CT218" s="338"/>
      <c r="CU218" s="338"/>
      <c r="CV218" s="338"/>
      <c r="CW218" s="338"/>
      <c r="CX218" s="338"/>
      <c r="CY218" s="338"/>
      <c r="CZ218" s="338"/>
    </row>
    <row r="219" s="283" customFormat="true" ht="18" customHeight="true" x14ac:dyDescent="0.2">
      <c r="A219" s="168"/>
      <c r="B219" s="167"/>
      <c r="Z219" s="338"/>
      <c r="AA219" s="338"/>
      <c r="AB219" s="338"/>
      <c r="AC219" s="338"/>
      <c r="AD219" s="338"/>
      <c r="AE219" s="338"/>
      <c r="AF219" s="338"/>
      <c r="AG219" s="338"/>
      <c r="AH219" s="338"/>
      <c r="AI219" s="338"/>
      <c r="AJ219" s="338"/>
      <c r="AK219" s="338"/>
      <c r="AL219" s="338"/>
      <c r="AM219" s="338"/>
      <c r="AN219" s="338"/>
      <c r="AO219" s="338"/>
      <c r="AP219" s="338"/>
      <c r="AQ219" s="338"/>
      <c r="AR219" s="338"/>
      <c r="AS219" s="338"/>
      <c r="AT219" s="338"/>
      <c r="AU219" s="338"/>
      <c r="AV219" s="338"/>
      <c r="AW219" s="338"/>
      <c r="AX219" s="338"/>
      <c r="AY219" s="338"/>
      <c r="AZ219" s="338"/>
      <c r="BB219" s="306"/>
      <c r="BZ219" s="338"/>
      <c r="CA219" s="338"/>
      <c r="CB219" s="338"/>
      <c r="CC219" s="338"/>
      <c r="CD219" s="338"/>
      <c r="CE219" s="338"/>
      <c r="CF219" s="338"/>
      <c r="CG219" s="338"/>
      <c r="CH219" s="338"/>
      <c r="CI219" s="338"/>
      <c r="CJ219" s="338"/>
      <c r="CK219" s="338"/>
      <c r="CL219" s="338"/>
      <c r="CM219" s="338"/>
      <c r="CN219" s="338"/>
      <c r="CO219" s="338"/>
      <c r="CP219" s="338"/>
      <c r="CQ219" s="338"/>
      <c r="CR219" s="338"/>
      <c r="CS219" s="338"/>
      <c r="CT219" s="338"/>
      <c r="CU219" s="338"/>
      <c r="CV219" s="338"/>
      <c r="CW219" s="338"/>
      <c r="CX219" s="338"/>
      <c r="CY219" s="338"/>
      <c r="CZ219" s="338"/>
    </row>
    <row r="220" s="307" customFormat="true" ht="15" customHeight="true" x14ac:dyDescent="0.2">
      <c r="A220" s="286" t="s">
        <v>87</v>
      </c>
      <c r="B220" s="333"/>
      <c r="C220" s="1063" t="s">
        <v>116</v>
      </c>
      <c r="D220" s="1064"/>
      <c r="E220" s="1064"/>
      <c r="F220" s="1064"/>
      <c r="G220" s="1065"/>
      <c r="H220" s="1057" t="s">
        <v>39</v>
      </c>
      <c r="I220" s="1048"/>
      <c r="J220" s="1048"/>
      <c r="K220" s="1048"/>
      <c r="L220" s="1050"/>
      <c r="M220" s="1042" t="s">
        <v>38</v>
      </c>
      <c r="N220" s="1043"/>
      <c r="O220" s="1043"/>
      <c r="P220" s="1043"/>
      <c r="Q220" s="1045"/>
      <c r="R220" s="16" t="s">
        <v>144</v>
      </c>
      <c r="S220" s="426"/>
      <c r="T220" s="426"/>
      <c r="U220" s="426"/>
      <c r="V220" s="426"/>
      <c r="W220" s="426"/>
      <c r="X220" s="426"/>
      <c r="Y220" s="426"/>
      <c r="Z220" s="437"/>
      <c r="AA220" s="437"/>
      <c r="AB220" s="437"/>
      <c r="AC220" s="437"/>
      <c r="AD220" s="437"/>
      <c r="AE220" s="437"/>
      <c r="AF220" s="437"/>
      <c r="AG220" s="437"/>
      <c r="AH220" s="437"/>
      <c r="AI220" s="437"/>
      <c r="AJ220" s="437"/>
      <c r="AK220" s="437"/>
      <c r="AL220" s="437"/>
      <c r="AM220" s="437"/>
      <c r="AN220" s="437"/>
      <c r="AO220" s="437"/>
      <c r="AP220" s="437"/>
      <c r="AQ220" s="437"/>
      <c r="AR220" s="437"/>
      <c r="AS220" s="437"/>
      <c r="AT220" s="437"/>
      <c r="AU220" s="437"/>
      <c r="AV220" s="437"/>
      <c r="AW220" s="437"/>
      <c r="AX220" s="437"/>
      <c r="AY220" s="437"/>
      <c r="AZ220" s="800"/>
      <c r="BA220" s="344" t="s">
        <v>132</v>
      </c>
      <c r="BB220" s="286" t="s">
        <v>87</v>
      </c>
      <c r="BC220" s="1042" t="s">
        <v>116</v>
      </c>
      <c r="BD220" s="1043"/>
      <c r="BE220" s="1043"/>
      <c r="BF220" s="1043"/>
      <c r="BG220" s="1044"/>
      <c r="BH220" s="1042" t="s">
        <v>39</v>
      </c>
      <c r="BI220" s="1043"/>
      <c r="BJ220" s="1043"/>
      <c r="BK220" s="1043"/>
      <c r="BL220" s="1044"/>
      <c r="BM220" s="1042" t="s">
        <v>38</v>
      </c>
      <c r="BN220" s="1043"/>
      <c r="BO220" s="1043"/>
      <c r="BP220" s="1043"/>
      <c r="BQ220" s="1045"/>
      <c r="BR220" s="15" t="s">
        <v>144</v>
      </c>
      <c r="BS220" s="426"/>
      <c r="BT220" s="426"/>
      <c r="BU220" s="426"/>
      <c r="BV220" s="426"/>
      <c r="BW220" s="426"/>
      <c r="BX220" s="426"/>
      <c r="BY220" s="426"/>
      <c r="BZ220" s="342"/>
      <c r="CA220" s="342"/>
      <c r="CB220" s="342"/>
      <c r="CC220" s="342"/>
      <c r="CD220" s="342"/>
      <c r="CE220" s="342"/>
      <c r="CF220" s="342"/>
      <c r="CG220" s="342"/>
      <c r="CH220" s="342"/>
      <c r="CI220" s="342"/>
      <c r="CJ220" s="342"/>
      <c r="CK220" s="342"/>
      <c r="CL220" s="342"/>
      <c r="CM220" s="342"/>
      <c r="CN220" s="342"/>
      <c r="CO220" s="342"/>
      <c r="CP220" s="342"/>
      <c r="CQ220" s="342"/>
      <c r="CR220" s="342"/>
      <c r="CS220" s="342"/>
      <c r="CT220" s="342"/>
      <c r="CU220" s="342"/>
      <c r="CV220" s="342"/>
      <c r="CW220" s="342"/>
      <c r="CX220" s="342"/>
      <c r="CY220" s="342"/>
      <c r="CZ220" s="342"/>
    </row>
    <row r="221" s="307" customFormat="true" ht="12.75" x14ac:dyDescent="0.2">
      <c r="A221" s="329" t="s">
        <v>88</v>
      </c>
      <c r="B221" s="374"/>
      <c r="C221" s="417" t="s">
        <v>0</v>
      </c>
      <c r="D221" s="590" t="s">
        <v>1</v>
      </c>
      <c r="E221" s="590" t="s">
        <v>2</v>
      </c>
      <c r="F221" s="590" t="s">
        <v>3</v>
      </c>
      <c r="G221" s="591" t="s">
        <v>4</v>
      </c>
      <c r="H221" s="380" t="s">
        <v>0</v>
      </c>
      <c r="I221" s="592" t="s">
        <v>1</v>
      </c>
      <c r="J221" s="592" t="s">
        <v>2</v>
      </c>
      <c r="K221" s="592" t="s">
        <v>3</v>
      </c>
      <c r="L221" s="593" t="s">
        <v>4</v>
      </c>
      <c r="M221" s="381" t="s">
        <v>0</v>
      </c>
      <c r="N221" s="592" t="s">
        <v>1</v>
      </c>
      <c r="O221" s="592" t="s">
        <v>2</v>
      </c>
      <c r="P221" s="592" t="s">
        <v>3</v>
      </c>
      <c r="Q221" s="588" t="s">
        <v>4</v>
      </c>
      <c r="R221" s="380" t="s">
        <v>159</v>
      </c>
      <c r="S221" s="592" t="s">
        <v>160</v>
      </c>
      <c r="T221" s="592" t="s">
        <v>161</v>
      </c>
      <c r="U221" s="592" t="s">
        <v>162</v>
      </c>
      <c r="V221" s="592" t="s">
        <v>163</v>
      </c>
      <c r="W221" s="592" t="s">
        <v>164</v>
      </c>
      <c r="X221" s="592" t="s">
        <v>165</v>
      </c>
      <c r="Y221" s="593" t="s">
        <v>166</v>
      </c>
      <c r="Z221" s="437"/>
      <c r="AA221" s="437"/>
      <c r="AB221" s="437"/>
      <c r="AC221" s="437"/>
      <c r="AD221" s="437"/>
      <c r="AE221" s="437"/>
      <c r="AF221" s="437"/>
      <c r="AG221" s="437"/>
      <c r="AH221" s="437"/>
      <c r="AI221" s="437"/>
      <c r="AJ221" s="437"/>
      <c r="AK221" s="437"/>
      <c r="AL221" s="437"/>
      <c r="AM221" s="437"/>
      <c r="AN221" s="437"/>
      <c r="AO221" s="437"/>
      <c r="AP221" s="437"/>
      <c r="AQ221" s="437"/>
      <c r="AR221" s="437"/>
      <c r="AS221" s="437"/>
      <c r="AT221" s="437"/>
      <c r="AU221" s="437"/>
      <c r="AV221" s="437"/>
      <c r="AW221" s="437"/>
      <c r="AX221" s="437"/>
      <c r="AY221" s="437"/>
      <c r="AZ221" s="800"/>
      <c r="BA221" s="329" t="s">
        <v>119</v>
      </c>
      <c r="BB221" s="328"/>
      <c r="BC221" s="455" t="s">
        <v>0</v>
      </c>
      <c r="BD221" s="326" t="s">
        <v>1</v>
      </c>
      <c r="BE221" s="326" t="s">
        <v>2</v>
      </c>
      <c r="BF221" s="326" t="s">
        <v>3</v>
      </c>
      <c r="BG221" s="456" t="s">
        <v>4</v>
      </c>
      <c r="BH221" s="455" t="s">
        <v>0</v>
      </c>
      <c r="BI221" s="326" t="s">
        <v>1</v>
      </c>
      <c r="BJ221" s="326" t="s">
        <v>2</v>
      </c>
      <c r="BK221" s="326" t="s">
        <v>3</v>
      </c>
      <c r="BL221" s="456" t="s">
        <v>4</v>
      </c>
      <c r="BM221" s="455" t="s">
        <v>0</v>
      </c>
      <c r="BN221" s="326" t="s">
        <v>1</v>
      </c>
      <c r="BO221" s="326" t="s">
        <v>2</v>
      </c>
      <c r="BP221" s="326" t="s">
        <v>3</v>
      </c>
      <c r="BQ221" s="456" t="s">
        <v>4</v>
      </c>
      <c r="BR221" s="455" t="s">
        <v>159</v>
      </c>
      <c r="BS221" s="326" t="s">
        <v>160</v>
      </c>
      <c r="BT221" s="326" t="s">
        <v>161</v>
      </c>
      <c r="BU221" s="326" t="s">
        <v>162</v>
      </c>
      <c r="BV221" s="326" t="s">
        <v>163</v>
      </c>
      <c r="BW221" s="326" t="s">
        <v>164</v>
      </c>
      <c r="BX221" s="326" t="s">
        <v>165</v>
      </c>
      <c r="BY221" s="327" t="s">
        <v>166</v>
      </c>
      <c r="BZ221" s="803"/>
      <c r="CA221" s="803"/>
      <c r="CB221" s="803"/>
      <c r="CC221" s="803"/>
      <c r="CD221" s="803"/>
      <c r="CE221" s="803"/>
      <c r="CF221" s="803"/>
      <c r="CG221" s="803"/>
      <c r="CH221" s="803"/>
      <c r="CI221" s="803"/>
      <c r="CJ221" s="803"/>
      <c r="CK221" s="803"/>
      <c r="CL221" s="803"/>
      <c r="CM221" s="803"/>
      <c r="CN221" s="803"/>
      <c r="CO221" s="803"/>
      <c r="CP221" s="803"/>
      <c r="CQ221" s="803"/>
      <c r="CR221" s="803"/>
      <c r="CS221" s="803"/>
      <c r="CT221" s="803"/>
      <c r="CU221" s="803"/>
      <c r="CV221" s="803"/>
      <c r="CW221" s="803"/>
      <c r="CX221" s="803"/>
      <c r="CY221" s="803"/>
      <c r="CZ221" s="803"/>
    </row>
    <row r="222" s="307" customFormat="true" ht="15" customHeight="true" x14ac:dyDescent="0.2">
      <c r="A222" s="1053" t="s">
        <v>37</v>
      </c>
      <c r="B222" s="377" t="s">
        <v>15</v>
      </c>
      <c r="C222" s="55" t="s">
        <v>36</v>
      </c>
      <c r="D222" s="52" t="s">
        <v>36</v>
      </c>
      <c r="E222" s="52" t="s">
        <v>36</v>
      </c>
      <c r="F222" s="52" t="s">
        <v>36</v>
      </c>
      <c r="G222" s="49" t="s">
        <v>36</v>
      </c>
      <c r="H222" s="46" t="s">
        <v>36</v>
      </c>
      <c r="I222" s="52" t="s">
        <v>36</v>
      </c>
      <c r="J222" s="52" t="s">
        <v>36</v>
      </c>
      <c r="K222" s="52" t="s">
        <v>36</v>
      </c>
      <c r="L222" s="43" t="s">
        <v>36</v>
      </c>
      <c r="M222" s="55" t="s">
        <v>36</v>
      </c>
      <c r="N222" s="52" t="s">
        <v>36</v>
      </c>
      <c r="O222" s="52" t="s">
        <v>36</v>
      </c>
      <c r="P222" s="52" t="s">
        <v>36</v>
      </c>
      <c r="Q222" s="49" t="s">
        <v>36</v>
      </c>
      <c r="R222" s="46" t="s">
        <v>36</v>
      </c>
      <c r="S222" s="52" t="s">
        <v>36</v>
      </c>
      <c r="T222" s="52" t="s">
        <v>36</v>
      </c>
      <c r="U222" s="52" t="s">
        <v>36</v>
      </c>
      <c r="V222" s="52" t="s">
        <v>36</v>
      </c>
      <c r="W222" s="52" t="s">
        <v>36</v>
      </c>
      <c r="X222" s="52" t="s">
        <v>36</v>
      </c>
      <c r="Y222" s="43" t="s">
        <v>36</v>
      </c>
      <c r="Z222" s="437"/>
      <c r="AA222" s="437"/>
      <c r="AB222" s="437"/>
      <c r="AC222" s="437"/>
      <c r="AD222" s="437"/>
      <c r="AE222" s="437"/>
      <c r="AF222" s="437"/>
      <c r="AG222" s="437"/>
      <c r="AH222" s="437"/>
      <c r="AI222" s="437"/>
      <c r="AJ222" s="437"/>
      <c r="AK222" s="437"/>
      <c r="AL222" s="437"/>
      <c r="AM222" s="437"/>
      <c r="AN222" s="437"/>
      <c r="AO222" s="437"/>
      <c r="AP222" s="437"/>
      <c r="AQ222" s="437"/>
      <c r="AR222" s="437"/>
      <c r="AS222" s="437"/>
      <c r="AT222" s="437"/>
      <c r="AU222" s="437"/>
      <c r="AV222" s="437"/>
      <c r="AW222" s="437"/>
      <c r="AX222" s="437"/>
      <c r="AY222" s="437"/>
      <c r="AZ222" s="800"/>
      <c r="BA222" s="1041" t="s">
        <v>37</v>
      </c>
      <c r="BB222" s="585" t="s">
        <v>15</v>
      </c>
      <c r="BC222" s="42" t="s">
        <v>36</v>
      </c>
      <c r="BD222" s="38" t="s">
        <v>36</v>
      </c>
      <c r="BE222" s="38" t="s">
        <v>36</v>
      </c>
      <c r="BF222" s="38" t="s">
        <v>36</v>
      </c>
      <c r="BG222" s="33" t="s">
        <v>36</v>
      </c>
      <c r="BH222" s="42" t="s">
        <v>36</v>
      </c>
      <c r="BI222" s="38" t="s">
        <v>36</v>
      </c>
      <c r="BJ222" s="38" t="s">
        <v>36</v>
      </c>
      <c r="BK222" s="38" t="s">
        <v>36</v>
      </c>
      <c r="BL222" s="33" t="s">
        <v>36</v>
      </c>
      <c r="BM222" s="42" t="s">
        <v>36</v>
      </c>
      <c r="BN222" s="38" t="s">
        <v>36</v>
      </c>
      <c r="BO222" s="38" t="s">
        <v>36</v>
      </c>
      <c r="BP222" s="38" t="s">
        <v>36</v>
      </c>
      <c r="BQ222" s="33" t="s">
        <v>36</v>
      </c>
      <c r="BR222" s="42" t="s">
        <v>36</v>
      </c>
      <c r="BS222" s="38" t="s">
        <v>36</v>
      </c>
      <c r="BT222" s="38" t="s">
        <v>36</v>
      </c>
      <c r="BU222" s="38" t="s">
        <v>36</v>
      </c>
      <c r="BV222" s="38" t="s">
        <v>36</v>
      </c>
      <c r="BW222" s="38" t="s">
        <v>36</v>
      </c>
      <c r="BX222" s="38" t="s">
        <v>36</v>
      </c>
      <c r="BY222" s="28" t="s">
        <v>36</v>
      </c>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307" customFormat="true" ht="15" customHeight="true" x14ac:dyDescent="0.2">
      <c r="A223" s="1051"/>
      <c r="B223" s="378" t="s">
        <v>16</v>
      </c>
      <c r="C223" s="57" t="s">
        <v>36</v>
      </c>
      <c r="D223" s="54" t="s">
        <v>36</v>
      </c>
      <c r="E223" s="54" t="s">
        <v>36</v>
      </c>
      <c r="F223" s="54" t="s">
        <v>36</v>
      </c>
      <c r="G223" s="51" t="s">
        <v>36</v>
      </c>
      <c r="H223" s="48" t="s">
        <v>36</v>
      </c>
      <c r="I223" s="54" t="s">
        <v>36</v>
      </c>
      <c r="J223" s="54" t="s">
        <v>36</v>
      </c>
      <c r="K223" s="54" t="s">
        <v>36</v>
      </c>
      <c r="L223" s="45" t="s">
        <v>36</v>
      </c>
      <c r="M223" s="57" t="s">
        <v>36</v>
      </c>
      <c r="N223" s="54" t="s">
        <v>36</v>
      </c>
      <c r="O223" s="54" t="s">
        <v>36</v>
      </c>
      <c r="P223" s="54" t="s">
        <v>36</v>
      </c>
      <c r="Q223" s="51" t="s">
        <v>36</v>
      </c>
      <c r="R223" s="48" t="s">
        <v>36</v>
      </c>
      <c r="S223" s="54" t="s">
        <v>36</v>
      </c>
      <c r="T223" s="54" t="s">
        <v>36</v>
      </c>
      <c r="U223" s="54" t="s">
        <v>36</v>
      </c>
      <c r="V223" s="54" t="s">
        <v>36</v>
      </c>
      <c r="W223" s="54" t="s">
        <v>36</v>
      </c>
      <c r="X223" s="54" t="s">
        <v>36</v>
      </c>
      <c r="Y223" s="45" t="s">
        <v>36</v>
      </c>
      <c r="Z223" s="437"/>
      <c r="AA223" s="437"/>
      <c r="AB223" s="437"/>
      <c r="AC223" s="437"/>
      <c r="AD223" s="437"/>
      <c r="AE223" s="437"/>
      <c r="AF223" s="437"/>
      <c r="AG223" s="437"/>
      <c r="AH223" s="437"/>
      <c r="AI223" s="437"/>
      <c r="AJ223" s="437"/>
      <c r="AK223" s="437"/>
      <c r="AL223" s="437"/>
      <c r="AM223" s="437"/>
      <c r="AN223" s="437"/>
      <c r="AO223" s="437"/>
      <c r="AP223" s="437"/>
      <c r="AQ223" s="437"/>
      <c r="AR223" s="437"/>
      <c r="AS223" s="437"/>
      <c r="AT223" s="437"/>
      <c r="AU223" s="437"/>
      <c r="AV223" s="437"/>
      <c r="AW223" s="437"/>
      <c r="AX223" s="437"/>
      <c r="AY223" s="437"/>
      <c r="AZ223" s="800"/>
      <c r="BA223" s="1039"/>
      <c r="BB223" s="583" t="s">
        <v>16</v>
      </c>
      <c r="BC223" s="41" t="s">
        <v>36</v>
      </c>
      <c r="BD223" s="37" t="s">
        <v>36</v>
      </c>
      <c r="BE223" s="37" t="s">
        <v>36</v>
      </c>
      <c r="BF223" s="37" t="s">
        <v>36</v>
      </c>
      <c r="BG223" s="32" t="s">
        <v>36</v>
      </c>
      <c r="BH223" s="41" t="s">
        <v>36</v>
      </c>
      <c r="BI223" s="37" t="s">
        <v>36</v>
      </c>
      <c r="BJ223" s="37" t="s">
        <v>36</v>
      </c>
      <c r="BK223" s="37" t="s">
        <v>36</v>
      </c>
      <c r="BL223" s="32" t="s">
        <v>36</v>
      </c>
      <c r="BM223" s="41" t="s">
        <v>36</v>
      </c>
      <c r="BN223" s="37" t="s">
        <v>36</v>
      </c>
      <c r="BO223" s="37" t="s">
        <v>36</v>
      </c>
      <c r="BP223" s="37" t="s">
        <v>36</v>
      </c>
      <c r="BQ223" s="32" t="s">
        <v>36</v>
      </c>
      <c r="BR223" s="41" t="s">
        <v>36</v>
      </c>
      <c r="BS223" s="37" t="s">
        <v>36</v>
      </c>
      <c r="BT223" s="37" t="s">
        <v>36</v>
      </c>
      <c r="BU223" s="37" t="s">
        <v>36</v>
      </c>
      <c r="BV223" s="37" t="s">
        <v>36</v>
      </c>
      <c r="BW223" s="37" t="s">
        <v>36</v>
      </c>
      <c r="BX223" s="37" t="s">
        <v>36</v>
      </c>
      <c r="BY223" s="27" t="s">
        <v>36</v>
      </c>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307" customFormat="true" ht="15" customHeight="true" x14ac:dyDescent="0.2">
      <c r="A224" s="1052"/>
      <c r="B224" s="379" t="s">
        <v>20</v>
      </c>
      <c r="C224" s="57" t="s">
        <v>36</v>
      </c>
      <c r="D224" s="54" t="s">
        <v>36</v>
      </c>
      <c r="E224" s="54" t="s">
        <v>36</v>
      </c>
      <c r="F224" s="54" t="s">
        <v>36</v>
      </c>
      <c r="G224" s="51" t="s">
        <v>36</v>
      </c>
      <c r="H224" s="48" t="s">
        <v>36</v>
      </c>
      <c r="I224" s="54" t="s">
        <v>36</v>
      </c>
      <c r="J224" s="54" t="s">
        <v>36</v>
      </c>
      <c r="K224" s="54" t="s">
        <v>36</v>
      </c>
      <c r="L224" s="45" t="s">
        <v>36</v>
      </c>
      <c r="M224" s="57" t="s">
        <v>36</v>
      </c>
      <c r="N224" s="54" t="s">
        <v>36</v>
      </c>
      <c r="O224" s="54" t="s">
        <v>36</v>
      </c>
      <c r="P224" s="54" t="s">
        <v>36</v>
      </c>
      <c r="Q224" s="51" t="s">
        <v>36</v>
      </c>
      <c r="R224" s="48" t="s">
        <v>36</v>
      </c>
      <c r="S224" s="54" t="s">
        <v>36</v>
      </c>
      <c r="T224" s="54" t="s">
        <v>36</v>
      </c>
      <c r="U224" s="54" t="s">
        <v>36</v>
      </c>
      <c r="V224" s="54" t="s">
        <v>36</v>
      </c>
      <c r="W224" s="54" t="s">
        <v>36</v>
      </c>
      <c r="X224" s="54" t="s">
        <v>36</v>
      </c>
      <c r="Y224" s="45" t="s">
        <v>36</v>
      </c>
      <c r="Z224" s="437"/>
      <c r="AA224" s="437"/>
      <c r="AB224" s="437"/>
      <c r="AC224" s="437"/>
      <c r="AD224" s="437"/>
      <c r="AE224" s="437"/>
      <c r="AF224" s="437"/>
      <c r="AG224" s="437"/>
      <c r="AH224" s="437"/>
      <c r="AI224" s="437"/>
      <c r="AJ224" s="437"/>
      <c r="AK224" s="437"/>
      <c r="AL224" s="437"/>
      <c r="AM224" s="437"/>
      <c r="AN224" s="437"/>
      <c r="AO224" s="437"/>
      <c r="AP224" s="437"/>
      <c r="AQ224" s="437"/>
      <c r="AR224" s="437"/>
      <c r="AS224" s="437"/>
      <c r="AT224" s="437"/>
      <c r="AU224" s="437"/>
      <c r="AV224" s="437"/>
      <c r="AW224" s="437"/>
      <c r="AX224" s="437"/>
      <c r="AY224" s="437"/>
      <c r="AZ224" s="800"/>
      <c r="BA224" s="1039"/>
      <c r="BB224" s="583" t="s">
        <v>20</v>
      </c>
      <c r="BC224" s="41" t="s">
        <v>36</v>
      </c>
      <c r="BD224" s="37" t="s">
        <v>36</v>
      </c>
      <c r="BE224" s="37" t="s">
        <v>36</v>
      </c>
      <c r="BF224" s="37" t="s">
        <v>36</v>
      </c>
      <c r="BG224" s="32" t="s">
        <v>36</v>
      </c>
      <c r="BH224" s="41" t="s">
        <v>36</v>
      </c>
      <c r="BI224" s="37" t="s">
        <v>36</v>
      </c>
      <c r="BJ224" s="37" t="s">
        <v>36</v>
      </c>
      <c r="BK224" s="37" t="s">
        <v>36</v>
      </c>
      <c r="BL224" s="32" t="s">
        <v>36</v>
      </c>
      <c r="BM224" s="41" t="s">
        <v>36</v>
      </c>
      <c r="BN224" s="37" t="s">
        <v>36</v>
      </c>
      <c r="BO224" s="37" t="s">
        <v>36</v>
      </c>
      <c r="BP224" s="37" t="s">
        <v>36</v>
      </c>
      <c r="BQ224" s="32" t="s">
        <v>36</v>
      </c>
      <c r="BR224" s="41" t="s">
        <v>36</v>
      </c>
      <c r="BS224" s="37" t="s">
        <v>36</v>
      </c>
      <c r="BT224" s="37" t="s">
        <v>36</v>
      </c>
      <c r="BU224" s="37" t="s">
        <v>36</v>
      </c>
      <c r="BV224" s="37" t="s">
        <v>36</v>
      </c>
      <c r="BW224" s="37" t="s">
        <v>36</v>
      </c>
      <c r="BX224" s="37" t="s">
        <v>36</v>
      </c>
      <c r="BY224" s="27" t="s">
        <v>36</v>
      </c>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307" customFormat="true" ht="15" customHeight="true" x14ac:dyDescent="0.2">
      <c r="A225" s="61"/>
      <c r="B225" s="120"/>
      <c r="C225" s="79"/>
      <c r="D225" s="150"/>
      <c r="E225" s="150"/>
      <c r="F225" s="150"/>
      <c r="G225" s="139"/>
      <c r="H225" s="78"/>
      <c r="I225" s="150"/>
      <c r="J225" s="150"/>
      <c r="K225" s="150"/>
      <c r="L225" s="145"/>
      <c r="M225" s="79"/>
      <c r="N225" s="150"/>
      <c r="O225" s="150"/>
      <c r="P225" s="150"/>
      <c r="Q225" s="139"/>
      <c r="R225" s="78"/>
      <c r="S225" s="150"/>
      <c r="T225" s="150"/>
      <c r="U225" s="150"/>
      <c r="V225" s="150"/>
      <c r="W225" s="150"/>
      <c r="X225" s="150"/>
      <c r="Y225" s="145"/>
      <c r="Z225" s="437"/>
      <c r="AA225" s="437"/>
      <c r="AB225" s="437"/>
      <c r="AC225" s="437"/>
      <c r="AD225" s="437"/>
      <c r="AE225" s="437"/>
      <c r="AF225" s="437"/>
      <c r="AG225" s="437"/>
      <c r="AH225" s="437"/>
      <c r="AI225" s="437"/>
      <c r="AJ225" s="437"/>
      <c r="AK225" s="437"/>
      <c r="AL225" s="437"/>
      <c r="AM225" s="437"/>
      <c r="AN225" s="437"/>
      <c r="AO225" s="437"/>
      <c r="AP225" s="437"/>
      <c r="AQ225" s="437"/>
      <c r="AR225" s="437"/>
      <c r="AS225" s="437"/>
      <c r="AT225" s="437"/>
      <c r="AU225" s="437"/>
      <c r="AV225" s="437"/>
      <c r="AW225" s="437"/>
      <c r="AX225" s="437"/>
      <c r="AY225" s="437"/>
      <c r="AZ225" s="800"/>
      <c r="BA225" s="1039" t="s">
        <v>71</v>
      </c>
      <c r="BB225" s="583" t="s">
        <v>72</v>
      </c>
      <c r="BC225" s="41" t="s">
        <v>36</v>
      </c>
      <c r="BD225" s="37" t="s">
        <v>36</v>
      </c>
      <c r="BE225" s="37" t="s">
        <v>36</v>
      </c>
      <c r="BF225" s="37" t="s">
        <v>36</v>
      </c>
      <c r="BG225" s="32" t="s">
        <v>36</v>
      </c>
      <c r="BH225" s="41" t="s">
        <v>36</v>
      </c>
      <c r="BI225" s="37" t="s">
        <v>36</v>
      </c>
      <c r="BJ225" s="37" t="s">
        <v>36</v>
      </c>
      <c r="BK225" s="37" t="s">
        <v>36</v>
      </c>
      <c r="BL225" s="32" t="s">
        <v>36</v>
      </c>
      <c r="BM225" s="41" t="s">
        <v>36</v>
      </c>
      <c r="BN225" s="37" t="s">
        <v>36</v>
      </c>
      <c r="BO225" s="37" t="s">
        <v>36</v>
      </c>
      <c r="BP225" s="37" t="s">
        <v>36</v>
      </c>
      <c r="BQ225" s="32" t="s">
        <v>36</v>
      </c>
      <c r="BR225" s="41" t="s">
        <v>36</v>
      </c>
      <c r="BS225" s="37" t="s">
        <v>36</v>
      </c>
      <c r="BT225" s="37" t="s">
        <v>36</v>
      </c>
      <c r="BU225" s="37" t="s">
        <v>36</v>
      </c>
      <c r="BV225" s="37" t="s">
        <v>36</v>
      </c>
      <c r="BW225" s="37" t="s">
        <v>36</v>
      </c>
      <c r="BX225" s="37" t="s">
        <v>36</v>
      </c>
      <c r="BY225" s="27" t="s">
        <v>36</v>
      </c>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307" customFormat="true" ht="15" customHeight="true" x14ac:dyDescent="0.2">
      <c r="A226" s="136"/>
      <c r="B226" s="130"/>
      <c r="C226" s="148"/>
      <c r="D226" s="147"/>
      <c r="E226" s="147"/>
      <c r="F226" s="147"/>
      <c r="G226" s="137"/>
      <c r="H226" s="140"/>
      <c r="I226" s="147"/>
      <c r="J226" s="147"/>
      <c r="K226" s="147"/>
      <c r="L226" s="143"/>
      <c r="M226" s="148"/>
      <c r="N226" s="147"/>
      <c r="O226" s="147"/>
      <c r="P226" s="147"/>
      <c r="Q226" s="137"/>
      <c r="R226" s="140"/>
      <c r="S226" s="147"/>
      <c r="T226" s="147"/>
      <c r="U226" s="147"/>
      <c r="V226" s="147"/>
      <c r="W226" s="147"/>
      <c r="X226" s="147"/>
      <c r="Y226" s="143"/>
      <c r="Z226" s="437"/>
      <c r="AA226" s="437"/>
      <c r="AB226" s="437"/>
      <c r="AC226" s="437"/>
      <c r="AD226" s="437"/>
      <c r="AE226" s="437"/>
      <c r="AF226" s="437"/>
      <c r="AG226" s="437"/>
      <c r="AH226" s="437"/>
      <c r="AI226" s="437"/>
      <c r="AJ226" s="437"/>
      <c r="AK226" s="437"/>
      <c r="AL226" s="437"/>
      <c r="AM226" s="437"/>
      <c r="AN226" s="437"/>
      <c r="AO226" s="437"/>
      <c r="AP226" s="437"/>
      <c r="AQ226" s="437"/>
      <c r="AR226" s="437"/>
      <c r="AS226" s="437"/>
      <c r="AT226" s="437"/>
      <c r="AU226" s="437"/>
      <c r="AV226" s="437"/>
      <c r="AW226" s="437"/>
      <c r="AX226" s="437"/>
      <c r="AY226" s="437"/>
      <c r="AZ226" s="800"/>
      <c r="BA226" s="1039"/>
      <c r="BB226" s="583" t="s">
        <v>73</v>
      </c>
      <c r="BC226" s="41" t="s">
        <v>36</v>
      </c>
      <c r="BD226" s="37" t="s">
        <v>36</v>
      </c>
      <c r="BE226" s="37" t="s">
        <v>36</v>
      </c>
      <c r="BF226" s="37" t="s">
        <v>36</v>
      </c>
      <c r="BG226" s="32" t="s">
        <v>36</v>
      </c>
      <c r="BH226" s="41" t="s">
        <v>36</v>
      </c>
      <c r="BI226" s="37" t="s">
        <v>36</v>
      </c>
      <c r="BJ226" s="37" t="s">
        <v>36</v>
      </c>
      <c r="BK226" s="37" t="s">
        <v>36</v>
      </c>
      <c r="BL226" s="32" t="s">
        <v>36</v>
      </c>
      <c r="BM226" s="41" t="s">
        <v>36</v>
      </c>
      <c r="BN226" s="37" t="s">
        <v>36</v>
      </c>
      <c r="BO226" s="37" t="s">
        <v>36</v>
      </c>
      <c r="BP226" s="37" t="s">
        <v>36</v>
      </c>
      <c r="BQ226" s="32" t="s">
        <v>36</v>
      </c>
      <c r="BR226" s="41" t="s">
        <v>36</v>
      </c>
      <c r="BS226" s="37" t="s">
        <v>36</v>
      </c>
      <c r="BT226" s="37" t="s">
        <v>36</v>
      </c>
      <c r="BU226" s="37" t="s">
        <v>36</v>
      </c>
      <c r="BV226" s="37" t="s">
        <v>36</v>
      </c>
      <c r="BW226" s="37" t="s">
        <v>36</v>
      </c>
      <c r="BX226" s="37" t="s">
        <v>36</v>
      </c>
      <c r="BY226" s="27" t="s">
        <v>36</v>
      </c>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307" customFormat="true" ht="15" customHeight="true" x14ac:dyDescent="0.2">
      <c r="A227" s="136"/>
      <c r="B227" s="130"/>
      <c r="C227" s="148"/>
      <c r="D227" s="147"/>
      <c r="E227" s="147"/>
      <c r="F227" s="147"/>
      <c r="G227" s="137"/>
      <c r="H227" s="140"/>
      <c r="I227" s="147"/>
      <c r="J227" s="147"/>
      <c r="K227" s="147"/>
      <c r="L227" s="143"/>
      <c r="M227" s="148"/>
      <c r="N227" s="147"/>
      <c r="O227" s="147"/>
      <c r="P227" s="147"/>
      <c r="Q227" s="137"/>
      <c r="R227" s="140"/>
      <c r="S227" s="147"/>
      <c r="T227" s="147"/>
      <c r="U227" s="147"/>
      <c r="V227" s="147"/>
      <c r="W227" s="147"/>
      <c r="X227" s="147"/>
      <c r="Y227" s="143"/>
      <c r="Z227" s="437"/>
      <c r="AA227" s="437"/>
      <c r="AB227" s="437"/>
      <c r="AC227" s="437"/>
      <c r="AD227" s="437"/>
      <c r="AE227" s="437"/>
      <c r="AF227" s="437"/>
      <c r="AG227" s="437"/>
      <c r="AH227" s="437"/>
      <c r="AI227" s="437"/>
      <c r="AJ227" s="437"/>
      <c r="AK227" s="437"/>
      <c r="AL227" s="437"/>
      <c r="AM227" s="437"/>
      <c r="AN227" s="437"/>
      <c r="AO227" s="437"/>
      <c r="AP227" s="437"/>
      <c r="AQ227" s="437"/>
      <c r="AR227" s="437"/>
      <c r="AS227" s="437"/>
      <c r="AT227" s="437"/>
      <c r="AU227" s="437"/>
      <c r="AV227" s="437"/>
      <c r="AW227" s="437"/>
      <c r="AX227" s="437"/>
      <c r="AY227" s="437"/>
      <c r="AZ227" s="800"/>
      <c r="BA227" s="1039" t="s">
        <v>96</v>
      </c>
      <c r="BB227" s="583" t="s">
        <v>62</v>
      </c>
      <c r="BC227" s="41" t="s">
        <v>36</v>
      </c>
      <c r="BD227" s="37" t="s">
        <v>36</v>
      </c>
      <c r="BE227" s="37" t="s">
        <v>36</v>
      </c>
      <c r="BF227" s="37" t="s">
        <v>36</v>
      </c>
      <c r="BG227" s="32" t="s">
        <v>36</v>
      </c>
      <c r="BH227" s="41" t="s">
        <v>36</v>
      </c>
      <c r="BI227" s="37" t="s">
        <v>36</v>
      </c>
      <c r="BJ227" s="37" t="s">
        <v>36</v>
      </c>
      <c r="BK227" s="37" t="s">
        <v>36</v>
      </c>
      <c r="BL227" s="32" t="s">
        <v>36</v>
      </c>
      <c r="BM227" s="41" t="s">
        <v>36</v>
      </c>
      <c r="BN227" s="37" t="s">
        <v>36</v>
      </c>
      <c r="BO227" s="37" t="s">
        <v>36</v>
      </c>
      <c r="BP227" s="37" t="s">
        <v>36</v>
      </c>
      <c r="BQ227" s="32" t="s">
        <v>36</v>
      </c>
      <c r="BR227" s="41" t="s">
        <v>36</v>
      </c>
      <c r="BS227" s="37" t="s">
        <v>36</v>
      </c>
      <c r="BT227" s="37" t="s">
        <v>36</v>
      </c>
      <c r="BU227" s="37" t="s">
        <v>36</v>
      </c>
      <c r="BV227" s="37" t="s">
        <v>36</v>
      </c>
      <c r="BW227" s="37" t="s">
        <v>36</v>
      </c>
      <c r="BX227" s="37" t="s">
        <v>36</v>
      </c>
      <c r="BY227" s="27" t="s">
        <v>36</v>
      </c>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307" customFormat="true" ht="15" customHeight="true" x14ac:dyDescent="0.2">
      <c r="A228" s="136"/>
      <c r="B228" s="130"/>
      <c r="C228" s="113"/>
      <c r="D228" s="112"/>
      <c r="E228" s="112"/>
      <c r="F228" s="112"/>
      <c r="G228" s="111"/>
      <c r="H228" s="110"/>
      <c r="I228" s="112"/>
      <c r="J228" s="112"/>
      <c r="K228" s="112"/>
      <c r="L228" s="109"/>
      <c r="M228" s="113"/>
      <c r="N228" s="112"/>
      <c r="O228" s="112"/>
      <c r="P228" s="112"/>
      <c r="Q228" s="111"/>
      <c r="R228" s="110"/>
      <c r="S228" s="112"/>
      <c r="T228" s="112"/>
      <c r="U228" s="112"/>
      <c r="V228" s="112"/>
      <c r="W228" s="112"/>
      <c r="X228" s="112"/>
      <c r="Y228" s="109"/>
      <c r="Z228" s="437"/>
      <c r="AA228" s="437"/>
      <c r="AB228" s="437"/>
      <c r="AC228" s="437"/>
      <c r="AD228" s="437"/>
      <c r="AE228" s="437"/>
      <c r="AF228" s="437"/>
      <c r="AG228" s="437"/>
      <c r="AH228" s="437"/>
      <c r="AI228" s="437"/>
      <c r="AJ228" s="437"/>
      <c r="AK228" s="437"/>
      <c r="AL228" s="437"/>
      <c r="AM228" s="437"/>
      <c r="AN228" s="437"/>
      <c r="AO228" s="437"/>
      <c r="AP228" s="437"/>
      <c r="AQ228" s="437"/>
      <c r="AR228" s="437"/>
      <c r="AS228" s="437"/>
      <c r="AT228" s="437"/>
      <c r="AU228" s="437"/>
      <c r="AV228" s="437"/>
      <c r="AW228" s="437"/>
      <c r="AX228" s="437"/>
      <c r="AY228" s="437"/>
      <c r="AZ228" s="800"/>
      <c r="BA228" s="1039"/>
      <c r="BB228" s="583" t="s">
        <v>93</v>
      </c>
      <c r="BC228" s="41" t="s">
        <v>36</v>
      </c>
      <c r="BD228" s="37" t="s">
        <v>36</v>
      </c>
      <c r="BE228" s="37" t="s">
        <v>36</v>
      </c>
      <c r="BF228" s="37" t="s">
        <v>36</v>
      </c>
      <c r="BG228" s="32" t="s">
        <v>36</v>
      </c>
      <c r="BH228" s="41" t="s">
        <v>36</v>
      </c>
      <c r="BI228" s="37" t="s">
        <v>36</v>
      </c>
      <c r="BJ228" s="37" t="s">
        <v>36</v>
      </c>
      <c r="BK228" s="37" t="s">
        <v>36</v>
      </c>
      <c r="BL228" s="32" t="s">
        <v>36</v>
      </c>
      <c r="BM228" s="41" t="s">
        <v>36</v>
      </c>
      <c r="BN228" s="37" t="s">
        <v>36</v>
      </c>
      <c r="BO228" s="37" t="s">
        <v>36</v>
      </c>
      <c r="BP228" s="37" t="s">
        <v>36</v>
      </c>
      <c r="BQ228" s="32" t="s">
        <v>36</v>
      </c>
      <c r="BR228" s="41" t="s">
        <v>36</v>
      </c>
      <c r="BS228" s="37" t="s">
        <v>36</v>
      </c>
      <c r="BT228" s="37" t="s">
        <v>36</v>
      </c>
      <c r="BU228" s="37" t="s">
        <v>36</v>
      </c>
      <c r="BV228" s="37" t="s">
        <v>36</v>
      </c>
      <c r="BW228" s="37" t="s">
        <v>36</v>
      </c>
      <c r="BX228" s="37" t="s">
        <v>36</v>
      </c>
      <c r="BY228" s="27" t="s">
        <v>36</v>
      </c>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307" customFormat="true" ht="15" customHeight="true" x14ac:dyDescent="0.2">
      <c r="A229" s="136"/>
      <c r="B229" s="130"/>
      <c r="C229" s="113"/>
      <c r="D229" s="112"/>
      <c r="E229" s="112"/>
      <c r="F229" s="112"/>
      <c r="G229" s="111"/>
      <c r="H229" s="110"/>
      <c r="I229" s="112"/>
      <c r="J229" s="112"/>
      <c r="K229" s="112"/>
      <c r="L229" s="109"/>
      <c r="M229" s="113"/>
      <c r="N229" s="112"/>
      <c r="O229" s="112"/>
      <c r="P229" s="112"/>
      <c r="Q229" s="111"/>
      <c r="R229" s="110"/>
      <c r="S229" s="112"/>
      <c r="T229" s="112"/>
      <c r="U229" s="112"/>
      <c r="V229" s="112"/>
      <c r="W229" s="112"/>
      <c r="X229" s="112"/>
      <c r="Y229" s="109"/>
      <c r="Z229" s="437"/>
      <c r="AA229" s="437"/>
      <c r="AB229" s="437"/>
      <c r="AC229" s="437"/>
      <c r="AD229" s="437"/>
      <c r="AE229" s="437"/>
      <c r="AF229" s="437"/>
      <c r="AG229" s="437"/>
      <c r="AH229" s="437"/>
      <c r="AI229" s="437"/>
      <c r="AJ229" s="437"/>
      <c r="AK229" s="437"/>
      <c r="AL229" s="437"/>
      <c r="AM229" s="437"/>
      <c r="AN229" s="437"/>
      <c r="AO229" s="437"/>
      <c r="AP229" s="437"/>
      <c r="AQ229" s="437"/>
      <c r="AR229" s="437"/>
      <c r="AS229" s="437"/>
      <c r="AT229" s="437"/>
      <c r="AU229" s="437"/>
      <c r="AV229" s="437"/>
      <c r="AW229" s="437"/>
      <c r="AX229" s="437"/>
      <c r="AY229" s="437"/>
      <c r="AZ229" s="800"/>
      <c r="BA229" s="1039"/>
      <c r="BB229" s="583" t="s">
        <v>94</v>
      </c>
      <c r="BC229" s="41" t="s">
        <v>36</v>
      </c>
      <c r="BD229" s="37" t="s">
        <v>36</v>
      </c>
      <c r="BE229" s="37" t="s">
        <v>36</v>
      </c>
      <c r="BF229" s="37" t="s">
        <v>36</v>
      </c>
      <c r="BG229" s="32" t="s">
        <v>36</v>
      </c>
      <c r="BH229" s="41" t="s">
        <v>36</v>
      </c>
      <c r="BI229" s="37" t="s">
        <v>36</v>
      </c>
      <c r="BJ229" s="37" t="s">
        <v>36</v>
      </c>
      <c r="BK229" s="37" t="s">
        <v>36</v>
      </c>
      <c r="BL229" s="32" t="s">
        <v>36</v>
      </c>
      <c r="BM229" s="41" t="s">
        <v>36</v>
      </c>
      <c r="BN229" s="37" t="s">
        <v>36</v>
      </c>
      <c r="BO229" s="37" t="s">
        <v>36</v>
      </c>
      <c r="BP229" s="37" t="s">
        <v>36</v>
      </c>
      <c r="BQ229" s="32" t="s">
        <v>36</v>
      </c>
      <c r="BR229" s="41" t="s">
        <v>36</v>
      </c>
      <c r="BS229" s="37" t="s">
        <v>36</v>
      </c>
      <c r="BT229" s="37" t="s">
        <v>36</v>
      </c>
      <c r="BU229" s="37" t="s">
        <v>36</v>
      </c>
      <c r="BV229" s="37" t="s">
        <v>36</v>
      </c>
      <c r="BW229" s="37" t="s">
        <v>36</v>
      </c>
      <c r="BX229" s="37" t="s">
        <v>36</v>
      </c>
      <c r="BY229" s="27" t="s">
        <v>36</v>
      </c>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307" customFormat="true" ht="15" customHeight="true" x14ac:dyDescent="0.2">
      <c r="A230" s="136"/>
      <c r="B230" s="130"/>
      <c r="C230" s="113"/>
      <c r="D230" s="112"/>
      <c r="E230" s="112"/>
      <c r="F230" s="112"/>
      <c r="G230" s="111"/>
      <c r="H230" s="110"/>
      <c r="I230" s="112"/>
      <c r="J230" s="112"/>
      <c r="K230" s="112"/>
      <c r="L230" s="109"/>
      <c r="M230" s="113"/>
      <c r="N230" s="112"/>
      <c r="O230" s="112"/>
      <c r="P230" s="112"/>
      <c r="Q230" s="111"/>
      <c r="R230" s="110"/>
      <c r="S230" s="112"/>
      <c r="T230" s="112"/>
      <c r="U230" s="112"/>
      <c r="V230" s="112"/>
      <c r="W230" s="112"/>
      <c r="X230" s="112"/>
      <c r="Y230" s="109"/>
      <c r="Z230" s="437"/>
      <c r="AA230" s="437"/>
      <c r="AB230" s="437"/>
      <c r="AC230" s="437"/>
      <c r="AD230" s="437"/>
      <c r="AE230" s="437"/>
      <c r="AF230" s="437"/>
      <c r="AG230" s="437"/>
      <c r="AH230" s="437"/>
      <c r="AI230" s="437"/>
      <c r="AJ230" s="437"/>
      <c r="AK230" s="437"/>
      <c r="AL230" s="437"/>
      <c r="AM230" s="437"/>
      <c r="AN230" s="437"/>
      <c r="AO230" s="437"/>
      <c r="AP230" s="437"/>
      <c r="AQ230" s="437"/>
      <c r="AR230" s="437"/>
      <c r="AS230" s="437"/>
      <c r="AT230" s="437"/>
      <c r="AU230" s="437"/>
      <c r="AV230" s="437"/>
      <c r="AW230" s="437"/>
      <c r="AX230" s="437"/>
      <c r="AY230" s="437"/>
      <c r="AZ230" s="800"/>
      <c r="BA230" s="1039"/>
      <c r="BB230" s="583" t="s">
        <v>95</v>
      </c>
      <c r="BC230" s="41" t="s">
        <v>36</v>
      </c>
      <c r="BD230" s="37" t="s">
        <v>36</v>
      </c>
      <c r="BE230" s="37" t="s">
        <v>36</v>
      </c>
      <c r="BF230" s="37" t="s">
        <v>36</v>
      </c>
      <c r="BG230" s="32" t="s">
        <v>36</v>
      </c>
      <c r="BH230" s="41" t="s">
        <v>36</v>
      </c>
      <c r="BI230" s="37" t="s">
        <v>36</v>
      </c>
      <c r="BJ230" s="37" t="s">
        <v>36</v>
      </c>
      <c r="BK230" s="37" t="s">
        <v>36</v>
      </c>
      <c r="BL230" s="32" t="s">
        <v>36</v>
      </c>
      <c r="BM230" s="41" t="s">
        <v>36</v>
      </c>
      <c r="BN230" s="37" t="s">
        <v>36</v>
      </c>
      <c r="BO230" s="37" t="s">
        <v>36</v>
      </c>
      <c r="BP230" s="37" t="s">
        <v>36</v>
      </c>
      <c r="BQ230" s="32" t="s">
        <v>36</v>
      </c>
      <c r="BR230" s="41" t="s">
        <v>36</v>
      </c>
      <c r="BS230" s="37" t="s">
        <v>36</v>
      </c>
      <c r="BT230" s="37" t="s">
        <v>36</v>
      </c>
      <c r="BU230" s="37" t="s">
        <v>36</v>
      </c>
      <c r="BV230" s="37" t="s">
        <v>36</v>
      </c>
      <c r="BW230" s="37" t="s">
        <v>36</v>
      </c>
      <c r="BX230" s="37" t="s">
        <v>36</v>
      </c>
      <c r="BY230" s="27" t="s">
        <v>36</v>
      </c>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307" customFormat="true" ht="15" customHeight="true" x14ac:dyDescent="0.2">
      <c r="A231" s="158"/>
      <c r="B231" s="129"/>
      <c r="C231" s="79"/>
      <c r="D231" s="150"/>
      <c r="E231" s="150"/>
      <c r="F231" s="150"/>
      <c r="G231" s="139"/>
      <c r="H231" s="78"/>
      <c r="I231" s="150"/>
      <c r="J231" s="150"/>
      <c r="K231" s="150"/>
      <c r="L231" s="145"/>
      <c r="M231" s="79"/>
      <c r="N231" s="150"/>
      <c r="O231" s="150"/>
      <c r="P231" s="150"/>
      <c r="Q231" s="139"/>
      <c r="R231" s="78"/>
      <c r="S231" s="150"/>
      <c r="T231" s="150"/>
      <c r="U231" s="150"/>
      <c r="V231" s="150"/>
      <c r="W231" s="150"/>
      <c r="X231" s="150"/>
      <c r="Y231" s="145"/>
      <c r="Z231" s="437"/>
      <c r="AA231" s="437"/>
      <c r="AB231" s="437"/>
      <c r="AC231" s="437"/>
      <c r="AD231" s="437"/>
      <c r="AE231" s="437"/>
      <c r="AF231" s="437"/>
      <c r="AG231" s="437"/>
      <c r="AH231" s="437"/>
      <c r="AI231" s="437"/>
      <c r="AJ231" s="437"/>
      <c r="AK231" s="437"/>
      <c r="AL231" s="437"/>
      <c r="AM231" s="437"/>
      <c r="AN231" s="437"/>
      <c r="AO231" s="437"/>
      <c r="AP231" s="437"/>
      <c r="AQ231" s="437"/>
      <c r="AR231" s="437"/>
      <c r="AS231" s="437"/>
      <c r="AT231" s="437"/>
      <c r="AU231" s="437"/>
      <c r="AV231" s="437"/>
      <c r="AW231" s="437"/>
      <c r="AX231" s="437"/>
      <c r="AY231" s="437"/>
      <c r="AZ231" s="800"/>
      <c r="BA231" s="801"/>
      <c r="BB231" s="583"/>
      <c r="BC231" s="447"/>
      <c r="BD231" s="434"/>
      <c r="BE231" s="434"/>
      <c r="BF231" s="434"/>
      <c r="BG231" s="451"/>
      <c r="BH231" s="447"/>
      <c r="BI231" s="434"/>
      <c r="BJ231" s="434"/>
      <c r="BK231" s="434"/>
      <c r="BL231" s="451"/>
      <c r="BM231" s="447"/>
      <c r="BN231" s="434"/>
      <c r="BO231" s="434"/>
      <c r="BP231" s="434"/>
      <c r="BQ231" s="451"/>
      <c r="BR231" s="447"/>
      <c r="BS231" s="434"/>
      <c r="BT231" s="434"/>
      <c r="BU231" s="434"/>
      <c r="BV231" s="434"/>
      <c r="BW231" s="434"/>
      <c r="BX231" s="434"/>
      <c r="BY231" s="435"/>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307" customFormat="true" ht="15" customHeight="true" x14ac:dyDescent="0.2">
      <c r="A232" s="158"/>
      <c r="B232" s="129"/>
      <c r="C232" s="79"/>
      <c r="D232" s="150"/>
      <c r="E232" s="150"/>
      <c r="F232" s="150"/>
      <c r="G232" s="139"/>
      <c r="H232" s="78"/>
      <c r="I232" s="150"/>
      <c r="J232" s="150"/>
      <c r="K232" s="150"/>
      <c r="L232" s="145"/>
      <c r="M232" s="79"/>
      <c r="N232" s="150"/>
      <c r="O232" s="150"/>
      <c r="P232" s="150"/>
      <c r="Q232" s="139"/>
      <c r="R232" s="78"/>
      <c r="S232" s="150"/>
      <c r="T232" s="150"/>
      <c r="U232" s="150"/>
      <c r="V232" s="150"/>
      <c r="W232" s="150"/>
      <c r="X232" s="150"/>
      <c r="Y232" s="145"/>
      <c r="Z232" s="437"/>
      <c r="AA232" s="437"/>
      <c r="AB232" s="437"/>
      <c r="AC232" s="437"/>
      <c r="AD232" s="437"/>
      <c r="AE232" s="437"/>
      <c r="AF232" s="437"/>
      <c r="AG232" s="437"/>
      <c r="AH232" s="437"/>
      <c r="AI232" s="437"/>
      <c r="AJ232" s="437"/>
      <c r="AK232" s="437"/>
      <c r="AL232" s="437"/>
      <c r="AM232" s="437"/>
      <c r="AN232" s="437"/>
      <c r="AO232" s="437"/>
      <c r="AP232" s="437"/>
      <c r="AQ232" s="437"/>
      <c r="AR232" s="437"/>
      <c r="AS232" s="437"/>
      <c r="AT232" s="437"/>
      <c r="AU232" s="437"/>
      <c r="AV232" s="437"/>
      <c r="AW232" s="437"/>
      <c r="AX232" s="437"/>
      <c r="AY232" s="437"/>
      <c r="AZ232" s="800"/>
      <c r="BA232" s="802"/>
      <c r="BB232" s="583"/>
      <c r="BC232" s="447"/>
      <c r="BD232" s="434"/>
      <c r="BE232" s="434"/>
      <c r="BF232" s="434"/>
      <c r="BG232" s="451"/>
      <c r="BH232" s="447"/>
      <c r="BI232" s="434"/>
      <c r="BJ232" s="434"/>
      <c r="BK232" s="434"/>
      <c r="BL232" s="451"/>
      <c r="BM232" s="447"/>
      <c r="BN232" s="434"/>
      <c r="BO232" s="434"/>
      <c r="BP232" s="434"/>
      <c r="BQ232" s="451"/>
      <c r="BR232" s="447"/>
      <c r="BS232" s="434"/>
      <c r="BT232" s="434"/>
      <c r="BU232" s="434"/>
      <c r="BV232" s="434"/>
      <c r="BW232" s="434"/>
      <c r="BX232" s="434"/>
      <c r="BY232" s="435"/>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307" customFormat="true" ht="15" customHeight="true" x14ac:dyDescent="0.2">
      <c r="A233" s="158"/>
      <c r="B233" s="129"/>
      <c r="C233" s="79"/>
      <c r="D233" s="150"/>
      <c r="E233" s="150"/>
      <c r="F233" s="150"/>
      <c r="G233" s="139"/>
      <c r="H233" s="78"/>
      <c r="I233" s="150"/>
      <c r="J233" s="150"/>
      <c r="K233" s="150"/>
      <c r="L233" s="145"/>
      <c r="M233" s="79"/>
      <c r="N233" s="150"/>
      <c r="O233" s="150"/>
      <c r="P233" s="150"/>
      <c r="Q233" s="139"/>
      <c r="R233" s="78"/>
      <c r="S233" s="150"/>
      <c r="T233" s="150"/>
      <c r="U233" s="150"/>
      <c r="V233" s="150"/>
      <c r="W233" s="150"/>
      <c r="X233" s="150"/>
      <c r="Y233" s="145"/>
      <c r="Z233" s="437"/>
      <c r="AA233" s="437"/>
      <c r="AB233" s="437"/>
      <c r="AC233" s="437"/>
      <c r="AD233" s="437"/>
      <c r="AE233" s="437"/>
      <c r="AF233" s="437"/>
      <c r="AG233" s="437"/>
      <c r="AH233" s="437"/>
      <c r="AI233" s="437"/>
      <c r="AJ233" s="437"/>
      <c r="AK233" s="437"/>
      <c r="AL233" s="437"/>
      <c r="AM233" s="437"/>
      <c r="AN233" s="437"/>
      <c r="AO233" s="437"/>
      <c r="AP233" s="437"/>
      <c r="AQ233" s="437"/>
      <c r="AR233" s="437"/>
      <c r="AS233" s="437"/>
      <c r="AT233" s="437"/>
      <c r="AU233" s="437"/>
      <c r="AV233" s="437"/>
      <c r="AW233" s="437"/>
      <c r="AX233" s="437"/>
      <c r="AY233" s="437"/>
      <c r="AZ233" s="800"/>
      <c r="BA233" s="802"/>
      <c r="BB233" s="583"/>
      <c r="BC233" s="447"/>
      <c r="BD233" s="434"/>
      <c r="BE233" s="434"/>
      <c r="BF233" s="434"/>
      <c r="BG233" s="451"/>
      <c r="BH233" s="447"/>
      <c r="BI233" s="434"/>
      <c r="BJ233" s="434"/>
      <c r="BK233" s="434"/>
      <c r="BL233" s="451"/>
      <c r="BM233" s="447"/>
      <c r="BN233" s="434"/>
      <c r="BO233" s="434"/>
      <c r="BP233" s="434"/>
      <c r="BQ233" s="451"/>
      <c r="BR233" s="447"/>
      <c r="BS233" s="434"/>
      <c r="BT233" s="434"/>
      <c r="BU233" s="434"/>
      <c r="BV233" s="434"/>
      <c r="BW233" s="434"/>
      <c r="BX233" s="434"/>
      <c r="BY233" s="435"/>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307" customFormat="true" ht="15" customHeight="true" x14ac:dyDescent="0.2">
      <c r="A234" s="158"/>
      <c r="B234" s="129"/>
      <c r="C234" s="79"/>
      <c r="D234" s="150"/>
      <c r="E234" s="150"/>
      <c r="F234" s="150"/>
      <c r="G234" s="139"/>
      <c r="H234" s="78"/>
      <c r="I234" s="150"/>
      <c r="J234" s="150"/>
      <c r="K234" s="150"/>
      <c r="L234" s="145"/>
      <c r="M234" s="79"/>
      <c r="N234" s="150"/>
      <c r="O234" s="150"/>
      <c r="P234" s="150"/>
      <c r="Q234" s="139"/>
      <c r="R234" s="78"/>
      <c r="S234" s="150"/>
      <c r="T234" s="150"/>
      <c r="U234" s="150"/>
      <c r="V234" s="150"/>
      <c r="W234" s="150"/>
      <c r="X234" s="150"/>
      <c r="Y234" s="145"/>
      <c r="Z234" s="437"/>
      <c r="AA234" s="437"/>
      <c r="AB234" s="437"/>
      <c r="AC234" s="437"/>
      <c r="AD234" s="437"/>
      <c r="AE234" s="437"/>
      <c r="AF234" s="437"/>
      <c r="AG234" s="437"/>
      <c r="AH234" s="437"/>
      <c r="AI234" s="437"/>
      <c r="AJ234" s="437"/>
      <c r="AK234" s="437"/>
      <c r="AL234" s="437"/>
      <c r="AM234" s="437"/>
      <c r="AN234" s="437"/>
      <c r="AO234" s="437"/>
      <c r="AP234" s="437"/>
      <c r="AQ234" s="437"/>
      <c r="AR234" s="437"/>
      <c r="AS234" s="437"/>
      <c r="AT234" s="437"/>
      <c r="AU234" s="437"/>
      <c r="AV234" s="437"/>
      <c r="AW234" s="437"/>
      <c r="AX234" s="437"/>
      <c r="AY234" s="437"/>
      <c r="AZ234" s="800"/>
      <c r="BA234" s="802"/>
      <c r="BB234" s="583"/>
      <c r="BC234" s="447"/>
      <c r="BD234" s="434"/>
      <c r="BE234" s="434"/>
      <c r="BF234" s="434"/>
      <c r="BG234" s="451"/>
      <c r="BH234" s="447"/>
      <c r="BI234" s="434"/>
      <c r="BJ234" s="434"/>
      <c r="BK234" s="434"/>
      <c r="BL234" s="451"/>
      <c r="BM234" s="447"/>
      <c r="BN234" s="434"/>
      <c r="BO234" s="434"/>
      <c r="BP234" s="434"/>
      <c r="BQ234" s="451"/>
      <c r="BR234" s="447"/>
      <c r="BS234" s="434"/>
      <c r="BT234" s="434"/>
      <c r="BU234" s="434"/>
      <c r="BV234" s="434"/>
      <c r="BW234" s="434"/>
      <c r="BX234" s="434"/>
      <c r="BY234" s="435"/>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307" customFormat="true" ht="15" customHeight="true" x14ac:dyDescent="0.2">
      <c r="A235" s="158"/>
      <c r="B235" s="129"/>
      <c r="C235" s="79"/>
      <c r="D235" s="150"/>
      <c r="E235" s="150"/>
      <c r="F235" s="150"/>
      <c r="G235" s="139"/>
      <c r="H235" s="78"/>
      <c r="I235" s="150"/>
      <c r="J235" s="150"/>
      <c r="K235" s="150"/>
      <c r="L235" s="145"/>
      <c r="M235" s="79"/>
      <c r="N235" s="150"/>
      <c r="O235" s="150"/>
      <c r="P235" s="150"/>
      <c r="Q235" s="139"/>
      <c r="R235" s="78"/>
      <c r="S235" s="150"/>
      <c r="T235" s="150"/>
      <c r="U235" s="150"/>
      <c r="V235" s="150"/>
      <c r="W235" s="150"/>
      <c r="X235" s="150"/>
      <c r="Y235" s="145"/>
      <c r="Z235" s="437"/>
      <c r="AA235" s="437"/>
      <c r="AB235" s="437"/>
      <c r="AC235" s="437"/>
      <c r="AD235" s="437"/>
      <c r="AE235" s="437"/>
      <c r="AF235" s="437"/>
      <c r="AG235" s="437"/>
      <c r="AH235" s="437"/>
      <c r="AI235" s="437"/>
      <c r="AJ235" s="437"/>
      <c r="AK235" s="437"/>
      <c r="AL235" s="437"/>
      <c r="AM235" s="437"/>
      <c r="AN235" s="437"/>
      <c r="AO235" s="437"/>
      <c r="AP235" s="437"/>
      <c r="AQ235" s="437"/>
      <c r="AR235" s="437"/>
      <c r="AS235" s="437"/>
      <c r="AT235" s="437"/>
      <c r="AU235" s="437"/>
      <c r="AV235" s="437"/>
      <c r="AW235" s="437"/>
      <c r="AX235" s="437"/>
      <c r="AY235" s="437"/>
      <c r="AZ235" s="800"/>
      <c r="BA235" s="802"/>
      <c r="BB235" s="583"/>
      <c r="BC235" s="447"/>
      <c r="BD235" s="434"/>
      <c r="BE235" s="434"/>
      <c r="BF235" s="434"/>
      <c r="BG235" s="451"/>
      <c r="BH235" s="447"/>
      <c r="BI235" s="434"/>
      <c r="BJ235" s="434"/>
      <c r="BK235" s="434"/>
      <c r="BL235" s="451"/>
      <c r="BM235" s="447"/>
      <c r="BN235" s="434"/>
      <c r="BO235" s="434"/>
      <c r="BP235" s="434"/>
      <c r="BQ235" s="451"/>
      <c r="BR235" s="447"/>
      <c r="BS235" s="434"/>
      <c r="BT235" s="434"/>
      <c r="BU235" s="434"/>
      <c r="BV235" s="434"/>
      <c r="BW235" s="434"/>
      <c r="BX235" s="434"/>
      <c r="BY235" s="435"/>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307" customFormat="true" ht="15" customHeight="true" x14ac:dyDescent="0.2">
      <c r="A236" s="158"/>
      <c r="B236" s="129"/>
      <c r="C236" s="79"/>
      <c r="D236" s="150"/>
      <c r="E236" s="150"/>
      <c r="F236" s="150"/>
      <c r="G236" s="139"/>
      <c r="H236" s="78"/>
      <c r="I236" s="150"/>
      <c r="J236" s="150"/>
      <c r="K236" s="150"/>
      <c r="L236" s="145"/>
      <c r="M236" s="79"/>
      <c r="N236" s="150"/>
      <c r="O236" s="150"/>
      <c r="P236" s="150"/>
      <c r="Q236" s="139"/>
      <c r="R236" s="78"/>
      <c r="S236" s="150"/>
      <c r="T236" s="150"/>
      <c r="U236" s="150"/>
      <c r="V236" s="150"/>
      <c r="W236" s="150"/>
      <c r="X236" s="150"/>
      <c r="Y236" s="145"/>
      <c r="Z236" s="437"/>
      <c r="AA236" s="437"/>
      <c r="AB236" s="437"/>
      <c r="AC236" s="437"/>
      <c r="AD236" s="437"/>
      <c r="AE236" s="437"/>
      <c r="AF236" s="437"/>
      <c r="AG236" s="437"/>
      <c r="AH236" s="437"/>
      <c r="AI236" s="437"/>
      <c r="AJ236" s="437"/>
      <c r="AK236" s="437"/>
      <c r="AL236" s="437"/>
      <c r="AM236" s="437"/>
      <c r="AN236" s="437"/>
      <c r="AO236" s="437"/>
      <c r="AP236" s="437"/>
      <c r="AQ236" s="437"/>
      <c r="AR236" s="437"/>
      <c r="AS236" s="437"/>
      <c r="AT236" s="437"/>
      <c r="AU236" s="437"/>
      <c r="AV236" s="437"/>
      <c r="AW236" s="437"/>
      <c r="AX236" s="437"/>
      <c r="AY236" s="437"/>
      <c r="AZ236" s="800"/>
      <c r="BA236" s="802"/>
      <c r="BB236" s="583"/>
      <c r="BC236" s="447"/>
      <c r="BD236" s="434"/>
      <c r="BE236" s="434"/>
      <c r="BF236" s="434"/>
      <c r="BG236" s="451"/>
      <c r="BH236" s="447"/>
      <c r="BI236" s="434"/>
      <c r="BJ236" s="434"/>
      <c r="BK236" s="434"/>
      <c r="BL236" s="451"/>
      <c r="BM236" s="447"/>
      <c r="BN236" s="434"/>
      <c r="BO236" s="434"/>
      <c r="BP236" s="434"/>
      <c r="BQ236" s="451"/>
      <c r="BR236" s="447"/>
      <c r="BS236" s="434"/>
      <c r="BT236" s="434"/>
      <c r="BU236" s="434"/>
      <c r="BV236" s="434"/>
      <c r="BW236" s="434"/>
      <c r="BX236" s="434"/>
      <c r="BY236" s="435"/>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307" customFormat="true" ht="15" customHeight="true" x14ac:dyDescent="0.2">
      <c r="A237" s="158"/>
      <c r="B237" s="129"/>
      <c r="C237" s="79"/>
      <c r="D237" s="150"/>
      <c r="E237" s="150"/>
      <c r="F237" s="150"/>
      <c r="G237" s="139"/>
      <c r="H237" s="78"/>
      <c r="I237" s="150"/>
      <c r="J237" s="150"/>
      <c r="K237" s="150"/>
      <c r="L237" s="145"/>
      <c r="M237" s="79"/>
      <c r="N237" s="150"/>
      <c r="O237" s="150"/>
      <c r="P237" s="150"/>
      <c r="Q237" s="139"/>
      <c r="R237" s="78"/>
      <c r="S237" s="150"/>
      <c r="T237" s="150"/>
      <c r="U237" s="150"/>
      <c r="V237" s="150"/>
      <c r="W237" s="150"/>
      <c r="X237" s="150"/>
      <c r="Y237" s="145"/>
      <c r="Z237" s="437"/>
      <c r="AA237" s="437"/>
      <c r="AB237" s="437"/>
      <c r="AC237" s="437"/>
      <c r="AD237" s="437"/>
      <c r="AE237" s="437"/>
      <c r="AF237" s="437"/>
      <c r="AG237" s="437"/>
      <c r="AH237" s="437"/>
      <c r="AI237" s="437"/>
      <c r="AJ237" s="437"/>
      <c r="AK237" s="437"/>
      <c r="AL237" s="437"/>
      <c r="AM237" s="437"/>
      <c r="AN237" s="437"/>
      <c r="AO237" s="437"/>
      <c r="AP237" s="437"/>
      <c r="AQ237" s="437"/>
      <c r="AR237" s="437"/>
      <c r="AS237" s="437"/>
      <c r="AT237" s="437"/>
      <c r="AU237" s="437"/>
      <c r="AV237" s="437"/>
      <c r="AW237" s="437"/>
      <c r="AX237" s="437"/>
      <c r="AY237" s="437"/>
      <c r="AZ237" s="800"/>
      <c r="BA237" s="802"/>
      <c r="BB237" s="583"/>
      <c r="BC237" s="447"/>
      <c r="BD237" s="434"/>
      <c r="BE237" s="434"/>
      <c r="BF237" s="434"/>
      <c r="BG237" s="451"/>
      <c r="BH237" s="447"/>
      <c r="BI237" s="434"/>
      <c r="BJ237" s="434"/>
      <c r="BK237" s="434"/>
      <c r="BL237" s="451"/>
      <c r="BM237" s="447"/>
      <c r="BN237" s="434"/>
      <c r="BO237" s="434"/>
      <c r="BP237" s="434"/>
      <c r="BQ237" s="451"/>
      <c r="BR237" s="447"/>
      <c r="BS237" s="434"/>
      <c r="BT237" s="434"/>
      <c r="BU237" s="434"/>
      <c r="BV237" s="434"/>
      <c r="BW237" s="434"/>
      <c r="BX237" s="434"/>
      <c r="BY237" s="435"/>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307" customFormat="true" ht="15" customHeight="true" x14ac:dyDescent="0.2">
      <c r="A238" s="158"/>
      <c r="B238" s="129"/>
      <c r="C238" s="79"/>
      <c r="D238" s="150"/>
      <c r="E238" s="150"/>
      <c r="F238" s="150"/>
      <c r="G238" s="139"/>
      <c r="H238" s="78"/>
      <c r="I238" s="150"/>
      <c r="J238" s="150"/>
      <c r="K238" s="150"/>
      <c r="L238" s="145"/>
      <c r="M238" s="79"/>
      <c r="N238" s="150"/>
      <c r="O238" s="150"/>
      <c r="P238" s="150"/>
      <c r="Q238" s="139"/>
      <c r="R238" s="78"/>
      <c r="S238" s="150"/>
      <c r="T238" s="150"/>
      <c r="U238" s="150"/>
      <c r="V238" s="150"/>
      <c r="W238" s="150"/>
      <c r="X238" s="150"/>
      <c r="Y238" s="145"/>
      <c r="Z238" s="437"/>
      <c r="AA238" s="437"/>
      <c r="AB238" s="437"/>
      <c r="AC238" s="437"/>
      <c r="AD238" s="437"/>
      <c r="AE238" s="437"/>
      <c r="AF238" s="437"/>
      <c r="AG238" s="437"/>
      <c r="AH238" s="437"/>
      <c r="AI238" s="437"/>
      <c r="AJ238" s="437"/>
      <c r="AK238" s="437"/>
      <c r="AL238" s="437"/>
      <c r="AM238" s="437"/>
      <c r="AN238" s="437"/>
      <c r="AO238" s="437"/>
      <c r="AP238" s="437"/>
      <c r="AQ238" s="437"/>
      <c r="AR238" s="437"/>
      <c r="AS238" s="437"/>
      <c r="AT238" s="437"/>
      <c r="AU238" s="437"/>
      <c r="AV238" s="437"/>
      <c r="AW238" s="437"/>
      <c r="AX238" s="437"/>
      <c r="AY238" s="437"/>
      <c r="AZ238" s="800"/>
      <c r="BA238" s="802"/>
      <c r="BB238" s="583"/>
      <c r="BC238" s="447"/>
      <c r="BD238" s="434"/>
      <c r="BE238" s="434"/>
      <c r="BF238" s="434"/>
      <c r="BG238" s="451"/>
      <c r="BH238" s="447"/>
      <c r="BI238" s="434"/>
      <c r="BJ238" s="434"/>
      <c r="BK238" s="434"/>
      <c r="BL238" s="451"/>
      <c r="BM238" s="447"/>
      <c r="BN238" s="434"/>
      <c r="BO238" s="434"/>
      <c r="BP238" s="434"/>
      <c r="BQ238" s="451"/>
      <c r="BR238" s="447"/>
      <c r="BS238" s="434"/>
      <c r="BT238" s="434"/>
      <c r="BU238" s="434"/>
      <c r="BV238" s="434"/>
      <c r="BW238" s="434"/>
      <c r="BX238" s="434"/>
      <c r="BY238" s="435"/>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307" customFormat="true" ht="15" customHeight="true" x14ac:dyDescent="0.2">
      <c r="A239" s="158"/>
      <c r="B239" s="129"/>
      <c r="C239" s="79"/>
      <c r="D239" s="150"/>
      <c r="E239" s="150"/>
      <c r="F239" s="150"/>
      <c r="G239" s="139"/>
      <c r="H239" s="78"/>
      <c r="I239" s="150"/>
      <c r="J239" s="150"/>
      <c r="K239" s="150"/>
      <c r="L239" s="145"/>
      <c r="M239" s="79"/>
      <c r="N239" s="150"/>
      <c r="O239" s="150"/>
      <c r="P239" s="150"/>
      <c r="Q239" s="139"/>
      <c r="R239" s="78"/>
      <c r="S239" s="150"/>
      <c r="T239" s="150"/>
      <c r="U239" s="150"/>
      <c r="V239" s="150"/>
      <c r="W239" s="150"/>
      <c r="X239" s="150"/>
      <c r="Y239" s="145"/>
      <c r="Z239" s="437"/>
      <c r="AA239" s="437"/>
      <c r="AB239" s="437"/>
      <c r="AC239" s="437"/>
      <c r="AD239" s="437"/>
      <c r="AE239" s="437"/>
      <c r="AF239" s="437"/>
      <c r="AG239" s="437"/>
      <c r="AH239" s="437"/>
      <c r="AI239" s="437"/>
      <c r="AJ239" s="437"/>
      <c r="AK239" s="437"/>
      <c r="AL239" s="437"/>
      <c r="AM239" s="437"/>
      <c r="AN239" s="437"/>
      <c r="AO239" s="437"/>
      <c r="AP239" s="437"/>
      <c r="AQ239" s="437"/>
      <c r="AR239" s="437"/>
      <c r="AS239" s="437"/>
      <c r="AT239" s="437"/>
      <c r="AU239" s="437"/>
      <c r="AV239" s="437"/>
      <c r="AW239" s="437"/>
      <c r="AX239" s="437"/>
      <c r="AY239" s="437"/>
      <c r="AZ239" s="800"/>
      <c r="BA239" s="802"/>
      <c r="BB239" s="583"/>
      <c r="BC239" s="447"/>
      <c r="BD239" s="434"/>
      <c r="BE239" s="434"/>
      <c r="BF239" s="434"/>
      <c r="BG239" s="451"/>
      <c r="BH239" s="447"/>
      <c r="BI239" s="434"/>
      <c r="BJ239" s="434"/>
      <c r="BK239" s="434"/>
      <c r="BL239" s="451"/>
      <c r="BM239" s="447"/>
      <c r="BN239" s="434"/>
      <c r="BO239" s="434"/>
      <c r="BP239" s="434"/>
      <c r="BQ239" s="451"/>
      <c r="BR239" s="447"/>
      <c r="BS239" s="434"/>
      <c r="BT239" s="434"/>
      <c r="BU239" s="434"/>
      <c r="BV239" s="434"/>
      <c r="BW239" s="434"/>
      <c r="BX239" s="434"/>
      <c r="BY239" s="435"/>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307" customFormat="true" ht="15" customHeight="true" x14ac:dyDescent="0.2">
      <c r="A240" s="158"/>
      <c r="B240" s="129"/>
      <c r="C240" s="79"/>
      <c r="D240" s="150"/>
      <c r="E240" s="150"/>
      <c r="F240" s="150"/>
      <c r="G240" s="139"/>
      <c r="H240" s="78"/>
      <c r="I240" s="150"/>
      <c r="J240" s="150"/>
      <c r="K240" s="150"/>
      <c r="L240" s="145"/>
      <c r="M240" s="79"/>
      <c r="N240" s="150"/>
      <c r="O240" s="150"/>
      <c r="P240" s="150"/>
      <c r="Q240" s="139"/>
      <c r="R240" s="78"/>
      <c r="S240" s="150"/>
      <c r="T240" s="150"/>
      <c r="U240" s="150"/>
      <c r="V240" s="150"/>
      <c r="W240" s="150"/>
      <c r="X240" s="150"/>
      <c r="Y240" s="145"/>
      <c r="Z240" s="437"/>
      <c r="AA240" s="437"/>
      <c r="AB240" s="437"/>
      <c r="AC240" s="437"/>
      <c r="AD240" s="437"/>
      <c r="AE240" s="437"/>
      <c r="AF240" s="437"/>
      <c r="AG240" s="437"/>
      <c r="AH240" s="437"/>
      <c r="AI240" s="437"/>
      <c r="AJ240" s="437"/>
      <c r="AK240" s="437"/>
      <c r="AL240" s="437"/>
      <c r="AM240" s="437"/>
      <c r="AN240" s="437"/>
      <c r="AO240" s="437"/>
      <c r="AP240" s="437"/>
      <c r="AQ240" s="437"/>
      <c r="AR240" s="437"/>
      <c r="AS240" s="437"/>
      <c r="AT240" s="437"/>
      <c r="AU240" s="437"/>
      <c r="AV240" s="437"/>
      <c r="AW240" s="437"/>
      <c r="AX240" s="437"/>
      <c r="AY240" s="437"/>
      <c r="AZ240" s="800"/>
      <c r="BA240" s="802"/>
      <c r="BB240" s="583"/>
      <c r="BC240" s="447"/>
      <c r="BD240" s="434"/>
      <c r="BE240" s="434"/>
      <c r="BF240" s="434"/>
      <c r="BG240" s="451"/>
      <c r="BH240" s="447"/>
      <c r="BI240" s="434"/>
      <c r="BJ240" s="434"/>
      <c r="BK240" s="434"/>
      <c r="BL240" s="451"/>
      <c r="BM240" s="447"/>
      <c r="BN240" s="434"/>
      <c r="BO240" s="434"/>
      <c r="BP240" s="434"/>
      <c r="BQ240" s="451"/>
      <c r="BR240" s="447"/>
      <c r="BS240" s="434"/>
      <c r="BT240" s="434"/>
      <c r="BU240" s="434"/>
      <c r="BV240" s="434"/>
      <c r="BW240" s="434"/>
      <c r="BX240" s="434"/>
      <c r="BY240" s="435"/>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307" customFormat="true" ht="15" customHeight="true" x14ac:dyDescent="0.2">
      <c r="A241" s="158"/>
      <c r="B241" s="129"/>
      <c r="C241" s="79"/>
      <c r="D241" s="150"/>
      <c r="E241" s="150"/>
      <c r="F241" s="150"/>
      <c r="G241" s="139"/>
      <c r="H241" s="78"/>
      <c r="I241" s="150"/>
      <c r="J241" s="150"/>
      <c r="K241" s="150"/>
      <c r="L241" s="145"/>
      <c r="M241" s="79"/>
      <c r="N241" s="150"/>
      <c r="O241" s="150"/>
      <c r="P241" s="150"/>
      <c r="Q241" s="139"/>
      <c r="R241" s="78"/>
      <c r="S241" s="150"/>
      <c r="T241" s="150"/>
      <c r="U241" s="150"/>
      <c r="V241" s="150"/>
      <c r="W241" s="150"/>
      <c r="X241" s="150"/>
      <c r="Y241" s="145"/>
      <c r="Z241" s="437"/>
      <c r="AA241" s="437"/>
      <c r="AB241" s="437"/>
      <c r="AC241" s="437"/>
      <c r="AD241" s="437"/>
      <c r="AE241" s="437"/>
      <c r="AF241" s="437"/>
      <c r="AG241" s="437"/>
      <c r="AH241" s="437"/>
      <c r="AI241" s="437"/>
      <c r="AJ241" s="437"/>
      <c r="AK241" s="437"/>
      <c r="AL241" s="437"/>
      <c r="AM241" s="437"/>
      <c r="AN241" s="437"/>
      <c r="AO241" s="437"/>
      <c r="AP241" s="437"/>
      <c r="AQ241" s="437"/>
      <c r="AR241" s="437"/>
      <c r="AS241" s="437"/>
      <c r="AT241" s="437"/>
      <c r="AU241" s="437"/>
      <c r="AV241" s="437"/>
      <c r="AW241" s="437"/>
      <c r="AX241" s="437"/>
      <c r="AY241" s="437"/>
      <c r="AZ241" s="800"/>
      <c r="BA241" s="802"/>
      <c r="BB241" s="583"/>
      <c r="BC241" s="447"/>
      <c r="BD241" s="434"/>
      <c r="BE241" s="434"/>
      <c r="BF241" s="434"/>
      <c r="BG241" s="451"/>
      <c r="BH241" s="447"/>
      <c r="BI241" s="434"/>
      <c r="BJ241" s="434"/>
      <c r="BK241" s="434"/>
      <c r="BL241" s="451"/>
      <c r="BM241" s="447"/>
      <c r="BN241" s="434"/>
      <c r="BO241" s="434"/>
      <c r="BP241" s="434"/>
      <c r="BQ241" s="451"/>
      <c r="BR241" s="447"/>
      <c r="BS241" s="434"/>
      <c r="BT241" s="434"/>
      <c r="BU241" s="434"/>
      <c r="BV241" s="434"/>
      <c r="BW241" s="434"/>
      <c r="BX241" s="434"/>
      <c r="BY241" s="435"/>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307" customFormat="true" ht="15" customHeight="true" x14ac:dyDescent="0.2">
      <c r="A242" s="158"/>
      <c r="B242" s="129"/>
      <c r="C242" s="79"/>
      <c r="D242" s="150"/>
      <c r="E242" s="150"/>
      <c r="F242" s="150"/>
      <c r="G242" s="139"/>
      <c r="H242" s="78"/>
      <c r="I242" s="150"/>
      <c r="J242" s="150"/>
      <c r="K242" s="150"/>
      <c r="L242" s="145"/>
      <c r="M242" s="79"/>
      <c r="N242" s="150"/>
      <c r="O242" s="150"/>
      <c r="P242" s="150"/>
      <c r="Q242" s="139"/>
      <c r="R242" s="78"/>
      <c r="S242" s="150"/>
      <c r="T242" s="150"/>
      <c r="U242" s="150"/>
      <c r="V242" s="150"/>
      <c r="W242" s="150"/>
      <c r="X242" s="150"/>
      <c r="Y242" s="145"/>
      <c r="Z242" s="437"/>
      <c r="AA242" s="437"/>
      <c r="AB242" s="437"/>
      <c r="AC242" s="437"/>
      <c r="AD242" s="437"/>
      <c r="AE242" s="437"/>
      <c r="AF242" s="437"/>
      <c r="AG242" s="437"/>
      <c r="AH242" s="437"/>
      <c r="AI242" s="437"/>
      <c r="AJ242" s="437"/>
      <c r="AK242" s="437"/>
      <c r="AL242" s="437"/>
      <c r="AM242" s="437"/>
      <c r="AN242" s="437"/>
      <c r="AO242" s="437"/>
      <c r="AP242" s="437"/>
      <c r="AQ242" s="437"/>
      <c r="AR242" s="437"/>
      <c r="AS242" s="437"/>
      <c r="AT242" s="437"/>
      <c r="AU242" s="437"/>
      <c r="AV242" s="437"/>
      <c r="AW242" s="437"/>
      <c r="AX242" s="437"/>
      <c r="AY242" s="437"/>
      <c r="AZ242" s="800"/>
      <c r="BA242" s="802"/>
      <c r="BB242" s="583"/>
      <c r="BC242" s="447"/>
      <c r="BD242" s="434"/>
      <c r="BE242" s="434"/>
      <c r="BF242" s="434"/>
      <c r="BG242" s="451"/>
      <c r="BH242" s="447"/>
      <c r="BI242" s="434"/>
      <c r="BJ242" s="434"/>
      <c r="BK242" s="434"/>
      <c r="BL242" s="451"/>
      <c r="BM242" s="447"/>
      <c r="BN242" s="434"/>
      <c r="BO242" s="434"/>
      <c r="BP242" s="434"/>
      <c r="BQ242" s="451"/>
      <c r="BR242" s="447"/>
      <c r="BS242" s="434"/>
      <c r="BT242" s="434"/>
      <c r="BU242" s="434"/>
      <c r="BV242" s="434"/>
      <c r="BW242" s="434"/>
      <c r="BX242" s="434"/>
      <c r="BY242" s="435"/>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307" customFormat="true" ht="15" customHeight="true" x14ac:dyDescent="0.2">
      <c r="A243" s="158"/>
      <c r="B243" s="129"/>
      <c r="C243" s="79"/>
      <c r="D243" s="150"/>
      <c r="E243" s="150"/>
      <c r="F243" s="150"/>
      <c r="G243" s="139"/>
      <c r="H243" s="78"/>
      <c r="I243" s="150"/>
      <c r="J243" s="150"/>
      <c r="K243" s="150"/>
      <c r="L243" s="145"/>
      <c r="M243" s="79"/>
      <c r="N243" s="150"/>
      <c r="O243" s="150"/>
      <c r="P243" s="150"/>
      <c r="Q243" s="139"/>
      <c r="R243" s="78"/>
      <c r="S243" s="150"/>
      <c r="T243" s="150"/>
      <c r="U243" s="150"/>
      <c r="V243" s="150"/>
      <c r="W243" s="150"/>
      <c r="X243" s="150"/>
      <c r="Y243" s="145"/>
      <c r="Z243" s="437"/>
      <c r="AA243" s="437"/>
      <c r="AB243" s="437"/>
      <c r="AC243" s="437"/>
      <c r="AD243" s="437"/>
      <c r="AE243" s="437"/>
      <c r="AF243" s="437"/>
      <c r="AG243" s="437"/>
      <c r="AH243" s="437"/>
      <c r="AI243" s="437"/>
      <c r="AJ243" s="437"/>
      <c r="AK243" s="437"/>
      <c r="AL243" s="437"/>
      <c r="AM243" s="437"/>
      <c r="AN243" s="437"/>
      <c r="AO243" s="437"/>
      <c r="AP243" s="437"/>
      <c r="AQ243" s="437"/>
      <c r="AR243" s="437"/>
      <c r="AS243" s="437"/>
      <c r="AT243" s="437"/>
      <c r="AU243" s="437"/>
      <c r="AV243" s="437"/>
      <c r="AW243" s="437"/>
      <c r="AX243" s="437"/>
      <c r="AY243" s="437"/>
      <c r="AZ243" s="800"/>
      <c r="BA243" s="802"/>
      <c r="BB243" s="583"/>
      <c r="BC243" s="447"/>
      <c r="BD243" s="434"/>
      <c r="BE243" s="434"/>
      <c r="BF243" s="434"/>
      <c r="BG243" s="451"/>
      <c r="BH243" s="447"/>
      <c r="BI243" s="434"/>
      <c r="BJ243" s="434"/>
      <c r="BK243" s="434"/>
      <c r="BL243" s="451"/>
      <c r="BM243" s="447"/>
      <c r="BN243" s="434"/>
      <c r="BO243" s="434"/>
      <c r="BP243" s="434"/>
      <c r="BQ243" s="451"/>
      <c r="BR243" s="447"/>
      <c r="BS243" s="434"/>
      <c r="BT243" s="434"/>
      <c r="BU243" s="434"/>
      <c r="BV243" s="434"/>
      <c r="BW243" s="434"/>
      <c r="BX243" s="434"/>
      <c r="BY243" s="435"/>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307" customFormat="true" ht="15" customHeight="true" x14ac:dyDescent="0.2">
      <c r="A244" s="158"/>
      <c r="B244" s="129"/>
      <c r="C244" s="79"/>
      <c r="D244" s="150"/>
      <c r="E244" s="150"/>
      <c r="F244" s="150"/>
      <c r="G244" s="139"/>
      <c r="H244" s="78"/>
      <c r="I244" s="150"/>
      <c r="J244" s="150"/>
      <c r="K244" s="150"/>
      <c r="L244" s="145"/>
      <c r="M244" s="79"/>
      <c r="N244" s="150"/>
      <c r="O244" s="150"/>
      <c r="P244" s="150"/>
      <c r="Q244" s="139"/>
      <c r="R244" s="78"/>
      <c r="S244" s="150"/>
      <c r="T244" s="150"/>
      <c r="U244" s="150"/>
      <c r="V244" s="150"/>
      <c r="W244" s="150"/>
      <c r="X244" s="150"/>
      <c r="Y244" s="145"/>
      <c r="Z244" s="437"/>
      <c r="AA244" s="437"/>
      <c r="AB244" s="437"/>
      <c r="AC244" s="437"/>
      <c r="AD244" s="437"/>
      <c r="AE244" s="437"/>
      <c r="AF244" s="437"/>
      <c r="AG244" s="437"/>
      <c r="AH244" s="437"/>
      <c r="AI244" s="437"/>
      <c r="AJ244" s="437"/>
      <c r="AK244" s="437"/>
      <c r="AL244" s="437"/>
      <c r="AM244" s="437"/>
      <c r="AN244" s="437"/>
      <c r="AO244" s="437"/>
      <c r="AP244" s="437"/>
      <c r="AQ244" s="437"/>
      <c r="AR244" s="437"/>
      <c r="AS244" s="437"/>
      <c r="AT244" s="437"/>
      <c r="AU244" s="437"/>
      <c r="AV244" s="437"/>
      <c r="AW244" s="437"/>
      <c r="AX244" s="437"/>
      <c r="AY244" s="437"/>
      <c r="AZ244" s="800"/>
      <c r="BA244" s="802"/>
      <c r="BB244" s="583"/>
      <c r="BC244" s="447"/>
      <c r="BD244" s="434"/>
      <c r="BE244" s="434"/>
      <c r="BF244" s="434"/>
      <c r="BG244" s="451"/>
      <c r="BH244" s="447"/>
      <c r="BI244" s="434"/>
      <c r="BJ244" s="434"/>
      <c r="BK244" s="434"/>
      <c r="BL244" s="451"/>
      <c r="BM244" s="447"/>
      <c r="BN244" s="434"/>
      <c r="BO244" s="434"/>
      <c r="BP244" s="434"/>
      <c r="BQ244" s="451"/>
      <c r="BR244" s="447"/>
      <c r="BS244" s="434"/>
      <c r="BT244" s="434"/>
      <c r="BU244" s="434"/>
      <c r="BV244" s="434"/>
      <c r="BW244" s="434"/>
      <c r="BX244" s="434"/>
      <c r="BY244" s="435"/>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307" customFormat="true" ht="15" customHeight="true" x14ac:dyDescent="0.2">
      <c r="A245" s="158"/>
      <c r="B245" s="129"/>
      <c r="C245" s="79"/>
      <c r="D245" s="150"/>
      <c r="E245" s="150"/>
      <c r="F245" s="150"/>
      <c r="G245" s="139"/>
      <c r="H245" s="78"/>
      <c r="I245" s="150"/>
      <c r="J245" s="150"/>
      <c r="K245" s="150"/>
      <c r="L245" s="145"/>
      <c r="M245" s="79"/>
      <c r="N245" s="150"/>
      <c r="O245" s="150"/>
      <c r="P245" s="150"/>
      <c r="Q245" s="139"/>
      <c r="R245" s="78"/>
      <c r="S245" s="150"/>
      <c r="T245" s="150"/>
      <c r="U245" s="150"/>
      <c r="V245" s="150"/>
      <c r="W245" s="150"/>
      <c r="X245" s="150"/>
      <c r="Y245" s="145"/>
      <c r="Z245" s="437"/>
      <c r="AA245" s="437"/>
      <c r="AB245" s="437"/>
      <c r="AC245" s="437"/>
      <c r="AD245" s="437"/>
      <c r="AE245" s="437"/>
      <c r="AF245" s="437"/>
      <c r="AG245" s="437"/>
      <c r="AH245" s="437"/>
      <c r="AI245" s="437"/>
      <c r="AJ245" s="437"/>
      <c r="AK245" s="437"/>
      <c r="AL245" s="437"/>
      <c r="AM245" s="437"/>
      <c r="AN245" s="437"/>
      <c r="AO245" s="437"/>
      <c r="AP245" s="437"/>
      <c r="AQ245" s="437"/>
      <c r="AR245" s="437"/>
      <c r="AS245" s="437"/>
      <c r="AT245" s="437"/>
      <c r="AU245" s="437"/>
      <c r="AV245" s="437"/>
      <c r="AW245" s="437"/>
      <c r="AX245" s="437"/>
      <c r="AY245" s="437"/>
      <c r="AZ245" s="800"/>
      <c r="BA245" s="802"/>
      <c r="BB245" s="583"/>
      <c r="BC245" s="447"/>
      <c r="BD245" s="434"/>
      <c r="BE245" s="434"/>
      <c r="BF245" s="434"/>
      <c r="BG245" s="451"/>
      <c r="BH245" s="447"/>
      <c r="BI245" s="434"/>
      <c r="BJ245" s="434"/>
      <c r="BK245" s="434"/>
      <c r="BL245" s="451"/>
      <c r="BM245" s="447"/>
      <c r="BN245" s="434"/>
      <c r="BO245" s="434"/>
      <c r="BP245" s="434"/>
      <c r="BQ245" s="451"/>
      <c r="BR245" s="447"/>
      <c r="BS245" s="434"/>
      <c r="BT245" s="434"/>
      <c r="BU245" s="434"/>
      <c r="BV245" s="434"/>
      <c r="BW245" s="434"/>
      <c r="BX245" s="434"/>
      <c r="BY245" s="435"/>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307" customFormat="true" ht="15" customHeight="true" x14ac:dyDescent="0.2">
      <c r="A246" s="158"/>
      <c r="B246" s="129"/>
      <c r="C246" s="79"/>
      <c r="D246" s="150"/>
      <c r="E246" s="150"/>
      <c r="F246" s="150"/>
      <c r="G246" s="139"/>
      <c r="H246" s="78"/>
      <c r="I246" s="150"/>
      <c r="J246" s="150"/>
      <c r="K246" s="150"/>
      <c r="L246" s="145"/>
      <c r="M246" s="79"/>
      <c r="N246" s="150"/>
      <c r="O246" s="150"/>
      <c r="P246" s="150"/>
      <c r="Q246" s="139"/>
      <c r="R246" s="78"/>
      <c r="S246" s="150"/>
      <c r="T246" s="150"/>
      <c r="U246" s="150"/>
      <c r="V246" s="150"/>
      <c r="W246" s="150"/>
      <c r="X246" s="150"/>
      <c r="Y246" s="145"/>
      <c r="Z246" s="437"/>
      <c r="AA246" s="437"/>
      <c r="AB246" s="437"/>
      <c r="AC246" s="437"/>
      <c r="AD246" s="437"/>
      <c r="AE246" s="437"/>
      <c r="AF246" s="437"/>
      <c r="AG246" s="437"/>
      <c r="AH246" s="437"/>
      <c r="AI246" s="437"/>
      <c r="AJ246" s="437"/>
      <c r="AK246" s="437"/>
      <c r="AL246" s="437"/>
      <c r="AM246" s="437"/>
      <c r="AN246" s="437"/>
      <c r="AO246" s="437"/>
      <c r="AP246" s="437"/>
      <c r="AQ246" s="437"/>
      <c r="AR246" s="437"/>
      <c r="AS246" s="437"/>
      <c r="AT246" s="437"/>
      <c r="AU246" s="437"/>
      <c r="AV246" s="437"/>
      <c r="AW246" s="437"/>
      <c r="AX246" s="437"/>
      <c r="AY246" s="437"/>
      <c r="AZ246" s="800"/>
      <c r="BA246" s="802"/>
      <c r="BB246" s="583"/>
      <c r="BC246" s="447"/>
      <c r="BD246" s="434"/>
      <c r="BE246" s="434"/>
      <c r="BF246" s="434"/>
      <c r="BG246" s="451"/>
      <c r="BH246" s="447"/>
      <c r="BI246" s="434"/>
      <c r="BJ246" s="434"/>
      <c r="BK246" s="434"/>
      <c r="BL246" s="451"/>
      <c r="BM246" s="447"/>
      <c r="BN246" s="434"/>
      <c r="BO246" s="434"/>
      <c r="BP246" s="434"/>
      <c r="BQ246" s="451"/>
      <c r="BR246" s="447"/>
      <c r="BS246" s="434"/>
      <c r="BT246" s="434"/>
      <c r="BU246" s="434"/>
      <c r="BV246" s="434"/>
      <c r="BW246" s="434"/>
      <c r="BX246" s="434"/>
      <c r="BY246" s="435"/>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307" customFormat="true" ht="15" customHeight="true" x14ac:dyDescent="0.2">
      <c r="A247" s="158"/>
      <c r="B247" s="129"/>
      <c r="C247" s="79"/>
      <c r="D247" s="150"/>
      <c r="E247" s="150"/>
      <c r="F247" s="150"/>
      <c r="G247" s="139"/>
      <c r="H247" s="78"/>
      <c r="I247" s="150"/>
      <c r="J247" s="150"/>
      <c r="K247" s="150"/>
      <c r="L247" s="145"/>
      <c r="M247" s="79"/>
      <c r="N247" s="150"/>
      <c r="O247" s="150"/>
      <c r="P247" s="150"/>
      <c r="Q247" s="139"/>
      <c r="R247" s="78"/>
      <c r="S247" s="150"/>
      <c r="T247" s="150"/>
      <c r="U247" s="150"/>
      <c r="V247" s="150"/>
      <c r="W247" s="150"/>
      <c r="X247" s="150"/>
      <c r="Y247" s="145"/>
      <c r="Z247" s="437"/>
      <c r="AA247" s="437"/>
      <c r="AB247" s="437"/>
      <c r="AC247" s="437"/>
      <c r="AD247" s="437"/>
      <c r="AE247" s="437"/>
      <c r="AF247" s="437"/>
      <c r="AG247" s="437"/>
      <c r="AH247" s="437"/>
      <c r="AI247" s="437"/>
      <c r="AJ247" s="437"/>
      <c r="AK247" s="437"/>
      <c r="AL247" s="437"/>
      <c r="AM247" s="437"/>
      <c r="AN247" s="437"/>
      <c r="AO247" s="437"/>
      <c r="AP247" s="437"/>
      <c r="AQ247" s="437"/>
      <c r="AR247" s="437"/>
      <c r="AS247" s="437"/>
      <c r="AT247" s="437"/>
      <c r="AU247" s="437"/>
      <c r="AV247" s="437"/>
      <c r="AW247" s="437"/>
      <c r="AX247" s="437"/>
      <c r="AY247" s="437"/>
      <c r="AZ247" s="800"/>
      <c r="BA247" s="802"/>
      <c r="BB247" s="583"/>
      <c r="BC247" s="447"/>
      <c r="BD247" s="434"/>
      <c r="BE247" s="434"/>
      <c r="BF247" s="434"/>
      <c r="BG247" s="451"/>
      <c r="BH247" s="447"/>
      <c r="BI247" s="434"/>
      <c r="BJ247" s="434"/>
      <c r="BK247" s="434"/>
      <c r="BL247" s="451"/>
      <c r="BM247" s="447"/>
      <c r="BN247" s="434"/>
      <c r="BO247" s="434"/>
      <c r="BP247" s="434"/>
      <c r="BQ247" s="451"/>
      <c r="BR247" s="447"/>
      <c r="BS247" s="434"/>
      <c r="BT247" s="434"/>
      <c r="BU247" s="434"/>
      <c r="BV247" s="434"/>
      <c r="BW247" s="434"/>
      <c r="BX247" s="434"/>
      <c r="BY247" s="435"/>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307" customFormat="true" ht="15" customHeight="true" x14ac:dyDescent="0.2">
      <c r="A248" s="60"/>
      <c r="B248" s="119"/>
      <c r="C248" s="64"/>
      <c r="D248" s="103"/>
      <c r="E248" s="103"/>
      <c r="F248" s="103"/>
      <c r="G248" s="102"/>
      <c r="H248" s="63"/>
      <c r="I248" s="103"/>
      <c r="J248" s="103"/>
      <c r="K248" s="103"/>
      <c r="L248" s="62"/>
      <c r="M248" s="64"/>
      <c r="N248" s="103"/>
      <c r="O248" s="103"/>
      <c r="P248" s="103"/>
      <c r="Q248" s="102"/>
      <c r="R248" s="63"/>
      <c r="S248" s="103"/>
      <c r="T248" s="103"/>
      <c r="U248" s="103"/>
      <c r="V248" s="103"/>
      <c r="W248" s="103"/>
      <c r="X248" s="103"/>
      <c r="Y248" s="62"/>
      <c r="Z248" s="437"/>
      <c r="AA248" s="437"/>
      <c r="AB248" s="437"/>
      <c r="AC248" s="437"/>
      <c r="AD248" s="437"/>
      <c r="AE248" s="437"/>
      <c r="AF248" s="437"/>
      <c r="AG248" s="437"/>
      <c r="AH248" s="437"/>
      <c r="AI248" s="437"/>
      <c r="AJ248" s="437"/>
      <c r="AK248" s="437"/>
      <c r="AL248" s="437"/>
      <c r="AM248" s="437"/>
      <c r="AN248" s="437"/>
      <c r="AO248" s="437"/>
      <c r="AP248" s="437"/>
      <c r="AQ248" s="437"/>
      <c r="AR248" s="437"/>
      <c r="AS248" s="437"/>
      <c r="AT248" s="437"/>
      <c r="AU248" s="437"/>
      <c r="AV248" s="437"/>
      <c r="AW248" s="437"/>
      <c r="AX248" s="437"/>
      <c r="AY248" s="437"/>
      <c r="AZ248" s="800"/>
      <c r="BA248" s="802"/>
      <c r="BB248" s="583"/>
      <c r="BC248" s="450"/>
      <c r="BD248" s="449"/>
      <c r="BE248" s="449"/>
      <c r="BF248" s="449"/>
      <c r="BG248" s="453"/>
      <c r="BH248" s="450"/>
      <c r="BI248" s="449"/>
      <c r="BJ248" s="449"/>
      <c r="BK248" s="449"/>
      <c r="BL248" s="453"/>
      <c r="BM248" s="450"/>
      <c r="BN248" s="449"/>
      <c r="BO248" s="449"/>
      <c r="BP248" s="449"/>
      <c r="BQ248" s="453"/>
      <c r="BR248" s="450"/>
      <c r="BS248" s="449"/>
      <c r="BT248" s="449"/>
      <c r="BU248" s="449"/>
      <c r="BV248" s="449"/>
      <c r="BW248" s="449"/>
      <c r="BX248" s="449"/>
      <c r="BY248" s="452"/>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307" customFormat="true" ht="250.15" customHeight="true" x14ac:dyDescent="0.2">
      <c r="Z249" s="800"/>
      <c r="AA249" s="800"/>
      <c r="AB249" s="800"/>
      <c r="AC249" s="800"/>
      <c r="AD249" s="800"/>
      <c r="AE249" s="800"/>
      <c r="AF249" s="800"/>
      <c r="AG249" s="800"/>
      <c r="AH249" s="800"/>
      <c r="AI249" s="800"/>
      <c r="AJ249" s="800"/>
      <c r="AK249" s="800"/>
      <c r="AL249" s="800"/>
      <c r="AM249" s="800"/>
      <c r="AN249" s="800"/>
      <c r="AO249" s="800"/>
      <c r="AP249" s="800"/>
      <c r="AQ249" s="800"/>
      <c r="AR249" s="800"/>
      <c r="AS249" s="800"/>
      <c r="AT249" s="800"/>
      <c r="AU249" s="800"/>
      <c r="AV249" s="800"/>
      <c r="AW249" s="800"/>
      <c r="AX249" s="800"/>
      <c r="AY249" s="800"/>
      <c r="AZ249" s="800"/>
      <c r="BA249" s="304"/>
      <c r="BB249" s="302"/>
      <c r="BC249" s="302"/>
      <c r="BD249" s="302"/>
      <c r="BE249" s="302"/>
      <c r="BF249" s="302"/>
      <c r="BG249" s="302"/>
      <c r="BH249" s="302"/>
      <c r="BI249" s="302"/>
      <c r="BJ249" s="302"/>
      <c r="BK249" s="302"/>
      <c r="BL249" s="302"/>
      <c r="BM249" s="302"/>
      <c r="BN249" s="302"/>
      <c r="BO249" s="302"/>
      <c r="BP249" s="302"/>
      <c r="BQ249" s="302"/>
      <c r="BR249" s="302"/>
      <c r="BS249" s="302"/>
      <c r="BT249" s="302"/>
      <c r="BU249" s="302"/>
      <c r="BV249" s="302"/>
      <c r="BW249" s="302"/>
      <c r="BX249" s="302"/>
      <c r="BY249" s="304"/>
      <c r="BZ249" s="342"/>
      <c r="CA249" s="342"/>
      <c r="CB249" s="342"/>
      <c r="CC249" s="342"/>
      <c r="CD249" s="342"/>
      <c r="CE249" s="342"/>
      <c r="CF249" s="342"/>
      <c r="CG249" s="342"/>
      <c r="CH249" s="342"/>
      <c r="CI249" s="342"/>
      <c r="CJ249" s="342"/>
      <c r="CK249" s="342"/>
      <c r="CL249" s="342"/>
      <c r="CM249" s="342"/>
      <c r="CN249" s="342"/>
      <c r="CO249" s="342"/>
      <c r="CP249" s="342"/>
      <c r="CQ249" s="342"/>
      <c r="CR249" s="342"/>
      <c r="CS249" s="342"/>
      <c r="CT249" s="342"/>
      <c r="CU249" s="342"/>
      <c r="CV249" s="342"/>
      <c r="CW249" s="342"/>
      <c r="CX249" s="342"/>
      <c r="CY249" s="342"/>
      <c r="CZ249" s="342"/>
    </row>
    <row r="250" s="511" customFormat="true" ht="19.15" customHeight="true" x14ac:dyDescent="0.2">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10"/>
      <c r="BB250" s="366"/>
      <c r="BC250" s="510"/>
      <c r="BD250" s="510"/>
      <c r="BE250" s="510"/>
      <c r="BF250" s="510"/>
      <c r="BG250" s="510"/>
      <c r="BH250" s="510"/>
      <c r="BI250" s="510"/>
      <c r="BJ250" s="510"/>
      <c r="BK250" s="510"/>
      <c r="BL250" s="510"/>
      <c r="BM250" s="510"/>
      <c r="BN250" s="510"/>
      <c r="BO250" s="510"/>
      <c r="BP250" s="510"/>
      <c r="BQ250" s="510"/>
      <c r="BR250" s="510"/>
      <c r="BS250" s="510"/>
      <c r="BT250" s="510"/>
      <c r="BU250" s="510"/>
      <c r="BV250" s="510"/>
      <c r="BW250" s="510"/>
      <c r="BX250" s="510"/>
      <c r="BY250" s="510"/>
      <c r="BZ250" s="338"/>
      <c r="CA250" s="338"/>
      <c r="CB250" s="338"/>
      <c r="CC250" s="338"/>
      <c r="CD250" s="338"/>
      <c r="CE250" s="338"/>
      <c r="CF250" s="338"/>
      <c r="CG250" s="338"/>
      <c r="CH250" s="338"/>
      <c r="CI250" s="338"/>
      <c r="CJ250" s="338"/>
      <c r="CK250" s="338"/>
      <c r="CL250" s="338"/>
      <c r="CM250" s="338"/>
      <c r="CN250" s="338"/>
      <c r="CO250" s="338"/>
      <c r="CP250" s="338"/>
      <c r="CQ250" s="338"/>
      <c r="CR250" s="338"/>
      <c r="CS250" s="338"/>
      <c r="CT250" s="338"/>
      <c r="CU250" s="338"/>
      <c r="CV250" s="338"/>
      <c r="CW250" s="338"/>
      <c r="CX250" s="338"/>
      <c r="CY250" s="338"/>
      <c r="CZ250" s="338"/>
    </row>
    <row r="251" s="511" customFormat="true" ht="12.75" x14ac:dyDescent="0.2">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10"/>
      <c r="BB251" s="366"/>
      <c r="BC251" s="510"/>
      <c r="BD251" s="510"/>
      <c r="BE251" s="510"/>
      <c r="BF251" s="510"/>
      <c r="BG251" s="510"/>
      <c r="BH251" s="510"/>
      <c r="BI251" s="510"/>
      <c r="BJ251" s="510"/>
      <c r="BK251" s="510"/>
      <c r="BL251" s="510"/>
      <c r="BM251" s="510"/>
      <c r="BN251" s="510"/>
      <c r="BO251" s="510"/>
      <c r="BP251" s="510"/>
      <c r="BQ251" s="510"/>
      <c r="BR251" s="510"/>
      <c r="BS251" s="510"/>
      <c r="BT251" s="510"/>
      <c r="BU251" s="510"/>
      <c r="BV251" s="510"/>
      <c r="BW251" s="510"/>
      <c r="BX251" s="510"/>
      <c r="BY251" s="510"/>
      <c r="BZ251" s="338"/>
      <c r="CA251" s="338"/>
      <c r="CB251" s="338"/>
      <c r="CC251" s="338"/>
      <c r="CD251" s="338"/>
      <c r="CE251" s="338"/>
      <c r="CF251" s="338"/>
      <c r="CG251" s="338"/>
      <c r="CH251" s="338"/>
      <c r="CI251" s="338"/>
      <c r="CJ251" s="338"/>
      <c r="CK251" s="338"/>
      <c r="CL251" s="338"/>
      <c r="CM251" s="338"/>
      <c r="CN251" s="338"/>
      <c r="CO251" s="338"/>
      <c r="CP251" s="338"/>
      <c r="CQ251" s="338"/>
      <c r="CR251" s="338"/>
      <c r="CS251" s="338"/>
      <c r="CT251" s="338"/>
      <c r="CU251" s="338"/>
      <c r="CV251" s="338"/>
      <c r="CW251" s="338"/>
      <c r="CX251" s="338"/>
      <c r="CY251" s="338"/>
      <c r="CZ251" s="338"/>
    </row>
    <row r="252" s="511" customFormat="true" ht="12.75" x14ac:dyDescent="0.2">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10"/>
      <c r="BB252" s="366"/>
      <c r="BC252" s="510"/>
      <c r="BD252" s="510"/>
      <c r="BE252" s="510"/>
      <c r="BF252" s="510"/>
      <c r="BG252" s="510"/>
      <c r="BH252" s="510"/>
      <c r="BI252" s="510"/>
      <c r="BJ252" s="510"/>
      <c r="BK252" s="510"/>
      <c r="BL252" s="510"/>
      <c r="BM252" s="510"/>
      <c r="BN252" s="510"/>
      <c r="BO252" s="510"/>
      <c r="BP252" s="510"/>
      <c r="BQ252" s="510"/>
      <c r="BR252" s="510"/>
      <c r="BS252" s="510"/>
      <c r="BT252" s="510"/>
      <c r="BU252" s="510"/>
      <c r="BV252" s="510"/>
      <c r="BW252" s="510"/>
      <c r="BX252" s="510"/>
      <c r="BY252" s="510"/>
      <c r="BZ252" s="338"/>
      <c r="CA252" s="338"/>
      <c r="CB252" s="338"/>
      <c r="CC252" s="338"/>
      <c r="CD252" s="338"/>
      <c r="CE252" s="338"/>
      <c r="CF252" s="338"/>
      <c r="CG252" s="338"/>
      <c r="CH252" s="338"/>
      <c r="CI252" s="338"/>
      <c r="CJ252" s="338"/>
      <c r="CK252" s="338"/>
      <c r="CL252" s="338"/>
      <c r="CM252" s="338"/>
      <c r="CN252" s="338"/>
      <c r="CO252" s="338"/>
      <c r="CP252" s="338"/>
      <c r="CQ252" s="338"/>
      <c r="CR252" s="338"/>
      <c r="CS252" s="338"/>
      <c r="CT252" s="338"/>
      <c r="CU252" s="338"/>
      <c r="CV252" s="338"/>
      <c r="CW252" s="338"/>
      <c r="CX252" s="338"/>
      <c r="CY252" s="338"/>
      <c r="CZ252" s="338"/>
    </row>
    <row r="253" s="511" customFormat="true" ht="12.75" x14ac:dyDescent="0.2">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10"/>
      <c r="BB253" s="366"/>
      <c r="BC253" s="510"/>
      <c r="BD253" s="510"/>
      <c r="BE253" s="510"/>
      <c r="BF253" s="510"/>
      <c r="BG253" s="510"/>
      <c r="BH253" s="510"/>
      <c r="BI253" s="510"/>
      <c r="BJ253" s="510"/>
      <c r="BK253" s="510"/>
      <c r="BL253" s="510"/>
      <c r="BM253" s="510"/>
      <c r="BN253" s="510"/>
      <c r="BO253" s="510"/>
      <c r="BP253" s="510"/>
      <c r="BQ253" s="510"/>
      <c r="BR253" s="510"/>
      <c r="BS253" s="510"/>
      <c r="BT253" s="510"/>
      <c r="BU253" s="510"/>
      <c r="BV253" s="510"/>
      <c r="BW253" s="510"/>
      <c r="BX253" s="510"/>
      <c r="BY253" s="510"/>
      <c r="BZ253" s="338"/>
      <c r="CA253" s="338"/>
      <c r="CB253" s="338"/>
      <c r="CC253" s="338"/>
      <c r="CD253" s="338"/>
      <c r="CE253" s="338"/>
      <c r="CF253" s="338"/>
      <c r="CG253" s="338"/>
      <c r="CH253" s="338"/>
      <c r="CI253" s="338"/>
      <c r="CJ253" s="338"/>
      <c r="CK253" s="338"/>
      <c r="CL253" s="338"/>
      <c r="CM253" s="338"/>
      <c r="CN253" s="338"/>
      <c r="CO253" s="338"/>
      <c r="CP253" s="338"/>
      <c r="CQ253" s="338"/>
      <c r="CR253" s="338"/>
      <c r="CS253" s="338"/>
      <c r="CT253" s="338"/>
      <c r="CU253" s="338"/>
      <c r="CV253" s="338"/>
      <c r="CW253" s="338"/>
      <c r="CX253" s="338"/>
      <c r="CY253" s="338"/>
      <c r="CZ253" s="338"/>
    </row>
    <row r="254" s="511" customFormat="true" ht="12.75" x14ac:dyDescent="0.2">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10"/>
      <c r="BB254" s="366"/>
      <c r="BC254" s="510"/>
      <c r="BD254" s="510"/>
      <c r="BE254" s="510"/>
      <c r="BF254" s="510"/>
      <c r="BG254" s="510"/>
      <c r="BH254" s="510"/>
      <c r="BI254" s="510"/>
      <c r="BJ254" s="510"/>
      <c r="BK254" s="510"/>
      <c r="BL254" s="510"/>
      <c r="BM254" s="510"/>
      <c r="BN254" s="510"/>
      <c r="BO254" s="510"/>
      <c r="BP254" s="510"/>
      <c r="BQ254" s="510"/>
      <c r="BR254" s="510"/>
      <c r="BS254" s="510"/>
      <c r="BT254" s="510"/>
      <c r="BU254" s="510"/>
      <c r="BV254" s="510"/>
      <c r="BW254" s="510"/>
      <c r="BX254" s="510"/>
      <c r="BY254" s="510"/>
      <c r="BZ254" s="338"/>
      <c r="CA254" s="338"/>
      <c r="CB254" s="338"/>
      <c r="CC254" s="338"/>
      <c r="CD254" s="338"/>
      <c r="CE254" s="338"/>
      <c r="CF254" s="338"/>
      <c r="CG254" s="338"/>
      <c r="CH254" s="338"/>
      <c r="CI254" s="338"/>
      <c r="CJ254" s="338"/>
      <c r="CK254" s="338"/>
      <c r="CL254" s="338"/>
      <c r="CM254" s="338"/>
      <c r="CN254" s="338"/>
      <c r="CO254" s="338"/>
      <c r="CP254" s="338"/>
      <c r="CQ254" s="338"/>
      <c r="CR254" s="338"/>
      <c r="CS254" s="338"/>
      <c r="CT254" s="338"/>
      <c r="CU254" s="338"/>
      <c r="CV254" s="338"/>
      <c r="CW254" s="338"/>
      <c r="CX254" s="338"/>
      <c r="CY254" s="338"/>
      <c r="CZ254" s="338"/>
    </row>
    <row r="255" s="511" customFormat="true" ht="12.75" x14ac:dyDescent="0.2">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10"/>
      <c r="BB255" s="366"/>
      <c r="BC255" s="510"/>
      <c r="BD255" s="510"/>
      <c r="BE255" s="510"/>
      <c r="BF255" s="510"/>
      <c r="BG255" s="510"/>
      <c r="BH255" s="510"/>
      <c r="BI255" s="510"/>
      <c r="BJ255" s="510"/>
      <c r="BK255" s="510"/>
      <c r="BL255" s="510"/>
      <c r="BM255" s="510"/>
      <c r="BN255" s="510"/>
      <c r="BO255" s="510"/>
      <c r="BP255" s="510"/>
      <c r="BQ255" s="510"/>
      <c r="BR255" s="510"/>
      <c r="BS255" s="510"/>
      <c r="BT255" s="510"/>
      <c r="BU255" s="510"/>
      <c r="BV255" s="510"/>
      <c r="BW255" s="510"/>
      <c r="BX255" s="510"/>
      <c r="BY255" s="510"/>
      <c r="BZ255" s="338"/>
      <c r="CA255" s="338"/>
      <c r="CB255" s="338"/>
      <c r="CC255" s="338"/>
      <c r="CD255" s="338"/>
      <c r="CE255" s="338"/>
      <c r="CF255" s="338"/>
      <c r="CG255" s="338"/>
      <c r="CH255" s="338"/>
      <c r="CI255" s="338"/>
      <c r="CJ255" s="338"/>
      <c r="CK255" s="338"/>
      <c r="CL255" s="338"/>
      <c r="CM255" s="338"/>
      <c r="CN255" s="338"/>
      <c r="CO255" s="338"/>
      <c r="CP255" s="338"/>
      <c r="CQ255" s="338"/>
      <c r="CR255" s="338"/>
      <c r="CS255" s="338"/>
      <c r="CT255" s="338"/>
      <c r="CU255" s="338"/>
      <c r="CV255" s="338"/>
      <c r="CW255" s="338"/>
      <c r="CX255" s="338"/>
      <c r="CY255" s="338"/>
      <c r="CZ255" s="338"/>
    </row>
    <row r="256" s="511" customFormat="true" ht="12.75" x14ac:dyDescent="0.2">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10"/>
      <c r="BB256" s="366"/>
      <c r="BC256" s="510"/>
      <c r="BD256" s="510"/>
      <c r="BE256" s="510"/>
      <c r="BF256" s="510"/>
      <c r="BG256" s="510"/>
      <c r="BH256" s="510"/>
      <c r="BI256" s="510"/>
      <c r="BJ256" s="510"/>
      <c r="BK256" s="510"/>
      <c r="BL256" s="510"/>
      <c r="BM256" s="510"/>
      <c r="BN256" s="510"/>
      <c r="BO256" s="510"/>
      <c r="BP256" s="510"/>
      <c r="BQ256" s="510"/>
      <c r="BR256" s="510"/>
      <c r="BS256" s="510"/>
      <c r="BT256" s="510"/>
      <c r="BU256" s="510"/>
      <c r="BV256" s="510"/>
      <c r="BW256" s="510"/>
      <c r="BX256" s="510"/>
      <c r="BY256" s="510"/>
      <c r="BZ256" s="338"/>
      <c r="CA256" s="338"/>
      <c r="CB256" s="338"/>
      <c r="CC256" s="338"/>
      <c r="CD256" s="338"/>
      <c r="CE256" s="338"/>
      <c r="CF256" s="338"/>
      <c r="CG256" s="338"/>
      <c r="CH256" s="338"/>
      <c r="CI256" s="338"/>
      <c r="CJ256" s="338"/>
      <c r="CK256" s="338"/>
      <c r="CL256" s="338"/>
      <c r="CM256" s="338"/>
      <c r="CN256" s="338"/>
      <c r="CO256" s="338"/>
      <c r="CP256" s="338"/>
      <c r="CQ256" s="338"/>
      <c r="CR256" s="338"/>
      <c r="CS256" s="338"/>
      <c r="CT256" s="338"/>
      <c r="CU256" s="338"/>
      <c r="CV256" s="338"/>
      <c r="CW256" s="338"/>
      <c r="CX256" s="338"/>
      <c r="CY256" s="338"/>
      <c r="CZ256" s="338"/>
    </row>
    <row r="257" s="511" customFormat="true" ht="18" customHeight="true" x14ac:dyDescent="0.2">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10"/>
      <c r="BB257" s="366"/>
      <c r="BC257" s="510"/>
      <c r="BD257" s="510"/>
      <c r="BE257" s="510"/>
      <c r="BF257" s="510"/>
      <c r="BG257" s="510"/>
      <c r="BH257" s="510"/>
      <c r="BI257" s="510"/>
      <c r="BJ257" s="510"/>
      <c r="BK257" s="510"/>
      <c r="BL257" s="510"/>
      <c r="BM257" s="510"/>
      <c r="BN257" s="510"/>
      <c r="BO257" s="510"/>
      <c r="BP257" s="510"/>
      <c r="BQ257" s="510"/>
      <c r="BR257" s="510"/>
      <c r="BS257" s="510"/>
      <c r="BT257" s="510"/>
      <c r="BU257" s="510"/>
      <c r="BV257" s="510"/>
      <c r="BW257" s="510"/>
      <c r="BX257" s="510"/>
      <c r="BY257" s="510"/>
      <c r="BZ257" s="338"/>
      <c r="CA257" s="338"/>
      <c r="CB257" s="338"/>
      <c r="CC257" s="338"/>
      <c r="CD257" s="338"/>
      <c r="CE257" s="338"/>
      <c r="CF257" s="338"/>
      <c r="CG257" s="338"/>
      <c r="CH257" s="338"/>
      <c r="CI257" s="338"/>
      <c r="CJ257" s="338"/>
      <c r="CK257" s="338"/>
      <c r="CL257" s="338"/>
      <c r="CM257" s="338"/>
      <c r="CN257" s="338"/>
      <c r="CO257" s="338"/>
      <c r="CP257" s="338"/>
      <c r="CQ257" s="338"/>
      <c r="CR257" s="338"/>
      <c r="CS257" s="338"/>
      <c r="CT257" s="338"/>
      <c r="CU257" s="338"/>
      <c r="CV257" s="338"/>
      <c r="CW257" s="338"/>
      <c r="CX257" s="338"/>
      <c r="CY257" s="338"/>
      <c r="CZ257" s="338"/>
    </row>
    <row r="258" s="511" customFormat="true" ht="18" customHeight="true" x14ac:dyDescent="0.2">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10"/>
      <c r="BB258" s="366"/>
      <c r="BC258" s="510"/>
      <c r="BD258" s="510"/>
      <c r="BE258" s="510"/>
      <c r="BF258" s="510"/>
      <c r="BG258" s="510"/>
      <c r="BH258" s="510"/>
      <c r="BI258" s="510"/>
      <c r="BJ258" s="510"/>
      <c r="BK258" s="510"/>
      <c r="BL258" s="510"/>
      <c r="BM258" s="510"/>
      <c r="BN258" s="510"/>
      <c r="BO258" s="510"/>
      <c r="BP258" s="510"/>
      <c r="BQ258" s="510"/>
      <c r="BR258" s="510"/>
      <c r="BS258" s="510"/>
      <c r="BT258" s="510"/>
      <c r="BU258" s="510"/>
      <c r="BV258" s="510"/>
      <c r="BW258" s="510"/>
      <c r="BX258" s="510"/>
      <c r="BY258" s="510"/>
      <c r="BZ258" s="338"/>
      <c r="CA258" s="338"/>
      <c r="CB258" s="338"/>
      <c r="CC258" s="338"/>
      <c r="CD258" s="338"/>
      <c r="CE258" s="338"/>
      <c r="CF258" s="338"/>
      <c r="CG258" s="338"/>
      <c r="CH258" s="338"/>
      <c r="CI258" s="338"/>
      <c r="CJ258" s="338"/>
      <c r="CK258" s="338"/>
      <c r="CL258" s="338"/>
      <c r="CM258" s="338"/>
      <c r="CN258" s="338"/>
      <c r="CO258" s="338"/>
      <c r="CP258" s="338"/>
      <c r="CQ258" s="338"/>
      <c r="CR258" s="338"/>
      <c r="CS258" s="338"/>
      <c r="CT258" s="338"/>
      <c r="CU258" s="338"/>
      <c r="CV258" s="338"/>
      <c r="CW258" s="338"/>
      <c r="CX258" s="338"/>
      <c r="CY258" s="338"/>
      <c r="CZ258" s="338"/>
    </row>
    <row r="259" s="307" customFormat="true" ht="15" customHeight="true" x14ac:dyDescent="0.2">
      <c r="Z259" s="800"/>
      <c r="AA259" s="800"/>
      <c r="AB259" s="800"/>
      <c r="AC259" s="800"/>
      <c r="AD259" s="800"/>
      <c r="AE259" s="800"/>
      <c r="AF259" s="800"/>
      <c r="AG259" s="800"/>
      <c r="AH259" s="800"/>
      <c r="AI259" s="800"/>
      <c r="AJ259" s="800"/>
      <c r="AK259" s="800"/>
      <c r="AL259" s="800"/>
      <c r="AM259" s="800"/>
      <c r="AN259" s="800"/>
      <c r="AO259" s="800"/>
      <c r="AP259" s="800"/>
      <c r="AQ259" s="800"/>
      <c r="AR259" s="800"/>
      <c r="AS259" s="800"/>
      <c r="AT259" s="800"/>
      <c r="AU259" s="800"/>
      <c r="AV259" s="800"/>
      <c r="AW259" s="800"/>
      <c r="AX259" s="800"/>
      <c r="AY259" s="800"/>
      <c r="AZ259" s="800"/>
      <c r="BA259" s="344" t="s">
        <v>132</v>
      </c>
      <c r="BB259" s="309" t="s">
        <v>86</v>
      </c>
      <c r="BC259" s="1042" t="s">
        <v>116</v>
      </c>
      <c r="BD259" s="1043"/>
      <c r="BE259" s="1043"/>
      <c r="BF259" s="1043"/>
      <c r="BG259" s="1044"/>
      <c r="BH259" s="1042" t="s">
        <v>39</v>
      </c>
      <c r="BI259" s="1043"/>
      <c r="BJ259" s="1043"/>
      <c r="BK259" s="1043"/>
      <c r="BL259" s="1044"/>
      <c r="BM259" s="1042" t="s">
        <v>38</v>
      </c>
      <c r="BN259" s="1043"/>
      <c r="BO259" s="1043"/>
      <c r="BP259" s="1043"/>
      <c r="BQ259" s="1045"/>
      <c r="BR259" s="15" t="s">
        <v>144</v>
      </c>
      <c r="BS259" s="426"/>
      <c r="BT259" s="426"/>
      <c r="BU259" s="426"/>
      <c r="BV259" s="426"/>
      <c r="BW259" s="426"/>
      <c r="BX259" s="426"/>
      <c r="BY259" s="426"/>
      <c r="BZ259" s="342"/>
      <c r="CA259" s="342"/>
      <c r="CB259" s="342"/>
      <c r="CC259" s="342"/>
      <c r="CD259" s="342"/>
      <c r="CE259" s="342"/>
      <c r="CF259" s="342"/>
      <c r="CG259" s="342"/>
      <c r="CH259" s="342"/>
      <c r="CI259" s="342"/>
      <c r="CJ259" s="342"/>
      <c r="CK259" s="342"/>
      <c r="CL259" s="342"/>
      <c r="CM259" s="342"/>
      <c r="CN259" s="342"/>
      <c r="CO259" s="342"/>
      <c r="CP259" s="342"/>
      <c r="CQ259" s="342"/>
      <c r="CR259" s="342"/>
      <c r="CS259" s="342"/>
      <c r="CT259" s="342"/>
      <c r="CU259" s="342"/>
      <c r="CV259" s="342"/>
      <c r="CW259" s="342"/>
      <c r="CX259" s="342"/>
      <c r="CY259" s="342"/>
      <c r="CZ259" s="342"/>
    </row>
    <row r="260" s="307" customFormat="true" ht="12.75" x14ac:dyDescent="0.2">
      <c r="Z260" s="800"/>
      <c r="AA260" s="800"/>
      <c r="AB260" s="800"/>
      <c r="AC260" s="800"/>
      <c r="AD260" s="800"/>
      <c r="AE260" s="800"/>
      <c r="AF260" s="800"/>
      <c r="AG260" s="800"/>
      <c r="AH260" s="800"/>
      <c r="AI260" s="800"/>
      <c r="AJ260" s="800"/>
      <c r="AK260" s="800"/>
      <c r="AL260" s="800"/>
      <c r="AM260" s="800"/>
      <c r="AN260" s="800"/>
      <c r="AO260" s="800"/>
      <c r="AP260" s="800"/>
      <c r="AQ260" s="800"/>
      <c r="AR260" s="800"/>
      <c r="AS260" s="800"/>
      <c r="AT260" s="800"/>
      <c r="AU260" s="800"/>
      <c r="AV260" s="800"/>
      <c r="AW260" s="800"/>
      <c r="AX260" s="800"/>
      <c r="AY260" s="800"/>
      <c r="AZ260" s="800"/>
      <c r="BA260" s="329" t="s">
        <v>120</v>
      </c>
      <c r="BB260" s="328"/>
      <c r="BC260" s="455" t="s">
        <v>0</v>
      </c>
      <c r="BD260" s="326" t="s">
        <v>1</v>
      </c>
      <c r="BE260" s="326" t="s">
        <v>2</v>
      </c>
      <c r="BF260" s="326" t="s">
        <v>3</v>
      </c>
      <c r="BG260" s="456" t="s">
        <v>4</v>
      </c>
      <c r="BH260" s="455" t="s">
        <v>0</v>
      </c>
      <c r="BI260" s="326" t="s">
        <v>1</v>
      </c>
      <c r="BJ260" s="326" t="s">
        <v>2</v>
      </c>
      <c r="BK260" s="326" t="s">
        <v>3</v>
      </c>
      <c r="BL260" s="456" t="s">
        <v>4</v>
      </c>
      <c r="BM260" s="455" t="s">
        <v>0</v>
      </c>
      <c r="BN260" s="326" t="s">
        <v>1</v>
      </c>
      <c r="BO260" s="326" t="s">
        <v>2</v>
      </c>
      <c r="BP260" s="326" t="s">
        <v>3</v>
      </c>
      <c r="BQ260" s="456" t="s">
        <v>4</v>
      </c>
      <c r="BR260" s="455" t="s">
        <v>159</v>
      </c>
      <c r="BS260" s="326" t="s">
        <v>160</v>
      </c>
      <c r="BT260" s="326" t="s">
        <v>161</v>
      </c>
      <c r="BU260" s="326" t="s">
        <v>162</v>
      </c>
      <c r="BV260" s="326" t="s">
        <v>163</v>
      </c>
      <c r="BW260" s="326" t="s">
        <v>164</v>
      </c>
      <c r="BX260" s="326" t="s">
        <v>165</v>
      </c>
      <c r="BY260" s="327" t="s">
        <v>166</v>
      </c>
      <c r="BZ260" s="803"/>
      <c r="CA260" s="803"/>
      <c r="CB260" s="803"/>
      <c r="CC260" s="803"/>
      <c r="CD260" s="803"/>
      <c r="CE260" s="803"/>
      <c r="CF260" s="803"/>
      <c r="CG260" s="803"/>
      <c r="CH260" s="803"/>
      <c r="CI260" s="803"/>
      <c r="CJ260" s="803"/>
      <c r="CK260" s="803"/>
      <c r="CL260" s="803"/>
      <c r="CM260" s="803"/>
      <c r="CN260" s="803"/>
      <c r="CO260" s="803"/>
      <c r="CP260" s="803"/>
      <c r="CQ260" s="803"/>
      <c r="CR260" s="803"/>
      <c r="CS260" s="803"/>
      <c r="CT260" s="803"/>
      <c r="CU260" s="803"/>
      <c r="CV260" s="803"/>
      <c r="CW260" s="803"/>
      <c r="CX260" s="803"/>
      <c r="CY260" s="803"/>
      <c r="CZ260" s="803"/>
    </row>
    <row r="261" s="307" customFormat="true" ht="15" customHeight="true" x14ac:dyDescent="0.2">
      <c r="Z261" s="800"/>
      <c r="AA261" s="800"/>
      <c r="AB261" s="800"/>
      <c r="AC261" s="800"/>
      <c r="AD261" s="800"/>
      <c r="AE261" s="800"/>
      <c r="AF261" s="800"/>
      <c r="AG261" s="800"/>
      <c r="AH261" s="800"/>
      <c r="AI261" s="800"/>
      <c r="AJ261" s="800"/>
      <c r="AK261" s="800"/>
      <c r="AL261" s="800"/>
      <c r="AM261" s="800"/>
      <c r="AN261" s="800"/>
      <c r="AO261" s="800"/>
      <c r="AP261" s="800"/>
      <c r="AQ261" s="800"/>
      <c r="AR261" s="800"/>
      <c r="AS261" s="800"/>
      <c r="AT261" s="800"/>
      <c r="AU261" s="800"/>
      <c r="AV261" s="800"/>
      <c r="AW261" s="800"/>
      <c r="AX261" s="800"/>
      <c r="AY261" s="800"/>
      <c r="AZ261" s="800"/>
      <c r="BA261" s="1041" t="s">
        <v>74</v>
      </c>
      <c r="BB261" s="585" t="s">
        <v>50</v>
      </c>
      <c r="BC261" s="42" t="s">
        <v>36</v>
      </c>
      <c r="BD261" s="38" t="s">
        <v>36</v>
      </c>
      <c r="BE261" s="38" t="s">
        <v>36</v>
      </c>
      <c r="BF261" s="38" t="s">
        <v>36</v>
      </c>
      <c r="BG261" s="33" t="s">
        <v>36</v>
      </c>
      <c r="BH261" s="42" t="s">
        <v>36</v>
      </c>
      <c r="BI261" s="38" t="s">
        <v>36</v>
      </c>
      <c r="BJ261" s="38" t="s">
        <v>36</v>
      </c>
      <c r="BK261" s="38" t="s">
        <v>36</v>
      </c>
      <c r="BL261" s="33" t="s">
        <v>36</v>
      </c>
      <c r="BM261" s="42" t="s">
        <v>36</v>
      </c>
      <c r="BN261" s="38" t="s">
        <v>36</v>
      </c>
      <c r="BO261" s="38" t="s">
        <v>36</v>
      </c>
      <c r="BP261" s="38" t="s">
        <v>36</v>
      </c>
      <c r="BQ261" s="33" t="s">
        <v>36</v>
      </c>
      <c r="BR261" s="42" t="s">
        <v>36</v>
      </c>
      <c r="BS261" s="38" t="s">
        <v>36</v>
      </c>
      <c r="BT261" s="38" t="s">
        <v>36</v>
      </c>
      <c r="BU261" s="38" t="s">
        <v>36</v>
      </c>
      <c r="BV261" s="38" t="s">
        <v>36</v>
      </c>
      <c r="BW261" s="38" t="s">
        <v>36</v>
      </c>
      <c r="BX261" s="38" t="s">
        <v>36</v>
      </c>
      <c r="BY261" s="28" t="s">
        <v>36</v>
      </c>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307" customFormat="true" ht="15" customHeight="true" x14ac:dyDescent="0.2">
      <c r="Z262" s="800"/>
      <c r="AA262" s="800"/>
      <c r="AB262" s="800"/>
      <c r="AC262" s="800"/>
      <c r="AD262" s="800"/>
      <c r="AE262" s="800"/>
      <c r="AF262" s="800"/>
      <c r="AG262" s="800"/>
      <c r="AH262" s="800"/>
      <c r="AI262" s="800"/>
      <c r="AJ262" s="800"/>
      <c r="AK262" s="800"/>
      <c r="AL262" s="800"/>
      <c r="AM262" s="800"/>
      <c r="AN262" s="800"/>
      <c r="AO262" s="800"/>
      <c r="AP262" s="800"/>
      <c r="AQ262" s="800"/>
      <c r="AR262" s="800"/>
      <c r="AS262" s="800"/>
      <c r="AT262" s="800"/>
      <c r="AU262" s="800"/>
      <c r="AV262" s="800"/>
      <c r="AW262" s="800"/>
      <c r="AX262" s="800"/>
      <c r="AY262" s="800"/>
      <c r="AZ262" s="800"/>
      <c r="BA262" s="1039"/>
      <c r="BB262" s="583" t="s">
        <v>49</v>
      </c>
      <c r="BC262" s="41" t="s">
        <v>36</v>
      </c>
      <c r="BD262" s="37" t="s">
        <v>36</v>
      </c>
      <c r="BE262" s="37" t="s">
        <v>36</v>
      </c>
      <c r="BF262" s="37" t="s">
        <v>36</v>
      </c>
      <c r="BG262" s="32" t="s">
        <v>36</v>
      </c>
      <c r="BH262" s="41" t="s">
        <v>36</v>
      </c>
      <c r="BI262" s="37" t="s">
        <v>36</v>
      </c>
      <c r="BJ262" s="37" t="s">
        <v>36</v>
      </c>
      <c r="BK262" s="37" t="s">
        <v>36</v>
      </c>
      <c r="BL262" s="32" t="s">
        <v>36</v>
      </c>
      <c r="BM262" s="41" t="s">
        <v>36</v>
      </c>
      <c r="BN262" s="37" t="s">
        <v>36</v>
      </c>
      <c r="BO262" s="37" t="s">
        <v>36</v>
      </c>
      <c r="BP262" s="37" t="s">
        <v>36</v>
      </c>
      <c r="BQ262" s="32" t="s">
        <v>36</v>
      </c>
      <c r="BR262" s="41" t="s">
        <v>36</v>
      </c>
      <c r="BS262" s="37" t="s">
        <v>36</v>
      </c>
      <c r="BT262" s="37" t="s">
        <v>36</v>
      </c>
      <c r="BU262" s="37" t="s">
        <v>36</v>
      </c>
      <c r="BV262" s="37" t="s">
        <v>36</v>
      </c>
      <c r="BW262" s="37" t="s">
        <v>36</v>
      </c>
      <c r="BX262" s="37" t="s">
        <v>36</v>
      </c>
      <c r="BY262" s="27" t="s">
        <v>36</v>
      </c>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307" customFormat="true" ht="15" customHeight="true" x14ac:dyDescent="0.2">
      <c r="Z263" s="800"/>
      <c r="AA263" s="800"/>
      <c r="AB263" s="800"/>
      <c r="AC263" s="800"/>
      <c r="AD263" s="800"/>
      <c r="AE263" s="800"/>
      <c r="AF263" s="800"/>
      <c r="AG263" s="800"/>
      <c r="AH263" s="800"/>
      <c r="AI263" s="800"/>
      <c r="AJ263" s="800"/>
      <c r="AK263" s="800"/>
      <c r="AL263" s="800"/>
      <c r="AM263" s="800"/>
      <c r="AN263" s="800"/>
      <c r="AO263" s="800"/>
      <c r="AP263" s="800"/>
      <c r="AQ263" s="800"/>
      <c r="AR263" s="800"/>
      <c r="AS263" s="800"/>
      <c r="AT263" s="800"/>
      <c r="AU263" s="800"/>
      <c r="AV263" s="800"/>
      <c r="AW263" s="800"/>
      <c r="AX263" s="800"/>
      <c r="AY263" s="800"/>
      <c r="AZ263" s="800"/>
      <c r="BA263" s="1039"/>
      <c r="BB263" s="583" t="s">
        <v>114</v>
      </c>
      <c r="BC263" s="41" t="s">
        <v>36</v>
      </c>
      <c r="BD263" s="37" t="s">
        <v>36</v>
      </c>
      <c r="BE263" s="37" t="s">
        <v>36</v>
      </c>
      <c r="BF263" s="37" t="s">
        <v>36</v>
      </c>
      <c r="BG263" s="32" t="s">
        <v>36</v>
      </c>
      <c r="BH263" s="41" t="s">
        <v>36</v>
      </c>
      <c r="BI263" s="37" t="s">
        <v>36</v>
      </c>
      <c r="BJ263" s="37" t="s">
        <v>36</v>
      </c>
      <c r="BK263" s="37" t="s">
        <v>36</v>
      </c>
      <c r="BL263" s="32" t="s">
        <v>36</v>
      </c>
      <c r="BM263" s="41" t="s">
        <v>36</v>
      </c>
      <c r="BN263" s="37" t="s">
        <v>36</v>
      </c>
      <c r="BO263" s="37" t="s">
        <v>36</v>
      </c>
      <c r="BP263" s="37" t="s">
        <v>36</v>
      </c>
      <c r="BQ263" s="32" t="s">
        <v>36</v>
      </c>
      <c r="BR263" s="41" t="s">
        <v>36</v>
      </c>
      <c r="BS263" s="37" t="s">
        <v>36</v>
      </c>
      <c r="BT263" s="37" t="s">
        <v>36</v>
      </c>
      <c r="BU263" s="37" t="s">
        <v>36</v>
      </c>
      <c r="BV263" s="37" t="s">
        <v>36</v>
      </c>
      <c r="BW263" s="37" t="s">
        <v>36</v>
      </c>
      <c r="BX263" s="37" t="s">
        <v>36</v>
      </c>
      <c r="BY263" s="27" t="s">
        <v>36</v>
      </c>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307" customFormat="true" ht="15" customHeight="true" x14ac:dyDescent="0.2">
      <c r="Z264" s="800"/>
      <c r="AA264" s="800"/>
      <c r="AB264" s="800"/>
      <c r="AC264" s="800"/>
      <c r="AD264" s="800"/>
      <c r="AE264" s="800"/>
      <c r="AF264" s="800"/>
      <c r="AG264" s="800"/>
      <c r="AH264" s="800"/>
      <c r="AI264" s="800"/>
      <c r="AJ264" s="800"/>
      <c r="AK264" s="800"/>
      <c r="AL264" s="800"/>
      <c r="AM264" s="800"/>
      <c r="AN264" s="800"/>
      <c r="AO264" s="800"/>
      <c r="AP264" s="800"/>
      <c r="AQ264" s="800"/>
      <c r="AR264" s="800"/>
      <c r="AS264" s="800"/>
      <c r="AT264" s="800"/>
      <c r="AU264" s="800"/>
      <c r="AV264" s="800"/>
      <c r="AW264" s="800"/>
      <c r="AX264" s="800"/>
      <c r="AY264" s="800"/>
      <c r="AZ264" s="800"/>
      <c r="BA264" s="1039" t="s">
        <v>75</v>
      </c>
      <c r="BB264" s="583" t="s">
        <v>90</v>
      </c>
      <c r="BC264" s="41" t="s">
        <v>36</v>
      </c>
      <c r="BD264" s="37" t="s">
        <v>36</v>
      </c>
      <c r="BE264" s="37" t="s">
        <v>36</v>
      </c>
      <c r="BF264" s="37" t="s">
        <v>36</v>
      </c>
      <c r="BG264" s="32" t="s">
        <v>36</v>
      </c>
      <c r="BH264" s="41" t="s">
        <v>36</v>
      </c>
      <c r="BI264" s="37" t="s">
        <v>36</v>
      </c>
      <c r="BJ264" s="37" t="s">
        <v>36</v>
      </c>
      <c r="BK264" s="37" t="s">
        <v>36</v>
      </c>
      <c r="BL264" s="32" t="s">
        <v>36</v>
      </c>
      <c r="BM264" s="41" t="s">
        <v>36</v>
      </c>
      <c r="BN264" s="37" t="s">
        <v>36</v>
      </c>
      <c r="BO264" s="37" t="s">
        <v>36</v>
      </c>
      <c r="BP264" s="37" t="s">
        <v>36</v>
      </c>
      <c r="BQ264" s="32" t="s">
        <v>36</v>
      </c>
      <c r="BR264" s="41" t="s">
        <v>36</v>
      </c>
      <c r="BS264" s="37" t="s">
        <v>36</v>
      </c>
      <c r="BT264" s="37" t="s">
        <v>36</v>
      </c>
      <c r="BU264" s="37" t="s">
        <v>36</v>
      </c>
      <c r="BV264" s="37" t="s">
        <v>36</v>
      </c>
      <c r="BW264" s="37" t="s">
        <v>36</v>
      </c>
      <c r="BX264" s="37" t="s">
        <v>36</v>
      </c>
      <c r="BY264" s="27" t="s">
        <v>36</v>
      </c>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307" customFormat="true" ht="15" customHeight="true" x14ac:dyDescent="0.2">
      <c r="Z265" s="800"/>
      <c r="AA265" s="800"/>
      <c r="AB265" s="800"/>
      <c r="AC265" s="800"/>
      <c r="AD265" s="800"/>
      <c r="AE265" s="800"/>
      <c r="AF265" s="800"/>
      <c r="AG265" s="800"/>
      <c r="AH265" s="800"/>
      <c r="AI265" s="800"/>
      <c r="AJ265" s="800"/>
      <c r="AK265" s="800"/>
      <c r="AL265" s="800"/>
      <c r="AM265" s="800"/>
      <c r="AN265" s="800"/>
      <c r="AO265" s="800"/>
      <c r="AP265" s="800"/>
      <c r="AQ265" s="800"/>
      <c r="AR265" s="800"/>
      <c r="AS265" s="800"/>
      <c r="AT265" s="800"/>
      <c r="AU265" s="800"/>
      <c r="AV265" s="800"/>
      <c r="AW265" s="800"/>
      <c r="AX265" s="800"/>
      <c r="AY265" s="800"/>
      <c r="AZ265" s="800"/>
      <c r="BA265" s="1039"/>
      <c r="BB265" s="583" t="s">
        <v>91</v>
      </c>
      <c r="BC265" s="41" t="s">
        <v>36</v>
      </c>
      <c r="BD265" s="37" t="s">
        <v>36</v>
      </c>
      <c r="BE265" s="37" t="s">
        <v>36</v>
      </c>
      <c r="BF265" s="37" t="s">
        <v>36</v>
      </c>
      <c r="BG265" s="32" t="s">
        <v>36</v>
      </c>
      <c r="BH265" s="41" t="s">
        <v>36</v>
      </c>
      <c r="BI265" s="37" t="s">
        <v>36</v>
      </c>
      <c r="BJ265" s="37" t="s">
        <v>36</v>
      </c>
      <c r="BK265" s="37" t="s">
        <v>36</v>
      </c>
      <c r="BL265" s="32" t="s">
        <v>36</v>
      </c>
      <c r="BM265" s="41" t="s">
        <v>36</v>
      </c>
      <c r="BN265" s="37" t="s">
        <v>36</v>
      </c>
      <c r="BO265" s="37" t="s">
        <v>36</v>
      </c>
      <c r="BP265" s="37" t="s">
        <v>36</v>
      </c>
      <c r="BQ265" s="32" t="s">
        <v>36</v>
      </c>
      <c r="BR265" s="41" t="s">
        <v>36</v>
      </c>
      <c r="BS265" s="37" t="s">
        <v>36</v>
      </c>
      <c r="BT265" s="37" t="s">
        <v>36</v>
      </c>
      <c r="BU265" s="37" t="s">
        <v>36</v>
      </c>
      <c r="BV265" s="37" t="s">
        <v>36</v>
      </c>
      <c r="BW265" s="37" t="s">
        <v>36</v>
      </c>
      <c r="BX265" s="37" t="s">
        <v>36</v>
      </c>
      <c r="BY265" s="27" t="s">
        <v>36</v>
      </c>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307" customFormat="true" ht="15" customHeight="true" x14ac:dyDescent="0.2">
      <c r="Z266" s="800"/>
      <c r="AA266" s="800"/>
      <c r="AB266" s="800"/>
      <c r="AC266" s="800"/>
      <c r="AD266" s="800"/>
      <c r="AE266" s="800"/>
      <c r="AF266" s="800"/>
      <c r="AG266" s="800"/>
      <c r="AH266" s="800"/>
      <c r="AI266" s="800"/>
      <c r="AJ266" s="800"/>
      <c r="AK266" s="800"/>
      <c r="AL266" s="800"/>
      <c r="AM266" s="800"/>
      <c r="AN266" s="800"/>
      <c r="AO266" s="800"/>
      <c r="AP266" s="800"/>
      <c r="AQ266" s="800"/>
      <c r="AR266" s="800"/>
      <c r="AS266" s="800"/>
      <c r="AT266" s="800"/>
      <c r="AU266" s="800"/>
      <c r="AV266" s="800"/>
      <c r="AW266" s="800"/>
      <c r="AX266" s="800"/>
      <c r="AY266" s="800"/>
      <c r="AZ266" s="800"/>
      <c r="BA266" s="1039"/>
      <c r="BB266" s="583" t="s">
        <v>92</v>
      </c>
      <c r="BC266" s="41" t="s">
        <v>36</v>
      </c>
      <c r="BD266" s="37" t="s">
        <v>36</v>
      </c>
      <c r="BE266" s="37" t="s">
        <v>36</v>
      </c>
      <c r="BF266" s="37" t="s">
        <v>36</v>
      </c>
      <c r="BG266" s="32" t="s">
        <v>36</v>
      </c>
      <c r="BH266" s="41" t="s">
        <v>36</v>
      </c>
      <c r="BI266" s="37" t="s">
        <v>36</v>
      </c>
      <c r="BJ266" s="37" t="s">
        <v>36</v>
      </c>
      <c r="BK266" s="37" t="s">
        <v>36</v>
      </c>
      <c r="BL266" s="32" t="s">
        <v>36</v>
      </c>
      <c r="BM266" s="41" t="s">
        <v>36</v>
      </c>
      <c r="BN266" s="37" t="s">
        <v>36</v>
      </c>
      <c r="BO266" s="37" t="s">
        <v>36</v>
      </c>
      <c r="BP266" s="37" t="s">
        <v>36</v>
      </c>
      <c r="BQ266" s="32" t="s">
        <v>36</v>
      </c>
      <c r="BR266" s="41" t="s">
        <v>36</v>
      </c>
      <c r="BS266" s="37" t="s">
        <v>36</v>
      </c>
      <c r="BT266" s="37" t="s">
        <v>36</v>
      </c>
      <c r="BU266" s="37" t="s">
        <v>36</v>
      </c>
      <c r="BV266" s="37" t="s">
        <v>36</v>
      </c>
      <c r="BW266" s="37" t="s">
        <v>36</v>
      </c>
      <c r="BX266" s="37" t="s">
        <v>36</v>
      </c>
      <c r="BY266" s="27" t="s">
        <v>36</v>
      </c>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307" customFormat="true" ht="15" customHeight="true" x14ac:dyDescent="0.2">
      <c r="Z267" s="800"/>
      <c r="AA267" s="800"/>
      <c r="AB267" s="800"/>
      <c r="AC267" s="800"/>
      <c r="AD267" s="800"/>
      <c r="AE267" s="800"/>
      <c r="AF267" s="800"/>
      <c r="AG267" s="800"/>
      <c r="AH267" s="800"/>
      <c r="AI267" s="800"/>
      <c r="AJ267" s="800"/>
      <c r="AK267" s="800"/>
      <c r="AL267" s="800"/>
      <c r="AM267" s="800"/>
      <c r="AN267" s="800"/>
      <c r="AO267" s="800"/>
      <c r="AP267" s="800"/>
      <c r="AQ267" s="800"/>
      <c r="AR267" s="800"/>
      <c r="AS267" s="800"/>
      <c r="AT267" s="800"/>
      <c r="AU267" s="800"/>
      <c r="AV267" s="800"/>
      <c r="AW267" s="800"/>
      <c r="AX267" s="800"/>
      <c r="AY267" s="800"/>
      <c r="AZ267" s="800"/>
      <c r="BA267" s="1039"/>
      <c r="BB267" s="583" t="s">
        <v>114</v>
      </c>
      <c r="BC267" s="41" t="s">
        <v>36</v>
      </c>
      <c r="BD267" s="37" t="s">
        <v>36</v>
      </c>
      <c r="BE267" s="37" t="s">
        <v>36</v>
      </c>
      <c r="BF267" s="37" t="s">
        <v>36</v>
      </c>
      <c r="BG267" s="32" t="s">
        <v>36</v>
      </c>
      <c r="BH267" s="41" t="s">
        <v>36</v>
      </c>
      <c r="BI267" s="37" t="s">
        <v>36</v>
      </c>
      <c r="BJ267" s="37" t="s">
        <v>36</v>
      </c>
      <c r="BK267" s="37" t="s">
        <v>36</v>
      </c>
      <c r="BL267" s="32" t="s">
        <v>36</v>
      </c>
      <c r="BM267" s="41" t="s">
        <v>36</v>
      </c>
      <c r="BN267" s="37" t="s">
        <v>36</v>
      </c>
      <c r="BO267" s="37" t="s">
        <v>36</v>
      </c>
      <c r="BP267" s="37" t="s">
        <v>36</v>
      </c>
      <c r="BQ267" s="32" t="s">
        <v>36</v>
      </c>
      <c r="BR267" s="41" t="s">
        <v>36</v>
      </c>
      <c r="BS267" s="37" t="s">
        <v>36</v>
      </c>
      <c r="BT267" s="37" t="s">
        <v>36</v>
      </c>
      <c r="BU267" s="37" t="s">
        <v>36</v>
      </c>
      <c r="BV267" s="37" t="s">
        <v>36</v>
      </c>
      <c r="BW267" s="37" t="s">
        <v>36</v>
      </c>
      <c r="BX267" s="37" t="s">
        <v>36</v>
      </c>
      <c r="BY267" s="27" t="s">
        <v>36</v>
      </c>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307" customFormat="true" ht="15" customHeight="true" x14ac:dyDescent="0.2">
      <c r="Z268" s="800"/>
      <c r="AA268" s="800"/>
      <c r="AB268" s="800"/>
      <c r="AC268" s="800"/>
      <c r="AD268" s="800"/>
      <c r="AE268" s="800"/>
      <c r="AF268" s="800"/>
      <c r="AG268" s="800"/>
      <c r="AH268" s="800"/>
      <c r="AI268" s="800"/>
      <c r="AJ268" s="800"/>
      <c r="AK268" s="800"/>
      <c r="AL268" s="800"/>
      <c r="AM268" s="800"/>
      <c r="AN268" s="800"/>
      <c r="AO268" s="800"/>
      <c r="AP268" s="800"/>
      <c r="AQ268" s="800"/>
      <c r="AR268" s="800"/>
      <c r="AS268" s="800"/>
      <c r="AT268" s="800"/>
      <c r="AU268" s="800"/>
      <c r="AV268" s="800"/>
      <c r="AW268" s="800"/>
      <c r="AX268" s="800"/>
      <c r="AY268" s="800"/>
      <c r="AZ268" s="800"/>
      <c r="BA268" s="1039" t="s">
        <v>117</v>
      </c>
      <c r="BB268" s="583" t="s">
        <v>90</v>
      </c>
      <c r="BC268" s="41" t="s">
        <v>36</v>
      </c>
      <c r="BD268" s="37" t="s">
        <v>36</v>
      </c>
      <c r="BE268" s="37" t="s">
        <v>36</v>
      </c>
      <c r="BF268" s="37" t="s">
        <v>36</v>
      </c>
      <c r="BG268" s="32" t="s">
        <v>36</v>
      </c>
      <c r="BH268" s="41" t="s">
        <v>36</v>
      </c>
      <c r="BI268" s="37" t="s">
        <v>36</v>
      </c>
      <c r="BJ268" s="37" t="s">
        <v>36</v>
      </c>
      <c r="BK268" s="37" t="s">
        <v>36</v>
      </c>
      <c r="BL268" s="32" t="s">
        <v>36</v>
      </c>
      <c r="BM268" s="41" t="s">
        <v>36</v>
      </c>
      <c r="BN268" s="37" t="s">
        <v>36</v>
      </c>
      <c r="BO268" s="37" t="s">
        <v>36</v>
      </c>
      <c r="BP268" s="37" t="s">
        <v>36</v>
      </c>
      <c r="BQ268" s="32" t="s">
        <v>36</v>
      </c>
      <c r="BR268" s="41" t="s">
        <v>36</v>
      </c>
      <c r="BS268" s="37" t="s">
        <v>36</v>
      </c>
      <c r="BT268" s="37" t="s">
        <v>36</v>
      </c>
      <c r="BU268" s="37" t="s">
        <v>36</v>
      </c>
      <c r="BV268" s="37" t="s">
        <v>36</v>
      </c>
      <c r="BW268" s="37" t="s">
        <v>36</v>
      </c>
      <c r="BX268" s="37" t="s">
        <v>36</v>
      </c>
      <c r="BY268" s="27" t="s">
        <v>36</v>
      </c>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307" customFormat="true" ht="15" customHeight="true" x14ac:dyDescent="0.2">
      <c r="Z269" s="800"/>
      <c r="AA269" s="800"/>
      <c r="AB269" s="800"/>
      <c r="AC269" s="800"/>
      <c r="AD269" s="800"/>
      <c r="AE269" s="800"/>
      <c r="AF269" s="800"/>
      <c r="AG269" s="800"/>
      <c r="AH269" s="800"/>
      <c r="AI269" s="800"/>
      <c r="AJ269" s="800"/>
      <c r="AK269" s="800"/>
      <c r="AL269" s="800"/>
      <c r="AM269" s="800"/>
      <c r="AN269" s="800"/>
      <c r="AO269" s="800"/>
      <c r="AP269" s="800"/>
      <c r="AQ269" s="800"/>
      <c r="AR269" s="800"/>
      <c r="AS269" s="800"/>
      <c r="AT269" s="800"/>
      <c r="AU269" s="800"/>
      <c r="AV269" s="800"/>
      <c r="AW269" s="800"/>
      <c r="AX269" s="800"/>
      <c r="AY269" s="800"/>
      <c r="AZ269" s="800"/>
      <c r="BA269" s="1039"/>
      <c r="BB269" s="583" t="s">
        <v>91</v>
      </c>
      <c r="BC269" s="41" t="s">
        <v>36</v>
      </c>
      <c r="BD269" s="37" t="s">
        <v>36</v>
      </c>
      <c r="BE269" s="37" t="s">
        <v>36</v>
      </c>
      <c r="BF269" s="37" t="s">
        <v>36</v>
      </c>
      <c r="BG269" s="32" t="s">
        <v>36</v>
      </c>
      <c r="BH269" s="41" t="s">
        <v>36</v>
      </c>
      <c r="BI269" s="37" t="s">
        <v>36</v>
      </c>
      <c r="BJ269" s="37" t="s">
        <v>36</v>
      </c>
      <c r="BK269" s="37" t="s">
        <v>36</v>
      </c>
      <c r="BL269" s="32" t="s">
        <v>36</v>
      </c>
      <c r="BM269" s="41" t="s">
        <v>36</v>
      </c>
      <c r="BN269" s="37" t="s">
        <v>36</v>
      </c>
      <c r="BO269" s="37" t="s">
        <v>36</v>
      </c>
      <c r="BP269" s="37" t="s">
        <v>36</v>
      </c>
      <c r="BQ269" s="32" t="s">
        <v>36</v>
      </c>
      <c r="BR269" s="41" t="s">
        <v>36</v>
      </c>
      <c r="BS269" s="37" t="s">
        <v>36</v>
      </c>
      <c r="BT269" s="37" t="s">
        <v>36</v>
      </c>
      <c r="BU269" s="37" t="s">
        <v>36</v>
      </c>
      <c r="BV269" s="37" t="s">
        <v>36</v>
      </c>
      <c r="BW269" s="37" t="s">
        <v>36</v>
      </c>
      <c r="BX269" s="37" t="s">
        <v>36</v>
      </c>
      <c r="BY269" s="27" t="s">
        <v>36</v>
      </c>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307" customFormat="true" ht="15" customHeight="true" x14ac:dyDescent="0.2">
      <c r="Z270" s="800"/>
      <c r="AA270" s="800"/>
      <c r="AB270" s="800"/>
      <c r="AC270" s="800"/>
      <c r="AD270" s="800"/>
      <c r="AE270" s="800"/>
      <c r="AF270" s="800"/>
      <c r="AG270" s="800"/>
      <c r="AH270" s="800"/>
      <c r="AI270" s="800"/>
      <c r="AJ270" s="800"/>
      <c r="AK270" s="800"/>
      <c r="AL270" s="800"/>
      <c r="AM270" s="800"/>
      <c r="AN270" s="800"/>
      <c r="AO270" s="800"/>
      <c r="AP270" s="800"/>
      <c r="AQ270" s="800"/>
      <c r="AR270" s="800"/>
      <c r="AS270" s="800"/>
      <c r="AT270" s="800"/>
      <c r="AU270" s="800"/>
      <c r="AV270" s="800"/>
      <c r="AW270" s="800"/>
      <c r="AX270" s="800"/>
      <c r="AY270" s="800"/>
      <c r="AZ270" s="800"/>
      <c r="BA270" s="1039"/>
      <c r="BB270" s="583" t="s">
        <v>92</v>
      </c>
      <c r="BC270" s="41" t="s">
        <v>36</v>
      </c>
      <c r="BD270" s="37" t="s">
        <v>36</v>
      </c>
      <c r="BE270" s="37" t="s">
        <v>36</v>
      </c>
      <c r="BF270" s="37" t="s">
        <v>36</v>
      </c>
      <c r="BG270" s="32" t="s">
        <v>36</v>
      </c>
      <c r="BH270" s="41" t="s">
        <v>36</v>
      </c>
      <c r="BI270" s="37" t="s">
        <v>36</v>
      </c>
      <c r="BJ270" s="37" t="s">
        <v>36</v>
      </c>
      <c r="BK270" s="37" t="s">
        <v>36</v>
      </c>
      <c r="BL270" s="32" t="s">
        <v>36</v>
      </c>
      <c r="BM270" s="41" t="s">
        <v>36</v>
      </c>
      <c r="BN270" s="37" t="s">
        <v>36</v>
      </c>
      <c r="BO270" s="37" t="s">
        <v>36</v>
      </c>
      <c r="BP270" s="37" t="s">
        <v>36</v>
      </c>
      <c r="BQ270" s="32" t="s">
        <v>36</v>
      </c>
      <c r="BR270" s="41" t="s">
        <v>36</v>
      </c>
      <c r="BS270" s="37" t="s">
        <v>36</v>
      </c>
      <c r="BT270" s="37" t="s">
        <v>36</v>
      </c>
      <c r="BU270" s="37" t="s">
        <v>36</v>
      </c>
      <c r="BV270" s="37" t="s">
        <v>36</v>
      </c>
      <c r="BW270" s="37" t="s">
        <v>36</v>
      </c>
      <c r="BX270" s="37" t="s">
        <v>36</v>
      </c>
      <c r="BY270" s="27" t="s">
        <v>36</v>
      </c>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307" customFormat="true" ht="15" customHeight="true" x14ac:dyDescent="0.2">
      <c r="Z271" s="800"/>
      <c r="AA271" s="800"/>
      <c r="AB271" s="800"/>
      <c r="AC271" s="800"/>
      <c r="AD271" s="800"/>
      <c r="AE271" s="800"/>
      <c r="AF271" s="800"/>
      <c r="AG271" s="800"/>
      <c r="AH271" s="800"/>
      <c r="AI271" s="800"/>
      <c r="AJ271" s="800"/>
      <c r="AK271" s="800"/>
      <c r="AL271" s="800"/>
      <c r="AM271" s="800"/>
      <c r="AN271" s="800"/>
      <c r="AO271" s="800"/>
      <c r="AP271" s="800"/>
      <c r="AQ271" s="800"/>
      <c r="AR271" s="800"/>
      <c r="AS271" s="800"/>
      <c r="AT271" s="800"/>
      <c r="AU271" s="800"/>
      <c r="AV271" s="800"/>
      <c r="AW271" s="800"/>
      <c r="AX271" s="800"/>
      <c r="AY271" s="800"/>
      <c r="AZ271" s="800"/>
      <c r="BA271" s="1039" t="s">
        <v>76</v>
      </c>
      <c r="BB271" s="583" t="s">
        <v>50</v>
      </c>
      <c r="BC271" s="41" t="s">
        <v>36</v>
      </c>
      <c r="BD271" s="34" t="s">
        <v>36</v>
      </c>
      <c r="BE271" s="34" t="s">
        <v>36</v>
      </c>
      <c r="BF271" s="34" t="s">
        <v>36</v>
      </c>
      <c r="BG271" s="29" t="s">
        <v>36</v>
      </c>
      <c r="BH271" s="41" t="s">
        <v>36</v>
      </c>
      <c r="BI271" s="34" t="s">
        <v>36</v>
      </c>
      <c r="BJ271" s="34" t="s">
        <v>36</v>
      </c>
      <c r="BK271" s="34" t="s">
        <v>36</v>
      </c>
      <c r="BL271" s="29" t="s">
        <v>36</v>
      </c>
      <c r="BM271" s="41" t="s">
        <v>36</v>
      </c>
      <c r="BN271" s="34" t="s">
        <v>36</v>
      </c>
      <c r="BO271" s="34" t="s">
        <v>36</v>
      </c>
      <c r="BP271" s="34" t="s">
        <v>36</v>
      </c>
      <c r="BQ271" s="29" t="s">
        <v>36</v>
      </c>
      <c r="BR271" s="41" t="s">
        <v>36</v>
      </c>
      <c r="BS271" s="34" t="s">
        <v>36</v>
      </c>
      <c r="BT271" s="34" t="s">
        <v>36</v>
      </c>
      <c r="BU271" s="34" t="s">
        <v>36</v>
      </c>
      <c r="BV271" s="34" t="s">
        <v>36</v>
      </c>
      <c r="BW271" s="34" t="s">
        <v>36</v>
      </c>
      <c r="BX271" s="34" t="s">
        <v>36</v>
      </c>
      <c r="BY271" s="25" t="s">
        <v>36</v>
      </c>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307" customFormat="true" ht="15" customHeight="true" x14ac:dyDescent="0.2">
      <c r="Z272" s="800"/>
      <c r="AA272" s="800"/>
      <c r="AB272" s="800"/>
      <c r="AC272" s="800"/>
      <c r="AD272" s="800"/>
      <c r="AE272" s="800"/>
      <c r="AF272" s="800"/>
      <c r="AG272" s="800"/>
      <c r="AH272" s="800"/>
      <c r="AI272" s="800"/>
      <c r="AJ272" s="800"/>
      <c r="AK272" s="800"/>
      <c r="AL272" s="800"/>
      <c r="AM272" s="800"/>
      <c r="AN272" s="800"/>
      <c r="AO272" s="800"/>
      <c r="AP272" s="800"/>
      <c r="AQ272" s="800"/>
      <c r="AR272" s="800"/>
      <c r="AS272" s="800"/>
      <c r="AT272" s="800"/>
      <c r="AU272" s="800"/>
      <c r="AV272" s="800"/>
      <c r="AW272" s="800"/>
      <c r="AX272" s="800"/>
      <c r="AY272" s="800"/>
      <c r="AZ272" s="800"/>
      <c r="BA272" s="1039"/>
      <c r="BB272" s="583" t="s">
        <v>49</v>
      </c>
      <c r="BC272" s="41" t="s">
        <v>36</v>
      </c>
      <c r="BD272" s="34" t="s">
        <v>36</v>
      </c>
      <c r="BE272" s="34" t="s">
        <v>36</v>
      </c>
      <c r="BF272" s="34" t="s">
        <v>36</v>
      </c>
      <c r="BG272" s="29" t="s">
        <v>36</v>
      </c>
      <c r="BH272" s="41" t="s">
        <v>36</v>
      </c>
      <c r="BI272" s="34" t="s">
        <v>36</v>
      </c>
      <c r="BJ272" s="34" t="s">
        <v>36</v>
      </c>
      <c r="BK272" s="34" t="s">
        <v>36</v>
      </c>
      <c r="BL272" s="29" t="s">
        <v>36</v>
      </c>
      <c r="BM272" s="41" t="s">
        <v>36</v>
      </c>
      <c r="BN272" s="34" t="s">
        <v>36</v>
      </c>
      <c r="BO272" s="34" t="s">
        <v>36</v>
      </c>
      <c r="BP272" s="34" t="s">
        <v>36</v>
      </c>
      <c r="BQ272" s="29" t="s">
        <v>36</v>
      </c>
      <c r="BR272" s="41" t="s">
        <v>36</v>
      </c>
      <c r="BS272" s="34" t="s">
        <v>36</v>
      </c>
      <c r="BT272" s="34" t="s">
        <v>36</v>
      </c>
      <c r="BU272" s="34" t="s">
        <v>36</v>
      </c>
      <c r="BV272" s="34" t="s">
        <v>36</v>
      </c>
      <c r="BW272" s="34" t="s">
        <v>36</v>
      </c>
      <c r="BX272" s="34" t="s">
        <v>36</v>
      </c>
      <c r="BY272" s="25" t="s">
        <v>36</v>
      </c>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307" customFormat="true" ht="15" customHeight="true" x14ac:dyDescent="0.2">
      <c r="Z273" s="800"/>
      <c r="AA273" s="800"/>
      <c r="AB273" s="800"/>
      <c r="AC273" s="800"/>
      <c r="AD273" s="800"/>
      <c r="AE273" s="800"/>
      <c r="AF273" s="800"/>
      <c r="AG273" s="800"/>
      <c r="AH273" s="800"/>
      <c r="AI273" s="800"/>
      <c r="AJ273" s="800"/>
      <c r="AK273" s="800"/>
      <c r="AL273" s="800"/>
      <c r="AM273" s="800"/>
      <c r="AN273" s="800"/>
      <c r="AO273" s="800"/>
      <c r="AP273" s="800"/>
      <c r="AQ273" s="800"/>
      <c r="AR273" s="800"/>
      <c r="AS273" s="800"/>
      <c r="AT273" s="800"/>
      <c r="AU273" s="800"/>
      <c r="AV273" s="800"/>
      <c r="AW273" s="800"/>
      <c r="AX273" s="800"/>
      <c r="AY273" s="800"/>
      <c r="AZ273" s="800"/>
      <c r="BA273" s="1039"/>
      <c r="BB273" s="583" t="s">
        <v>114</v>
      </c>
      <c r="BC273" s="41" t="s">
        <v>36</v>
      </c>
      <c r="BD273" s="34" t="s">
        <v>36</v>
      </c>
      <c r="BE273" s="34" t="s">
        <v>36</v>
      </c>
      <c r="BF273" s="34" t="s">
        <v>36</v>
      </c>
      <c r="BG273" s="29" t="s">
        <v>36</v>
      </c>
      <c r="BH273" s="41" t="s">
        <v>36</v>
      </c>
      <c r="BI273" s="34" t="s">
        <v>36</v>
      </c>
      <c r="BJ273" s="34" t="s">
        <v>36</v>
      </c>
      <c r="BK273" s="34" t="s">
        <v>36</v>
      </c>
      <c r="BL273" s="29" t="s">
        <v>36</v>
      </c>
      <c r="BM273" s="41" t="s">
        <v>36</v>
      </c>
      <c r="BN273" s="34" t="s">
        <v>36</v>
      </c>
      <c r="BO273" s="34" t="s">
        <v>36</v>
      </c>
      <c r="BP273" s="34" t="s">
        <v>36</v>
      </c>
      <c r="BQ273" s="29" t="s">
        <v>36</v>
      </c>
      <c r="BR273" s="41" t="s">
        <v>36</v>
      </c>
      <c r="BS273" s="34" t="s">
        <v>36</v>
      </c>
      <c r="BT273" s="34" t="s">
        <v>36</v>
      </c>
      <c r="BU273" s="34" t="s">
        <v>36</v>
      </c>
      <c r="BV273" s="34" t="s">
        <v>36</v>
      </c>
      <c r="BW273" s="34" t="s">
        <v>36</v>
      </c>
      <c r="BX273" s="34" t="s">
        <v>36</v>
      </c>
      <c r="BY273" s="25" t="s">
        <v>36</v>
      </c>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307" customFormat="true" ht="15" customHeight="true" x14ac:dyDescent="0.2">
      <c r="Z274" s="800"/>
      <c r="AA274" s="800"/>
      <c r="AB274" s="800"/>
      <c r="AC274" s="800"/>
      <c r="AD274" s="800"/>
      <c r="AE274" s="800"/>
      <c r="AF274" s="800"/>
      <c r="AG274" s="800"/>
      <c r="AH274" s="800"/>
      <c r="AI274" s="800"/>
      <c r="AJ274" s="800"/>
      <c r="AK274" s="800"/>
      <c r="AL274" s="800"/>
      <c r="AM274" s="800"/>
      <c r="AN274" s="800"/>
      <c r="AO274" s="800"/>
      <c r="AP274" s="800"/>
      <c r="AQ274" s="800"/>
      <c r="AR274" s="800"/>
      <c r="AS274" s="800"/>
      <c r="AT274" s="800"/>
      <c r="AU274" s="800"/>
      <c r="AV274" s="800"/>
      <c r="AW274" s="800"/>
      <c r="AX274" s="800"/>
      <c r="AY274" s="800"/>
      <c r="AZ274" s="800"/>
      <c r="BA274" s="1039" t="s">
        <v>77</v>
      </c>
      <c r="BB274" s="583" t="s">
        <v>50</v>
      </c>
      <c r="BC274" s="41" t="s">
        <v>36</v>
      </c>
      <c r="BD274" s="37" t="s">
        <v>36</v>
      </c>
      <c r="BE274" s="37" t="s">
        <v>36</v>
      </c>
      <c r="BF274" s="37" t="s">
        <v>36</v>
      </c>
      <c r="BG274" s="32" t="s">
        <v>36</v>
      </c>
      <c r="BH274" s="41" t="s">
        <v>36</v>
      </c>
      <c r="BI274" s="37" t="s">
        <v>36</v>
      </c>
      <c r="BJ274" s="37" t="s">
        <v>36</v>
      </c>
      <c r="BK274" s="37" t="s">
        <v>36</v>
      </c>
      <c r="BL274" s="32" t="s">
        <v>36</v>
      </c>
      <c r="BM274" s="41" t="s">
        <v>36</v>
      </c>
      <c r="BN274" s="37" t="s">
        <v>36</v>
      </c>
      <c r="BO274" s="37" t="s">
        <v>36</v>
      </c>
      <c r="BP274" s="37" t="s">
        <v>36</v>
      </c>
      <c r="BQ274" s="32" t="s">
        <v>36</v>
      </c>
      <c r="BR274" s="41" t="s">
        <v>36</v>
      </c>
      <c r="BS274" s="37" t="s">
        <v>36</v>
      </c>
      <c r="BT274" s="37" t="s">
        <v>36</v>
      </c>
      <c r="BU274" s="37" t="s">
        <v>36</v>
      </c>
      <c r="BV274" s="37" t="s">
        <v>36</v>
      </c>
      <c r="BW274" s="37" t="s">
        <v>36</v>
      </c>
      <c r="BX274" s="37" t="s">
        <v>36</v>
      </c>
      <c r="BY274" s="27" t="s">
        <v>36</v>
      </c>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307" customFormat="true" ht="15" customHeight="true" x14ac:dyDescent="0.2">
      <c r="Z275" s="800"/>
      <c r="AA275" s="800"/>
      <c r="AB275" s="800"/>
      <c r="AC275" s="800"/>
      <c r="AD275" s="800"/>
      <c r="AE275" s="800"/>
      <c r="AF275" s="800"/>
      <c r="AG275" s="800"/>
      <c r="AH275" s="800"/>
      <c r="AI275" s="800"/>
      <c r="AJ275" s="800"/>
      <c r="AK275" s="800"/>
      <c r="AL275" s="800"/>
      <c r="AM275" s="800"/>
      <c r="AN275" s="800"/>
      <c r="AO275" s="800"/>
      <c r="AP275" s="800"/>
      <c r="AQ275" s="800"/>
      <c r="AR275" s="800"/>
      <c r="AS275" s="800"/>
      <c r="AT275" s="800"/>
      <c r="AU275" s="800"/>
      <c r="AV275" s="800"/>
      <c r="AW275" s="800"/>
      <c r="AX275" s="800"/>
      <c r="AY275" s="800"/>
      <c r="AZ275" s="800"/>
      <c r="BA275" s="1039"/>
      <c r="BB275" s="583" t="s">
        <v>49</v>
      </c>
      <c r="BC275" s="41" t="s">
        <v>36</v>
      </c>
      <c r="BD275" s="37" t="s">
        <v>36</v>
      </c>
      <c r="BE275" s="37" t="s">
        <v>36</v>
      </c>
      <c r="BF275" s="37" t="s">
        <v>36</v>
      </c>
      <c r="BG275" s="32" t="s">
        <v>36</v>
      </c>
      <c r="BH275" s="41" t="s">
        <v>36</v>
      </c>
      <c r="BI275" s="37" t="s">
        <v>36</v>
      </c>
      <c r="BJ275" s="37" t="s">
        <v>36</v>
      </c>
      <c r="BK275" s="37" t="s">
        <v>36</v>
      </c>
      <c r="BL275" s="32" t="s">
        <v>36</v>
      </c>
      <c r="BM275" s="41" t="s">
        <v>36</v>
      </c>
      <c r="BN275" s="37" t="s">
        <v>36</v>
      </c>
      <c r="BO275" s="37" t="s">
        <v>36</v>
      </c>
      <c r="BP275" s="37" t="s">
        <v>36</v>
      </c>
      <c r="BQ275" s="32" t="s">
        <v>36</v>
      </c>
      <c r="BR275" s="41" t="s">
        <v>36</v>
      </c>
      <c r="BS275" s="37" t="s">
        <v>36</v>
      </c>
      <c r="BT275" s="37" t="s">
        <v>36</v>
      </c>
      <c r="BU275" s="37" t="s">
        <v>36</v>
      </c>
      <c r="BV275" s="37" t="s">
        <v>36</v>
      </c>
      <c r="BW275" s="37" t="s">
        <v>36</v>
      </c>
      <c r="BX275" s="37" t="s">
        <v>36</v>
      </c>
      <c r="BY275" s="27" t="s">
        <v>36</v>
      </c>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307" customFormat="true" ht="15" customHeight="true" x14ac:dyDescent="0.2">
      <c r="Z276" s="800"/>
      <c r="AA276" s="800"/>
      <c r="AB276" s="800"/>
      <c r="AC276" s="800"/>
      <c r="AD276" s="800"/>
      <c r="AE276" s="800"/>
      <c r="AF276" s="800"/>
      <c r="AG276" s="800"/>
      <c r="AH276" s="800"/>
      <c r="AI276" s="800"/>
      <c r="AJ276" s="800"/>
      <c r="AK276" s="800"/>
      <c r="AL276" s="800"/>
      <c r="AM276" s="800"/>
      <c r="AN276" s="800"/>
      <c r="AO276" s="800"/>
      <c r="AP276" s="800"/>
      <c r="AQ276" s="800"/>
      <c r="AR276" s="800"/>
      <c r="AS276" s="800"/>
      <c r="AT276" s="800"/>
      <c r="AU276" s="800"/>
      <c r="AV276" s="800"/>
      <c r="AW276" s="800"/>
      <c r="AX276" s="800"/>
      <c r="AY276" s="800"/>
      <c r="AZ276" s="800"/>
      <c r="BA276" s="1039"/>
      <c r="BB276" s="583" t="s">
        <v>115</v>
      </c>
      <c r="BC276" s="41" t="s">
        <v>36</v>
      </c>
      <c r="BD276" s="37" t="s">
        <v>36</v>
      </c>
      <c r="BE276" s="37" t="s">
        <v>36</v>
      </c>
      <c r="BF276" s="37" t="s">
        <v>36</v>
      </c>
      <c r="BG276" s="32" t="s">
        <v>36</v>
      </c>
      <c r="BH276" s="41" t="s">
        <v>36</v>
      </c>
      <c r="BI276" s="37" t="s">
        <v>36</v>
      </c>
      <c r="BJ276" s="37" t="s">
        <v>36</v>
      </c>
      <c r="BK276" s="37" t="s">
        <v>36</v>
      </c>
      <c r="BL276" s="32" t="s">
        <v>36</v>
      </c>
      <c r="BM276" s="41" t="s">
        <v>36</v>
      </c>
      <c r="BN276" s="37" t="s">
        <v>36</v>
      </c>
      <c r="BO276" s="37" t="s">
        <v>36</v>
      </c>
      <c r="BP276" s="37" t="s">
        <v>36</v>
      </c>
      <c r="BQ276" s="32" t="s">
        <v>36</v>
      </c>
      <c r="BR276" s="41" t="s">
        <v>36</v>
      </c>
      <c r="BS276" s="37" t="s">
        <v>36</v>
      </c>
      <c r="BT276" s="37" t="s">
        <v>36</v>
      </c>
      <c r="BU276" s="37" t="s">
        <v>36</v>
      </c>
      <c r="BV276" s="37" t="s">
        <v>36</v>
      </c>
      <c r="BW276" s="37" t="s">
        <v>36</v>
      </c>
      <c r="BX276" s="37" t="s">
        <v>36</v>
      </c>
      <c r="BY276" s="27" t="s">
        <v>36</v>
      </c>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307" customFormat="true" ht="15" customHeight="true" x14ac:dyDescent="0.2">
      <c r="Z277" s="800"/>
      <c r="AA277" s="800"/>
      <c r="AB277" s="800"/>
      <c r="AC277" s="800"/>
      <c r="AD277" s="800"/>
      <c r="AE277" s="800"/>
      <c r="AF277" s="800"/>
      <c r="AG277" s="800"/>
      <c r="AH277" s="800"/>
      <c r="AI277" s="800"/>
      <c r="AJ277" s="800"/>
      <c r="AK277" s="800"/>
      <c r="AL277" s="800"/>
      <c r="AM277" s="800"/>
      <c r="AN277" s="800"/>
      <c r="AO277" s="800"/>
      <c r="AP277" s="800"/>
      <c r="AQ277" s="800"/>
      <c r="AR277" s="800"/>
      <c r="AS277" s="800"/>
      <c r="AT277" s="800"/>
      <c r="AU277" s="800"/>
      <c r="AV277" s="800"/>
      <c r="AW277" s="800"/>
      <c r="AX277" s="800"/>
      <c r="AY277" s="800"/>
      <c r="AZ277" s="800"/>
      <c r="BA277" s="1039" t="s">
        <v>78</v>
      </c>
      <c r="BB277" s="583" t="s">
        <v>79</v>
      </c>
      <c r="BC277" s="41" t="s">
        <v>36</v>
      </c>
      <c r="BD277" s="37" t="s">
        <v>36</v>
      </c>
      <c r="BE277" s="37" t="s">
        <v>36</v>
      </c>
      <c r="BF277" s="37" t="s">
        <v>36</v>
      </c>
      <c r="BG277" s="32" t="s">
        <v>36</v>
      </c>
      <c r="BH277" s="41" t="s">
        <v>36</v>
      </c>
      <c r="BI277" s="37" t="s">
        <v>36</v>
      </c>
      <c r="BJ277" s="37" t="s">
        <v>36</v>
      </c>
      <c r="BK277" s="37" t="s">
        <v>36</v>
      </c>
      <c r="BL277" s="32" t="s">
        <v>36</v>
      </c>
      <c r="BM277" s="41" t="s">
        <v>36</v>
      </c>
      <c r="BN277" s="37" t="s">
        <v>36</v>
      </c>
      <c r="BO277" s="37" t="s">
        <v>36</v>
      </c>
      <c r="BP277" s="37" t="s">
        <v>36</v>
      </c>
      <c r="BQ277" s="32" t="s">
        <v>36</v>
      </c>
      <c r="BR277" s="41" t="s">
        <v>36</v>
      </c>
      <c r="BS277" s="37" t="s">
        <v>36</v>
      </c>
      <c r="BT277" s="37" t="s">
        <v>36</v>
      </c>
      <c r="BU277" s="37" t="s">
        <v>36</v>
      </c>
      <c r="BV277" s="37" t="s">
        <v>36</v>
      </c>
      <c r="BW277" s="37" t="s">
        <v>36</v>
      </c>
      <c r="BX277" s="37" t="s">
        <v>36</v>
      </c>
      <c r="BY277" s="27" t="s">
        <v>36</v>
      </c>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307" customFormat="true" ht="15" customHeight="true" x14ac:dyDescent="0.2">
      <c r="Z278" s="800"/>
      <c r="AA278" s="800"/>
      <c r="AB278" s="800"/>
      <c r="AC278" s="800"/>
      <c r="AD278" s="800"/>
      <c r="AE278" s="800"/>
      <c r="AF278" s="800"/>
      <c r="AG278" s="800"/>
      <c r="AH278" s="800"/>
      <c r="AI278" s="800"/>
      <c r="AJ278" s="800"/>
      <c r="AK278" s="800"/>
      <c r="AL278" s="800"/>
      <c r="AM278" s="800"/>
      <c r="AN278" s="800"/>
      <c r="AO278" s="800"/>
      <c r="AP278" s="800"/>
      <c r="AQ278" s="800"/>
      <c r="AR278" s="800"/>
      <c r="AS278" s="800"/>
      <c r="AT278" s="800"/>
      <c r="AU278" s="800"/>
      <c r="AV278" s="800"/>
      <c r="AW278" s="800"/>
      <c r="AX278" s="800"/>
      <c r="AY278" s="800"/>
      <c r="AZ278" s="800"/>
      <c r="BA278" s="1039"/>
      <c r="BB278" s="583" t="s">
        <v>80</v>
      </c>
      <c r="BC278" s="41" t="s">
        <v>36</v>
      </c>
      <c r="BD278" s="37" t="s">
        <v>36</v>
      </c>
      <c r="BE278" s="37" t="s">
        <v>36</v>
      </c>
      <c r="BF278" s="37" t="s">
        <v>36</v>
      </c>
      <c r="BG278" s="32" t="s">
        <v>36</v>
      </c>
      <c r="BH278" s="41" t="s">
        <v>36</v>
      </c>
      <c r="BI278" s="37" t="s">
        <v>36</v>
      </c>
      <c r="BJ278" s="37" t="s">
        <v>36</v>
      </c>
      <c r="BK278" s="37" t="s">
        <v>36</v>
      </c>
      <c r="BL278" s="32" t="s">
        <v>36</v>
      </c>
      <c r="BM278" s="41" t="s">
        <v>36</v>
      </c>
      <c r="BN278" s="37" t="s">
        <v>36</v>
      </c>
      <c r="BO278" s="37" t="s">
        <v>36</v>
      </c>
      <c r="BP278" s="37" t="s">
        <v>36</v>
      </c>
      <c r="BQ278" s="32" t="s">
        <v>36</v>
      </c>
      <c r="BR278" s="41" t="s">
        <v>36</v>
      </c>
      <c r="BS278" s="37" t="s">
        <v>36</v>
      </c>
      <c r="BT278" s="37" t="s">
        <v>36</v>
      </c>
      <c r="BU278" s="37" t="s">
        <v>36</v>
      </c>
      <c r="BV278" s="37" t="s">
        <v>36</v>
      </c>
      <c r="BW278" s="37" t="s">
        <v>36</v>
      </c>
      <c r="BX278" s="37" t="s">
        <v>36</v>
      </c>
      <c r="BY278" s="27" t="s">
        <v>36</v>
      </c>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307" customFormat="true" ht="15" customHeight="true" x14ac:dyDescent="0.2">
      <c r="Z279" s="800"/>
      <c r="AA279" s="800"/>
      <c r="AB279" s="800"/>
      <c r="AC279" s="800"/>
      <c r="AD279" s="800"/>
      <c r="AE279" s="800"/>
      <c r="AF279" s="800"/>
      <c r="AG279" s="800"/>
      <c r="AH279" s="800"/>
      <c r="AI279" s="800"/>
      <c r="AJ279" s="800"/>
      <c r="AK279" s="800"/>
      <c r="AL279" s="800"/>
      <c r="AM279" s="800"/>
      <c r="AN279" s="800"/>
      <c r="AO279" s="800"/>
      <c r="AP279" s="800"/>
      <c r="AQ279" s="800"/>
      <c r="AR279" s="800"/>
      <c r="AS279" s="800"/>
      <c r="AT279" s="800"/>
      <c r="AU279" s="800"/>
      <c r="AV279" s="800"/>
      <c r="AW279" s="800"/>
      <c r="AX279" s="800"/>
      <c r="AY279" s="800"/>
      <c r="AZ279" s="800"/>
      <c r="BA279" s="1039"/>
      <c r="BB279" s="583" t="s">
        <v>81</v>
      </c>
      <c r="BC279" s="41" t="s">
        <v>36</v>
      </c>
      <c r="BD279" s="34" t="s">
        <v>36</v>
      </c>
      <c r="BE279" s="34" t="s">
        <v>36</v>
      </c>
      <c r="BF279" s="34" t="s">
        <v>36</v>
      </c>
      <c r="BG279" s="29" t="s">
        <v>36</v>
      </c>
      <c r="BH279" s="41" t="s">
        <v>36</v>
      </c>
      <c r="BI279" s="34" t="s">
        <v>36</v>
      </c>
      <c r="BJ279" s="34" t="s">
        <v>36</v>
      </c>
      <c r="BK279" s="34" t="s">
        <v>36</v>
      </c>
      <c r="BL279" s="29" t="s">
        <v>36</v>
      </c>
      <c r="BM279" s="41" t="s">
        <v>36</v>
      </c>
      <c r="BN279" s="34" t="s">
        <v>36</v>
      </c>
      <c r="BO279" s="34" t="s">
        <v>36</v>
      </c>
      <c r="BP279" s="34" t="s">
        <v>36</v>
      </c>
      <c r="BQ279" s="29" t="s">
        <v>36</v>
      </c>
      <c r="BR279" s="41" t="s">
        <v>36</v>
      </c>
      <c r="BS279" s="34" t="s">
        <v>36</v>
      </c>
      <c r="BT279" s="34" t="s">
        <v>36</v>
      </c>
      <c r="BU279" s="34" t="s">
        <v>36</v>
      </c>
      <c r="BV279" s="34" t="s">
        <v>36</v>
      </c>
      <c r="BW279" s="34" t="s">
        <v>36</v>
      </c>
      <c r="BX279" s="34" t="s">
        <v>36</v>
      </c>
      <c r="BY279" s="25" t="s">
        <v>36</v>
      </c>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166" customFormat="true" ht="15" customHeight="true" x14ac:dyDescent="0.2">
      <c r="B280" s="160"/>
      <c r="Z280" s="343"/>
      <c r="AA280" s="343"/>
      <c r="AB280" s="343"/>
      <c r="AC280" s="343"/>
      <c r="AD280" s="343"/>
      <c r="AE280" s="343"/>
      <c r="AF280" s="343"/>
      <c r="AG280" s="343"/>
      <c r="AH280" s="343"/>
      <c r="AI280" s="343"/>
      <c r="AJ280" s="343"/>
      <c r="AK280" s="343"/>
      <c r="AL280" s="343"/>
      <c r="AM280" s="343"/>
      <c r="AN280" s="343"/>
      <c r="AO280" s="343"/>
      <c r="AP280" s="343"/>
      <c r="AQ280" s="343"/>
      <c r="AR280" s="343"/>
      <c r="AS280" s="343"/>
      <c r="AT280" s="343"/>
      <c r="AU280" s="343"/>
      <c r="AV280" s="343"/>
      <c r="AW280" s="343"/>
      <c r="AX280" s="343"/>
      <c r="AY280" s="343"/>
      <c r="AZ280" s="343"/>
      <c r="BA280" s="1039"/>
      <c r="BB280" s="583" t="s">
        <v>82</v>
      </c>
      <c r="BC280" s="41" t="s">
        <v>36</v>
      </c>
      <c r="BD280" s="34" t="s">
        <v>36</v>
      </c>
      <c r="BE280" s="34" t="s">
        <v>36</v>
      </c>
      <c r="BF280" s="34" t="s">
        <v>36</v>
      </c>
      <c r="BG280" s="29" t="s">
        <v>36</v>
      </c>
      <c r="BH280" s="41" t="s">
        <v>36</v>
      </c>
      <c r="BI280" s="34" t="s">
        <v>36</v>
      </c>
      <c r="BJ280" s="34" t="s">
        <v>36</v>
      </c>
      <c r="BK280" s="34" t="s">
        <v>36</v>
      </c>
      <c r="BL280" s="29" t="s">
        <v>36</v>
      </c>
      <c r="BM280" s="41" t="s">
        <v>36</v>
      </c>
      <c r="BN280" s="34" t="s">
        <v>36</v>
      </c>
      <c r="BO280" s="34" t="s">
        <v>36</v>
      </c>
      <c r="BP280" s="34" t="s">
        <v>36</v>
      </c>
      <c r="BQ280" s="29" t="s">
        <v>36</v>
      </c>
      <c r="BR280" s="41" t="s">
        <v>36</v>
      </c>
      <c r="BS280" s="34" t="s">
        <v>36</v>
      </c>
      <c r="BT280" s="34" t="s">
        <v>36</v>
      </c>
      <c r="BU280" s="34" t="s">
        <v>36</v>
      </c>
      <c r="BV280" s="34" t="s">
        <v>36</v>
      </c>
      <c r="BW280" s="34" t="s">
        <v>36</v>
      </c>
      <c r="BX280" s="34" t="s">
        <v>36</v>
      </c>
      <c r="BY280" s="25" t="s">
        <v>36</v>
      </c>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166" customFormat="true" ht="15" customHeight="true" x14ac:dyDescent="0.2">
      <c r="B281" s="160"/>
      <c r="Z281" s="343"/>
      <c r="AA281" s="343"/>
      <c r="AB281" s="343"/>
      <c r="AC281" s="343"/>
      <c r="AD281" s="343"/>
      <c r="AE281" s="343"/>
      <c r="AF281" s="343"/>
      <c r="AG281" s="343"/>
      <c r="AH281" s="343"/>
      <c r="AI281" s="343"/>
      <c r="AJ281" s="343"/>
      <c r="AK281" s="343"/>
      <c r="AL281" s="343"/>
      <c r="AM281" s="343"/>
      <c r="AN281" s="343"/>
      <c r="AO281" s="343"/>
      <c r="AP281" s="343"/>
      <c r="AQ281" s="343"/>
      <c r="AR281" s="343"/>
      <c r="AS281" s="343"/>
      <c r="AT281" s="343"/>
      <c r="AU281" s="343"/>
      <c r="AV281" s="343"/>
      <c r="AW281" s="343"/>
      <c r="AX281" s="343"/>
      <c r="AY281" s="343"/>
      <c r="AZ281" s="343"/>
      <c r="BA281" s="1039"/>
      <c r="BB281" s="583" t="s">
        <v>83</v>
      </c>
      <c r="BC281" s="41" t="s">
        <v>36</v>
      </c>
      <c r="BD281" s="34" t="s">
        <v>36</v>
      </c>
      <c r="BE281" s="34" t="s">
        <v>36</v>
      </c>
      <c r="BF281" s="34" t="s">
        <v>36</v>
      </c>
      <c r="BG281" s="29" t="s">
        <v>36</v>
      </c>
      <c r="BH281" s="41" t="s">
        <v>36</v>
      </c>
      <c r="BI281" s="34" t="s">
        <v>36</v>
      </c>
      <c r="BJ281" s="34" t="s">
        <v>36</v>
      </c>
      <c r="BK281" s="34" t="s">
        <v>36</v>
      </c>
      <c r="BL281" s="29" t="s">
        <v>36</v>
      </c>
      <c r="BM281" s="41" t="s">
        <v>36</v>
      </c>
      <c r="BN281" s="34" t="s">
        <v>36</v>
      </c>
      <c r="BO281" s="34" t="s">
        <v>36</v>
      </c>
      <c r="BP281" s="34" t="s">
        <v>36</v>
      </c>
      <c r="BQ281" s="29" t="s">
        <v>36</v>
      </c>
      <c r="BR281" s="41" t="s">
        <v>36</v>
      </c>
      <c r="BS281" s="34" t="s">
        <v>36</v>
      </c>
      <c r="BT281" s="34" t="s">
        <v>36</v>
      </c>
      <c r="BU281" s="34" t="s">
        <v>36</v>
      </c>
      <c r="BV281" s="34" t="s">
        <v>36</v>
      </c>
      <c r="BW281" s="34" t="s">
        <v>36</v>
      </c>
      <c r="BX281" s="34" t="s">
        <v>36</v>
      </c>
      <c r="BY281" s="25" t="s">
        <v>36</v>
      </c>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166" customFormat="true" ht="15" customHeight="true" x14ac:dyDescent="0.2">
      <c r="B282" s="160"/>
      <c r="Z282" s="343"/>
      <c r="AA282" s="343"/>
      <c r="AB282" s="343"/>
      <c r="AC282" s="343"/>
      <c r="AD282" s="343"/>
      <c r="AE282" s="343"/>
      <c r="AF282" s="343"/>
      <c r="AG282" s="343"/>
      <c r="AH282" s="343"/>
      <c r="AI282" s="343"/>
      <c r="AJ282" s="343"/>
      <c r="AK282" s="343"/>
      <c r="AL282" s="343"/>
      <c r="AM282" s="343"/>
      <c r="AN282" s="343"/>
      <c r="AO282" s="343"/>
      <c r="AP282" s="343"/>
      <c r="AQ282" s="343"/>
      <c r="AR282" s="343"/>
      <c r="AS282" s="343"/>
      <c r="AT282" s="343"/>
      <c r="AU282" s="343"/>
      <c r="AV282" s="343"/>
      <c r="AW282" s="343"/>
      <c r="AX282" s="343"/>
      <c r="AY282" s="343"/>
      <c r="AZ282" s="343"/>
      <c r="BA282" s="1039"/>
      <c r="BB282" s="583" t="s">
        <v>84</v>
      </c>
      <c r="BC282" s="41" t="s">
        <v>36</v>
      </c>
      <c r="BD282" s="34" t="s">
        <v>36</v>
      </c>
      <c r="BE282" s="34" t="s">
        <v>36</v>
      </c>
      <c r="BF282" s="34" t="s">
        <v>36</v>
      </c>
      <c r="BG282" s="29" t="s">
        <v>36</v>
      </c>
      <c r="BH282" s="41" t="s">
        <v>36</v>
      </c>
      <c r="BI282" s="34" t="s">
        <v>36</v>
      </c>
      <c r="BJ282" s="34" t="s">
        <v>36</v>
      </c>
      <c r="BK282" s="34" t="s">
        <v>36</v>
      </c>
      <c r="BL282" s="29" t="s">
        <v>36</v>
      </c>
      <c r="BM282" s="41" t="s">
        <v>36</v>
      </c>
      <c r="BN282" s="34" t="s">
        <v>36</v>
      </c>
      <c r="BO282" s="34" t="s">
        <v>36</v>
      </c>
      <c r="BP282" s="34" t="s">
        <v>36</v>
      </c>
      <c r="BQ282" s="29" t="s">
        <v>36</v>
      </c>
      <c r="BR282" s="41" t="s">
        <v>36</v>
      </c>
      <c r="BS282" s="34" t="s">
        <v>36</v>
      </c>
      <c r="BT282" s="34" t="s">
        <v>36</v>
      </c>
      <c r="BU282" s="34" t="s">
        <v>36</v>
      </c>
      <c r="BV282" s="34" t="s">
        <v>36</v>
      </c>
      <c r="BW282" s="34" t="s">
        <v>36</v>
      </c>
      <c r="BX282" s="34" t="s">
        <v>36</v>
      </c>
      <c r="BY282" s="25" t="s">
        <v>36</v>
      </c>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166" customFormat="true" ht="15" customHeight="true" x14ac:dyDescent="0.2">
      <c r="B283" s="160"/>
      <c r="Z283" s="343"/>
      <c r="AA283" s="343"/>
      <c r="AB283" s="343"/>
      <c r="AC283" s="343"/>
      <c r="AD283" s="343"/>
      <c r="AE283" s="343"/>
      <c r="AF283" s="343"/>
      <c r="AG283" s="343"/>
      <c r="AH283" s="343"/>
      <c r="AI283" s="343"/>
      <c r="AJ283" s="343"/>
      <c r="AK283" s="343"/>
      <c r="AL283" s="343"/>
      <c r="AM283" s="343"/>
      <c r="AN283" s="343"/>
      <c r="AO283" s="343"/>
      <c r="AP283" s="343"/>
      <c r="AQ283" s="343"/>
      <c r="AR283" s="343"/>
      <c r="AS283" s="343"/>
      <c r="AT283" s="343"/>
      <c r="AU283" s="343"/>
      <c r="AV283" s="343"/>
      <c r="AW283" s="343"/>
      <c r="AX283" s="343"/>
      <c r="AY283" s="343"/>
      <c r="AZ283" s="343"/>
      <c r="BA283" s="1039"/>
      <c r="BB283" s="583" t="s">
        <v>85</v>
      </c>
      <c r="BC283" s="41" t="s">
        <v>36</v>
      </c>
      <c r="BD283" s="34" t="s">
        <v>36</v>
      </c>
      <c r="BE283" s="34" t="s">
        <v>36</v>
      </c>
      <c r="BF283" s="34" t="s">
        <v>36</v>
      </c>
      <c r="BG283" s="29" t="s">
        <v>36</v>
      </c>
      <c r="BH283" s="41" t="s">
        <v>36</v>
      </c>
      <c r="BI283" s="34" t="s">
        <v>36</v>
      </c>
      <c r="BJ283" s="34" t="s">
        <v>36</v>
      </c>
      <c r="BK283" s="34" t="s">
        <v>36</v>
      </c>
      <c r="BL283" s="29" t="s">
        <v>36</v>
      </c>
      <c r="BM283" s="41" t="s">
        <v>36</v>
      </c>
      <c r="BN283" s="34" t="s">
        <v>36</v>
      </c>
      <c r="BO283" s="34" t="s">
        <v>36</v>
      </c>
      <c r="BP283" s="34" t="s">
        <v>36</v>
      </c>
      <c r="BQ283" s="29" t="s">
        <v>36</v>
      </c>
      <c r="BR283" s="41" t="s">
        <v>36</v>
      </c>
      <c r="BS283" s="34" t="s">
        <v>36</v>
      </c>
      <c r="BT283" s="34" t="s">
        <v>36</v>
      </c>
      <c r="BU283" s="34" t="s">
        <v>36</v>
      </c>
      <c r="BV283" s="34" t="s">
        <v>36</v>
      </c>
      <c r="BW283" s="34" t="s">
        <v>36</v>
      </c>
      <c r="BX283" s="34" t="s">
        <v>36</v>
      </c>
      <c r="BY283" s="25" t="s">
        <v>36</v>
      </c>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166" customFormat="true" ht="15" customHeight="true" x14ac:dyDescent="0.2">
      <c r="B284" s="160"/>
      <c r="Z284" s="343"/>
      <c r="AA284" s="343"/>
      <c r="AB284" s="343"/>
      <c r="AC284" s="343"/>
      <c r="AD284" s="343"/>
      <c r="AE284" s="343"/>
      <c r="AF284" s="343"/>
      <c r="AG284" s="343"/>
      <c r="AH284" s="343"/>
      <c r="AI284" s="343"/>
      <c r="AJ284" s="343"/>
      <c r="AK284" s="343"/>
      <c r="AL284" s="343"/>
      <c r="AM284" s="343"/>
      <c r="AN284" s="343"/>
      <c r="AO284" s="343"/>
      <c r="AP284" s="343"/>
      <c r="AQ284" s="343"/>
      <c r="AR284" s="343"/>
      <c r="AS284" s="343"/>
      <c r="AT284" s="343"/>
      <c r="AU284" s="343"/>
      <c r="AV284" s="343"/>
      <c r="AW284" s="343"/>
      <c r="AX284" s="343"/>
      <c r="AY284" s="343"/>
      <c r="AZ284" s="343"/>
      <c r="BA284" s="1040"/>
      <c r="BB284" s="584" t="s">
        <v>115</v>
      </c>
      <c r="BC284" s="40" t="s">
        <v>36</v>
      </c>
      <c r="BD284" s="36" t="s">
        <v>36</v>
      </c>
      <c r="BE284" s="36" t="s">
        <v>36</v>
      </c>
      <c r="BF284" s="36" t="s">
        <v>36</v>
      </c>
      <c r="BG284" s="31" t="s">
        <v>36</v>
      </c>
      <c r="BH284" s="40" t="s">
        <v>36</v>
      </c>
      <c r="BI284" s="36" t="s">
        <v>36</v>
      </c>
      <c r="BJ284" s="36" t="s">
        <v>36</v>
      </c>
      <c r="BK284" s="36" t="s">
        <v>36</v>
      </c>
      <c r="BL284" s="31" t="s">
        <v>36</v>
      </c>
      <c r="BM284" s="40" t="s">
        <v>36</v>
      </c>
      <c r="BN284" s="36" t="s">
        <v>36</v>
      </c>
      <c r="BO284" s="36" t="s">
        <v>36</v>
      </c>
      <c r="BP284" s="36" t="s">
        <v>36</v>
      </c>
      <c r="BQ284" s="31" t="s">
        <v>36</v>
      </c>
      <c r="BR284" s="40" t="s">
        <v>36</v>
      </c>
      <c r="BS284" s="36" t="s">
        <v>36</v>
      </c>
      <c r="BT284" s="36" t="s">
        <v>36</v>
      </c>
      <c r="BU284" s="36" t="s">
        <v>36</v>
      </c>
      <c r="BV284" s="36" t="s">
        <v>36</v>
      </c>
      <c r="BW284" s="36" t="s">
        <v>36</v>
      </c>
      <c r="BX284" s="36" t="s">
        <v>36</v>
      </c>
      <c r="BY284" s="26" t="s">
        <v>36</v>
      </c>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166" customFormat="true" ht="15" customHeight="true" x14ac:dyDescent="0.2">
      <c r="B285" s="160"/>
      <c r="Z285" s="343"/>
      <c r="AA285" s="343"/>
      <c r="AB285" s="343"/>
      <c r="AC285" s="343"/>
      <c r="AD285" s="343"/>
      <c r="AE285" s="343"/>
      <c r="AF285" s="343"/>
      <c r="AG285" s="343"/>
      <c r="AH285" s="343"/>
      <c r="AI285" s="343"/>
      <c r="AJ285" s="343"/>
      <c r="AK285" s="343"/>
      <c r="AL285" s="343"/>
      <c r="AM285" s="343"/>
      <c r="AN285" s="343"/>
      <c r="AO285" s="343"/>
      <c r="AP285" s="343"/>
      <c r="AQ285" s="343"/>
      <c r="AR285" s="343"/>
      <c r="AS285" s="343"/>
      <c r="AT285" s="343"/>
      <c r="AU285" s="343"/>
      <c r="AV285" s="343"/>
      <c r="AW285" s="343"/>
      <c r="AX285" s="343"/>
      <c r="AY285" s="343"/>
      <c r="AZ285" s="343"/>
      <c r="BA285" s="304"/>
      <c r="BB285" s="302"/>
      <c r="BC285" s="302"/>
      <c r="BD285" s="302"/>
      <c r="BE285" s="302"/>
      <c r="BF285" s="302"/>
      <c r="BG285" s="302"/>
      <c r="BH285" s="302"/>
      <c r="BI285" s="302"/>
      <c r="BJ285" s="302"/>
      <c r="BK285" s="302"/>
      <c r="BL285" s="302"/>
      <c r="BM285" s="302"/>
      <c r="BN285" s="302"/>
      <c r="BO285" s="302"/>
      <c r="BP285" s="302"/>
      <c r="BQ285" s="302"/>
      <c r="BR285" s="302"/>
      <c r="BS285" s="302"/>
      <c r="BT285" s="302"/>
      <c r="BU285" s="302"/>
      <c r="BV285" s="302"/>
      <c r="BW285" s="302"/>
      <c r="BX285" s="302"/>
      <c r="BY285" s="304"/>
      <c r="BZ285" s="342"/>
      <c r="CA285" s="342"/>
      <c r="CB285" s="342"/>
      <c r="CC285" s="342"/>
      <c r="CD285" s="342"/>
      <c r="CE285" s="342"/>
      <c r="CF285" s="342"/>
      <c r="CG285" s="342"/>
      <c r="CH285" s="342"/>
      <c r="CI285" s="342"/>
      <c r="CJ285" s="342"/>
      <c r="CK285" s="342"/>
      <c r="CL285" s="342"/>
      <c r="CM285" s="342"/>
      <c r="CN285" s="342"/>
      <c r="CO285" s="342"/>
      <c r="CP285" s="342"/>
      <c r="CQ285" s="342"/>
      <c r="CR285" s="342"/>
      <c r="CS285" s="342"/>
      <c r="CT285" s="342"/>
      <c r="CU285" s="342"/>
      <c r="CV285" s="342"/>
      <c r="CW285" s="342"/>
      <c r="CX285" s="342"/>
      <c r="CY285" s="342"/>
      <c r="CZ285" s="342"/>
    </row>
    <row r="286" s="166" customFormat="true" ht="15" customHeight="true" x14ac:dyDescent="0.2">
      <c r="B286" s="160"/>
      <c r="Z286" s="343"/>
      <c r="AA286" s="343"/>
      <c r="AB286" s="343"/>
      <c r="AC286" s="343"/>
      <c r="AD286" s="343"/>
      <c r="AE286" s="343"/>
      <c r="AF286" s="343"/>
      <c r="AG286" s="343"/>
      <c r="AH286" s="343"/>
      <c r="AI286" s="343"/>
      <c r="AJ286" s="343"/>
      <c r="AK286" s="343"/>
      <c r="AL286" s="343"/>
      <c r="AM286" s="343"/>
      <c r="AN286" s="343"/>
      <c r="AO286" s="343"/>
      <c r="AP286" s="343"/>
      <c r="AQ286" s="343"/>
      <c r="AR286" s="343"/>
      <c r="AS286" s="343"/>
      <c r="AT286" s="343"/>
      <c r="AU286" s="343"/>
      <c r="AV286" s="343"/>
      <c r="AW286" s="343"/>
      <c r="AX286" s="343"/>
      <c r="AY286" s="343"/>
      <c r="AZ286" s="343"/>
      <c r="BA286" s="304"/>
      <c r="BB286" s="302"/>
      <c r="BC286" s="302"/>
      <c r="BD286" s="302"/>
      <c r="BE286" s="302"/>
      <c r="BF286" s="302"/>
      <c r="BG286" s="302"/>
      <c r="BH286" s="302"/>
      <c r="BI286" s="302"/>
      <c r="BJ286" s="302"/>
      <c r="BK286" s="302"/>
      <c r="BL286" s="302"/>
      <c r="BM286" s="302"/>
      <c r="BN286" s="302"/>
      <c r="BO286" s="302"/>
      <c r="BP286" s="302"/>
      <c r="BQ286" s="302"/>
      <c r="BR286" s="302"/>
      <c r="BS286" s="302"/>
      <c r="BT286" s="302"/>
      <c r="BU286" s="302"/>
      <c r="BV286" s="302"/>
      <c r="BW286" s="302"/>
      <c r="BX286" s="302"/>
      <c r="BY286" s="304"/>
      <c r="BZ286" s="342"/>
      <c r="CA286" s="342"/>
      <c r="CB286" s="342"/>
      <c r="CC286" s="342"/>
      <c r="CD286" s="342"/>
      <c r="CE286" s="342"/>
      <c r="CF286" s="342"/>
      <c r="CG286" s="342"/>
      <c r="CH286" s="342"/>
      <c r="CI286" s="342"/>
      <c r="CJ286" s="342"/>
      <c r="CK286" s="342"/>
      <c r="CL286" s="342"/>
      <c r="CM286" s="342"/>
      <c r="CN286" s="342"/>
      <c r="CO286" s="342"/>
      <c r="CP286" s="342"/>
      <c r="CQ286" s="342"/>
      <c r="CR286" s="342"/>
      <c r="CS286" s="342"/>
      <c r="CT286" s="342"/>
      <c r="CU286" s="342"/>
      <c r="CV286" s="342"/>
      <c r="CW286" s="342"/>
      <c r="CX286" s="342"/>
      <c r="CY286" s="342"/>
      <c r="CZ286" s="342"/>
    </row>
    <row r="287" s="166" customFormat="true" ht="15" customHeight="true" x14ac:dyDescent="0.2">
      <c r="B287" s="160"/>
      <c r="Z287" s="343"/>
      <c r="AA287" s="343"/>
      <c r="AB287" s="343"/>
      <c r="AC287" s="343"/>
      <c r="AD287" s="343"/>
      <c r="AE287" s="343"/>
      <c r="AF287" s="343"/>
      <c r="AG287" s="343"/>
      <c r="AH287" s="343"/>
      <c r="AI287" s="343"/>
      <c r="AJ287" s="343"/>
      <c r="AK287" s="343"/>
      <c r="AL287" s="343"/>
      <c r="AM287" s="343"/>
      <c r="AN287" s="343"/>
      <c r="AO287" s="343"/>
      <c r="AP287" s="343"/>
      <c r="AQ287" s="343"/>
      <c r="AR287" s="343"/>
      <c r="AS287" s="343"/>
      <c r="AT287" s="343"/>
      <c r="AU287" s="343"/>
      <c r="AV287" s="343"/>
      <c r="AW287" s="343"/>
      <c r="AX287" s="343"/>
      <c r="AY287" s="343"/>
      <c r="AZ287" s="343"/>
      <c r="BA287" s="304"/>
      <c r="BB287" s="302"/>
      <c r="BC287" s="302"/>
      <c r="BD287" s="302"/>
      <c r="BE287" s="302"/>
      <c r="BF287" s="302"/>
      <c r="BG287" s="302"/>
      <c r="BH287" s="302"/>
      <c r="BI287" s="302"/>
      <c r="BJ287" s="302"/>
      <c r="BK287" s="302"/>
      <c r="BL287" s="302"/>
      <c r="BM287" s="302"/>
      <c r="BN287" s="302"/>
      <c r="BO287" s="302"/>
      <c r="BP287" s="302"/>
      <c r="BQ287" s="302"/>
      <c r="BR287" s="302"/>
      <c r="BS287" s="302"/>
      <c r="BT287" s="302"/>
      <c r="BU287" s="302"/>
      <c r="BV287" s="302"/>
      <c r="BW287" s="302"/>
      <c r="BX287" s="302"/>
      <c r="BY287" s="304"/>
      <c r="BZ287" s="342"/>
      <c r="CA287" s="342"/>
      <c r="CB287" s="342"/>
      <c r="CC287" s="342"/>
      <c r="CD287" s="342"/>
      <c r="CE287" s="342"/>
      <c r="CF287" s="342"/>
      <c r="CG287" s="342"/>
      <c r="CH287" s="342"/>
      <c r="CI287" s="342"/>
      <c r="CJ287" s="342"/>
      <c r="CK287" s="342"/>
      <c r="CL287" s="342"/>
      <c r="CM287" s="342"/>
      <c r="CN287" s="342"/>
      <c r="CO287" s="342"/>
      <c r="CP287" s="342"/>
      <c r="CQ287" s="342"/>
      <c r="CR287" s="342"/>
      <c r="CS287" s="342"/>
      <c r="CT287" s="342"/>
      <c r="CU287" s="342"/>
      <c r="CV287" s="342"/>
      <c r="CW287" s="342"/>
      <c r="CX287" s="342"/>
      <c r="CY287" s="342"/>
      <c r="CZ287" s="342"/>
    </row>
    <row r="288" s="166" customFormat="true" ht="15" customHeight="true" x14ac:dyDescent="0.2">
      <c r="B288" s="160"/>
      <c r="Z288" s="343"/>
      <c r="AA288" s="343"/>
      <c r="AB288" s="343"/>
      <c r="AC288" s="343"/>
      <c r="AD288" s="343"/>
      <c r="AE288" s="343"/>
      <c r="AF288" s="343"/>
      <c r="AG288" s="343"/>
      <c r="AH288" s="343"/>
      <c r="AI288" s="343"/>
      <c r="AJ288" s="343"/>
      <c r="AK288" s="343"/>
      <c r="AL288" s="343"/>
      <c r="AM288" s="343"/>
      <c r="AN288" s="343"/>
      <c r="AO288" s="343"/>
      <c r="AP288" s="343"/>
      <c r="AQ288" s="343"/>
      <c r="AR288" s="343"/>
      <c r="AS288" s="343"/>
      <c r="AT288" s="343"/>
      <c r="AU288" s="343"/>
      <c r="AV288" s="343"/>
      <c r="AW288" s="343"/>
      <c r="AX288" s="343"/>
      <c r="AY288" s="343"/>
      <c r="AZ288" s="343"/>
      <c r="BA288" s="304"/>
      <c r="BB288" s="302"/>
      <c r="BC288" s="302"/>
      <c r="BD288" s="302"/>
      <c r="BE288" s="302"/>
      <c r="BF288" s="302"/>
      <c r="BG288" s="302"/>
      <c r="BH288" s="302"/>
      <c r="BI288" s="302"/>
      <c r="BJ288" s="302"/>
      <c r="BK288" s="302"/>
      <c r="BL288" s="302"/>
      <c r="BM288" s="302"/>
      <c r="BN288" s="302"/>
      <c r="BO288" s="302"/>
      <c r="BP288" s="302"/>
      <c r="BQ288" s="302"/>
      <c r="BR288" s="302"/>
      <c r="BS288" s="302"/>
      <c r="BT288" s="302"/>
      <c r="BU288" s="302"/>
      <c r="BV288" s="302"/>
      <c r="BW288" s="302"/>
      <c r="BX288" s="302"/>
      <c r="BY288" s="304"/>
      <c r="BZ288" s="342"/>
      <c r="CA288" s="342"/>
      <c r="CB288" s="342"/>
      <c r="CC288" s="342"/>
      <c r="CD288" s="342"/>
      <c r="CE288" s="342"/>
      <c r="CF288" s="342"/>
      <c r="CG288" s="342"/>
      <c r="CH288" s="342"/>
      <c r="CI288" s="342"/>
      <c r="CJ288" s="342"/>
      <c r="CK288" s="342"/>
      <c r="CL288" s="342"/>
      <c r="CM288" s="342"/>
      <c r="CN288" s="342"/>
      <c r="CO288" s="342"/>
      <c r="CP288" s="342"/>
      <c r="CQ288" s="342"/>
      <c r="CR288" s="342"/>
      <c r="CS288" s="342"/>
      <c r="CT288" s="342"/>
      <c r="CU288" s="342"/>
      <c r="CV288" s="342"/>
      <c r="CW288" s="342"/>
      <c r="CX288" s="342"/>
      <c r="CY288" s="342"/>
      <c r="CZ288" s="342"/>
    </row>
    <row r="289" s="166" customFormat="true" ht="15" customHeight="true" x14ac:dyDescent="0.2">
      <c r="A289" s="524"/>
      <c r="B289" s="523"/>
      <c r="C289" s="524"/>
      <c r="Z289" s="343"/>
      <c r="AA289" s="343"/>
      <c r="AB289" s="343"/>
      <c r="AC289" s="343"/>
      <c r="AD289" s="343"/>
      <c r="AE289" s="343"/>
      <c r="AF289" s="343"/>
      <c r="AG289" s="343"/>
      <c r="AH289" s="343"/>
      <c r="AI289" s="343"/>
      <c r="AJ289" s="343"/>
      <c r="AK289" s="343"/>
      <c r="AL289" s="343"/>
      <c r="AM289" s="343"/>
      <c r="AN289" s="343"/>
      <c r="AO289" s="343"/>
      <c r="AP289" s="343"/>
      <c r="AQ289" s="343"/>
      <c r="AR289" s="343"/>
      <c r="AS289" s="343"/>
      <c r="AT289" s="343"/>
      <c r="AU289" s="343"/>
      <c r="AV289" s="343"/>
      <c r="AW289" s="343"/>
      <c r="AX289" s="343"/>
      <c r="AY289" s="343"/>
      <c r="AZ289" s="343"/>
      <c r="BA289" s="304"/>
      <c r="BB289" s="302"/>
      <c r="BC289" s="302"/>
      <c r="BD289" s="302"/>
      <c r="BE289" s="302"/>
      <c r="BF289" s="302"/>
      <c r="BG289" s="302"/>
      <c r="BH289" s="302"/>
      <c r="BI289" s="302"/>
      <c r="BJ289" s="302"/>
      <c r="BK289" s="302"/>
      <c r="BL289" s="302"/>
      <c r="BM289" s="302"/>
      <c r="BN289" s="302"/>
      <c r="BO289" s="302"/>
      <c r="BP289" s="302"/>
      <c r="BQ289" s="302"/>
      <c r="BR289" s="302"/>
      <c r="BS289" s="302"/>
      <c r="BT289" s="302"/>
      <c r="BU289" s="302"/>
      <c r="BV289" s="302"/>
      <c r="BW289" s="302"/>
      <c r="BX289" s="302"/>
      <c r="BY289" s="304"/>
      <c r="BZ289" s="342"/>
      <c r="CA289" s="342"/>
      <c r="CB289" s="342"/>
      <c r="CC289" s="342"/>
      <c r="CD289" s="342"/>
      <c r="CE289" s="342"/>
      <c r="CF289" s="342"/>
      <c r="CG289" s="342"/>
      <c r="CH289" s="342"/>
      <c r="CI289" s="342"/>
      <c r="CJ289" s="342"/>
      <c r="CK289" s="342"/>
      <c r="CL289" s="342"/>
      <c r="CM289" s="342"/>
      <c r="CN289" s="342"/>
      <c r="CO289" s="342"/>
      <c r="CP289" s="342"/>
      <c r="CQ289" s="342"/>
      <c r="CR289" s="342"/>
      <c r="CS289" s="342"/>
      <c r="CT289" s="342"/>
      <c r="CU289" s="342"/>
      <c r="CV289" s="342"/>
      <c r="CW289" s="342"/>
      <c r="CX289" s="342"/>
      <c r="CY289" s="342"/>
      <c r="CZ289" s="342"/>
    </row>
    <row r="290" s="166" customFormat="true" ht="15" customHeight="true" x14ac:dyDescent="0.2">
      <c r="A290" s="163"/>
      <c r="B290" s="162"/>
      <c r="C290" s="159"/>
      <c r="Z290" s="343"/>
      <c r="AA290" s="343"/>
      <c r="AB290" s="343"/>
      <c r="AC290" s="343"/>
      <c r="AD290" s="343"/>
      <c r="AE290" s="343"/>
      <c r="AF290" s="343"/>
      <c r="AG290" s="343"/>
      <c r="AH290" s="343"/>
      <c r="AI290" s="343"/>
      <c r="AJ290" s="343"/>
      <c r="AK290" s="343"/>
      <c r="AL290" s="343"/>
      <c r="AM290" s="343"/>
      <c r="AN290" s="343"/>
      <c r="AO290" s="343"/>
      <c r="AP290" s="343"/>
      <c r="AQ290" s="343"/>
      <c r="AR290" s="343"/>
      <c r="AS290" s="343"/>
      <c r="AT290" s="343"/>
      <c r="AU290" s="343"/>
      <c r="AV290" s="343"/>
      <c r="AW290" s="343"/>
      <c r="AX290" s="343"/>
      <c r="AY290" s="343"/>
      <c r="AZ290" s="343"/>
      <c r="BA290" s="304"/>
      <c r="BB290" s="302"/>
      <c r="BC290" s="302"/>
      <c r="BD290" s="302"/>
      <c r="BE290" s="302"/>
      <c r="BF290" s="302"/>
      <c r="BG290" s="302"/>
      <c r="BH290" s="302"/>
      <c r="BI290" s="302"/>
      <c r="BJ290" s="302"/>
      <c r="BK290" s="302"/>
      <c r="BL290" s="302"/>
      <c r="BM290" s="302"/>
      <c r="BN290" s="302"/>
      <c r="BO290" s="302"/>
      <c r="BP290" s="302"/>
      <c r="BQ290" s="302"/>
      <c r="BR290" s="302"/>
      <c r="BS290" s="302"/>
      <c r="BT290" s="302"/>
      <c r="BU290" s="302"/>
      <c r="BV290" s="302"/>
      <c r="BW290" s="302"/>
      <c r="BX290" s="302"/>
      <c r="BY290" s="304"/>
      <c r="BZ290" s="342"/>
      <c r="CA290" s="342"/>
      <c r="CB290" s="342"/>
      <c r="CC290" s="342"/>
      <c r="CD290" s="342"/>
      <c r="CE290" s="342"/>
      <c r="CF290" s="342"/>
      <c r="CG290" s="342"/>
      <c r="CH290" s="342"/>
      <c r="CI290" s="342"/>
      <c r="CJ290" s="342"/>
      <c r="CK290" s="342"/>
      <c r="CL290" s="342"/>
      <c r="CM290" s="342"/>
      <c r="CN290" s="342"/>
      <c r="CO290" s="342"/>
      <c r="CP290" s="342"/>
      <c r="CQ290" s="342"/>
      <c r="CR290" s="342"/>
      <c r="CS290" s="342"/>
      <c r="CT290" s="342"/>
      <c r="CU290" s="342"/>
      <c r="CV290" s="342"/>
      <c r="CW290" s="342"/>
      <c r="CX290" s="342"/>
      <c r="CY290" s="342"/>
      <c r="CZ290" s="342"/>
    </row>
    <row r="291" s="166" customFormat="true" ht="15" customHeight="true" x14ac:dyDescent="0.2">
      <c r="A291" s="163"/>
      <c r="B291" s="162"/>
      <c r="C291" s="159"/>
      <c r="Z291" s="343"/>
      <c r="AA291" s="343"/>
      <c r="AB291" s="343"/>
      <c r="AC291" s="343"/>
      <c r="AD291" s="343"/>
      <c r="AE291" s="343"/>
      <c r="AF291" s="343"/>
      <c r="AG291" s="343"/>
      <c r="AH291" s="343"/>
      <c r="AI291" s="343"/>
      <c r="AJ291" s="343"/>
      <c r="AK291" s="343"/>
      <c r="AL291" s="343"/>
      <c r="AM291" s="343"/>
      <c r="AN291" s="343"/>
      <c r="AO291" s="343"/>
      <c r="AP291" s="343"/>
      <c r="AQ291" s="343"/>
      <c r="AR291" s="343"/>
      <c r="AS291" s="343"/>
      <c r="AT291" s="343"/>
      <c r="AU291" s="343"/>
      <c r="AV291" s="343"/>
      <c r="AW291" s="343"/>
      <c r="AX291" s="343"/>
      <c r="AY291" s="343"/>
      <c r="AZ291" s="343"/>
      <c r="BA291" s="304"/>
      <c r="BB291" s="302"/>
      <c r="BC291" s="302"/>
      <c r="BD291" s="302"/>
      <c r="BE291" s="302"/>
      <c r="BF291" s="302"/>
      <c r="BG291" s="302"/>
      <c r="BH291" s="302"/>
      <c r="BI291" s="302"/>
      <c r="BJ291" s="302"/>
      <c r="BK291" s="302"/>
      <c r="BL291" s="302"/>
      <c r="BM291" s="302"/>
      <c r="BN291" s="302"/>
      <c r="BO291" s="302"/>
      <c r="BP291" s="302"/>
      <c r="BQ291" s="302"/>
      <c r="BR291" s="302"/>
      <c r="BS291" s="302"/>
      <c r="BT291" s="302"/>
      <c r="BU291" s="302"/>
      <c r="BV291" s="302"/>
      <c r="BW291" s="302"/>
      <c r="BX291" s="302"/>
      <c r="BY291" s="304"/>
      <c r="BZ291" s="342"/>
      <c r="CA291" s="342"/>
      <c r="CB291" s="342"/>
      <c r="CC291" s="342"/>
      <c r="CD291" s="342"/>
      <c r="CE291" s="342"/>
      <c r="CF291" s="342"/>
      <c r="CG291" s="342"/>
      <c r="CH291" s="342"/>
      <c r="CI291" s="342"/>
      <c r="CJ291" s="342"/>
      <c r="CK291" s="342"/>
      <c r="CL291" s="342"/>
      <c r="CM291" s="342"/>
      <c r="CN291" s="342"/>
      <c r="CO291" s="342"/>
      <c r="CP291" s="342"/>
      <c r="CQ291" s="342"/>
      <c r="CR291" s="342"/>
      <c r="CS291" s="342"/>
      <c r="CT291" s="342"/>
      <c r="CU291" s="342"/>
      <c r="CV291" s="342"/>
      <c r="CW291" s="342"/>
      <c r="CX291" s="342"/>
      <c r="CY291" s="342"/>
      <c r="CZ291" s="342"/>
    </row>
    <row r="292" s="166" customFormat="true" ht="15" customHeight="true" x14ac:dyDescent="0.2">
      <c r="A292" s="163"/>
      <c r="B292" s="162"/>
      <c r="C292" s="159"/>
      <c r="Z292" s="343"/>
      <c r="AA292" s="343"/>
      <c r="AB292" s="343"/>
      <c r="AC292" s="343"/>
      <c r="AD292" s="343"/>
      <c r="AE292" s="343"/>
      <c r="AF292" s="343"/>
      <c r="AG292" s="343"/>
      <c r="AH292" s="343"/>
      <c r="AI292" s="343"/>
      <c r="AJ292" s="343"/>
      <c r="AK292" s="343"/>
      <c r="AL292" s="343"/>
      <c r="AM292" s="343"/>
      <c r="AN292" s="343"/>
      <c r="AO292" s="343"/>
      <c r="AP292" s="343"/>
      <c r="AQ292" s="343"/>
      <c r="AR292" s="343"/>
      <c r="AS292" s="343"/>
      <c r="AT292" s="343"/>
      <c r="AU292" s="343"/>
      <c r="AV292" s="343"/>
      <c r="AW292" s="343"/>
      <c r="AX292" s="343"/>
      <c r="AY292" s="343"/>
      <c r="AZ292" s="343"/>
      <c r="BA292" s="304"/>
      <c r="BB292" s="302"/>
      <c r="BC292" s="302"/>
      <c r="BD292" s="302"/>
      <c r="BE292" s="302"/>
      <c r="BF292" s="302"/>
      <c r="BG292" s="302"/>
      <c r="BH292" s="302"/>
      <c r="BI292" s="302"/>
      <c r="BJ292" s="302"/>
      <c r="BK292" s="302"/>
      <c r="BL292" s="302"/>
      <c r="BM292" s="302"/>
      <c r="BN292" s="302"/>
      <c r="BO292" s="302"/>
      <c r="BP292" s="302"/>
      <c r="BQ292" s="302"/>
      <c r="BR292" s="302"/>
      <c r="BS292" s="302"/>
      <c r="BT292" s="302"/>
      <c r="BU292" s="302"/>
      <c r="BV292" s="302"/>
      <c r="BW292" s="302"/>
      <c r="BX292" s="302"/>
      <c r="BY292" s="304"/>
      <c r="BZ292" s="342"/>
      <c r="CA292" s="342"/>
      <c r="CB292" s="342"/>
      <c r="CC292" s="342"/>
      <c r="CD292" s="342"/>
      <c r="CE292" s="342"/>
      <c r="CF292" s="342"/>
      <c r="CG292" s="342"/>
      <c r="CH292" s="342"/>
      <c r="CI292" s="342"/>
      <c r="CJ292" s="342"/>
      <c r="CK292" s="342"/>
      <c r="CL292" s="342"/>
      <c r="CM292" s="342"/>
      <c r="CN292" s="342"/>
      <c r="CO292" s="342"/>
      <c r="CP292" s="342"/>
      <c r="CQ292" s="342"/>
      <c r="CR292" s="342"/>
      <c r="CS292" s="342"/>
      <c r="CT292" s="342"/>
      <c r="CU292" s="342"/>
      <c r="CV292" s="342"/>
      <c r="CW292" s="342"/>
      <c r="CX292" s="342"/>
      <c r="CY292" s="342"/>
      <c r="CZ292" s="342"/>
    </row>
    <row r="293" s="166" customFormat="true" ht="15" customHeight="true" x14ac:dyDescent="0.2">
      <c r="A293" s="163"/>
      <c r="B293" s="162"/>
      <c r="C293" s="161"/>
      <c r="Z293" s="343"/>
      <c r="AA293" s="343"/>
      <c r="AB293" s="343"/>
      <c r="AC293" s="343"/>
      <c r="AD293" s="343"/>
      <c r="AE293" s="343"/>
      <c r="AF293" s="343"/>
      <c r="AG293" s="343"/>
      <c r="AH293" s="343"/>
      <c r="AI293" s="343"/>
      <c r="AJ293" s="343"/>
      <c r="AK293" s="343"/>
      <c r="AL293" s="343"/>
      <c r="AM293" s="343"/>
      <c r="AN293" s="343"/>
      <c r="AO293" s="343"/>
      <c r="AP293" s="343"/>
      <c r="AQ293" s="343"/>
      <c r="AR293" s="343"/>
      <c r="AS293" s="343"/>
      <c r="AT293" s="343"/>
      <c r="AU293" s="343"/>
      <c r="AV293" s="343"/>
      <c r="AW293" s="343"/>
      <c r="AX293" s="343"/>
      <c r="AY293" s="343"/>
      <c r="AZ293" s="343"/>
      <c r="BA293" s="304"/>
      <c r="BB293" s="302"/>
      <c r="BC293" s="302"/>
      <c r="BD293" s="302"/>
      <c r="BE293" s="302"/>
      <c r="BF293" s="302"/>
      <c r="BG293" s="302"/>
      <c r="BH293" s="302"/>
      <c r="BI293" s="302"/>
      <c r="BJ293" s="302"/>
      <c r="BK293" s="302"/>
      <c r="BL293" s="302"/>
      <c r="BM293" s="302"/>
      <c r="BN293" s="302"/>
      <c r="BO293" s="302"/>
      <c r="BP293" s="302"/>
      <c r="BQ293" s="302"/>
      <c r="BR293" s="302"/>
      <c r="BS293" s="302"/>
      <c r="BT293" s="302"/>
      <c r="BU293" s="302"/>
      <c r="BV293" s="302"/>
      <c r="BW293" s="302"/>
      <c r="BX293" s="302"/>
      <c r="BY293" s="304"/>
      <c r="BZ293" s="342"/>
      <c r="CA293" s="342"/>
      <c r="CB293" s="342"/>
      <c r="CC293" s="342"/>
      <c r="CD293" s="342"/>
      <c r="CE293" s="342"/>
      <c r="CF293" s="342"/>
      <c r="CG293" s="342"/>
      <c r="CH293" s="342"/>
      <c r="CI293" s="342"/>
      <c r="CJ293" s="342"/>
      <c r="CK293" s="342"/>
      <c r="CL293" s="342"/>
      <c r="CM293" s="342"/>
      <c r="CN293" s="342"/>
      <c r="CO293" s="342"/>
      <c r="CP293" s="342"/>
      <c r="CQ293" s="342"/>
      <c r="CR293" s="342"/>
      <c r="CS293" s="342"/>
      <c r="CT293" s="342"/>
      <c r="CU293" s="342"/>
      <c r="CV293" s="342"/>
      <c r="CW293" s="342"/>
      <c r="CX293" s="342"/>
      <c r="CY293" s="342"/>
      <c r="CZ293" s="342"/>
    </row>
    <row r="294" s="166" customFormat="true" ht="15" customHeight="true" x14ac:dyDescent="0.2">
      <c r="A294" s="163"/>
      <c r="B294" s="162"/>
      <c r="C294" s="161"/>
      <c r="Z294" s="343"/>
      <c r="AA294" s="343"/>
      <c r="AB294" s="343"/>
      <c r="AC294" s="343"/>
      <c r="AD294" s="343"/>
      <c r="AE294" s="343"/>
      <c r="AF294" s="343"/>
      <c r="AG294" s="343"/>
      <c r="AH294" s="343"/>
      <c r="AI294" s="343"/>
      <c r="AJ294" s="343"/>
      <c r="AK294" s="343"/>
      <c r="AL294" s="343"/>
      <c r="AM294" s="343"/>
      <c r="AN294" s="343"/>
      <c r="AO294" s="343"/>
      <c r="AP294" s="343"/>
      <c r="AQ294" s="343"/>
      <c r="AR294" s="343"/>
      <c r="AS294" s="343"/>
      <c r="AT294" s="343"/>
      <c r="AU294" s="343"/>
      <c r="AV294" s="343"/>
      <c r="AW294" s="343"/>
      <c r="AX294" s="343"/>
      <c r="AY294" s="343"/>
      <c r="AZ294" s="343"/>
      <c r="BA294" s="304"/>
      <c r="BB294" s="302"/>
      <c r="BC294" s="302"/>
      <c r="BD294" s="302"/>
      <c r="BE294" s="302"/>
      <c r="BF294" s="302"/>
      <c r="BG294" s="302"/>
      <c r="BH294" s="302"/>
      <c r="BI294" s="302"/>
      <c r="BJ294" s="302"/>
      <c r="BK294" s="302"/>
      <c r="BL294" s="302"/>
      <c r="BM294" s="302"/>
      <c r="BN294" s="302"/>
      <c r="BO294" s="302"/>
      <c r="BP294" s="302"/>
      <c r="BQ294" s="302"/>
      <c r="BR294" s="302"/>
      <c r="BS294" s="302"/>
      <c r="BT294" s="302"/>
      <c r="BU294" s="302"/>
      <c r="BV294" s="302"/>
      <c r="BW294" s="302"/>
      <c r="BX294" s="302"/>
      <c r="BY294" s="304"/>
      <c r="BZ294" s="342"/>
      <c r="CA294" s="342"/>
      <c r="CB294" s="342"/>
      <c r="CC294" s="342"/>
      <c r="CD294" s="342"/>
      <c r="CE294" s="342"/>
      <c r="CF294" s="342"/>
      <c r="CG294" s="342"/>
      <c r="CH294" s="342"/>
      <c r="CI294" s="342"/>
      <c r="CJ294" s="342"/>
      <c r="CK294" s="342"/>
      <c r="CL294" s="342"/>
      <c r="CM294" s="342"/>
      <c r="CN294" s="342"/>
      <c r="CO294" s="342"/>
      <c r="CP294" s="342"/>
      <c r="CQ294" s="342"/>
      <c r="CR294" s="342"/>
      <c r="CS294" s="342"/>
      <c r="CT294" s="342"/>
      <c r="CU294" s="342"/>
      <c r="CV294" s="342"/>
      <c r="CW294" s="342"/>
      <c r="CX294" s="342"/>
      <c r="CY294" s="342"/>
      <c r="CZ294" s="342"/>
    </row>
    <row r="295" s="166" customFormat="true" ht="15" customHeight="true" x14ac:dyDescent="0.2">
      <c r="A295" s="163"/>
      <c r="B295" s="162"/>
      <c r="C295" s="161"/>
      <c r="Z295" s="343"/>
      <c r="AA295" s="343"/>
      <c r="AB295" s="343"/>
      <c r="AC295" s="343"/>
      <c r="AD295" s="343"/>
      <c r="AE295" s="343"/>
      <c r="AF295" s="343"/>
      <c r="AG295" s="343"/>
      <c r="AH295" s="343"/>
      <c r="AI295" s="343"/>
      <c r="AJ295" s="343"/>
      <c r="AK295" s="343"/>
      <c r="AL295" s="343"/>
      <c r="AM295" s="343"/>
      <c r="AN295" s="343"/>
      <c r="AO295" s="343"/>
      <c r="AP295" s="343"/>
      <c r="AQ295" s="343"/>
      <c r="AR295" s="343"/>
      <c r="AS295" s="343"/>
      <c r="AT295" s="343"/>
      <c r="AU295" s="343"/>
      <c r="AV295" s="343"/>
      <c r="AW295" s="343"/>
      <c r="AX295" s="343"/>
      <c r="AY295" s="343"/>
      <c r="AZ295" s="343"/>
      <c r="BA295" s="304"/>
      <c r="BB295" s="302"/>
      <c r="BC295" s="302"/>
      <c r="BD295" s="302"/>
      <c r="BE295" s="302"/>
      <c r="BF295" s="302"/>
      <c r="BG295" s="302"/>
      <c r="BH295" s="302"/>
      <c r="BI295" s="302"/>
      <c r="BJ295" s="302"/>
      <c r="BK295" s="302"/>
      <c r="BL295" s="302"/>
      <c r="BM295" s="302"/>
      <c r="BN295" s="302"/>
      <c r="BO295" s="302"/>
      <c r="BP295" s="302"/>
      <c r="BQ295" s="302"/>
      <c r="BR295" s="302"/>
      <c r="BS295" s="302"/>
      <c r="BT295" s="302"/>
      <c r="BU295" s="302"/>
      <c r="BV295" s="302"/>
      <c r="BW295" s="302"/>
      <c r="BX295" s="302"/>
      <c r="BY295" s="304"/>
      <c r="BZ295" s="342"/>
      <c r="CA295" s="342"/>
      <c r="CB295" s="342"/>
      <c r="CC295" s="342"/>
      <c r="CD295" s="342"/>
      <c r="CE295" s="342"/>
      <c r="CF295" s="342"/>
      <c r="CG295" s="342"/>
      <c r="CH295" s="342"/>
      <c r="CI295" s="342"/>
      <c r="CJ295" s="342"/>
      <c r="CK295" s="342"/>
      <c r="CL295" s="342"/>
      <c r="CM295" s="342"/>
      <c r="CN295" s="342"/>
      <c r="CO295" s="342"/>
      <c r="CP295" s="342"/>
      <c r="CQ295" s="342"/>
      <c r="CR295" s="342"/>
      <c r="CS295" s="342"/>
      <c r="CT295" s="342"/>
      <c r="CU295" s="342"/>
      <c r="CV295" s="342"/>
      <c r="CW295" s="342"/>
      <c r="CX295" s="342"/>
      <c r="CY295" s="342"/>
      <c r="CZ295" s="342"/>
    </row>
    <row r="296" s="166" customFormat="true" ht="15" customHeight="true" x14ac:dyDescent="0.2">
      <c r="A296" s="163"/>
      <c r="B296" s="162"/>
      <c r="C296" s="161"/>
      <c r="Z296" s="343"/>
      <c r="AA296" s="343"/>
      <c r="AB296" s="343"/>
      <c r="AC296" s="343"/>
      <c r="AD296" s="343"/>
      <c r="AE296" s="343"/>
      <c r="AF296" s="343"/>
      <c r="AG296" s="343"/>
      <c r="AH296" s="343"/>
      <c r="AI296" s="343"/>
      <c r="AJ296" s="343"/>
      <c r="AK296" s="343"/>
      <c r="AL296" s="343"/>
      <c r="AM296" s="343"/>
      <c r="AN296" s="343"/>
      <c r="AO296" s="343"/>
      <c r="AP296" s="343"/>
      <c r="AQ296" s="343"/>
      <c r="AR296" s="343"/>
      <c r="AS296" s="343"/>
      <c r="AT296" s="343"/>
      <c r="AU296" s="343"/>
      <c r="AV296" s="343"/>
      <c r="AW296" s="343"/>
      <c r="AX296" s="343"/>
      <c r="AY296" s="343"/>
      <c r="AZ296" s="343"/>
      <c r="BA296" s="304"/>
      <c r="BB296" s="302"/>
      <c r="BC296" s="302"/>
      <c r="BD296" s="302"/>
      <c r="BE296" s="302"/>
      <c r="BF296" s="302"/>
      <c r="BG296" s="302"/>
      <c r="BH296" s="302"/>
      <c r="BI296" s="302"/>
      <c r="BJ296" s="302"/>
      <c r="BK296" s="302"/>
      <c r="BL296" s="302"/>
      <c r="BM296" s="302"/>
      <c r="BN296" s="302"/>
      <c r="BO296" s="302"/>
      <c r="BP296" s="302"/>
      <c r="BQ296" s="302"/>
      <c r="BR296" s="302"/>
      <c r="BS296" s="302"/>
      <c r="BT296" s="302"/>
      <c r="BU296" s="302"/>
      <c r="BV296" s="302"/>
      <c r="BW296" s="302"/>
      <c r="BX296" s="302"/>
      <c r="BY296" s="304"/>
      <c r="BZ296" s="342"/>
      <c r="CA296" s="342"/>
      <c r="CB296" s="342"/>
      <c r="CC296" s="342"/>
      <c r="CD296" s="342"/>
      <c r="CE296" s="342"/>
      <c r="CF296" s="342"/>
      <c r="CG296" s="342"/>
      <c r="CH296" s="342"/>
      <c r="CI296" s="342"/>
      <c r="CJ296" s="342"/>
      <c r="CK296" s="342"/>
      <c r="CL296" s="342"/>
      <c r="CM296" s="342"/>
      <c r="CN296" s="342"/>
      <c r="CO296" s="342"/>
      <c r="CP296" s="342"/>
      <c r="CQ296" s="342"/>
      <c r="CR296" s="342"/>
      <c r="CS296" s="342"/>
      <c r="CT296" s="342"/>
      <c r="CU296" s="342"/>
      <c r="CV296" s="342"/>
      <c r="CW296" s="342"/>
      <c r="CX296" s="342"/>
      <c r="CY296" s="342"/>
      <c r="CZ296" s="342"/>
    </row>
    <row r="297" s="166" customFormat="true" ht="15" customHeight="true" x14ac:dyDescent="0.2">
      <c r="A297" s="163"/>
      <c r="B297" s="162"/>
      <c r="C297" s="161"/>
      <c r="Z297" s="343"/>
      <c r="AA297" s="343"/>
      <c r="AB297" s="343"/>
      <c r="AC297" s="343"/>
      <c r="AD297" s="343"/>
      <c r="AE297" s="343"/>
      <c r="AF297" s="343"/>
      <c r="AG297" s="343"/>
      <c r="AH297" s="343"/>
      <c r="AI297" s="343"/>
      <c r="AJ297" s="343"/>
      <c r="AK297" s="343"/>
      <c r="AL297" s="343"/>
      <c r="AM297" s="343"/>
      <c r="AN297" s="343"/>
      <c r="AO297" s="343"/>
      <c r="AP297" s="343"/>
      <c r="AQ297" s="343"/>
      <c r="AR297" s="343"/>
      <c r="AS297" s="343"/>
      <c r="AT297" s="343"/>
      <c r="AU297" s="343"/>
      <c r="AV297" s="343"/>
      <c r="AW297" s="343"/>
      <c r="AX297" s="343"/>
      <c r="AY297" s="343"/>
      <c r="AZ297" s="343"/>
      <c r="BA297" s="304"/>
      <c r="BB297" s="302"/>
      <c r="BC297" s="302"/>
      <c r="BD297" s="302"/>
      <c r="BE297" s="302"/>
      <c r="BF297" s="302"/>
      <c r="BG297" s="302"/>
      <c r="BH297" s="302"/>
      <c r="BI297" s="302"/>
      <c r="BJ297" s="302"/>
      <c r="BK297" s="302"/>
      <c r="BL297" s="302"/>
      <c r="BM297" s="302"/>
      <c r="BN297" s="302"/>
      <c r="BO297" s="302"/>
      <c r="BP297" s="302"/>
      <c r="BQ297" s="302"/>
      <c r="BR297" s="302"/>
      <c r="BS297" s="302"/>
      <c r="BT297" s="302"/>
      <c r="BU297" s="302"/>
      <c r="BV297" s="302"/>
      <c r="BW297" s="302"/>
      <c r="BX297" s="302"/>
      <c r="BY297" s="304"/>
      <c r="BZ297" s="342"/>
      <c r="CA297" s="342"/>
      <c r="CB297" s="342"/>
      <c r="CC297" s="342"/>
      <c r="CD297" s="342"/>
      <c r="CE297" s="342"/>
      <c r="CF297" s="342"/>
      <c r="CG297" s="342"/>
      <c r="CH297" s="342"/>
      <c r="CI297" s="342"/>
      <c r="CJ297" s="342"/>
      <c r="CK297" s="342"/>
      <c r="CL297" s="342"/>
      <c r="CM297" s="342"/>
      <c r="CN297" s="342"/>
      <c r="CO297" s="342"/>
      <c r="CP297" s="342"/>
      <c r="CQ297" s="342"/>
      <c r="CR297" s="342"/>
      <c r="CS297" s="342"/>
      <c r="CT297" s="342"/>
      <c r="CU297" s="342"/>
      <c r="CV297" s="342"/>
      <c r="CW297" s="342"/>
      <c r="CX297" s="342"/>
      <c r="CY297" s="342"/>
      <c r="CZ297" s="342"/>
    </row>
    <row r="298" s="166" customFormat="true" ht="15" customHeight="true" x14ac:dyDescent="0.2">
      <c r="B298" s="160"/>
      <c r="Z298" s="343"/>
      <c r="AA298" s="343"/>
      <c r="AB298" s="343"/>
      <c r="AC298" s="343"/>
      <c r="AD298" s="343"/>
      <c r="AE298" s="343"/>
      <c r="AF298" s="343"/>
      <c r="AG298" s="343"/>
      <c r="AH298" s="343"/>
      <c r="AI298" s="343"/>
      <c r="AJ298" s="343"/>
      <c r="AK298" s="343"/>
      <c r="AL298" s="343"/>
      <c r="AM298" s="343"/>
      <c r="AN298" s="343"/>
      <c r="AO298" s="343"/>
      <c r="AP298" s="343"/>
      <c r="AQ298" s="343"/>
      <c r="AR298" s="343"/>
      <c r="AS298" s="343"/>
      <c r="AT298" s="343"/>
      <c r="AU298" s="343"/>
      <c r="AV298" s="343"/>
      <c r="AW298" s="343"/>
      <c r="AX298" s="343"/>
      <c r="AY298" s="343"/>
      <c r="AZ298" s="343"/>
      <c r="BA298" s="304"/>
      <c r="BB298" s="302"/>
      <c r="BC298" s="302"/>
      <c r="BD298" s="302"/>
      <c r="BE298" s="302"/>
      <c r="BF298" s="302"/>
      <c r="BG298" s="302"/>
      <c r="BH298" s="302"/>
      <c r="BI298" s="302"/>
      <c r="BJ298" s="302"/>
      <c r="BK298" s="302"/>
      <c r="BL298" s="302"/>
      <c r="BM298" s="302"/>
      <c r="BN298" s="302"/>
      <c r="BO298" s="302"/>
      <c r="BP298" s="302"/>
      <c r="BQ298" s="302"/>
      <c r="BR298" s="302"/>
      <c r="BS298" s="302"/>
      <c r="BT298" s="302"/>
      <c r="BU298" s="302"/>
      <c r="BV298" s="302"/>
      <c r="BW298" s="302"/>
      <c r="BX298" s="302"/>
      <c r="BY298" s="304"/>
      <c r="BZ298" s="342"/>
      <c r="CA298" s="342"/>
      <c r="CB298" s="342"/>
      <c r="CC298" s="342"/>
      <c r="CD298" s="342"/>
      <c r="CE298" s="342"/>
      <c r="CF298" s="342"/>
      <c r="CG298" s="342"/>
      <c r="CH298" s="342"/>
      <c r="CI298" s="342"/>
      <c r="CJ298" s="342"/>
      <c r="CK298" s="342"/>
      <c r="CL298" s="342"/>
      <c r="CM298" s="342"/>
      <c r="CN298" s="342"/>
      <c r="CO298" s="342"/>
      <c r="CP298" s="342"/>
      <c r="CQ298" s="342"/>
      <c r="CR298" s="342"/>
      <c r="CS298" s="342"/>
      <c r="CT298" s="342"/>
      <c r="CU298" s="342"/>
      <c r="CV298" s="342"/>
      <c r="CW298" s="342"/>
      <c r="CX298" s="342"/>
      <c r="CY298" s="342"/>
      <c r="CZ298" s="342"/>
    </row>
    <row r="299" s="166" customFormat="true" ht="15" customHeight="true" x14ac:dyDescent="0.2">
      <c r="A299" s="524"/>
      <c r="B299" s="523"/>
      <c r="C299" s="524"/>
      <c r="D299" s="524"/>
      <c r="Z299" s="343"/>
      <c r="AA299" s="343"/>
      <c r="AB299" s="343"/>
      <c r="AC299" s="343"/>
      <c r="AD299" s="343"/>
      <c r="AE299" s="343"/>
      <c r="AF299" s="343"/>
      <c r="AG299" s="343"/>
      <c r="AH299" s="343"/>
      <c r="AI299" s="343"/>
      <c r="AJ299" s="343"/>
      <c r="AK299" s="343"/>
      <c r="AL299" s="343"/>
      <c r="AM299" s="343"/>
      <c r="AN299" s="343"/>
      <c r="AO299" s="343"/>
      <c r="AP299" s="343"/>
      <c r="AQ299" s="343"/>
      <c r="AR299" s="343"/>
      <c r="AS299" s="343"/>
      <c r="AT299" s="343"/>
      <c r="AU299" s="343"/>
      <c r="AV299" s="343"/>
      <c r="AW299" s="343"/>
      <c r="AX299" s="343"/>
      <c r="AY299" s="343"/>
      <c r="AZ299" s="343"/>
      <c r="BA299" s="304"/>
      <c r="BB299" s="302"/>
      <c r="BC299" s="302"/>
      <c r="BD299" s="302"/>
      <c r="BE299" s="302"/>
      <c r="BF299" s="302"/>
      <c r="BG299" s="302"/>
      <c r="BH299" s="302"/>
      <c r="BI299" s="302"/>
      <c r="BJ299" s="302"/>
      <c r="BK299" s="302"/>
      <c r="BL299" s="302"/>
      <c r="BM299" s="302"/>
      <c r="BN299" s="302"/>
      <c r="BO299" s="302"/>
      <c r="BP299" s="302"/>
      <c r="BQ299" s="302"/>
      <c r="BR299" s="302"/>
      <c r="BS299" s="302"/>
      <c r="BT299" s="302"/>
      <c r="BU299" s="302"/>
      <c r="BV299" s="302"/>
      <c r="BW299" s="302"/>
      <c r="BX299" s="302"/>
      <c r="BY299" s="304"/>
      <c r="BZ299" s="342"/>
      <c r="CA299" s="342"/>
      <c r="CB299" s="342"/>
      <c r="CC299" s="342"/>
      <c r="CD299" s="342"/>
      <c r="CE299" s="342"/>
      <c r="CF299" s="342"/>
      <c r="CG299" s="342"/>
      <c r="CH299" s="342"/>
      <c r="CI299" s="342"/>
      <c r="CJ299" s="342"/>
      <c r="CK299" s="342"/>
      <c r="CL299" s="342"/>
      <c r="CM299" s="342"/>
      <c r="CN299" s="342"/>
      <c r="CO299" s="342"/>
      <c r="CP299" s="342"/>
      <c r="CQ299" s="342"/>
      <c r="CR299" s="342"/>
      <c r="CS299" s="342"/>
      <c r="CT299" s="342"/>
      <c r="CU299" s="342"/>
      <c r="CV299" s="342"/>
      <c r="CW299" s="342"/>
      <c r="CX299" s="342"/>
      <c r="CY299" s="342"/>
      <c r="CZ299" s="342"/>
    </row>
    <row r="300" s="166" customFormat="true" ht="15" customHeight="true" x14ac:dyDescent="0.2">
      <c r="A300" s="163"/>
      <c r="B300" s="162"/>
      <c r="C300" s="159"/>
      <c r="D300" s="159"/>
      <c r="Z300" s="343"/>
      <c r="AA300" s="343"/>
      <c r="AB300" s="343"/>
      <c r="AC300" s="343"/>
      <c r="AD300" s="343"/>
      <c r="AE300" s="343"/>
      <c r="AF300" s="343"/>
      <c r="AG300" s="343"/>
      <c r="AH300" s="343"/>
      <c r="AI300" s="343"/>
      <c r="AJ300" s="343"/>
      <c r="AK300" s="343"/>
      <c r="AL300" s="343"/>
      <c r="AM300" s="343"/>
      <c r="AN300" s="343"/>
      <c r="AO300" s="343"/>
      <c r="AP300" s="343"/>
      <c r="AQ300" s="343"/>
      <c r="AR300" s="343"/>
      <c r="AS300" s="343"/>
      <c r="AT300" s="343"/>
      <c r="AU300" s="343"/>
      <c r="AV300" s="343"/>
      <c r="AW300" s="343"/>
      <c r="AX300" s="343"/>
      <c r="AY300" s="343"/>
      <c r="AZ300" s="343"/>
      <c r="BA300" s="304"/>
      <c r="BB300" s="302"/>
      <c r="BC300" s="302"/>
      <c r="BD300" s="302"/>
      <c r="BE300" s="302"/>
      <c r="BF300" s="302"/>
      <c r="BG300" s="302"/>
      <c r="BH300" s="302"/>
      <c r="BI300" s="302"/>
      <c r="BJ300" s="302"/>
      <c r="BK300" s="302"/>
      <c r="BL300" s="302"/>
      <c r="BM300" s="302"/>
      <c r="BN300" s="302"/>
      <c r="BO300" s="302"/>
      <c r="BP300" s="302"/>
      <c r="BQ300" s="302"/>
      <c r="BR300" s="302"/>
      <c r="BS300" s="302"/>
      <c r="BT300" s="302"/>
      <c r="BU300" s="302"/>
      <c r="BV300" s="302"/>
      <c r="BW300" s="302"/>
      <c r="BX300" s="302"/>
      <c r="BY300" s="304"/>
      <c r="BZ300" s="342"/>
      <c r="CA300" s="342"/>
      <c r="CB300" s="342"/>
      <c r="CC300" s="342"/>
      <c r="CD300" s="342"/>
      <c r="CE300" s="342"/>
      <c r="CF300" s="342"/>
      <c r="CG300" s="342"/>
      <c r="CH300" s="342"/>
      <c r="CI300" s="342"/>
      <c r="CJ300" s="342"/>
      <c r="CK300" s="342"/>
      <c r="CL300" s="342"/>
      <c r="CM300" s="342"/>
      <c r="CN300" s="342"/>
      <c r="CO300" s="342"/>
      <c r="CP300" s="342"/>
      <c r="CQ300" s="342"/>
      <c r="CR300" s="342"/>
      <c r="CS300" s="342"/>
      <c r="CT300" s="342"/>
      <c r="CU300" s="342"/>
      <c r="CV300" s="342"/>
      <c r="CW300" s="342"/>
      <c r="CX300" s="342"/>
      <c r="CY300" s="342"/>
      <c r="CZ300" s="342"/>
    </row>
    <row r="301" s="166" customFormat="true" ht="15" customHeight="true" x14ac:dyDescent="0.2">
      <c r="A301" s="163"/>
      <c r="B301" s="162"/>
      <c r="C301" s="159"/>
      <c r="D301" s="159"/>
      <c r="Z301" s="343"/>
      <c r="AA301" s="343"/>
      <c r="AB301" s="343"/>
      <c r="AC301" s="343"/>
      <c r="AD301" s="343"/>
      <c r="AE301" s="343"/>
      <c r="AF301" s="343"/>
      <c r="AG301" s="343"/>
      <c r="AH301" s="343"/>
      <c r="AI301" s="343"/>
      <c r="AJ301" s="343"/>
      <c r="AK301" s="343"/>
      <c r="AL301" s="343"/>
      <c r="AM301" s="343"/>
      <c r="AN301" s="343"/>
      <c r="AO301" s="343"/>
      <c r="AP301" s="343"/>
      <c r="AQ301" s="343"/>
      <c r="AR301" s="343"/>
      <c r="AS301" s="343"/>
      <c r="AT301" s="343"/>
      <c r="AU301" s="343"/>
      <c r="AV301" s="343"/>
      <c r="AW301" s="343"/>
      <c r="AX301" s="343"/>
      <c r="AY301" s="343"/>
      <c r="AZ301" s="343"/>
      <c r="BA301" s="304"/>
      <c r="BB301" s="302"/>
      <c r="BC301" s="302"/>
      <c r="BD301" s="302"/>
      <c r="BE301" s="302"/>
      <c r="BF301" s="302"/>
      <c r="BG301" s="302"/>
      <c r="BH301" s="302"/>
      <c r="BI301" s="302"/>
      <c r="BJ301" s="302"/>
      <c r="BK301" s="302"/>
      <c r="BL301" s="302"/>
      <c r="BM301" s="302"/>
      <c r="BN301" s="302"/>
      <c r="BO301" s="302"/>
      <c r="BP301" s="302"/>
      <c r="BQ301" s="302"/>
      <c r="BR301" s="302"/>
      <c r="BS301" s="302"/>
      <c r="BT301" s="302"/>
      <c r="BU301" s="302"/>
      <c r="BV301" s="302"/>
      <c r="BW301" s="302"/>
      <c r="BX301" s="302"/>
      <c r="BY301" s="304"/>
      <c r="BZ301" s="342"/>
      <c r="CA301" s="342"/>
      <c r="CB301" s="342"/>
      <c r="CC301" s="342"/>
      <c r="CD301" s="342"/>
      <c r="CE301" s="342"/>
      <c r="CF301" s="342"/>
      <c r="CG301" s="342"/>
      <c r="CH301" s="342"/>
      <c r="CI301" s="342"/>
      <c r="CJ301" s="342"/>
      <c r="CK301" s="342"/>
      <c r="CL301" s="342"/>
      <c r="CM301" s="342"/>
      <c r="CN301" s="342"/>
      <c r="CO301" s="342"/>
      <c r="CP301" s="342"/>
      <c r="CQ301" s="342"/>
      <c r="CR301" s="342"/>
      <c r="CS301" s="342"/>
      <c r="CT301" s="342"/>
      <c r="CU301" s="342"/>
      <c r="CV301" s="342"/>
      <c r="CW301" s="342"/>
      <c r="CX301" s="342"/>
      <c r="CY301" s="342"/>
      <c r="CZ301" s="342"/>
    </row>
    <row r="302" s="166" customFormat="true" ht="15" customHeight="true" x14ac:dyDescent="0.2">
      <c r="A302" s="163"/>
      <c r="B302" s="162"/>
      <c r="C302" s="159"/>
      <c r="D302" s="159"/>
      <c r="Z302" s="343"/>
      <c r="AA302" s="343"/>
      <c r="AB302" s="343"/>
      <c r="AC302" s="343"/>
      <c r="AD302" s="343"/>
      <c r="AE302" s="343"/>
      <c r="AF302" s="343"/>
      <c r="AG302" s="343"/>
      <c r="AH302" s="343"/>
      <c r="AI302" s="343"/>
      <c r="AJ302" s="343"/>
      <c r="AK302" s="343"/>
      <c r="AL302" s="343"/>
      <c r="AM302" s="343"/>
      <c r="AN302" s="343"/>
      <c r="AO302" s="343"/>
      <c r="AP302" s="343"/>
      <c r="AQ302" s="343"/>
      <c r="AR302" s="343"/>
      <c r="AS302" s="343"/>
      <c r="AT302" s="343"/>
      <c r="AU302" s="343"/>
      <c r="AV302" s="343"/>
      <c r="AW302" s="343"/>
      <c r="AX302" s="343"/>
      <c r="AY302" s="343"/>
      <c r="AZ302" s="343"/>
      <c r="BA302" s="304"/>
      <c r="BB302" s="302"/>
      <c r="BC302" s="302"/>
      <c r="BD302" s="302"/>
      <c r="BE302" s="302"/>
      <c r="BF302" s="302"/>
      <c r="BG302" s="302"/>
      <c r="BH302" s="302"/>
      <c r="BI302" s="302"/>
      <c r="BJ302" s="302"/>
      <c r="BK302" s="302"/>
      <c r="BL302" s="302"/>
      <c r="BM302" s="302"/>
      <c r="BN302" s="302"/>
      <c r="BO302" s="302"/>
      <c r="BP302" s="302"/>
      <c r="BQ302" s="302"/>
      <c r="BR302" s="302"/>
      <c r="BS302" s="302"/>
      <c r="BT302" s="302"/>
      <c r="BU302" s="302"/>
      <c r="BV302" s="302"/>
      <c r="BW302" s="302"/>
      <c r="BX302" s="302"/>
      <c r="BY302" s="304"/>
      <c r="BZ302" s="342"/>
      <c r="CA302" s="342"/>
      <c r="CB302" s="342"/>
      <c r="CC302" s="342"/>
      <c r="CD302" s="342"/>
      <c r="CE302" s="342"/>
      <c r="CF302" s="342"/>
      <c r="CG302" s="342"/>
      <c r="CH302" s="342"/>
      <c r="CI302" s="342"/>
      <c r="CJ302" s="342"/>
      <c r="CK302" s="342"/>
      <c r="CL302" s="342"/>
      <c r="CM302" s="342"/>
      <c r="CN302" s="342"/>
      <c r="CO302" s="342"/>
      <c r="CP302" s="342"/>
      <c r="CQ302" s="342"/>
      <c r="CR302" s="342"/>
      <c r="CS302" s="342"/>
      <c r="CT302" s="342"/>
      <c r="CU302" s="342"/>
      <c r="CV302" s="342"/>
      <c r="CW302" s="342"/>
      <c r="CX302" s="342"/>
      <c r="CY302" s="342"/>
      <c r="CZ302" s="342"/>
    </row>
    <row r="303" s="166" customFormat="true" ht="15" customHeight="true" x14ac:dyDescent="0.2">
      <c r="A303" s="163"/>
      <c r="B303" s="162"/>
      <c r="C303" s="161"/>
      <c r="D303" s="161"/>
      <c r="Z303" s="343"/>
      <c r="AA303" s="343"/>
      <c r="AB303" s="343"/>
      <c r="AC303" s="343"/>
      <c r="AD303" s="343"/>
      <c r="AE303" s="343"/>
      <c r="AF303" s="343"/>
      <c r="AG303" s="343"/>
      <c r="AH303" s="343"/>
      <c r="AI303" s="343"/>
      <c r="AJ303" s="343"/>
      <c r="AK303" s="343"/>
      <c r="AL303" s="343"/>
      <c r="AM303" s="343"/>
      <c r="AN303" s="343"/>
      <c r="AO303" s="343"/>
      <c r="AP303" s="343"/>
      <c r="AQ303" s="343"/>
      <c r="AR303" s="343"/>
      <c r="AS303" s="343"/>
      <c r="AT303" s="343"/>
      <c r="AU303" s="343"/>
      <c r="AV303" s="343"/>
      <c r="AW303" s="343"/>
      <c r="AX303" s="343"/>
      <c r="AY303" s="343"/>
      <c r="AZ303" s="343"/>
      <c r="BA303" s="304"/>
      <c r="BB303" s="302"/>
      <c r="BC303" s="302"/>
      <c r="BD303" s="302"/>
      <c r="BE303" s="302"/>
      <c r="BF303" s="302"/>
      <c r="BG303" s="302"/>
      <c r="BH303" s="302"/>
      <c r="BI303" s="302"/>
      <c r="BJ303" s="302"/>
      <c r="BK303" s="302"/>
      <c r="BL303" s="302"/>
      <c r="BM303" s="302"/>
      <c r="BN303" s="302"/>
      <c r="BO303" s="302"/>
      <c r="BP303" s="302"/>
      <c r="BQ303" s="302"/>
      <c r="BR303" s="302"/>
      <c r="BS303" s="302"/>
      <c r="BT303" s="302"/>
      <c r="BU303" s="302"/>
      <c r="BV303" s="302"/>
      <c r="BW303" s="302"/>
      <c r="BX303" s="302"/>
      <c r="BY303" s="304"/>
      <c r="BZ303" s="342"/>
      <c r="CA303" s="342"/>
      <c r="CB303" s="342"/>
      <c r="CC303" s="342"/>
      <c r="CD303" s="342"/>
      <c r="CE303" s="342"/>
      <c r="CF303" s="342"/>
      <c r="CG303" s="342"/>
      <c r="CH303" s="342"/>
      <c r="CI303" s="342"/>
      <c r="CJ303" s="342"/>
      <c r="CK303" s="342"/>
      <c r="CL303" s="342"/>
      <c r="CM303" s="342"/>
      <c r="CN303" s="342"/>
      <c r="CO303" s="342"/>
      <c r="CP303" s="342"/>
      <c r="CQ303" s="342"/>
      <c r="CR303" s="342"/>
      <c r="CS303" s="342"/>
      <c r="CT303" s="342"/>
      <c r="CU303" s="342"/>
      <c r="CV303" s="342"/>
      <c r="CW303" s="342"/>
      <c r="CX303" s="342"/>
      <c r="CY303" s="342"/>
      <c r="CZ303" s="342"/>
    </row>
    <row r="304" s="166" customFormat="true" ht="15" customHeight="true" x14ac:dyDescent="0.2">
      <c r="A304" s="163"/>
      <c r="B304" s="162"/>
      <c r="C304" s="161"/>
      <c r="D304" s="161"/>
      <c r="Z304" s="343"/>
      <c r="AA304" s="343"/>
      <c r="AB304" s="343"/>
      <c r="AC304" s="343"/>
      <c r="AD304" s="343"/>
      <c r="AE304" s="343"/>
      <c r="AF304" s="343"/>
      <c r="AG304" s="343"/>
      <c r="AH304" s="343"/>
      <c r="AI304" s="343"/>
      <c r="AJ304" s="343"/>
      <c r="AK304" s="343"/>
      <c r="AL304" s="343"/>
      <c r="AM304" s="343"/>
      <c r="AN304" s="343"/>
      <c r="AO304" s="343"/>
      <c r="AP304" s="343"/>
      <c r="AQ304" s="343"/>
      <c r="AR304" s="343"/>
      <c r="AS304" s="343"/>
      <c r="AT304" s="343"/>
      <c r="AU304" s="343"/>
      <c r="AV304" s="343"/>
      <c r="AW304" s="343"/>
      <c r="AX304" s="343"/>
      <c r="AY304" s="343"/>
      <c r="AZ304" s="343"/>
      <c r="BA304" s="304"/>
      <c r="BB304" s="302"/>
      <c r="BC304" s="302"/>
      <c r="BD304" s="302"/>
      <c r="BE304" s="302"/>
      <c r="BF304" s="302"/>
      <c r="BG304" s="302"/>
      <c r="BH304" s="302"/>
      <c r="BI304" s="302"/>
      <c r="BJ304" s="302"/>
      <c r="BK304" s="302"/>
      <c r="BL304" s="302"/>
      <c r="BM304" s="302"/>
      <c r="BN304" s="302"/>
      <c r="BO304" s="302"/>
      <c r="BP304" s="302"/>
      <c r="BQ304" s="302"/>
      <c r="BR304" s="302"/>
      <c r="BS304" s="302"/>
      <c r="BT304" s="302"/>
      <c r="BU304" s="302"/>
      <c r="BV304" s="302"/>
      <c r="BW304" s="302"/>
      <c r="BX304" s="302"/>
      <c r="BY304" s="304"/>
      <c r="BZ304" s="342"/>
      <c r="CA304" s="342"/>
      <c r="CB304" s="342"/>
      <c r="CC304" s="342"/>
      <c r="CD304" s="342"/>
      <c r="CE304" s="342"/>
      <c r="CF304" s="342"/>
      <c r="CG304" s="342"/>
      <c r="CH304" s="342"/>
      <c r="CI304" s="342"/>
      <c r="CJ304" s="342"/>
      <c r="CK304" s="342"/>
      <c r="CL304" s="342"/>
      <c r="CM304" s="342"/>
      <c r="CN304" s="342"/>
      <c r="CO304" s="342"/>
      <c r="CP304" s="342"/>
      <c r="CQ304" s="342"/>
      <c r="CR304" s="342"/>
      <c r="CS304" s="342"/>
      <c r="CT304" s="342"/>
      <c r="CU304" s="342"/>
      <c r="CV304" s="342"/>
      <c r="CW304" s="342"/>
      <c r="CX304" s="342"/>
      <c r="CY304" s="342"/>
      <c r="CZ304" s="342"/>
    </row>
    <row r="305" s="166" customFormat="true" ht="15" customHeight="true" x14ac:dyDescent="0.2">
      <c r="A305" s="163"/>
      <c r="B305" s="162"/>
      <c r="C305" s="161"/>
      <c r="D305" s="161"/>
      <c r="Z305" s="343"/>
      <c r="AA305" s="343"/>
      <c r="AB305" s="343"/>
      <c r="AC305" s="343"/>
      <c r="AD305" s="343"/>
      <c r="AE305" s="343"/>
      <c r="AF305" s="343"/>
      <c r="AG305" s="343"/>
      <c r="AH305" s="343"/>
      <c r="AI305" s="343"/>
      <c r="AJ305" s="343"/>
      <c r="AK305" s="343"/>
      <c r="AL305" s="343"/>
      <c r="AM305" s="343"/>
      <c r="AN305" s="343"/>
      <c r="AO305" s="343"/>
      <c r="AP305" s="343"/>
      <c r="AQ305" s="343"/>
      <c r="AR305" s="343"/>
      <c r="AS305" s="343"/>
      <c r="AT305" s="343"/>
      <c r="AU305" s="343"/>
      <c r="AV305" s="343"/>
      <c r="AW305" s="343"/>
      <c r="AX305" s="343"/>
      <c r="AY305" s="343"/>
      <c r="AZ305" s="343"/>
      <c r="BA305" s="304"/>
      <c r="BB305" s="302"/>
      <c r="BC305" s="302"/>
      <c r="BD305" s="302"/>
      <c r="BE305" s="302"/>
      <c r="BF305" s="302"/>
      <c r="BG305" s="302"/>
      <c r="BH305" s="302"/>
      <c r="BI305" s="302"/>
      <c r="BJ305" s="302"/>
      <c r="BK305" s="302"/>
      <c r="BL305" s="302"/>
      <c r="BM305" s="302"/>
      <c r="BN305" s="302"/>
      <c r="BO305" s="302"/>
      <c r="BP305" s="302"/>
      <c r="BQ305" s="302"/>
      <c r="BR305" s="302"/>
      <c r="BS305" s="302"/>
      <c r="BT305" s="302"/>
      <c r="BU305" s="302"/>
      <c r="BV305" s="302"/>
      <c r="BW305" s="302"/>
      <c r="BX305" s="302"/>
      <c r="BY305" s="304"/>
      <c r="BZ305" s="342"/>
      <c r="CA305" s="342"/>
      <c r="CB305" s="342"/>
      <c r="CC305" s="342"/>
      <c r="CD305" s="342"/>
      <c r="CE305" s="342"/>
      <c r="CF305" s="342"/>
      <c r="CG305" s="342"/>
      <c r="CH305" s="342"/>
      <c r="CI305" s="342"/>
      <c r="CJ305" s="342"/>
      <c r="CK305" s="342"/>
      <c r="CL305" s="342"/>
      <c r="CM305" s="342"/>
      <c r="CN305" s="342"/>
      <c r="CO305" s="342"/>
      <c r="CP305" s="342"/>
      <c r="CQ305" s="342"/>
      <c r="CR305" s="342"/>
      <c r="CS305" s="342"/>
      <c r="CT305" s="342"/>
      <c r="CU305" s="342"/>
      <c r="CV305" s="342"/>
      <c r="CW305" s="342"/>
      <c r="CX305" s="342"/>
      <c r="CY305" s="342"/>
      <c r="CZ305" s="342"/>
    </row>
    <row r="306" s="166" customFormat="true" ht="15" customHeight="true" x14ac:dyDescent="0.2">
      <c r="B306" s="160"/>
      <c r="Z306" s="343"/>
      <c r="AA306" s="343"/>
      <c r="AB306" s="343"/>
      <c r="AC306" s="343"/>
      <c r="AD306" s="343"/>
      <c r="AE306" s="343"/>
      <c r="AF306" s="343"/>
      <c r="AG306" s="343"/>
      <c r="AH306" s="343"/>
      <c r="AI306" s="343"/>
      <c r="AJ306" s="343"/>
      <c r="AK306" s="343"/>
      <c r="AL306" s="343"/>
      <c r="AM306" s="343"/>
      <c r="AN306" s="343"/>
      <c r="AO306" s="343"/>
      <c r="AP306" s="343"/>
      <c r="AQ306" s="343"/>
      <c r="AR306" s="343"/>
      <c r="AS306" s="343"/>
      <c r="AT306" s="343"/>
      <c r="AU306" s="343"/>
      <c r="AV306" s="343"/>
      <c r="AW306" s="343"/>
      <c r="AX306" s="343"/>
      <c r="AY306" s="343"/>
      <c r="AZ306" s="343"/>
      <c r="BA306" s="304"/>
      <c r="BB306" s="302"/>
      <c r="BC306" s="302"/>
      <c r="BD306" s="302"/>
      <c r="BE306" s="302"/>
      <c r="BF306" s="302"/>
      <c r="BG306" s="302"/>
      <c r="BH306" s="302"/>
      <c r="BI306" s="302"/>
      <c r="BJ306" s="302"/>
      <c r="BK306" s="302"/>
      <c r="BL306" s="302"/>
      <c r="BM306" s="302"/>
      <c r="BN306" s="302"/>
      <c r="BO306" s="302"/>
      <c r="BP306" s="302"/>
      <c r="BQ306" s="302"/>
      <c r="BR306" s="302"/>
      <c r="BS306" s="302"/>
      <c r="BT306" s="302"/>
      <c r="BU306" s="302"/>
      <c r="BV306" s="302"/>
      <c r="BW306" s="302"/>
      <c r="BX306" s="302"/>
      <c r="BY306" s="304"/>
      <c r="BZ306" s="342"/>
      <c r="CA306" s="342"/>
      <c r="CB306" s="342"/>
      <c r="CC306" s="342"/>
      <c r="CD306" s="342"/>
      <c r="CE306" s="342"/>
      <c r="CF306" s="342"/>
      <c r="CG306" s="342"/>
      <c r="CH306" s="342"/>
      <c r="CI306" s="342"/>
      <c r="CJ306" s="342"/>
      <c r="CK306" s="342"/>
      <c r="CL306" s="342"/>
      <c r="CM306" s="342"/>
      <c r="CN306" s="342"/>
      <c r="CO306" s="342"/>
      <c r="CP306" s="342"/>
      <c r="CQ306" s="342"/>
      <c r="CR306" s="342"/>
      <c r="CS306" s="342"/>
      <c r="CT306" s="342"/>
      <c r="CU306" s="342"/>
      <c r="CV306" s="342"/>
      <c r="CW306" s="342"/>
      <c r="CX306" s="342"/>
      <c r="CY306" s="342"/>
      <c r="CZ306" s="342"/>
    </row>
    <row r="307" s="166" customFormat="true" ht="15" customHeight="true" x14ac:dyDescent="0.2">
      <c r="B307" s="160"/>
      <c r="Z307" s="343"/>
      <c r="AA307" s="343"/>
      <c r="AB307" s="343"/>
      <c r="AC307" s="343"/>
      <c r="AD307" s="343"/>
      <c r="AE307" s="343"/>
      <c r="AF307" s="343"/>
      <c r="AG307" s="343"/>
      <c r="AH307" s="343"/>
      <c r="AI307" s="343"/>
      <c r="AJ307" s="343"/>
      <c r="AK307" s="343"/>
      <c r="AL307" s="343"/>
      <c r="AM307" s="343"/>
      <c r="AN307" s="343"/>
      <c r="AO307" s="343"/>
      <c r="AP307" s="343"/>
      <c r="AQ307" s="343"/>
      <c r="AR307" s="343"/>
      <c r="AS307" s="343"/>
      <c r="AT307" s="343"/>
      <c r="AU307" s="343"/>
      <c r="AV307" s="343"/>
      <c r="AW307" s="343"/>
      <c r="AX307" s="343"/>
      <c r="AY307" s="343"/>
      <c r="AZ307" s="343"/>
      <c r="BA307" s="304"/>
      <c r="BB307" s="302"/>
      <c r="BC307" s="302"/>
      <c r="BD307" s="302"/>
      <c r="BE307" s="302"/>
      <c r="BF307" s="302"/>
      <c r="BG307" s="302"/>
      <c r="BH307" s="302"/>
      <c r="BI307" s="302"/>
      <c r="BJ307" s="302"/>
      <c r="BK307" s="302"/>
      <c r="BL307" s="302"/>
      <c r="BM307" s="302"/>
      <c r="BN307" s="302"/>
      <c r="BO307" s="302"/>
      <c r="BP307" s="302"/>
      <c r="BQ307" s="302"/>
      <c r="BR307" s="302"/>
      <c r="BS307" s="302"/>
      <c r="BT307" s="302"/>
      <c r="BU307" s="302"/>
      <c r="BV307" s="302"/>
      <c r="BW307" s="302"/>
      <c r="BX307" s="302"/>
      <c r="BY307" s="304"/>
      <c r="BZ307" s="342"/>
      <c r="CA307" s="342"/>
      <c r="CB307" s="342"/>
      <c r="CC307" s="342"/>
      <c r="CD307" s="342"/>
      <c r="CE307" s="342"/>
      <c r="CF307" s="342"/>
      <c r="CG307" s="342"/>
      <c r="CH307" s="342"/>
      <c r="CI307" s="342"/>
      <c r="CJ307" s="342"/>
      <c r="CK307" s="342"/>
      <c r="CL307" s="342"/>
      <c r="CM307" s="342"/>
      <c r="CN307" s="342"/>
      <c r="CO307" s="342"/>
      <c r="CP307" s="342"/>
      <c r="CQ307" s="342"/>
      <c r="CR307" s="342"/>
      <c r="CS307" s="342"/>
      <c r="CT307" s="342"/>
      <c r="CU307" s="342"/>
      <c r="CV307" s="342"/>
      <c r="CW307" s="342"/>
      <c r="CX307" s="342"/>
      <c r="CY307" s="342"/>
      <c r="CZ307" s="342"/>
    </row>
    <row r="308" s="166" customFormat="true" ht="15" customHeight="true" x14ac:dyDescent="0.2">
      <c r="B308" s="160"/>
      <c r="Z308" s="343"/>
      <c r="AA308" s="343"/>
      <c r="AB308" s="343"/>
      <c r="AC308" s="343"/>
      <c r="AD308" s="343"/>
      <c r="AE308" s="343"/>
      <c r="AF308" s="343"/>
      <c r="AG308" s="343"/>
      <c r="AH308" s="343"/>
      <c r="AI308" s="343"/>
      <c r="AJ308" s="343"/>
      <c r="AK308" s="343"/>
      <c r="AL308" s="343"/>
      <c r="AM308" s="343"/>
      <c r="AN308" s="343"/>
      <c r="AO308" s="343"/>
      <c r="AP308" s="343"/>
      <c r="AQ308" s="343"/>
      <c r="AR308" s="343"/>
      <c r="AS308" s="343"/>
      <c r="AT308" s="343"/>
      <c r="AU308" s="343"/>
      <c r="AV308" s="343"/>
      <c r="AW308" s="343"/>
      <c r="AX308" s="343"/>
      <c r="AY308" s="343"/>
      <c r="AZ308" s="343"/>
      <c r="BA308" s="304"/>
      <c r="BB308" s="302"/>
      <c r="BC308" s="302"/>
      <c r="BD308" s="302"/>
      <c r="BE308" s="302"/>
      <c r="BF308" s="302"/>
      <c r="BG308" s="302"/>
      <c r="BH308" s="302"/>
      <c r="BI308" s="302"/>
      <c r="BJ308" s="302"/>
      <c r="BK308" s="302"/>
      <c r="BL308" s="302"/>
      <c r="BM308" s="302"/>
      <c r="BN308" s="302"/>
      <c r="BO308" s="302"/>
      <c r="BP308" s="302"/>
      <c r="BQ308" s="302"/>
      <c r="BR308" s="302"/>
      <c r="BS308" s="302"/>
      <c r="BT308" s="302"/>
      <c r="BU308" s="302"/>
      <c r="BV308" s="302"/>
      <c r="BW308" s="302"/>
      <c r="BX308" s="302"/>
      <c r="BY308" s="304"/>
      <c r="BZ308" s="342"/>
      <c r="CA308" s="342"/>
      <c r="CB308" s="342"/>
      <c r="CC308" s="342"/>
      <c r="CD308" s="342"/>
      <c r="CE308" s="342"/>
      <c r="CF308" s="342"/>
      <c r="CG308" s="342"/>
      <c r="CH308" s="342"/>
      <c r="CI308" s="342"/>
      <c r="CJ308" s="342"/>
      <c r="CK308" s="342"/>
      <c r="CL308" s="342"/>
      <c r="CM308" s="342"/>
      <c r="CN308" s="342"/>
      <c r="CO308" s="342"/>
      <c r="CP308" s="342"/>
      <c r="CQ308" s="342"/>
      <c r="CR308" s="342"/>
      <c r="CS308" s="342"/>
      <c r="CT308" s="342"/>
      <c r="CU308" s="342"/>
      <c r="CV308" s="342"/>
      <c r="CW308" s="342"/>
      <c r="CX308" s="342"/>
      <c r="CY308" s="342"/>
      <c r="CZ308" s="342"/>
    </row>
    <row r="309" s="166" customFormat="true" ht="15" customHeight="true" x14ac:dyDescent="0.2">
      <c r="B309" s="160"/>
      <c r="Z309" s="343"/>
      <c r="AA309" s="343"/>
      <c r="AB309" s="343"/>
      <c r="AC309" s="343"/>
      <c r="AD309" s="343"/>
      <c r="AE309" s="343"/>
      <c r="AF309" s="343"/>
      <c r="AG309" s="343"/>
      <c r="AH309" s="343"/>
      <c r="AI309" s="343"/>
      <c r="AJ309" s="343"/>
      <c r="AK309" s="343"/>
      <c r="AL309" s="343"/>
      <c r="AM309" s="343"/>
      <c r="AN309" s="343"/>
      <c r="AO309" s="343"/>
      <c r="AP309" s="343"/>
      <c r="AQ309" s="343"/>
      <c r="AR309" s="343"/>
      <c r="AS309" s="343"/>
      <c r="AT309" s="343"/>
      <c r="AU309" s="343"/>
      <c r="AV309" s="343"/>
      <c r="AW309" s="343"/>
      <c r="AX309" s="343"/>
      <c r="AY309" s="343"/>
      <c r="AZ309" s="343"/>
      <c r="BA309" s="304"/>
      <c r="BB309" s="302"/>
      <c r="BC309" s="302"/>
      <c r="BD309" s="302"/>
      <c r="BE309" s="302"/>
      <c r="BF309" s="302"/>
      <c r="BG309" s="302"/>
      <c r="BH309" s="302"/>
      <c r="BI309" s="302"/>
      <c r="BJ309" s="302"/>
      <c r="BK309" s="302"/>
      <c r="BL309" s="302"/>
      <c r="BM309" s="302"/>
      <c r="BN309" s="302"/>
      <c r="BO309" s="302"/>
      <c r="BP309" s="302"/>
      <c r="BQ309" s="302"/>
      <c r="BR309" s="302"/>
      <c r="BS309" s="302"/>
      <c r="BT309" s="302"/>
      <c r="BU309" s="302"/>
      <c r="BV309" s="302"/>
      <c r="BW309" s="302"/>
      <c r="BX309" s="302"/>
      <c r="BY309" s="304"/>
      <c r="BZ309" s="342"/>
      <c r="CA309" s="342"/>
      <c r="CB309" s="342"/>
      <c r="CC309" s="342"/>
      <c r="CD309" s="342"/>
      <c r="CE309" s="342"/>
      <c r="CF309" s="342"/>
      <c r="CG309" s="342"/>
      <c r="CH309" s="342"/>
      <c r="CI309" s="342"/>
      <c r="CJ309" s="342"/>
      <c r="CK309" s="342"/>
      <c r="CL309" s="342"/>
      <c r="CM309" s="342"/>
      <c r="CN309" s="342"/>
      <c r="CO309" s="342"/>
      <c r="CP309" s="342"/>
      <c r="CQ309" s="342"/>
      <c r="CR309" s="342"/>
      <c r="CS309" s="342"/>
      <c r="CT309" s="342"/>
      <c r="CU309" s="342"/>
      <c r="CV309" s="342"/>
      <c r="CW309" s="342"/>
      <c r="CX309" s="342"/>
      <c r="CY309" s="342"/>
      <c r="CZ309" s="342"/>
    </row>
    <row r="310" s="166" customFormat="true" ht="15" customHeight="true" x14ac:dyDescent="0.2">
      <c r="B310" s="160"/>
      <c r="Z310" s="343"/>
      <c r="AA310" s="343"/>
      <c r="AB310" s="343"/>
      <c r="AC310" s="343"/>
      <c r="AD310" s="343"/>
      <c r="AE310" s="343"/>
      <c r="AF310" s="343"/>
      <c r="AG310" s="343"/>
      <c r="AH310" s="343"/>
      <c r="AI310" s="343"/>
      <c r="AJ310" s="343"/>
      <c r="AK310" s="343"/>
      <c r="AL310" s="343"/>
      <c r="AM310" s="343"/>
      <c r="AN310" s="343"/>
      <c r="AO310" s="343"/>
      <c r="AP310" s="343"/>
      <c r="AQ310" s="343"/>
      <c r="AR310" s="343"/>
      <c r="AS310" s="343"/>
      <c r="AT310" s="343"/>
      <c r="AU310" s="343"/>
      <c r="AV310" s="343"/>
      <c r="AW310" s="343"/>
      <c r="AX310" s="343"/>
      <c r="AY310" s="343"/>
      <c r="AZ310" s="343"/>
      <c r="BA310" s="304"/>
      <c r="BB310" s="302"/>
      <c r="BC310" s="302"/>
      <c r="BD310" s="302"/>
      <c r="BE310" s="302"/>
      <c r="BF310" s="302"/>
      <c r="BG310" s="302"/>
      <c r="BH310" s="302"/>
      <c r="BI310" s="302"/>
      <c r="BJ310" s="302"/>
      <c r="BK310" s="302"/>
      <c r="BL310" s="302"/>
      <c r="BM310" s="302"/>
      <c r="BN310" s="302"/>
      <c r="BO310" s="302"/>
      <c r="BP310" s="302"/>
      <c r="BQ310" s="302"/>
      <c r="BR310" s="302"/>
      <c r="BS310" s="302"/>
      <c r="BT310" s="302"/>
      <c r="BU310" s="302"/>
      <c r="BV310" s="302"/>
      <c r="BW310" s="302"/>
      <c r="BX310" s="302"/>
      <c r="BY310" s="304"/>
      <c r="BZ310" s="342"/>
      <c r="CA310" s="342"/>
      <c r="CB310" s="342"/>
      <c r="CC310" s="342"/>
      <c r="CD310" s="342"/>
      <c r="CE310" s="342"/>
      <c r="CF310" s="342"/>
      <c r="CG310" s="342"/>
      <c r="CH310" s="342"/>
      <c r="CI310" s="342"/>
      <c r="CJ310" s="342"/>
      <c r="CK310" s="342"/>
      <c r="CL310" s="342"/>
      <c r="CM310" s="342"/>
      <c r="CN310" s="342"/>
      <c r="CO310" s="342"/>
      <c r="CP310" s="342"/>
      <c r="CQ310" s="342"/>
      <c r="CR310" s="342"/>
      <c r="CS310" s="342"/>
      <c r="CT310" s="342"/>
      <c r="CU310" s="342"/>
      <c r="CV310" s="342"/>
      <c r="CW310" s="342"/>
      <c r="CX310" s="342"/>
      <c r="CY310" s="342"/>
      <c r="CZ310" s="342"/>
    </row>
    <row r="311" s="166" customFormat="true" ht="15" customHeight="true" x14ac:dyDescent="0.2">
      <c r="B311" s="160"/>
      <c r="Z311" s="343"/>
      <c r="AA311" s="343"/>
      <c r="AB311" s="343"/>
      <c r="AC311" s="343"/>
      <c r="AD311" s="343"/>
      <c r="AE311" s="343"/>
      <c r="AF311" s="343"/>
      <c r="AG311" s="343"/>
      <c r="AH311" s="343"/>
      <c r="AI311" s="343"/>
      <c r="AJ311" s="343"/>
      <c r="AK311" s="343"/>
      <c r="AL311" s="343"/>
      <c r="AM311" s="343"/>
      <c r="AN311" s="343"/>
      <c r="AO311" s="343"/>
      <c r="AP311" s="343"/>
      <c r="AQ311" s="343"/>
      <c r="AR311" s="343"/>
      <c r="AS311" s="343"/>
      <c r="AT311" s="343"/>
      <c r="AU311" s="343"/>
      <c r="AV311" s="343"/>
      <c r="AW311" s="343"/>
      <c r="AX311" s="343"/>
      <c r="AY311" s="343"/>
      <c r="AZ311" s="343"/>
      <c r="BA311" s="304"/>
      <c r="BB311" s="302"/>
      <c r="BC311" s="302"/>
      <c r="BD311" s="302"/>
      <c r="BE311" s="302"/>
      <c r="BF311" s="302"/>
      <c r="BG311" s="302"/>
      <c r="BH311" s="302"/>
      <c r="BI311" s="302"/>
      <c r="BJ311" s="302"/>
      <c r="BK311" s="302"/>
      <c r="BL311" s="302"/>
      <c r="BM311" s="302"/>
      <c r="BN311" s="302"/>
      <c r="BO311" s="302"/>
      <c r="BP311" s="302"/>
      <c r="BQ311" s="302"/>
      <c r="BR311" s="302"/>
      <c r="BS311" s="302"/>
      <c r="BT311" s="302"/>
      <c r="BU311" s="302"/>
      <c r="BV311" s="302"/>
      <c r="BW311" s="302"/>
      <c r="BX311" s="302"/>
      <c r="BY311" s="304"/>
      <c r="BZ311" s="342"/>
      <c r="CA311" s="342"/>
      <c r="CB311" s="342"/>
      <c r="CC311" s="342"/>
      <c r="CD311" s="342"/>
      <c r="CE311" s="342"/>
      <c r="CF311" s="342"/>
      <c r="CG311" s="342"/>
      <c r="CH311" s="342"/>
      <c r="CI311" s="342"/>
      <c r="CJ311" s="342"/>
      <c r="CK311" s="342"/>
      <c r="CL311" s="342"/>
      <c r="CM311" s="342"/>
      <c r="CN311" s="342"/>
      <c r="CO311" s="342"/>
      <c r="CP311" s="342"/>
      <c r="CQ311" s="342"/>
      <c r="CR311" s="342"/>
      <c r="CS311" s="342"/>
      <c r="CT311" s="342"/>
      <c r="CU311" s="342"/>
      <c r="CV311" s="342"/>
      <c r="CW311" s="342"/>
      <c r="CX311" s="342"/>
      <c r="CY311" s="342"/>
      <c r="CZ311" s="342"/>
    </row>
    <row r="312" s="166" customFormat="true" ht="15" customHeight="true" x14ac:dyDescent="0.2">
      <c r="B312" s="160"/>
      <c r="Z312" s="343"/>
      <c r="AA312" s="343"/>
      <c r="AB312" s="343"/>
      <c r="AC312" s="343"/>
      <c r="AD312" s="343"/>
      <c r="AE312" s="343"/>
      <c r="AF312" s="343"/>
      <c r="AG312" s="343"/>
      <c r="AH312" s="343"/>
      <c r="AI312" s="343"/>
      <c r="AJ312" s="343"/>
      <c r="AK312" s="343"/>
      <c r="AL312" s="343"/>
      <c r="AM312" s="343"/>
      <c r="AN312" s="343"/>
      <c r="AO312" s="343"/>
      <c r="AP312" s="343"/>
      <c r="AQ312" s="343"/>
      <c r="AR312" s="343"/>
      <c r="AS312" s="343"/>
      <c r="AT312" s="343"/>
      <c r="AU312" s="343"/>
      <c r="AV312" s="343"/>
      <c r="AW312" s="343"/>
      <c r="AX312" s="343"/>
      <c r="AY312" s="343"/>
      <c r="AZ312" s="343"/>
      <c r="BA312" s="304"/>
      <c r="BB312" s="302"/>
      <c r="BC312" s="302"/>
      <c r="BD312" s="302"/>
      <c r="BE312" s="302"/>
      <c r="BF312" s="302"/>
      <c r="BG312" s="302"/>
      <c r="BH312" s="302"/>
      <c r="BI312" s="302"/>
      <c r="BJ312" s="302"/>
      <c r="BK312" s="302"/>
      <c r="BL312" s="302"/>
      <c r="BM312" s="302"/>
      <c r="BN312" s="302"/>
      <c r="BO312" s="302"/>
      <c r="BP312" s="302"/>
      <c r="BQ312" s="302"/>
      <c r="BR312" s="302"/>
      <c r="BS312" s="302"/>
      <c r="BT312" s="302"/>
      <c r="BU312" s="302"/>
      <c r="BV312" s="302"/>
      <c r="BW312" s="302"/>
      <c r="BX312" s="302"/>
      <c r="BY312" s="304"/>
      <c r="BZ312" s="342"/>
      <c r="CA312" s="342"/>
      <c r="CB312" s="342"/>
      <c r="CC312" s="342"/>
      <c r="CD312" s="342"/>
      <c r="CE312" s="342"/>
      <c r="CF312" s="342"/>
      <c r="CG312" s="342"/>
      <c r="CH312" s="342"/>
      <c r="CI312" s="342"/>
      <c r="CJ312" s="342"/>
      <c r="CK312" s="342"/>
      <c r="CL312" s="342"/>
      <c r="CM312" s="342"/>
      <c r="CN312" s="342"/>
      <c r="CO312" s="342"/>
      <c r="CP312" s="342"/>
      <c r="CQ312" s="342"/>
      <c r="CR312" s="342"/>
      <c r="CS312" s="342"/>
      <c r="CT312" s="342"/>
      <c r="CU312" s="342"/>
      <c r="CV312" s="342"/>
      <c r="CW312" s="342"/>
      <c r="CX312" s="342"/>
      <c r="CY312" s="342"/>
      <c r="CZ312" s="342"/>
    </row>
    <row r="313" s="166" customFormat="true" ht="15" customHeight="true" x14ac:dyDescent="0.2">
      <c r="B313" s="160"/>
      <c r="Z313" s="343"/>
      <c r="AA313" s="343"/>
      <c r="AB313" s="343"/>
      <c r="AC313" s="343"/>
      <c r="AD313" s="343"/>
      <c r="AE313" s="343"/>
      <c r="AF313" s="343"/>
      <c r="AG313" s="343"/>
      <c r="AH313" s="343"/>
      <c r="AI313" s="343"/>
      <c r="AJ313" s="343"/>
      <c r="AK313" s="343"/>
      <c r="AL313" s="343"/>
      <c r="AM313" s="343"/>
      <c r="AN313" s="343"/>
      <c r="AO313" s="343"/>
      <c r="AP313" s="343"/>
      <c r="AQ313" s="343"/>
      <c r="AR313" s="343"/>
      <c r="AS313" s="343"/>
      <c r="AT313" s="343"/>
      <c r="AU313" s="343"/>
      <c r="AV313" s="343"/>
      <c r="AW313" s="343"/>
      <c r="AX313" s="343"/>
      <c r="AY313" s="343"/>
      <c r="AZ313" s="343"/>
      <c r="BA313" s="304"/>
      <c r="BB313" s="302"/>
      <c r="BC313" s="302"/>
      <c r="BD313" s="302"/>
      <c r="BE313" s="302"/>
      <c r="BF313" s="302"/>
      <c r="BG313" s="302"/>
      <c r="BH313" s="302"/>
      <c r="BI313" s="302"/>
      <c r="BJ313" s="302"/>
      <c r="BK313" s="302"/>
      <c r="BL313" s="302"/>
      <c r="BM313" s="302"/>
      <c r="BN313" s="302"/>
      <c r="BO313" s="302"/>
      <c r="BP313" s="302"/>
      <c r="BQ313" s="302"/>
      <c r="BR313" s="302"/>
      <c r="BS313" s="302"/>
      <c r="BT313" s="302"/>
      <c r="BU313" s="302"/>
      <c r="BV313" s="302"/>
      <c r="BW313" s="302"/>
      <c r="BX313" s="302"/>
      <c r="BY313" s="304"/>
      <c r="BZ313" s="342"/>
      <c r="CA313" s="342"/>
      <c r="CB313" s="342"/>
      <c r="CC313" s="342"/>
      <c r="CD313" s="342"/>
      <c r="CE313" s="342"/>
      <c r="CF313" s="342"/>
      <c r="CG313" s="342"/>
      <c r="CH313" s="342"/>
      <c r="CI313" s="342"/>
      <c r="CJ313" s="342"/>
      <c r="CK313" s="342"/>
      <c r="CL313" s="342"/>
      <c r="CM313" s="342"/>
      <c r="CN313" s="342"/>
      <c r="CO313" s="342"/>
      <c r="CP313" s="342"/>
      <c r="CQ313" s="342"/>
      <c r="CR313" s="342"/>
      <c r="CS313" s="342"/>
      <c r="CT313" s="342"/>
      <c r="CU313" s="342"/>
      <c r="CV313" s="342"/>
      <c r="CW313" s="342"/>
      <c r="CX313" s="342"/>
      <c r="CY313" s="342"/>
      <c r="CZ313" s="342"/>
    </row>
    <row r="314" s="166" customFormat="true" ht="15" customHeight="true" x14ac:dyDescent="0.2">
      <c r="B314" s="160"/>
      <c r="Z314" s="343"/>
      <c r="AA314" s="343"/>
      <c r="AB314" s="343"/>
      <c r="AC314" s="343"/>
      <c r="AD314" s="343"/>
      <c r="AE314" s="343"/>
      <c r="AF314" s="343"/>
      <c r="AG314" s="343"/>
      <c r="AH314" s="343"/>
      <c r="AI314" s="343"/>
      <c r="AJ314" s="343"/>
      <c r="AK314" s="343"/>
      <c r="AL314" s="343"/>
      <c r="AM314" s="343"/>
      <c r="AN314" s="343"/>
      <c r="AO314" s="343"/>
      <c r="AP314" s="343"/>
      <c r="AQ314" s="343"/>
      <c r="AR314" s="343"/>
      <c r="AS314" s="343"/>
      <c r="AT314" s="343"/>
      <c r="AU314" s="343"/>
      <c r="AV314" s="343"/>
      <c r="AW314" s="343"/>
      <c r="AX314" s="343"/>
      <c r="AY314" s="343"/>
      <c r="AZ314" s="343"/>
      <c r="BA314" s="304"/>
      <c r="BB314" s="302"/>
      <c r="BC314" s="302"/>
      <c r="BD314" s="302"/>
      <c r="BE314" s="302"/>
      <c r="BF314" s="302"/>
      <c r="BG314" s="302"/>
      <c r="BH314" s="302"/>
      <c r="BI314" s="302"/>
      <c r="BJ314" s="302"/>
      <c r="BK314" s="302"/>
      <c r="BL314" s="302"/>
      <c r="BM314" s="302"/>
      <c r="BN314" s="302"/>
      <c r="BO314" s="302"/>
      <c r="BP314" s="302"/>
      <c r="BQ314" s="302"/>
      <c r="BR314" s="302"/>
      <c r="BS314" s="302"/>
      <c r="BT314" s="302"/>
      <c r="BU314" s="302"/>
      <c r="BV314" s="302"/>
      <c r="BW314" s="302"/>
      <c r="BX314" s="302"/>
      <c r="BY314" s="304"/>
      <c r="BZ314" s="342"/>
      <c r="CA314" s="342"/>
      <c r="CB314" s="342"/>
      <c r="CC314" s="342"/>
      <c r="CD314" s="342"/>
      <c r="CE314" s="342"/>
      <c r="CF314" s="342"/>
      <c r="CG314" s="342"/>
      <c r="CH314" s="342"/>
      <c r="CI314" s="342"/>
      <c r="CJ314" s="342"/>
      <c r="CK314" s="342"/>
      <c r="CL314" s="342"/>
      <c r="CM314" s="342"/>
      <c r="CN314" s="342"/>
      <c r="CO314" s="342"/>
      <c r="CP314" s="342"/>
      <c r="CQ314" s="342"/>
      <c r="CR314" s="342"/>
      <c r="CS314" s="342"/>
      <c r="CT314" s="342"/>
      <c r="CU314" s="342"/>
      <c r="CV314" s="342"/>
      <c r="CW314" s="342"/>
      <c r="CX314" s="342"/>
      <c r="CY314" s="342"/>
      <c r="CZ314" s="342"/>
    </row>
    <row r="315" s="166" customFormat="true" ht="15" customHeight="true" x14ac:dyDescent="0.2">
      <c r="B315" s="160"/>
      <c r="Z315" s="343"/>
      <c r="AA315" s="343"/>
      <c r="AB315" s="343"/>
      <c r="AC315" s="343"/>
      <c r="AD315" s="343"/>
      <c r="AE315" s="343"/>
      <c r="AF315" s="343"/>
      <c r="AG315" s="343"/>
      <c r="AH315" s="343"/>
      <c r="AI315" s="343"/>
      <c r="AJ315" s="343"/>
      <c r="AK315" s="343"/>
      <c r="AL315" s="343"/>
      <c r="AM315" s="343"/>
      <c r="AN315" s="343"/>
      <c r="AO315" s="343"/>
      <c r="AP315" s="343"/>
      <c r="AQ315" s="343"/>
      <c r="AR315" s="343"/>
      <c r="AS315" s="343"/>
      <c r="AT315" s="343"/>
      <c r="AU315" s="343"/>
      <c r="AV315" s="343"/>
      <c r="AW315" s="343"/>
      <c r="AX315" s="343"/>
      <c r="AY315" s="343"/>
      <c r="AZ315" s="343"/>
      <c r="BA315" s="304"/>
      <c r="BB315" s="302"/>
      <c r="BC315" s="302"/>
      <c r="BD315" s="302"/>
      <c r="BE315" s="302"/>
      <c r="BF315" s="302"/>
      <c r="BG315" s="302"/>
      <c r="BH315" s="302"/>
      <c r="BI315" s="302"/>
      <c r="BJ315" s="302"/>
      <c r="BK315" s="302"/>
      <c r="BL315" s="302"/>
      <c r="BM315" s="302"/>
      <c r="BN315" s="302"/>
      <c r="BO315" s="302"/>
      <c r="BP315" s="302"/>
      <c r="BQ315" s="302"/>
      <c r="BR315" s="302"/>
      <c r="BS315" s="302"/>
      <c r="BT315" s="302"/>
      <c r="BU315" s="302"/>
      <c r="BV315" s="302"/>
      <c r="BW315" s="302"/>
      <c r="BX315" s="302"/>
      <c r="BY315" s="304"/>
      <c r="BZ315" s="342"/>
      <c r="CA315" s="342"/>
      <c r="CB315" s="342"/>
      <c r="CC315" s="342"/>
      <c r="CD315" s="342"/>
      <c r="CE315" s="342"/>
      <c r="CF315" s="342"/>
      <c r="CG315" s="342"/>
      <c r="CH315" s="342"/>
      <c r="CI315" s="342"/>
      <c r="CJ315" s="342"/>
      <c r="CK315" s="342"/>
      <c r="CL315" s="342"/>
      <c r="CM315" s="342"/>
      <c r="CN315" s="342"/>
      <c r="CO315" s="342"/>
      <c r="CP315" s="342"/>
      <c r="CQ315" s="342"/>
      <c r="CR315" s="342"/>
      <c r="CS315" s="342"/>
      <c r="CT315" s="342"/>
      <c r="CU315" s="342"/>
      <c r="CV315" s="342"/>
      <c r="CW315" s="342"/>
      <c r="CX315" s="342"/>
      <c r="CY315" s="342"/>
      <c r="CZ315" s="342"/>
    </row>
    <row r="316" s="166" customFormat="true" ht="15" customHeight="true" x14ac:dyDescent="0.2">
      <c r="B316" s="160"/>
      <c r="Z316" s="343"/>
      <c r="AA316" s="343"/>
      <c r="AB316" s="343"/>
      <c r="AC316" s="343"/>
      <c r="AD316" s="343"/>
      <c r="AE316" s="343"/>
      <c r="AF316" s="343"/>
      <c r="AG316" s="343"/>
      <c r="AH316" s="343"/>
      <c r="AI316" s="343"/>
      <c r="AJ316" s="343"/>
      <c r="AK316" s="343"/>
      <c r="AL316" s="343"/>
      <c r="AM316" s="343"/>
      <c r="AN316" s="343"/>
      <c r="AO316" s="343"/>
      <c r="AP316" s="343"/>
      <c r="AQ316" s="343"/>
      <c r="AR316" s="343"/>
      <c r="AS316" s="343"/>
      <c r="AT316" s="343"/>
      <c r="AU316" s="343"/>
      <c r="AV316" s="343"/>
      <c r="AW316" s="343"/>
      <c r="AX316" s="343"/>
      <c r="AY316" s="343"/>
      <c r="AZ316" s="343"/>
      <c r="BA316" s="304"/>
      <c r="BB316" s="302"/>
      <c r="BC316" s="302"/>
      <c r="BD316" s="302"/>
      <c r="BE316" s="302"/>
      <c r="BF316" s="302"/>
      <c r="BG316" s="302"/>
      <c r="BH316" s="302"/>
      <c r="BI316" s="302"/>
      <c r="BJ316" s="302"/>
      <c r="BK316" s="302"/>
      <c r="BL316" s="302"/>
      <c r="BM316" s="302"/>
      <c r="BN316" s="302"/>
      <c r="BO316" s="302"/>
      <c r="BP316" s="302"/>
      <c r="BQ316" s="302"/>
      <c r="BR316" s="302"/>
      <c r="BS316" s="302"/>
      <c r="BT316" s="302"/>
      <c r="BU316" s="302"/>
      <c r="BV316" s="302"/>
      <c r="BW316" s="302"/>
      <c r="BX316" s="302"/>
      <c r="BY316" s="304"/>
      <c r="BZ316" s="342"/>
      <c r="CA316" s="342"/>
      <c r="CB316" s="342"/>
      <c r="CC316" s="342"/>
      <c r="CD316" s="342"/>
      <c r="CE316" s="342"/>
      <c r="CF316" s="342"/>
      <c r="CG316" s="342"/>
      <c r="CH316" s="342"/>
      <c r="CI316" s="342"/>
      <c r="CJ316" s="342"/>
      <c r="CK316" s="342"/>
      <c r="CL316" s="342"/>
      <c r="CM316" s="342"/>
      <c r="CN316" s="342"/>
      <c r="CO316" s="342"/>
      <c r="CP316" s="342"/>
      <c r="CQ316" s="342"/>
      <c r="CR316" s="342"/>
      <c r="CS316" s="342"/>
      <c r="CT316" s="342"/>
      <c r="CU316" s="342"/>
      <c r="CV316" s="342"/>
      <c r="CW316" s="342"/>
      <c r="CX316" s="342"/>
      <c r="CY316" s="342"/>
      <c r="CZ316" s="342"/>
    </row>
    <row r="317" s="166" customFormat="true" ht="15" customHeight="true" x14ac:dyDescent="0.2">
      <c r="B317" s="160"/>
      <c r="Z317" s="343"/>
      <c r="AA317" s="343"/>
      <c r="AB317" s="343"/>
      <c r="AC317" s="343"/>
      <c r="AD317" s="343"/>
      <c r="AE317" s="343"/>
      <c r="AF317" s="343"/>
      <c r="AG317" s="343"/>
      <c r="AH317" s="343"/>
      <c r="AI317" s="343"/>
      <c r="AJ317" s="343"/>
      <c r="AK317" s="343"/>
      <c r="AL317" s="343"/>
      <c r="AM317" s="343"/>
      <c r="AN317" s="343"/>
      <c r="AO317" s="343"/>
      <c r="AP317" s="343"/>
      <c r="AQ317" s="343"/>
      <c r="AR317" s="343"/>
      <c r="AS317" s="343"/>
      <c r="AT317" s="343"/>
      <c r="AU317" s="343"/>
      <c r="AV317" s="343"/>
      <c r="AW317" s="343"/>
      <c r="AX317" s="343"/>
      <c r="AY317" s="343"/>
      <c r="AZ317" s="343"/>
      <c r="BA317" s="304"/>
      <c r="BB317" s="302"/>
      <c r="BC317" s="302"/>
      <c r="BD317" s="302"/>
      <c r="BE317" s="302"/>
      <c r="BF317" s="302"/>
      <c r="BG317" s="302"/>
      <c r="BH317" s="302"/>
      <c r="BI317" s="302"/>
      <c r="BJ317" s="302"/>
      <c r="BK317" s="302"/>
      <c r="BL317" s="302"/>
      <c r="BM317" s="302"/>
      <c r="BN317" s="302"/>
      <c r="BO317" s="302"/>
      <c r="BP317" s="302"/>
      <c r="BQ317" s="302"/>
      <c r="BR317" s="302"/>
      <c r="BS317" s="302"/>
      <c r="BT317" s="302"/>
      <c r="BU317" s="302"/>
      <c r="BV317" s="302"/>
      <c r="BW317" s="302"/>
      <c r="BX317" s="302"/>
      <c r="BY317" s="304"/>
      <c r="BZ317" s="342"/>
      <c r="CA317" s="342"/>
      <c r="CB317" s="342"/>
      <c r="CC317" s="342"/>
      <c r="CD317" s="342"/>
      <c r="CE317" s="342"/>
      <c r="CF317" s="342"/>
      <c r="CG317" s="342"/>
      <c r="CH317" s="342"/>
      <c r="CI317" s="342"/>
      <c r="CJ317" s="342"/>
      <c r="CK317" s="342"/>
      <c r="CL317" s="342"/>
      <c r="CM317" s="342"/>
      <c r="CN317" s="342"/>
      <c r="CO317" s="342"/>
      <c r="CP317" s="342"/>
      <c r="CQ317" s="342"/>
      <c r="CR317" s="342"/>
      <c r="CS317" s="342"/>
      <c r="CT317" s="342"/>
      <c r="CU317" s="342"/>
      <c r="CV317" s="342"/>
      <c r="CW317" s="342"/>
      <c r="CX317" s="342"/>
      <c r="CY317" s="342"/>
      <c r="CZ317" s="342"/>
    </row>
    <row r="318" s="166" customFormat="true" ht="15" customHeight="true" x14ac:dyDescent="0.2">
      <c r="B318" s="160"/>
      <c r="Z318" s="343"/>
      <c r="AA318" s="343"/>
      <c r="AB318" s="343"/>
      <c r="AC318" s="343"/>
      <c r="AD318" s="343"/>
      <c r="AE318" s="343"/>
      <c r="AF318" s="343"/>
      <c r="AG318" s="343"/>
      <c r="AH318" s="343"/>
      <c r="AI318" s="343"/>
      <c r="AJ318" s="343"/>
      <c r="AK318" s="343"/>
      <c r="AL318" s="343"/>
      <c r="AM318" s="343"/>
      <c r="AN318" s="343"/>
      <c r="AO318" s="343"/>
      <c r="AP318" s="343"/>
      <c r="AQ318" s="343"/>
      <c r="AR318" s="343"/>
      <c r="AS318" s="343"/>
      <c r="AT318" s="343"/>
      <c r="AU318" s="343"/>
      <c r="AV318" s="343"/>
      <c r="AW318" s="343"/>
      <c r="AX318" s="343"/>
      <c r="AY318" s="343"/>
      <c r="AZ318" s="343"/>
      <c r="BA318" s="304"/>
      <c r="BB318" s="302"/>
      <c r="BC318" s="302"/>
      <c r="BD318" s="302"/>
      <c r="BE318" s="302"/>
      <c r="BF318" s="302"/>
      <c r="BG318" s="302"/>
      <c r="BH318" s="302"/>
      <c r="BI318" s="302"/>
      <c r="BJ318" s="302"/>
      <c r="BK318" s="302"/>
      <c r="BL318" s="302"/>
      <c r="BM318" s="302"/>
      <c r="BN318" s="302"/>
      <c r="BO318" s="302"/>
      <c r="BP318" s="302"/>
      <c r="BQ318" s="302"/>
      <c r="BR318" s="302"/>
      <c r="BS318" s="302"/>
      <c r="BT318" s="302"/>
      <c r="BU318" s="302"/>
      <c r="BV318" s="302"/>
      <c r="BW318" s="302"/>
      <c r="BX318" s="302"/>
      <c r="BY318" s="304"/>
      <c r="BZ318" s="342"/>
      <c r="CA318" s="342"/>
      <c r="CB318" s="342"/>
      <c r="CC318" s="342"/>
      <c r="CD318" s="342"/>
      <c r="CE318" s="342"/>
      <c r="CF318" s="342"/>
      <c r="CG318" s="342"/>
      <c r="CH318" s="342"/>
      <c r="CI318" s="342"/>
      <c r="CJ318" s="342"/>
      <c r="CK318" s="342"/>
      <c r="CL318" s="342"/>
      <c r="CM318" s="342"/>
      <c r="CN318" s="342"/>
      <c r="CO318" s="342"/>
      <c r="CP318" s="342"/>
      <c r="CQ318" s="342"/>
      <c r="CR318" s="342"/>
      <c r="CS318" s="342"/>
      <c r="CT318" s="342"/>
      <c r="CU318" s="342"/>
      <c r="CV318" s="342"/>
      <c r="CW318" s="342"/>
      <c r="CX318" s="342"/>
      <c r="CY318" s="342"/>
      <c r="CZ318" s="342"/>
    </row>
    <row r="319" s="166" customFormat="true" ht="15" customHeight="true" x14ac:dyDescent="0.2">
      <c r="B319" s="160"/>
      <c r="Z319" s="343"/>
      <c r="AA319" s="343"/>
      <c r="AB319" s="343"/>
      <c r="AC319" s="343"/>
      <c r="AD319" s="343"/>
      <c r="AE319" s="343"/>
      <c r="AF319" s="343"/>
      <c r="AG319" s="343"/>
      <c r="AH319" s="343"/>
      <c r="AI319" s="343"/>
      <c r="AJ319" s="343"/>
      <c r="AK319" s="343"/>
      <c r="AL319" s="343"/>
      <c r="AM319" s="343"/>
      <c r="AN319" s="343"/>
      <c r="AO319" s="343"/>
      <c r="AP319" s="343"/>
      <c r="AQ319" s="343"/>
      <c r="AR319" s="343"/>
      <c r="AS319" s="343"/>
      <c r="AT319" s="343"/>
      <c r="AU319" s="343"/>
      <c r="AV319" s="343"/>
      <c r="AW319" s="343"/>
      <c r="AX319" s="343"/>
      <c r="AY319" s="343"/>
      <c r="AZ319" s="343"/>
      <c r="BA319" s="304"/>
      <c r="BB319" s="302"/>
      <c r="BC319" s="302"/>
      <c r="BD319" s="302"/>
      <c r="BE319" s="302"/>
      <c r="BF319" s="302"/>
      <c r="BG319" s="302"/>
      <c r="BH319" s="302"/>
      <c r="BI319" s="302"/>
      <c r="BJ319" s="302"/>
      <c r="BK319" s="302"/>
      <c r="BL319" s="302"/>
      <c r="BM319" s="302"/>
      <c r="BN319" s="302"/>
      <c r="BO319" s="302"/>
      <c r="BP319" s="302"/>
      <c r="BQ319" s="302"/>
      <c r="BR319" s="302"/>
      <c r="BS319" s="302"/>
      <c r="BT319" s="302"/>
      <c r="BU319" s="302"/>
      <c r="BV319" s="302"/>
      <c r="BW319" s="302"/>
      <c r="BX319" s="302"/>
      <c r="BY319" s="304"/>
      <c r="BZ319" s="342"/>
      <c r="CA319" s="342"/>
      <c r="CB319" s="342"/>
      <c r="CC319" s="342"/>
      <c r="CD319" s="342"/>
      <c r="CE319" s="342"/>
      <c r="CF319" s="342"/>
      <c r="CG319" s="342"/>
      <c r="CH319" s="342"/>
      <c r="CI319" s="342"/>
      <c r="CJ319" s="342"/>
      <c r="CK319" s="342"/>
      <c r="CL319" s="342"/>
      <c r="CM319" s="342"/>
      <c r="CN319" s="342"/>
      <c r="CO319" s="342"/>
      <c r="CP319" s="342"/>
      <c r="CQ319" s="342"/>
      <c r="CR319" s="342"/>
      <c r="CS319" s="342"/>
      <c r="CT319" s="342"/>
      <c r="CU319" s="342"/>
      <c r="CV319" s="342"/>
      <c r="CW319" s="342"/>
      <c r="CX319" s="342"/>
      <c r="CY319" s="342"/>
      <c r="CZ319" s="342"/>
    </row>
    <row r="320" s="166" customFormat="true" ht="15" customHeight="true" x14ac:dyDescent="0.2">
      <c r="B320" s="160"/>
      <c r="Z320" s="343"/>
      <c r="AA320" s="343"/>
      <c r="AB320" s="343"/>
      <c r="AC320" s="343"/>
      <c r="AD320" s="343"/>
      <c r="AE320" s="343"/>
      <c r="AF320" s="343"/>
      <c r="AG320" s="343"/>
      <c r="AH320" s="343"/>
      <c r="AI320" s="343"/>
      <c r="AJ320" s="343"/>
      <c r="AK320" s="343"/>
      <c r="AL320" s="343"/>
      <c r="AM320" s="343"/>
      <c r="AN320" s="343"/>
      <c r="AO320" s="343"/>
      <c r="AP320" s="343"/>
      <c r="AQ320" s="343"/>
      <c r="AR320" s="343"/>
      <c r="AS320" s="343"/>
      <c r="AT320" s="343"/>
      <c r="AU320" s="343"/>
      <c r="AV320" s="343"/>
      <c r="AW320" s="343"/>
      <c r="AX320" s="343"/>
      <c r="AY320" s="343"/>
      <c r="AZ320" s="343"/>
      <c r="BA320" s="304"/>
      <c r="BB320" s="302"/>
      <c r="BC320" s="302"/>
      <c r="BD320" s="302"/>
      <c r="BE320" s="302"/>
      <c r="BF320" s="302"/>
      <c r="BG320" s="302"/>
      <c r="BH320" s="302"/>
      <c r="BI320" s="302"/>
      <c r="BJ320" s="302"/>
      <c r="BK320" s="302"/>
      <c r="BL320" s="302"/>
      <c r="BM320" s="302"/>
      <c r="BN320" s="302"/>
      <c r="BO320" s="302"/>
      <c r="BP320" s="302"/>
      <c r="BQ320" s="302"/>
      <c r="BR320" s="302"/>
      <c r="BS320" s="302"/>
      <c r="BT320" s="302"/>
      <c r="BU320" s="302"/>
      <c r="BV320" s="302"/>
      <c r="BW320" s="302"/>
      <c r="BX320" s="302"/>
      <c r="BY320" s="304"/>
      <c r="BZ320" s="342"/>
      <c r="CA320" s="342"/>
      <c r="CB320" s="342"/>
      <c r="CC320" s="342"/>
      <c r="CD320" s="342"/>
      <c r="CE320" s="342"/>
      <c r="CF320" s="342"/>
      <c r="CG320" s="342"/>
      <c r="CH320" s="342"/>
      <c r="CI320" s="342"/>
      <c r="CJ320" s="342"/>
      <c r="CK320" s="342"/>
      <c r="CL320" s="342"/>
      <c r="CM320" s="342"/>
      <c r="CN320" s="342"/>
      <c r="CO320" s="342"/>
      <c r="CP320" s="342"/>
      <c r="CQ320" s="342"/>
      <c r="CR320" s="342"/>
      <c r="CS320" s="342"/>
      <c r="CT320" s="342"/>
      <c r="CU320" s="342"/>
      <c r="CV320" s="342"/>
      <c r="CW320" s="342"/>
      <c r="CX320" s="342"/>
      <c r="CY320" s="342"/>
      <c r="CZ320" s="342"/>
    </row>
    <row r="321" s="166" customFormat="true" ht="15" customHeight="true" x14ac:dyDescent="0.2">
      <c r="B321" s="160"/>
      <c r="Z321" s="343"/>
      <c r="AA321" s="343"/>
      <c r="AB321" s="343"/>
      <c r="AC321" s="343"/>
      <c r="AD321" s="343"/>
      <c r="AE321" s="343"/>
      <c r="AF321" s="343"/>
      <c r="AG321" s="343"/>
      <c r="AH321" s="343"/>
      <c r="AI321" s="343"/>
      <c r="AJ321" s="343"/>
      <c r="AK321" s="343"/>
      <c r="AL321" s="343"/>
      <c r="AM321" s="343"/>
      <c r="AN321" s="343"/>
      <c r="AO321" s="343"/>
      <c r="AP321" s="343"/>
      <c r="AQ321" s="343"/>
      <c r="AR321" s="343"/>
      <c r="AS321" s="343"/>
      <c r="AT321" s="343"/>
      <c r="AU321" s="343"/>
      <c r="AV321" s="343"/>
      <c r="AW321" s="343"/>
      <c r="AX321" s="343"/>
      <c r="AY321" s="343"/>
      <c r="AZ321" s="343"/>
      <c r="BA321" s="304"/>
      <c r="BB321" s="302"/>
      <c r="BC321" s="302"/>
      <c r="BD321" s="302"/>
      <c r="BE321" s="302"/>
      <c r="BF321" s="302"/>
      <c r="BG321" s="302"/>
      <c r="BH321" s="302"/>
      <c r="BI321" s="302"/>
      <c r="BJ321" s="302"/>
      <c r="BK321" s="302"/>
      <c r="BL321" s="302"/>
      <c r="BM321" s="302"/>
      <c r="BN321" s="302"/>
      <c r="BO321" s="302"/>
      <c r="BP321" s="302"/>
      <c r="BQ321" s="302"/>
      <c r="BR321" s="302"/>
      <c r="BS321" s="302"/>
      <c r="BT321" s="302"/>
      <c r="BU321" s="302"/>
      <c r="BV321" s="302"/>
      <c r="BW321" s="302"/>
      <c r="BX321" s="302"/>
      <c r="BY321" s="304"/>
      <c r="BZ321" s="342"/>
      <c r="CA321" s="342"/>
      <c r="CB321" s="342"/>
      <c r="CC321" s="342"/>
      <c r="CD321" s="342"/>
      <c r="CE321" s="342"/>
      <c r="CF321" s="342"/>
      <c r="CG321" s="342"/>
      <c r="CH321" s="342"/>
      <c r="CI321" s="342"/>
      <c r="CJ321" s="342"/>
      <c r="CK321" s="342"/>
      <c r="CL321" s="342"/>
      <c r="CM321" s="342"/>
      <c r="CN321" s="342"/>
      <c r="CO321" s="342"/>
      <c r="CP321" s="342"/>
      <c r="CQ321" s="342"/>
      <c r="CR321" s="342"/>
      <c r="CS321" s="342"/>
      <c r="CT321" s="342"/>
      <c r="CU321" s="342"/>
      <c r="CV321" s="342"/>
      <c r="CW321" s="342"/>
      <c r="CX321" s="342"/>
      <c r="CY321" s="342"/>
      <c r="CZ321" s="342"/>
    </row>
    <row r="322" s="166" customFormat="true" ht="15" customHeight="true" x14ac:dyDescent="0.2">
      <c r="B322" s="160"/>
      <c r="Z322" s="343"/>
      <c r="AA322" s="343"/>
      <c r="AB322" s="343"/>
      <c r="AC322" s="343"/>
      <c r="AD322" s="343"/>
      <c r="AE322" s="343"/>
      <c r="AF322" s="343"/>
      <c r="AG322" s="343"/>
      <c r="AH322" s="343"/>
      <c r="AI322" s="343"/>
      <c r="AJ322" s="343"/>
      <c r="AK322" s="343"/>
      <c r="AL322" s="343"/>
      <c r="AM322" s="343"/>
      <c r="AN322" s="343"/>
      <c r="AO322" s="343"/>
      <c r="AP322" s="343"/>
      <c r="AQ322" s="343"/>
      <c r="AR322" s="343"/>
      <c r="AS322" s="343"/>
      <c r="AT322" s="343"/>
      <c r="AU322" s="343"/>
      <c r="AV322" s="343"/>
      <c r="AW322" s="343"/>
      <c r="AX322" s="343"/>
      <c r="AY322" s="343"/>
      <c r="AZ322" s="343"/>
      <c r="BA322" s="304"/>
      <c r="BB322" s="302"/>
      <c r="BC322" s="302"/>
      <c r="BD322" s="302"/>
      <c r="BE322" s="302"/>
      <c r="BF322" s="302"/>
      <c r="BG322" s="302"/>
      <c r="BH322" s="302"/>
      <c r="BI322" s="302"/>
      <c r="BJ322" s="302"/>
      <c r="BK322" s="302"/>
      <c r="BL322" s="302"/>
      <c r="BM322" s="302"/>
      <c r="BN322" s="302"/>
      <c r="BO322" s="302"/>
      <c r="BP322" s="302"/>
      <c r="BQ322" s="302"/>
      <c r="BR322" s="302"/>
      <c r="BS322" s="302"/>
      <c r="BT322" s="302"/>
      <c r="BU322" s="302"/>
      <c r="BV322" s="302"/>
      <c r="BW322" s="302"/>
      <c r="BX322" s="302"/>
      <c r="BY322" s="304"/>
      <c r="BZ322" s="342"/>
      <c r="CA322" s="342"/>
      <c r="CB322" s="342"/>
      <c r="CC322" s="342"/>
      <c r="CD322" s="342"/>
      <c r="CE322" s="342"/>
      <c r="CF322" s="342"/>
      <c r="CG322" s="342"/>
      <c r="CH322" s="342"/>
      <c r="CI322" s="342"/>
      <c r="CJ322" s="342"/>
      <c r="CK322" s="342"/>
      <c r="CL322" s="342"/>
      <c r="CM322" s="342"/>
      <c r="CN322" s="342"/>
      <c r="CO322" s="342"/>
      <c r="CP322" s="342"/>
      <c r="CQ322" s="342"/>
      <c r="CR322" s="342"/>
      <c r="CS322" s="342"/>
      <c r="CT322" s="342"/>
      <c r="CU322" s="342"/>
      <c r="CV322" s="342"/>
      <c r="CW322" s="342"/>
      <c r="CX322" s="342"/>
      <c r="CY322" s="342"/>
      <c r="CZ322" s="342"/>
    </row>
    <row r="323" s="166" customFormat="true" ht="15" customHeight="true" x14ac:dyDescent="0.2">
      <c r="B323" s="160"/>
      <c r="Z323" s="343"/>
      <c r="AA323" s="343"/>
      <c r="AB323" s="343"/>
      <c r="AC323" s="343"/>
      <c r="AD323" s="343"/>
      <c r="AE323" s="343"/>
      <c r="AF323" s="343"/>
      <c r="AG323" s="343"/>
      <c r="AH323" s="343"/>
      <c r="AI323" s="343"/>
      <c r="AJ323" s="343"/>
      <c r="AK323" s="343"/>
      <c r="AL323" s="343"/>
      <c r="AM323" s="343"/>
      <c r="AN323" s="343"/>
      <c r="AO323" s="343"/>
      <c r="AP323" s="343"/>
      <c r="AQ323" s="343"/>
      <c r="AR323" s="343"/>
      <c r="AS323" s="343"/>
      <c r="AT323" s="343"/>
      <c r="AU323" s="343"/>
      <c r="AV323" s="343"/>
      <c r="AW323" s="343"/>
      <c r="AX323" s="343"/>
      <c r="AY323" s="343"/>
      <c r="AZ323" s="343"/>
      <c r="BA323" s="304"/>
      <c r="BB323" s="302"/>
      <c r="BC323" s="302"/>
      <c r="BD323" s="302"/>
      <c r="BE323" s="302"/>
      <c r="BF323" s="302"/>
      <c r="BG323" s="302"/>
      <c r="BH323" s="302"/>
      <c r="BI323" s="302"/>
      <c r="BJ323" s="302"/>
      <c r="BK323" s="302"/>
      <c r="BL323" s="302"/>
      <c r="BM323" s="302"/>
      <c r="BN323" s="302"/>
      <c r="BO323" s="302"/>
      <c r="BP323" s="302"/>
      <c r="BQ323" s="302"/>
      <c r="BR323" s="302"/>
      <c r="BS323" s="302"/>
      <c r="BT323" s="302"/>
      <c r="BU323" s="302"/>
      <c r="BV323" s="302"/>
      <c r="BW323" s="302"/>
      <c r="BX323" s="302"/>
      <c r="BY323" s="304"/>
      <c r="BZ323" s="342"/>
      <c r="CA323" s="342"/>
      <c r="CB323" s="342"/>
      <c r="CC323" s="342"/>
      <c r="CD323" s="342"/>
      <c r="CE323" s="342"/>
      <c r="CF323" s="342"/>
      <c r="CG323" s="342"/>
      <c r="CH323" s="342"/>
      <c r="CI323" s="342"/>
      <c r="CJ323" s="342"/>
      <c r="CK323" s="342"/>
      <c r="CL323" s="342"/>
      <c r="CM323" s="342"/>
      <c r="CN323" s="342"/>
      <c r="CO323" s="342"/>
      <c r="CP323" s="342"/>
      <c r="CQ323" s="342"/>
      <c r="CR323" s="342"/>
      <c r="CS323" s="342"/>
      <c r="CT323" s="342"/>
      <c r="CU323" s="342"/>
      <c r="CV323" s="342"/>
      <c r="CW323" s="342"/>
      <c r="CX323" s="342"/>
      <c r="CY323" s="342"/>
      <c r="CZ323" s="342"/>
    </row>
    <row r="324" s="166" customFormat="true" ht="15" customHeight="true" x14ac:dyDescent="0.2">
      <c r="B324" s="160"/>
      <c r="Z324" s="343"/>
      <c r="AA324" s="343"/>
      <c r="AB324" s="343"/>
      <c r="AC324" s="343"/>
      <c r="AD324" s="343"/>
      <c r="AE324" s="343"/>
      <c r="AF324" s="343"/>
      <c r="AG324" s="343"/>
      <c r="AH324" s="343"/>
      <c r="AI324" s="343"/>
      <c r="AJ324" s="343"/>
      <c r="AK324" s="343"/>
      <c r="AL324" s="343"/>
      <c r="AM324" s="343"/>
      <c r="AN324" s="343"/>
      <c r="AO324" s="343"/>
      <c r="AP324" s="343"/>
      <c r="AQ324" s="343"/>
      <c r="AR324" s="343"/>
      <c r="AS324" s="343"/>
      <c r="AT324" s="343"/>
      <c r="AU324" s="343"/>
      <c r="AV324" s="343"/>
      <c r="AW324" s="343"/>
      <c r="AX324" s="343"/>
      <c r="AY324" s="343"/>
      <c r="AZ324" s="343"/>
      <c r="BA324" s="304"/>
      <c r="BB324" s="302"/>
      <c r="BC324" s="302"/>
      <c r="BD324" s="302"/>
      <c r="BE324" s="302"/>
      <c r="BF324" s="302"/>
      <c r="BG324" s="302"/>
      <c r="BH324" s="302"/>
      <c r="BI324" s="302"/>
      <c r="BJ324" s="302"/>
      <c r="BK324" s="302"/>
      <c r="BL324" s="302"/>
      <c r="BM324" s="302"/>
      <c r="BN324" s="302"/>
      <c r="BO324" s="302"/>
      <c r="BP324" s="302"/>
      <c r="BQ324" s="302"/>
      <c r="BR324" s="302"/>
      <c r="BS324" s="302"/>
      <c r="BT324" s="302"/>
      <c r="BU324" s="302"/>
      <c r="BV324" s="302"/>
      <c r="BW324" s="302"/>
      <c r="BX324" s="302"/>
      <c r="BY324" s="304"/>
      <c r="BZ324" s="342"/>
      <c r="CA324" s="342"/>
      <c r="CB324" s="342"/>
      <c r="CC324" s="342"/>
      <c r="CD324" s="342"/>
      <c r="CE324" s="342"/>
      <c r="CF324" s="342"/>
      <c r="CG324" s="342"/>
      <c r="CH324" s="342"/>
      <c r="CI324" s="342"/>
      <c r="CJ324" s="342"/>
      <c r="CK324" s="342"/>
      <c r="CL324" s="342"/>
      <c r="CM324" s="342"/>
      <c r="CN324" s="342"/>
      <c r="CO324" s="342"/>
      <c r="CP324" s="342"/>
      <c r="CQ324" s="342"/>
      <c r="CR324" s="342"/>
      <c r="CS324" s="342"/>
      <c r="CT324" s="342"/>
      <c r="CU324" s="342"/>
      <c r="CV324" s="342"/>
      <c r="CW324" s="342"/>
      <c r="CX324" s="342"/>
      <c r="CY324" s="342"/>
      <c r="CZ324" s="342"/>
    </row>
    <row r="325" s="166" customFormat="true" ht="15" customHeight="true" x14ac:dyDescent="0.2">
      <c r="B325" s="160"/>
      <c r="Z325" s="343"/>
      <c r="AA325" s="343"/>
      <c r="AB325" s="343"/>
      <c r="AC325" s="343"/>
      <c r="AD325" s="343"/>
      <c r="AE325" s="343"/>
      <c r="AF325" s="343"/>
      <c r="AG325" s="343"/>
      <c r="AH325" s="343"/>
      <c r="AI325" s="343"/>
      <c r="AJ325" s="343"/>
      <c r="AK325" s="343"/>
      <c r="AL325" s="343"/>
      <c r="AM325" s="343"/>
      <c r="AN325" s="343"/>
      <c r="AO325" s="343"/>
      <c r="AP325" s="343"/>
      <c r="AQ325" s="343"/>
      <c r="AR325" s="343"/>
      <c r="AS325" s="343"/>
      <c r="AT325" s="343"/>
      <c r="AU325" s="343"/>
      <c r="AV325" s="343"/>
      <c r="AW325" s="343"/>
      <c r="AX325" s="343"/>
      <c r="AY325" s="343"/>
      <c r="AZ325" s="343"/>
      <c r="BA325" s="304"/>
      <c r="BB325" s="302"/>
      <c r="BC325" s="302"/>
      <c r="BD325" s="302"/>
      <c r="BE325" s="302"/>
      <c r="BF325" s="302"/>
      <c r="BG325" s="302"/>
      <c r="BH325" s="302"/>
      <c r="BI325" s="302"/>
      <c r="BJ325" s="302"/>
      <c r="BK325" s="302"/>
      <c r="BL325" s="302"/>
      <c r="BM325" s="302"/>
      <c r="BN325" s="302"/>
      <c r="BO325" s="302"/>
      <c r="BP325" s="302"/>
      <c r="BQ325" s="302"/>
      <c r="BR325" s="302"/>
      <c r="BS325" s="302"/>
      <c r="BT325" s="302"/>
      <c r="BU325" s="302"/>
      <c r="BV325" s="302"/>
      <c r="BW325" s="302"/>
      <c r="BX325" s="302"/>
      <c r="BY325" s="304"/>
      <c r="BZ325" s="342"/>
      <c r="CA325" s="342"/>
      <c r="CB325" s="342"/>
      <c r="CC325" s="342"/>
      <c r="CD325" s="342"/>
      <c r="CE325" s="342"/>
      <c r="CF325" s="342"/>
      <c r="CG325" s="342"/>
      <c r="CH325" s="342"/>
      <c r="CI325" s="342"/>
      <c r="CJ325" s="342"/>
      <c r="CK325" s="342"/>
      <c r="CL325" s="342"/>
      <c r="CM325" s="342"/>
      <c r="CN325" s="342"/>
      <c r="CO325" s="342"/>
      <c r="CP325" s="342"/>
      <c r="CQ325" s="342"/>
      <c r="CR325" s="342"/>
      <c r="CS325" s="342"/>
      <c r="CT325" s="342"/>
      <c r="CU325" s="342"/>
      <c r="CV325" s="342"/>
      <c r="CW325" s="342"/>
      <c r="CX325" s="342"/>
      <c r="CY325" s="342"/>
      <c r="CZ325" s="342"/>
    </row>
    <row r="326" s="166" customFormat="true" ht="15" customHeight="true" x14ac:dyDescent="0.2">
      <c r="B326" s="160"/>
      <c r="Z326" s="343"/>
      <c r="AA326" s="343"/>
      <c r="AB326" s="343"/>
      <c r="AC326" s="343"/>
      <c r="AD326" s="343"/>
      <c r="AE326" s="343"/>
      <c r="AF326" s="343"/>
      <c r="AG326" s="343"/>
      <c r="AH326" s="343"/>
      <c r="AI326" s="343"/>
      <c r="AJ326" s="343"/>
      <c r="AK326" s="343"/>
      <c r="AL326" s="343"/>
      <c r="AM326" s="343"/>
      <c r="AN326" s="343"/>
      <c r="AO326" s="343"/>
      <c r="AP326" s="343"/>
      <c r="AQ326" s="343"/>
      <c r="AR326" s="343"/>
      <c r="AS326" s="343"/>
      <c r="AT326" s="343"/>
      <c r="AU326" s="343"/>
      <c r="AV326" s="343"/>
      <c r="AW326" s="343"/>
      <c r="AX326" s="343"/>
      <c r="AY326" s="343"/>
      <c r="AZ326" s="343"/>
      <c r="BA326" s="304"/>
      <c r="BB326" s="302"/>
      <c r="BC326" s="302"/>
      <c r="BD326" s="302"/>
      <c r="BE326" s="302"/>
      <c r="BF326" s="302"/>
      <c r="BG326" s="302"/>
      <c r="BH326" s="302"/>
      <c r="BI326" s="302"/>
      <c r="BJ326" s="302"/>
      <c r="BK326" s="302"/>
      <c r="BL326" s="302"/>
      <c r="BM326" s="302"/>
      <c r="BN326" s="302"/>
      <c r="BO326" s="302"/>
      <c r="BP326" s="302"/>
      <c r="BQ326" s="302"/>
      <c r="BR326" s="302"/>
      <c r="BS326" s="302"/>
      <c r="BT326" s="302"/>
      <c r="BU326" s="302"/>
      <c r="BV326" s="302"/>
      <c r="BW326" s="302"/>
      <c r="BX326" s="302"/>
      <c r="BY326" s="304"/>
      <c r="BZ326" s="342"/>
      <c r="CA326" s="342"/>
      <c r="CB326" s="342"/>
      <c r="CC326" s="342"/>
      <c r="CD326" s="342"/>
      <c r="CE326" s="342"/>
      <c r="CF326" s="342"/>
      <c r="CG326" s="342"/>
      <c r="CH326" s="342"/>
      <c r="CI326" s="342"/>
      <c r="CJ326" s="342"/>
      <c r="CK326" s="342"/>
      <c r="CL326" s="342"/>
      <c r="CM326" s="342"/>
      <c r="CN326" s="342"/>
      <c r="CO326" s="342"/>
      <c r="CP326" s="342"/>
      <c r="CQ326" s="342"/>
      <c r="CR326" s="342"/>
      <c r="CS326" s="342"/>
      <c r="CT326" s="342"/>
      <c r="CU326" s="342"/>
      <c r="CV326" s="342"/>
      <c r="CW326" s="342"/>
      <c r="CX326" s="342"/>
      <c r="CY326" s="342"/>
      <c r="CZ326" s="342"/>
    </row>
    <row r="327" s="166" customFormat="true" ht="15" customHeight="true" x14ac:dyDescent="0.2">
      <c r="B327" s="160"/>
      <c r="Z327" s="343"/>
      <c r="AA327" s="343"/>
      <c r="AB327" s="343"/>
      <c r="AC327" s="343"/>
      <c r="AD327" s="343"/>
      <c r="AE327" s="343"/>
      <c r="AF327" s="343"/>
      <c r="AG327" s="343"/>
      <c r="AH327" s="343"/>
      <c r="AI327" s="343"/>
      <c r="AJ327" s="343"/>
      <c r="AK327" s="343"/>
      <c r="AL327" s="343"/>
      <c r="AM327" s="343"/>
      <c r="AN327" s="343"/>
      <c r="AO327" s="343"/>
      <c r="AP327" s="343"/>
      <c r="AQ327" s="343"/>
      <c r="AR327" s="343"/>
      <c r="AS327" s="343"/>
      <c r="AT327" s="343"/>
      <c r="AU327" s="343"/>
      <c r="AV327" s="343"/>
      <c r="AW327" s="343"/>
      <c r="AX327" s="343"/>
      <c r="AY327" s="343"/>
      <c r="AZ327" s="343"/>
      <c r="BA327" s="304"/>
      <c r="BB327" s="302"/>
      <c r="BC327" s="302"/>
      <c r="BD327" s="302"/>
      <c r="BE327" s="302"/>
      <c r="BF327" s="302"/>
      <c r="BG327" s="302"/>
      <c r="BH327" s="302"/>
      <c r="BI327" s="302"/>
      <c r="BJ327" s="302"/>
      <c r="BK327" s="302"/>
      <c r="BL327" s="302"/>
      <c r="BM327" s="302"/>
      <c r="BN327" s="302"/>
      <c r="BO327" s="302"/>
      <c r="BP327" s="302"/>
      <c r="BQ327" s="302"/>
      <c r="BR327" s="302"/>
      <c r="BS327" s="302"/>
      <c r="BT327" s="302"/>
      <c r="BU327" s="302"/>
      <c r="BV327" s="302"/>
      <c r="BW327" s="302"/>
      <c r="BX327" s="302"/>
      <c r="BY327" s="304"/>
      <c r="BZ327" s="342"/>
      <c r="CA327" s="342"/>
      <c r="CB327" s="342"/>
      <c r="CC327" s="342"/>
      <c r="CD327" s="342"/>
      <c r="CE327" s="342"/>
      <c r="CF327" s="342"/>
      <c r="CG327" s="342"/>
      <c r="CH327" s="342"/>
      <c r="CI327" s="342"/>
      <c r="CJ327" s="342"/>
      <c r="CK327" s="342"/>
      <c r="CL327" s="342"/>
      <c r="CM327" s="342"/>
      <c r="CN327" s="342"/>
      <c r="CO327" s="342"/>
      <c r="CP327" s="342"/>
      <c r="CQ327" s="342"/>
      <c r="CR327" s="342"/>
      <c r="CS327" s="342"/>
      <c r="CT327" s="342"/>
      <c r="CU327" s="342"/>
      <c r="CV327" s="342"/>
      <c r="CW327" s="342"/>
      <c r="CX327" s="342"/>
      <c r="CY327" s="342"/>
      <c r="CZ327" s="342"/>
    </row>
    <row r="328" s="166" customFormat="true" ht="15" customHeight="true" x14ac:dyDescent="0.2">
      <c r="B328" s="160"/>
      <c r="Z328" s="343"/>
      <c r="AA328" s="343"/>
      <c r="AB328" s="343"/>
      <c r="AC328" s="343"/>
      <c r="AD328" s="343"/>
      <c r="AE328" s="343"/>
      <c r="AF328" s="343"/>
      <c r="AG328" s="343"/>
      <c r="AH328" s="343"/>
      <c r="AI328" s="343"/>
      <c r="AJ328" s="343"/>
      <c r="AK328" s="343"/>
      <c r="AL328" s="343"/>
      <c r="AM328" s="343"/>
      <c r="AN328" s="343"/>
      <c r="AO328" s="343"/>
      <c r="AP328" s="343"/>
      <c r="AQ328" s="343"/>
      <c r="AR328" s="343"/>
      <c r="AS328" s="343"/>
      <c r="AT328" s="343"/>
      <c r="AU328" s="343"/>
      <c r="AV328" s="343"/>
      <c r="AW328" s="343"/>
      <c r="AX328" s="343"/>
      <c r="AY328" s="343"/>
      <c r="AZ328" s="343"/>
      <c r="BA328" s="304"/>
      <c r="BB328" s="302"/>
      <c r="BC328" s="302"/>
      <c r="BD328" s="302"/>
      <c r="BE328" s="302"/>
      <c r="BF328" s="302"/>
      <c r="BG328" s="302"/>
      <c r="BH328" s="302"/>
      <c r="BI328" s="302"/>
      <c r="BJ328" s="302"/>
      <c r="BK328" s="302"/>
      <c r="BL328" s="302"/>
      <c r="BM328" s="302"/>
      <c r="BN328" s="302"/>
      <c r="BO328" s="302"/>
      <c r="BP328" s="302"/>
      <c r="BQ328" s="302"/>
      <c r="BR328" s="302"/>
      <c r="BS328" s="302"/>
      <c r="BT328" s="302"/>
      <c r="BU328" s="302"/>
      <c r="BV328" s="302"/>
      <c r="BW328" s="302"/>
      <c r="BX328" s="302"/>
      <c r="BY328" s="304"/>
      <c r="BZ328" s="342"/>
      <c r="CA328" s="342"/>
      <c r="CB328" s="342"/>
      <c r="CC328" s="342"/>
      <c r="CD328" s="342"/>
      <c r="CE328" s="342"/>
      <c r="CF328" s="342"/>
      <c r="CG328" s="342"/>
      <c r="CH328" s="342"/>
      <c r="CI328" s="342"/>
      <c r="CJ328" s="342"/>
      <c r="CK328" s="342"/>
      <c r="CL328" s="342"/>
      <c r="CM328" s="342"/>
      <c r="CN328" s="342"/>
      <c r="CO328" s="342"/>
      <c r="CP328" s="342"/>
      <c r="CQ328" s="342"/>
      <c r="CR328" s="342"/>
      <c r="CS328" s="342"/>
      <c r="CT328" s="342"/>
      <c r="CU328" s="342"/>
      <c r="CV328" s="342"/>
      <c r="CW328" s="342"/>
      <c r="CX328" s="342"/>
      <c r="CY328" s="342"/>
      <c r="CZ328" s="342"/>
    </row>
    <row r="329" s="166" customFormat="true" ht="250.15" customHeight="true" x14ac:dyDescent="0.2">
      <c r="B329" s="160"/>
      <c r="Z329" s="343"/>
      <c r="AA329" s="343"/>
      <c r="AB329" s="343"/>
      <c r="AC329" s="343"/>
      <c r="AD329" s="343"/>
      <c r="AE329" s="343"/>
      <c r="AF329" s="343"/>
      <c r="AG329" s="343"/>
      <c r="AH329" s="343"/>
      <c r="AI329" s="343"/>
      <c r="AJ329" s="343"/>
      <c r="AK329" s="343"/>
      <c r="AL329" s="343"/>
      <c r="AM329" s="343"/>
      <c r="AN329" s="343"/>
      <c r="AO329" s="343"/>
      <c r="AP329" s="343"/>
      <c r="AQ329" s="343"/>
      <c r="AR329" s="343"/>
      <c r="AS329" s="343"/>
      <c r="AT329" s="343"/>
      <c r="AU329" s="343"/>
      <c r="AV329" s="343"/>
      <c r="AW329" s="343"/>
      <c r="AX329" s="343"/>
      <c r="AY329" s="343"/>
      <c r="AZ329" s="343"/>
      <c r="BA329" s="304"/>
      <c r="BB329" s="302"/>
      <c r="BC329" s="302"/>
      <c r="BD329" s="302"/>
      <c r="BE329" s="302"/>
      <c r="BF329" s="302"/>
      <c r="BG329" s="302"/>
      <c r="BH329" s="302"/>
      <c r="BI329" s="302"/>
      <c r="BJ329" s="302"/>
      <c r="BK329" s="302"/>
      <c r="BL329" s="302"/>
      <c r="BM329" s="302"/>
      <c r="BN329" s="302"/>
      <c r="BO329" s="302"/>
      <c r="BP329" s="302"/>
      <c r="BQ329" s="302"/>
      <c r="BR329" s="302"/>
      <c r="BS329" s="302"/>
      <c r="BT329" s="302"/>
      <c r="BU329" s="302"/>
      <c r="BV329" s="302"/>
      <c r="BW329" s="302"/>
      <c r="BX329" s="302"/>
      <c r="BY329" s="304"/>
      <c r="BZ329" s="342"/>
      <c r="CA329" s="342"/>
      <c r="CB329" s="342"/>
      <c r="CC329" s="342"/>
      <c r="CD329" s="342"/>
      <c r="CE329" s="342"/>
      <c r="CF329" s="342"/>
      <c r="CG329" s="342"/>
      <c r="CH329" s="342"/>
      <c r="CI329" s="342"/>
      <c r="CJ329" s="342"/>
      <c r="CK329" s="342"/>
      <c r="CL329" s="342"/>
      <c r="CM329" s="342"/>
      <c r="CN329" s="342"/>
      <c r="CO329" s="342"/>
      <c r="CP329" s="342"/>
      <c r="CQ329" s="342"/>
      <c r="CR329" s="342"/>
      <c r="CS329" s="342"/>
      <c r="CT329" s="342"/>
      <c r="CU329" s="342"/>
      <c r="CV329" s="342"/>
      <c r="CW329" s="342"/>
      <c r="CX329" s="342"/>
      <c r="CY329" s="342"/>
      <c r="CZ329" s="342"/>
    </row>
    <row r="330" s="345" customFormat="true" ht="19.15" customHeight="true" x14ac:dyDescent="0.2">
      <c r="B330" s="512"/>
      <c r="Z330" s="338"/>
      <c r="AA330" s="338"/>
      <c r="AB330" s="338"/>
      <c r="AC330" s="338"/>
      <c r="AD330" s="338"/>
      <c r="AE330" s="338"/>
      <c r="AF330" s="338"/>
      <c r="AG330" s="338"/>
      <c r="AH330" s="338"/>
      <c r="AI330" s="338"/>
      <c r="AJ330" s="338"/>
      <c r="AK330" s="338"/>
      <c r="AL330" s="338"/>
      <c r="AM330" s="338"/>
      <c r="AN330" s="338"/>
      <c r="AO330" s="338"/>
      <c r="AP330" s="338"/>
      <c r="AQ330" s="338"/>
      <c r="AR330" s="338"/>
      <c r="AS330" s="338"/>
      <c r="AT330" s="338"/>
      <c r="AU330" s="338"/>
      <c r="AV330" s="338"/>
      <c r="AW330" s="338"/>
      <c r="AX330" s="338"/>
      <c r="AY330" s="338"/>
      <c r="AZ330" s="338"/>
      <c r="BA330" s="307"/>
      <c r="BB330" s="307"/>
      <c r="BC330" s="510"/>
      <c r="BD330" s="510"/>
      <c r="BE330" s="510"/>
      <c r="BF330" s="510"/>
      <c r="BG330" s="510"/>
      <c r="BH330" s="510"/>
      <c r="BI330" s="510"/>
      <c r="BJ330" s="510"/>
      <c r="BK330" s="510"/>
      <c r="BL330" s="510"/>
      <c r="BM330" s="510"/>
      <c r="BN330" s="510"/>
      <c r="BO330" s="510"/>
      <c r="BP330" s="510"/>
      <c r="BQ330" s="510"/>
      <c r="BR330" s="510"/>
      <c r="BS330" s="510"/>
      <c r="BT330" s="510"/>
      <c r="BU330" s="510"/>
      <c r="BV330" s="510"/>
      <c r="BW330" s="510"/>
      <c r="BX330" s="510"/>
      <c r="BY330" s="510"/>
      <c r="BZ330" s="338"/>
      <c r="CA330" s="338"/>
      <c r="CB330" s="338"/>
      <c r="CC330" s="338"/>
      <c r="CD330" s="338"/>
      <c r="CE330" s="338"/>
      <c r="CF330" s="338"/>
      <c r="CG330" s="338"/>
      <c r="CH330" s="338"/>
      <c r="CI330" s="338"/>
      <c r="CJ330" s="338"/>
      <c r="CK330" s="338"/>
      <c r="CL330" s="338"/>
      <c r="CM330" s="338"/>
      <c r="CN330" s="338"/>
      <c r="CO330" s="338"/>
      <c r="CP330" s="338"/>
      <c r="CQ330" s="338"/>
      <c r="CR330" s="338"/>
      <c r="CS330" s="338"/>
      <c r="CT330" s="338"/>
      <c r="CU330" s="338"/>
      <c r="CV330" s="338"/>
      <c r="CW330" s="338"/>
      <c r="CX330" s="338"/>
      <c r="CY330" s="338"/>
      <c r="CZ330" s="338"/>
    </row>
    <row r="331" s="345" customFormat="true" ht="15" customHeight="true" x14ac:dyDescent="0.2">
      <c r="B331" s="512"/>
      <c r="Z331" s="338"/>
      <c r="AA331" s="338"/>
      <c r="AB331" s="338"/>
      <c r="AC331" s="338"/>
      <c r="AD331" s="338"/>
      <c r="AE331" s="338"/>
      <c r="AF331" s="338"/>
      <c r="AG331" s="338"/>
      <c r="AH331" s="338"/>
      <c r="AI331" s="338"/>
      <c r="AJ331" s="338"/>
      <c r="AK331" s="338"/>
      <c r="AL331" s="338"/>
      <c r="AM331" s="338"/>
      <c r="AN331" s="338"/>
      <c r="AO331" s="338"/>
      <c r="AP331" s="338"/>
      <c r="AQ331" s="338"/>
      <c r="AR331" s="338"/>
      <c r="AS331" s="338"/>
      <c r="AT331" s="338"/>
      <c r="AU331" s="338"/>
      <c r="AV331" s="338"/>
      <c r="AW331" s="338"/>
      <c r="AX331" s="338"/>
      <c r="AY331" s="338"/>
      <c r="AZ331" s="338"/>
      <c r="BA331" s="307"/>
      <c r="BB331" s="307"/>
      <c r="BC331" s="510"/>
      <c r="BD331" s="510"/>
      <c r="BE331" s="510"/>
      <c r="BF331" s="510"/>
      <c r="BG331" s="510"/>
      <c r="BH331" s="510"/>
      <c r="BI331" s="510"/>
      <c r="BJ331" s="510"/>
      <c r="BK331" s="510"/>
      <c r="BL331" s="510"/>
      <c r="BM331" s="510"/>
      <c r="BN331" s="510"/>
      <c r="BO331" s="510"/>
      <c r="BP331" s="510"/>
      <c r="BQ331" s="510"/>
      <c r="BR331" s="510"/>
      <c r="BS331" s="510"/>
      <c r="BT331" s="510"/>
      <c r="BU331" s="510"/>
      <c r="BV331" s="510"/>
      <c r="BW331" s="510"/>
      <c r="BX331" s="510"/>
      <c r="BY331" s="510"/>
      <c r="BZ331" s="338"/>
      <c r="CA331" s="338"/>
      <c r="CB331" s="338"/>
      <c r="CC331" s="338"/>
      <c r="CD331" s="338"/>
      <c r="CE331" s="338"/>
      <c r="CF331" s="338"/>
      <c r="CG331" s="338"/>
      <c r="CH331" s="338"/>
      <c r="CI331" s="338"/>
      <c r="CJ331" s="338"/>
      <c r="CK331" s="338"/>
      <c r="CL331" s="338"/>
      <c r="CM331" s="338"/>
      <c r="CN331" s="338"/>
      <c r="CO331" s="338"/>
      <c r="CP331" s="338"/>
      <c r="CQ331" s="338"/>
      <c r="CR331" s="338"/>
      <c r="CS331" s="338"/>
      <c r="CT331" s="338"/>
      <c r="CU331" s="338"/>
      <c r="CV331" s="338"/>
      <c r="CW331" s="338"/>
      <c r="CX331" s="338"/>
      <c r="CY331" s="338"/>
      <c r="CZ331" s="338"/>
    </row>
    <row r="332" s="345" customFormat="true" ht="15" customHeight="true" x14ac:dyDescent="0.2">
      <c r="B332" s="512"/>
      <c r="Z332" s="338"/>
      <c r="AA332" s="338"/>
      <c r="AB332" s="338"/>
      <c r="AC332" s="338"/>
      <c r="AD332" s="338"/>
      <c r="AE332" s="338"/>
      <c r="AF332" s="338"/>
      <c r="AG332" s="338"/>
      <c r="AH332" s="338"/>
      <c r="AI332" s="338"/>
      <c r="AJ332" s="338"/>
      <c r="AK332" s="338"/>
      <c r="AL332" s="338"/>
      <c r="AM332" s="338"/>
      <c r="AN332" s="338"/>
      <c r="AO332" s="338"/>
      <c r="AP332" s="338"/>
      <c r="AQ332" s="338"/>
      <c r="AR332" s="338"/>
      <c r="AS332" s="338"/>
      <c r="AT332" s="338"/>
      <c r="AU332" s="338"/>
      <c r="AV332" s="338"/>
      <c r="AW332" s="338"/>
      <c r="AX332" s="338"/>
      <c r="AY332" s="338"/>
      <c r="AZ332" s="338"/>
      <c r="BA332" s="307"/>
      <c r="BB332" s="307"/>
      <c r="BC332" s="510"/>
      <c r="BD332" s="510"/>
      <c r="BE332" s="510"/>
      <c r="BF332" s="510"/>
      <c r="BG332" s="510"/>
      <c r="BH332" s="510"/>
      <c r="BI332" s="510"/>
      <c r="BJ332" s="510"/>
      <c r="BK332" s="510"/>
      <c r="BL332" s="510"/>
      <c r="BM332" s="510"/>
      <c r="BN332" s="510"/>
      <c r="BO332" s="510"/>
      <c r="BP332" s="510"/>
      <c r="BQ332" s="510"/>
      <c r="BR332" s="510"/>
      <c r="BS332" s="510"/>
      <c r="BT332" s="510"/>
      <c r="BU332" s="510"/>
      <c r="BV332" s="510"/>
      <c r="BW332" s="510"/>
      <c r="BX332" s="510"/>
      <c r="BY332" s="510"/>
      <c r="BZ332" s="338"/>
      <c r="CA332" s="338"/>
      <c r="CB332" s="338"/>
      <c r="CC332" s="338"/>
      <c r="CD332" s="338"/>
      <c r="CE332" s="338"/>
      <c r="CF332" s="338"/>
      <c r="CG332" s="338"/>
      <c r="CH332" s="338"/>
      <c r="CI332" s="338"/>
      <c r="CJ332" s="338"/>
      <c r="CK332" s="338"/>
      <c r="CL332" s="338"/>
      <c r="CM332" s="338"/>
      <c r="CN332" s="338"/>
      <c r="CO332" s="338"/>
      <c r="CP332" s="338"/>
      <c r="CQ332" s="338"/>
      <c r="CR332" s="338"/>
      <c r="CS332" s="338"/>
      <c r="CT332" s="338"/>
      <c r="CU332" s="338"/>
      <c r="CV332" s="338"/>
      <c r="CW332" s="338"/>
      <c r="CX332" s="338"/>
      <c r="CY332" s="338"/>
      <c r="CZ332" s="338"/>
    </row>
    <row r="333" s="345" customFormat="true" ht="15" customHeight="true" x14ac:dyDescent="0.2">
      <c r="B333" s="512"/>
      <c r="Z333" s="338"/>
      <c r="AA333" s="338"/>
      <c r="AB333" s="338"/>
      <c r="AC333" s="338"/>
      <c r="AD333" s="338"/>
      <c r="AE333" s="338"/>
      <c r="AF333" s="338"/>
      <c r="AG333" s="338"/>
      <c r="AH333" s="338"/>
      <c r="AI333" s="338"/>
      <c r="AJ333" s="338"/>
      <c r="AK333" s="338"/>
      <c r="AL333" s="338"/>
      <c r="AM333" s="338"/>
      <c r="AN333" s="338"/>
      <c r="AO333" s="338"/>
      <c r="AP333" s="338"/>
      <c r="AQ333" s="338"/>
      <c r="AR333" s="338"/>
      <c r="AS333" s="338"/>
      <c r="AT333" s="338"/>
      <c r="AU333" s="338"/>
      <c r="AV333" s="338"/>
      <c r="AW333" s="338"/>
      <c r="AX333" s="338"/>
      <c r="AY333" s="338"/>
      <c r="AZ333" s="338"/>
      <c r="BA333" s="307"/>
      <c r="BB333" s="307"/>
      <c r="BC333" s="510"/>
      <c r="BD333" s="510"/>
      <c r="BE333" s="510"/>
      <c r="BF333" s="510"/>
      <c r="BG333" s="510"/>
      <c r="BH333" s="510"/>
      <c r="BI333" s="510"/>
      <c r="BJ333" s="510"/>
      <c r="BK333" s="510"/>
      <c r="BL333" s="510"/>
      <c r="BM333" s="510"/>
      <c r="BN333" s="510"/>
      <c r="BO333" s="510"/>
      <c r="BP333" s="510"/>
      <c r="BQ333" s="510"/>
      <c r="BR333" s="510"/>
      <c r="BS333" s="510"/>
      <c r="BT333" s="510"/>
      <c r="BU333" s="510"/>
      <c r="BV333" s="510"/>
      <c r="BW333" s="510"/>
      <c r="BX333" s="510"/>
      <c r="BY333" s="510"/>
      <c r="BZ333" s="338"/>
      <c r="CA333" s="338"/>
      <c r="CB333" s="338"/>
      <c r="CC333" s="338"/>
      <c r="CD333" s="338"/>
      <c r="CE333" s="338"/>
      <c r="CF333" s="338"/>
      <c r="CG333" s="338"/>
      <c r="CH333" s="338"/>
      <c r="CI333" s="338"/>
      <c r="CJ333" s="338"/>
      <c r="CK333" s="338"/>
      <c r="CL333" s="338"/>
      <c r="CM333" s="338"/>
      <c r="CN333" s="338"/>
      <c r="CO333" s="338"/>
      <c r="CP333" s="338"/>
      <c r="CQ333" s="338"/>
      <c r="CR333" s="338"/>
      <c r="CS333" s="338"/>
      <c r="CT333" s="338"/>
      <c r="CU333" s="338"/>
      <c r="CV333" s="338"/>
      <c r="CW333" s="338"/>
      <c r="CX333" s="338"/>
      <c r="CY333" s="338"/>
      <c r="CZ333" s="338"/>
    </row>
    <row r="334" s="345" customFormat="true" ht="15" customHeight="true" x14ac:dyDescent="0.2">
      <c r="B334" s="512"/>
      <c r="Z334" s="338"/>
      <c r="AA334" s="338"/>
      <c r="AB334" s="338"/>
      <c r="AC334" s="338"/>
      <c r="AD334" s="338"/>
      <c r="AE334" s="338"/>
      <c r="AF334" s="338"/>
      <c r="AG334" s="338"/>
      <c r="AH334" s="338"/>
      <c r="AI334" s="338"/>
      <c r="AJ334" s="338"/>
      <c r="AK334" s="338"/>
      <c r="AL334" s="338"/>
      <c r="AM334" s="338"/>
      <c r="AN334" s="338"/>
      <c r="AO334" s="338"/>
      <c r="AP334" s="338"/>
      <c r="AQ334" s="338"/>
      <c r="AR334" s="338"/>
      <c r="AS334" s="338"/>
      <c r="AT334" s="338"/>
      <c r="AU334" s="338"/>
      <c r="AV334" s="338"/>
      <c r="AW334" s="338"/>
      <c r="AX334" s="338"/>
      <c r="AY334" s="338"/>
      <c r="AZ334" s="338"/>
      <c r="BA334" s="307"/>
      <c r="BB334" s="307"/>
      <c r="BC334" s="510"/>
      <c r="BD334" s="510"/>
      <c r="BE334" s="510"/>
      <c r="BF334" s="510"/>
      <c r="BG334" s="510"/>
      <c r="BH334" s="510"/>
      <c r="BI334" s="510"/>
      <c r="BJ334" s="510"/>
      <c r="BK334" s="510"/>
      <c r="BL334" s="510"/>
      <c r="BM334" s="510"/>
      <c r="BN334" s="510"/>
      <c r="BO334" s="510"/>
      <c r="BP334" s="510"/>
      <c r="BQ334" s="510"/>
      <c r="BR334" s="510"/>
      <c r="BS334" s="510"/>
      <c r="BT334" s="510"/>
      <c r="BU334" s="510"/>
      <c r="BV334" s="510"/>
      <c r="BW334" s="510"/>
      <c r="BX334" s="510"/>
      <c r="BY334" s="510"/>
      <c r="BZ334" s="338"/>
      <c r="CA334" s="338"/>
      <c r="CB334" s="338"/>
      <c r="CC334" s="338"/>
      <c r="CD334" s="338"/>
      <c r="CE334" s="338"/>
      <c r="CF334" s="338"/>
      <c r="CG334" s="338"/>
      <c r="CH334" s="338"/>
      <c r="CI334" s="338"/>
      <c r="CJ334" s="338"/>
      <c r="CK334" s="338"/>
      <c r="CL334" s="338"/>
      <c r="CM334" s="338"/>
      <c r="CN334" s="338"/>
      <c r="CO334" s="338"/>
      <c r="CP334" s="338"/>
      <c r="CQ334" s="338"/>
      <c r="CR334" s="338"/>
      <c r="CS334" s="338"/>
      <c r="CT334" s="338"/>
      <c r="CU334" s="338"/>
      <c r="CV334" s="338"/>
      <c r="CW334" s="338"/>
      <c r="CX334" s="338"/>
      <c r="CY334" s="338"/>
      <c r="CZ334" s="338"/>
    </row>
    <row r="335" s="345" customFormat="true" ht="15" customHeight="true" x14ac:dyDescent="0.2">
      <c r="B335" s="512"/>
      <c r="Z335" s="338"/>
      <c r="AA335" s="338"/>
      <c r="AB335" s="338"/>
      <c r="AC335" s="338"/>
      <c r="AD335" s="338"/>
      <c r="AE335" s="338"/>
      <c r="AF335" s="338"/>
      <c r="AG335" s="338"/>
      <c r="AH335" s="338"/>
      <c r="AI335" s="338"/>
      <c r="AJ335" s="338"/>
      <c r="AK335" s="338"/>
      <c r="AL335" s="338"/>
      <c r="AM335" s="338"/>
      <c r="AN335" s="338"/>
      <c r="AO335" s="338"/>
      <c r="AP335" s="338"/>
      <c r="AQ335" s="338"/>
      <c r="AR335" s="338"/>
      <c r="AS335" s="338"/>
      <c r="AT335" s="338"/>
      <c r="AU335" s="338"/>
      <c r="AV335" s="338"/>
      <c r="AW335" s="338"/>
      <c r="AX335" s="338"/>
      <c r="AY335" s="338"/>
      <c r="AZ335" s="338"/>
      <c r="BA335" s="307"/>
      <c r="BB335" s="307"/>
      <c r="BC335" s="510"/>
      <c r="BD335" s="510"/>
      <c r="BE335" s="510"/>
      <c r="BF335" s="510"/>
      <c r="BG335" s="510"/>
      <c r="BH335" s="510"/>
      <c r="BI335" s="510"/>
      <c r="BJ335" s="510"/>
      <c r="BK335" s="510"/>
      <c r="BL335" s="510"/>
      <c r="BM335" s="510"/>
      <c r="BN335" s="510"/>
      <c r="BO335" s="510"/>
      <c r="BP335" s="510"/>
      <c r="BQ335" s="510"/>
      <c r="BR335" s="510"/>
      <c r="BS335" s="510"/>
      <c r="BT335" s="510"/>
      <c r="BU335" s="510"/>
      <c r="BV335" s="510"/>
      <c r="BW335" s="510"/>
      <c r="BX335" s="510"/>
      <c r="BY335" s="510"/>
      <c r="BZ335" s="338"/>
      <c r="CA335" s="338"/>
      <c r="CB335" s="338"/>
      <c r="CC335" s="338"/>
      <c r="CD335" s="338"/>
      <c r="CE335" s="338"/>
      <c r="CF335" s="338"/>
      <c r="CG335" s="338"/>
      <c r="CH335" s="338"/>
      <c r="CI335" s="338"/>
      <c r="CJ335" s="338"/>
      <c r="CK335" s="338"/>
      <c r="CL335" s="338"/>
      <c r="CM335" s="338"/>
      <c r="CN335" s="338"/>
      <c r="CO335" s="338"/>
      <c r="CP335" s="338"/>
      <c r="CQ335" s="338"/>
      <c r="CR335" s="338"/>
      <c r="CS335" s="338"/>
      <c r="CT335" s="338"/>
      <c r="CU335" s="338"/>
      <c r="CV335" s="338"/>
      <c r="CW335" s="338"/>
      <c r="CX335" s="338"/>
      <c r="CY335" s="338"/>
      <c r="CZ335" s="338"/>
    </row>
    <row r="336" s="345" customFormat="true" ht="15" customHeight="true" x14ac:dyDescent="0.2">
      <c r="B336" s="512"/>
      <c r="Z336" s="338"/>
      <c r="AA336" s="338"/>
      <c r="AB336" s="338"/>
      <c r="AC336" s="338"/>
      <c r="AD336" s="338"/>
      <c r="AE336" s="338"/>
      <c r="AF336" s="338"/>
      <c r="AG336" s="338"/>
      <c r="AH336" s="338"/>
      <c r="AI336" s="338"/>
      <c r="AJ336" s="338"/>
      <c r="AK336" s="338"/>
      <c r="AL336" s="338"/>
      <c r="AM336" s="338"/>
      <c r="AN336" s="338"/>
      <c r="AO336" s="338"/>
      <c r="AP336" s="338"/>
      <c r="AQ336" s="338"/>
      <c r="AR336" s="338"/>
      <c r="AS336" s="338"/>
      <c r="AT336" s="338"/>
      <c r="AU336" s="338"/>
      <c r="AV336" s="338"/>
      <c r="AW336" s="338"/>
      <c r="AX336" s="338"/>
      <c r="AY336" s="338"/>
      <c r="AZ336" s="338"/>
      <c r="BA336" s="307"/>
      <c r="BB336" s="307"/>
      <c r="BC336" s="510"/>
      <c r="BD336" s="510"/>
      <c r="BE336" s="510"/>
      <c r="BF336" s="510"/>
      <c r="BG336" s="510"/>
      <c r="BH336" s="510"/>
      <c r="BI336" s="510"/>
      <c r="BJ336" s="510"/>
      <c r="BK336" s="510"/>
      <c r="BL336" s="510"/>
      <c r="BM336" s="510"/>
      <c r="BN336" s="510"/>
      <c r="BO336" s="510"/>
      <c r="BP336" s="510"/>
      <c r="BQ336" s="510"/>
      <c r="BR336" s="510"/>
      <c r="BS336" s="510"/>
      <c r="BT336" s="510"/>
      <c r="BU336" s="510"/>
      <c r="BV336" s="510"/>
      <c r="BW336" s="510"/>
      <c r="BX336" s="510"/>
      <c r="BY336" s="510"/>
      <c r="BZ336" s="338"/>
      <c r="CA336" s="338"/>
      <c r="CB336" s="338"/>
      <c r="CC336" s="338"/>
      <c r="CD336" s="338"/>
      <c r="CE336" s="338"/>
      <c r="CF336" s="338"/>
      <c r="CG336" s="338"/>
      <c r="CH336" s="338"/>
      <c r="CI336" s="338"/>
      <c r="CJ336" s="338"/>
      <c r="CK336" s="338"/>
      <c r="CL336" s="338"/>
      <c r="CM336" s="338"/>
      <c r="CN336" s="338"/>
      <c r="CO336" s="338"/>
      <c r="CP336" s="338"/>
      <c r="CQ336" s="338"/>
      <c r="CR336" s="338"/>
      <c r="CS336" s="338"/>
      <c r="CT336" s="338"/>
      <c r="CU336" s="338"/>
      <c r="CV336" s="338"/>
      <c r="CW336" s="338"/>
      <c r="CX336" s="338"/>
      <c r="CY336" s="338"/>
      <c r="CZ336" s="338"/>
    </row>
    <row r="337" s="345" customFormat="true" ht="18" customHeight="true" x14ac:dyDescent="0.2">
      <c r="B337" s="512"/>
      <c r="Z337" s="338"/>
      <c r="AA337" s="338"/>
      <c r="AB337" s="338"/>
      <c r="AC337" s="338"/>
      <c r="AD337" s="338"/>
      <c r="AE337" s="338"/>
      <c r="AF337" s="338"/>
      <c r="AG337" s="338"/>
      <c r="AH337" s="338"/>
      <c r="AI337" s="338"/>
      <c r="AJ337" s="338"/>
      <c r="AK337" s="338"/>
      <c r="AL337" s="338"/>
      <c r="AM337" s="338"/>
      <c r="AN337" s="338"/>
      <c r="AO337" s="338"/>
      <c r="AP337" s="338"/>
      <c r="AQ337" s="338"/>
      <c r="AR337" s="338"/>
      <c r="AS337" s="338"/>
      <c r="AT337" s="338"/>
      <c r="AU337" s="338"/>
      <c r="AV337" s="338"/>
      <c r="AW337" s="338"/>
      <c r="AX337" s="338"/>
      <c r="AY337" s="338"/>
      <c r="AZ337" s="338"/>
      <c r="BA337" s="307"/>
      <c r="BB337" s="307"/>
      <c r="BC337" s="510"/>
      <c r="BD337" s="510"/>
      <c r="BE337" s="510"/>
      <c r="BF337" s="510"/>
      <c r="BG337" s="510"/>
      <c r="BH337" s="510"/>
      <c r="BI337" s="510"/>
      <c r="BJ337" s="510"/>
      <c r="BK337" s="510"/>
      <c r="BL337" s="510"/>
      <c r="BM337" s="510"/>
      <c r="BN337" s="510"/>
      <c r="BO337" s="510"/>
      <c r="BP337" s="510"/>
      <c r="BQ337" s="510"/>
      <c r="BR337" s="510"/>
      <c r="BS337" s="510"/>
      <c r="BT337" s="510"/>
      <c r="BU337" s="510"/>
      <c r="BV337" s="510"/>
      <c r="BW337" s="510"/>
      <c r="BX337" s="510"/>
      <c r="BY337" s="510"/>
      <c r="BZ337" s="338"/>
      <c r="CA337" s="338"/>
      <c r="CB337" s="338"/>
      <c r="CC337" s="338"/>
      <c r="CD337" s="338"/>
      <c r="CE337" s="338"/>
      <c r="CF337" s="338"/>
      <c r="CG337" s="338"/>
      <c r="CH337" s="338"/>
      <c r="CI337" s="338"/>
      <c r="CJ337" s="338"/>
      <c r="CK337" s="338"/>
      <c r="CL337" s="338"/>
      <c r="CM337" s="338"/>
      <c r="CN337" s="338"/>
      <c r="CO337" s="338"/>
      <c r="CP337" s="338"/>
      <c r="CQ337" s="338"/>
      <c r="CR337" s="338"/>
      <c r="CS337" s="338"/>
      <c r="CT337" s="338"/>
      <c r="CU337" s="338"/>
      <c r="CV337" s="338"/>
      <c r="CW337" s="338"/>
      <c r="CX337" s="338"/>
      <c r="CY337" s="338"/>
      <c r="CZ337" s="338"/>
    </row>
    <row r="338" s="345" customFormat="true" ht="18" customHeight="true" x14ac:dyDescent="0.2">
      <c r="B338" s="512"/>
      <c r="Z338" s="338"/>
      <c r="AA338" s="338"/>
      <c r="AB338" s="338"/>
      <c r="AC338" s="338"/>
      <c r="AD338" s="338"/>
      <c r="AE338" s="338"/>
      <c r="AF338" s="338"/>
      <c r="AG338" s="338"/>
      <c r="AH338" s="338"/>
      <c r="AI338" s="338"/>
      <c r="AJ338" s="338"/>
      <c r="AK338" s="338"/>
      <c r="AL338" s="338"/>
      <c r="AM338" s="338"/>
      <c r="AN338" s="338"/>
      <c r="AO338" s="338"/>
      <c r="AP338" s="338"/>
      <c r="AQ338" s="338"/>
      <c r="AR338" s="338"/>
      <c r="AS338" s="338"/>
      <c r="AT338" s="338"/>
      <c r="AU338" s="338"/>
      <c r="AV338" s="338"/>
      <c r="AW338" s="338"/>
      <c r="AX338" s="338"/>
      <c r="AY338" s="338"/>
      <c r="AZ338" s="338"/>
      <c r="BA338" s="307"/>
      <c r="BB338" s="307"/>
      <c r="BC338" s="510"/>
      <c r="BD338" s="510"/>
      <c r="BE338" s="510"/>
      <c r="BF338" s="510"/>
      <c r="BG338" s="510"/>
      <c r="BH338" s="510"/>
      <c r="BI338" s="510"/>
      <c r="BJ338" s="510"/>
      <c r="BK338" s="510"/>
      <c r="BL338" s="510"/>
      <c r="BM338" s="510"/>
      <c r="BN338" s="510"/>
      <c r="BO338" s="510"/>
      <c r="BP338" s="510"/>
      <c r="BQ338" s="510"/>
      <c r="BR338" s="510"/>
      <c r="BS338" s="510"/>
      <c r="BT338" s="510"/>
      <c r="BU338" s="510"/>
      <c r="BV338" s="510"/>
      <c r="BW338" s="510"/>
      <c r="BX338" s="510"/>
      <c r="BY338" s="510"/>
      <c r="BZ338" s="338"/>
      <c r="CA338" s="338"/>
      <c r="CB338" s="338"/>
      <c r="CC338" s="338"/>
      <c r="CD338" s="338"/>
      <c r="CE338" s="338"/>
      <c r="CF338" s="338"/>
      <c r="CG338" s="338"/>
      <c r="CH338" s="338"/>
      <c r="CI338" s="338"/>
      <c r="CJ338" s="338"/>
      <c r="CK338" s="338"/>
      <c r="CL338" s="338"/>
      <c r="CM338" s="338"/>
      <c r="CN338" s="338"/>
      <c r="CO338" s="338"/>
      <c r="CP338" s="338"/>
      <c r="CQ338" s="338"/>
      <c r="CR338" s="338"/>
      <c r="CS338" s="338"/>
      <c r="CT338" s="338"/>
      <c r="CU338" s="338"/>
      <c r="CV338" s="338"/>
      <c r="CW338" s="338"/>
      <c r="CX338" s="338"/>
      <c r="CY338" s="338"/>
      <c r="CZ338" s="338"/>
    </row>
    <row r="339" s="166" customFormat="true" ht="15" customHeight="true" x14ac:dyDescent="0.2">
      <c r="B339" s="160"/>
      <c r="Z339" s="343"/>
      <c r="AA339" s="343"/>
      <c r="AB339" s="343"/>
      <c r="AC339" s="343"/>
      <c r="AD339" s="343"/>
      <c r="AE339" s="343"/>
      <c r="AF339" s="343"/>
      <c r="AG339" s="343"/>
      <c r="AH339" s="343"/>
      <c r="AI339" s="343"/>
      <c r="AJ339" s="343"/>
      <c r="AK339" s="343"/>
      <c r="AL339" s="343"/>
      <c r="AM339" s="343"/>
      <c r="AN339" s="343"/>
      <c r="AO339" s="343"/>
      <c r="AP339" s="343"/>
      <c r="AQ339" s="343"/>
      <c r="AR339" s="343"/>
      <c r="AS339" s="343"/>
      <c r="AT339" s="343"/>
      <c r="AU339" s="343"/>
      <c r="AV339" s="343"/>
      <c r="AW339" s="343"/>
      <c r="AX339" s="343"/>
      <c r="AY339" s="343"/>
      <c r="AZ339" s="343"/>
      <c r="BA339" s="344" t="s">
        <v>132</v>
      </c>
      <c r="BB339" s="289" t="s">
        <v>131</v>
      </c>
      <c r="BC339" s="1042" t="s">
        <v>116</v>
      </c>
      <c r="BD339" s="1043"/>
      <c r="BE339" s="1043"/>
      <c r="BF339" s="1043"/>
      <c r="BG339" s="1044"/>
      <c r="BH339" s="1042" t="s">
        <v>39</v>
      </c>
      <c r="BI339" s="1043"/>
      <c r="BJ339" s="1043"/>
      <c r="BK339" s="1043"/>
      <c r="BL339" s="1044"/>
      <c r="BM339" s="1042" t="s">
        <v>38</v>
      </c>
      <c r="BN339" s="1043"/>
      <c r="BO339" s="1043"/>
      <c r="BP339" s="1043"/>
      <c r="BQ339" s="1045"/>
      <c r="BR339" s="15" t="s">
        <v>144</v>
      </c>
      <c r="BS339" s="426"/>
      <c r="BT339" s="426"/>
      <c r="BU339" s="426"/>
      <c r="BV339" s="426"/>
      <c r="BW339" s="426"/>
      <c r="BX339" s="426"/>
      <c r="BY339" s="426"/>
      <c r="BZ339" s="342"/>
      <c r="CA339" s="342"/>
      <c r="CB339" s="342"/>
      <c r="CC339" s="342"/>
      <c r="CD339" s="342"/>
      <c r="CE339" s="342"/>
      <c r="CF339" s="342"/>
      <c r="CG339" s="342"/>
      <c r="CH339" s="342"/>
      <c r="CI339" s="342"/>
      <c r="CJ339" s="342"/>
      <c r="CK339" s="342"/>
      <c r="CL339" s="342"/>
      <c r="CM339" s="342"/>
      <c r="CN339" s="342"/>
      <c r="CO339" s="342"/>
      <c r="CP339" s="342"/>
      <c r="CQ339" s="342"/>
      <c r="CR339" s="342"/>
      <c r="CS339" s="342"/>
      <c r="CT339" s="342"/>
      <c r="CU339" s="342"/>
      <c r="CV339" s="342"/>
      <c r="CW339" s="342"/>
      <c r="CX339" s="342"/>
      <c r="CY339" s="342"/>
      <c r="CZ339" s="342"/>
    </row>
    <row r="340" s="166" customFormat="true" ht="12.75" x14ac:dyDescent="0.2">
      <c r="B340" s="160"/>
      <c r="Z340" s="343"/>
      <c r="AA340" s="343"/>
      <c r="AB340" s="343"/>
      <c r="AC340" s="343"/>
      <c r="AD340" s="343"/>
      <c r="AE340" s="343"/>
      <c r="AF340" s="343"/>
      <c r="AG340" s="343"/>
      <c r="AH340" s="343"/>
      <c r="AI340" s="343"/>
      <c r="AJ340" s="343"/>
      <c r="AK340" s="343"/>
      <c r="AL340" s="343"/>
      <c r="AM340" s="343"/>
      <c r="AN340" s="343"/>
      <c r="AO340" s="343"/>
      <c r="AP340" s="343"/>
      <c r="AQ340" s="343"/>
      <c r="AR340" s="343"/>
      <c r="AS340" s="343"/>
      <c r="AT340" s="343"/>
      <c r="AU340" s="343"/>
      <c r="AV340" s="343"/>
      <c r="AW340" s="343"/>
      <c r="AX340" s="343"/>
      <c r="AY340" s="343"/>
      <c r="AZ340" s="343"/>
      <c r="BA340" s="329" t="s">
        <v>128</v>
      </c>
      <c r="BB340" s="328"/>
      <c r="BC340" s="455" t="s">
        <v>0</v>
      </c>
      <c r="BD340" s="326" t="s">
        <v>1</v>
      </c>
      <c r="BE340" s="326" t="s">
        <v>2</v>
      </c>
      <c r="BF340" s="326" t="s">
        <v>3</v>
      </c>
      <c r="BG340" s="456" t="s">
        <v>4</v>
      </c>
      <c r="BH340" s="455" t="s">
        <v>0</v>
      </c>
      <c r="BI340" s="326" t="s">
        <v>1</v>
      </c>
      <c r="BJ340" s="326" t="s">
        <v>2</v>
      </c>
      <c r="BK340" s="326" t="s">
        <v>3</v>
      </c>
      <c r="BL340" s="456" t="s">
        <v>4</v>
      </c>
      <c r="BM340" s="455" t="s">
        <v>0</v>
      </c>
      <c r="BN340" s="326" t="s">
        <v>1</v>
      </c>
      <c r="BO340" s="326" t="s">
        <v>2</v>
      </c>
      <c r="BP340" s="326" t="s">
        <v>3</v>
      </c>
      <c r="BQ340" s="456" t="s">
        <v>4</v>
      </c>
      <c r="BR340" s="455" t="s">
        <v>159</v>
      </c>
      <c r="BS340" s="326" t="s">
        <v>160</v>
      </c>
      <c r="BT340" s="326" t="s">
        <v>161</v>
      </c>
      <c r="BU340" s="326" t="s">
        <v>162</v>
      </c>
      <c r="BV340" s="326" t="s">
        <v>163</v>
      </c>
      <c r="BW340" s="326" t="s">
        <v>164</v>
      </c>
      <c r="BX340" s="326" t="s">
        <v>165</v>
      </c>
      <c r="BY340" s="327" t="s">
        <v>166</v>
      </c>
      <c r="BZ340" s="803"/>
      <c r="CA340" s="803"/>
      <c r="CB340" s="803"/>
      <c r="CC340" s="803"/>
      <c r="CD340" s="803"/>
      <c r="CE340" s="803"/>
      <c r="CF340" s="803"/>
      <c r="CG340" s="803"/>
      <c r="CH340" s="803"/>
      <c r="CI340" s="803"/>
      <c r="CJ340" s="803"/>
      <c r="CK340" s="803"/>
      <c r="CL340" s="803"/>
      <c r="CM340" s="803"/>
      <c r="CN340" s="803"/>
      <c r="CO340" s="803"/>
      <c r="CP340" s="803"/>
      <c r="CQ340" s="803"/>
      <c r="CR340" s="803"/>
      <c r="CS340" s="803"/>
      <c r="CT340" s="803"/>
      <c r="CU340" s="803"/>
      <c r="CV340" s="803"/>
      <c r="CW340" s="803"/>
      <c r="CX340" s="803"/>
      <c r="CY340" s="803"/>
      <c r="CZ340" s="803"/>
    </row>
    <row r="341" s="166" customFormat="true" ht="15" customHeight="true" x14ac:dyDescent="0.2">
      <c r="B341" s="160"/>
      <c r="Z341" s="343"/>
      <c r="AA341" s="343"/>
      <c r="AB341" s="343"/>
      <c r="AC341" s="343"/>
      <c r="AD341" s="343"/>
      <c r="AE341" s="343"/>
      <c r="AF341" s="343"/>
      <c r="AG341" s="343"/>
      <c r="AH341" s="343"/>
      <c r="AI341" s="343"/>
      <c r="AJ341" s="343"/>
      <c r="AK341" s="343"/>
      <c r="AL341" s="343"/>
      <c r="AM341" s="343"/>
      <c r="AN341" s="343"/>
      <c r="AO341" s="343"/>
      <c r="AP341" s="343"/>
      <c r="AQ341" s="343"/>
      <c r="AR341" s="343"/>
      <c r="AS341" s="343"/>
      <c r="AT341" s="343"/>
      <c r="AU341" s="343"/>
      <c r="AV341" s="343"/>
      <c r="AW341" s="343"/>
      <c r="AX341" s="343"/>
      <c r="AY341" s="343"/>
      <c r="AZ341" s="343"/>
      <c r="BA341" s="1046" t="s">
        <v>157</v>
      </c>
      <c r="BB341" s="585" t="s">
        <v>50</v>
      </c>
      <c r="BC341" s="42" t="s">
        <v>36</v>
      </c>
      <c r="BD341" s="38" t="s">
        <v>36</v>
      </c>
      <c r="BE341" s="38" t="s">
        <v>36</v>
      </c>
      <c r="BF341" s="38" t="s">
        <v>36</v>
      </c>
      <c r="BG341" s="33" t="s">
        <v>36</v>
      </c>
      <c r="BH341" s="42" t="s">
        <v>36</v>
      </c>
      <c r="BI341" s="38" t="s">
        <v>36</v>
      </c>
      <c r="BJ341" s="38" t="s">
        <v>36</v>
      </c>
      <c r="BK341" s="38" t="s">
        <v>36</v>
      </c>
      <c r="BL341" s="33" t="s">
        <v>36</v>
      </c>
      <c r="BM341" s="42" t="s">
        <v>36</v>
      </c>
      <c r="BN341" s="38" t="s">
        <v>36</v>
      </c>
      <c r="BO341" s="38" t="s">
        <v>36</v>
      </c>
      <c r="BP341" s="38" t="s">
        <v>36</v>
      </c>
      <c r="BQ341" s="33" t="s">
        <v>36</v>
      </c>
      <c r="BR341" s="42" t="s">
        <v>36</v>
      </c>
      <c r="BS341" s="38" t="s">
        <v>36</v>
      </c>
      <c r="BT341" s="38" t="s">
        <v>36</v>
      </c>
      <c r="BU341" s="38" t="s">
        <v>36</v>
      </c>
      <c r="BV341" s="38" t="s">
        <v>36</v>
      </c>
      <c r="BW341" s="38" t="s">
        <v>36</v>
      </c>
      <c r="BX341" s="38" t="s">
        <v>36</v>
      </c>
      <c r="BY341" s="28" t="s">
        <v>36</v>
      </c>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166" customFormat="true" ht="15" customHeight="true" x14ac:dyDescent="0.2">
      <c r="B342" s="160"/>
      <c r="Z342" s="343"/>
      <c r="AA342" s="343"/>
      <c r="AB342" s="343"/>
      <c r="AC342" s="343"/>
      <c r="AD342" s="343"/>
      <c r="AE342" s="343"/>
      <c r="AF342" s="343"/>
      <c r="AG342" s="343"/>
      <c r="AH342" s="343"/>
      <c r="AI342" s="343"/>
      <c r="AJ342" s="343"/>
      <c r="AK342" s="343"/>
      <c r="AL342" s="343"/>
      <c r="AM342" s="343"/>
      <c r="AN342" s="343"/>
      <c r="AO342" s="343"/>
      <c r="AP342" s="343"/>
      <c r="AQ342" s="343"/>
      <c r="AR342" s="343"/>
      <c r="AS342" s="343"/>
      <c r="AT342" s="343"/>
      <c r="AU342" s="343"/>
      <c r="AV342" s="343"/>
      <c r="AW342" s="343"/>
      <c r="AX342" s="343"/>
      <c r="AY342" s="343"/>
      <c r="AZ342" s="343"/>
      <c r="BA342" s="1039"/>
      <c r="BB342" s="583" t="s">
        <v>49</v>
      </c>
      <c r="BC342" s="41" t="s">
        <v>36</v>
      </c>
      <c r="BD342" s="37" t="s">
        <v>36</v>
      </c>
      <c r="BE342" s="37" t="s">
        <v>36</v>
      </c>
      <c r="BF342" s="37" t="s">
        <v>36</v>
      </c>
      <c r="BG342" s="32" t="s">
        <v>36</v>
      </c>
      <c r="BH342" s="41" t="s">
        <v>36</v>
      </c>
      <c r="BI342" s="37" t="s">
        <v>36</v>
      </c>
      <c r="BJ342" s="37" t="s">
        <v>36</v>
      </c>
      <c r="BK342" s="37" t="s">
        <v>36</v>
      </c>
      <c r="BL342" s="32" t="s">
        <v>36</v>
      </c>
      <c r="BM342" s="41" t="s">
        <v>36</v>
      </c>
      <c r="BN342" s="37" t="s">
        <v>36</v>
      </c>
      <c r="BO342" s="37" t="s">
        <v>36</v>
      </c>
      <c r="BP342" s="37" t="s">
        <v>36</v>
      </c>
      <c r="BQ342" s="32" t="s">
        <v>36</v>
      </c>
      <c r="BR342" s="41" t="s">
        <v>36</v>
      </c>
      <c r="BS342" s="37" t="s">
        <v>36</v>
      </c>
      <c r="BT342" s="37" t="s">
        <v>36</v>
      </c>
      <c r="BU342" s="37" t="s">
        <v>36</v>
      </c>
      <c r="BV342" s="37" t="s">
        <v>36</v>
      </c>
      <c r="BW342" s="37" t="s">
        <v>36</v>
      </c>
      <c r="BX342" s="37" t="s">
        <v>36</v>
      </c>
      <c r="BY342" s="27" t="s">
        <v>36</v>
      </c>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166" customFormat="true" ht="15" customHeight="true" x14ac:dyDescent="0.2">
      <c r="B343" s="160"/>
      <c r="Z343" s="343"/>
      <c r="AA343" s="343"/>
      <c r="AB343" s="343"/>
      <c r="AC343" s="343"/>
      <c r="AD343" s="343"/>
      <c r="AE343" s="343"/>
      <c r="AF343" s="343"/>
      <c r="AG343" s="343"/>
      <c r="AH343" s="343"/>
      <c r="AI343" s="343"/>
      <c r="AJ343" s="343"/>
      <c r="AK343" s="343"/>
      <c r="AL343" s="343"/>
      <c r="AM343" s="343"/>
      <c r="AN343" s="343"/>
      <c r="AO343" s="343"/>
      <c r="AP343" s="343"/>
      <c r="AQ343" s="343"/>
      <c r="AR343" s="343"/>
      <c r="AS343" s="343"/>
      <c r="AT343" s="343"/>
      <c r="AU343" s="343"/>
      <c r="AV343" s="343"/>
      <c r="AW343" s="343"/>
      <c r="AX343" s="343"/>
      <c r="AY343" s="343"/>
      <c r="AZ343" s="343"/>
      <c r="BA343" s="1038" t="s">
        <v>152</v>
      </c>
      <c r="BB343" s="583" t="s">
        <v>50</v>
      </c>
      <c r="BC343" s="41" t="s">
        <v>36</v>
      </c>
      <c r="BD343" s="37" t="s">
        <v>36</v>
      </c>
      <c r="BE343" s="37" t="s">
        <v>36</v>
      </c>
      <c r="BF343" s="37" t="s">
        <v>36</v>
      </c>
      <c r="BG343" s="32" t="s">
        <v>36</v>
      </c>
      <c r="BH343" s="41" t="s">
        <v>36</v>
      </c>
      <c r="BI343" s="37" t="s">
        <v>36</v>
      </c>
      <c r="BJ343" s="37" t="s">
        <v>36</v>
      </c>
      <c r="BK343" s="37" t="s">
        <v>36</v>
      </c>
      <c r="BL343" s="32" t="s">
        <v>36</v>
      </c>
      <c r="BM343" s="41" t="s">
        <v>36</v>
      </c>
      <c r="BN343" s="37" t="s">
        <v>36</v>
      </c>
      <c r="BO343" s="37" t="s">
        <v>36</v>
      </c>
      <c r="BP343" s="37" t="s">
        <v>36</v>
      </c>
      <c r="BQ343" s="32" t="s">
        <v>36</v>
      </c>
      <c r="BR343" s="41" t="s">
        <v>36</v>
      </c>
      <c r="BS343" s="37" t="s">
        <v>36</v>
      </c>
      <c r="BT343" s="37" t="s">
        <v>36</v>
      </c>
      <c r="BU343" s="37" t="s">
        <v>36</v>
      </c>
      <c r="BV343" s="37" t="s">
        <v>36</v>
      </c>
      <c r="BW343" s="37" t="s">
        <v>36</v>
      </c>
      <c r="BX343" s="37" t="s">
        <v>36</v>
      </c>
      <c r="BY343" s="27" t="s">
        <v>36</v>
      </c>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166" customFormat="true" ht="15" customHeight="true" x14ac:dyDescent="0.2">
      <c r="B344" s="160"/>
      <c r="Z344" s="343"/>
      <c r="AA344" s="343"/>
      <c r="AB344" s="343"/>
      <c r="AC344" s="343"/>
      <c r="AD344" s="343"/>
      <c r="AE344" s="343"/>
      <c r="AF344" s="343"/>
      <c r="AG344" s="343"/>
      <c r="AH344" s="343"/>
      <c r="AI344" s="343"/>
      <c r="AJ344" s="343"/>
      <c r="AK344" s="343"/>
      <c r="AL344" s="343"/>
      <c r="AM344" s="343"/>
      <c r="AN344" s="343"/>
      <c r="AO344" s="343"/>
      <c r="AP344" s="343"/>
      <c r="AQ344" s="343"/>
      <c r="AR344" s="343"/>
      <c r="AS344" s="343"/>
      <c r="AT344" s="343"/>
      <c r="AU344" s="343"/>
      <c r="AV344" s="343"/>
      <c r="AW344" s="343"/>
      <c r="AX344" s="343"/>
      <c r="AY344" s="343"/>
      <c r="AZ344" s="343"/>
      <c r="BA344" s="1039"/>
      <c r="BB344" s="583" t="s">
        <v>49</v>
      </c>
      <c r="BC344" s="41" t="s">
        <v>36</v>
      </c>
      <c r="BD344" s="37" t="s">
        <v>36</v>
      </c>
      <c r="BE344" s="37" t="s">
        <v>36</v>
      </c>
      <c r="BF344" s="37" t="s">
        <v>36</v>
      </c>
      <c r="BG344" s="32" t="s">
        <v>36</v>
      </c>
      <c r="BH344" s="41" t="s">
        <v>36</v>
      </c>
      <c r="BI344" s="37" t="s">
        <v>36</v>
      </c>
      <c r="BJ344" s="37" t="s">
        <v>36</v>
      </c>
      <c r="BK344" s="37" t="s">
        <v>36</v>
      </c>
      <c r="BL344" s="32" t="s">
        <v>36</v>
      </c>
      <c r="BM344" s="41" t="s">
        <v>36</v>
      </c>
      <c r="BN344" s="37" t="s">
        <v>36</v>
      </c>
      <c r="BO344" s="37" t="s">
        <v>36</v>
      </c>
      <c r="BP344" s="37" t="s">
        <v>36</v>
      </c>
      <c r="BQ344" s="32" t="s">
        <v>36</v>
      </c>
      <c r="BR344" s="41" t="s">
        <v>36</v>
      </c>
      <c r="BS344" s="37" t="s">
        <v>36</v>
      </c>
      <c r="BT344" s="37" t="s">
        <v>36</v>
      </c>
      <c r="BU344" s="37" t="s">
        <v>36</v>
      </c>
      <c r="BV344" s="37" t="s">
        <v>36</v>
      </c>
      <c r="BW344" s="37" t="s">
        <v>36</v>
      </c>
      <c r="BX344" s="37" t="s">
        <v>36</v>
      </c>
      <c r="BY344" s="27" t="s">
        <v>36</v>
      </c>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166" customFormat="true" ht="15" customHeight="true" x14ac:dyDescent="0.2">
      <c r="B345" s="160"/>
      <c r="Z345" s="343"/>
      <c r="AA345" s="343"/>
      <c r="AB345" s="343"/>
      <c r="AC345" s="343"/>
      <c r="AD345" s="343"/>
      <c r="AE345" s="343"/>
      <c r="AF345" s="343"/>
      <c r="AG345" s="343"/>
      <c r="AH345" s="343"/>
      <c r="AI345" s="343"/>
      <c r="AJ345" s="343"/>
      <c r="AK345" s="343"/>
      <c r="AL345" s="343"/>
      <c r="AM345" s="343"/>
      <c r="AN345" s="343"/>
      <c r="AO345" s="343"/>
      <c r="AP345" s="343"/>
      <c r="AQ345" s="343"/>
      <c r="AR345" s="343"/>
      <c r="AS345" s="343"/>
      <c r="AT345" s="343"/>
      <c r="AU345" s="343"/>
      <c r="AV345" s="343"/>
      <c r="AW345" s="343"/>
      <c r="AX345" s="343"/>
      <c r="AY345" s="343"/>
      <c r="AZ345" s="343"/>
      <c r="BA345" s="1038" t="s">
        <v>153</v>
      </c>
      <c r="BB345" s="583" t="s">
        <v>50</v>
      </c>
      <c r="BC345" s="41" t="s">
        <v>36</v>
      </c>
      <c r="BD345" s="37" t="s">
        <v>36</v>
      </c>
      <c r="BE345" s="37" t="s">
        <v>36</v>
      </c>
      <c r="BF345" s="37" t="s">
        <v>36</v>
      </c>
      <c r="BG345" s="32" t="s">
        <v>36</v>
      </c>
      <c r="BH345" s="41" t="s">
        <v>36</v>
      </c>
      <c r="BI345" s="37" t="s">
        <v>36</v>
      </c>
      <c r="BJ345" s="37" t="s">
        <v>36</v>
      </c>
      <c r="BK345" s="37" t="s">
        <v>36</v>
      </c>
      <c r="BL345" s="32" t="s">
        <v>36</v>
      </c>
      <c r="BM345" s="41" t="s">
        <v>36</v>
      </c>
      <c r="BN345" s="37" t="s">
        <v>36</v>
      </c>
      <c r="BO345" s="37" t="s">
        <v>36</v>
      </c>
      <c r="BP345" s="37" t="s">
        <v>36</v>
      </c>
      <c r="BQ345" s="32" t="s">
        <v>36</v>
      </c>
      <c r="BR345" s="41" t="s">
        <v>36</v>
      </c>
      <c r="BS345" s="37" t="s">
        <v>36</v>
      </c>
      <c r="BT345" s="37" t="s">
        <v>36</v>
      </c>
      <c r="BU345" s="37" t="s">
        <v>36</v>
      </c>
      <c r="BV345" s="37" t="s">
        <v>36</v>
      </c>
      <c r="BW345" s="37" t="s">
        <v>36</v>
      </c>
      <c r="BX345" s="37" t="s">
        <v>36</v>
      </c>
      <c r="BY345" s="27" t="s">
        <v>36</v>
      </c>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166" customFormat="true" ht="15" customHeight="true" x14ac:dyDescent="0.2">
      <c r="B346" s="160"/>
      <c r="Z346" s="343"/>
      <c r="AA346" s="343"/>
      <c r="AB346" s="343"/>
      <c r="AC346" s="343"/>
      <c r="AD346" s="343"/>
      <c r="AE346" s="343"/>
      <c r="AF346" s="343"/>
      <c r="AG346" s="343"/>
      <c r="AH346" s="343"/>
      <c r="AI346" s="343"/>
      <c r="AJ346" s="343"/>
      <c r="AK346" s="343"/>
      <c r="AL346" s="343"/>
      <c r="AM346" s="343"/>
      <c r="AN346" s="343"/>
      <c r="AO346" s="343"/>
      <c r="AP346" s="343"/>
      <c r="AQ346" s="343"/>
      <c r="AR346" s="343"/>
      <c r="AS346" s="343"/>
      <c r="AT346" s="343"/>
      <c r="AU346" s="343"/>
      <c r="AV346" s="343"/>
      <c r="AW346" s="343"/>
      <c r="AX346" s="343"/>
      <c r="AY346" s="343"/>
      <c r="AZ346" s="343"/>
      <c r="BA346" s="1039"/>
      <c r="BB346" s="583" t="s">
        <v>49</v>
      </c>
      <c r="BC346" s="41" t="s">
        <v>36</v>
      </c>
      <c r="BD346" s="37" t="s">
        <v>36</v>
      </c>
      <c r="BE346" s="37" t="s">
        <v>36</v>
      </c>
      <c r="BF346" s="37" t="s">
        <v>36</v>
      </c>
      <c r="BG346" s="32" t="s">
        <v>36</v>
      </c>
      <c r="BH346" s="41" t="s">
        <v>36</v>
      </c>
      <c r="BI346" s="37" t="s">
        <v>36</v>
      </c>
      <c r="BJ346" s="37" t="s">
        <v>36</v>
      </c>
      <c r="BK346" s="37" t="s">
        <v>36</v>
      </c>
      <c r="BL346" s="32" t="s">
        <v>36</v>
      </c>
      <c r="BM346" s="41" t="s">
        <v>36</v>
      </c>
      <c r="BN346" s="37" t="s">
        <v>36</v>
      </c>
      <c r="BO346" s="37" t="s">
        <v>36</v>
      </c>
      <c r="BP346" s="37" t="s">
        <v>36</v>
      </c>
      <c r="BQ346" s="32" t="s">
        <v>36</v>
      </c>
      <c r="BR346" s="41" t="s">
        <v>36</v>
      </c>
      <c r="BS346" s="37" t="s">
        <v>36</v>
      </c>
      <c r="BT346" s="37" t="s">
        <v>36</v>
      </c>
      <c r="BU346" s="37" t="s">
        <v>36</v>
      </c>
      <c r="BV346" s="37" t="s">
        <v>36</v>
      </c>
      <c r="BW346" s="37" t="s">
        <v>36</v>
      </c>
      <c r="BX346" s="37" t="s">
        <v>36</v>
      </c>
      <c r="BY346" s="27" t="s">
        <v>36</v>
      </c>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166" customFormat="true" ht="15" customHeight="true" x14ac:dyDescent="0.2">
      <c r="B347" s="160"/>
      <c r="Z347" s="343"/>
      <c r="AA347" s="343"/>
      <c r="AB347" s="343"/>
      <c r="AC347" s="343"/>
      <c r="AD347" s="343"/>
      <c r="AE347" s="343"/>
      <c r="AF347" s="343"/>
      <c r="AG347" s="343"/>
      <c r="AH347" s="343"/>
      <c r="AI347" s="343"/>
      <c r="AJ347" s="343"/>
      <c r="AK347" s="343"/>
      <c r="AL347" s="343"/>
      <c r="AM347" s="343"/>
      <c r="AN347" s="343"/>
      <c r="AO347" s="343"/>
      <c r="AP347" s="343"/>
      <c r="AQ347" s="343"/>
      <c r="AR347" s="343"/>
      <c r="AS347" s="343"/>
      <c r="AT347" s="343"/>
      <c r="AU347" s="343"/>
      <c r="AV347" s="343"/>
      <c r="AW347" s="343"/>
      <c r="AX347" s="343"/>
      <c r="AY347" s="343"/>
      <c r="AZ347" s="343"/>
      <c r="BA347" s="1038" t="s">
        <v>154</v>
      </c>
      <c r="BB347" s="583" t="s">
        <v>50</v>
      </c>
      <c r="BC347" s="41" t="s">
        <v>36</v>
      </c>
      <c r="BD347" s="37" t="s">
        <v>36</v>
      </c>
      <c r="BE347" s="37" t="s">
        <v>36</v>
      </c>
      <c r="BF347" s="37" t="s">
        <v>36</v>
      </c>
      <c r="BG347" s="32" t="s">
        <v>36</v>
      </c>
      <c r="BH347" s="41" t="s">
        <v>36</v>
      </c>
      <c r="BI347" s="37" t="s">
        <v>36</v>
      </c>
      <c r="BJ347" s="37" t="s">
        <v>36</v>
      </c>
      <c r="BK347" s="37" t="s">
        <v>36</v>
      </c>
      <c r="BL347" s="32" t="s">
        <v>36</v>
      </c>
      <c r="BM347" s="41" t="s">
        <v>36</v>
      </c>
      <c r="BN347" s="37" t="s">
        <v>36</v>
      </c>
      <c r="BO347" s="37" t="s">
        <v>36</v>
      </c>
      <c r="BP347" s="37" t="s">
        <v>36</v>
      </c>
      <c r="BQ347" s="32" t="s">
        <v>36</v>
      </c>
      <c r="BR347" s="41" t="s">
        <v>36</v>
      </c>
      <c r="BS347" s="37" t="s">
        <v>36</v>
      </c>
      <c r="BT347" s="37" t="s">
        <v>36</v>
      </c>
      <c r="BU347" s="37" t="s">
        <v>36</v>
      </c>
      <c r="BV347" s="37" t="s">
        <v>36</v>
      </c>
      <c r="BW347" s="37" t="s">
        <v>36</v>
      </c>
      <c r="BX347" s="37" t="s">
        <v>36</v>
      </c>
      <c r="BY347" s="27" t="s">
        <v>36</v>
      </c>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166" customFormat="true" ht="15" customHeight="true" x14ac:dyDescent="0.2">
      <c r="B348" s="160"/>
      <c r="Z348" s="343"/>
      <c r="AA348" s="343"/>
      <c r="AB348" s="343"/>
      <c r="AC348" s="343"/>
      <c r="AD348" s="343"/>
      <c r="AE348" s="343"/>
      <c r="AF348" s="343"/>
      <c r="AG348" s="343"/>
      <c r="AH348" s="343"/>
      <c r="AI348" s="343"/>
      <c r="AJ348" s="343"/>
      <c r="AK348" s="343"/>
      <c r="AL348" s="343"/>
      <c r="AM348" s="343"/>
      <c r="AN348" s="343"/>
      <c r="AO348" s="343"/>
      <c r="AP348" s="343"/>
      <c r="AQ348" s="343"/>
      <c r="AR348" s="343"/>
      <c r="AS348" s="343"/>
      <c r="AT348" s="343"/>
      <c r="AU348" s="343"/>
      <c r="AV348" s="343"/>
      <c r="AW348" s="343"/>
      <c r="AX348" s="343"/>
      <c r="AY348" s="343"/>
      <c r="AZ348" s="343"/>
      <c r="BA348" s="1039"/>
      <c r="BB348" s="583" t="s">
        <v>49</v>
      </c>
      <c r="BC348" s="41" t="s">
        <v>36</v>
      </c>
      <c r="BD348" s="37" t="s">
        <v>36</v>
      </c>
      <c r="BE348" s="37" t="s">
        <v>36</v>
      </c>
      <c r="BF348" s="37" t="s">
        <v>36</v>
      </c>
      <c r="BG348" s="32" t="s">
        <v>36</v>
      </c>
      <c r="BH348" s="41" t="s">
        <v>36</v>
      </c>
      <c r="BI348" s="37" t="s">
        <v>36</v>
      </c>
      <c r="BJ348" s="37" t="s">
        <v>36</v>
      </c>
      <c r="BK348" s="37" t="s">
        <v>36</v>
      </c>
      <c r="BL348" s="32" t="s">
        <v>36</v>
      </c>
      <c r="BM348" s="41" t="s">
        <v>36</v>
      </c>
      <c r="BN348" s="37" t="s">
        <v>36</v>
      </c>
      <c r="BO348" s="37" t="s">
        <v>36</v>
      </c>
      <c r="BP348" s="37" t="s">
        <v>36</v>
      </c>
      <c r="BQ348" s="32" t="s">
        <v>36</v>
      </c>
      <c r="BR348" s="41" t="s">
        <v>36</v>
      </c>
      <c r="BS348" s="37" t="s">
        <v>36</v>
      </c>
      <c r="BT348" s="37" t="s">
        <v>36</v>
      </c>
      <c r="BU348" s="37" t="s">
        <v>36</v>
      </c>
      <c r="BV348" s="37" t="s">
        <v>36</v>
      </c>
      <c r="BW348" s="37" t="s">
        <v>36</v>
      </c>
      <c r="BX348" s="37" t="s">
        <v>36</v>
      </c>
      <c r="BY348" s="27" t="s">
        <v>36</v>
      </c>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166" customFormat="true" ht="15" customHeight="true" x14ac:dyDescent="0.2">
      <c r="B349" s="160"/>
      <c r="Z349" s="343"/>
      <c r="AA349" s="343"/>
      <c r="AB349" s="343"/>
      <c r="AC349" s="343"/>
      <c r="AD349" s="343"/>
      <c r="AE349" s="343"/>
      <c r="AF349" s="343"/>
      <c r="AG349" s="343"/>
      <c r="AH349" s="343"/>
      <c r="AI349" s="343"/>
      <c r="AJ349" s="343"/>
      <c r="AK349" s="343"/>
      <c r="AL349" s="343"/>
      <c r="AM349" s="343"/>
      <c r="AN349" s="343"/>
      <c r="AO349" s="343"/>
      <c r="AP349" s="343"/>
      <c r="AQ349" s="343"/>
      <c r="AR349" s="343"/>
      <c r="AS349" s="343"/>
      <c r="AT349" s="343"/>
      <c r="AU349" s="343"/>
      <c r="AV349" s="343"/>
      <c r="AW349" s="343"/>
      <c r="AX349" s="343"/>
      <c r="AY349" s="343"/>
      <c r="AZ349" s="343"/>
      <c r="BA349" s="1038" t="s">
        <v>155</v>
      </c>
      <c r="BB349" s="583" t="s">
        <v>50</v>
      </c>
      <c r="BC349" s="41" t="s">
        <v>36</v>
      </c>
      <c r="BD349" s="37" t="s">
        <v>36</v>
      </c>
      <c r="BE349" s="37" t="s">
        <v>36</v>
      </c>
      <c r="BF349" s="37" t="s">
        <v>36</v>
      </c>
      <c r="BG349" s="32" t="s">
        <v>36</v>
      </c>
      <c r="BH349" s="41" t="s">
        <v>36</v>
      </c>
      <c r="BI349" s="37" t="s">
        <v>36</v>
      </c>
      <c r="BJ349" s="37" t="s">
        <v>36</v>
      </c>
      <c r="BK349" s="37" t="s">
        <v>36</v>
      </c>
      <c r="BL349" s="32" t="s">
        <v>36</v>
      </c>
      <c r="BM349" s="41" t="s">
        <v>36</v>
      </c>
      <c r="BN349" s="37" t="s">
        <v>36</v>
      </c>
      <c r="BO349" s="37" t="s">
        <v>36</v>
      </c>
      <c r="BP349" s="37" t="s">
        <v>36</v>
      </c>
      <c r="BQ349" s="32" t="s">
        <v>36</v>
      </c>
      <c r="BR349" s="41" t="s">
        <v>36</v>
      </c>
      <c r="BS349" s="37" t="s">
        <v>36</v>
      </c>
      <c r="BT349" s="37" t="s">
        <v>36</v>
      </c>
      <c r="BU349" s="37" t="s">
        <v>36</v>
      </c>
      <c r="BV349" s="37" t="s">
        <v>36</v>
      </c>
      <c r="BW349" s="37" t="s">
        <v>36</v>
      </c>
      <c r="BX349" s="37" t="s">
        <v>36</v>
      </c>
      <c r="BY349" s="27" t="s">
        <v>36</v>
      </c>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166" customFormat="true" ht="15" customHeight="true" x14ac:dyDescent="0.2">
      <c r="B350" s="160"/>
      <c r="Z350" s="343"/>
      <c r="AA350" s="343"/>
      <c r="AB350" s="343"/>
      <c r="AC350" s="343"/>
      <c r="AD350" s="343"/>
      <c r="AE350" s="343"/>
      <c r="AF350" s="343"/>
      <c r="AG350" s="343"/>
      <c r="AH350" s="343"/>
      <c r="AI350" s="343"/>
      <c r="AJ350" s="343"/>
      <c r="AK350" s="343"/>
      <c r="AL350" s="343"/>
      <c r="AM350" s="343"/>
      <c r="AN350" s="343"/>
      <c r="AO350" s="343"/>
      <c r="AP350" s="343"/>
      <c r="AQ350" s="343"/>
      <c r="AR350" s="343"/>
      <c r="AS350" s="343"/>
      <c r="AT350" s="343"/>
      <c r="AU350" s="343"/>
      <c r="AV350" s="343"/>
      <c r="AW350" s="343"/>
      <c r="AX350" s="343"/>
      <c r="AY350" s="343"/>
      <c r="AZ350" s="343"/>
      <c r="BA350" s="1039"/>
      <c r="BB350" s="583" t="s">
        <v>49</v>
      </c>
      <c r="BC350" s="41" t="s">
        <v>36</v>
      </c>
      <c r="BD350" s="37" t="s">
        <v>36</v>
      </c>
      <c r="BE350" s="37" t="s">
        <v>36</v>
      </c>
      <c r="BF350" s="37" t="s">
        <v>36</v>
      </c>
      <c r="BG350" s="32" t="s">
        <v>36</v>
      </c>
      <c r="BH350" s="41" t="s">
        <v>36</v>
      </c>
      <c r="BI350" s="37" t="s">
        <v>36</v>
      </c>
      <c r="BJ350" s="37" t="s">
        <v>36</v>
      </c>
      <c r="BK350" s="37" t="s">
        <v>36</v>
      </c>
      <c r="BL350" s="32" t="s">
        <v>36</v>
      </c>
      <c r="BM350" s="41" t="s">
        <v>36</v>
      </c>
      <c r="BN350" s="37" t="s">
        <v>36</v>
      </c>
      <c r="BO350" s="37" t="s">
        <v>36</v>
      </c>
      <c r="BP350" s="37" t="s">
        <v>36</v>
      </c>
      <c r="BQ350" s="32" t="s">
        <v>36</v>
      </c>
      <c r="BR350" s="41" t="s">
        <v>36</v>
      </c>
      <c r="BS350" s="37" t="s">
        <v>36</v>
      </c>
      <c r="BT350" s="37" t="s">
        <v>36</v>
      </c>
      <c r="BU350" s="37" t="s">
        <v>36</v>
      </c>
      <c r="BV350" s="37" t="s">
        <v>36</v>
      </c>
      <c r="BW350" s="37" t="s">
        <v>36</v>
      </c>
      <c r="BX350" s="37" t="s">
        <v>36</v>
      </c>
      <c r="BY350" s="27" t="s">
        <v>36</v>
      </c>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166" customFormat="true" ht="15" customHeight="true" x14ac:dyDescent="0.2">
      <c r="B351" s="160"/>
      <c r="Z351" s="343"/>
      <c r="AA351" s="343"/>
      <c r="AB351" s="343"/>
      <c r="AC351" s="343"/>
      <c r="AD351" s="343"/>
      <c r="AE351" s="343"/>
      <c r="AF351" s="343"/>
      <c r="AG351" s="343"/>
      <c r="AH351" s="343"/>
      <c r="AI351" s="343"/>
      <c r="AJ351" s="343"/>
      <c r="AK351" s="343"/>
      <c r="AL351" s="343"/>
      <c r="AM351" s="343"/>
      <c r="AN351" s="343"/>
      <c r="AO351" s="343"/>
      <c r="AP351" s="343"/>
      <c r="AQ351" s="343"/>
      <c r="AR351" s="343"/>
      <c r="AS351" s="343"/>
      <c r="AT351" s="343"/>
      <c r="AU351" s="343"/>
      <c r="AV351" s="343"/>
      <c r="AW351" s="343"/>
      <c r="AX351" s="343"/>
      <c r="AY351" s="343"/>
      <c r="AZ351" s="343"/>
      <c r="BA351" s="1038" t="s">
        <v>156</v>
      </c>
      <c r="BB351" s="583" t="s">
        <v>50</v>
      </c>
      <c r="BC351" s="41" t="s">
        <v>36</v>
      </c>
      <c r="BD351" s="37" t="s">
        <v>36</v>
      </c>
      <c r="BE351" s="37" t="s">
        <v>36</v>
      </c>
      <c r="BF351" s="37" t="s">
        <v>36</v>
      </c>
      <c r="BG351" s="32" t="s">
        <v>36</v>
      </c>
      <c r="BH351" s="41" t="s">
        <v>36</v>
      </c>
      <c r="BI351" s="37" t="s">
        <v>36</v>
      </c>
      <c r="BJ351" s="37" t="s">
        <v>36</v>
      </c>
      <c r="BK351" s="37" t="s">
        <v>36</v>
      </c>
      <c r="BL351" s="32" t="s">
        <v>36</v>
      </c>
      <c r="BM351" s="41" t="s">
        <v>36</v>
      </c>
      <c r="BN351" s="37" t="s">
        <v>36</v>
      </c>
      <c r="BO351" s="37" t="s">
        <v>36</v>
      </c>
      <c r="BP351" s="37" t="s">
        <v>36</v>
      </c>
      <c r="BQ351" s="32" t="s">
        <v>36</v>
      </c>
      <c r="BR351" s="41" t="s">
        <v>36</v>
      </c>
      <c r="BS351" s="37" t="s">
        <v>36</v>
      </c>
      <c r="BT351" s="37" t="s">
        <v>36</v>
      </c>
      <c r="BU351" s="37" t="s">
        <v>36</v>
      </c>
      <c r="BV351" s="37" t="s">
        <v>36</v>
      </c>
      <c r="BW351" s="37" t="s">
        <v>36</v>
      </c>
      <c r="BX351" s="37" t="s">
        <v>36</v>
      </c>
      <c r="BY351" s="27" t="s">
        <v>36</v>
      </c>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166" customFormat="true" ht="15" customHeight="true" x14ac:dyDescent="0.2">
      <c r="B352" s="160"/>
      <c r="Z352" s="343"/>
      <c r="AA352" s="343"/>
      <c r="AB352" s="343"/>
      <c r="AC352" s="343"/>
      <c r="AD352" s="343"/>
      <c r="AE352" s="343"/>
      <c r="AF352" s="343"/>
      <c r="AG352" s="343"/>
      <c r="AH352" s="343"/>
      <c r="AI352" s="343"/>
      <c r="AJ352" s="343"/>
      <c r="AK352" s="343"/>
      <c r="AL352" s="343"/>
      <c r="AM352" s="343"/>
      <c r="AN352" s="343"/>
      <c r="AO352" s="343"/>
      <c r="AP352" s="343"/>
      <c r="AQ352" s="343"/>
      <c r="AR352" s="343"/>
      <c r="AS352" s="343"/>
      <c r="AT352" s="343"/>
      <c r="AU352" s="343"/>
      <c r="AV352" s="343"/>
      <c r="AW352" s="343"/>
      <c r="AX352" s="343"/>
      <c r="AY352" s="343"/>
      <c r="AZ352" s="343"/>
      <c r="BA352" s="1039"/>
      <c r="BB352" s="583" t="s">
        <v>49</v>
      </c>
      <c r="BC352" s="41" t="s">
        <v>36</v>
      </c>
      <c r="BD352" s="37" t="s">
        <v>36</v>
      </c>
      <c r="BE352" s="37" t="s">
        <v>36</v>
      </c>
      <c r="BF352" s="37" t="s">
        <v>36</v>
      </c>
      <c r="BG352" s="32" t="s">
        <v>36</v>
      </c>
      <c r="BH352" s="41" t="s">
        <v>36</v>
      </c>
      <c r="BI352" s="37" t="s">
        <v>36</v>
      </c>
      <c r="BJ352" s="37" t="s">
        <v>36</v>
      </c>
      <c r="BK352" s="37" t="s">
        <v>36</v>
      </c>
      <c r="BL352" s="32" t="s">
        <v>36</v>
      </c>
      <c r="BM352" s="41" t="s">
        <v>36</v>
      </c>
      <c r="BN352" s="37" t="s">
        <v>36</v>
      </c>
      <c r="BO352" s="37" t="s">
        <v>36</v>
      </c>
      <c r="BP352" s="37" t="s">
        <v>36</v>
      </c>
      <c r="BQ352" s="32" t="s">
        <v>36</v>
      </c>
      <c r="BR352" s="41" t="s">
        <v>36</v>
      </c>
      <c r="BS352" s="37" t="s">
        <v>36</v>
      </c>
      <c r="BT352" s="37" t="s">
        <v>36</v>
      </c>
      <c r="BU352" s="37" t="s">
        <v>36</v>
      </c>
      <c r="BV352" s="37" t="s">
        <v>36</v>
      </c>
      <c r="BW352" s="37" t="s">
        <v>36</v>
      </c>
      <c r="BX352" s="37" t="s">
        <v>36</v>
      </c>
      <c r="BY352" s="27" t="s">
        <v>36</v>
      </c>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166" customFormat="true" ht="15" customHeight="true" x14ac:dyDescent="0.2">
      <c r="B353" s="160"/>
      <c r="Z353" s="343"/>
      <c r="AA353" s="343"/>
      <c r="AB353" s="343"/>
      <c r="AC353" s="343"/>
      <c r="AD353" s="343"/>
      <c r="AE353" s="343"/>
      <c r="AF353" s="343"/>
      <c r="AG353" s="343"/>
      <c r="AH353" s="343"/>
      <c r="AI353" s="343"/>
      <c r="AJ353" s="343"/>
      <c r="AK353" s="343"/>
      <c r="AL353" s="343"/>
      <c r="AM353" s="343"/>
      <c r="AN353" s="343"/>
      <c r="AO353" s="343"/>
      <c r="AP353" s="343"/>
      <c r="AQ353" s="343"/>
      <c r="AR353" s="343"/>
      <c r="AS353" s="343"/>
      <c r="AT353" s="343"/>
      <c r="AU353" s="343"/>
      <c r="AV353" s="343"/>
      <c r="AW353" s="343"/>
      <c r="AX353" s="343"/>
      <c r="AY353" s="343"/>
      <c r="AZ353" s="343"/>
      <c r="BA353" s="1038" t="s">
        <v>145</v>
      </c>
      <c r="BB353" s="583" t="s">
        <v>50</v>
      </c>
      <c r="BC353" s="41" t="s">
        <v>36</v>
      </c>
      <c r="BD353" s="37" t="s">
        <v>36</v>
      </c>
      <c r="BE353" s="37" t="s">
        <v>36</v>
      </c>
      <c r="BF353" s="37" t="s">
        <v>36</v>
      </c>
      <c r="BG353" s="32" t="s">
        <v>36</v>
      </c>
      <c r="BH353" s="41" t="s">
        <v>36</v>
      </c>
      <c r="BI353" s="37" t="s">
        <v>36</v>
      </c>
      <c r="BJ353" s="37" t="s">
        <v>36</v>
      </c>
      <c r="BK353" s="37" t="s">
        <v>36</v>
      </c>
      <c r="BL353" s="32" t="s">
        <v>36</v>
      </c>
      <c r="BM353" s="41" t="s">
        <v>36</v>
      </c>
      <c r="BN353" s="37" t="s">
        <v>36</v>
      </c>
      <c r="BO353" s="37" t="s">
        <v>36</v>
      </c>
      <c r="BP353" s="37" t="s">
        <v>36</v>
      </c>
      <c r="BQ353" s="32" t="s">
        <v>36</v>
      </c>
      <c r="BR353" s="41" t="s">
        <v>36</v>
      </c>
      <c r="BS353" s="37" t="s">
        <v>36</v>
      </c>
      <c r="BT353" s="37" t="s">
        <v>36</v>
      </c>
      <c r="BU353" s="37" t="s">
        <v>36</v>
      </c>
      <c r="BV353" s="37" t="s">
        <v>36</v>
      </c>
      <c r="BW353" s="37" t="s">
        <v>36</v>
      </c>
      <c r="BX353" s="37" t="s">
        <v>36</v>
      </c>
      <c r="BY353" s="27" t="s">
        <v>36</v>
      </c>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166" customFormat="true" ht="15" customHeight="true" x14ac:dyDescent="0.2">
      <c r="B354" s="160"/>
      <c r="Z354" s="343"/>
      <c r="AA354" s="343"/>
      <c r="AB354" s="343"/>
      <c r="AC354" s="343"/>
      <c r="AD354" s="343"/>
      <c r="AE354" s="343"/>
      <c r="AF354" s="343"/>
      <c r="AG354" s="343"/>
      <c r="AH354" s="343"/>
      <c r="AI354" s="343"/>
      <c r="AJ354" s="343"/>
      <c r="AK354" s="343"/>
      <c r="AL354" s="343"/>
      <c r="AM354" s="343"/>
      <c r="AN354" s="343"/>
      <c r="AO354" s="343"/>
      <c r="AP354" s="343"/>
      <c r="AQ354" s="343"/>
      <c r="AR354" s="343"/>
      <c r="AS354" s="343"/>
      <c r="AT354" s="343"/>
      <c r="AU354" s="343"/>
      <c r="AV354" s="343"/>
      <c r="AW354" s="343"/>
      <c r="AX354" s="343"/>
      <c r="AY354" s="343"/>
      <c r="AZ354" s="343"/>
      <c r="BA354" s="1040"/>
      <c r="BB354" s="584" t="s">
        <v>49</v>
      </c>
      <c r="BC354" s="40" t="s">
        <v>36</v>
      </c>
      <c r="BD354" s="36" t="s">
        <v>36</v>
      </c>
      <c r="BE354" s="36" t="s">
        <v>36</v>
      </c>
      <c r="BF354" s="36" t="s">
        <v>36</v>
      </c>
      <c r="BG354" s="31" t="s">
        <v>36</v>
      </c>
      <c r="BH354" s="40" t="s">
        <v>36</v>
      </c>
      <c r="BI354" s="36" t="s">
        <v>36</v>
      </c>
      <c r="BJ354" s="36" t="s">
        <v>36</v>
      </c>
      <c r="BK354" s="36" t="s">
        <v>36</v>
      </c>
      <c r="BL354" s="31" t="s">
        <v>36</v>
      </c>
      <c r="BM354" s="40" t="s">
        <v>36</v>
      </c>
      <c r="BN354" s="36" t="s">
        <v>36</v>
      </c>
      <c r="BO354" s="36" t="s">
        <v>36</v>
      </c>
      <c r="BP354" s="36" t="s">
        <v>36</v>
      </c>
      <c r="BQ354" s="31" t="s">
        <v>36</v>
      </c>
      <c r="BR354" s="40" t="s">
        <v>36</v>
      </c>
      <c r="BS354" s="36" t="s">
        <v>36</v>
      </c>
      <c r="BT354" s="36" t="s">
        <v>36</v>
      </c>
      <c r="BU354" s="36" t="s">
        <v>36</v>
      </c>
      <c r="BV354" s="36" t="s">
        <v>36</v>
      </c>
      <c r="BW354" s="36" t="s">
        <v>36</v>
      </c>
      <c r="BX354" s="36" t="s">
        <v>36</v>
      </c>
      <c r="BY354" s="26" t="s">
        <v>36</v>
      </c>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166" customFormat="true" ht="15" customHeight="true" x14ac:dyDescent="0.2">
      <c r="B355" s="160"/>
      <c r="Z355" s="343"/>
      <c r="AA355" s="343"/>
      <c r="AB355" s="343"/>
      <c r="AC355" s="343"/>
      <c r="AD355" s="343"/>
      <c r="AE355" s="343"/>
      <c r="AF355" s="343"/>
      <c r="AG355" s="343"/>
      <c r="AH355" s="343"/>
      <c r="AI355" s="343"/>
      <c r="AJ355" s="343"/>
      <c r="AK355" s="343"/>
      <c r="AL355" s="343"/>
      <c r="AM355" s="343"/>
      <c r="AN355" s="343"/>
      <c r="AO355" s="343"/>
      <c r="AP355" s="343"/>
      <c r="AQ355" s="343"/>
      <c r="AR355" s="343"/>
      <c r="AS355" s="343"/>
      <c r="AT355" s="343"/>
      <c r="AU355" s="343"/>
      <c r="AV355" s="343"/>
      <c r="AW355" s="343"/>
      <c r="AX355" s="343"/>
      <c r="AY355" s="343"/>
      <c r="AZ355" s="343"/>
      <c r="BA355" s="370"/>
      <c r="BB355" s="307"/>
      <c r="BC355" s="436"/>
      <c r="BD355" s="436"/>
      <c r="BE355" s="436"/>
      <c r="BF355" s="436"/>
      <c r="BG355" s="436"/>
      <c r="BH355" s="436"/>
      <c r="BI355" s="436"/>
      <c r="BJ355" s="436"/>
      <c r="BK355" s="436"/>
      <c r="BL355" s="436"/>
      <c r="BM355" s="436"/>
      <c r="BN355" s="436"/>
      <c r="BO355" s="436"/>
      <c r="BP355" s="436"/>
      <c r="BQ355" s="436"/>
      <c r="BR355" s="436"/>
      <c r="BS355" s="436"/>
      <c r="BT355" s="436"/>
      <c r="BU355" s="436"/>
      <c r="BV355" s="436"/>
      <c r="BW355" s="436"/>
      <c r="BX355" s="436"/>
      <c r="BY355" s="436"/>
      <c r="BZ355" s="437"/>
      <c r="CA355" s="437"/>
      <c r="CB355" s="437"/>
      <c r="CC355" s="437"/>
      <c r="CD355" s="437"/>
      <c r="CE355" s="437"/>
      <c r="CF355" s="437"/>
      <c r="CG355" s="437"/>
      <c r="CH355" s="437"/>
      <c r="CI355" s="437"/>
      <c r="CJ355" s="437"/>
      <c r="CK355" s="437"/>
      <c r="CL355" s="437"/>
      <c r="CM355" s="437"/>
      <c r="CN355" s="437"/>
      <c r="CO355" s="437"/>
      <c r="CP355" s="437"/>
      <c r="CQ355" s="437"/>
      <c r="CR355" s="437"/>
      <c r="CS355" s="437"/>
      <c r="CT355" s="437"/>
      <c r="CU355" s="437"/>
      <c r="CV355" s="437"/>
      <c r="CW355" s="437"/>
      <c r="CX355" s="437"/>
      <c r="CY355" s="437"/>
      <c r="CZ355" s="437"/>
    </row>
    <row r="356" s="166" customFormat="true" ht="15" customHeight="true" x14ac:dyDescent="0.2">
      <c r="B356" s="160"/>
      <c r="Z356" s="343"/>
      <c r="AA356" s="343"/>
      <c r="AB356" s="343"/>
      <c r="AC356" s="343"/>
      <c r="AD356" s="343"/>
      <c r="AE356" s="343"/>
      <c r="AF356" s="343"/>
      <c r="AG356" s="343"/>
      <c r="AH356" s="343"/>
      <c r="AI356" s="343"/>
      <c r="AJ356" s="343"/>
      <c r="AK356" s="343"/>
      <c r="AL356" s="343"/>
      <c r="AM356" s="343"/>
      <c r="AN356" s="343"/>
      <c r="AO356" s="343"/>
      <c r="AP356" s="343"/>
      <c r="AQ356" s="343"/>
      <c r="AR356" s="343"/>
      <c r="AS356" s="343"/>
      <c r="AT356" s="343"/>
      <c r="AU356" s="343"/>
      <c r="AV356" s="343"/>
      <c r="AW356" s="343"/>
      <c r="AX356" s="343"/>
      <c r="AY356" s="343"/>
      <c r="AZ356" s="343"/>
      <c r="BA356" s="370"/>
      <c r="BB356" s="307"/>
      <c r="BC356" s="370"/>
      <c r="BD356" s="370"/>
      <c r="BE356" s="370"/>
      <c r="BF356" s="370"/>
      <c r="BG356" s="370"/>
      <c r="BH356" s="370"/>
      <c r="BI356" s="370"/>
      <c r="BJ356" s="370"/>
      <c r="BK356" s="370"/>
      <c r="BL356" s="370"/>
      <c r="BM356" s="370"/>
      <c r="BN356" s="370"/>
      <c r="BO356" s="370"/>
      <c r="BP356" s="370"/>
      <c r="BQ356" s="370"/>
      <c r="BR356" s="370"/>
      <c r="BS356" s="370"/>
      <c r="BT356" s="370"/>
      <c r="BU356" s="370"/>
      <c r="BV356" s="370"/>
      <c r="BW356" s="370"/>
      <c r="BX356" s="370"/>
      <c r="BY356" s="370"/>
      <c r="BZ356" s="343"/>
      <c r="CA356" s="343"/>
      <c r="CB356" s="343"/>
      <c r="CC356" s="343"/>
      <c r="CD356" s="343"/>
      <c r="CE356" s="343"/>
      <c r="CF356" s="343"/>
      <c r="CG356" s="343"/>
      <c r="CH356" s="343"/>
      <c r="CI356" s="343"/>
      <c r="CJ356" s="343"/>
      <c r="CK356" s="343"/>
      <c r="CL356" s="343"/>
      <c r="CM356" s="343"/>
      <c r="CN356" s="343"/>
      <c r="CO356" s="343"/>
      <c r="CP356" s="343"/>
      <c r="CQ356" s="343"/>
      <c r="CR356" s="343"/>
      <c r="CS356" s="343"/>
      <c r="CT356" s="343"/>
      <c r="CU356" s="343"/>
      <c r="CV356" s="343"/>
      <c r="CW356" s="343"/>
      <c r="CX356" s="343"/>
      <c r="CY356" s="343"/>
      <c r="CZ356" s="343"/>
    </row>
    <row r="357" s="303" customFormat="true" ht="15" customHeight="true" x14ac:dyDescent="0.2">
      <c r="B357" s="305"/>
      <c r="Z357" s="343"/>
      <c r="AA357" s="343"/>
      <c r="AB357" s="343"/>
      <c r="AC357" s="343"/>
      <c r="AD357" s="343"/>
      <c r="AE357" s="343"/>
      <c r="AF357" s="343"/>
      <c r="AG357" s="343"/>
      <c r="AH357" s="343"/>
      <c r="AI357" s="343"/>
      <c r="AJ357" s="343"/>
      <c r="AK357" s="343"/>
      <c r="AL357" s="343"/>
      <c r="AM357" s="343"/>
      <c r="AN357" s="343"/>
      <c r="AO357" s="343"/>
      <c r="AP357" s="343"/>
      <c r="AQ357" s="343"/>
      <c r="AR357" s="343"/>
      <c r="AS357" s="343"/>
      <c r="AT357" s="343"/>
      <c r="AU357" s="343"/>
      <c r="AV357" s="343"/>
      <c r="AW357" s="343"/>
      <c r="AX357" s="343"/>
      <c r="AY357" s="343"/>
      <c r="AZ357" s="343"/>
      <c r="BA357" s="370"/>
      <c r="BB357" s="307"/>
      <c r="BC357" s="370"/>
      <c r="BD357" s="370"/>
      <c r="BE357" s="370"/>
      <c r="BF357" s="370"/>
      <c r="BG357" s="370"/>
      <c r="BH357" s="370"/>
      <c r="BI357" s="370"/>
      <c r="BJ357" s="370"/>
      <c r="BK357" s="370"/>
      <c r="BL357" s="370"/>
      <c r="BM357" s="370"/>
      <c r="BN357" s="370"/>
      <c r="BO357" s="370"/>
      <c r="BP357" s="370"/>
      <c r="BQ357" s="370"/>
      <c r="BR357" s="370"/>
      <c r="BS357" s="370"/>
      <c r="BT357" s="370"/>
      <c r="BU357" s="370"/>
      <c r="BV357" s="370"/>
      <c r="BW357" s="370"/>
      <c r="BX357" s="370"/>
      <c r="BY357" s="370"/>
      <c r="BZ357" s="343"/>
      <c r="CA357" s="343"/>
      <c r="CB357" s="343"/>
      <c r="CC357" s="343"/>
      <c r="CD357" s="343"/>
      <c r="CE357" s="343"/>
      <c r="CF357" s="343"/>
      <c r="CG357" s="343"/>
      <c r="CH357" s="343"/>
      <c r="CI357" s="343"/>
      <c r="CJ357" s="343"/>
      <c r="CK357" s="343"/>
      <c r="CL357" s="343"/>
      <c r="CM357" s="343"/>
      <c r="CN357" s="343"/>
      <c r="CO357" s="343"/>
      <c r="CP357" s="343"/>
      <c r="CQ357" s="343"/>
      <c r="CR357" s="343"/>
      <c r="CS357" s="343"/>
      <c r="CT357" s="343"/>
      <c r="CU357" s="343"/>
      <c r="CV357" s="343"/>
      <c r="CW357" s="343"/>
      <c r="CX357" s="343"/>
      <c r="CY357" s="343"/>
      <c r="CZ357" s="343"/>
    </row>
    <row r="358" s="303" customFormat="true" ht="15" customHeight="true" x14ac:dyDescent="0.2">
      <c r="B358" s="305"/>
      <c r="Z358" s="343"/>
      <c r="AA358" s="343"/>
      <c r="AB358" s="343"/>
      <c r="AC358" s="343"/>
      <c r="AD358" s="343"/>
      <c r="AE358" s="343"/>
      <c r="AF358" s="343"/>
      <c r="AG358" s="343"/>
      <c r="AH358" s="343"/>
      <c r="AI358" s="343"/>
      <c r="AJ358" s="343"/>
      <c r="AK358" s="343"/>
      <c r="AL358" s="343"/>
      <c r="AM358" s="343"/>
      <c r="AN358" s="343"/>
      <c r="AO358" s="343"/>
      <c r="AP358" s="343"/>
      <c r="AQ358" s="343"/>
      <c r="AR358" s="343"/>
      <c r="AS358" s="343"/>
      <c r="AT358" s="343"/>
      <c r="AU358" s="343"/>
      <c r="AV358" s="343"/>
      <c r="AW358" s="343"/>
      <c r="AX358" s="343"/>
      <c r="AY358" s="343"/>
      <c r="AZ358" s="343"/>
      <c r="BA358" s="370"/>
      <c r="BB358" s="307"/>
      <c r="BC358" s="370"/>
      <c r="BD358" s="370"/>
      <c r="BE358" s="370"/>
      <c r="BF358" s="370"/>
      <c r="BG358" s="370"/>
      <c r="BH358" s="370"/>
      <c r="BI358" s="370"/>
      <c r="BJ358" s="370"/>
      <c r="BK358" s="370"/>
      <c r="BL358" s="370"/>
      <c r="BM358" s="370"/>
      <c r="BN358" s="370"/>
      <c r="BO358" s="370"/>
      <c r="BP358" s="370"/>
      <c r="BQ358" s="370"/>
      <c r="BR358" s="370"/>
      <c r="BS358" s="370"/>
      <c r="BT358" s="370"/>
      <c r="BU358" s="370"/>
      <c r="BV358" s="370"/>
      <c r="BW358" s="370"/>
      <c r="BX358" s="370"/>
      <c r="BY358" s="370"/>
      <c r="BZ358" s="343"/>
      <c r="CA358" s="343"/>
      <c r="CB358" s="343"/>
      <c r="CC358" s="343"/>
      <c r="CD358" s="343"/>
      <c r="CE358" s="343"/>
      <c r="CF358" s="343"/>
      <c r="CG358" s="343"/>
      <c r="CH358" s="343"/>
      <c r="CI358" s="343"/>
      <c r="CJ358" s="343"/>
      <c r="CK358" s="343"/>
      <c r="CL358" s="343"/>
      <c r="CM358" s="343"/>
      <c r="CN358" s="343"/>
      <c r="CO358" s="343"/>
      <c r="CP358" s="343"/>
      <c r="CQ358" s="343"/>
      <c r="CR358" s="343"/>
      <c r="CS358" s="343"/>
      <c r="CT358" s="343"/>
      <c r="CU358" s="343"/>
      <c r="CV358" s="343"/>
      <c r="CW358" s="343"/>
      <c r="CX358" s="343"/>
      <c r="CY358" s="343"/>
      <c r="CZ358" s="343"/>
    </row>
    <row r="359" s="303" customFormat="true" ht="15" customHeight="true" x14ac:dyDescent="0.2">
      <c r="B359" s="305"/>
      <c r="Z359" s="343"/>
      <c r="AA359" s="343"/>
      <c r="AB359" s="343"/>
      <c r="AC359" s="343"/>
      <c r="AD359" s="343"/>
      <c r="AE359" s="343"/>
      <c r="AF359" s="343"/>
      <c r="AG359" s="343"/>
      <c r="AH359" s="343"/>
      <c r="AI359" s="343"/>
      <c r="AJ359" s="343"/>
      <c r="AK359" s="343"/>
      <c r="AL359" s="343"/>
      <c r="AM359" s="343"/>
      <c r="AN359" s="343"/>
      <c r="AO359" s="343"/>
      <c r="AP359" s="343"/>
      <c r="AQ359" s="343"/>
      <c r="AR359" s="343"/>
      <c r="AS359" s="343"/>
      <c r="AT359" s="343"/>
      <c r="AU359" s="343"/>
      <c r="AV359" s="343"/>
      <c r="AW359" s="343"/>
      <c r="AX359" s="343"/>
      <c r="AY359" s="343"/>
      <c r="AZ359" s="343"/>
      <c r="BA359" s="370"/>
      <c r="BB359" s="307"/>
      <c r="BC359" s="370"/>
      <c r="BD359" s="370"/>
      <c r="BE359" s="370"/>
      <c r="BF359" s="370"/>
      <c r="BG359" s="370"/>
      <c r="BH359" s="370"/>
      <c r="BI359" s="370"/>
      <c r="BJ359" s="370"/>
      <c r="BK359" s="370"/>
      <c r="BL359" s="370"/>
      <c r="BM359" s="370"/>
      <c r="BN359" s="370"/>
      <c r="BO359" s="370"/>
      <c r="BP359" s="370"/>
      <c r="BQ359" s="370"/>
      <c r="BR359" s="370"/>
      <c r="BS359" s="370"/>
      <c r="BT359" s="370"/>
      <c r="BU359" s="370"/>
      <c r="BV359" s="370"/>
      <c r="BW359" s="370"/>
      <c r="BX359" s="370"/>
      <c r="BY359" s="370"/>
      <c r="BZ359" s="343"/>
      <c r="CA359" s="343"/>
      <c r="CB359" s="343"/>
      <c r="CC359" s="343"/>
      <c r="CD359" s="343"/>
      <c r="CE359" s="343"/>
      <c r="CF359" s="343"/>
      <c r="CG359" s="343"/>
      <c r="CH359" s="343"/>
      <c r="CI359" s="343"/>
      <c r="CJ359" s="343"/>
      <c r="CK359" s="343"/>
      <c r="CL359" s="343"/>
      <c r="CM359" s="343"/>
      <c r="CN359" s="343"/>
      <c r="CO359" s="343"/>
      <c r="CP359" s="343"/>
      <c r="CQ359" s="343"/>
      <c r="CR359" s="343"/>
      <c r="CS359" s="343"/>
      <c r="CT359" s="343"/>
      <c r="CU359" s="343"/>
      <c r="CV359" s="343"/>
      <c r="CW359" s="343"/>
      <c r="CX359" s="343"/>
      <c r="CY359" s="343"/>
      <c r="CZ359" s="343"/>
    </row>
    <row r="360" s="303" customFormat="true" ht="15" customHeight="true" x14ac:dyDescent="0.2">
      <c r="B360" s="305"/>
      <c r="Z360" s="343"/>
      <c r="AA360" s="343"/>
      <c r="AB360" s="343"/>
      <c r="AC360" s="343"/>
      <c r="AD360" s="343"/>
      <c r="AE360" s="343"/>
      <c r="AF360" s="343"/>
      <c r="AG360" s="343"/>
      <c r="AH360" s="343"/>
      <c r="AI360" s="343"/>
      <c r="AJ360" s="343"/>
      <c r="AK360" s="343"/>
      <c r="AL360" s="343"/>
      <c r="AM360" s="343"/>
      <c r="AN360" s="343"/>
      <c r="AO360" s="343"/>
      <c r="AP360" s="343"/>
      <c r="AQ360" s="343"/>
      <c r="AR360" s="343"/>
      <c r="AS360" s="343"/>
      <c r="AT360" s="343"/>
      <c r="AU360" s="343"/>
      <c r="AV360" s="343"/>
      <c r="AW360" s="343"/>
      <c r="AX360" s="343"/>
      <c r="AY360" s="343"/>
      <c r="AZ360" s="343"/>
      <c r="BA360" s="370"/>
      <c r="BB360" s="307"/>
      <c r="BC360" s="370"/>
      <c r="BD360" s="370"/>
      <c r="BE360" s="370"/>
      <c r="BF360" s="370"/>
      <c r="BG360" s="370"/>
      <c r="BH360" s="370"/>
      <c r="BI360" s="370"/>
      <c r="BJ360" s="370"/>
      <c r="BK360" s="370"/>
      <c r="BL360" s="370"/>
      <c r="BM360" s="370"/>
      <c r="BN360" s="370"/>
      <c r="BO360" s="370"/>
      <c r="BP360" s="370"/>
      <c r="BQ360" s="370"/>
      <c r="BR360" s="370"/>
      <c r="BS360" s="370"/>
      <c r="BT360" s="370"/>
      <c r="BU360" s="370"/>
      <c r="BV360" s="370"/>
      <c r="BW360" s="370"/>
      <c r="BX360" s="370"/>
      <c r="BY360" s="370"/>
      <c r="BZ360" s="343"/>
      <c r="CA360" s="343"/>
      <c r="CB360" s="343"/>
      <c r="CC360" s="343"/>
      <c r="CD360" s="343"/>
      <c r="CE360" s="343"/>
      <c r="CF360" s="343"/>
      <c r="CG360" s="343"/>
      <c r="CH360" s="343"/>
      <c r="CI360" s="343"/>
      <c r="CJ360" s="343"/>
      <c r="CK360" s="343"/>
      <c r="CL360" s="343"/>
      <c r="CM360" s="343"/>
      <c r="CN360" s="343"/>
      <c r="CO360" s="343"/>
      <c r="CP360" s="343"/>
      <c r="CQ360" s="343"/>
      <c r="CR360" s="343"/>
      <c r="CS360" s="343"/>
      <c r="CT360" s="343"/>
      <c r="CU360" s="343"/>
      <c r="CV360" s="343"/>
      <c r="CW360" s="343"/>
      <c r="CX360" s="343"/>
      <c r="CY360" s="343"/>
      <c r="CZ360" s="343"/>
    </row>
    <row r="361" s="303" customFormat="true" ht="15" customHeight="true" x14ac:dyDescent="0.2">
      <c r="B361" s="305"/>
      <c r="Z361" s="343"/>
      <c r="AA361" s="343"/>
      <c r="AB361" s="343"/>
      <c r="AC361" s="343"/>
      <c r="AD361" s="343"/>
      <c r="AE361" s="343"/>
      <c r="AF361" s="343"/>
      <c r="AG361" s="343"/>
      <c r="AH361" s="343"/>
      <c r="AI361" s="343"/>
      <c r="AJ361" s="343"/>
      <c r="AK361" s="343"/>
      <c r="AL361" s="343"/>
      <c r="AM361" s="343"/>
      <c r="AN361" s="343"/>
      <c r="AO361" s="343"/>
      <c r="AP361" s="343"/>
      <c r="AQ361" s="343"/>
      <c r="AR361" s="343"/>
      <c r="AS361" s="343"/>
      <c r="AT361" s="343"/>
      <c r="AU361" s="343"/>
      <c r="AV361" s="343"/>
      <c r="AW361" s="343"/>
      <c r="AX361" s="343"/>
      <c r="AY361" s="343"/>
      <c r="AZ361" s="343"/>
      <c r="BA361" s="370"/>
      <c r="BB361" s="307"/>
      <c r="BC361" s="370"/>
      <c r="BD361" s="370"/>
      <c r="BE361" s="370"/>
      <c r="BF361" s="370"/>
      <c r="BG361" s="370"/>
      <c r="BH361" s="370"/>
      <c r="BI361" s="370"/>
      <c r="BJ361" s="370"/>
      <c r="BK361" s="370"/>
      <c r="BL361" s="370"/>
      <c r="BM361" s="370"/>
      <c r="BN361" s="370"/>
      <c r="BO361" s="370"/>
      <c r="BP361" s="370"/>
      <c r="BQ361" s="370"/>
      <c r="BR361" s="370"/>
      <c r="BS361" s="370"/>
      <c r="BT361" s="370"/>
      <c r="BU361" s="370"/>
      <c r="BV361" s="370"/>
      <c r="BW361" s="370"/>
      <c r="BX361" s="370"/>
      <c r="BY361" s="370"/>
      <c r="BZ361" s="343"/>
      <c r="CA361" s="343"/>
      <c r="CB361" s="343"/>
      <c r="CC361" s="343"/>
      <c r="CD361" s="343"/>
      <c r="CE361" s="343"/>
      <c r="CF361" s="343"/>
      <c r="CG361" s="343"/>
      <c r="CH361" s="343"/>
      <c r="CI361" s="343"/>
      <c r="CJ361" s="343"/>
      <c r="CK361" s="343"/>
      <c r="CL361" s="343"/>
      <c r="CM361" s="343"/>
      <c r="CN361" s="343"/>
      <c r="CO361" s="343"/>
      <c r="CP361" s="343"/>
      <c r="CQ361" s="343"/>
      <c r="CR361" s="343"/>
      <c r="CS361" s="343"/>
      <c r="CT361" s="343"/>
      <c r="CU361" s="343"/>
      <c r="CV361" s="343"/>
      <c r="CW361" s="343"/>
      <c r="CX361" s="343"/>
      <c r="CY361" s="343"/>
      <c r="CZ361" s="343"/>
    </row>
    <row r="362" s="303" customFormat="true" ht="15" customHeight="true" x14ac:dyDescent="0.2">
      <c r="B362" s="305"/>
      <c r="Z362" s="343"/>
      <c r="AA362" s="343"/>
      <c r="AB362" s="343"/>
      <c r="AC362" s="343"/>
      <c r="AD362" s="343"/>
      <c r="AE362" s="343"/>
      <c r="AF362" s="343"/>
      <c r="AG362" s="343"/>
      <c r="AH362" s="343"/>
      <c r="AI362" s="343"/>
      <c r="AJ362" s="343"/>
      <c r="AK362" s="343"/>
      <c r="AL362" s="343"/>
      <c r="AM362" s="343"/>
      <c r="AN362" s="343"/>
      <c r="AO362" s="343"/>
      <c r="AP362" s="343"/>
      <c r="AQ362" s="343"/>
      <c r="AR362" s="343"/>
      <c r="AS362" s="343"/>
      <c r="AT362" s="343"/>
      <c r="AU362" s="343"/>
      <c r="AV362" s="343"/>
      <c r="AW362" s="343"/>
      <c r="AX362" s="343"/>
      <c r="AY362" s="343"/>
      <c r="AZ362" s="343"/>
      <c r="BA362" s="370"/>
      <c r="BB362" s="307"/>
      <c r="BC362" s="370"/>
      <c r="BD362" s="370"/>
      <c r="BE362" s="370"/>
      <c r="BF362" s="370"/>
      <c r="BG362" s="370"/>
      <c r="BH362" s="370"/>
      <c r="BI362" s="370"/>
      <c r="BJ362" s="370"/>
      <c r="BK362" s="370"/>
      <c r="BL362" s="370"/>
      <c r="BM362" s="370"/>
      <c r="BN362" s="370"/>
      <c r="BO362" s="370"/>
      <c r="BP362" s="370"/>
      <c r="BQ362" s="370"/>
      <c r="BR362" s="370"/>
      <c r="BS362" s="370"/>
      <c r="BT362" s="370"/>
      <c r="BU362" s="370"/>
      <c r="BV362" s="370"/>
      <c r="BW362" s="370"/>
      <c r="BX362" s="370"/>
      <c r="BY362" s="370"/>
      <c r="BZ362" s="343"/>
      <c r="CA362" s="343"/>
      <c r="CB362" s="343"/>
      <c r="CC362" s="343"/>
      <c r="CD362" s="343"/>
      <c r="CE362" s="343"/>
      <c r="CF362" s="343"/>
      <c r="CG362" s="343"/>
      <c r="CH362" s="343"/>
      <c r="CI362" s="343"/>
      <c r="CJ362" s="343"/>
      <c r="CK362" s="343"/>
      <c r="CL362" s="343"/>
      <c r="CM362" s="343"/>
      <c r="CN362" s="343"/>
      <c r="CO362" s="343"/>
      <c r="CP362" s="343"/>
      <c r="CQ362" s="343"/>
      <c r="CR362" s="343"/>
      <c r="CS362" s="343"/>
      <c r="CT362" s="343"/>
      <c r="CU362" s="343"/>
      <c r="CV362" s="343"/>
      <c r="CW362" s="343"/>
      <c r="CX362" s="343"/>
      <c r="CY362" s="343"/>
      <c r="CZ362" s="343"/>
    </row>
    <row r="363" s="303" customFormat="true" ht="15" customHeight="true" x14ac:dyDescent="0.2">
      <c r="B363" s="305"/>
      <c r="Z363" s="343"/>
      <c r="AA363" s="343"/>
      <c r="AB363" s="343"/>
      <c r="AC363" s="343"/>
      <c r="AD363" s="343"/>
      <c r="AE363" s="343"/>
      <c r="AF363" s="343"/>
      <c r="AG363" s="343"/>
      <c r="AH363" s="343"/>
      <c r="AI363" s="343"/>
      <c r="AJ363" s="343"/>
      <c r="AK363" s="343"/>
      <c r="AL363" s="343"/>
      <c r="AM363" s="343"/>
      <c r="AN363" s="343"/>
      <c r="AO363" s="343"/>
      <c r="AP363" s="343"/>
      <c r="AQ363" s="343"/>
      <c r="AR363" s="343"/>
      <c r="AS363" s="343"/>
      <c r="AT363" s="343"/>
      <c r="AU363" s="343"/>
      <c r="AV363" s="343"/>
      <c r="AW363" s="343"/>
      <c r="AX363" s="343"/>
      <c r="AY363" s="343"/>
      <c r="AZ363" s="343"/>
      <c r="BA363" s="370"/>
      <c r="BB363" s="307"/>
      <c r="BC363" s="370"/>
      <c r="BD363" s="370"/>
      <c r="BE363" s="370"/>
      <c r="BF363" s="370"/>
      <c r="BG363" s="370"/>
      <c r="BH363" s="370"/>
      <c r="BI363" s="370"/>
      <c r="BJ363" s="370"/>
      <c r="BK363" s="370"/>
      <c r="BL363" s="370"/>
      <c r="BM363" s="370"/>
      <c r="BN363" s="370"/>
      <c r="BO363" s="370"/>
      <c r="BP363" s="370"/>
      <c r="BQ363" s="370"/>
      <c r="BR363" s="370"/>
      <c r="BS363" s="370"/>
      <c r="BT363" s="370"/>
      <c r="BU363" s="370"/>
      <c r="BV363" s="370"/>
      <c r="BW363" s="370"/>
      <c r="BX363" s="370"/>
      <c r="BY363" s="370"/>
      <c r="BZ363" s="343"/>
      <c r="CA363" s="343"/>
      <c r="CB363" s="343"/>
      <c r="CC363" s="343"/>
      <c r="CD363" s="343"/>
      <c r="CE363" s="343"/>
      <c r="CF363" s="343"/>
      <c r="CG363" s="343"/>
      <c r="CH363" s="343"/>
      <c r="CI363" s="343"/>
      <c r="CJ363" s="343"/>
      <c r="CK363" s="343"/>
      <c r="CL363" s="343"/>
      <c r="CM363" s="343"/>
      <c r="CN363" s="343"/>
      <c r="CO363" s="343"/>
      <c r="CP363" s="343"/>
      <c r="CQ363" s="343"/>
      <c r="CR363" s="343"/>
      <c r="CS363" s="343"/>
      <c r="CT363" s="343"/>
      <c r="CU363" s="343"/>
      <c r="CV363" s="343"/>
      <c r="CW363" s="343"/>
      <c r="CX363" s="343"/>
      <c r="CY363" s="343"/>
      <c r="CZ363" s="343"/>
    </row>
    <row r="364" s="303" customFormat="true" ht="15" customHeight="true" x14ac:dyDescent="0.2">
      <c r="B364" s="305"/>
      <c r="Z364" s="343"/>
      <c r="AA364" s="343"/>
      <c r="AB364" s="343"/>
      <c r="AC364" s="343"/>
      <c r="AD364" s="343"/>
      <c r="AE364" s="343"/>
      <c r="AF364" s="343"/>
      <c r="AG364" s="343"/>
      <c r="AH364" s="343"/>
      <c r="AI364" s="343"/>
      <c r="AJ364" s="343"/>
      <c r="AK364" s="343"/>
      <c r="AL364" s="343"/>
      <c r="AM364" s="343"/>
      <c r="AN364" s="343"/>
      <c r="AO364" s="343"/>
      <c r="AP364" s="343"/>
      <c r="AQ364" s="343"/>
      <c r="AR364" s="343"/>
      <c r="AS364" s="343"/>
      <c r="AT364" s="343"/>
      <c r="AU364" s="343"/>
      <c r="AV364" s="343"/>
      <c r="AW364" s="343"/>
      <c r="AX364" s="343"/>
      <c r="AY364" s="343"/>
      <c r="AZ364" s="343"/>
      <c r="BA364" s="370"/>
      <c r="BB364" s="307"/>
      <c r="BC364" s="370"/>
      <c r="BD364" s="370"/>
      <c r="BE364" s="370"/>
      <c r="BF364" s="370"/>
      <c r="BG364" s="370"/>
      <c r="BH364" s="370"/>
      <c r="BI364" s="370"/>
      <c r="BJ364" s="370"/>
      <c r="BK364" s="370"/>
      <c r="BL364" s="370"/>
      <c r="BM364" s="370"/>
      <c r="BN364" s="370"/>
      <c r="BO364" s="370"/>
      <c r="BP364" s="370"/>
      <c r="BQ364" s="370"/>
      <c r="BR364" s="370"/>
      <c r="BS364" s="370"/>
      <c r="BT364" s="370"/>
      <c r="BU364" s="370"/>
      <c r="BV364" s="370"/>
      <c r="BW364" s="370"/>
      <c r="BX364" s="370"/>
      <c r="BY364" s="370"/>
      <c r="BZ364" s="343"/>
      <c r="CA364" s="343"/>
      <c r="CB364" s="343"/>
      <c r="CC364" s="343"/>
      <c r="CD364" s="343"/>
      <c r="CE364" s="343"/>
      <c r="CF364" s="343"/>
      <c r="CG364" s="343"/>
      <c r="CH364" s="343"/>
      <c r="CI364" s="343"/>
      <c r="CJ364" s="343"/>
      <c r="CK364" s="343"/>
      <c r="CL364" s="343"/>
      <c r="CM364" s="343"/>
      <c r="CN364" s="343"/>
      <c r="CO364" s="343"/>
      <c r="CP364" s="343"/>
      <c r="CQ364" s="343"/>
      <c r="CR364" s="343"/>
      <c r="CS364" s="343"/>
      <c r="CT364" s="343"/>
      <c r="CU364" s="343"/>
      <c r="CV364" s="343"/>
      <c r="CW364" s="343"/>
      <c r="CX364" s="343"/>
      <c r="CY364" s="343"/>
      <c r="CZ364" s="343"/>
    </row>
    <row r="365" s="303" customFormat="true" ht="15" customHeight="true" x14ac:dyDescent="0.2">
      <c r="B365" s="305"/>
      <c r="Z365" s="343"/>
      <c r="AA365" s="343"/>
      <c r="AB365" s="343"/>
      <c r="AC365" s="343"/>
      <c r="AD365" s="343"/>
      <c r="AE365" s="343"/>
      <c r="AF365" s="343"/>
      <c r="AG365" s="343"/>
      <c r="AH365" s="343"/>
      <c r="AI365" s="343"/>
      <c r="AJ365" s="343"/>
      <c r="AK365" s="343"/>
      <c r="AL365" s="343"/>
      <c r="AM365" s="343"/>
      <c r="AN365" s="343"/>
      <c r="AO365" s="343"/>
      <c r="AP365" s="343"/>
      <c r="AQ365" s="343"/>
      <c r="AR365" s="343"/>
      <c r="AS365" s="343"/>
      <c r="AT365" s="343"/>
      <c r="AU365" s="343"/>
      <c r="AV365" s="343"/>
      <c r="AW365" s="343"/>
      <c r="AX365" s="343"/>
      <c r="AY365" s="343"/>
      <c r="AZ365" s="343"/>
      <c r="BA365" s="370"/>
      <c r="BB365" s="307"/>
      <c r="BC365" s="370"/>
      <c r="BD365" s="370"/>
      <c r="BE365" s="370"/>
      <c r="BF365" s="370"/>
      <c r="BG365" s="370"/>
      <c r="BH365" s="370"/>
      <c r="BI365" s="370"/>
      <c r="BJ365" s="370"/>
      <c r="BK365" s="370"/>
      <c r="BL365" s="370"/>
      <c r="BM365" s="370"/>
      <c r="BN365" s="370"/>
      <c r="BO365" s="370"/>
      <c r="BP365" s="370"/>
      <c r="BQ365" s="370"/>
      <c r="BR365" s="370"/>
      <c r="BS365" s="370"/>
      <c r="BT365" s="370"/>
      <c r="BU365" s="370"/>
      <c r="BV365" s="370"/>
      <c r="BW365" s="370"/>
      <c r="BX365" s="370"/>
      <c r="BY365" s="370"/>
      <c r="BZ365" s="343"/>
      <c r="CA365" s="343"/>
      <c r="CB365" s="343"/>
      <c r="CC365" s="343"/>
      <c r="CD365" s="343"/>
      <c r="CE365" s="343"/>
      <c r="CF365" s="343"/>
      <c r="CG365" s="343"/>
      <c r="CH365" s="343"/>
      <c r="CI365" s="343"/>
      <c r="CJ365" s="343"/>
      <c r="CK365" s="343"/>
      <c r="CL365" s="343"/>
      <c r="CM365" s="343"/>
      <c r="CN365" s="343"/>
      <c r="CO365" s="343"/>
      <c r="CP365" s="343"/>
      <c r="CQ365" s="343"/>
      <c r="CR365" s="343"/>
      <c r="CS365" s="343"/>
      <c r="CT365" s="343"/>
      <c r="CU365" s="343"/>
      <c r="CV365" s="343"/>
      <c r="CW365" s="343"/>
      <c r="CX365" s="343"/>
      <c r="CY365" s="343"/>
      <c r="CZ365" s="343"/>
    </row>
    <row r="366" s="303" customFormat="true" ht="15" customHeight="true" x14ac:dyDescent="0.2">
      <c r="B366" s="305"/>
      <c r="Z366" s="343"/>
      <c r="AA366" s="343"/>
      <c r="AB366" s="343"/>
      <c r="AC366" s="343"/>
      <c r="AD366" s="343"/>
      <c r="AE366" s="343"/>
      <c r="AF366" s="343"/>
      <c r="AG366" s="343"/>
      <c r="AH366" s="343"/>
      <c r="AI366" s="343"/>
      <c r="AJ366" s="343"/>
      <c r="AK366" s="343"/>
      <c r="AL366" s="343"/>
      <c r="AM366" s="343"/>
      <c r="AN366" s="343"/>
      <c r="AO366" s="343"/>
      <c r="AP366" s="343"/>
      <c r="AQ366" s="343"/>
      <c r="AR366" s="343"/>
      <c r="AS366" s="343"/>
      <c r="AT366" s="343"/>
      <c r="AU366" s="343"/>
      <c r="AV366" s="343"/>
      <c r="AW366" s="343"/>
      <c r="AX366" s="343"/>
      <c r="AY366" s="343"/>
      <c r="AZ366" s="343"/>
      <c r="BA366" s="370"/>
      <c r="BB366" s="307"/>
      <c r="BC366" s="370"/>
      <c r="BD366" s="370"/>
      <c r="BE366" s="370"/>
      <c r="BF366" s="370"/>
      <c r="BG366" s="370"/>
      <c r="BH366" s="370"/>
      <c r="BI366" s="370"/>
      <c r="BJ366" s="370"/>
      <c r="BK366" s="370"/>
      <c r="BL366" s="370"/>
      <c r="BM366" s="370"/>
      <c r="BN366" s="370"/>
      <c r="BO366" s="370"/>
      <c r="BP366" s="370"/>
      <c r="BQ366" s="370"/>
      <c r="BR366" s="370"/>
      <c r="BS366" s="370"/>
      <c r="BT366" s="370"/>
      <c r="BU366" s="370"/>
      <c r="BV366" s="370"/>
      <c r="BW366" s="370"/>
      <c r="BX366" s="370"/>
      <c r="BY366" s="370"/>
      <c r="BZ366" s="343"/>
      <c r="CA366" s="343"/>
      <c r="CB366" s="343"/>
      <c r="CC366" s="343"/>
      <c r="CD366" s="343"/>
      <c r="CE366" s="343"/>
      <c r="CF366" s="343"/>
      <c r="CG366" s="343"/>
      <c r="CH366" s="343"/>
      <c r="CI366" s="343"/>
      <c r="CJ366" s="343"/>
      <c r="CK366" s="343"/>
      <c r="CL366" s="343"/>
      <c r="CM366" s="343"/>
      <c r="CN366" s="343"/>
      <c r="CO366" s="343"/>
      <c r="CP366" s="343"/>
      <c r="CQ366" s="343"/>
      <c r="CR366" s="343"/>
      <c r="CS366" s="343"/>
      <c r="CT366" s="343"/>
      <c r="CU366" s="343"/>
      <c r="CV366" s="343"/>
      <c r="CW366" s="343"/>
      <c r="CX366" s="343"/>
      <c r="CY366" s="343"/>
      <c r="CZ366" s="343"/>
    </row>
    <row r="367" s="303" customFormat="true" ht="15" customHeight="true" x14ac:dyDescent="0.2">
      <c r="B367" s="305"/>
      <c r="Z367" s="343"/>
      <c r="AA367" s="343"/>
      <c r="AB367" s="343"/>
      <c r="AC367" s="343"/>
      <c r="AD367" s="343"/>
      <c r="AE367" s="343"/>
      <c r="AF367" s="343"/>
      <c r="AG367" s="343"/>
      <c r="AH367" s="343"/>
      <c r="AI367" s="343"/>
      <c r="AJ367" s="343"/>
      <c r="AK367" s="343"/>
      <c r="AL367" s="343"/>
      <c r="AM367" s="343"/>
      <c r="AN367" s="343"/>
      <c r="AO367" s="343"/>
      <c r="AP367" s="343"/>
      <c r="AQ367" s="343"/>
      <c r="AR367" s="343"/>
      <c r="AS367" s="343"/>
      <c r="AT367" s="343"/>
      <c r="AU367" s="343"/>
      <c r="AV367" s="343"/>
      <c r="AW367" s="343"/>
      <c r="AX367" s="343"/>
      <c r="AY367" s="343"/>
      <c r="AZ367" s="343"/>
      <c r="BA367" s="370"/>
      <c r="BB367" s="307"/>
      <c r="BC367" s="370"/>
      <c r="BD367" s="370"/>
      <c r="BE367" s="370"/>
      <c r="BF367" s="370"/>
      <c r="BG367" s="370"/>
      <c r="BH367" s="370"/>
      <c r="BI367" s="370"/>
      <c r="BJ367" s="370"/>
      <c r="BK367" s="370"/>
      <c r="BL367" s="370"/>
      <c r="BM367" s="370"/>
      <c r="BN367" s="370"/>
      <c r="BO367" s="370"/>
      <c r="BP367" s="370"/>
      <c r="BQ367" s="370"/>
      <c r="BR367" s="370"/>
      <c r="BS367" s="370"/>
      <c r="BT367" s="370"/>
      <c r="BU367" s="370"/>
      <c r="BV367" s="370"/>
      <c r="BW367" s="370"/>
      <c r="BX367" s="370"/>
      <c r="BY367" s="370"/>
      <c r="BZ367" s="343"/>
      <c r="CA367" s="343"/>
      <c r="CB367" s="343"/>
      <c r="CC367" s="343"/>
      <c r="CD367" s="343"/>
      <c r="CE367" s="343"/>
      <c r="CF367" s="343"/>
      <c r="CG367" s="343"/>
      <c r="CH367" s="343"/>
      <c r="CI367" s="343"/>
      <c r="CJ367" s="343"/>
      <c r="CK367" s="343"/>
      <c r="CL367" s="343"/>
      <c r="CM367" s="343"/>
      <c r="CN367" s="343"/>
      <c r="CO367" s="343"/>
      <c r="CP367" s="343"/>
      <c r="CQ367" s="343"/>
      <c r="CR367" s="343"/>
      <c r="CS367" s="343"/>
      <c r="CT367" s="343"/>
      <c r="CU367" s="343"/>
      <c r="CV367" s="343"/>
      <c r="CW367" s="343"/>
      <c r="CX367" s="343"/>
      <c r="CY367" s="343"/>
      <c r="CZ367" s="343"/>
    </row>
    <row r="368" s="303" customFormat="true" ht="15" customHeight="true" x14ac:dyDescent="0.2">
      <c r="B368" s="305"/>
      <c r="Z368" s="343"/>
      <c r="AA368" s="343"/>
      <c r="AB368" s="343"/>
      <c r="AC368" s="343"/>
      <c r="AD368" s="343"/>
      <c r="AE368" s="343"/>
      <c r="AF368" s="343"/>
      <c r="AG368" s="343"/>
      <c r="AH368" s="343"/>
      <c r="AI368" s="343"/>
      <c r="AJ368" s="343"/>
      <c r="AK368" s="343"/>
      <c r="AL368" s="343"/>
      <c r="AM368" s="343"/>
      <c r="AN368" s="343"/>
      <c r="AO368" s="343"/>
      <c r="AP368" s="343"/>
      <c r="AQ368" s="343"/>
      <c r="AR368" s="343"/>
      <c r="AS368" s="343"/>
      <c r="AT368" s="343"/>
      <c r="AU368" s="343"/>
      <c r="AV368" s="343"/>
      <c r="AW368" s="343"/>
      <c r="AX368" s="343"/>
      <c r="AY368" s="343"/>
      <c r="AZ368" s="343"/>
      <c r="BA368" s="370"/>
      <c r="BB368" s="307"/>
      <c r="BC368" s="370"/>
      <c r="BD368" s="370"/>
      <c r="BE368" s="370"/>
      <c r="BF368" s="370"/>
      <c r="BG368" s="370"/>
      <c r="BH368" s="370"/>
      <c r="BI368" s="370"/>
      <c r="BJ368" s="370"/>
      <c r="BK368" s="370"/>
      <c r="BL368" s="370"/>
      <c r="BM368" s="370"/>
      <c r="BN368" s="370"/>
      <c r="BO368" s="370"/>
      <c r="BP368" s="370"/>
      <c r="BQ368" s="370"/>
      <c r="BR368" s="370"/>
      <c r="BS368" s="370"/>
      <c r="BT368" s="370"/>
      <c r="BU368" s="370"/>
      <c r="BV368" s="370"/>
      <c r="BW368" s="370"/>
      <c r="BX368" s="370"/>
      <c r="BY368" s="370"/>
      <c r="BZ368" s="343"/>
      <c r="CA368" s="343"/>
      <c r="CB368" s="343"/>
      <c r="CC368" s="343"/>
      <c r="CD368" s="343"/>
      <c r="CE368" s="343"/>
      <c r="CF368" s="343"/>
      <c r="CG368" s="343"/>
      <c r="CH368" s="343"/>
      <c r="CI368" s="343"/>
      <c r="CJ368" s="343"/>
      <c r="CK368" s="343"/>
      <c r="CL368" s="343"/>
      <c r="CM368" s="343"/>
      <c r="CN368" s="343"/>
      <c r="CO368" s="343"/>
      <c r="CP368" s="343"/>
      <c r="CQ368" s="343"/>
      <c r="CR368" s="343"/>
      <c r="CS368" s="343"/>
      <c r="CT368" s="343"/>
      <c r="CU368" s="343"/>
      <c r="CV368" s="343"/>
      <c r="CW368" s="343"/>
      <c r="CX368" s="343"/>
      <c r="CY368" s="343"/>
      <c r="CZ368" s="343"/>
    </row>
    <row r="369" s="303" customFormat="true" ht="15" customHeight="true" x14ac:dyDescent="0.2">
      <c r="B369" s="305"/>
      <c r="Z369" s="343"/>
      <c r="AA369" s="343"/>
      <c r="AB369" s="343"/>
      <c r="AC369" s="343"/>
      <c r="AD369" s="343"/>
      <c r="AE369" s="343"/>
      <c r="AF369" s="343"/>
      <c r="AG369" s="343"/>
      <c r="AH369" s="343"/>
      <c r="AI369" s="343"/>
      <c r="AJ369" s="343"/>
      <c r="AK369" s="343"/>
      <c r="AL369" s="343"/>
      <c r="AM369" s="343"/>
      <c r="AN369" s="343"/>
      <c r="AO369" s="343"/>
      <c r="AP369" s="343"/>
      <c r="AQ369" s="343"/>
      <c r="AR369" s="343"/>
      <c r="AS369" s="343"/>
      <c r="AT369" s="343"/>
      <c r="AU369" s="343"/>
      <c r="AV369" s="343"/>
      <c r="AW369" s="343"/>
      <c r="AX369" s="343"/>
      <c r="AY369" s="343"/>
      <c r="AZ369" s="343"/>
      <c r="BA369" s="370"/>
      <c r="BB369" s="307"/>
      <c r="BC369" s="370"/>
      <c r="BD369" s="370"/>
      <c r="BE369" s="370"/>
      <c r="BF369" s="370"/>
      <c r="BG369" s="370"/>
      <c r="BH369" s="370"/>
      <c r="BI369" s="370"/>
      <c r="BJ369" s="370"/>
      <c r="BK369" s="370"/>
      <c r="BL369" s="370"/>
      <c r="BM369" s="370"/>
      <c r="BN369" s="370"/>
      <c r="BO369" s="370"/>
      <c r="BP369" s="370"/>
      <c r="BQ369" s="370"/>
      <c r="BR369" s="370"/>
      <c r="BS369" s="370"/>
      <c r="BT369" s="370"/>
      <c r="BU369" s="370"/>
      <c r="BV369" s="370"/>
      <c r="BW369" s="370"/>
      <c r="BX369" s="370"/>
      <c r="BY369" s="370"/>
      <c r="BZ369" s="343"/>
      <c r="CA369" s="343"/>
      <c r="CB369" s="343"/>
      <c r="CC369" s="343"/>
      <c r="CD369" s="343"/>
      <c r="CE369" s="343"/>
      <c r="CF369" s="343"/>
      <c r="CG369" s="343"/>
      <c r="CH369" s="343"/>
      <c r="CI369" s="343"/>
      <c r="CJ369" s="343"/>
      <c r="CK369" s="343"/>
      <c r="CL369" s="343"/>
      <c r="CM369" s="343"/>
      <c r="CN369" s="343"/>
      <c r="CO369" s="343"/>
      <c r="CP369" s="343"/>
      <c r="CQ369" s="343"/>
      <c r="CR369" s="343"/>
      <c r="CS369" s="343"/>
      <c r="CT369" s="343"/>
      <c r="CU369" s="343"/>
      <c r="CV369" s="343"/>
      <c r="CW369" s="343"/>
      <c r="CX369" s="343"/>
      <c r="CY369" s="343"/>
      <c r="CZ369" s="343"/>
    </row>
    <row r="370" s="303" customFormat="true" ht="15" customHeight="true" x14ac:dyDescent="0.2">
      <c r="B370" s="305"/>
      <c r="Z370" s="343"/>
      <c r="AA370" s="343"/>
      <c r="AB370" s="343"/>
      <c r="AC370" s="343"/>
      <c r="AD370" s="343"/>
      <c r="AE370" s="343"/>
      <c r="AF370" s="343"/>
      <c r="AG370" s="343"/>
      <c r="AH370" s="343"/>
      <c r="AI370" s="343"/>
      <c r="AJ370" s="343"/>
      <c r="AK370" s="343"/>
      <c r="AL370" s="343"/>
      <c r="AM370" s="343"/>
      <c r="AN370" s="343"/>
      <c r="AO370" s="343"/>
      <c r="AP370" s="343"/>
      <c r="AQ370" s="343"/>
      <c r="AR370" s="343"/>
      <c r="AS370" s="343"/>
      <c r="AT370" s="343"/>
      <c r="AU370" s="343"/>
      <c r="AV370" s="343"/>
      <c r="AW370" s="343"/>
      <c r="AX370" s="343"/>
      <c r="AY370" s="343"/>
      <c r="AZ370" s="343"/>
      <c r="BA370" s="370"/>
      <c r="BB370" s="307"/>
      <c r="BC370" s="370"/>
      <c r="BD370" s="370"/>
      <c r="BE370" s="370"/>
      <c r="BF370" s="370"/>
      <c r="BG370" s="370"/>
      <c r="BH370" s="370"/>
      <c r="BI370" s="370"/>
      <c r="BJ370" s="370"/>
      <c r="BK370" s="370"/>
      <c r="BL370" s="370"/>
      <c r="BM370" s="370"/>
      <c r="BN370" s="370"/>
      <c r="BO370" s="370"/>
      <c r="BP370" s="370"/>
      <c r="BQ370" s="370"/>
      <c r="BR370" s="370"/>
      <c r="BS370" s="370"/>
      <c r="BT370" s="370"/>
      <c r="BU370" s="370"/>
      <c r="BV370" s="370"/>
      <c r="BW370" s="370"/>
      <c r="BX370" s="370"/>
      <c r="BY370" s="370"/>
      <c r="BZ370" s="343"/>
      <c r="CA370" s="343"/>
      <c r="CB370" s="343"/>
      <c r="CC370" s="343"/>
      <c r="CD370" s="343"/>
      <c r="CE370" s="343"/>
      <c r="CF370" s="343"/>
      <c r="CG370" s="343"/>
      <c r="CH370" s="343"/>
      <c r="CI370" s="343"/>
      <c r="CJ370" s="343"/>
      <c r="CK370" s="343"/>
      <c r="CL370" s="343"/>
      <c r="CM370" s="343"/>
      <c r="CN370" s="343"/>
      <c r="CO370" s="343"/>
      <c r="CP370" s="343"/>
      <c r="CQ370" s="343"/>
      <c r="CR370" s="343"/>
      <c r="CS370" s="343"/>
      <c r="CT370" s="343"/>
      <c r="CU370" s="343"/>
      <c r="CV370" s="343"/>
      <c r="CW370" s="343"/>
      <c r="CX370" s="343"/>
      <c r="CY370" s="343"/>
      <c r="CZ370" s="343"/>
    </row>
    <row r="371" s="303" customFormat="true" ht="15" customHeight="true" x14ac:dyDescent="0.2">
      <c r="B371" s="305"/>
      <c r="Z371" s="343"/>
      <c r="AA371" s="343"/>
      <c r="AB371" s="343"/>
      <c r="AC371" s="343"/>
      <c r="AD371" s="343"/>
      <c r="AE371" s="343"/>
      <c r="AF371" s="343"/>
      <c r="AG371" s="343"/>
      <c r="AH371" s="343"/>
      <c r="AI371" s="343"/>
      <c r="AJ371" s="343"/>
      <c r="AK371" s="343"/>
      <c r="AL371" s="343"/>
      <c r="AM371" s="343"/>
      <c r="AN371" s="343"/>
      <c r="AO371" s="343"/>
      <c r="AP371" s="343"/>
      <c r="AQ371" s="343"/>
      <c r="AR371" s="343"/>
      <c r="AS371" s="343"/>
      <c r="AT371" s="343"/>
      <c r="AU371" s="343"/>
      <c r="AV371" s="343"/>
      <c r="AW371" s="343"/>
      <c r="AX371" s="343"/>
      <c r="AY371" s="343"/>
      <c r="AZ371" s="343"/>
      <c r="BA371" s="370"/>
      <c r="BB371" s="307"/>
      <c r="BC371" s="370"/>
      <c r="BD371" s="370"/>
      <c r="BE371" s="370"/>
      <c r="BF371" s="370"/>
      <c r="BG371" s="370"/>
      <c r="BH371" s="370"/>
      <c r="BI371" s="370"/>
      <c r="BJ371" s="370"/>
      <c r="BK371" s="370"/>
      <c r="BL371" s="370"/>
      <c r="BM371" s="370"/>
      <c r="BN371" s="370"/>
      <c r="BO371" s="370"/>
      <c r="BP371" s="370"/>
      <c r="BQ371" s="370"/>
      <c r="BR371" s="370"/>
      <c r="BS371" s="370"/>
      <c r="BT371" s="370"/>
      <c r="BU371" s="370"/>
      <c r="BV371" s="370"/>
      <c r="BW371" s="370"/>
      <c r="BX371" s="370"/>
      <c r="BY371" s="370"/>
      <c r="BZ371" s="343"/>
      <c r="CA371" s="343"/>
      <c r="CB371" s="343"/>
      <c r="CC371" s="343"/>
      <c r="CD371" s="343"/>
      <c r="CE371" s="343"/>
      <c r="CF371" s="343"/>
      <c r="CG371" s="343"/>
      <c r="CH371" s="343"/>
      <c r="CI371" s="343"/>
      <c r="CJ371" s="343"/>
      <c r="CK371" s="343"/>
      <c r="CL371" s="343"/>
      <c r="CM371" s="343"/>
      <c r="CN371" s="343"/>
      <c r="CO371" s="343"/>
      <c r="CP371" s="343"/>
      <c r="CQ371" s="343"/>
      <c r="CR371" s="343"/>
      <c r="CS371" s="343"/>
      <c r="CT371" s="343"/>
      <c r="CU371" s="343"/>
      <c r="CV371" s="343"/>
      <c r="CW371" s="343"/>
      <c r="CX371" s="343"/>
      <c r="CY371" s="343"/>
      <c r="CZ371" s="343"/>
    </row>
    <row r="372" s="303" customFormat="true" ht="15" customHeight="true" x14ac:dyDescent="0.2">
      <c r="B372" s="305"/>
      <c r="Z372" s="343"/>
      <c r="AA372" s="343"/>
      <c r="AB372" s="343"/>
      <c r="AC372" s="343"/>
      <c r="AD372" s="343"/>
      <c r="AE372" s="343"/>
      <c r="AF372" s="343"/>
      <c r="AG372" s="343"/>
      <c r="AH372" s="343"/>
      <c r="AI372" s="343"/>
      <c r="AJ372" s="343"/>
      <c r="AK372" s="343"/>
      <c r="AL372" s="343"/>
      <c r="AM372" s="343"/>
      <c r="AN372" s="343"/>
      <c r="AO372" s="343"/>
      <c r="AP372" s="343"/>
      <c r="AQ372" s="343"/>
      <c r="AR372" s="343"/>
      <c r="AS372" s="343"/>
      <c r="AT372" s="343"/>
      <c r="AU372" s="343"/>
      <c r="AV372" s="343"/>
      <c r="AW372" s="343"/>
      <c r="AX372" s="343"/>
      <c r="AY372" s="343"/>
      <c r="AZ372" s="343"/>
      <c r="BA372" s="370"/>
      <c r="BB372" s="307"/>
      <c r="BC372" s="370"/>
      <c r="BD372" s="370"/>
      <c r="BE372" s="370"/>
      <c r="BF372" s="370"/>
      <c r="BG372" s="370"/>
      <c r="BH372" s="370"/>
      <c r="BI372" s="370"/>
      <c r="BJ372" s="370"/>
      <c r="BK372" s="370"/>
      <c r="BL372" s="370"/>
      <c r="BM372" s="370"/>
      <c r="BN372" s="370"/>
      <c r="BO372" s="370"/>
      <c r="BP372" s="370"/>
      <c r="BQ372" s="370"/>
      <c r="BR372" s="370"/>
      <c r="BS372" s="370"/>
      <c r="BT372" s="370"/>
      <c r="BU372" s="370"/>
      <c r="BV372" s="370"/>
      <c r="BW372" s="370"/>
      <c r="BX372" s="370"/>
      <c r="BY372" s="370"/>
      <c r="BZ372" s="343"/>
      <c r="CA372" s="343"/>
      <c r="CB372" s="343"/>
      <c r="CC372" s="343"/>
      <c r="CD372" s="343"/>
      <c r="CE372" s="343"/>
      <c r="CF372" s="343"/>
      <c r="CG372" s="343"/>
      <c r="CH372" s="343"/>
      <c r="CI372" s="343"/>
      <c r="CJ372" s="343"/>
      <c r="CK372" s="343"/>
      <c r="CL372" s="343"/>
      <c r="CM372" s="343"/>
      <c r="CN372" s="343"/>
      <c r="CO372" s="343"/>
      <c r="CP372" s="343"/>
      <c r="CQ372" s="343"/>
      <c r="CR372" s="343"/>
      <c r="CS372" s="343"/>
      <c r="CT372" s="343"/>
      <c r="CU372" s="343"/>
      <c r="CV372" s="343"/>
      <c r="CW372" s="343"/>
      <c r="CX372" s="343"/>
      <c r="CY372" s="343"/>
      <c r="CZ372" s="343"/>
    </row>
    <row r="373" s="303" customFormat="true" ht="15" customHeight="true" x14ac:dyDescent="0.2">
      <c r="B373" s="305"/>
      <c r="Z373" s="343"/>
      <c r="AA373" s="343"/>
      <c r="AB373" s="343"/>
      <c r="AC373" s="343"/>
      <c r="AD373" s="343"/>
      <c r="AE373" s="343"/>
      <c r="AF373" s="343"/>
      <c r="AG373" s="343"/>
      <c r="AH373" s="343"/>
      <c r="AI373" s="343"/>
      <c r="AJ373" s="343"/>
      <c r="AK373" s="343"/>
      <c r="AL373" s="343"/>
      <c r="AM373" s="343"/>
      <c r="AN373" s="343"/>
      <c r="AO373" s="343"/>
      <c r="AP373" s="343"/>
      <c r="AQ373" s="343"/>
      <c r="AR373" s="343"/>
      <c r="AS373" s="343"/>
      <c r="AT373" s="343"/>
      <c r="AU373" s="343"/>
      <c r="AV373" s="343"/>
      <c r="AW373" s="343"/>
      <c r="AX373" s="343"/>
      <c r="AY373" s="343"/>
      <c r="AZ373" s="343"/>
      <c r="BA373" s="370"/>
      <c r="BB373" s="307"/>
      <c r="BC373" s="370"/>
      <c r="BD373" s="370"/>
      <c r="BE373" s="370"/>
      <c r="BF373" s="370"/>
      <c r="BG373" s="370"/>
      <c r="BH373" s="370"/>
      <c r="BI373" s="370"/>
      <c r="BJ373" s="370"/>
      <c r="BK373" s="370"/>
      <c r="BL373" s="370"/>
      <c r="BM373" s="370"/>
      <c r="BN373" s="370"/>
      <c r="BO373" s="370"/>
      <c r="BP373" s="370"/>
      <c r="BQ373" s="370"/>
      <c r="BR373" s="370"/>
      <c r="BS373" s="370"/>
      <c r="BT373" s="370"/>
      <c r="BU373" s="370"/>
      <c r="BV373" s="370"/>
      <c r="BW373" s="370"/>
      <c r="BX373" s="370"/>
      <c r="BY373" s="370"/>
      <c r="BZ373" s="343"/>
      <c r="CA373" s="343"/>
      <c r="CB373" s="343"/>
      <c r="CC373" s="343"/>
      <c r="CD373" s="343"/>
      <c r="CE373" s="343"/>
      <c r="CF373" s="343"/>
      <c r="CG373" s="343"/>
      <c r="CH373" s="343"/>
      <c r="CI373" s="343"/>
      <c r="CJ373" s="343"/>
      <c r="CK373" s="343"/>
      <c r="CL373" s="343"/>
      <c r="CM373" s="343"/>
      <c r="CN373" s="343"/>
      <c r="CO373" s="343"/>
      <c r="CP373" s="343"/>
      <c r="CQ373" s="343"/>
      <c r="CR373" s="343"/>
      <c r="CS373" s="343"/>
      <c r="CT373" s="343"/>
      <c r="CU373" s="343"/>
      <c r="CV373" s="343"/>
      <c r="CW373" s="343"/>
      <c r="CX373" s="343"/>
      <c r="CY373" s="343"/>
      <c r="CZ373" s="343"/>
    </row>
    <row r="374" s="303" customFormat="true" ht="15" customHeight="true" x14ac:dyDescent="0.2">
      <c r="B374" s="305"/>
      <c r="Z374" s="343"/>
      <c r="AA374" s="343"/>
      <c r="AB374" s="343"/>
      <c r="AC374" s="343"/>
      <c r="AD374" s="343"/>
      <c r="AE374" s="343"/>
      <c r="AF374" s="343"/>
      <c r="AG374" s="343"/>
      <c r="AH374" s="343"/>
      <c r="AI374" s="343"/>
      <c r="AJ374" s="343"/>
      <c r="AK374" s="343"/>
      <c r="AL374" s="343"/>
      <c r="AM374" s="343"/>
      <c r="AN374" s="343"/>
      <c r="AO374" s="343"/>
      <c r="AP374" s="343"/>
      <c r="AQ374" s="343"/>
      <c r="AR374" s="343"/>
      <c r="AS374" s="343"/>
      <c r="AT374" s="343"/>
      <c r="AU374" s="343"/>
      <c r="AV374" s="343"/>
      <c r="AW374" s="343"/>
      <c r="AX374" s="343"/>
      <c r="AY374" s="343"/>
      <c r="AZ374" s="343"/>
      <c r="BA374" s="370"/>
      <c r="BB374" s="307"/>
      <c r="BC374" s="370"/>
      <c r="BD374" s="370"/>
      <c r="BE374" s="370"/>
      <c r="BF374" s="370"/>
      <c r="BG374" s="370"/>
      <c r="BH374" s="370"/>
      <c r="BI374" s="370"/>
      <c r="BJ374" s="370"/>
      <c r="BK374" s="370"/>
      <c r="BL374" s="370"/>
      <c r="BM374" s="370"/>
      <c r="BN374" s="370"/>
      <c r="BO374" s="370"/>
      <c r="BP374" s="370"/>
      <c r="BQ374" s="370"/>
      <c r="BR374" s="370"/>
      <c r="BS374" s="370"/>
      <c r="BT374" s="370"/>
      <c r="BU374" s="370"/>
      <c r="BV374" s="370"/>
      <c r="BW374" s="370"/>
      <c r="BX374" s="370"/>
      <c r="BY374" s="370"/>
      <c r="BZ374" s="343"/>
      <c r="CA374" s="343"/>
      <c r="CB374" s="343"/>
      <c r="CC374" s="343"/>
      <c r="CD374" s="343"/>
      <c r="CE374" s="343"/>
      <c r="CF374" s="343"/>
      <c r="CG374" s="343"/>
      <c r="CH374" s="343"/>
      <c r="CI374" s="343"/>
      <c r="CJ374" s="343"/>
      <c r="CK374" s="343"/>
      <c r="CL374" s="343"/>
      <c r="CM374" s="343"/>
      <c r="CN374" s="343"/>
      <c r="CO374" s="343"/>
      <c r="CP374" s="343"/>
      <c r="CQ374" s="343"/>
      <c r="CR374" s="343"/>
      <c r="CS374" s="343"/>
      <c r="CT374" s="343"/>
      <c r="CU374" s="343"/>
      <c r="CV374" s="343"/>
      <c r="CW374" s="343"/>
      <c r="CX374" s="343"/>
      <c r="CY374" s="343"/>
      <c r="CZ374" s="343"/>
    </row>
    <row r="375" s="303" customFormat="true" ht="15" customHeight="true" x14ac:dyDescent="0.2">
      <c r="B375" s="305"/>
      <c r="Z375" s="343"/>
      <c r="AA375" s="343"/>
      <c r="AB375" s="343"/>
      <c r="AC375" s="343"/>
      <c r="AD375" s="343"/>
      <c r="AE375" s="343"/>
      <c r="AF375" s="343"/>
      <c r="AG375" s="343"/>
      <c r="AH375" s="343"/>
      <c r="AI375" s="343"/>
      <c r="AJ375" s="343"/>
      <c r="AK375" s="343"/>
      <c r="AL375" s="343"/>
      <c r="AM375" s="343"/>
      <c r="AN375" s="343"/>
      <c r="AO375" s="343"/>
      <c r="AP375" s="343"/>
      <c r="AQ375" s="343"/>
      <c r="AR375" s="343"/>
      <c r="AS375" s="343"/>
      <c r="AT375" s="343"/>
      <c r="AU375" s="343"/>
      <c r="AV375" s="343"/>
      <c r="AW375" s="343"/>
      <c r="AX375" s="343"/>
      <c r="AY375" s="343"/>
      <c r="AZ375" s="343"/>
      <c r="BA375" s="304"/>
      <c r="BB375" s="302"/>
      <c r="BC375" s="302"/>
      <c r="BD375" s="302"/>
      <c r="BE375" s="302"/>
      <c r="BF375" s="302"/>
      <c r="BG375" s="302"/>
      <c r="BH375" s="302"/>
      <c r="BI375" s="302"/>
      <c r="BJ375" s="302"/>
      <c r="BK375" s="302"/>
      <c r="BL375" s="302"/>
      <c r="BM375" s="302"/>
      <c r="BN375" s="302"/>
      <c r="BO375" s="302"/>
      <c r="BP375" s="302"/>
      <c r="BQ375" s="302"/>
      <c r="BR375" s="302"/>
      <c r="BS375" s="302"/>
      <c r="BT375" s="302"/>
      <c r="BU375" s="302"/>
      <c r="BV375" s="302"/>
      <c r="BW375" s="302"/>
      <c r="BX375" s="302"/>
      <c r="BY375" s="304"/>
      <c r="BZ375" s="342"/>
      <c r="CA375" s="342"/>
      <c r="CB375" s="342"/>
      <c r="CC375" s="342"/>
      <c r="CD375" s="342"/>
      <c r="CE375" s="342"/>
      <c r="CF375" s="342"/>
      <c r="CG375" s="342"/>
      <c r="CH375" s="342"/>
      <c r="CI375" s="342"/>
      <c r="CJ375" s="342"/>
      <c r="CK375" s="342"/>
      <c r="CL375" s="342"/>
      <c r="CM375" s="342"/>
      <c r="CN375" s="342"/>
      <c r="CO375" s="342"/>
      <c r="CP375" s="342"/>
      <c r="CQ375" s="342"/>
      <c r="CR375" s="342"/>
      <c r="CS375" s="342"/>
      <c r="CT375" s="342"/>
      <c r="CU375" s="342"/>
      <c r="CV375" s="342"/>
      <c r="CW375" s="342"/>
      <c r="CX375" s="342"/>
      <c r="CY375" s="342"/>
      <c r="CZ375" s="342"/>
    </row>
    <row r="376" s="303" customFormat="true" ht="15" customHeight="true" x14ac:dyDescent="0.2">
      <c r="B376" s="305"/>
      <c r="Z376" s="343"/>
      <c r="AA376" s="343"/>
      <c r="AB376" s="343"/>
      <c r="AC376" s="343"/>
      <c r="AD376" s="343"/>
      <c r="AE376" s="343"/>
      <c r="AF376" s="343"/>
      <c r="AG376" s="343"/>
      <c r="AH376" s="343"/>
      <c r="AI376" s="343"/>
      <c r="AJ376" s="343"/>
      <c r="AK376" s="343"/>
      <c r="AL376" s="343"/>
      <c r="AM376" s="343"/>
      <c r="AN376" s="343"/>
      <c r="AO376" s="343"/>
      <c r="AP376" s="343"/>
      <c r="AQ376" s="343"/>
      <c r="AR376" s="343"/>
      <c r="AS376" s="343"/>
      <c r="AT376" s="343"/>
      <c r="AU376" s="343"/>
      <c r="AV376" s="343"/>
      <c r="AW376" s="343"/>
      <c r="AX376" s="343"/>
      <c r="AY376" s="343"/>
      <c r="AZ376" s="343"/>
      <c r="BA376" s="304"/>
      <c r="BB376" s="302"/>
      <c r="BC376" s="302"/>
      <c r="BD376" s="302"/>
      <c r="BE376" s="302"/>
      <c r="BF376" s="302"/>
      <c r="BG376" s="302"/>
      <c r="BH376" s="302"/>
      <c r="BI376" s="302"/>
      <c r="BJ376" s="302"/>
      <c r="BK376" s="302"/>
      <c r="BL376" s="302"/>
      <c r="BM376" s="302"/>
      <c r="BN376" s="302"/>
      <c r="BO376" s="302"/>
      <c r="BP376" s="302"/>
      <c r="BQ376" s="302"/>
      <c r="BR376" s="302"/>
      <c r="BS376" s="302"/>
      <c r="BT376" s="302"/>
      <c r="BU376" s="302"/>
      <c r="BV376" s="302"/>
      <c r="BW376" s="302"/>
      <c r="BX376" s="302"/>
      <c r="BY376" s="304"/>
      <c r="BZ376" s="342"/>
      <c r="CA376" s="342"/>
      <c r="CB376" s="342"/>
      <c r="CC376" s="342"/>
      <c r="CD376" s="342"/>
      <c r="CE376" s="342"/>
      <c r="CF376" s="342"/>
      <c r="CG376" s="342"/>
      <c r="CH376" s="342"/>
      <c r="CI376" s="342"/>
      <c r="CJ376" s="342"/>
      <c r="CK376" s="342"/>
      <c r="CL376" s="342"/>
      <c r="CM376" s="342"/>
      <c r="CN376" s="342"/>
      <c r="CO376" s="342"/>
      <c r="CP376" s="342"/>
      <c r="CQ376" s="342"/>
      <c r="CR376" s="342"/>
      <c r="CS376" s="342"/>
      <c r="CT376" s="342"/>
      <c r="CU376" s="342"/>
      <c r="CV376" s="342"/>
      <c r="CW376" s="342"/>
      <c r="CX376" s="342"/>
      <c r="CY376" s="342"/>
      <c r="CZ376" s="342"/>
    </row>
    <row r="377" s="303" customFormat="true" ht="15" customHeight="true" x14ac:dyDescent="0.2">
      <c r="B377" s="305"/>
      <c r="Z377" s="343"/>
      <c r="AA377" s="343"/>
      <c r="AB377" s="343"/>
      <c r="AC377" s="343"/>
      <c r="AD377" s="343"/>
      <c r="AE377" s="343"/>
      <c r="AF377" s="343"/>
      <c r="AG377" s="343"/>
      <c r="AH377" s="343"/>
      <c r="AI377" s="343"/>
      <c r="AJ377" s="343"/>
      <c r="AK377" s="343"/>
      <c r="AL377" s="343"/>
      <c r="AM377" s="343"/>
      <c r="AN377" s="343"/>
      <c r="AO377" s="343"/>
      <c r="AP377" s="343"/>
      <c r="AQ377" s="343"/>
      <c r="AR377" s="343"/>
      <c r="AS377" s="343"/>
      <c r="AT377" s="343"/>
      <c r="AU377" s="343"/>
      <c r="AV377" s="343"/>
      <c r="AW377" s="343"/>
      <c r="AX377" s="343"/>
      <c r="AY377" s="343"/>
      <c r="AZ377" s="343"/>
      <c r="BA377" s="304"/>
      <c r="BB377" s="302"/>
      <c r="BC377" s="302"/>
      <c r="BD377" s="302"/>
      <c r="BE377" s="302"/>
      <c r="BF377" s="302"/>
      <c r="BG377" s="302"/>
      <c r="BH377" s="302"/>
      <c r="BI377" s="302"/>
      <c r="BJ377" s="302"/>
      <c r="BK377" s="302"/>
      <c r="BL377" s="302"/>
      <c r="BM377" s="302"/>
      <c r="BN377" s="302"/>
      <c r="BO377" s="302"/>
      <c r="BP377" s="302"/>
      <c r="BQ377" s="302"/>
      <c r="BR377" s="302"/>
      <c r="BS377" s="302"/>
      <c r="BT377" s="302"/>
      <c r="BU377" s="302"/>
      <c r="BV377" s="302"/>
      <c r="BW377" s="302"/>
      <c r="BX377" s="302"/>
      <c r="BY377" s="304"/>
      <c r="BZ377" s="342"/>
      <c r="CA377" s="342"/>
      <c r="CB377" s="342"/>
      <c r="CC377" s="342"/>
      <c r="CD377" s="342"/>
      <c r="CE377" s="342"/>
      <c r="CF377" s="342"/>
      <c r="CG377" s="342"/>
      <c r="CH377" s="342"/>
      <c r="CI377" s="342"/>
      <c r="CJ377" s="342"/>
      <c r="CK377" s="342"/>
      <c r="CL377" s="342"/>
      <c r="CM377" s="342"/>
      <c r="CN377" s="342"/>
      <c r="CO377" s="342"/>
      <c r="CP377" s="342"/>
      <c r="CQ377" s="342"/>
      <c r="CR377" s="342"/>
      <c r="CS377" s="342"/>
      <c r="CT377" s="342"/>
      <c r="CU377" s="342"/>
      <c r="CV377" s="342"/>
      <c r="CW377" s="342"/>
      <c r="CX377" s="342"/>
      <c r="CY377" s="342"/>
      <c r="CZ377" s="342"/>
    </row>
    <row r="378" s="303" customFormat="true" ht="15" customHeight="true" x14ac:dyDescent="0.2">
      <c r="B378" s="305"/>
      <c r="Z378" s="343"/>
      <c r="AA378" s="343"/>
      <c r="AB378" s="343"/>
      <c r="AC378" s="343"/>
      <c r="AD378" s="343"/>
      <c r="AE378" s="343"/>
      <c r="AF378" s="343"/>
      <c r="AG378" s="343"/>
      <c r="AH378" s="343"/>
      <c r="AI378" s="343"/>
      <c r="AJ378" s="343"/>
      <c r="AK378" s="343"/>
      <c r="AL378" s="343"/>
      <c r="AM378" s="343"/>
      <c r="AN378" s="343"/>
      <c r="AO378" s="343"/>
      <c r="AP378" s="343"/>
      <c r="AQ378" s="343"/>
      <c r="AR378" s="343"/>
      <c r="AS378" s="343"/>
      <c r="AT378" s="343"/>
      <c r="AU378" s="343"/>
      <c r="AV378" s="343"/>
      <c r="AW378" s="343"/>
      <c r="AX378" s="343"/>
      <c r="AY378" s="343"/>
      <c r="AZ378" s="343"/>
      <c r="BA378" s="304"/>
      <c r="BB378" s="302"/>
      <c r="BC378" s="302"/>
      <c r="BD378" s="302"/>
      <c r="BE378" s="302"/>
      <c r="BF378" s="302"/>
      <c r="BG378" s="302"/>
      <c r="BH378" s="302"/>
      <c r="BI378" s="302"/>
      <c r="BJ378" s="302"/>
      <c r="BK378" s="302"/>
      <c r="BL378" s="302"/>
      <c r="BM378" s="302"/>
      <c r="BN378" s="302"/>
      <c r="BO378" s="302"/>
      <c r="BP378" s="302"/>
      <c r="BQ378" s="302"/>
      <c r="BR378" s="302"/>
      <c r="BS378" s="302"/>
      <c r="BT378" s="302"/>
      <c r="BU378" s="302"/>
      <c r="BV378" s="302"/>
      <c r="BW378" s="302"/>
      <c r="BX378" s="302"/>
      <c r="BY378" s="304"/>
      <c r="BZ378" s="342"/>
      <c r="CA378" s="342"/>
      <c r="CB378" s="342"/>
      <c r="CC378" s="342"/>
      <c r="CD378" s="342"/>
      <c r="CE378" s="342"/>
      <c r="CF378" s="342"/>
      <c r="CG378" s="342"/>
      <c r="CH378" s="342"/>
      <c r="CI378" s="342"/>
      <c r="CJ378" s="342"/>
      <c r="CK378" s="342"/>
      <c r="CL378" s="342"/>
      <c r="CM378" s="342"/>
      <c r="CN378" s="342"/>
      <c r="CO378" s="342"/>
      <c r="CP378" s="342"/>
      <c r="CQ378" s="342"/>
      <c r="CR378" s="342"/>
      <c r="CS378" s="342"/>
      <c r="CT378" s="342"/>
      <c r="CU378" s="342"/>
      <c r="CV378" s="342"/>
      <c r="CW378" s="342"/>
      <c r="CX378" s="342"/>
      <c r="CY378" s="342"/>
      <c r="CZ378" s="342"/>
    </row>
    <row r="379" s="303" customFormat="true" ht="15" customHeight="true" x14ac:dyDescent="0.2">
      <c r="B379" s="305"/>
      <c r="Z379" s="343"/>
      <c r="AA379" s="343"/>
      <c r="AB379" s="343"/>
      <c r="AC379" s="343"/>
      <c r="AD379" s="343"/>
      <c r="AE379" s="343"/>
      <c r="AF379" s="343"/>
      <c r="AG379" s="343"/>
      <c r="AH379" s="343"/>
      <c r="AI379" s="343"/>
      <c r="AJ379" s="343"/>
      <c r="AK379" s="343"/>
      <c r="AL379" s="343"/>
      <c r="AM379" s="343"/>
      <c r="AN379" s="343"/>
      <c r="AO379" s="343"/>
      <c r="AP379" s="343"/>
      <c r="AQ379" s="343"/>
      <c r="AR379" s="343"/>
      <c r="AS379" s="343"/>
      <c r="AT379" s="343"/>
      <c r="AU379" s="343"/>
      <c r="AV379" s="343"/>
      <c r="AW379" s="343"/>
      <c r="AX379" s="343"/>
      <c r="AY379" s="343"/>
      <c r="AZ379" s="343"/>
      <c r="BA379" s="304"/>
      <c r="BB379" s="302"/>
      <c r="BC379" s="302"/>
      <c r="BD379" s="302"/>
      <c r="BE379" s="302"/>
      <c r="BF379" s="302"/>
      <c r="BG379" s="302"/>
      <c r="BH379" s="302"/>
      <c r="BI379" s="302"/>
      <c r="BJ379" s="302"/>
      <c r="BK379" s="302"/>
      <c r="BL379" s="302"/>
      <c r="BM379" s="302"/>
      <c r="BN379" s="302"/>
      <c r="BO379" s="302"/>
      <c r="BP379" s="302"/>
      <c r="BQ379" s="302"/>
      <c r="BR379" s="302"/>
      <c r="BS379" s="302"/>
      <c r="BT379" s="302"/>
      <c r="BU379" s="302"/>
      <c r="BV379" s="302"/>
      <c r="BW379" s="302"/>
      <c r="BX379" s="302"/>
      <c r="BY379" s="304"/>
      <c r="BZ379" s="342"/>
      <c r="CA379" s="342"/>
      <c r="CB379" s="342"/>
      <c r="CC379" s="342"/>
      <c r="CD379" s="342"/>
      <c r="CE379" s="342"/>
      <c r="CF379" s="342"/>
      <c r="CG379" s="342"/>
      <c r="CH379" s="342"/>
      <c r="CI379" s="342"/>
      <c r="CJ379" s="342"/>
      <c r="CK379" s="342"/>
      <c r="CL379" s="342"/>
      <c r="CM379" s="342"/>
      <c r="CN379" s="342"/>
      <c r="CO379" s="342"/>
      <c r="CP379" s="342"/>
      <c r="CQ379" s="342"/>
      <c r="CR379" s="342"/>
      <c r="CS379" s="342"/>
      <c r="CT379" s="342"/>
      <c r="CU379" s="342"/>
      <c r="CV379" s="342"/>
      <c r="CW379" s="342"/>
      <c r="CX379" s="342"/>
      <c r="CY379" s="342"/>
      <c r="CZ379" s="342"/>
    </row>
    <row r="380" s="303" customFormat="true" ht="15" customHeight="true" x14ac:dyDescent="0.2">
      <c r="B380" s="305"/>
      <c r="Z380" s="343"/>
      <c r="AA380" s="343"/>
      <c r="AB380" s="343"/>
      <c r="AC380" s="343"/>
      <c r="AD380" s="343"/>
      <c r="AE380" s="343"/>
      <c r="AF380" s="343"/>
      <c r="AG380" s="343"/>
      <c r="AH380" s="343"/>
      <c r="AI380" s="343"/>
      <c r="AJ380" s="343"/>
      <c r="AK380" s="343"/>
      <c r="AL380" s="343"/>
      <c r="AM380" s="343"/>
      <c r="AN380" s="343"/>
      <c r="AO380" s="343"/>
      <c r="AP380" s="343"/>
      <c r="AQ380" s="343"/>
      <c r="AR380" s="343"/>
      <c r="AS380" s="343"/>
      <c r="AT380" s="343"/>
      <c r="AU380" s="343"/>
      <c r="AV380" s="343"/>
      <c r="AW380" s="343"/>
      <c r="AX380" s="343"/>
      <c r="AY380" s="343"/>
      <c r="AZ380" s="343"/>
      <c r="BA380" s="304"/>
      <c r="BB380" s="302"/>
      <c r="BC380" s="302"/>
      <c r="BD380" s="302"/>
      <c r="BE380" s="302"/>
      <c r="BF380" s="302"/>
      <c r="BG380" s="302"/>
      <c r="BH380" s="302"/>
      <c r="BI380" s="302"/>
      <c r="BJ380" s="302"/>
      <c r="BK380" s="302"/>
      <c r="BL380" s="302"/>
      <c r="BM380" s="302"/>
      <c r="BN380" s="302"/>
      <c r="BO380" s="302"/>
      <c r="BP380" s="302"/>
      <c r="BQ380" s="302"/>
      <c r="BR380" s="302"/>
      <c r="BS380" s="302"/>
      <c r="BT380" s="302"/>
      <c r="BU380" s="302"/>
      <c r="BV380" s="302"/>
      <c r="BW380" s="302"/>
      <c r="BX380" s="302"/>
      <c r="BY380" s="304"/>
      <c r="BZ380" s="342"/>
      <c r="CA380" s="342"/>
      <c r="CB380" s="342"/>
      <c r="CC380" s="342"/>
      <c r="CD380" s="342"/>
      <c r="CE380" s="342"/>
      <c r="CF380" s="342"/>
      <c r="CG380" s="342"/>
      <c r="CH380" s="342"/>
      <c r="CI380" s="342"/>
      <c r="CJ380" s="342"/>
      <c r="CK380" s="342"/>
      <c r="CL380" s="342"/>
      <c r="CM380" s="342"/>
      <c r="CN380" s="342"/>
      <c r="CO380" s="342"/>
      <c r="CP380" s="342"/>
      <c r="CQ380" s="342"/>
      <c r="CR380" s="342"/>
      <c r="CS380" s="342"/>
      <c r="CT380" s="342"/>
      <c r="CU380" s="342"/>
      <c r="CV380" s="342"/>
      <c r="CW380" s="342"/>
      <c r="CX380" s="342"/>
      <c r="CY380" s="342"/>
      <c r="CZ380" s="342"/>
    </row>
    <row r="381" s="303" customFormat="true" ht="15" customHeight="true" x14ac:dyDescent="0.2">
      <c r="B381" s="305"/>
      <c r="Z381" s="343"/>
      <c r="AA381" s="343"/>
      <c r="AB381" s="343"/>
      <c r="AC381" s="343"/>
      <c r="AD381" s="343"/>
      <c r="AE381" s="343"/>
      <c r="AF381" s="343"/>
      <c r="AG381" s="343"/>
      <c r="AH381" s="343"/>
      <c r="AI381" s="343"/>
      <c r="AJ381" s="343"/>
      <c r="AK381" s="343"/>
      <c r="AL381" s="343"/>
      <c r="AM381" s="343"/>
      <c r="AN381" s="343"/>
      <c r="AO381" s="343"/>
      <c r="AP381" s="343"/>
      <c r="AQ381" s="343"/>
      <c r="AR381" s="343"/>
      <c r="AS381" s="343"/>
      <c r="AT381" s="343"/>
      <c r="AU381" s="343"/>
      <c r="AV381" s="343"/>
      <c r="AW381" s="343"/>
      <c r="AX381" s="343"/>
      <c r="AY381" s="343"/>
      <c r="AZ381" s="343"/>
      <c r="BA381" s="304"/>
      <c r="BB381" s="302"/>
      <c r="BC381" s="302"/>
      <c r="BD381" s="302"/>
      <c r="BE381" s="302"/>
      <c r="BF381" s="302"/>
      <c r="BG381" s="302"/>
      <c r="BH381" s="302"/>
      <c r="BI381" s="302"/>
      <c r="BJ381" s="302"/>
      <c r="BK381" s="302"/>
      <c r="BL381" s="302"/>
      <c r="BM381" s="302"/>
      <c r="BN381" s="302"/>
      <c r="BO381" s="302"/>
      <c r="BP381" s="302"/>
      <c r="BQ381" s="302"/>
      <c r="BR381" s="302"/>
      <c r="BS381" s="302"/>
      <c r="BT381" s="302"/>
      <c r="BU381" s="302"/>
      <c r="BV381" s="302"/>
      <c r="BW381" s="302"/>
      <c r="BX381" s="302"/>
      <c r="BY381" s="304"/>
      <c r="BZ381" s="342"/>
      <c r="CA381" s="342"/>
      <c r="CB381" s="342"/>
      <c r="CC381" s="342"/>
      <c r="CD381" s="342"/>
      <c r="CE381" s="342"/>
      <c r="CF381" s="342"/>
      <c r="CG381" s="342"/>
      <c r="CH381" s="342"/>
      <c r="CI381" s="342"/>
      <c r="CJ381" s="342"/>
      <c r="CK381" s="342"/>
      <c r="CL381" s="342"/>
      <c r="CM381" s="342"/>
      <c r="CN381" s="342"/>
      <c r="CO381" s="342"/>
      <c r="CP381" s="342"/>
      <c r="CQ381" s="342"/>
      <c r="CR381" s="342"/>
      <c r="CS381" s="342"/>
      <c r="CT381" s="342"/>
      <c r="CU381" s="342"/>
      <c r="CV381" s="342"/>
      <c r="CW381" s="342"/>
      <c r="CX381" s="342"/>
      <c r="CY381" s="342"/>
      <c r="CZ381" s="342"/>
    </row>
    <row r="382" s="303" customFormat="true" ht="15" customHeight="true" x14ac:dyDescent="0.2">
      <c r="B382" s="305"/>
      <c r="Z382" s="343"/>
      <c r="AA382" s="343"/>
      <c r="AB382" s="343"/>
      <c r="AC382" s="343"/>
      <c r="AD382" s="343"/>
      <c r="AE382" s="343"/>
      <c r="AF382" s="343"/>
      <c r="AG382" s="343"/>
      <c r="AH382" s="343"/>
      <c r="AI382" s="343"/>
      <c r="AJ382" s="343"/>
      <c r="AK382" s="343"/>
      <c r="AL382" s="343"/>
      <c r="AM382" s="343"/>
      <c r="AN382" s="343"/>
      <c r="AO382" s="343"/>
      <c r="AP382" s="343"/>
      <c r="AQ382" s="343"/>
      <c r="AR382" s="343"/>
      <c r="AS382" s="343"/>
      <c r="AT382" s="343"/>
      <c r="AU382" s="343"/>
      <c r="AV382" s="343"/>
      <c r="AW382" s="343"/>
      <c r="AX382" s="343"/>
      <c r="AY382" s="343"/>
      <c r="AZ382" s="343"/>
      <c r="BA382" s="304"/>
      <c r="BB382" s="302"/>
      <c r="BC382" s="302"/>
      <c r="BD382" s="302"/>
      <c r="BE382" s="302"/>
      <c r="BF382" s="302"/>
      <c r="BG382" s="302"/>
      <c r="BH382" s="302"/>
      <c r="BI382" s="302"/>
      <c r="BJ382" s="302"/>
      <c r="BK382" s="302"/>
      <c r="BL382" s="302"/>
      <c r="BM382" s="302"/>
      <c r="BN382" s="302"/>
      <c r="BO382" s="302"/>
      <c r="BP382" s="302"/>
      <c r="BQ382" s="302"/>
      <c r="BR382" s="302"/>
      <c r="BS382" s="302"/>
      <c r="BT382" s="302"/>
      <c r="BU382" s="302"/>
      <c r="BV382" s="302"/>
      <c r="BW382" s="302"/>
      <c r="BX382" s="302"/>
      <c r="BY382" s="304"/>
      <c r="BZ382" s="342"/>
      <c r="CA382" s="342"/>
      <c r="CB382" s="342"/>
      <c r="CC382" s="342"/>
      <c r="CD382" s="342"/>
      <c r="CE382" s="342"/>
      <c r="CF382" s="342"/>
      <c r="CG382" s="342"/>
      <c r="CH382" s="342"/>
      <c r="CI382" s="342"/>
      <c r="CJ382" s="342"/>
      <c r="CK382" s="342"/>
      <c r="CL382" s="342"/>
      <c r="CM382" s="342"/>
      <c r="CN382" s="342"/>
      <c r="CO382" s="342"/>
      <c r="CP382" s="342"/>
      <c r="CQ382" s="342"/>
      <c r="CR382" s="342"/>
      <c r="CS382" s="342"/>
      <c r="CT382" s="342"/>
      <c r="CU382" s="342"/>
      <c r="CV382" s="342"/>
      <c r="CW382" s="342"/>
      <c r="CX382" s="342"/>
      <c r="CY382" s="342"/>
      <c r="CZ382" s="342"/>
    </row>
    <row r="383" s="303" customFormat="true" ht="15" customHeight="true" x14ac:dyDescent="0.2">
      <c r="B383" s="305"/>
      <c r="Z383" s="343"/>
      <c r="AA383" s="343"/>
      <c r="AB383" s="343"/>
      <c r="AC383" s="343"/>
      <c r="AD383" s="343"/>
      <c r="AE383" s="343"/>
      <c r="AF383" s="343"/>
      <c r="AG383" s="343"/>
      <c r="AH383" s="343"/>
      <c r="AI383" s="343"/>
      <c r="AJ383" s="343"/>
      <c r="AK383" s="343"/>
      <c r="AL383" s="343"/>
      <c r="AM383" s="343"/>
      <c r="AN383" s="343"/>
      <c r="AO383" s="343"/>
      <c r="AP383" s="343"/>
      <c r="AQ383" s="343"/>
      <c r="AR383" s="343"/>
      <c r="AS383" s="343"/>
      <c r="AT383" s="343"/>
      <c r="AU383" s="343"/>
      <c r="AV383" s="343"/>
      <c r="AW383" s="343"/>
      <c r="AX383" s="343"/>
      <c r="AY383" s="343"/>
      <c r="AZ383" s="343"/>
      <c r="BA383" s="304"/>
      <c r="BB383" s="302"/>
      <c r="BC383" s="302"/>
      <c r="BD383" s="302"/>
      <c r="BE383" s="302"/>
      <c r="BF383" s="302"/>
      <c r="BG383" s="302"/>
      <c r="BH383" s="302"/>
      <c r="BI383" s="302"/>
      <c r="BJ383" s="302"/>
      <c r="BK383" s="302"/>
      <c r="BL383" s="302"/>
      <c r="BM383" s="302"/>
      <c r="BN383" s="302"/>
      <c r="BO383" s="302"/>
      <c r="BP383" s="302"/>
      <c r="BQ383" s="302"/>
      <c r="BR383" s="302"/>
      <c r="BS383" s="302"/>
      <c r="BT383" s="302"/>
      <c r="BU383" s="302"/>
      <c r="BV383" s="302"/>
      <c r="BW383" s="302"/>
      <c r="BX383" s="302"/>
      <c r="BY383" s="304"/>
      <c r="BZ383" s="342"/>
      <c r="CA383" s="342"/>
      <c r="CB383" s="342"/>
      <c r="CC383" s="342"/>
      <c r="CD383" s="342"/>
      <c r="CE383" s="342"/>
      <c r="CF383" s="342"/>
      <c r="CG383" s="342"/>
      <c r="CH383" s="342"/>
      <c r="CI383" s="342"/>
      <c r="CJ383" s="342"/>
      <c r="CK383" s="342"/>
      <c r="CL383" s="342"/>
      <c r="CM383" s="342"/>
      <c r="CN383" s="342"/>
      <c r="CO383" s="342"/>
      <c r="CP383" s="342"/>
      <c r="CQ383" s="342"/>
      <c r="CR383" s="342"/>
      <c r="CS383" s="342"/>
      <c r="CT383" s="342"/>
      <c r="CU383" s="342"/>
      <c r="CV383" s="342"/>
      <c r="CW383" s="342"/>
      <c r="CX383" s="342"/>
      <c r="CY383" s="342"/>
      <c r="CZ383" s="342"/>
    </row>
    <row r="384" s="303" customFormat="true" ht="15" customHeight="true" x14ac:dyDescent="0.2">
      <c r="B384" s="305"/>
      <c r="Z384" s="343"/>
      <c r="AA384" s="343"/>
      <c r="AB384" s="343"/>
      <c r="AC384" s="343"/>
      <c r="AD384" s="343"/>
      <c r="AE384" s="343"/>
      <c r="AF384" s="343"/>
      <c r="AG384" s="343"/>
      <c r="AH384" s="343"/>
      <c r="AI384" s="343"/>
      <c r="AJ384" s="343"/>
      <c r="AK384" s="343"/>
      <c r="AL384" s="343"/>
      <c r="AM384" s="343"/>
      <c r="AN384" s="343"/>
      <c r="AO384" s="343"/>
      <c r="AP384" s="343"/>
      <c r="AQ384" s="343"/>
      <c r="AR384" s="343"/>
      <c r="AS384" s="343"/>
      <c r="AT384" s="343"/>
      <c r="AU384" s="343"/>
      <c r="AV384" s="343"/>
      <c r="AW384" s="343"/>
      <c r="AX384" s="343"/>
      <c r="AY384" s="343"/>
      <c r="AZ384" s="343"/>
      <c r="BA384" s="304"/>
      <c r="BB384" s="302"/>
      <c r="BC384" s="302"/>
      <c r="BD384" s="302"/>
      <c r="BE384" s="302"/>
      <c r="BF384" s="302"/>
      <c r="BG384" s="302"/>
      <c r="BH384" s="302"/>
      <c r="BI384" s="302"/>
      <c r="BJ384" s="302"/>
      <c r="BK384" s="302"/>
      <c r="BL384" s="302"/>
      <c r="BM384" s="302"/>
      <c r="BN384" s="302"/>
      <c r="BO384" s="302"/>
      <c r="BP384" s="302"/>
      <c r="BQ384" s="302"/>
      <c r="BR384" s="302"/>
      <c r="BS384" s="302"/>
      <c r="BT384" s="302"/>
      <c r="BU384" s="302"/>
      <c r="BV384" s="302"/>
      <c r="BW384" s="302"/>
      <c r="BX384" s="302"/>
      <c r="BY384" s="304"/>
      <c r="BZ384" s="342"/>
      <c r="CA384" s="342"/>
      <c r="CB384" s="342"/>
      <c r="CC384" s="342"/>
      <c r="CD384" s="342"/>
      <c r="CE384" s="342"/>
      <c r="CF384" s="342"/>
      <c r="CG384" s="342"/>
      <c r="CH384" s="342"/>
      <c r="CI384" s="342"/>
      <c r="CJ384" s="342"/>
      <c r="CK384" s="342"/>
      <c r="CL384" s="342"/>
      <c r="CM384" s="342"/>
      <c r="CN384" s="342"/>
      <c r="CO384" s="342"/>
      <c r="CP384" s="342"/>
      <c r="CQ384" s="342"/>
      <c r="CR384" s="342"/>
      <c r="CS384" s="342"/>
      <c r="CT384" s="342"/>
      <c r="CU384" s="342"/>
      <c r="CV384" s="342"/>
      <c r="CW384" s="342"/>
      <c r="CX384" s="342"/>
      <c r="CY384" s="342"/>
      <c r="CZ384" s="342"/>
    </row>
    <row r="385" s="303" customFormat="true" ht="15" customHeight="true" x14ac:dyDescent="0.2">
      <c r="B385" s="305"/>
      <c r="Z385" s="343"/>
      <c r="AA385" s="343"/>
      <c r="AB385" s="343"/>
      <c r="AC385" s="343"/>
      <c r="AD385" s="343"/>
      <c r="AE385" s="343"/>
      <c r="AF385" s="343"/>
      <c r="AG385" s="343"/>
      <c r="AH385" s="343"/>
      <c r="AI385" s="343"/>
      <c r="AJ385" s="343"/>
      <c r="AK385" s="343"/>
      <c r="AL385" s="343"/>
      <c r="AM385" s="343"/>
      <c r="AN385" s="343"/>
      <c r="AO385" s="343"/>
      <c r="AP385" s="343"/>
      <c r="AQ385" s="343"/>
      <c r="AR385" s="343"/>
      <c r="AS385" s="343"/>
      <c r="AT385" s="343"/>
      <c r="AU385" s="343"/>
      <c r="AV385" s="343"/>
      <c r="AW385" s="343"/>
      <c r="AX385" s="343"/>
      <c r="AY385" s="343"/>
      <c r="AZ385" s="343"/>
      <c r="BA385" s="304"/>
      <c r="BB385" s="302"/>
      <c r="BC385" s="302"/>
      <c r="BD385" s="302"/>
      <c r="BE385" s="302"/>
      <c r="BF385" s="302"/>
      <c r="BG385" s="302"/>
      <c r="BH385" s="302"/>
      <c r="BI385" s="302"/>
      <c r="BJ385" s="302"/>
      <c r="BK385" s="302"/>
      <c r="BL385" s="302"/>
      <c r="BM385" s="302"/>
      <c r="BN385" s="302"/>
      <c r="BO385" s="302"/>
      <c r="BP385" s="302"/>
      <c r="BQ385" s="302"/>
      <c r="BR385" s="302"/>
      <c r="BS385" s="302"/>
      <c r="BT385" s="302"/>
      <c r="BU385" s="302"/>
      <c r="BV385" s="302"/>
      <c r="BW385" s="302"/>
      <c r="BX385" s="302"/>
      <c r="BY385" s="304"/>
      <c r="BZ385" s="342"/>
      <c r="CA385" s="342"/>
      <c r="CB385" s="342"/>
      <c r="CC385" s="342"/>
      <c r="CD385" s="342"/>
      <c r="CE385" s="342"/>
      <c r="CF385" s="342"/>
      <c r="CG385" s="342"/>
      <c r="CH385" s="342"/>
      <c r="CI385" s="342"/>
      <c r="CJ385" s="342"/>
      <c r="CK385" s="342"/>
      <c r="CL385" s="342"/>
      <c r="CM385" s="342"/>
      <c r="CN385" s="342"/>
      <c r="CO385" s="342"/>
      <c r="CP385" s="342"/>
      <c r="CQ385" s="342"/>
      <c r="CR385" s="342"/>
      <c r="CS385" s="342"/>
      <c r="CT385" s="342"/>
      <c r="CU385" s="342"/>
      <c r="CV385" s="342"/>
      <c r="CW385" s="342"/>
      <c r="CX385" s="342"/>
      <c r="CY385" s="342"/>
      <c r="CZ385" s="342"/>
    </row>
    <row r="386" s="303" customFormat="true" ht="15" customHeight="true" x14ac:dyDescent="0.2">
      <c r="B386" s="305"/>
      <c r="Z386" s="343"/>
      <c r="AA386" s="343"/>
      <c r="AB386" s="343"/>
      <c r="AC386" s="343"/>
      <c r="AD386" s="343"/>
      <c r="AE386" s="343"/>
      <c r="AF386" s="343"/>
      <c r="AG386" s="343"/>
      <c r="AH386" s="343"/>
      <c r="AI386" s="343"/>
      <c r="AJ386" s="343"/>
      <c r="AK386" s="343"/>
      <c r="AL386" s="343"/>
      <c r="AM386" s="343"/>
      <c r="AN386" s="343"/>
      <c r="AO386" s="343"/>
      <c r="AP386" s="343"/>
      <c r="AQ386" s="343"/>
      <c r="AR386" s="343"/>
      <c r="AS386" s="343"/>
      <c r="AT386" s="343"/>
      <c r="AU386" s="343"/>
      <c r="AV386" s="343"/>
      <c r="AW386" s="343"/>
      <c r="AX386" s="343"/>
      <c r="AY386" s="343"/>
      <c r="AZ386" s="343"/>
      <c r="BA386" s="304"/>
      <c r="BB386" s="302"/>
      <c r="BC386" s="302"/>
      <c r="BD386" s="302"/>
      <c r="BE386" s="302"/>
      <c r="BF386" s="302"/>
      <c r="BG386" s="302"/>
      <c r="BH386" s="302"/>
      <c r="BI386" s="302"/>
      <c r="BJ386" s="302"/>
      <c r="BK386" s="302"/>
      <c r="BL386" s="302"/>
      <c r="BM386" s="302"/>
      <c r="BN386" s="302"/>
      <c r="BO386" s="302"/>
      <c r="BP386" s="302"/>
      <c r="BQ386" s="302"/>
      <c r="BR386" s="302"/>
      <c r="BS386" s="302"/>
      <c r="BT386" s="302"/>
      <c r="BU386" s="302"/>
      <c r="BV386" s="302"/>
      <c r="BW386" s="302"/>
      <c r="BX386" s="302"/>
      <c r="BY386" s="304"/>
      <c r="BZ386" s="342"/>
      <c r="CA386" s="342"/>
      <c r="CB386" s="342"/>
      <c r="CC386" s="342"/>
      <c r="CD386" s="342"/>
      <c r="CE386" s="342"/>
      <c r="CF386" s="342"/>
      <c r="CG386" s="342"/>
      <c r="CH386" s="342"/>
      <c r="CI386" s="342"/>
      <c r="CJ386" s="342"/>
      <c r="CK386" s="342"/>
      <c r="CL386" s="342"/>
      <c r="CM386" s="342"/>
      <c r="CN386" s="342"/>
      <c r="CO386" s="342"/>
      <c r="CP386" s="342"/>
      <c r="CQ386" s="342"/>
      <c r="CR386" s="342"/>
      <c r="CS386" s="342"/>
      <c r="CT386" s="342"/>
      <c r="CU386" s="342"/>
      <c r="CV386" s="342"/>
      <c r="CW386" s="342"/>
      <c r="CX386" s="342"/>
      <c r="CY386" s="342"/>
      <c r="CZ386" s="342"/>
    </row>
    <row r="387" s="303" customFormat="true" ht="15" customHeight="true" x14ac:dyDescent="0.2">
      <c r="B387" s="305"/>
      <c r="Z387" s="343"/>
      <c r="AA387" s="343"/>
      <c r="AB387" s="343"/>
      <c r="AC387" s="343"/>
      <c r="AD387" s="343"/>
      <c r="AE387" s="343"/>
      <c r="AF387" s="343"/>
      <c r="AG387" s="343"/>
      <c r="AH387" s="343"/>
      <c r="AI387" s="343"/>
      <c r="AJ387" s="343"/>
      <c r="AK387" s="343"/>
      <c r="AL387" s="343"/>
      <c r="AM387" s="343"/>
      <c r="AN387" s="343"/>
      <c r="AO387" s="343"/>
      <c r="AP387" s="343"/>
      <c r="AQ387" s="343"/>
      <c r="AR387" s="343"/>
      <c r="AS387" s="343"/>
      <c r="AT387" s="343"/>
      <c r="AU387" s="343"/>
      <c r="AV387" s="343"/>
      <c r="AW387" s="343"/>
      <c r="AX387" s="343"/>
      <c r="AY387" s="343"/>
      <c r="AZ387" s="343"/>
      <c r="BA387" s="304"/>
      <c r="BB387" s="302"/>
      <c r="BC387" s="302"/>
      <c r="BD387" s="302"/>
      <c r="BE387" s="302"/>
      <c r="BF387" s="302"/>
      <c r="BG387" s="302"/>
      <c r="BH387" s="302"/>
      <c r="BI387" s="302"/>
      <c r="BJ387" s="302"/>
      <c r="BK387" s="302"/>
      <c r="BL387" s="302"/>
      <c r="BM387" s="302"/>
      <c r="BN387" s="302"/>
      <c r="BO387" s="302"/>
      <c r="BP387" s="302"/>
      <c r="BQ387" s="302"/>
      <c r="BR387" s="302"/>
      <c r="BS387" s="302"/>
      <c r="BT387" s="302"/>
      <c r="BU387" s="302"/>
      <c r="BV387" s="302"/>
      <c r="BW387" s="302"/>
      <c r="BX387" s="302"/>
      <c r="BY387" s="304"/>
      <c r="BZ387" s="342"/>
      <c r="CA387" s="342"/>
      <c r="CB387" s="342"/>
      <c r="CC387" s="342"/>
      <c r="CD387" s="342"/>
      <c r="CE387" s="342"/>
      <c r="CF387" s="342"/>
      <c r="CG387" s="342"/>
      <c r="CH387" s="342"/>
      <c r="CI387" s="342"/>
      <c r="CJ387" s="342"/>
      <c r="CK387" s="342"/>
      <c r="CL387" s="342"/>
      <c r="CM387" s="342"/>
      <c r="CN387" s="342"/>
      <c r="CO387" s="342"/>
      <c r="CP387" s="342"/>
      <c r="CQ387" s="342"/>
      <c r="CR387" s="342"/>
      <c r="CS387" s="342"/>
      <c r="CT387" s="342"/>
      <c r="CU387" s="342"/>
      <c r="CV387" s="342"/>
      <c r="CW387" s="342"/>
      <c r="CX387" s="342"/>
      <c r="CY387" s="342"/>
      <c r="CZ387" s="342"/>
    </row>
    <row r="388" s="303" customFormat="true" ht="15" customHeight="true" x14ac:dyDescent="0.2">
      <c r="B388" s="305"/>
      <c r="Z388" s="343"/>
      <c r="AA388" s="343"/>
      <c r="AB388" s="343"/>
      <c r="AC388" s="343"/>
      <c r="AD388" s="343"/>
      <c r="AE388" s="343"/>
      <c r="AF388" s="343"/>
      <c r="AG388" s="343"/>
      <c r="AH388" s="343"/>
      <c r="AI388" s="343"/>
      <c r="AJ388" s="343"/>
      <c r="AK388" s="343"/>
      <c r="AL388" s="343"/>
      <c r="AM388" s="343"/>
      <c r="AN388" s="343"/>
      <c r="AO388" s="343"/>
      <c r="AP388" s="343"/>
      <c r="AQ388" s="343"/>
      <c r="AR388" s="343"/>
      <c r="AS388" s="343"/>
      <c r="AT388" s="343"/>
      <c r="AU388" s="343"/>
      <c r="AV388" s="343"/>
      <c r="AW388" s="343"/>
      <c r="AX388" s="343"/>
      <c r="AY388" s="343"/>
      <c r="AZ388" s="343"/>
      <c r="BA388" s="304"/>
      <c r="BB388" s="302"/>
      <c r="BC388" s="302"/>
      <c r="BD388" s="302"/>
      <c r="BE388" s="302"/>
      <c r="BF388" s="302"/>
      <c r="BG388" s="302"/>
      <c r="BH388" s="302"/>
      <c r="BI388" s="302"/>
      <c r="BJ388" s="302"/>
      <c r="BK388" s="302"/>
      <c r="BL388" s="302"/>
      <c r="BM388" s="302"/>
      <c r="BN388" s="302"/>
      <c r="BO388" s="302"/>
      <c r="BP388" s="302"/>
      <c r="BQ388" s="302"/>
      <c r="BR388" s="302"/>
      <c r="BS388" s="302"/>
      <c r="BT388" s="302"/>
      <c r="BU388" s="302"/>
      <c r="BV388" s="302"/>
      <c r="BW388" s="302"/>
      <c r="BX388" s="302"/>
      <c r="BY388" s="304"/>
      <c r="BZ388" s="342"/>
      <c r="CA388" s="342"/>
      <c r="CB388" s="342"/>
      <c r="CC388" s="342"/>
      <c r="CD388" s="342"/>
      <c r="CE388" s="342"/>
      <c r="CF388" s="342"/>
      <c r="CG388" s="342"/>
      <c r="CH388" s="342"/>
      <c r="CI388" s="342"/>
      <c r="CJ388" s="342"/>
      <c r="CK388" s="342"/>
      <c r="CL388" s="342"/>
      <c r="CM388" s="342"/>
      <c r="CN388" s="342"/>
      <c r="CO388" s="342"/>
      <c r="CP388" s="342"/>
      <c r="CQ388" s="342"/>
      <c r="CR388" s="342"/>
      <c r="CS388" s="342"/>
      <c r="CT388" s="342"/>
      <c r="CU388" s="342"/>
      <c r="CV388" s="342"/>
      <c r="CW388" s="342"/>
      <c r="CX388" s="342"/>
      <c r="CY388" s="342"/>
      <c r="CZ388" s="342"/>
    </row>
    <row r="389" s="303" customFormat="true" ht="15" customHeight="true" x14ac:dyDescent="0.2">
      <c r="B389" s="305"/>
      <c r="Z389" s="343"/>
      <c r="AA389" s="343"/>
      <c r="AB389" s="343"/>
      <c r="AC389" s="343"/>
      <c r="AD389" s="343"/>
      <c r="AE389" s="343"/>
      <c r="AF389" s="343"/>
      <c r="AG389" s="343"/>
      <c r="AH389" s="343"/>
      <c r="AI389" s="343"/>
      <c r="AJ389" s="343"/>
      <c r="AK389" s="343"/>
      <c r="AL389" s="343"/>
      <c r="AM389" s="343"/>
      <c r="AN389" s="343"/>
      <c r="AO389" s="343"/>
      <c r="AP389" s="343"/>
      <c r="AQ389" s="343"/>
      <c r="AR389" s="343"/>
      <c r="AS389" s="343"/>
      <c r="AT389" s="343"/>
      <c r="AU389" s="343"/>
      <c r="AV389" s="343"/>
      <c r="AW389" s="343"/>
      <c r="AX389" s="343"/>
      <c r="AY389" s="343"/>
      <c r="AZ389" s="343"/>
      <c r="BA389" s="304"/>
      <c r="BB389" s="302"/>
      <c r="BC389" s="302"/>
      <c r="BD389" s="302"/>
      <c r="BE389" s="302"/>
      <c r="BF389" s="302"/>
      <c r="BG389" s="302"/>
      <c r="BH389" s="302"/>
      <c r="BI389" s="302"/>
      <c r="BJ389" s="302"/>
      <c r="BK389" s="302"/>
      <c r="BL389" s="302"/>
      <c r="BM389" s="302"/>
      <c r="BN389" s="302"/>
      <c r="BO389" s="302"/>
      <c r="BP389" s="302"/>
      <c r="BQ389" s="302"/>
      <c r="BR389" s="302"/>
      <c r="BS389" s="302"/>
      <c r="BT389" s="302"/>
      <c r="BU389" s="302"/>
      <c r="BV389" s="302"/>
      <c r="BW389" s="302"/>
      <c r="BX389" s="302"/>
      <c r="BY389" s="304"/>
      <c r="BZ389" s="342"/>
      <c r="CA389" s="342"/>
      <c r="CB389" s="342"/>
      <c r="CC389" s="342"/>
      <c r="CD389" s="342"/>
      <c r="CE389" s="342"/>
      <c r="CF389" s="342"/>
      <c r="CG389" s="342"/>
      <c r="CH389" s="342"/>
      <c r="CI389" s="342"/>
      <c r="CJ389" s="342"/>
      <c r="CK389" s="342"/>
      <c r="CL389" s="342"/>
      <c r="CM389" s="342"/>
      <c r="CN389" s="342"/>
      <c r="CO389" s="342"/>
      <c r="CP389" s="342"/>
      <c r="CQ389" s="342"/>
      <c r="CR389" s="342"/>
      <c r="CS389" s="342"/>
      <c r="CT389" s="342"/>
      <c r="CU389" s="342"/>
      <c r="CV389" s="342"/>
      <c r="CW389" s="342"/>
      <c r="CX389" s="342"/>
      <c r="CY389" s="342"/>
      <c r="CZ389" s="342"/>
    </row>
    <row r="390" s="166" customFormat="true" ht="15" customHeight="true" x14ac:dyDescent="0.2">
      <c r="B390" s="160"/>
      <c r="Z390" s="343"/>
      <c r="AA390" s="343"/>
      <c r="AB390" s="343"/>
      <c r="AC390" s="343"/>
      <c r="AD390" s="343"/>
      <c r="AE390" s="343"/>
      <c r="AF390" s="343"/>
      <c r="AG390" s="343"/>
      <c r="AH390" s="343"/>
      <c r="AI390" s="343"/>
      <c r="AJ390" s="343"/>
      <c r="AK390" s="343"/>
      <c r="AL390" s="343"/>
      <c r="AM390" s="343"/>
      <c r="AN390" s="343"/>
      <c r="AO390" s="343"/>
      <c r="AP390" s="343"/>
      <c r="AQ390" s="343"/>
      <c r="AR390" s="343"/>
      <c r="AS390" s="343"/>
      <c r="AT390" s="343"/>
      <c r="AU390" s="343"/>
      <c r="AV390" s="343"/>
      <c r="AW390" s="343"/>
      <c r="AX390" s="343"/>
      <c r="AY390" s="343"/>
      <c r="AZ390" s="343"/>
      <c r="BA390" s="304"/>
      <c r="BB390" s="302"/>
      <c r="BC390" s="302"/>
      <c r="BD390" s="302"/>
      <c r="BE390" s="302"/>
      <c r="BF390" s="302"/>
      <c r="BG390" s="302"/>
      <c r="BH390" s="302"/>
      <c r="BI390" s="302"/>
      <c r="BJ390" s="302"/>
      <c r="BK390" s="302"/>
      <c r="BL390" s="302"/>
      <c r="BM390" s="302"/>
      <c r="BN390" s="302"/>
      <c r="BO390" s="302"/>
      <c r="BP390" s="302"/>
      <c r="BQ390" s="302"/>
      <c r="BR390" s="302"/>
      <c r="BS390" s="302"/>
      <c r="BT390" s="302"/>
      <c r="BU390" s="302"/>
      <c r="BV390" s="302"/>
      <c r="BW390" s="302"/>
      <c r="BX390" s="302"/>
      <c r="BY390" s="304"/>
      <c r="BZ390" s="342"/>
      <c r="CA390" s="342"/>
      <c r="CB390" s="342"/>
      <c r="CC390" s="342"/>
      <c r="CD390" s="342"/>
      <c r="CE390" s="342"/>
      <c r="CF390" s="342"/>
      <c r="CG390" s="342"/>
      <c r="CH390" s="342"/>
      <c r="CI390" s="342"/>
      <c r="CJ390" s="342"/>
      <c r="CK390" s="342"/>
      <c r="CL390" s="342"/>
      <c r="CM390" s="342"/>
      <c r="CN390" s="342"/>
      <c r="CO390" s="342"/>
      <c r="CP390" s="342"/>
      <c r="CQ390" s="342"/>
      <c r="CR390" s="342"/>
      <c r="CS390" s="342"/>
      <c r="CT390" s="342"/>
      <c r="CU390" s="342"/>
      <c r="CV390" s="342"/>
      <c r="CW390" s="342"/>
      <c r="CX390" s="342"/>
      <c r="CY390" s="342"/>
      <c r="CZ390" s="342"/>
    </row>
    <row r="391" s="166" customFormat="true" ht="15" customHeight="true" x14ac:dyDescent="0.2">
      <c r="B391" s="160"/>
      <c r="Z391" s="343"/>
      <c r="AA391" s="343"/>
      <c r="AB391" s="343"/>
      <c r="AC391" s="343"/>
      <c r="AD391" s="343"/>
      <c r="AE391" s="343"/>
      <c r="AF391" s="343"/>
      <c r="AG391" s="343"/>
      <c r="AH391" s="343"/>
      <c r="AI391" s="343"/>
      <c r="AJ391" s="343"/>
      <c r="AK391" s="343"/>
      <c r="AL391" s="343"/>
      <c r="AM391" s="343"/>
      <c r="AN391" s="343"/>
      <c r="AO391" s="343"/>
      <c r="AP391" s="343"/>
      <c r="AQ391" s="343"/>
      <c r="AR391" s="343"/>
      <c r="AS391" s="343"/>
      <c r="AT391" s="343"/>
      <c r="AU391" s="343"/>
      <c r="AV391" s="343"/>
      <c r="AW391" s="343"/>
      <c r="AX391" s="343"/>
      <c r="AY391" s="343"/>
      <c r="AZ391" s="343"/>
      <c r="BA391" s="304"/>
      <c r="BB391" s="302"/>
      <c r="BC391" s="302"/>
      <c r="BD391" s="302"/>
      <c r="BE391" s="302"/>
      <c r="BF391" s="302"/>
      <c r="BG391" s="302"/>
      <c r="BH391" s="302"/>
      <c r="BI391" s="302"/>
      <c r="BJ391" s="302"/>
      <c r="BK391" s="302"/>
      <c r="BL391" s="302"/>
      <c r="BM391" s="302"/>
      <c r="BN391" s="302"/>
      <c r="BO391" s="302"/>
      <c r="BP391" s="302"/>
      <c r="BQ391" s="302"/>
      <c r="BR391" s="302"/>
      <c r="BS391" s="302"/>
      <c r="BT391" s="302"/>
      <c r="BU391" s="302"/>
      <c r="BV391" s="302"/>
      <c r="BW391" s="302"/>
      <c r="BX391" s="302"/>
      <c r="BY391" s="304"/>
      <c r="BZ391" s="342"/>
      <c r="CA391" s="342"/>
      <c r="CB391" s="342"/>
      <c r="CC391" s="342"/>
      <c r="CD391" s="342"/>
      <c r="CE391" s="342"/>
      <c r="CF391" s="342"/>
      <c r="CG391" s="342"/>
      <c r="CH391" s="342"/>
      <c r="CI391" s="342"/>
      <c r="CJ391" s="342"/>
      <c r="CK391" s="342"/>
      <c r="CL391" s="342"/>
      <c r="CM391" s="342"/>
      <c r="CN391" s="342"/>
      <c r="CO391" s="342"/>
      <c r="CP391" s="342"/>
      <c r="CQ391" s="342"/>
      <c r="CR391" s="342"/>
      <c r="CS391" s="342"/>
      <c r="CT391" s="342"/>
      <c r="CU391" s="342"/>
      <c r="CV391" s="342"/>
      <c r="CW391" s="342"/>
      <c r="CX391" s="342"/>
      <c r="CY391" s="342"/>
      <c r="CZ391" s="342"/>
    </row>
    <row r="392" s="166" customFormat="true" ht="15" customHeight="true" x14ac:dyDescent="0.2">
      <c r="Z392" s="343"/>
      <c r="AA392" s="343"/>
      <c r="AB392" s="343"/>
      <c r="AC392" s="343"/>
      <c r="AD392" s="343"/>
      <c r="AE392" s="343"/>
      <c r="AF392" s="343"/>
      <c r="AG392" s="343"/>
      <c r="AH392" s="343"/>
      <c r="AI392" s="343"/>
      <c r="AJ392" s="343"/>
      <c r="AK392" s="343"/>
      <c r="AL392" s="343"/>
      <c r="AM392" s="343"/>
      <c r="AN392" s="343"/>
      <c r="AO392" s="343"/>
      <c r="AP392" s="343"/>
      <c r="AQ392" s="343"/>
      <c r="AR392" s="343"/>
      <c r="AS392" s="343"/>
      <c r="AT392" s="343"/>
      <c r="AU392" s="343"/>
      <c r="AV392" s="343"/>
      <c r="AW392" s="343"/>
      <c r="AX392" s="343"/>
      <c r="AY392" s="343"/>
      <c r="AZ392" s="343"/>
      <c r="BA392" s="304"/>
      <c r="BB392" s="302"/>
      <c r="BC392" s="302"/>
      <c r="BD392" s="302"/>
      <c r="BE392" s="302"/>
      <c r="BF392" s="302"/>
      <c r="BG392" s="302"/>
      <c r="BH392" s="302"/>
      <c r="BI392" s="302"/>
      <c r="BJ392" s="302"/>
      <c r="BK392" s="302"/>
      <c r="BL392" s="302"/>
      <c r="BM392" s="302"/>
      <c r="BN392" s="302"/>
      <c r="BO392" s="302"/>
      <c r="BP392" s="302"/>
      <c r="BQ392" s="302"/>
      <c r="BR392" s="302"/>
      <c r="BS392" s="302"/>
      <c r="BT392" s="302"/>
      <c r="BU392" s="302"/>
      <c r="BV392" s="302"/>
      <c r="BW392" s="302"/>
      <c r="BX392" s="302"/>
      <c r="BY392" s="304"/>
      <c r="BZ392" s="342"/>
      <c r="CA392" s="342"/>
      <c r="CB392" s="342"/>
      <c r="CC392" s="342"/>
      <c r="CD392" s="342"/>
      <c r="CE392" s="342"/>
      <c r="CF392" s="342"/>
      <c r="CG392" s="342"/>
      <c r="CH392" s="342"/>
      <c r="CI392" s="342"/>
      <c r="CJ392" s="342"/>
      <c r="CK392" s="342"/>
      <c r="CL392" s="342"/>
      <c r="CM392" s="342"/>
      <c r="CN392" s="342"/>
      <c r="CO392" s="342"/>
      <c r="CP392" s="342"/>
      <c r="CQ392" s="342"/>
      <c r="CR392" s="342"/>
      <c r="CS392" s="342"/>
      <c r="CT392" s="342"/>
      <c r="CU392" s="342"/>
      <c r="CV392" s="342"/>
      <c r="CW392" s="342"/>
      <c r="CX392" s="342"/>
      <c r="CY392" s="342"/>
      <c r="CZ392" s="342"/>
    </row>
    <row r="393" s="166" customFormat="true" ht="15" customHeight="true" x14ac:dyDescent="0.2">
      <c r="Z393" s="343"/>
      <c r="AA393" s="343"/>
      <c r="AB393" s="343"/>
      <c r="AC393" s="343"/>
      <c r="AD393" s="343"/>
      <c r="AE393" s="343"/>
      <c r="AF393" s="343"/>
      <c r="AG393" s="343"/>
      <c r="AH393" s="343"/>
      <c r="AI393" s="343"/>
      <c r="AJ393" s="343"/>
      <c r="AK393" s="343"/>
      <c r="AL393" s="343"/>
      <c r="AM393" s="343"/>
      <c r="AN393" s="343"/>
      <c r="AO393" s="343"/>
      <c r="AP393" s="343"/>
      <c r="AQ393" s="343"/>
      <c r="AR393" s="343"/>
      <c r="AS393" s="343"/>
      <c r="AT393" s="343"/>
      <c r="AU393" s="343"/>
      <c r="AV393" s="343"/>
      <c r="AW393" s="343"/>
      <c r="AX393" s="343"/>
      <c r="AY393" s="343"/>
      <c r="AZ393" s="343"/>
      <c r="BA393" s="304"/>
      <c r="BB393" s="302"/>
      <c r="BC393" s="302"/>
      <c r="BD393" s="302"/>
      <c r="BE393" s="302"/>
      <c r="BF393" s="302"/>
      <c r="BG393" s="302"/>
      <c r="BH393" s="302"/>
      <c r="BI393" s="302"/>
      <c r="BJ393" s="302"/>
      <c r="BK393" s="302"/>
      <c r="BL393" s="302"/>
      <c r="BM393" s="302"/>
      <c r="BN393" s="302"/>
      <c r="BO393" s="302"/>
      <c r="BP393" s="302"/>
      <c r="BQ393" s="302"/>
      <c r="BR393" s="302"/>
      <c r="BS393" s="302"/>
      <c r="BT393" s="302"/>
      <c r="BU393" s="302"/>
      <c r="BV393" s="302"/>
      <c r="BW393" s="302"/>
      <c r="BX393" s="302"/>
      <c r="BY393" s="304"/>
      <c r="BZ393" s="342"/>
      <c r="CA393" s="342"/>
      <c r="CB393" s="342"/>
      <c r="CC393" s="342"/>
      <c r="CD393" s="342"/>
      <c r="CE393" s="342"/>
      <c r="CF393" s="342"/>
      <c r="CG393" s="342"/>
      <c r="CH393" s="342"/>
      <c r="CI393" s="342"/>
      <c r="CJ393" s="342"/>
      <c r="CK393" s="342"/>
      <c r="CL393" s="342"/>
      <c r="CM393" s="342"/>
      <c r="CN393" s="342"/>
      <c r="CO393" s="342"/>
      <c r="CP393" s="342"/>
      <c r="CQ393" s="342"/>
      <c r="CR393" s="342"/>
      <c r="CS393" s="342"/>
      <c r="CT393" s="342"/>
      <c r="CU393" s="342"/>
      <c r="CV393" s="342"/>
      <c r="CW393" s="342"/>
      <c r="CX393" s="342"/>
      <c r="CY393" s="342"/>
      <c r="CZ393" s="342"/>
    </row>
    <row r="394" s="166" customFormat="true" ht="15" customHeight="true" x14ac:dyDescent="0.2">
      <c r="Z394" s="343"/>
      <c r="AA394" s="343"/>
      <c r="AB394" s="343"/>
      <c r="AC394" s="343"/>
      <c r="AD394" s="343"/>
      <c r="AE394" s="343"/>
      <c r="AF394" s="343"/>
      <c r="AG394" s="343"/>
      <c r="AH394" s="343"/>
      <c r="AI394" s="343"/>
      <c r="AJ394" s="343"/>
      <c r="AK394" s="343"/>
      <c r="AL394" s="343"/>
      <c r="AM394" s="343"/>
      <c r="AN394" s="343"/>
      <c r="AO394" s="343"/>
      <c r="AP394" s="343"/>
      <c r="AQ394" s="343"/>
      <c r="AR394" s="343"/>
      <c r="AS394" s="343"/>
      <c r="AT394" s="343"/>
      <c r="AU394" s="343"/>
      <c r="AV394" s="343"/>
      <c r="AW394" s="343"/>
      <c r="AX394" s="343"/>
      <c r="AY394" s="343"/>
      <c r="AZ394" s="343"/>
      <c r="BA394" s="304"/>
      <c r="BB394" s="302"/>
      <c r="BC394" s="302"/>
      <c r="BD394" s="302"/>
      <c r="BE394" s="302"/>
      <c r="BF394" s="302"/>
      <c r="BG394" s="302"/>
      <c r="BH394" s="302"/>
      <c r="BI394" s="302"/>
      <c r="BJ394" s="302"/>
      <c r="BK394" s="302"/>
      <c r="BL394" s="302"/>
      <c r="BM394" s="302"/>
      <c r="BN394" s="302"/>
      <c r="BO394" s="302"/>
      <c r="BP394" s="302"/>
      <c r="BQ394" s="302"/>
      <c r="BR394" s="302"/>
      <c r="BS394" s="302"/>
      <c r="BT394" s="302"/>
      <c r="BU394" s="302"/>
      <c r="BV394" s="302"/>
      <c r="BW394" s="302"/>
      <c r="BX394" s="302"/>
      <c r="BY394" s="304"/>
      <c r="BZ394" s="342"/>
      <c r="CA394" s="342"/>
      <c r="CB394" s="342"/>
      <c r="CC394" s="342"/>
      <c r="CD394" s="342"/>
      <c r="CE394" s="342"/>
      <c r="CF394" s="342"/>
      <c r="CG394" s="342"/>
      <c r="CH394" s="342"/>
      <c r="CI394" s="342"/>
      <c r="CJ394" s="342"/>
      <c r="CK394" s="342"/>
      <c r="CL394" s="342"/>
      <c r="CM394" s="342"/>
      <c r="CN394" s="342"/>
      <c r="CO394" s="342"/>
      <c r="CP394" s="342"/>
      <c r="CQ394" s="342"/>
      <c r="CR394" s="342"/>
      <c r="CS394" s="342"/>
      <c r="CT394" s="342"/>
      <c r="CU394" s="342"/>
      <c r="CV394" s="342"/>
      <c r="CW394" s="342"/>
      <c r="CX394" s="342"/>
      <c r="CY394" s="342"/>
      <c r="CZ394" s="342"/>
    </row>
    <row r="395" s="166" customFormat="true" ht="15" customHeight="true" x14ac:dyDescent="0.2">
      <c r="Z395" s="343"/>
      <c r="AA395" s="343"/>
      <c r="AB395" s="343"/>
      <c r="AC395" s="343"/>
      <c r="AD395" s="343"/>
      <c r="AE395" s="343"/>
      <c r="AF395" s="343"/>
      <c r="AG395" s="343"/>
      <c r="AH395" s="343"/>
      <c r="AI395" s="343"/>
      <c r="AJ395" s="343"/>
      <c r="AK395" s="343"/>
      <c r="AL395" s="343"/>
      <c r="AM395" s="343"/>
      <c r="AN395" s="343"/>
      <c r="AO395" s="343"/>
      <c r="AP395" s="343"/>
      <c r="AQ395" s="343"/>
      <c r="AR395" s="343"/>
      <c r="AS395" s="343"/>
      <c r="AT395" s="343"/>
      <c r="AU395" s="343"/>
      <c r="AV395" s="343"/>
      <c r="AW395" s="343"/>
      <c r="AX395" s="343"/>
      <c r="AY395" s="343"/>
      <c r="AZ395" s="343"/>
      <c r="BA395" s="304"/>
      <c r="BB395" s="302"/>
      <c r="BC395" s="302"/>
      <c r="BD395" s="302"/>
      <c r="BE395" s="302"/>
      <c r="BF395" s="302"/>
      <c r="BG395" s="302"/>
      <c r="BH395" s="302"/>
      <c r="BI395" s="302"/>
      <c r="BJ395" s="302"/>
      <c r="BK395" s="302"/>
      <c r="BL395" s="302"/>
      <c r="BM395" s="302"/>
      <c r="BN395" s="302"/>
      <c r="BO395" s="302"/>
      <c r="BP395" s="302"/>
      <c r="BQ395" s="302"/>
      <c r="BR395" s="302"/>
      <c r="BS395" s="302"/>
      <c r="BT395" s="302"/>
      <c r="BU395" s="302"/>
      <c r="BV395" s="302"/>
      <c r="BW395" s="302"/>
      <c r="BX395" s="302"/>
      <c r="BY395" s="304"/>
      <c r="BZ395" s="342"/>
      <c r="CA395" s="342"/>
      <c r="CB395" s="342"/>
      <c r="CC395" s="342"/>
      <c r="CD395" s="342"/>
      <c r="CE395" s="342"/>
      <c r="CF395" s="342"/>
      <c r="CG395" s="342"/>
      <c r="CH395" s="342"/>
      <c r="CI395" s="342"/>
      <c r="CJ395" s="342"/>
      <c r="CK395" s="342"/>
      <c r="CL395" s="342"/>
      <c r="CM395" s="342"/>
      <c r="CN395" s="342"/>
      <c r="CO395" s="342"/>
      <c r="CP395" s="342"/>
      <c r="CQ395" s="342"/>
      <c r="CR395" s="342"/>
      <c r="CS395" s="342"/>
      <c r="CT395" s="342"/>
      <c r="CU395" s="342"/>
      <c r="CV395" s="342"/>
      <c r="CW395" s="342"/>
      <c r="CX395" s="342"/>
      <c r="CY395" s="342"/>
      <c r="CZ395" s="342"/>
    </row>
    <row r="396" s="166" customFormat="true" ht="15" customHeight="true" x14ac:dyDescent="0.2">
      <c r="Z396" s="343"/>
      <c r="AA396" s="343"/>
      <c r="AB396" s="343"/>
      <c r="AC396" s="343"/>
      <c r="AD396" s="343"/>
      <c r="AE396" s="343"/>
      <c r="AF396" s="343"/>
      <c r="AG396" s="343"/>
      <c r="AH396" s="343"/>
      <c r="AI396" s="343"/>
      <c r="AJ396" s="343"/>
      <c r="AK396" s="343"/>
      <c r="AL396" s="343"/>
      <c r="AM396" s="343"/>
      <c r="AN396" s="343"/>
      <c r="AO396" s="343"/>
      <c r="AP396" s="343"/>
      <c r="AQ396" s="343"/>
      <c r="AR396" s="343"/>
      <c r="AS396" s="343"/>
      <c r="AT396" s="343"/>
      <c r="AU396" s="343"/>
      <c r="AV396" s="343"/>
      <c r="AW396" s="343"/>
      <c r="AX396" s="343"/>
      <c r="AY396" s="343"/>
      <c r="AZ396" s="343"/>
      <c r="BA396" s="304"/>
      <c r="BB396" s="302"/>
      <c r="BC396" s="302"/>
      <c r="BD396" s="302"/>
      <c r="BE396" s="302"/>
      <c r="BF396" s="302"/>
      <c r="BG396" s="302"/>
      <c r="BH396" s="302"/>
      <c r="BI396" s="302"/>
      <c r="BJ396" s="302"/>
      <c r="BK396" s="302"/>
      <c r="BL396" s="302"/>
      <c r="BM396" s="302"/>
      <c r="BN396" s="302"/>
      <c r="BO396" s="302"/>
      <c r="BP396" s="302"/>
      <c r="BQ396" s="302"/>
      <c r="BR396" s="302"/>
      <c r="BS396" s="302"/>
      <c r="BT396" s="302"/>
      <c r="BU396" s="302"/>
      <c r="BV396" s="302"/>
      <c r="BW396" s="302"/>
      <c r="BX396" s="302"/>
      <c r="BY396" s="304"/>
      <c r="BZ396" s="342"/>
      <c r="CA396" s="342"/>
      <c r="CB396" s="342"/>
      <c r="CC396" s="342"/>
      <c r="CD396" s="342"/>
      <c r="CE396" s="342"/>
      <c r="CF396" s="342"/>
      <c r="CG396" s="342"/>
      <c r="CH396" s="342"/>
      <c r="CI396" s="342"/>
      <c r="CJ396" s="342"/>
      <c r="CK396" s="342"/>
      <c r="CL396" s="342"/>
      <c r="CM396" s="342"/>
      <c r="CN396" s="342"/>
      <c r="CO396" s="342"/>
      <c r="CP396" s="342"/>
      <c r="CQ396" s="342"/>
      <c r="CR396" s="342"/>
      <c r="CS396" s="342"/>
      <c r="CT396" s="342"/>
      <c r="CU396" s="342"/>
      <c r="CV396" s="342"/>
      <c r="CW396" s="342"/>
      <c r="CX396" s="342"/>
      <c r="CY396" s="342"/>
      <c r="CZ396" s="342"/>
    </row>
    <row r="397" s="166" customFormat="true" ht="15" customHeight="true" x14ac:dyDescent="0.2">
      <c r="Z397" s="343"/>
      <c r="AA397" s="343"/>
      <c r="AB397" s="343"/>
      <c r="AC397" s="343"/>
      <c r="AD397" s="343"/>
      <c r="AE397" s="343"/>
      <c r="AF397" s="343"/>
      <c r="AG397" s="343"/>
      <c r="AH397" s="343"/>
      <c r="AI397" s="343"/>
      <c r="AJ397" s="343"/>
      <c r="AK397" s="343"/>
      <c r="AL397" s="343"/>
      <c r="AM397" s="343"/>
      <c r="AN397" s="343"/>
      <c r="AO397" s="343"/>
      <c r="AP397" s="343"/>
      <c r="AQ397" s="343"/>
      <c r="AR397" s="343"/>
      <c r="AS397" s="343"/>
      <c r="AT397" s="343"/>
      <c r="AU397" s="343"/>
      <c r="AV397" s="343"/>
      <c r="AW397" s="343"/>
      <c r="AX397" s="343"/>
      <c r="AY397" s="343"/>
      <c r="AZ397" s="343"/>
      <c r="BA397" s="304"/>
      <c r="BB397" s="302"/>
      <c r="BC397" s="302"/>
      <c r="BD397" s="302"/>
      <c r="BE397" s="302"/>
      <c r="BF397" s="302"/>
      <c r="BG397" s="302"/>
      <c r="BH397" s="302"/>
      <c r="BI397" s="302"/>
      <c r="BJ397" s="302"/>
      <c r="BK397" s="302"/>
      <c r="BL397" s="302"/>
      <c r="BM397" s="302"/>
      <c r="BN397" s="302"/>
      <c r="BO397" s="302"/>
      <c r="BP397" s="302"/>
      <c r="BQ397" s="302"/>
      <c r="BR397" s="302"/>
      <c r="BS397" s="302"/>
      <c r="BT397" s="302"/>
      <c r="BU397" s="302"/>
      <c r="BV397" s="302"/>
      <c r="BW397" s="302"/>
      <c r="BX397" s="302"/>
      <c r="BY397" s="304"/>
      <c r="BZ397" s="342"/>
      <c r="CA397" s="342"/>
      <c r="CB397" s="342"/>
      <c r="CC397" s="342"/>
      <c r="CD397" s="342"/>
      <c r="CE397" s="342"/>
      <c r="CF397" s="342"/>
      <c r="CG397" s="342"/>
      <c r="CH397" s="342"/>
      <c r="CI397" s="342"/>
      <c r="CJ397" s="342"/>
      <c r="CK397" s="342"/>
      <c r="CL397" s="342"/>
      <c r="CM397" s="342"/>
      <c r="CN397" s="342"/>
      <c r="CO397" s="342"/>
      <c r="CP397" s="342"/>
      <c r="CQ397" s="342"/>
      <c r="CR397" s="342"/>
      <c r="CS397" s="342"/>
      <c r="CT397" s="342"/>
      <c r="CU397" s="342"/>
      <c r="CV397" s="342"/>
      <c r="CW397" s="342"/>
      <c r="CX397" s="342"/>
      <c r="CY397" s="342"/>
      <c r="CZ397" s="342"/>
    </row>
    <row r="398" s="166" customFormat="true" ht="15" customHeight="true" x14ac:dyDescent="0.2">
      <c r="Z398" s="343"/>
      <c r="AA398" s="343"/>
      <c r="AB398" s="343"/>
      <c r="AC398" s="343"/>
      <c r="AD398" s="343"/>
      <c r="AE398" s="343"/>
      <c r="AF398" s="343"/>
      <c r="AG398" s="343"/>
      <c r="AH398" s="343"/>
      <c r="AI398" s="343"/>
      <c r="AJ398" s="343"/>
      <c r="AK398" s="343"/>
      <c r="AL398" s="343"/>
      <c r="AM398" s="343"/>
      <c r="AN398" s="343"/>
      <c r="AO398" s="343"/>
      <c r="AP398" s="343"/>
      <c r="AQ398" s="343"/>
      <c r="AR398" s="343"/>
      <c r="AS398" s="343"/>
      <c r="AT398" s="343"/>
      <c r="AU398" s="343"/>
      <c r="AV398" s="343"/>
      <c r="AW398" s="343"/>
      <c r="AX398" s="343"/>
      <c r="AY398" s="343"/>
      <c r="AZ398" s="343"/>
      <c r="BA398" s="304"/>
      <c r="BB398" s="302"/>
      <c r="BC398" s="302"/>
      <c r="BD398" s="302"/>
      <c r="BE398" s="302"/>
      <c r="BF398" s="302"/>
      <c r="BG398" s="302"/>
      <c r="BH398" s="302"/>
      <c r="BI398" s="302"/>
      <c r="BJ398" s="302"/>
      <c r="BK398" s="302"/>
      <c r="BL398" s="302"/>
      <c r="BM398" s="302"/>
      <c r="BN398" s="302"/>
      <c r="BO398" s="302"/>
      <c r="BP398" s="302"/>
      <c r="BQ398" s="302"/>
      <c r="BR398" s="302"/>
      <c r="BS398" s="302"/>
      <c r="BT398" s="302"/>
      <c r="BU398" s="302"/>
      <c r="BV398" s="302"/>
      <c r="BW398" s="302"/>
      <c r="BX398" s="302"/>
      <c r="BY398" s="304"/>
      <c r="BZ398" s="342"/>
      <c r="CA398" s="342"/>
      <c r="CB398" s="342"/>
      <c r="CC398" s="342"/>
      <c r="CD398" s="342"/>
      <c r="CE398" s="342"/>
      <c r="CF398" s="342"/>
      <c r="CG398" s="342"/>
      <c r="CH398" s="342"/>
      <c r="CI398" s="342"/>
      <c r="CJ398" s="342"/>
      <c r="CK398" s="342"/>
      <c r="CL398" s="342"/>
      <c r="CM398" s="342"/>
      <c r="CN398" s="342"/>
      <c r="CO398" s="342"/>
      <c r="CP398" s="342"/>
      <c r="CQ398" s="342"/>
      <c r="CR398" s="342"/>
      <c r="CS398" s="342"/>
      <c r="CT398" s="342"/>
      <c r="CU398" s="342"/>
      <c r="CV398" s="342"/>
      <c r="CW398" s="342"/>
      <c r="CX398" s="342"/>
      <c r="CY398" s="342"/>
      <c r="CZ398" s="342"/>
    </row>
    <row r="399" s="525" customFormat="true" ht="15" customHeight="true" x14ac:dyDescent="0.25">
      <c r="A399" s="308"/>
      <c r="B399" s="308"/>
      <c r="C399" s="1071" t="s">
        <v>133</v>
      </c>
      <c r="D399" s="1072"/>
      <c r="E399" s="1072"/>
      <c r="F399" s="1072"/>
      <c r="G399" s="308"/>
      <c r="H399" s="1073" t="s">
        <v>134</v>
      </c>
      <c r="I399" s="1074"/>
      <c r="J399" s="1074"/>
      <c r="K399" s="1074"/>
      <c r="M399" s="1073" t="s">
        <v>135</v>
      </c>
      <c r="N399" s="1074"/>
      <c r="O399" s="1074"/>
      <c r="P399" s="1074"/>
      <c r="Z399" s="338"/>
      <c r="AA399" s="338"/>
      <c r="AB399" s="338"/>
      <c r="AC399" s="338"/>
      <c r="AD399" s="338"/>
      <c r="AE399" s="338"/>
      <c r="AF399" s="338"/>
      <c r="AG399" s="338"/>
      <c r="AH399" s="338"/>
      <c r="AI399" s="338"/>
      <c r="AJ399" s="338"/>
      <c r="AK399" s="338"/>
      <c r="AL399" s="338"/>
      <c r="AM399" s="338"/>
      <c r="AN399" s="338"/>
      <c r="AO399" s="338"/>
      <c r="AP399" s="338"/>
      <c r="AQ399" s="338"/>
      <c r="AR399" s="338"/>
      <c r="AS399" s="338"/>
      <c r="AT399" s="338"/>
      <c r="AU399" s="338"/>
      <c r="AV399" s="338"/>
      <c r="AW399" s="338"/>
      <c r="AX399" s="338"/>
      <c r="AY399" s="338"/>
      <c r="AZ399" s="338"/>
      <c r="BB399" s="308"/>
      <c r="BZ399" s="338"/>
      <c r="CA399" s="338"/>
      <c r="CB399" s="338"/>
      <c r="CC399" s="338"/>
      <c r="CD399" s="338"/>
      <c r="CE399" s="338"/>
      <c r="CF399" s="338"/>
      <c r="CG399" s="338"/>
      <c r="CH399" s="338"/>
      <c r="CI399" s="338"/>
      <c r="CJ399" s="338"/>
      <c r="CK399" s="338"/>
      <c r="CL399" s="338"/>
      <c r="CM399" s="338"/>
      <c r="CN399" s="338"/>
      <c r="CO399" s="338"/>
      <c r="CP399" s="338"/>
      <c r="CQ399" s="338"/>
      <c r="CR399" s="338"/>
      <c r="CS399" s="338"/>
      <c r="CT399" s="338"/>
      <c r="CU399" s="338"/>
      <c r="CV399" s="338"/>
      <c r="CW399" s="338"/>
      <c r="CX399" s="338"/>
      <c r="CY399" s="338"/>
      <c r="CZ399" s="338"/>
    </row>
    <row r="400" s="345" customFormat="true" ht="15" customHeight="true" x14ac:dyDescent="0.2">
      <c r="C400" s="1075" t="s">
        <v>206</v>
      </c>
      <c r="D400" s="960"/>
      <c r="E400" s="960"/>
      <c r="F400" s="511"/>
      <c r="G400" s="511"/>
      <c r="H400" s="1076" t="s">
        <v>206</v>
      </c>
      <c r="I400" s="1076"/>
      <c r="J400" s="1076"/>
      <c r="K400" s="511"/>
      <c r="L400" s="511"/>
      <c r="M400" s="1076" t="s">
        <v>206</v>
      </c>
      <c r="N400" s="1076"/>
      <c r="O400" s="1076"/>
      <c r="P400" s="511"/>
      <c r="Q400" s="511"/>
      <c r="Z400" s="338"/>
      <c r="AA400" s="338"/>
      <c r="AB400" s="338"/>
      <c r="AC400" s="338"/>
      <c r="AD400" s="338"/>
      <c r="AE400" s="338"/>
      <c r="AF400" s="338"/>
      <c r="AG400" s="338"/>
      <c r="AH400" s="338"/>
      <c r="AI400" s="338"/>
      <c r="AJ400" s="338"/>
      <c r="AK400" s="338"/>
      <c r="AL400" s="338"/>
      <c r="AM400" s="338"/>
      <c r="AN400" s="338"/>
      <c r="AO400" s="338"/>
      <c r="AP400" s="338"/>
      <c r="AQ400" s="338"/>
      <c r="AR400" s="338"/>
      <c r="AS400" s="338"/>
      <c r="AT400" s="338"/>
      <c r="AU400" s="338"/>
      <c r="AV400" s="338"/>
      <c r="AW400" s="338"/>
      <c r="AX400" s="338"/>
      <c r="AY400" s="338"/>
      <c r="AZ400" s="338"/>
      <c r="BA400" s="525"/>
      <c r="BB400" s="308"/>
      <c r="BC400" s="525"/>
      <c r="BD400" s="525"/>
      <c r="BE400" s="525"/>
      <c r="BF400" s="525"/>
      <c r="BG400" s="525"/>
      <c r="BH400" s="525"/>
      <c r="BI400" s="525"/>
      <c r="BJ400" s="525"/>
      <c r="BK400" s="525"/>
      <c r="BL400" s="525"/>
      <c r="BM400" s="525"/>
      <c r="BN400" s="525"/>
      <c r="BO400" s="525"/>
      <c r="BP400" s="525"/>
      <c r="BQ400" s="525"/>
      <c r="BR400" s="525"/>
      <c r="BS400" s="525"/>
      <c r="BT400" s="525"/>
      <c r="BU400" s="525"/>
      <c r="BV400" s="525"/>
      <c r="BW400" s="525"/>
      <c r="BX400" s="525"/>
      <c r="BY400" s="525"/>
      <c r="BZ400" s="338"/>
      <c r="CA400" s="338"/>
      <c r="CB400" s="338"/>
      <c r="CC400" s="338"/>
      <c r="CD400" s="338"/>
      <c r="CE400" s="338"/>
      <c r="CF400" s="338"/>
      <c r="CG400" s="338"/>
      <c r="CH400" s="338"/>
      <c r="CI400" s="338"/>
      <c r="CJ400" s="338"/>
      <c r="CK400" s="338"/>
      <c r="CL400" s="338"/>
      <c r="CM400" s="338"/>
      <c r="CN400" s="338"/>
      <c r="CO400" s="338"/>
      <c r="CP400" s="338"/>
      <c r="CQ400" s="338"/>
      <c r="CR400" s="338"/>
      <c r="CS400" s="338"/>
      <c r="CT400" s="338"/>
      <c r="CU400" s="338"/>
      <c r="CV400" s="338"/>
      <c r="CW400" s="338"/>
      <c r="CX400" s="338"/>
      <c r="CY400" s="338"/>
      <c r="CZ400" s="338"/>
    </row>
    <row r="401" s="345" customFormat="true" ht="25.15" customHeight="true" x14ac:dyDescent="0.2">
      <c r="C401" s="1075"/>
      <c r="D401" s="960"/>
      <c r="E401" s="526" t="s">
        <v>207</v>
      </c>
      <c r="F401" s="511"/>
      <c r="G401" s="511"/>
      <c r="H401" s="1076"/>
      <c r="I401" s="1076"/>
      <c r="J401" s="527" t="s">
        <v>207</v>
      </c>
      <c r="K401" s="511"/>
      <c r="L401" s="511"/>
      <c r="M401" s="1076"/>
      <c r="N401" s="1076"/>
      <c r="O401" s="528" t="s">
        <v>207</v>
      </c>
      <c r="P401" s="511"/>
      <c r="Q401" s="511"/>
      <c r="Z401" s="338"/>
      <c r="AA401" s="338"/>
      <c r="AB401" s="338"/>
      <c r="AC401" s="338"/>
      <c r="AD401" s="338"/>
      <c r="AE401" s="338"/>
      <c r="AF401" s="338"/>
      <c r="AG401" s="338"/>
      <c r="AH401" s="338"/>
      <c r="AI401" s="338"/>
      <c r="AJ401" s="338"/>
      <c r="AK401" s="338"/>
      <c r="AL401" s="338"/>
      <c r="AM401" s="338"/>
      <c r="AN401" s="338"/>
      <c r="AO401" s="338"/>
      <c r="AP401" s="338"/>
      <c r="AQ401" s="338"/>
      <c r="AR401" s="338"/>
      <c r="AS401" s="338"/>
      <c r="AT401" s="338"/>
      <c r="AU401" s="338"/>
      <c r="AV401" s="338"/>
      <c r="AW401" s="338"/>
      <c r="AX401" s="338"/>
      <c r="AY401" s="338"/>
      <c r="AZ401" s="338"/>
      <c r="BA401" s="525"/>
      <c r="BB401" s="308"/>
      <c r="BC401" s="525"/>
      <c r="BD401" s="525"/>
      <c r="BE401" s="525"/>
      <c r="BF401" s="525"/>
      <c r="BG401" s="525"/>
      <c r="BH401" s="525"/>
      <c r="BI401" s="525"/>
      <c r="BJ401" s="525"/>
      <c r="BK401" s="525"/>
      <c r="BL401" s="525"/>
      <c r="BM401" s="525"/>
      <c r="BN401" s="525"/>
      <c r="BO401" s="525"/>
      <c r="BP401" s="525"/>
      <c r="BQ401" s="525"/>
      <c r="BR401" s="525"/>
      <c r="BS401" s="525"/>
      <c r="BT401" s="525"/>
      <c r="BU401" s="525"/>
      <c r="BV401" s="525"/>
      <c r="BW401" s="525"/>
      <c r="BX401" s="525"/>
      <c r="BY401" s="525"/>
      <c r="BZ401" s="338"/>
      <c r="CA401" s="338"/>
      <c r="CB401" s="338"/>
      <c r="CC401" s="338"/>
      <c r="CD401" s="338"/>
      <c r="CE401" s="338"/>
      <c r="CF401" s="338"/>
      <c r="CG401" s="338"/>
      <c r="CH401" s="338"/>
      <c r="CI401" s="338"/>
      <c r="CJ401" s="338"/>
      <c r="CK401" s="338"/>
      <c r="CL401" s="338"/>
      <c r="CM401" s="338"/>
      <c r="CN401" s="338"/>
      <c r="CO401" s="338"/>
      <c r="CP401" s="338"/>
      <c r="CQ401" s="338"/>
      <c r="CR401" s="338"/>
      <c r="CS401" s="338"/>
      <c r="CT401" s="338"/>
      <c r="CU401" s="338"/>
      <c r="CV401" s="338"/>
      <c r="CW401" s="338"/>
      <c r="CX401" s="338"/>
      <c r="CY401" s="338"/>
      <c r="CZ401" s="338"/>
    </row>
    <row r="402" s="345" customFormat="true" ht="25.15" customHeight="true" x14ac:dyDescent="0.2">
      <c r="B402" s="1079" t="s">
        <v>142</v>
      </c>
      <c r="C402" s="960"/>
      <c r="D402" s="960"/>
      <c r="E402" s="529" t="s">
        <v>208</v>
      </c>
      <c r="F402" s="511"/>
      <c r="G402" s="511"/>
      <c r="H402" s="1076"/>
      <c r="I402" s="1076"/>
      <c r="J402" s="530" t="s">
        <v>208</v>
      </c>
      <c r="K402" s="511"/>
      <c r="L402" s="511"/>
      <c r="M402" s="1076"/>
      <c r="N402" s="1076"/>
      <c r="O402" s="531" t="s">
        <v>208</v>
      </c>
      <c r="P402" s="511"/>
      <c r="Q402" s="511"/>
      <c r="Z402" s="338"/>
      <c r="AA402" s="338"/>
      <c r="AB402" s="338"/>
      <c r="AC402" s="338"/>
      <c r="AD402" s="338"/>
      <c r="AE402" s="338"/>
      <c r="AF402" s="338"/>
      <c r="AG402" s="338"/>
      <c r="AH402" s="338"/>
      <c r="AI402" s="338"/>
      <c r="AJ402" s="338"/>
      <c r="AK402" s="338"/>
      <c r="AL402" s="338"/>
      <c r="AM402" s="338"/>
      <c r="AN402" s="338"/>
      <c r="AO402" s="338"/>
      <c r="AP402" s="338"/>
      <c r="AQ402" s="338"/>
      <c r="AR402" s="338"/>
      <c r="AS402" s="338"/>
      <c r="AT402" s="338"/>
      <c r="AU402" s="338"/>
      <c r="AV402" s="338"/>
      <c r="AW402" s="338"/>
      <c r="AX402" s="338"/>
      <c r="AY402" s="338"/>
      <c r="AZ402" s="338"/>
      <c r="BA402" s="525"/>
      <c r="BB402" s="308"/>
      <c r="BC402" s="525"/>
      <c r="BD402" s="525"/>
      <c r="BE402" s="525"/>
      <c r="BF402" s="525"/>
      <c r="BG402" s="525"/>
      <c r="BH402" s="525"/>
      <c r="BI402" s="525"/>
      <c r="BJ402" s="525"/>
      <c r="BK402" s="525"/>
      <c r="BL402" s="525"/>
      <c r="BM402" s="525"/>
      <c r="BN402" s="525"/>
      <c r="BO402" s="525"/>
      <c r="BP402" s="525"/>
      <c r="BQ402" s="525"/>
      <c r="BR402" s="525"/>
      <c r="BS402" s="525"/>
      <c r="BT402" s="525"/>
      <c r="BU402" s="525"/>
      <c r="BV402" s="525"/>
      <c r="BW402" s="525"/>
      <c r="BX402" s="525"/>
      <c r="BY402" s="525"/>
      <c r="BZ402" s="338"/>
      <c r="CA402" s="338"/>
      <c r="CB402" s="338"/>
      <c r="CC402" s="338"/>
      <c r="CD402" s="338"/>
      <c r="CE402" s="338"/>
      <c r="CF402" s="338"/>
      <c r="CG402" s="338"/>
      <c r="CH402" s="338"/>
      <c r="CI402" s="338"/>
      <c r="CJ402" s="338"/>
      <c r="CK402" s="338"/>
      <c r="CL402" s="338"/>
      <c r="CM402" s="338"/>
      <c r="CN402" s="338"/>
      <c r="CO402" s="338"/>
      <c r="CP402" s="338"/>
      <c r="CQ402" s="338"/>
      <c r="CR402" s="338"/>
      <c r="CS402" s="338"/>
      <c r="CT402" s="338"/>
      <c r="CU402" s="338"/>
      <c r="CV402" s="338"/>
      <c r="CW402" s="338"/>
      <c r="CX402" s="338"/>
      <c r="CY402" s="338"/>
      <c r="CZ402" s="338"/>
    </row>
    <row r="403" s="345" customFormat="true" ht="25.15" customHeight="true" x14ac:dyDescent="0.2">
      <c r="B403" s="960"/>
      <c r="C403" s="1077" t="s">
        <v>209</v>
      </c>
      <c r="D403" s="1078"/>
      <c r="E403" s="611">
        <v>0.832573497289537</v>
      </c>
      <c r="F403" s="612"/>
      <c r="G403" s="612"/>
      <c r="H403" s="1078" t="s">
        <v>209</v>
      </c>
      <c r="I403" s="1078"/>
      <c r="J403" s="613">
        <v>0.76069983574347799</v>
      </c>
      <c r="K403" s="612"/>
      <c r="L403" s="612"/>
      <c r="M403" s="1078" t="s">
        <v>210</v>
      </c>
      <c r="N403" s="1078"/>
      <c r="O403" s="614">
        <v>0.77862338669882669</v>
      </c>
      <c r="P403" s="612"/>
      <c r="Q403" s="612"/>
      <c r="Z403" s="338"/>
      <c r="AA403" s="338"/>
      <c r="AB403" s="338"/>
      <c r="AC403" s="338"/>
      <c r="AD403" s="338"/>
      <c r="AE403" s="338"/>
      <c r="AF403" s="338"/>
      <c r="AG403" s="338"/>
      <c r="AH403" s="338"/>
      <c r="AI403" s="338"/>
      <c r="AJ403" s="338"/>
      <c r="AK403" s="338"/>
      <c r="AL403" s="338"/>
      <c r="AM403" s="338"/>
      <c r="AN403" s="338"/>
      <c r="AO403" s="338"/>
      <c r="AP403" s="338"/>
      <c r="AQ403" s="338"/>
      <c r="AR403" s="338"/>
      <c r="AS403" s="338"/>
      <c r="AT403" s="338"/>
      <c r="AU403" s="338"/>
      <c r="AV403" s="338"/>
      <c r="AW403" s="338"/>
      <c r="AX403" s="338"/>
      <c r="AY403" s="338"/>
      <c r="AZ403" s="338"/>
      <c r="BA403" s="340"/>
      <c r="BB403" s="419"/>
      <c r="BC403" s="340"/>
      <c r="BD403" s="340"/>
      <c r="BE403" s="340"/>
      <c r="BF403" s="340"/>
      <c r="BG403" s="340"/>
      <c r="BH403" s="340"/>
      <c r="BI403" s="340"/>
      <c r="BJ403" s="340"/>
      <c r="BK403" s="340"/>
      <c r="BL403" s="340"/>
      <c r="BM403" s="340"/>
      <c r="BN403" s="340"/>
      <c r="BO403" s="340"/>
      <c r="BP403" s="340"/>
      <c r="BQ403" s="340"/>
      <c r="BR403" s="340"/>
      <c r="BS403" s="340"/>
      <c r="BT403" s="340"/>
      <c r="BU403" s="340"/>
      <c r="BV403" s="340"/>
      <c r="BW403" s="340"/>
      <c r="BX403" s="340"/>
      <c r="BY403" s="340"/>
      <c r="BZ403" s="341"/>
      <c r="CA403" s="341"/>
      <c r="CB403" s="341"/>
      <c r="CC403" s="341"/>
      <c r="CD403" s="341"/>
      <c r="CE403" s="341"/>
      <c r="CF403" s="341"/>
      <c r="CG403" s="341"/>
      <c r="CH403" s="341"/>
      <c r="CI403" s="341"/>
      <c r="CJ403" s="341"/>
      <c r="CK403" s="341"/>
      <c r="CL403" s="341"/>
      <c r="CM403" s="341"/>
      <c r="CN403" s="341"/>
      <c r="CO403" s="341"/>
      <c r="CP403" s="341"/>
      <c r="CQ403" s="341"/>
      <c r="CR403" s="341"/>
      <c r="CS403" s="341"/>
      <c r="CT403" s="341"/>
      <c r="CU403" s="341"/>
      <c r="CV403" s="341"/>
      <c r="CW403" s="341"/>
      <c r="CX403" s="341"/>
      <c r="CY403" s="341"/>
      <c r="CZ403" s="341"/>
    </row>
    <row r="404" s="345" customFormat="true" ht="25.15" customHeight="true" x14ac:dyDescent="0.2">
      <c r="B404" s="960"/>
      <c r="C404" s="1077" t="s">
        <v>211</v>
      </c>
      <c r="D404" s="1078"/>
      <c r="E404" s="615">
        <v>-0.81774513453128284</v>
      </c>
      <c r="F404" s="612"/>
      <c r="G404" s="612"/>
      <c r="H404" s="1078" t="s">
        <v>212</v>
      </c>
      <c r="I404" s="1078"/>
      <c r="J404" s="616">
        <v>-0.75264835016538723</v>
      </c>
      <c r="K404" s="612"/>
      <c r="L404" s="612"/>
      <c r="M404" s="1078" t="s">
        <v>211</v>
      </c>
      <c r="N404" s="1078"/>
      <c r="O404" s="617">
        <v>-0.74944743480546594</v>
      </c>
      <c r="P404" s="612"/>
      <c r="Q404" s="612"/>
      <c r="Z404" s="338"/>
      <c r="AA404" s="338"/>
      <c r="AB404" s="338"/>
      <c r="AC404" s="338"/>
      <c r="AD404" s="338"/>
      <c r="AE404" s="338"/>
      <c r="AF404" s="338"/>
      <c r="AG404" s="338"/>
      <c r="AH404" s="338"/>
      <c r="AI404" s="338"/>
      <c r="AJ404" s="338"/>
      <c r="AK404" s="338"/>
      <c r="AL404" s="338"/>
      <c r="AM404" s="338"/>
      <c r="AN404" s="338"/>
      <c r="AO404" s="338"/>
      <c r="AP404" s="338"/>
      <c r="AQ404" s="338"/>
      <c r="AR404" s="338"/>
      <c r="AS404" s="338"/>
      <c r="AT404" s="338"/>
      <c r="AU404" s="338"/>
      <c r="AV404" s="338"/>
      <c r="AW404" s="338"/>
      <c r="AX404" s="338"/>
      <c r="AY404" s="338"/>
      <c r="AZ404" s="338"/>
      <c r="BA404" s="340"/>
      <c r="BB404" s="419"/>
      <c r="BC404" s="340"/>
      <c r="BD404" s="340"/>
      <c r="BE404" s="340"/>
      <c r="BF404" s="340"/>
      <c r="BG404" s="340"/>
      <c r="BH404" s="340"/>
      <c r="BI404" s="340"/>
      <c r="BJ404" s="340"/>
      <c r="BK404" s="340"/>
      <c r="BL404" s="340"/>
      <c r="BM404" s="340"/>
      <c r="BN404" s="340"/>
      <c r="BO404" s="340"/>
      <c r="BP404" s="340"/>
      <c r="BQ404" s="340"/>
      <c r="BR404" s="340"/>
      <c r="BS404" s="340"/>
      <c r="BT404" s="340"/>
      <c r="BU404" s="340"/>
      <c r="BV404" s="340"/>
      <c r="BW404" s="340"/>
      <c r="BX404" s="340"/>
      <c r="BY404" s="340"/>
      <c r="BZ404" s="341"/>
      <c r="CA404" s="341"/>
      <c r="CB404" s="341"/>
      <c r="CC404" s="341"/>
      <c r="CD404" s="341"/>
      <c r="CE404" s="341"/>
      <c r="CF404" s="341"/>
      <c r="CG404" s="341"/>
      <c r="CH404" s="341"/>
      <c r="CI404" s="341"/>
      <c r="CJ404" s="341"/>
      <c r="CK404" s="341"/>
      <c r="CL404" s="341"/>
      <c r="CM404" s="341"/>
      <c r="CN404" s="341"/>
      <c r="CO404" s="341"/>
      <c r="CP404" s="341"/>
      <c r="CQ404" s="341"/>
      <c r="CR404" s="341"/>
      <c r="CS404" s="341"/>
      <c r="CT404" s="341"/>
      <c r="CU404" s="341"/>
      <c r="CV404" s="341"/>
      <c r="CW404" s="341"/>
      <c r="CX404" s="341"/>
      <c r="CY404" s="341"/>
      <c r="CZ404" s="341"/>
    </row>
    <row r="405" s="345" customFormat="true" ht="25.15" customHeight="true" x14ac:dyDescent="0.2">
      <c r="B405" s="960"/>
      <c r="C405" s="1077" t="s">
        <v>212</v>
      </c>
      <c r="D405" s="1078"/>
      <c r="E405" s="615">
        <v>-0.80942265118170564</v>
      </c>
      <c r="F405" s="612"/>
      <c r="G405" s="612"/>
      <c r="H405" s="1078" t="s">
        <v>211</v>
      </c>
      <c r="I405" s="1078"/>
      <c r="J405" s="616">
        <v>-0.68748839384463267</v>
      </c>
      <c r="K405" s="612"/>
      <c r="L405" s="612"/>
      <c r="M405" s="1078" t="s">
        <v>213</v>
      </c>
      <c r="N405" s="1078"/>
      <c r="O405" s="617">
        <v>-0.71121712904765233</v>
      </c>
      <c r="P405" s="612"/>
      <c r="Q405" s="612"/>
      <c r="Z405" s="338"/>
      <c r="AA405" s="338"/>
      <c r="AB405" s="338"/>
      <c r="AC405" s="338"/>
      <c r="AD405" s="338"/>
      <c r="AE405" s="338"/>
      <c r="AF405" s="338"/>
      <c r="AG405" s="338"/>
      <c r="AH405" s="338"/>
      <c r="AI405" s="338"/>
      <c r="AJ405" s="338"/>
      <c r="AK405" s="338"/>
      <c r="AL405" s="338"/>
      <c r="AM405" s="338"/>
      <c r="AN405" s="338"/>
      <c r="AO405" s="338"/>
      <c r="AP405" s="338"/>
      <c r="AQ405" s="338"/>
      <c r="AR405" s="338"/>
      <c r="AS405" s="338"/>
      <c r="AT405" s="338"/>
      <c r="AU405" s="338"/>
      <c r="AV405" s="338"/>
      <c r="AW405" s="338"/>
      <c r="AX405" s="338"/>
      <c r="AY405" s="338"/>
      <c r="AZ405" s="338"/>
      <c r="BA405" s="340"/>
      <c r="BB405" s="419"/>
      <c r="BC405" s="340"/>
      <c r="BD405" s="340"/>
      <c r="BE405" s="340"/>
      <c r="BF405" s="340"/>
      <c r="BG405" s="340"/>
      <c r="BH405" s="340"/>
      <c r="BI405" s="340"/>
      <c r="BJ405" s="340"/>
      <c r="BK405" s="340"/>
      <c r="BL405" s="340"/>
      <c r="BM405" s="340"/>
      <c r="BN405" s="340"/>
      <c r="BO405" s="340"/>
      <c r="BP405" s="340"/>
      <c r="BQ405" s="340"/>
      <c r="BR405" s="340"/>
      <c r="BS405" s="340"/>
      <c r="BT405" s="340"/>
      <c r="BU405" s="340"/>
      <c r="BV405" s="340"/>
      <c r="BW405" s="340"/>
      <c r="BX405" s="340"/>
      <c r="BY405" s="340"/>
      <c r="BZ405" s="341"/>
      <c r="CA405" s="341"/>
      <c r="CB405" s="341"/>
      <c r="CC405" s="341"/>
      <c r="CD405" s="341"/>
      <c r="CE405" s="341"/>
      <c r="CF405" s="341"/>
      <c r="CG405" s="341"/>
      <c r="CH405" s="341"/>
      <c r="CI405" s="341"/>
      <c r="CJ405" s="341"/>
      <c r="CK405" s="341"/>
      <c r="CL405" s="341"/>
      <c r="CM405" s="341"/>
      <c r="CN405" s="341"/>
      <c r="CO405" s="341"/>
      <c r="CP405" s="341"/>
      <c r="CQ405" s="341"/>
      <c r="CR405" s="341"/>
      <c r="CS405" s="341"/>
      <c r="CT405" s="341"/>
      <c r="CU405" s="341"/>
      <c r="CV405" s="341"/>
      <c r="CW405" s="341"/>
      <c r="CX405" s="341"/>
      <c r="CY405" s="341"/>
      <c r="CZ405" s="341"/>
    </row>
    <row r="406" s="345" customFormat="true" ht="25.15" customHeight="true" x14ac:dyDescent="0.2">
      <c r="B406" s="960"/>
      <c r="C406" s="1077" t="s">
        <v>210</v>
      </c>
      <c r="D406" s="1078"/>
      <c r="E406" s="615">
        <v>0.79044468075394769</v>
      </c>
      <c r="F406" s="612"/>
      <c r="G406" s="612"/>
      <c r="H406" s="1078" t="s">
        <v>214</v>
      </c>
      <c r="I406" s="1078"/>
      <c r="J406" s="616">
        <v>0.6133335692324734</v>
      </c>
      <c r="K406" s="612"/>
      <c r="L406" s="612"/>
      <c r="M406" s="1078" t="s">
        <v>209</v>
      </c>
      <c r="N406" s="1078"/>
      <c r="O406" s="617">
        <v>0.70756266617666763</v>
      </c>
      <c r="P406" s="612"/>
      <c r="Q406" s="612"/>
      <c r="Z406" s="338"/>
      <c r="AA406" s="338"/>
      <c r="AB406" s="338"/>
      <c r="AC406" s="338"/>
      <c r="AD406" s="338"/>
      <c r="AE406" s="338"/>
      <c r="AF406" s="338"/>
      <c r="AG406" s="338"/>
      <c r="AH406" s="338"/>
      <c r="AI406" s="338"/>
      <c r="AJ406" s="338"/>
      <c r="AK406" s="338"/>
      <c r="AL406" s="338"/>
      <c r="AM406" s="338"/>
      <c r="AN406" s="338"/>
      <c r="AO406" s="338"/>
      <c r="AP406" s="338"/>
      <c r="AQ406" s="338"/>
      <c r="AR406" s="338"/>
      <c r="AS406" s="338"/>
      <c r="AT406" s="338"/>
      <c r="AU406" s="338"/>
      <c r="AV406" s="338"/>
      <c r="AW406" s="338"/>
      <c r="AX406" s="338"/>
      <c r="AY406" s="338"/>
      <c r="AZ406" s="338"/>
      <c r="BA406" s="340"/>
      <c r="BB406" s="419"/>
      <c r="BC406" s="340"/>
      <c r="BD406" s="340"/>
      <c r="BE406" s="340"/>
      <c r="BF406" s="340"/>
      <c r="BG406" s="340"/>
      <c r="BH406" s="340"/>
      <c r="BI406" s="340"/>
      <c r="BJ406" s="340"/>
      <c r="BK406" s="340"/>
      <c r="BL406" s="340"/>
      <c r="BM406" s="340"/>
      <c r="BN406" s="340"/>
      <c r="BO406" s="340"/>
      <c r="BP406" s="340"/>
      <c r="BQ406" s="340"/>
      <c r="BR406" s="340"/>
      <c r="BS406" s="340"/>
      <c r="BT406" s="340"/>
      <c r="BU406" s="340"/>
      <c r="BV406" s="340"/>
      <c r="BW406" s="340"/>
      <c r="BX406" s="340"/>
      <c r="BY406" s="340"/>
      <c r="BZ406" s="341"/>
      <c r="CA406" s="341"/>
      <c r="CB406" s="341"/>
      <c r="CC406" s="341"/>
      <c r="CD406" s="341"/>
      <c r="CE406" s="341"/>
      <c r="CF406" s="341"/>
      <c r="CG406" s="341"/>
      <c r="CH406" s="341"/>
      <c r="CI406" s="341"/>
      <c r="CJ406" s="341"/>
      <c r="CK406" s="341"/>
      <c r="CL406" s="341"/>
      <c r="CM406" s="341"/>
      <c r="CN406" s="341"/>
      <c r="CO406" s="341"/>
      <c r="CP406" s="341"/>
      <c r="CQ406" s="341"/>
      <c r="CR406" s="341"/>
      <c r="CS406" s="341"/>
      <c r="CT406" s="341"/>
      <c r="CU406" s="341"/>
      <c r="CV406" s="341"/>
      <c r="CW406" s="341"/>
      <c r="CX406" s="341"/>
      <c r="CY406" s="341"/>
      <c r="CZ406" s="341"/>
    </row>
    <row r="407" s="345" customFormat="true" ht="25.15" customHeight="true" x14ac:dyDescent="0.2">
      <c r="B407" s="960"/>
      <c r="C407" s="1077" t="s">
        <v>213</v>
      </c>
      <c r="D407" s="1078"/>
      <c r="E407" s="615">
        <v>-0.72073091524129795</v>
      </c>
      <c r="F407" s="612"/>
      <c r="G407" s="612"/>
      <c r="H407" s="1078" t="s">
        <v>215</v>
      </c>
      <c r="I407" s="1078"/>
      <c r="J407" s="616">
        <v>0.61290816071218035</v>
      </c>
      <c r="K407" s="612"/>
      <c r="L407" s="612"/>
      <c r="M407" s="1078" t="s">
        <v>216</v>
      </c>
      <c r="N407" s="1078"/>
      <c r="O407" s="617">
        <v>0.69492327633410023</v>
      </c>
      <c r="P407" s="612"/>
      <c r="Q407" s="612"/>
      <c r="Z407" s="338"/>
      <c r="AA407" s="338"/>
      <c r="AB407" s="338"/>
      <c r="AC407" s="338"/>
      <c r="AD407" s="338"/>
      <c r="AE407" s="338"/>
      <c r="AF407" s="338"/>
      <c r="AG407" s="338"/>
      <c r="AH407" s="338"/>
      <c r="AI407" s="338"/>
      <c r="AJ407" s="338"/>
      <c r="AK407" s="338"/>
      <c r="AL407" s="338"/>
      <c r="AM407" s="338"/>
      <c r="AN407" s="338"/>
      <c r="AO407" s="338"/>
      <c r="AP407" s="338"/>
      <c r="AQ407" s="338"/>
      <c r="AR407" s="338"/>
      <c r="AS407" s="338"/>
      <c r="AT407" s="338"/>
      <c r="AU407" s="338"/>
      <c r="AV407" s="338"/>
      <c r="AW407" s="338"/>
      <c r="AX407" s="338"/>
      <c r="AY407" s="338"/>
      <c r="AZ407" s="338"/>
      <c r="BA407" s="340"/>
      <c r="BB407" s="419"/>
      <c r="BC407" s="340"/>
      <c r="BD407" s="340"/>
      <c r="BE407" s="340"/>
      <c r="BF407" s="340"/>
      <c r="BG407" s="340"/>
      <c r="BH407" s="340"/>
      <c r="BI407" s="340"/>
      <c r="BJ407" s="340"/>
      <c r="BK407" s="340"/>
      <c r="BL407" s="340"/>
      <c r="BM407" s="340"/>
      <c r="BN407" s="340"/>
      <c r="BO407" s="340"/>
      <c r="BP407" s="340"/>
      <c r="BQ407" s="340"/>
      <c r="BR407" s="340"/>
      <c r="BS407" s="340"/>
      <c r="BT407" s="340"/>
      <c r="BU407" s="340"/>
      <c r="BV407" s="340"/>
      <c r="BW407" s="340"/>
      <c r="BX407" s="340"/>
      <c r="BY407" s="340"/>
      <c r="BZ407" s="341"/>
      <c r="CA407" s="341"/>
      <c r="CB407" s="341"/>
      <c r="CC407" s="341"/>
      <c r="CD407" s="341"/>
      <c r="CE407" s="341"/>
      <c r="CF407" s="341"/>
      <c r="CG407" s="341"/>
      <c r="CH407" s="341"/>
      <c r="CI407" s="341"/>
      <c r="CJ407" s="341"/>
      <c r="CK407" s="341"/>
      <c r="CL407" s="341"/>
      <c r="CM407" s="341"/>
      <c r="CN407" s="341"/>
      <c r="CO407" s="341"/>
      <c r="CP407" s="341"/>
      <c r="CQ407" s="341"/>
      <c r="CR407" s="341"/>
      <c r="CS407" s="341"/>
      <c r="CT407" s="341"/>
      <c r="CU407" s="341"/>
      <c r="CV407" s="341"/>
      <c r="CW407" s="341"/>
      <c r="CX407" s="341"/>
      <c r="CY407" s="341"/>
      <c r="CZ407" s="341"/>
    </row>
    <row r="408" s="345" customFormat="true" ht="25.15" customHeight="true" x14ac:dyDescent="0.2">
      <c r="B408" s="960"/>
      <c r="C408" s="1077" t="s">
        <v>216</v>
      </c>
      <c r="D408" s="1078"/>
      <c r="E408" s="615">
        <v>0.65858395775578626</v>
      </c>
      <c r="F408" s="612"/>
      <c r="G408" s="612"/>
      <c r="H408" s="1078" t="s">
        <v>217</v>
      </c>
      <c r="I408" s="1078"/>
      <c r="J408" s="616">
        <v>0.60031714447558771</v>
      </c>
      <c r="K408" s="612"/>
      <c r="L408" s="612"/>
      <c r="M408" s="1078" t="s">
        <v>212</v>
      </c>
      <c r="N408" s="1078"/>
      <c r="O408" s="617">
        <v>-0.68237273046273161</v>
      </c>
      <c r="P408" s="612"/>
      <c r="Q408" s="612"/>
      <c r="Z408" s="338"/>
      <c r="AA408" s="338"/>
      <c r="AB408" s="338"/>
      <c r="AC408" s="338"/>
      <c r="AD408" s="338"/>
      <c r="AE408" s="338"/>
      <c r="AF408" s="338"/>
      <c r="AG408" s="338"/>
      <c r="AH408" s="338"/>
      <c r="AI408" s="338"/>
      <c r="AJ408" s="338"/>
      <c r="AK408" s="338"/>
      <c r="AL408" s="338"/>
      <c r="AM408" s="338"/>
      <c r="AN408" s="338"/>
      <c r="AO408" s="338"/>
      <c r="AP408" s="338"/>
      <c r="AQ408" s="338"/>
      <c r="AR408" s="338"/>
      <c r="AS408" s="338"/>
      <c r="AT408" s="338"/>
      <c r="AU408" s="338"/>
      <c r="AV408" s="338"/>
      <c r="AW408" s="338"/>
      <c r="AX408" s="338"/>
      <c r="AY408" s="338"/>
      <c r="AZ408" s="338"/>
      <c r="BA408" s="340"/>
      <c r="BB408" s="419"/>
      <c r="BC408" s="340"/>
      <c r="BD408" s="340"/>
      <c r="BE408" s="340"/>
      <c r="BF408" s="340"/>
      <c r="BG408" s="340"/>
      <c r="BH408" s="340"/>
      <c r="BI408" s="340"/>
      <c r="BJ408" s="340"/>
      <c r="BK408" s="340"/>
      <c r="BL408" s="340"/>
      <c r="BM408" s="340"/>
      <c r="BN408" s="340"/>
      <c r="BO408" s="340"/>
      <c r="BP408" s="340"/>
      <c r="BQ408" s="340"/>
      <c r="BR408" s="340"/>
      <c r="BS408" s="340"/>
      <c r="BT408" s="340"/>
      <c r="BU408" s="340"/>
      <c r="BV408" s="340"/>
      <c r="BW408" s="340"/>
      <c r="BX408" s="340"/>
      <c r="BY408" s="340"/>
      <c r="BZ408" s="341"/>
      <c r="CA408" s="341"/>
      <c r="CB408" s="341"/>
      <c r="CC408" s="341"/>
      <c r="CD408" s="341"/>
      <c r="CE408" s="341"/>
      <c r="CF408" s="341"/>
      <c r="CG408" s="341"/>
      <c r="CH408" s="341"/>
      <c r="CI408" s="341"/>
      <c r="CJ408" s="341"/>
      <c r="CK408" s="341"/>
      <c r="CL408" s="341"/>
      <c r="CM408" s="341"/>
      <c r="CN408" s="341"/>
      <c r="CO408" s="341"/>
      <c r="CP408" s="341"/>
      <c r="CQ408" s="341"/>
      <c r="CR408" s="341"/>
      <c r="CS408" s="341"/>
      <c r="CT408" s="341"/>
      <c r="CU408" s="341"/>
      <c r="CV408" s="341"/>
      <c r="CW408" s="341"/>
      <c r="CX408" s="341"/>
      <c r="CY408" s="341"/>
      <c r="CZ408" s="341"/>
    </row>
    <row r="409" s="345" customFormat="true" ht="25.15" customHeight="true" x14ac:dyDescent="0.2">
      <c r="B409" s="960"/>
      <c r="C409" s="1077" t="s">
        <v>218</v>
      </c>
      <c r="D409" s="1078"/>
      <c r="E409" s="615">
        <v>-0.58987068451366242</v>
      </c>
      <c r="F409" s="612"/>
      <c r="G409" s="612"/>
      <c r="H409" s="1078" t="s">
        <v>210</v>
      </c>
      <c r="I409" s="1078"/>
      <c r="J409" s="616">
        <v>0.54535443429823438</v>
      </c>
      <c r="K409" s="612"/>
      <c r="L409" s="612"/>
      <c r="M409" s="1078" t="s">
        <v>218</v>
      </c>
      <c r="N409" s="1078"/>
      <c r="O409" s="617">
        <v>-0.4228148021745321</v>
      </c>
      <c r="P409" s="612"/>
      <c r="Q409" s="612"/>
      <c r="Z409" s="338"/>
      <c r="AA409" s="338"/>
      <c r="AB409" s="338"/>
      <c r="AC409" s="338"/>
      <c r="AD409" s="338"/>
      <c r="AE409" s="338"/>
      <c r="AF409" s="338"/>
      <c r="AG409" s="338"/>
      <c r="AH409" s="338"/>
      <c r="AI409" s="338"/>
      <c r="AJ409" s="338"/>
      <c r="AK409" s="338"/>
      <c r="AL409" s="338"/>
      <c r="AM409" s="338"/>
      <c r="AN409" s="338"/>
      <c r="AO409" s="338"/>
      <c r="AP409" s="338"/>
      <c r="AQ409" s="338"/>
      <c r="AR409" s="338"/>
      <c r="AS409" s="338"/>
      <c r="AT409" s="338"/>
      <c r="AU409" s="338"/>
      <c r="AV409" s="338"/>
      <c r="AW409" s="338"/>
      <c r="AX409" s="338"/>
      <c r="AY409" s="338"/>
      <c r="AZ409" s="338"/>
      <c r="BA409" s="340"/>
      <c r="BB409" s="419"/>
      <c r="BC409" s="340"/>
      <c r="BD409" s="340"/>
      <c r="BE409" s="340"/>
      <c r="BF409" s="340"/>
      <c r="BG409" s="340"/>
      <c r="BH409" s="340"/>
      <c r="BI409" s="340"/>
      <c r="BJ409" s="340"/>
      <c r="BK409" s="340"/>
      <c r="BL409" s="340"/>
      <c r="BM409" s="340"/>
      <c r="BN409" s="340"/>
      <c r="BO409" s="340"/>
      <c r="BP409" s="340"/>
      <c r="BQ409" s="340"/>
      <c r="BR409" s="340"/>
      <c r="BS409" s="340"/>
      <c r="BT409" s="340"/>
      <c r="BU409" s="340"/>
      <c r="BV409" s="340"/>
      <c r="BW409" s="340"/>
      <c r="BX409" s="340"/>
      <c r="BY409" s="340"/>
      <c r="BZ409" s="341"/>
      <c r="CA409" s="341"/>
      <c r="CB409" s="341"/>
      <c r="CC409" s="341"/>
      <c r="CD409" s="341"/>
      <c r="CE409" s="341"/>
      <c r="CF409" s="341"/>
      <c r="CG409" s="341"/>
      <c r="CH409" s="341"/>
      <c r="CI409" s="341"/>
      <c r="CJ409" s="341"/>
      <c r="CK409" s="341"/>
      <c r="CL409" s="341"/>
      <c r="CM409" s="341"/>
      <c r="CN409" s="341"/>
      <c r="CO409" s="341"/>
      <c r="CP409" s="341"/>
      <c r="CQ409" s="341"/>
      <c r="CR409" s="341"/>
      <c r="CS409" s="341"/>
      <c r="CT409" s="341"/>
      <c r="CU409" s="341"/>
      <c r="CV409" s="341"/>
      <c r="CW409" s="341"/>
      <c r="CX409" s="341"/>
      <c r="CY409" s="341"/>
      <c r="CZ409" s="341"/>
    </row>
    <row r="410" s="345" customFormat="true" ht="25.15" customHeight="true" x14ac:dyDescent="0.2">
      <c r="B410" s="960"/>
      <c r="C410" s="1077" t="s">
        <v>218</v>
      </c>
      <c r="D410" s="1078"/>
      <c r="E410" s="615">
        <v>0.57912451354799122</v>
      </c>
      <c r="F410" s="612"/>
      <c r="G410" s="612"/>
      <c r="H410" s="1078" t="s">
        <v>213</v>
      </c>
      <c r="I410" s="1078"/>
      <c r="J410" s="616">
        <v>-0.38245317059488487</v>
      </c>
      <c r="K410" s="612"/>
      <c r="L410" s="612"/>
      <c r="M410" s="1078" t="s">
        <v>217</v>
      </c>
      <c r="N410" s="1078"/>
      <c r="O410" s="617">
        <v>0.37294731723506658</v>
      </c>
      <c r="P410" s="612"/>
      <c r="Q410" s="612"/>
      <c r="Z410" s="338"/>
      <c r="AA410" s="338"/>
      <c r="AB410" s="338"/>
      <c r="AC410" s="338"/>
      <c r="AD410" s="338"/>
      <c r="AE410" s="338"/>
      <c r="AF410" s="338"/>
      <c r="AG410" s="338"/>
      <c r="AH410" s="338"/>
      <c r="AI410" s="338"/>
      <c r="AJ410" s="338"/>
      <c r="AK410" s="338"/>
      <c r="AL410" s="338"/>
      <c r="AM410" s="338"/>
      <c r="AN410" s="338"/>
      <c r="AO410" s="338"/>
      <c r="AP410" s="338"/>
      <c r="AQ410" s="338"/>
      <c r="AR410" s="338"/>
      <c r="AS410" s="338"/>
      <c r="AT410" s="338"/>
      <c r="AU410" s="338"/>
      <c r="AV410" s="338"/>
      <c r="AW410" s="338"/>
      <c r="AX410" s="338"/>
      <c r="AY410" s="338"/>
      <c r="AZ410" s="338"/>
      <c r="BA410" s="340"/>
      <c r="BB410" s="419"/>
      <c r="BC410" s="340"/>
      <c r="BD410" s="340"/>
      <c r="BE410" s="340"/>
      <c r="BF410" s="340"/>
      <c r="BG410" s="340"/>
      <c r="BH410" s="340"/>
      <c r="BI410" s="340"/>
      <c r="BJ410" s="340"/>
      <c r="BK410" s="340"/>
      <c r="BL410" s="340"/>
      <c r="BM410" s="340"/>
      <c r="BN410" s="340"/>
      <c r="BO410" s="340"/>
      <c r="BP410" s="340"/>
      <c r="BQ410" s="340"/>
      <c r="BR410" s="340"/>
      <c r="BS410" s="340"/>
      <c r="BT410" s="340"/>
      <c r="BU410" s="340"/>
      <c r="BV410" s="340"/>
      <c r="BW410" s="340"/>
      <c r="BX410" s="340"/>
      <c r="BY410" s="340"/>
      <c r="BZ410" s="341"/>
      <c r="CA410" s="341"/>
      <c r="CB410" s="341"/>
      <c r="CC410" s="341"/>
      <c r="CD410" s="341"/>
      <c r="CE410" s="341"/>
      <c r="CF410" s="341"/>
      <c r="CG410" s="341"/>
      <c r="CH410" s="341"/>
      <c r="CI410" s="341"/>
      <c r="CJ410" s="341"/>
      <c r="CK410" s="341"/>
      <c r="CL410" s="341"/>
      <c r="CM410" s="341"/>
      <c r="CN410" s="341"/>
      <c r="CO410" s="341"/>
      <c r="CP410" s="341"/>
      <c r="CQ410" s="341"/>
      <c r="CR410" s="341"/>
      <c r="CS410" s="341"/>
      <c r="CT410" s="341"/>
      <c r="CU410" s="341"/>
      <c r="CV410" s="341"/>
      <c r="CW410" s="341"/>
      <c r="CX410" s="341"/>
      <c r="CY410" s="341"/>
      <c r="CZ410" s="341"/>
    </row>
    <row r="411" s="345" customFormat="true" ht="25.15" customHeight="true" x14ac:dyDescent="0.2">
      <c r="B411" s="960"/>
      <c r="C411" s="1077" t="s">
        <v>215</v>
      </c>
      <c r="D411" s="1078"/>
      <c r="E411" s="615">
        <v>0.56813478894954583</v>
      </c>
      <c r="F411" s="612"/>
      <c r="G411" s="612"/>
      <c r="H411" s="1078" t="s">
        <v>219</v>
      </c>
      <c r="I411" s="1078"/>
      <c r="J411" s="616">
        <v>0.36519964234310992</v>
      </c>
      <c r="K411" s="612"/>
      <c r="L411" s="612"/>
      <c r="M411" s="1078" t="s">
        <v>218</v>
      </c>
      <c r="N411" s="1078"/>
      <c r="O411" s="617">
        <v>0.37291163723018739</v>
      </c>
      <c r="P411" s="612"/>
      <c r="Q411" s="612"/>
      <c r="Z411" s="338"/>
      <c r="AA411" s="338"/>
      <c r="AB411" s="338"/>
      <c r="AC411" s="338"/>
      <c r="AD411" s="338"/>
      <c r="AE411" s="338"/>
      <c r="AF411" s="338"/>
      <c r="AG411" s="338"/>
      <c r="AH411" s="338"/>
      <c r="AI411" s="338"/>
      <c r="AJ411" s="338"/>
      <c r="AK411" s="338"/>
      <c r="AL411" s="338"/>
      <c r="AM411" s="338"/>
      <c r="AN411" s="338"/>
      <c r="AO411" s="338"/>
      <c r="AP411" s="338"/>
      <c r="AQ411" s="338"/>
      <c r="AR411" s="338"/>
      <c r="AS411" s="338"/>
      <c r="AT411" s="338"/>
      <c r="AU411" s="338"/>
      <c r="AV411" s="338"/>
      <c r="AW411" s="338"/>
      <c r="AX411" s="338"/>
      <c r="AY411" s="338"/>
      <c r="AZ411" s="338"/>
      <c r="BA411" s="340"/>
      <c r="BB411" s="419"/>
      <c r="BC411" s="340"/>
      <c r="BD411" s="340"/>
      <c r="BE411" s="340"/>
      <c r="BF411" s="340"/>
      <c r="BG411" s="340"/>
      <c r="BH411" s="340"/>
      <c r="BI411" s="340"/>
      <c r="BJ411" s="340"/>
      <c r="BK411" s="340"/>
      <c r="BL411" s="340"/>
      <c r="BM411" s="340"/>
      <c r="BN411" s="340"/>
      <c r="BO411" s="340"/>
      <c r="BP411" s="340"/>
      <c r="BQ411" s="340"/>
      <c r="BR411" s="340"/>
      <c r="BS411" s="340"/>
      <c r="BT411" s="340"/>
      <c r="BU411" s="340"/>
      <c r="BV411" s="340"/>
      <c r="BW411" s="340"/>
      <c r="BX411" s="340"/>
      <c r="BY411" s="340"/>
      <c r="BZ411" s="341"/>
      <c r="CA411" s="341"/>
      <c r="CB411" s="341"/>
      <c r="CC411" s="341"/>
      <c r="CD411" s="341"/>
      <c r="CE411" s="341"/>
      <c r="CF411" s="341"/>
      <c r="CG411" s="341"/>
      <c r="CH411" s="341"/>
      <c r="CI411" s="341"/>
      <c r="CJ411" s="341"/>
      <c r="CK411" s="341"/>
      <c r="CL411" s="341"/>
      <c r="CM411" s="341"/>
      <c r="CN411" s="341"/>
      <c r="CO411" s="341"/>
      <c r="CP411" s="341"/>
      <c r="CQ411" s="341"/>
      <c r="CR411" s="341"/>
      <c r="CS411" s="341"/>
      <c r="CT411" s="341"/>
      <c r="CU411" s="341"/>
      <c r="CV411" s="341"/>
      <c r="CW411" s="341"/>
      <c r="CX411" s="341"/>
      <c r="CY411" s="341"/>
      <c r="CZ411" s="341"/>
    </row>
    <row r="412" s="345" customFormat="true" ht="25.15" customHeight="true" x14ac:dyDescent="0.2">
      <c r="B412" s="960"/>
      <c r="C412" s="1077" t="s">
        <v>214</v>
      </c>
      <c r="D412" s="1078"/>
      <c r="E412" s="615">
        <v>0.54438692781989495</v>
      </c>
      <c r="F412" s="612"/>
      <c r="G412" s="612"/>
      <c r="H412" s="1078" t="s">
        <v>220</v>
      </c>
      <c r="I412" s="1078"/>
      <c r="J412" s="616">
        <v>0.28982200770370081</v>
      </c>
      <c r="K412" s="612"/>
      <c r="L412" s="612"/>
      <c r="M412" s="1078" t="s">
        <v>214</v>
      </c>
      <c r="N412" s="1078"/>
      <c r="O412" s="617">
        <v>0.29025321895016287</v>
      </c>
      <c r="P412" s="612"/>
      <c r="Q412" s="612"/>
      <c r="Z412" s="338"/>
      <c r="AA412" s="338"/>
      <c r="AB412" s="338"/>
      <c r="AC412" s="338"/>
      <c r="AD412" s="338"/>
      <c r="AE412" s="338"/>
      <c r="AF412" s="338"/>
      <c r="AG412" s="338"/>
      <c r="AH412" s="338"/>
      <c r="AI412" s="338"/>
      <c r="AJ412" s="338"/>
      <c r="AK412" s="338"/>
      <c r="AL412" s="338"/>
      <c r="AM412" s="338"/>
      <c r="AN412" s="338"/>
      <c r="AO412" s="338"/>
      <c r="AP412" s="338"/>
      <c r="AQ412" s="338"/>
      <c r="AR412" s="338"/>
      <c r="AS412" s="338"/>
      <c r="AT412" s="338"/>
      <c r="AU412" s="338"/>
      <c r="AV412" s="338"/>
      <c r="AW412" s="338"/>
      <c r="AX412" s="338"/>
      <c r="AY412" s="338"/>
      <c r="AZ412" s="338"/>
      <c r="BA412" s="340"/>
      <c r="BB412" s="419"/>
      <c r="BC412" s="340"/>
      <c r="BD412" s="340"/>
      <c r="BE412" s="340"/>
      <c r="BF412" s="340"/>
      <c r="BG412" s="340"/>
      <c r="BH412" s="340"/>
      <c r="BI412" s="340"/>
      <c r="BJ412" s="340"/>
      <c r="BK412" s="340"/>
      <c r="BL412" s="340"/>
      <c r="BM412" s="340"/>
      <c r="BN412" s="340"/>
      <c r="BO412" s="340"/>
      <c r="BP412" s="340"/>
      <c r="BQ412" s="340"/>
      <c r="BR412" s="340"/>
      <c r="BS412" s="340"/>
      <c r="BT412" s="340"/>
      <c r="BU412" s="340"/>
      <c r="BV412" s="340"/>
      <c r="BW412" s="340"/>
      <c r="BX412" s="340"/>
      <c r="BY412" s="340"/>
      <c r="BZ412" s="341"/>
      <c r="CA412" s="341"/>
      <c r="CB412" s="341"/>
      <c r="CC412" s="341"/>
      <c r="CD412" s="341"/>
      <c r="CE412" s="341"/>
      <c r="CF412" s="341"/>
      <c r="CG412" s="341"/>
      <c r="CH412" s="341"/>
      <c r="CI412" s="341"/>
      <c r="CJ412" s="341"/>
      <c r="CK412" s="341"/>
      <c r="CL412" s="341"/>
      <c r="CM412" s="341"/>
      <c r="CN412" s="341"/>
      <c r="CO412" s="341"/>
      <c r="CP412" s="341"/>
      <c r="CQ412" s="341"/>
      <c r="CR412" s="341"/>
      <c r="CS412" s="341"/>
      <c r="CT412" s="341"/>
      <c r="CU412" s="341"/>
      <c r="CV412" s="341"/>
      <c r="CW412" s="341"/>
      <c r="CX412" s="341"/>
      <c r="CY412" s="341"/>
      <c r="CZ412" s="341"/>
    </row>
    <row r="413" s="345" customFormat="true" ht="25.15" customHeight="true" x14ac:dyDescent="0.2">
      <c r="B413" s="960"/>
      <c r="C413" s="1077" t="s">
        <v>217</v>
      </c>
      <c r="D413" s="1078"/>
      <c r="E413" s="615">
        <v>0.52617221696111749</v>
      </c>
      <c r="F413" s="612"/>
      <c r="G413" s="612"/>
      <c r="H413" s="1078" t="s">
        <v>221</v>
      </c>
      <c r="I413" s="1078"/>
      <c r="J413" s="616">
        <v>0.26135622482421061</v>
      </c>
      <c r="K413" s="612"/>
      <c r="L413" s="612"/>
      <c r="M413" s="1078" t="s">
        <v>221</v>
      </c>
      <c r="N413" s="1078"/>
      <c r="O413" s="617">
        <v>0.27419570625827983</v>
      </c>
      <c r="P413" s="612"/>
      <c r="Q413" s="612"/>
      <c r="Z413" s="338"/>
      <c r="AA413" s="338"/>
      <c r="AB413" s="338"/>
      <c r="AC413" s="338"/>
      <c r="AD413" s="338"/>
      <c r="AE413" s="338"/>
      <c r="AF413" s="338"/>
      <c r="AG413" s="338"/>
      <c r="AH413" s="338"/>
      <c r="AI413" s="338"/>
      <c r="AJ413" s="338"/>
      <c r="AK413" s="338"/>
      <c r="AL413" s="338"/>
      <c r="AM413" s="338"/>
      <c r="AN413" s="338"/>
      <c r="AO413" s="338"/>
      <c r="AP413" s="338"/>
      <c r="AQ413" s="338"/>
      <c r="AR413" s="338"/>
      <c r="AS413" s="338"/>
      <c r="AT413" s="338"/>
      <c r="AU413" s="338"/>
      <c r="AV413" s="338"/>
      <c r="AW413" s="338"/>
      <c r="AX413" s="338"/>
      <c r="AY413" s="338"/>
      <c r="AZ413" s="338"/>
      <c r="BA413" s="340"/>
      <c r="BB413" s="419"/>
      <c r="BC413" s="340"/>
      <c r="BD413" s="340"/>
      <c r="BE413" s="340"/>
      <c r="BF413" s="340"/>
      <c r="BG413" s="340"/>
      <c r="BH413" s="340"/>
      <c r="BI413" s="340"/>
      <c r="BJ413" s="340"/>
      <c r="BK413" s="340"/>
      <c r="BL413" s="340"/>
      <c r="BM413" s="340"/>
      <c r="BN413" s="340"/>
      <c r="BO413" s="340"/>
      <c r="BP413" s="340"/>
      <c r="BQ413" s="340"/>
      <c r="BR413" s="340"/>
      <c r="BS413" s="340"/>
      <c r="BT413" s="340"/>
      <c r="BU413" s="340"/>
      <c r="BV413" s="340"/>
      <c r="BW413" s="340"/>
      <c r="BX413" s="340"/>
      <c r="BY413" s="340"/>
      <c r="BZ413" s="341"/>
      <c r="CA413" s="341"/>
      <c r="CB413" s="341"/>
      <c r="CC413" s="341"/>
      <c r="CD413" s="341"/>
      <c r="CE413" s="341"/>
      <c r="CF413" s="341"/>
      <c r="CG413" s="341"/>
      <c r="CH413" s="341"/>
      <c r="CI413" s="341"/>
      <c r="CJ413" s="341"/>
      <c r="CK413" s="341"/>
      <c r="CL413" s="341"/>
      <c r="CM413" s="341"/>
      <c r="CN413" s="341"/>
      <c r="CO413" s="341"/>
      <c r="CP413" s="341"/>
      <c r="CQ413" s="341"/>
      <c r="CR413" s="341"/>
      <c r="CS413" s="341"/>
      <c r="CT413" s="341"/>
      <c r="CU413" s="341"/>
      <c r="CV413" s="341"/>
      <c r="CW413" s="341"/>
      <c r="CX413" s="341"/>
      <c r="CY413" s="341"/>
      <c r="CZ413" s="341"/>
    </row>
    <row r="414" s="345" customFormat="true" ht="25.15" customHeight="true" x14ac:dyDescent="0.2">
      <c r="B414" s="960"/>
      <c r="C414" s="1077" t="s">
        <v>222</v>
      </c>
      <c r="D414" s="1078"/>
      <c r="E414" s="615">
        <v>-0.37623091903159928</v>
      </c>
      <c r="F414" s="612"/>
      <c r="G414" s="612"/>
      <c r="H414" s="1078" t="s">
        <v>222</v>
      </c>
      <c r="I414" s="1078"/>
      <c r="J414" s="616">
        <v>-0.20757193108283437</v>
      </c>
      <c r="K414" s="612"/>
      <c r="L414" s="612"/>
      <c r="M414" s="1078" t="s">
        <v>219</v>
      </c>
      <c r="N414" s="1078"/>
      <c r="O414" s="617">
        <v>0.25918673794180469</v>
      </c>
      <c r="P414" s="612"/>
      <c r="Q414" s="612"/>
      <c r="Z414" s="338"/>
      <c r="AA414" s="338"/>
      <c r="AB414" s="338"/>
      <c r="AC414" s="338"/>
      <c r="AD414" s="338"/>
      <c r="AE414" s="338"/>
      <c r="AF414" s="338"/>
      <c r="AG414" s="338"/>
      <c r="AH414" s="338"/>
      <c r="AI414" s="338"/>
      <c r="AJ414" s="338"/>
      <c r="AK414" s="338"/>
      <c r="AL414" s="338"/>
      <c r="AM414" s="338"/>
      <c r="AN414" s="338"/>
      <c r="AO414" s="338"/>
      <c r="AP414" s="338"/>
      <c r="AQ414" s="338"/>
      <c r="AR414" s="338"/>
      <c r="AS414" s="338"/>
      <c r="AT414" s="338"/>
      <c r="AU414" s="338"/>
      <c r="AV414" s="338"/>
      <c r="AW414" s="338"/>
      <c r="AX414" s="338"/>
      <c r="AY414" s="338"/>
      <c r="AZ414" s="338"/>
      <c r="BA414" s="340"/>
      <c r="BB414" s="419"/>
      <c r="BC414" s="340"/>
      <c r="BD414" s="340"/>
      <c r="BE414" s="340"/>
      <c r="BF414" s="340"/>
      <c r="BG414" s="340"/>
      <c r="BH414" s="340"/>
      <c r="BI414" s="340"/>
      <c r="BJ414" s="340"/>
      <c r="BK414" s="340"/>
      <c r="BL414" s="340"/>
      <c r="BM414" s="340"/>
      <c r="BN414" s="340"/>
      <c r="BO414" s="340"/>
      <c r="BP414" s="340"/>
      <c r="BQ414" s="340"/>
      <c r="BR414" s="340"/>
      <c r="BS414" s="340"/>
      <c r="BT414" s="340"/>
      <c r="BU414" s="340"/>
      <c r="BV414" s="340"/>
      <c r="BW414" s="340"/>
      <c r="BX414" s="340"/>
      <c r="BY414" s="340"/>
      <c r="BZ414" s="341"/>
      <c r="CA414" s="341"/>
      <c r="CB414" s="341"/>
      <c r="CC414" s="341"/>
      <c r="CD414" s="341"/>
      <c r="CE414" s="341"/>
      <c r="CF414" s="341"/>
      <c r="CG414" s="341"/>
      <c r="CH414" s="341"/>
      <c r="CI414" s="341"/>
      <c r="CJ414" s="341"/>
      <c r="CK414" s="341"/>
      <c r="CL414" s="341"/>
      <c r="CM414" s="341"/>
      <c r="CN414" s="341"/>
      <c r="CO414" s="341"/>
      <c r="CP414" s="341"/>
      <c r="CQ414" s="341"/>
      <c r="CR414" s="341"/>
      <c r="CS414" s="341"/>
      <c r="CT414" s="341"/>
      <c r="CU414" s="341"/>
      <c r="CV414" s="341"/>
      <c r="CW414" s="341"/>
      <c r="CX414" s="341"/>
      <c r="CY414" s="341"/>
      <c r="CZ414" s="341"/>
    </row>
    <row r="415" s="345" customFormat="true" ht="25.15" customHeight="true" x14ac:dyDescent="0.2">
      <c r="B415" s="960"/>
      <c r="C415" s="1077" t="s">
        <v>219</v>
      </c>
      <c r="D415" s="1078"/>
      <c r="E415" s="615">
        <v>0.26484444998966439</v>
      </c>
      <c r="F415" s="612"/>
      <c r="G415" s="612"/>
      <c r="H415" s="1078" t="s">
        <v>223</v>
      </c>
      <c r="I415" s="1078"/>
      <c r="J415" s="616">
        <v>0.20440068207659312</v>
      </c>
      <c r="K415" s="612"/>
      <c r="L415" s="612"/>
      <c r="M415" s="1078" t="s">
        <v>220</v>
      </c>
      <c r="N415" s="1078"/>
      <c r="O415" s="617">
        <v>0.24524658150565481</v>
      </c>
      <c r="P415" s="612"/>
      <c r="Q415" s="612"/>
      <c r="Z415" s="338"/>
      <c r="AA415" s="338"/>
      <c r="AB415" s="338"/>
      <c r="AC415" s="338"/>
      <c r="AD415" s="338"/>
      <c r="AE415" s="338"/>
      <c r="AF415" s="338"/>
      <c r="AG415" s="338"/>
      <c r="AH415" s="338"/>
      <c r="AI415" s="338"/>
      <c r="AJ415" s="338"/>
      <c r="AK415" s="338"/>
      <c r="AL415" s="338"/>
      <c r="AM415" s="338"/>
      <c r="AN415" s="338"/>
      <c r="AO415" s="338"/>
      <c r="AP415" s="338"/>
      <c r="AQ415" s="338"/>
      <c r="AR415" s="338"/>
      <c r="AS415" s="338"/>
      <c r="AT415" s="338"/>
      <c r="AU415" s="338"/>
      <c r="AV415" s="338"/>
      <c r="AW415" s="338"/>
      <c r="AX415" s="338"/>
      <c r="AY415" s="338"/>
      <c r="AZ415" s="338"/>
      <c r="BA415" s="340"/>
      <c r="BB415" s="419"/>
      <c r="BC415" s="340"/>
      <c r="BD415" s="340"/>
      <c r="BE415" s="340"/>
      <c r="BF415" s="340"/>
      <c r="BG415" s="340"/>
      <c r="BH415" s="340"/>
      <c r="BI415" s="340"/>
      <c r="BJ415" s="340"/>
      <c r="BK415" s="340"/>
      <c r="BL415" s="340"/>
      <c r="BM415" s="340"/>
      <c r="BN415" s="340"/>
      <c r="BO415" s="340"/>
      <c r="BP415" s="340"/>
      <c r="BQ415" s="340"/>
      <c r="BR415" s="340"/>
      <c r="BS415" s="340"/>
      <c r="BT415" s="340"/>
      <c r="BU415" s="340"/>
      <c r="BV415" s="340"/>
      <c r="BW415" s="340"/>
      <c r="BX415" s="340"/>
      <c r="BY415" s="340"/>
      <c r="BZ415" s="341"/>
      <c r="CA415" s="341"/>
      <c r="CB415" s="341"/>
      <c r="CC415" s="341"/>
      <c r="CD415" s="341"/>
      <c r="CE415" s="341"/>
      <c r="CF415" s="341"/>
      <c r="CG415" s="341"/>
      <c r="CH415" s="341"/>
      <c r="CI415" s="341"/>
      <c r="CJ415" s="341"/>
      <c r="CK415" s="341"/>
      <c r="CL415" s="341"/>
      <c r="CM415" s="341"/>
      <c r="CN415" s="341"/>
      <c r="CO415" s="341"/>
      <c r="CP415" s="341"/>
      <c r="CQ415" s="341"/>
      <c r="CR415" s="341"/>
      <c r="CS415" s="341"/>
      <c r="CT415" s="341"/>
      <c r="CU415" s="341"/>
      <c r="CV415" s="341"/>
      <c r="CW415" s="341"/>
      <c r="CX415" s="341"/>
      <c r="CY415" s="341"/>
      <c r="CZ415" s="341"/>
    </row>
    <row r="416" s="345" customFormat="true" ht="25.15" customHeight="true" x14ac:dyDescent="0.2">
      <c r="B416" s="960"/>
      <c r="C416" s="1077" t="s">
        <v>224</v>
      </c>
      <c r="D416" s="1078"/>
      <c r="E416" s="615">
        <v>-0.16512969073187733</v>
      </c>
      <c r="F416" s="612"/>
      <c r="G416" s="612"/>
      <c r="H416" s="1078" t="s">
        <v>216</v>
      </c>
      <c r="I416" s="1078"/>
      <c r="J416" s="616">
        <v>0.1561909838241107</v>
      </c>
      <c r="K416" s="612"/>
      <c r="L416" s="612"/>
      <c r="M416" s="1078" t="s">
        <v>218</v>
      </c>
      <c r="N416" s="1078"/>
      <c r="O416" s="617">
        <v>0.19562692858087097</v>
      </c>
      <c r="P416" s="612"/>
      <c r="Q416" s="612"/>
      <c r="Z416" s="338"/>
      <c r="AA416" s="338"/>
      <c r="AB416" s="338"/>
      <c r="AC416" s="338"/>
      <c r="AD416" s="338"/>
      <c r="AE416" s="338"/>
      <c r="AF416" s="338"/>
      <c r="AG416" s="338"/>
      <c r="AH416" s="338"/>
      <c r="AI416" s="338"/>
      <c r="AJ416" s="338"/>
      <c r="AK416" s="338"/>
      <c r="AL416" s="338"/>
      <c r="AM416" s="338"/>
      <c r="AN416" s="338"/>
      <c r="AO416" s="338"/>
      <c r="AP416" s="338"/>
      <c r="AQ416" s="338"/>
      <c r="AR416" s="338"/>
      <c r="AS416" s="338"/>
      <c r="AT416" s="338"/>
      <c r="AU416" s="338"/>
      <c r="AV416" s="338"/>
      <c r="AW416" s="338"/>
      <c r="AX416" s="338"/>
      <c r="AY416" s="338"/>
      <c r="AZ416" s="338"/>
      <c r="BA416" s="340"/>
      <c r="BB416" s="419"/>
      <c r="BC416" s="340"/>
      <c r="BD416" s="340"/>
      <c r="BE416" s="340"/>
      <c r="BF416" s="340"/>
      <c r="BG416" s="340"/>
      <c r="BH416" s="340"/>
      <c r="BI416" s="340"/>
      <c r="BJ416" s="340"/>
      <c r="BK416" s="340"/>
      <c r="BL416" s="340"/>
      <c r="BM416" s="340"/>
      <c r="BN416" s="340"/>
      <c r="BO416" s="340"/>
      <c r="BP416" s="340"/>
      <c r="BQ416" s="340"/>
      <c r="BR416" s="340"/>
      <c r="BS416" s="340"/>
      <c r="BT416" s="340"/>
      <c r="BU416" s="340"/>
      <c r="BV416" s="340"/>
      <c r="BW416" s="340"/>
      <c r="BX416" s="340"/>
      <c r="BY416" s="340"/>
      <c r="BZ416" s="341"/>
      <c r="CA416" s="341"/>
      <c r="CB416" s="341"/>
      <c r="CC416" s="341"/>
      <c r="CD416" s="341"/>
      <c r="CE416" s="341"/>
      <c r="CF416" s="341"/>
      <c r="CG416" s="341"/>
      <c r="CH416" s="341"/>
      <c r="CI416" s="341"/>
      <c r="CJ416" s="341"/>
      <c r="CK416" s="341"/>
      <c r="CL416" s="341"/>
      <c r="CM416" s="341"/>
      <c r="CN416" s="341"/>
      <c r="CO416" s="341"/>
      <c r="CP416" s="341"/>
      <c r="CQ416" s="341"/>
      <c r="CR416" s="341"/>
      <c r="CS416" s="341"/>
      <c r="CT416" s="341"/>
      <c r="CU416" s="341"/>
      <c r="CV416" s="341"/>
      <c r="CW416" s="341"/>
      <c r="CX416" s="341"/>
      <c r="CY416" s="341"/>
      <c r="CZ416" s="341"/>
    </row>
    <row r="417" s="345" customFormat="true" ht="25.15" customHeight="true" x14ac:dyDescent="0.2">
      <c r="B417" s="960"/>
      <c r="C417" s="1077" t="s">
        <v>220</v>
      </c>
      <c r="D417" s="1078"/>
      <c r="E417" s="615">
        <v>0.14279199119346256</v>
      </c>
      <c r="F417" s="612"/>
      <c r="G417" s="612"/>
      <c r="H417" s="1078" t="s">
        <v>218</v>
      </c>
      <c r="I417" s="1078"/>
      <c r="J417" s="616">
        <v>-0.11174682484386704</v>
      </c>
      <c r="K417" s="612"/>
      <c r="L417" s="612"/>
      <c r="M417" s="1078" t="s">
        <v>215</v>
      </c>
      <c r="N417" s="1078"/>
      <c r="O417" s="617">
        <v>0.19350149951296289</v>
      </c>
      <c r="P417" s="612"/>
      <c r="Q417" s="612"/>
      <c r="Z417" s="338"/>
      <c r="AA417" s="338"/>
      <c r="AB417" s="338"/>
      <c r="AC417" s="338"/>
      <c r="AD417" s="338"/>
      <c r="AE417" s="338"/>
      <c r="AF417" s="338"/>
      <c r="AG417" s="338"/>
      <c r="AH417" s="338"/>
      <c r="AI417" s="338"/>
      <c r="AJ417" s="338"/>
      <c r="AK417" s="338"/>
      <c r="AL417" s="338"/>
      <c r="AM417" s="338"/>
      <c r="AN417" s="338"/>
      <c r="AO417" s="338"/>
      <c r="AP417" s="338"/>
      <c r="AQ417" s="338"/>
      <c r="AR417" s="338"/>
      <c r="AS417" s="338"/>
      <c r="AT417" s="338"/>
      <c r="AU417" s="338"/>
      <c r="AV417" s="338"/>
      <c r="AW417" s="338"/>
      <c r="AX417" s="338"/>
      <c r="AY417" s="338"/>
      <c r="AZ417" s="338"/>
      <c r="BA417" s="340"/>
      <c r="BB417" s="419"/>
      <c r="BC417" s="340"/>
      <c r="BD417" s="340"/>
      <c r="BE417" s="340"/>
      <c r="BF417" s="340"/>
      <c r="BG417" s="340"/>
      <c r="BH417" s="340"/>
      <c r="BI417" s="340"/>
      <c r="BJ417" s="340"/>
      <c r="BK417" s="340"/>
      <c r="BL417" s="340"/>
      <c r="BM417" s="340"/>
      <c r="BN417" s="340"/>
      <c r="BO417" s="340"/>
      <c r="BP417" s="340"/>
      <c r="BQ417" s="340"/>
      <c r="BR417" s="340"/>
      <c r="BS417" s="340"/>
      <c r="BT417" s="340"/>
      <c r="BU417" s="340"/>
      <c r="BV417" s="340"/>
      <c r="BW417" s="340"/>
      <c r="BX417" s="340"/>
      <c r="BY417" s="340"/>
      <c r="BZ417" s="341"/>
      <c r="CA417" s="341"/>
      <c r="CB417" s="341"/>
      <c r="CC417" s="341"/>
      <c r="CD417" s="341"/>
      <c r="CE417" s="341"/>
      <c r="CF417" s="341"/>
      <c r="CG417" s="341"/>
      <c r="CH417" s="341"/>
      <c r="CI417" s="341"/>
      <c r="CJ417" s="341"/>
      <c r="CK417" s="341"/>
      <c r="CL417" s="341"/>
      <c r="CM417" s="341"/>
      <c r="CN417" s="341"/>
      <c r="CO417" s="341"/>
      <c r="CP417" s="341"/>
      <c r="CQ417" s="341"/>
      <c r="CR417" s="341"/>
      <c r="CS417" s="341"/>
      <c r="CT417" s="341"/>
      <c r="CU417" s="341"/>
      <c r="CV417" s="341"/>
      <c r="CW417" s="341"/>
      <c r="CX417" s="341"/>
      <c r="CY417" s="341"/>
      <c r="CZ417" s="341"/>
    </row>
    <row r="418" s="345" customFormat="true" ht="25.15" customHeight="true" x14ac:dyDescent="0.2">
      <c r="B418" s="960"/>
      <c r="C418" s="1077" t="s">
        <v>221</v>
      </c>
      <c r="D418" s="1078"/>
      <c r="E418" s="615">
        <v>9.749700908339641E-2</v>
      </c>
      <c r="F418" s="612"/>
      <c r="G418" s="612"/>
      <c r="H418" s="1078" t="s">
        <v>218</v>
      </c>
      <c r="I418" s="1078"/>
      <c r="J418" s="616">
        <v>0.11120504790039697</v>
      </c>
      <c r="K418" s="612"/>
      <c r="L418" s="612"/>
      <c r="M418" s="1078" t="s">
        <v>223</v>
      </c>
      <c r="N418" s="1078"/>
      <c r="O418" s="617">
        <v>0.18301743658828809</v>
      </c>
      <c r="P418" s="612"/>
      <c r="Q418" s="612"/>
      <c r="Z418" s="338"/>
      <c r="AA418" s="338"/>
      <c r="AB418" s="338"/>
      <c r="AC418" s="338"/>
      <c r="AD418" s="338"/>
      <c r="AE418" s="338"/>
      <c r="AF418" s="338"/>
      <c r="AG418" s="338"/>
      <c r="AH418" s="338"/>
      <c r="AI418" s="338"/>
      <c r="AJ418" s="338"/>
      <c r="AK418" s="338"/>
      <c r="AL418" s="338"/>
      <c r="AM418" s="338"/>
      <c r="AN418" s="338"/>
      <c r="AO418" s="338"/>
      <c r="AP418" s="338"/>
      <c r="AQ418" s="338"/>
      <c r="AR418" s="338"/>
      <c r="AS418" s="338"/>
      <c r="AT418" s="338"/>
      <c r="AU418" s="338"/>
      <c r="AV418" s="338"/>
      <c r="AW418" s="338"/>
      <c r="AX418" s="338"/>
      <c r="AY418" s="338"/>
      <c r="AZ418" s="338"/>
      <c r="BA418" s="340"/>
      <c r="BB418" s="419"/>
      <c r="BC418" s="340"/>
      <c r="BD418" s="340"/>
      <c r="BE418" s="340"/>
      <c r="BF418" s="340"/>
      <c r="BG418" s="340"/>
      <c r="BH418" s="340"/>
      <c r="BI418" s="340"/>
      <c r="BJ418" s="340"/>
      <c r="BK418" s="340"/>
      <c r="BL418" s="340"/>
      <c r="BM418" s="340"/>
      <c r="BN418" s="340"/>
      <c r="BO418" s="340"/>
      <c r="BP418" s="340"/>
      <c r="BQ418" s="340"/>
      <c r="BR418" s="340"/>
      <c r="BS418" s="340"/>
      <c r="BT418" s="340"/>
      <c r="BU418" s="340"/>
      <c r="BV418" s="340"/>
      <c r="BW418" s="340"/>
      <c r="BX418" s="340"/>
      <c r="BY418" s="340"/>
      <c r="BZ418" s="341"/>
      <c r="CA418" s="341"/>
      <c r="CB418" s="341"/>
      <c r="CC418" s="341"/>
      <c r="CD418" s="341"/>
      <c r="CE418" s="341"/>
      <c r="CF418" s="341"/>
      <c r="CG418" s="341"/>
      <c r="CH418" s="341"/>
      <c r="CI418" s="341"/>
      <c r="CJ418" s="341"/>
      <c r="CK418" s="341"/>
      <c r="CL418" s="341"/>
      <c r="CM418" s="341"/>
      <c r="CN418" s="341"/>
      <c r="CO418" s="341"/>
      <c r="CP418" s="341"/>
      <c r="CQ418" s="341"/>
      <c r="CR418" s="341"/>
      <c r="CS418" s="341"/>
      <c r="CT418" s="341"/>
      <c r="CU418" s="341"/>
      <c r="CV418" s="341"/>
      <c r="CW418" s="341"/>
      <c r="CX418" s="341"/>
      <c r="CY418" s="341"/>
      <c r="CZ418" s="341"/>
    </row>
    <row r="419" s="345" customFormat="true" ht="25.15" customHeight="true" x14ac:dyDescent="0.2">
      <c r="B419" s="960"/>
      <c r="C419" s="1077" t="s">
        <v>225</v>
      </c>
      <c r="D419" s="1078"/>
      <c r="E419" s="615">
        <v>9.625758047541319E-2</v>
      </c>
      <c r="F419" s="612"/>
      <c r="G419" s="612"/>
      <c r="H419" s="1078" t="s">
        <v>226</v>
      </c>
      <c r="I419" s="1078"/>
      <c r="J419" s="616">
        <v>-8.3998463856152381E-2</v>
      </c>
      <c r="K419" s="612"/>
      <c r="L419" s="612"/>
      <c r="M419" s="1078" t="s">
        <v>224</v>
      </c>
      <c r="N419" s="1078"/>
      <c r="O419" s="617">
        <v>-0.15086675767535324</v>
      </c>
      <c r="P419" s="612"/>
      <c r="Q419" s="612"/>
      <c r="Z419" s="338"/>
      <c r="AA419" s="338"/>
      <c r="AB419" s="338"/>
      <c r="AC419" s="338"/>
      <c r="AD419" s="338"/>
      <c r="AE419" s="338"/>
      <c r="AF419" s="338"/>
      <c r="AG419" s="338"/>
      <c r="AH419" s="338"/>
      <c r="AI419" s="338"/>
      <c r="AJ419" s="338"/>
      <c r="AK419" s="338"/>
      <c r="AL419" s="338"/>
      <c r="AM419" s="338"/>
      <c r="AN419" s="338"/>
      <c r="AO419" s="338"/>
      <c r="AP419" s="338"/>
      <c r="AQ419" s="338"/>
      <c r="AR419" s="338"/>
      <c r="AS419" s="338"/>
      <c r="AT419" s="338"/>
      <c r="AU419" s="338"/>
      <c r="AV419" s="338"/>
      <c r="AW419" s="338"/>
      <c r="AX419" s="338"/>
      <c r="AY419" s="338"/>
      <c r="AZ419" s="338"/>
      <c r="BA419" s="340"/>
      <c r="BB419" s="419"/>
      <c r="BC419" s="340"/>
      <c r="BD419" s="340"/>
      <c r="BE419" s="340"/>
      <c r="BF419" s="340"/>
      <c r="BG419" s="340"/>
      <c r="BH419" s="340"/>
      <c r="BI419" s="340"/>
      <c r="BJ419" s="340"/>
      <c r="BK419" s="340"/>
      <c r="BL419" s="340"/>
      <c r="BM419" s="340"/>
      <c r="BN419" s="340"/>
      <c r="BO419" s="340"/>
      <c r="BP419" s="340"/>
      <c r="BQ419" s="340"/>
      <c r="BR419" s="340"/>
      <c r="BS419" s="340"/>
      <c r="BT419" s="340"/>
      <c r="BU419" s="340"/>
      <c r="BV419" s="340"/>
      <c r="BW419" s="340"/>
      <c r="BX419" s="340"/>
      <c r="BY419" s="340"/>
      <c r="BZ419" s="341"/>
      <c r="CA419" s="341"/>
      <c r="CB419" s="341"/>
      <c r="CC419" s="341"/>
      <c r="CD419" s="341"/>
      <c r="CE419" s="341"/>
      <c r="CF419" s="341"/>
      <c r="CG419" s="341"/>
      <c r="CH419" s="341"/>
      <c r="CI419" s="341"/>
      <c r="CJ419" s="341"/>
      <c r="CK419" s="341"/>
      <c r="CL419" s="341"/>
      <c r="CM419" s="341"/>
      <c r="CN419" s="341"/>
      <c r="CO419" s="341"/>
      <c r="CP419" s="341"/>
      <c r="CQ419" s="341"/>
      <c r="CR419" s="341"/>
      <c r="CS419" s="341"/>
      <c r="CT419" s="341"/>
      <c r="CU419" s="341"/>
      <c r="CV419" s="341"/>
      <c r="CW419" s="341"/>
      <c r="CX419" s="341"/>
      <c r="CY419" s="341"/>
      <c r="CZ419" s="341"/>
    </row>
    <row r="420" s="345" customFormat="true" ht="25.15" customHeight="true" x14ac:dyDescent="0.2">
      <c r="B420" s="960"/>
      <c r="C420" s="1077" t="s">
        <v>227</v>
      </c>
      <c r="D420" s="1078"/>
      <c r="E420" s="615">
        <v>-8.0097239427209435E-2</v>
      </c>
      <c r="F420" s="612"/>
      <c r="G420" s="612"/>
      <c r="H420" s="1078" t="s">
        <v>225</v>
      </c>
      <c r="I420" s="1078"/>
      <c r="J420" s="616">
        <v>7.5072640567316481E-2</v>
      </c>
      <c r="K420" s="612"/>
      <c r="L420" s="612"/>
      <c r="M420" s="1078" t="s">
        <v>226</v>
      </c>
      <c r="N420" s="1078"/>
      <c r="O420" s="617">
        <v>9.3374183326298543E-2</v>
      </c>
      <c r="P420" s="612"/>
      <c r="Q420" s="612"/>
      <c r="Z420" s="338"/>
      <c r="AA420" s="338"/>
      <c r="AB420" s="338"/>
      <c r="AC420" s="338"/>
      <c r="AD420" s="338"/>
      <c r="AE420" s="338"/>
      <c r="AF420" s="338"/>
      <c r="AG420" s="338"/>
      <c r="AH420" s="338"/>
      <c r="AI420" s="338"/>
      <c r="AJ420" s="338"/>
      <c r="AK420" s="338"/>
      <c r="AL420" s="338"/>
      <c r="AM420" s="338"/>
      <c r="AN420" s="338"/>
      <c r="AO420" s="338"/>
      <c r="AP420" s="338"/>
      <c r="AQ420" s="338"/>
      <c r="AR420" s="338"/>
      <c r="AS420" s="338"/>
      <c r="AT420" s="338"/>
      <c r="AU420" s="338"/>
      <c r="AV420" s="338"/>
      <c r="AW420" s="338"/>
      <c r="AX420" s="338"/>
      <c r="AY420" s="338"/>
      <c r="AZ420" s="338"/>
      <c r="BA420" s="340"/>
      <c r="BB420" s="419"/>
      <c r="BC420" s="340"/>
      <c r="BD420" s="340"/>
      <c r="BE420" s="340"/>
      <c r="BF420" s="340"/>
      <c r="BG420" s="340"/>
      <c r="BH420" s="340"/>
      <c r="BI420" s="340"/>
      <c r="BJ420" s="340"/>
      <c r="BK420" s="340"/>
      <c r="BL420" s="340"/>
      <c r="BM420" s="340"/>
      <c r="BN420" s="340"/>
      <c r="BO420" s="340"/>
      <c r="BP420" s="340"/>
      <c r="BQ420" s="340"/>
      <c r="BR420" s="340"/>
      <c r="BS420" s="340"/>
      <c r="BT420" s="340"/>
      <c r="BU420" s="340"/>
      <c r="BV420" s="340"/>
      <c r="BW420" s="340"/>
      <c r="BX420" s="340"/>
      <c r="BY420" s="340"/>
      <c r="BZ420" s="341"/>
      <c r="CA420" s="341"/>
      <c r="CB420" s="341"/>
      <c r="CC420" s="341"/>
      <c r="CD420" s="341"/>
      <c r="CE420" s="341"/>
      <c r="CF420" s="341"/>
      <c r="CG420" s="341"/>
      <c r="CH420" s="341"/>
      <c r="CI420" s="341"/>
      <c r="CJ420" s="341"/>
      <c r="CK420" s="341"/>
      <c r="CL420" s="341"/>
      <c r="CM420" s="341"/>
      <c r="CN420" s="341"/>
      <c r="CO420" s="341"/>
      <c r="CP420" s="341"/>
      <c r="CQ420" s="341"/>
      <c r="CR420" s="341"/>
      <c r="CS420" s="341"/>
      <c r="CT420" s="341"/>
      <c r="CU420" s="341"/>
      <c r="CV420" s="341"/>
      <c r="CW420" s="341"/>
      <c r="CX420" s="341"/>
      <c r="CY420" s="341"/>
      <c r="CZ420" s="341"/>
    </row>
    <row r="421" s="345" customFormat="true" ht="25.15" customHeight="true" x14ac:dyDescent="0.2">
      <c r="B421" s="960"/>
      <c r="C421" s="1077" t="s">
        <v>228</v>
      </c>
      <c r="D421" s="1078"/>
      <c r="E421" s="615">
        <v>7.3753328022272788E-2</v>
      </c>
      <c r="F421" s="612"/>
      <c r="G421" s="612"/>
      <c r="H421" s="1078" t="s">
        <v>229</v>
      </c>
      <c r="I421" s="1078"/>
      <c r="J421" s="616">
        <v>-5.914142035189935E-2</v>
      </c>
      <c r="K421" s="612"/>
      <c r="L421" s="612"/>
      <c r="M421" s="1078" t="s">
        <v>227</v>
      </c>
      <c r="N421" s="1078"/>
      <c r="O421" s="617">
        <v>-6.6788947885876415E-2</v>
      </c>
      <c r="P421" s="612"/>
      <c r="Q421" s="612"/>
      <c r="Z421" s="338"/>
      <c r="AA421" s="338"/>
      <c r="AB421" s="338"/>
      <c r="AC421" s="338"/>
      <c r="AD421" s="338"/>
      <c r="AE421" s="338"/>
      <c r="AF421" s="338"/>
      <c r="AG421" s="338"/>
      <c r="AH421" s="338"/>
      <c r="AI421" s="338"/>
      <c r="AJ421" s="338"/>
      <c r="AK421" s="338"/>
      <c r="AL421" s="338"/>
      <c r="AM421" s="338"/>
      <c r="AN421" s="338"/>
      <c r="AO421" s="338"/>
      <c r="AP421" s="338"/>
      <c r="AQ421" s="338"/>
      <c r="AR421" s="338"/>
      <c r="AS421" s="338"/>
      <c r="AT421" s="338"/>
      <c r="AU421" s="338"/>
      <c r="AV421" s="338"/>
      <c r="AW421" s="338"/>
      <c r="AX421" s="338"/>
      <c r="AY421" s="338"/>
      <c r="AZ421" s="338"/>
      <c r="BA421" s="340"/>
      <c r="BB421" s="419"/>
      <c r="BC421" s="340"/>
      <c r="BD421" s="340"/>
      <c r="BE421" s="340"/>
      <c r="BF421" s="340"/>
      <c r="BG421" s="340"/>
      <c r="BH421" s="340"/>
      <c r="BI421" s="340"/>
      <c r="BJ421" s="340"/>
      <c r="BK421" s="340"/>
      <c r="BL421" s="340"/>
      <c r="BM421" s="340"/>
      <c r="BN421" s="340"/>
      <c r="BO421" s="340"/>
      <c r="BP421" s="340"/>
      <c r="BQ421" s="340"/>
      <c r="BR421" s="340"/>
      <c r="BS421" s="340"/>
      <c r="BT421" s="340"/>
      <c r="BU421" s="340"/>
      <c r="BV421" s="340"/>
      <c r="BW421" s="340"/>
      <c r="BX421" s="340"/>
      <c r="BY421" s="340"/>
      <c r="BZ421" s="341"/>
      <c r="CA421" s="341"/>
      <c r="CB421" s="341"/>
      <c r="CC421" s="341"/>
      <c r="CD421" s="341"/>
      <c r="CE421" s="341"/>
      <c r="CF421" s="341"/>
      <c r="CG421" s="341"/>
      <c r="CH421" s="341"/>
      <c r="CI421" s="341"/>
      <c r="CJ421" s="341"/>
      <c r="CK421" s="341"/>
      <c r="CL421" s="341"/>
      <c r="CM421" s="341"/>
      <c r="CN421" s="341"/>
      <c r="CO421" s="341"/>
      <c r="CP421" s="341"/>
      <c r="CQ421" s="341"/>
      <c r="CR421" s="341"/>
      <c r="CS421" s="341"/>
      <c r="CT421" s="341"/>
      <c r="CU421" s="341"/>
      <c r="CV421" s="341"/>
      <c r="CW421" s="341"/>
      <c r="CX421" s="341"/>
      <c r="CY421" s="341"/>
      <c r="CZ421" s="341"/>
    </row>
    <row r="422" s="345" customFormat="true" ht="25.15" customHeight="true" x14ac:dyDescent="0.2">
      <c r="B422" s="960"/>
      <c r="C422" s="1077" t="s">
        <v>230</v>
      </c>
      <c r="D422" s="1078"/>
      <c r="E422" s="615">
        <v>-7.2242142185829472E-2</v>
      </c>
      <c r="F422" s="612"/>
      <c r="G422" s="612"/>
      <c r="H422" s="1078" t="s">
        <v>228</v>
      </c>
      <c r="I422" s="1078"/>
      <c r="J422" s="616">
        <v>5.3006828816835674E-2</v>
      </c>
      <c r="K422" s="612"/>
      <c r="L422" s="612"/>
      <c r="M422" s="1078" t="s">
        <v>230</v>
      </c>
      <c r="N422" s="1078"/>
      <c r="O422" s="617">
        <v>-5.2484193005003468E-2</v>
      </c>
      <c r="P422" s="612"/>
      <c r="Q422" s="612"/>
      <c r="Z422" s="338"/>
      <c r="AA422" s="338"/>
      <c r="AB422" s="338"/>
      <c r="AC422" s="338"/>
      <c r="AD422" s="338"/>
      <c r="AE422" s="338"/>
      <c r="AF422" s="338"/>
      <c r="AG422" s="338"/>
      <c r="AH422" s="338"/>
      <c r="AI422" s="338"/>
      <c r="AJ422" s="338"/>
      <c r="AK422" s="338"/>
      <c r="AL422" s="338"/>
      <c r="AM422" s="338"/>
      <c r="AN422" s="338"/>
      <c r="AO422" s="338"/>
      <c r="AP422" s="338"/>
      <c r="AQ422" s="338"/>
      <c r="AR422" s="338"/>
      <c r="AS422" s="338"/>
      <c r="AT422" s="338"/>
      <c r="AU422" s="338"/>
      <c r="AV422" s="338"/>
      <c r="AW422" s="338"/>
      <c r="AX422" s="338"/>
      <c r="AY422" s="338"/>
      <c r="AZ422" s="338"/>
      <c r="BA422" s="340"/>
      <c r="BB422" s="419"/>
      <c r="BC422" s="340"/>
      <c r="BD422" s="340"/>
      <c r="BE422" s="340"/>
      <c r="BF422" s="340"/>
      <c r="BG422" s="340"/>
      <c r="BH422" s="340"/>
      <c r="BI422" s="340"/>
      <c r="BJ422" s="340"/>
      <c r="BK422" s="340"/>
      <c r="BL422" s="340"/>
      <c r="BM422" s="340"/>
      <c r="BN422" s="340"/>
      <c r="BO422" s="340"/>
      <c r="BP422" s="340"/>
      <c r="BQ422" s="340"/>
      <c r="BR422" s="340"/>
      <c r="BS422" s="340"/>
      <c r="BT422" s="340"/>
      <c r="BU422" s="340"/>
      <c r="BV422" s="340"/>
      <c r="BW422" s="340"/>
      <c r="BX422" s="340"/>
      <c r="BY422" s="340"/>
      <c r="BZ422" s="341"/>
      <c r="CA422" s="341"/>
      <c r="CB422" s="341"/>
      <c r="CC422" s="341"/>
      <c r="CD422" s="341"/>
      <c r="CE422" s="341"/>
      <c r="CF422" s="341"/>
      <c r="CG422" s="341"/>
      <c r="CH422" s="341"/>
      <c r="CI422" s="341"/>
      <c r="CJ422" s="341"/>
      <c r="CK422" s="341"/>
      <c r="CL422" s="341"/>
      <c r="CM422" s="341"/>
      <c r="CN422" s="341"/>
      <c r="CO422" s="341"/>
      <c r="CP422" s="341"/>
      <c r="CQ422" s="341"/>
      <c r="CR422" s="341"/>
      <c r="CS422" s="341"/>
      <c r="CT422" s="341"/>
      <c r="CU422" s="341"/>
      <c r="CV422" s="341"/>
      <c r="CW422" s="341"/>
      <c r="CX422" s="341"/>
      <c r="CY422" s="341"/>
      <c r="CZ422" s="341"/>
    </row>
    <row r="423" s="345" customFormat="true" ht="25.15" customHeight="true" x14ac:dyDescent="0.2">
      <c r="B423" s="960"/>
      <c r="C423" s="1077" t="s">
        <v>218</v>
      </c>
      <c r="D423" s="1078"/>
      <c r="E423" s="615">
        <v>6.5017699724225608E-2</v>
      </c>
      <c r="F423" s="612"/>
      <c r="G423" s="612"/>
      <c r="H423" s="1078" t="s">
        <v>218</v>
      </c>
      <c r="I423" s="1078"/>
      <c r="J423" s="616">
        <v>-5.2591189902281586E-2</v>
      </c>
      <c r="K423" s="612"/>
      <c r="L423" s="612"/>
      <c r="M423" s="1078" t="s">
        <v>229</v>
      </c>
      <c r="N423" s="1078"/>
      <c r="O423" s="617">
        <v>3.8515531359501039E-2</v>
      </c>
      <c r="P423" s="612"/>
      <c r="Q423" s="612"/>
      <c r="Z423" s="338"/>
      <c r="AA423" s="338"/>
      <c r="AB423" s="338"/>
      <c r="AC423" s="338"/>
      <c r="AD423" s="338"/>
      <c r="AE423" s="338"/>
      <c r="AF423" s="338"/>
      <c r="AG423" s="338"/>
      <c r="AH423" s="338"/>
      <c r="AI423" s="338"/>
      <c r="AJ423" s="338"/>
      <c r="AK423" s="338"/>
      <c r="AL423" s="338"/>
      <c r="AM423" s="338"/>
      <c r="AN423" s="338"/>
      <c r="AO423" s="338"/>
      <c r="AP423" s="338"/>
      <c r="AQ423" s="338"/>
      <c r="AR423" s="338"/>
      <c r="AS423" s="338"/>
      <c r="AT423" s="338"/>
      <c r="AU423" s="338"/>
      <c r="AV423" s="338"/>
      <c r="AW423" s="338"/>
      <c r="AX423" s="338"/>
      <c r="AY423" s="338"/>
      <c r="AZ423" s="338"/>
      <c r="BA423" s="340"/>
      <c r="BB423" s="419"/>
      <c r="BC423" s="340"/>
      <c r="BD423" s="340"/>
      <c r="BE423" s="340"/>
      <c r="BF423" s="340"/>
      <c r="BG423" s="340"/>
      <c r="BH423" s="340"/>
      <c r="BI423" s="340"/>
      <c r="BJ423" s="340"/>
      <c r="BK423" s="340"/>
      <c r="BL423" s="340"/>
      <c r="BM423" s="340"/>
      <c r="BN423" s="340"/>
      <c r="BO423" s="340"/>
      <c r="BP423" s="340"/>
      <c r="BQ423" s="340"/>
      <c r="BR423" s="340"/>
      <c r="BS423" s="340"/>
      <c r="BT423" s="340"/>
      <c r="BU423" s="340"/>
      <c r="BV423" s="340"/>
      <c r="BW423" s="340"/>
      <c r="BX423" s="340"/>
      <c r="BY423" s="340"/>
      <c r="BZ423" s="341"/>
      <c r="CA423" s="341"/>
      <c r="CB423" s="341"/>
      <c r="CC423" s="341"/>
      <c r="CD423" s="341"/>
      <c r="CE423" s="341"/>
      <c r="CF423" s="341"/>
      <c r="CG423" s="341"/>
      <c r="CH423" s="341"/>
      <c r="CI423" s="341"/>
      <c r="CJ423" s="341"/>
      <c r="CK423" s="341"/>
      <c r="CL423" s="341"/>
      <c r="CM423" s="341"/>
      <c r="CN423" s="341"/>
      <c r="CO423" s="341"/>
      <c r="CP423" s="341"/>
      <c r="CQ423" s="341"/>
      <c r="CR423" s="341"/>
      <c r="CS423" s="341"/>
      <c r="CT423" s="341"/>
      <c r="CU423" s="341"/>
      <c r="CV423" s="341"/>
      <c r="CW423" s="341"/>
      <c r="CX423" s="341"/>
      <c r="CY423" s="341"/>
      <c r="CZ423" s="341"/>
    </row>
    <row r="424" s="345" customFormat="true" ht="25.15" customHeight="true" x14ac:dyDescent="0.2">
      <c r="B424" s="960"/>
      <c r="C424" s="1077" t="s">
        <v>226</v>
      </c>
      <c r="D424" s="1078"/>
      <c r="E424" s="615">
        <v>-4.7701454077139431E-2</v>
      </c>
      <c r="F424" s="612"/>
      <c r="G424" s="612"/>
      <c r="H424" s="1078" t="s">
        <v>230</v>
      </c>
      <c r="I424" s="1078"/>
      <c r="J424" s="616">
        <v>-4.4683443085146761E-2</v>
      </c>
      <c r="K424" s="612"/>
      <c r="L424" s="612"/>
      <c r="M424" s="1078" t="s">
        <v>225</v>
      </c>
      <c r="N424" s="1078"/>
      <c r="O424" s="617">
        <v>3.2988372806439126E-2</v>
      </c>
      <c r="P424" s="612"/>
      <c r="Q424" s="612"/>
      <c r="Z424" s="338"/>
      <c r="AA424" s="338"/>
      <c r="AB424" s="338"/>
      <c r="AC424" s="338"/>
      <c r="AD424" s="338"/>
      <c r="AE424" s="338"/>
      <c r="AF424" s="338"/>
      <c r="AG424" s="338"/>
      <c r="AH424" s="338"/>
      <c r="AI424" s="338"/>
      <c r="AJ424" s="338"/>
      <c r="AK424" s="338"/>
      <c r="AL424" s="338"/>
      <c r="AM424" s="338"/>
      <c r="AN424" s="338"/>
      <c r="AO424" s="338"/>
      <c r="AP424" s="338"/>
      <c r="AQ424" s="338"/>
      <c r="AR424" s="338"/>
      <c r="AS424" s="338"/>
      <c r="AT424" s="338"/>
      <c r="AU424" s="338"/>
      <c r="AV424" s="338"/>
      <c r="AW424" s="338"/>
      <c r="AX424" s="338"/>
      <c r="AY424" s="338"/>
      <c r="AZ424" s="338"/>
      <c r="BA424" s="340"/>
      <c r="BB424" s="419"/>
      <c r="BC424" s="340"/>
      <c r="BD424" s="340"/>
      <c r="BE424" s="340"/>
      <c r="BF424" s="340"/>
      <c r="BG424" s="340"/>
      <c r="BH424" s="340"/>
      <c r="BI424" s="340"/>
      <c r="BJ424" s="340"/>
      <c r="BK424" s="340"/>
      <c r="BL424" s="340"/>
      <c r="BM424" s="340"/>
      <c r="BN424" s="340"/>
      <c r="BO424" s="340"/>
      <c r="BP424" s="340"/>
      <c r="BQ424" s="340"/>
      <c r="BR424" s="340"/>
      <c r="BS424" s="340"/>
      <c r="BT424" s="340"/>
      <c r="BU424" s="340"/>
      <c r="BV424" s="340"/>
      <c r="BW424" s="340"/>
      <c r="BX424" s="340"/>
      <c r="BY424" s="340"/>
      <c r="BZ424" s="341"/>
      <c r="CA424" s="341"/>
      <c r="CB424" s="341"/>
      <c r="CC424" s="341"/>
      <c r="CD424" s="341"/>
      <c r="CE424" s="341"/>
      <c r="CF424" s="341"/>
      <c r="CG424" s="341"/>
      <c r="CH424" s="341"/>
      <c r="CI424" s="341"/>
      <c r="CJ424" s="341"/>
      <c r="CK424" s="341"/>
      <c r="CL424" s="341"/>
      <c r="CM424" s="341"/>
      <c r="CN424" s="341"/>
      <c r="CO424" s="341"/>
      <c r="CP424" s="341"/>
      <c r="CQ424" s="341"/>
      <c r="CR424" s="341"/>
      <c r="CS424" s="341"/>
      <c r="CT424" s="341"/>
      <c r="CU424" s="341"/>
      <c r="CV424" s="341"/>
      <c r="CW424" s="341"/>
      <c r="CX424" s="341"/>
      <c r="CY424" s="341"/>
      <c r="CZ424" s="341"/>
    </row>
    <row r="425" s="345" customFormat="true" ht="25.15" customHeight="true" x14ac:dyDescent="0.2">
      <c r="B425" s="960"/>
      <c r="C425" s="1077" t="s">
        <v>223</v>
      </c>
      <c r="D425" s="1078"/>
      <c r="E425" s="615">
        <v>-3.9174438451596391E-2</v>
      </c>
      <c r="F425" s="612"/>
      <c r="G425" s="612"/>
      <c r="H425" s="1078" t="s">
        <v>227</v>
      </c>
      <c r="I425" s="1078"/>
      <c r="J425" s="616">
        <v>-4.2220894322769251E-2</v>
      </c>
      <c r="K425" s="612"/>
      <c r="L425" s="612"/>
      <c r="M425" s="1078" t="s">
        <v>231</v>
      </c>
      <c r="N425" s="1078"/>
      <c r="O425" s="617">
        <v>3.1128540038823694E-2</v>
      </c>
      <c r="P425" s="612"/>
      <c r="Q425" s="612"/>
      <c r="Z425" s="338"/>
      <c r="AA425" s="338"/>
      <c r="AB425" s="338"/>
      <c r="AC425" s="338"/>
      <c r="AD425" s="338"/>
      <c r="AE425" s="338"/>
      <c r="AF425" s="338"/>
      <c r="AG425" s="338"/>
      <c r="AH425" s="338"/>
      <c r="AI425" s="338"/>
      <c r="AJ425" s="338"/>
      <c r="AK425" s="338"/>
      <c r="AL425" s="338"/>
      <c r="AM425" s="338"/>
      <c r="AN425" s="338"/>
      <c r="AO425" s="338"/>
      <c r="AP425" s="338"/>
      <c r="AQ425" s="338"/>
      <c r="AR425" s="338"/>
      <c r="AS425" s="338"/>
      <c r="AT425" s="338"/>
      <c r="AU425" s="338"/>
      <c r="AV425" s="338"/>
      <c r="AW425" s="338"/>
      <c r="AX425" s="338"/>
      <c r="AY425" s="338"/>
      <c r="AZ425" s="338"/>
      <c r="BA425" s="340"/>
      <c r="BB425" s="419"/>
      <c r="BC425" s="340"/>
      <c r="BD425" s="340"/>
      <c r="BE425" s="340"/>
      <c r="BF425" s="340"/>
      <c r="BG425" s="340"/>
      <c r="BH425" s="340"/>
      <c r="BI425" s="340"/>
      <c r="BJ425" s="340"/>
      <c r="BK425" s="340"/>
      <c r="BL425" s="340"/>
      <c r="BM425" s="340"/>
      <c r="BN425" s="340"/>
      <c r="BO425" s="340"/>
      <c r="BP425" s="340"/>
      <c r="BQ425" s="340"/>
      <c r="BR425" s="340"/>
      <c r="BS425" s="340"/>
      <c r="BT425" s="340"/>
      <c r="BU425" s="340"/>
      <c r="BV425" s="340"/>
      <c r="BW425" s="340"/>
      <c r="BX425" s="340"/>
      <c r="BY425" s="340"/>
      <c r="BZ425" s="341"/>
      <c r="CA425" s="341"/>
      <c r="CB425" s="341"/>
      <c r="CC425" s="341"/>
      <c r="CD425" s="341"/>
      <c r="CE425" s="341"/>
      <c r="CF425" s="341"/>
      <c r="CG425" s="341"/>
      <c r="CH425" s="341"/>
      <c r="CI425" s="341"/>
      <c r="CJ425" s="341"/>
      <c r="CK425" s="341"/>
      <c r="CL425" s="341"/>
      <c r="CM425" s="341"/>
      <c r="CN425" s="341"/>
      <c r="CO425" s="341"/>
      <c r="CP425" s="341"/>
      <c r="CQ425" s="341"/>
      <c r="CR425" s="341"/>
      <c r="CS425" s="341"/>
      <c r="CT425" s="341"/>
      <c r="CU425" s="341"/>
      <c r="CV425" s="341"/>
      <c r="CW425" s="341"/>
      <c r="CX425" s="341"/>
      <c r="CY425" s="341"/>
      <c r="CZ425" s="341"/>
    </row>
    <row r="426" s="345" customFormat="true" ht="25.15" customHeight="true" x14ac:dyDescent="0.2">
      <c r="B426" s="960"/>
      <c r="C426" s="1077" t="s">
        <v>231</v>
      </c>
      <c r="D426" s="1078"/>
      <c r="E426" s="615">
        <v>5.390665905154403E-3</v>
      </c>
      <c r="F426" s="612"/>
      <c r="G426" s="612"/>
      <c r="H426" s="1078" t="s">
        <v>224</v>
      </c>
      <c r="I426" s="1078"/>
      <c r="J426" s="616">
        <v>-4.1562495658339797E-2</v>
      </c>
      <c r="K426" s="612"/>
      <c r="L426" s="612"/>
      <c r="M426" s="1078" t="s">
        <v>222</v>
      </c>
      <c r="N426" s="1078"/>
      <c r="O426" s="617">
        <v>-2.4556989850853174E-2</v>
      </c>
      <c r="P426" s="612"/>
      <c r="Q426" s="612"/>
      <c r="Z426" s="338"/>
      <c r="AA426" s="338"/>
      <c r="AB426" s="338"/>
      <c r="AC426" s="338"/>
      <c r="AD426" s="338"/>
      <c r="AE426" s="338"/>
      <c r="AF426" s="338"/>
      <c r="AG426" s="338"/>
      <c r="AH426" s="338"/>
      <c r="AI426" s="338"/>
      <c r="AJ426" s="338"/>
      <c r="AK426" s="338"/>
      <c r="AL426" s="338"/>
      <c r="AM426" s="338"/>
      <c r="AN426" s="338"/>
      <c r="AO426" s="338"/>
      <c r="AP426" s="338"/>
      <c r="AQ426" s="338"/>
      <c r="AR426" s="338"/>
      <c r="AS426" s="338"/>
      <c r="AT426" s="338"/>
      <c r="AU426" s="338"/>
      <c r="AV426" s="338"/>
      <c r="AW426" s="338"/>
      <c r="AX426" s="338"/>
      <c r="AY426" s="338"/>
      <c r="AZ426" s="338"/>
      <c r="BA426" s="340"/>
      <c r="BB426" s="419"/>
      <c r="BC426" s="340"/>
      <c r="BD426" s="340"/>
      <c r="BE426" s="340"/>
      <c r="BF426" s="340"/>
      <c r="BG426" s="340"/>
      <c r="BH426" s="340"/>
      <c r="BI426" s="340"/>
      <c r="BJ426" s="340"/>
      <c r="BK426" s="340"/>
      <c r="BL426" s="340"/>
      <c r="BM426" s="340"/>
      <c r="BN426" s="340"/>
      <c r="BO426" s="340"/>
      <c r="BP426" s="340"/>
      <c r="BQ426" s="340"/>
      <c r="BR426" s="340"/>
      <c r="BS426" s="340"/>
      <c r="BT426" s="340"/>
      <c r="BU426" s="340"/>
      <c r="BV426" s="340"/>
      <c r="BW426" s="340"/>
      <c r="BX426" s="340"/>
      <c r="BY426" s="340"/>
      <c r="BZ426" s="341"/>
      <c r="CA426" s="341"/>
      <c r="CB426" s="341"/>
      <c r="CC426" s="341"/>
      <c r="CD426" s="341"/>
      <c r="CE426" s="341"/>
      <c r="CF426" s="341"/>
      <c r="CG426" s="341"/>
      <c r="CH426" s="341"/>
      <c r="CI426" s="341"/>
      <c r="CJ426" s="341"/>
      <c r="CK426" s="341"/>
      <c r="CL426" s="341"/>
      <c r="CM426" s="341"/>
      <c r="CN426" s="341"/>
      <c r="CO426" s="341"/>
      <c r="CP426" s="341"/>
      <c r="CQ426" s="341"/>
      <c r="CR426" s="341"/>
      <c r="CS426" s="341"/>
      <c r="CT426" s="341"/>
      <c r="CU426" s="341"/>
      <c r="CV426" s="341"/>
      <c r="CW426" s="341"/>
      <c r="CX426" s="341"/>
      <c r="CY426" s="341"/>
      <c r="CZ426" s="341"/>
    </row>
    <row r="427" s="345" customFormat="true" ht="25.15" customHeight="true" x14ac:dyDescent="0.2">
      <c r="B427" s="960"/>
      <c r="C427" s="1077" t="s">
        <v>229</v>
      </c>
      <c r="D427" s="1078"/>
      <c r="E427" s="618">
        <v>-4.0518320542732317E-3</v>
      </c>
      <c r="F427" s="612"/>
      <c r="G427" s="612"/>
      <c r="H427" s="1078" t="s">
        <v>231</v>
      </c>
      <c r="I427" s="1078"/>
      <c r="J427" s="619">
        <v>2.9159454185625575E-2</v>
      </c>
      <c r="K427" s="612"/>
      <c r="L427" s="612"/>
      <c r="M427" s="1078" t="s">
        <v>228</v>
      </c>
      <c r="N427" s="1078"/>
      <c r="O427" s="620">
        <v>-2.2053135404481181E-3</v>
      </c>
      <c r="P427" s="612"/>
      <c r="Q427" s="612"/>
      <c r="Z427" s="338"/>
      <c r="AA427" s="338"/>
      <c r="AB427" s="338"/>
      <c r="AC427" s="338"/>
      <c r="AD427" s="338"/>
      <c r="AE427" s="338"/>
      <c r="AF427" s="338"/>
      <c r="AG427" s="338"/>
      <c r="AH427" s="338"/>
      <c r="AI427" s="338"/>
      <c r="AJ427" s="338"/>
      <c r="AK427" s="338"/>
      <c r="AL427" s="338"/>
      <c r="AM427" s="338"/>
      <c r="AN427" s="338"/>
      <c r="AO427" s="338"/>
      <c r="AP427" s="338"/>
      <c r="AQ427" s="338"/>
      <c r="AR427" s="338"/>
      <c r="AS427" s="338"/>
      <c r="AT427" s="338"/>
      <c r="AU427" s="338"/>
      <c r="AV427" s="338"/>
      <c r="AW427" s="338"/>
      <c r="AX427" s="338"/>
      <c r="AY427" s="338"/>
      <c r="AZ427" s="338"/>
      <c r="BA427" s="340"/>
      <c r="BB427" s="419"/>
      <c r="BC427" s="340"/>
      <c r="BD427" s="340"/>
      <c r="BE427" s="340"/>
      <c r="BF427" s="340"/>
      <c r="BG427" s="340"/>
      <c r="BH427" s="340"/>
      <c r="BI427" s="340"/>
      <c r="BJ427" s="340"/>
      <c r="BK427" s="340"/>
      <c r="BL427" s="340"/>
      <c r="BM427" s="340"/>
      <c r="BN427" s="340"/>
      <c r="BO427" s="340"/>
      <c r="BP427" s="340"/>
      <c r="BQ427" s="340"/>
      <c r="BR427" s="340"/>
      <c r="BS427" s="340"/>
      <c r="BT427" s="340"/>
      <c r="BU427" s="340"/>
      <c r="BV427" s="340"/>
      <c r="BW427" s="340"/>
      <c r="BX427" s="340"/>
      <c r="BY427" s="340"/>
      <c r="BZ427" s="341"/>
      <c r="CA427" s="341"/>
      <c r="CB427" s="341"/>
      <c r="CC427" s="341"/>
      <c r="CD427" s="341"/>
      <c r="CE427" s="341"/>
      <c r="CF427" s="341"/>
      <c r="CG427" s="341"/>
      <c r="CH427" s="341"/>
      <c r="CI427" s="341"/>
      <c r="CJ427" s="341"/>
      <c r="CK427" s="341"/>
      <c r="CL427" s="341"/>
      <c r="CM427" s="341"/>
      <c r="CN427" s="341"/>
      <c r="CO427" s="341"/>
      <c r="CP427" s="341"/>
      <c r="CQ427" s="341"/>
      <c r="CR427" s="341"/>
      <c r="CS427" s="341"/>
      <c r="CT427" s="341"/>
      <c r="CU427" s="341"/>
      <c r="CV427" s="341"/>
      <c r="CW427" s="341"/>
      <c r="CX427" s="341"/>
      <c r="CY427" s="341"/>
      <c r="CZ427" s="341"/>
    </row>
    <row r="428" s="345" customFormat="true" ht="25.15" customHeight="true" x14ac:dyDescent="0.2">
      <c r="B428" s="960"/>
      <c r="C428" s="1077"/>
      <c r="D428" s="1078"/>
      <c r="E428" s="612"/>
      <c r="F428" s="612"/>
      <c r="G428" s="612"/>
      <c r="H428" s="1078"/>
      <c r="I428" s="1078"/>
      <c r="J428" s="612"/>
      <c r="K428" s="612"/>
      <c r="L428" s="612"/>
      <c r="M428" s="1078"/>
      <c r="N428" s="1078"/>
      <c r="O428" s="612"/>
      <c r="P428" s="612"/>
      <c r="Q428" s="612"/>
      <c r="Z428" s="338"/>
      <c r="AA428" s="338"/>
      <c r="AB428" s="338"/>
      <c r="AC428" s="338"/>
      <c r="AD428" s="338"/>
      <c r="AE428" s="338"/>
      <c r="AF428" s="338"/>
      <c r="AG428" s="338"/>
      <c r="AH428" s="338"/>
      <c r="AI428" s="338"/>
      <c r="AJ428" s="338"/>
      <c r="AK428" s="338"/>
      <c r="AL428" s="338"/>
      <c r="AM428" s="338"/>
      <c r="AN428" s="338"/>
      <c r="AO428" s="338"/>
      <c r="AP428" s="338"/>
      <c r="AQ428" s="338"/>
      <c r="AR428" s="338"/>
      <c r="AS428" s="338"/>
      <c r="AT428" s="338"/>
      <c r="AU428" s="338"/>
      <c r="AV428" s="338"/>
      <c r="AW428" s="338"/>
      <c r="AX428" s="338"/>
      <c r="AY428" s="338"/>
      <c r="AZ428" s="338"/>
      <c r="BA428" s="340"/>
      <c r="BB428" s="419"/>
      <c r="BC428" s="340"/>
      <c r="BD428" s="340"/>
      <c r="BE428" s="340"/>
      <c r="BF428" s="340"/>
      <c r="BG428" s="340"/>
      <c r="BH428" s="340"/>
      <c r="BI428" s="340"/>
      <c r="BJ428" s="340"/>
      <c r="BK428" s="340"/>
      <c r="BL428" s="340"/>
      <c r="BM428" s="340"/>
      <c r="BN428" s="340"/>
      <c r="BO428" s="340"/>
      <c r="BP428" s="340"/>
      <c r="BQ428" s="340"/>
      <c r="BR428" s="340"/>
      <c r="BS428" s="340"/>
      <c r="BT428" s="340"/>
      <c r="BU428" s="340"/>
      <c r="BV428" s="340"/>
      <c r="BW428" s="340"/>
      <c r="BX428" s="340"/>
      <c r="BY428" s="340"/>
      <c r="BZ428" s="341"/>
      <c r="CA428" s="341"/>
      <c r="CB428" s="341"/>
      <c r="CC428" s="341"/>
      <c r="CD428" s="341"/>
      <c r="CE428" s="341"/>
      <c r="CF428" s="341"/>
      <c r="CG428" s="341"/>
      <c r="CH428" s="341"/>
      <c r="CI428" s="341"/>
      <c r="CJ428" s="341"/>
      <c r="CK428" s="341"/>
      <c r="CL428" s="341"/>
      <c r="CM428" s="341"/>
      <c r="CN428" s="341"/>
      <c r="CO428" s="341"/>
      <c r="CP428" s="341"/>
      <c r="CQ428" s="341"/>
      <c r="CR428" s="341"/>
      <c r="CS428" s="341"/>
      <c r="CT428" s="341"/>
      <c r="CU428" s="341"/>
      <c r="CV428" s="341"/>
      <c r="CW428" s="341"/>
      <c r="CX428" s="341"/>
      <c r="CY428" s="341"/>
      <c r="CZ428" s="341"/>
    </row>
    <row r="429" s="345" customFormat="true" ht="25.15" customHeight="true" x14ac:dyDescent="0.2">
      <c r="B429" s="960"/>
      <c r="C429" s="1077"/>
      <c r="D429" s="1078"/>
      <c r="E429" s="612"/>
      <c r="F429" s="612"/>
      <c r="G429" s="612"/>
      <c r="H429" s="1078"/>
      <c r="I429" s="1078"/>
      <c r="J429" s="612"/>
      <c r="K429" s="612"/>
      <c r="L429" s="612"/>
      <c r="M429" s="1078"/>
      <c r="N429" s="1078"/>
      <c r="O429" s="612"/>
      <c r="P429" s="612"/>
      <c r="Q429" s="612"/>
      <c r="Z429" s="338"/>
      <c r="AA429" s="338"/>
      <c r="AB429" s="338"/>
      <c r="AC429" s="338"/>
      <c r="AD429" s="338"/>
      <c r="AE429" s="338"/>
      <c r="AF429" s="338"/>
      <c r="AG429" s="338"/>
      <c r="AH429" s="338"/>
      <c r="AI429" s="338"/>
      <c r="AJ429" s="338"/>
      <c r="AK429" s="338"/>
      <c r="AL429" s="338"/>
      <c r="AM429" s="338"/>
      <c r="AN429" s="338"/>
      <c r="AO429" s="338"/>
      <c r="AP429" s="338"/>
      <c r="AQ429" s="338"/>
      <c r="AR429" s="338"/>
      <c r="AS429" s="338"/>
      <c r="AT429" s="338"/>
      <c r="AU429" s="338"/>
      <c r="AV429" s="338"/>
      <c r="AW429" s="338"/>
      <c r="AX429" s="338"/>
      <c r="AY429" s="338"/>
      <c r="AZ429" s="338"/>
      <c r="BA429" s="340"/>
      <c r="BB429" s="419"/>
      <c r="BC429" s="340"/>
      <c r="BD429" s="340"/>
      <c r="BE429" s="340"/>
      <c r="BF429" s="340"/>
      <c r="BG429" s="340"/>
      <c r="BH429" s="340"/>
      <c r="BI429" s="340"/>
      <c r="BJ429" s="340"/>
      <c r="BK429" s="340"/>
      <c r="BL429" s="340"/>
      <c r="BM429" s="340"/>
      <c r="BN429" s="340"/>
      <c r="BO429" s="340"/>
      <c r="BP429" s="340"/>
      <c r="BQ429" s="340"/>
      <c r="BR429" s="340"/>
      <c r="BS429" s="340"/>
      <c r="BT429" s="340"/>
      <c r="BU429" s="340"/>
      <c r="BV429" s="340"/>
      <c r="BW429" s="340"/>
      <c r="BX429" s="340"/>
      <c r="BY429" s="340"/>
      <c r="BZ429" s="341"/>
      <c r="CA429" s="341"/>
      <c r="CB429" s="341"/>
      <c r="CC429" s="341"/>
      <c r="CD429" s="341"/>
      <c r="CE429" s="341"/>
      <c r="CF429" s="341"/>
      <c r="CG429" s="341"/>
      <c r="CH429" s="341"/>
      <c r="CI429" s="341"/>
      <c r="CJ429" s="341"/>
      <c r="CK429" s="341"/>
      <c r="CL429" s="341"/>
      <c r="CM429" s="341"/>
      <c r="CN429" s="341"/>
      <c r="CO429" s="341"/>
      <c r="CP429" s="341"/>
      <c r="CQ429" s="341"/>
      <c r="CR429" s="341"/>
      <c r="CS429" s="341"/>
      <c r="CT429" s="341"/>
      <c r="CU429" s="341"/>
      <c r="CV429" s="341"/>
      <c r="CW429" s="341"/>
      <c r="CX429" s="341"/>
      <c r="CY429" s="341"/>
      <c r="CZ429" s="341"/>
    </row>
    <row r="430" s="345" customFormat="true" ht="25.15" customHeight="true" x14ac:dyDescent="0.2">
      <c r="B430" s="960"/>
      <c r="C430" s="1077"/>
      <c r="D430" s="1078"/>
      <c r="E430" s="612"/>
      <c r="F430" s="612"/>
      <c r="G430" s="612"/>
      <c r="H430" s="1078"/>
      <c r="I430" s="1078"/>
      <c r="J430" s="612"/>
      <c r="K430" s="612"/>
      <c r="L430" s="612"/>
      <c r="M430" s="1078"/>
      <c r="N430" s="1078"/>
      <c r="O430" s="612"/>
      <c r="P430" s="612"/>
      <c r="Q430" s="612"/>
      <c r="Z430" s="338"/>
      <c r="AA430" s="338"/>
      <c r="AB430" s="338"/>
      <c r="AC430" s="338"/>
      <c r="AD430" s="338"/>
      <c r="AE430" s="338"/>
      <c r="AF430" s="338"/>
      <c r="AG430" s="338"/>
      <c r="AH430" s="338"/>
      <c r="AI430" s="338"/>
      <c r="AJ430" s="338"/>
      <c r="AK430" s="338"/>
      <c r="AL430" s="338"/>
      <c r="AM430" s="338"/>
      <c r="AN430" s="338"/>
      <c r="AO430" s="338"/>
      <c r="AP430" s="338"/>
      <c r="AQ430" s="338"/>
      <c r="AR430" s="338"/>
      <c r="AS430" s="338"/>
      <c r="AT430" s="338"/>
      <c r="AU430" s="338"/>
      <c r="AV430" s="338"/>
      <c r="AW430" s="338"/>
      <c r="AX430" s="338"/>
      <c r="AY430" s="338"/>
      <c r="AZ430" s="338"/>
      <c r="BA430" s="340"/>
      <c r="BB430" s="419"/>
      <c r="BC430" s="340"/>
      <c r="BD430" s="340"/>
      <c r="BE430" s="340"/>
      <c r="BF430" s="340"/>
      <c r="BG430" s="340"/>
      <c r="BH430" s="340"/>
      <c r="BI430" s="340"/>
      <c r="BJ430" s="340"/>
      <c r="BK430" s="340"/>
      <c r="BL430" s="340"/>
      <c r="BM430" s="340"/>
      <c r="BN430" s="340"/>
      <c r="BO430" s="340"/>
      <c r="BP430" s="340"/>
      <c r="BQ430" s="340"/>
      <c r="BR430" s="340"/>
      <c r="BS430" s="340"/>
      <c r="BT430" s="340"/>
      <c r="BU430" s="340"/>
      <c r="BV430" s="340"/>
      <c r="BW430" s="340"/>
      <c r="BX430" s="340"/>
      <c r="BY430" s="340"/>
      <c r="BZ430" s="341"/>
      <c r="CA430" s="341"/>
      <c r="CB430" s="341"/>
      <c r="CC430" s="341"/>
      <c r="CD430" s="341"/>
      <c r="CE430" s="341"/>
      <c r="CF430" s="341"/>
      <c r="CG430" s="341"/>
      <c r="CH430" s="341"/>
      <c r="CI430" s="341"/>
      <c r="CJ430" s="341"/>
      <c r="CK430" s="341"/>
      <c r="CL430" s="341"/>
      <c r="CM430" s="341"/>
      <c r="CN430" s="341"/>
      <c r="CO430" s="341"/>
      <c r="CP430" s="341"/>
      <c r="CQ430" s="341"/>
      <c r="CR430" s="341"/>
      <c r="CS430" s="341"/>
      <c r="CT430" s="341"/>
      <c r="CU430" s="341"/>
      <c r="CV430" s="341"/>
      <c r="CW430" s="341"/>
      <c r="CX430" s="341"/>
      <c r="CY430" s="341"/>
      <c r="CZ430" s="341"/>
    </row>
    <row r="431" s="345" customFormat="true" ht="25.15" customHeight="true" x14ac:dyDescent="0.2">
      <c r="B431" s="960"/>
      <c r="C431" s="1077" t="s">
        <v>232</v>
      </c>
      <c r="D431" s="1078"/>
      <c r="E431" s="1078"/>
      <c r="F431" s="612"/>
      <c r="G431" s="612"/>
      <c r="H431" s="1078" t="s">
        <v>232</v>
      </c>
      <c r="I431" s="1078"/>
      <c r="J431" s="1078"/>
      <c r="K431" s="612"/>
      <c r="L431" s="612"/>
      <c r="M431" s="1078" t="s">
        <v>232</v>
      </c>
      <c r="N431" s="1078"/>
      <c r="O431" s="1078"/>
      <c r="P431" s="612"/>
      <c r="Q431" s="612"/>
      <c r="Z431" s="338"/>
      <c r="AA431" s="338"/>
      <c r="AB431" s="338"/>
      <c r="AC431" s="338"/>
      <c r="AD431" s="338"/>
      <c r="AE431" s="338"/>
      <c r="AF431" s="338"/>
      <c r="AG431" s="338"/>
      <c r="AH431" s="338"/>
      <c r="AI431" s="338"/>
      <c r="AJ431" s="338"/>
      <c r="AK431" s="338"/>
      <c r="AL431" s="338"/>
      <c r="AM431" s="338"/>
      <c r="AN431" s="338"/>
      <c r="AO431" s="338"/>
      <c r="AP431" s="338"/>
      <c r="AQ431" s="338"/>
      <c r="AR431" s="338"/>
      <c r="AS431" s="338"/>
      <c r="AT431" s="338"/>
      <c r="AU431" s="338"/>
      <c r="AV431" s="338"/>
      <c r="AW431" s="338"/>
      <c r="AX431" s="338"/>
      <c r="AY431" s="338"/>
      <c r="AZ431" s="338"/>
      <c r="BA431" s="340"/>
      <c r="BB431" s="419"/>
      <c r="BC431" s="340"/>
      <c r="BD431" s="340"/>
      <c r="BE431" s="340"/>
      <c r="BF431" s="340"/>
      <c r="BG431" s="340"/>
      <c r="BH431" s="340"/>
      <c r="BI431" s="340"/>
      <c r="BJ431" s="340"/>
      <c r="BK431" s="340"/>
      <c r="BL431" s="340"/>
      <c r="BM431" s="340"/>
      <c r="BN431" s="340"/>
      <c r="BO431" s="340"/>
      <c r="BP431" s="340"/>
      <c r="BQ431" s="340"/>
      <c r="BR431" s="340"/>
      <c r="BS431" s="340"/>
      <c r="BT431" s="340"/>
      <c r="BU431" s="340"/>
      <c r="BV431" s="340"/>
      <c r="BW431" s="340"/>
      <c r="BX431" s="340"/>
      <c r="BY431" s="340"/>
      <c r="BZ431" s="341"/>
      <c r="CA431" s="341"/>
      <c r="CB431" s="341"/>
      <c r="CC431" s="341"/>
      <c r="CD431" s="341"/>
      <c r="CE431" s="341"/>
      <c r="CF431" s="341"/>
      <c r="CG431" s="341"/>
      <c r="CH431" s="341"/>
      <c r="CI431" s="341"/>
      <c r="CJ431" s="341"/>
      <c r="CK431" s="341"/>
      <c r="CL431" s="341"/>
      <c r="CM431" s="341"/>
      <c r="CN431" s="341"/>
      <c r="CO431" s="341"/>
      <c r="CP431" s="341"/>
      <c r="CQ431" s="341"/>
      <c r="CR431" s="341"/>
      <c r="CS431" s="341"/>
      <c r="CT431" s="341"/>
      <c r="CU431" s="341"/>
      <c r="CV431" s="341"/>
      <c r="CW431" s="341"/>
      <c r="CX431" s="341"/>
      <c r="CY431" s="341"/>
      <c r="CZ431" s="341"/>
    </row>
    <row r="432" s="345" customFormat="true" ht="25.15" customHeight="true" x14ac:dyDescent="0.2">
      <c r="B432" s="960"/>
      <c r="C432" s="1077"/>
      <c r="D432" s="1078"/>
      <c r="E432" s="594" t="s">
        <v>233</v>
      </c>
      <c r="F432" s="612"/>
      <c r="G432" s="612"/>
      <c r="H432" s="1078"/>
      <c r="I432" s="1078"/>
      <c r="J432" s="595" t="s">
        <v>233</v>
      </c>
      <c r="K432" s="612"/>
      <c r="L432" s="612"/>
      <c r="M432" s="1078"/>
      <c r="N432" s="1078"/>
      <c r="O432" s="596" t="s">
        <v>233</v>
      </c>
      <c r="P432" s="612"/>
      <c r="Q432" s="612"/>
      <c r="Z432" s="338"/>
      <c r="AA432" s="338"/>
      <c r="AB432" s="338"/>
      <c r="AC432" s="338"/>
      <c r="AD432" s="338"/>
      <c r="AE432" s="338"/>
      <c r="AF432" s="338"/>
      <c r="AG432" s="338"/>
      <c r="AH432" s="338"/>
      <c r="AI432" s="338"/>
      <c r="AJ432" s="338"/>
      <c r="AK432" s="338"/>
      <c r="AL432" s="338"/>
      <c r="AM432" s="338"/>
      <c r="AN432" s="338"/>
      <c r="AO432" s="338"/>
      <c r="AP432" s="338"/>
      <c r="AQ432" s="338"/>
      <c r="AR432" s="338"/>
      <c r="AS432" s="338"/>
      <c r="AT432" s="338"/>
      <c r="AU432" s="338"/>
      <c r="AV432" s="338"/>
      <c r="AW432" s="338"/>
      <c r="AX432" s="338"/>
      <c r="AY432" s="338"/>
      <c r="AZ432" s="338"/>
      <c r="BA432" s="340"/>
      <c r="BB432" s="419"/>
      <c r="BC432" s="340"/>
      <c r="BD432" s="340"/>
      <c r="BE432" s="340"/>
      <c r="BF432" s="340"/>
      <c r="BG432" s="340"/>
      <c r="BH432" s="340"/>
      <c r="BI432" s="340"/>
      <c r="BJ432" s="340"/>
      <c r="BK432" s="340"/>
      <c r="BL432" s="340"/>
      <c r="BM432" s="340"/>
      <c r="BN432" s="340"/>
      <c r="BO432" s="340"/>
      <c r="BP432" s="340"/>
      <c r="BQ432" s="340"/>
      <c r="BR432" s="340"/>
      <c r="BS432" s="340"/>
      <c r="BT432" s="340"/>
      <c r="BU432" s="340"/>
      <c r="BV432" s="340"/>
      <c r="BW432" s="340"/>
      <c r="BX432" s="340"/>
      <c r="BY432" s="340"/>
      <c r="BZ432" s="341"/>
      <c r="CA432" s="341"/>
      <c r="CB432" s="341"/>
      <c r="CC432" s="341"/>
      <c r="CD432" s="341"/>
      <c r="CE432" s="341"/>
      <c r="CF432" s="341"/>
      <c r="CG432" s="341"/>
      <c r="CH432" s="341"/>
      <c r="CI432" s="341"/>
      <c r="CJ432" s="341"/>
      <c r="CK432" s="341"/>
      <c r="CL432" s="341"/>
      <c r="CM432" s="341"/>
      <c r="CN432" s="341"/>
      <c r="CO432" s="341"/>
      <c r="CP432" s="341"/>
      <c r="CQ432" s="341"/>
      <c r="CR432" s="341"/>
      <c r="CS432" s="341"/>
      <c r="CT432" s="341"/>
      <c r="CU432" s="341"/>
      <c r="CV432" s="341"/>
      <c r="CW432" s="341"/>
      <c r="CX432" s="341"/>
      <c r="CY432" s="341"/>
      <c r="CZ432" s="341"/>
    </row>
    <row r="433" s="345" customFormat="true" ht="25.15" customHeight="true" x14ac:dyDescent="0.2">
      <c r="B433" s="960"/>
      <c r="C433" s="1077" t="s">
        <v>224</v>
      </c>
      <c r="D433" s="1078"/>
      <c r="E433" s="611">
        <v>2.7267814761205454E-2</v>
      </c>
      <c r="F433" s="612"/>
      <c r="G433" s="612"/>
      <c r="H433" s="1078" t="s">
        <v>224</v>
      </c>
      <c r="I433" s="1078"/>
      <c r="J433" s="613">
        <v>1.7274410453495144E-3</v>
      </c>
      <c r="K433" s="612"/>
      <c r="L433" s="612"/>
      <c r="M433" s="1078" t="s">
        <v>224</v>
      </c>
      <c r="N433" s="1078"/>
      <c r="O433" s="614">
        <v>2.2760778571473756E-2</v>
      </c>
      <c r="P433" s="612"/>
      <c r="Q433" s="612"/>
      <c r="Z433" s="338"/>
      <c r="AA433" s="338"/>
      <c r="AB433" s="338"/>
      <c r="AC433" s="338"/>
      <c r="AD433" s="338"/>
      <c r="AE433" s="338"/>
      <c r="AF433" s="338"/>
      <c r="AG433" s="338"/>
      <c r="AH433" s="338"/>
      <c r="AI433" s="338"/>
      <c r="AJ433" s="338"/>
      <c r="AK433" s="338"/>
      <c r="AL433" s="338"/>
      <c r="AM433" s="338"/>
      <c r="AN433" s="338"/>
      <c r="AO433" s="338"/>
      <c r="AP433" s="338"/>
      <c r="AQ433" s="338"/>
      <c r="AR433" s="338"/>
      <c r="AS433" s="338"/>
      <c r="AT433" s="338"/>
      <c r="AU433" s="338"/>
      <c r="AV433" s="338"/>
      <c r="AW433" s="338"/>
      <c r="AX433" s="338"/>
      <c r="AY433" s="338"/>
      <c r="AZ433" s="338"/>
      <c r="BA433" s="340"/>
      <c r="BB433" s="419"/>
      <c r="BC433" s="340"/>
      <c r="BD433" s="340"/>
      <c r="BE433" s="340"/>
      <c r="BF433" s="340"/>
      <c r="BG433" s="340"/>
      <c r="BH433" s="340"/>
      <c r="BI433" s="340"/>
      <c r="BJ433" s="340"/>
      <c r="BK433" s="340"/>
      <c r="BL433" s="340"/>
      <c r="BM433" s="340"/>
      <c r="BN433" s="340"/>
      <c r="BO433" s="340"/>
      <c r="BP433" s="340"/>
      <c r="BQ433" s="340"/>
      <c r="BR433" s="340"/>
      <c r="BS433" s="340"/>
      <c r="BT433" s="340"/>
      <c r="BU433" s="340"/>
      <c r="BV433" s="340"/>
      <c r="BW433" s="340"/>
      <c r="BX433" s="340"/>
      <c r="BY433" s="340"/>
      <c r="BZ433" s="341"/>
      <c r="CA433" s="341"/>
      <c r="CB433" s="341"/>
      <c r="CC433" s="341"/>
      <c r="CD433" s="341"/>
      <c r="CE433" s="341"/>
      <c r="CF433" s="341"/>
      <c r="CG433" s="341"/>
      <c r="CH433" s="341"/>
      <c r="CI433" s="341"/>
      <c r="CJ433" s="341"/>
      <c r="CK433" s="341"/>
      <c r="CL433" s="341"/>
      <c r="CM433" s="341"/>
      <c r="CN433" s="341"/>
      <c r="CO433" s="341"/>
      <c r="CP433" s="341"/>
      <c r="CQ433" s="341"/>
      <c r="CR433" s="341"/>
      <c r="CS433" s="341"/>
      <c r="CT433" s="341"/>
      <c r="CU433" s="341"/>
      <c r="CV433" s="341"/>
      <c r="CW433" s="341"/>
      <c r="CX433" s="341"/>
      <c r="CY433" s="341"/>
      <c r="CZ433" s="341"/>
    </row>
    <row r="434" s="345" customFormat="true" ht="25.15" customHeight="true" x14ac:dyDescent="0.2">
      <c r="B434" s="960"/>
      <c r="C434" s="1077" t="s">
        <v>228</v>
      </c>
      <c r="D434" s="1078"/>
      <c r="E434" s="615">
        <v>5.4395533943609681E-3</v>
      </c>
      <c r="F434" s="612"/>
      <c r="G434" s="612"/>
      <c r="H434" s="1078" t="s">
        <v>228</v>
      </c>
      <c r="I434" s="1078"/>
      <c r="J434" s="616">
        <v>2.8097239012173209E-3</v>
      </c>
      <c r="K434" s="612"/>
      <c r="L434" s="612"/>
      <c r="M434" s="1078" t="s">
        <v>228</v>
      </c>
      <c r="N434" s="1078"/>
      <c r="O434" s="617">
        <v>4.8634078116838135E-6</v>
      </c>
      <c r="P434" s="612"/>
      <c r="Q434" s="612"/>
      <c r="Z434" s="338"/>
      <c r="AA434" s="338"/>
      <c r="AB434" s="338"/>
      <c r="AC434" s="338"/>
      <c r="AD434" s="338"/>
      <c r="AE434" s="338"/>
      <c r="AF434" s="338"/>
      <c r="AG434" s="338"/>
      <c r="AH434" s="338"/>
      <c r="AI434" s="338"/>
      <c r="AJ434" s="338"/>
      <c r="AK434" s="338"/>
      <c r="AL434" s="338"/>
      <c r="AM434" s="338"/>
      <c r="AN434" s="338"/>
      <c r="AO434" s="338"/>
      <c r="AP434" s="338"/>
      <c r="AQ434" s="338"/>
      <c r="AR434" s="338"/>
      <c r="AS434" s="338"/>
      <c r="AT434" s="338"/>
      <c r="AU434" s="338"/>
      <c r="AV434" s="338"/>
      <c r="AW434" s="338"/>
      <c r="AX434" s="338"/>
      <c r="AY434" s="338"/>
      <c r="AZ434" s="338"/>
      <c r="BA434" s="340"/>
      <c r="BB434" s="419"/>
      <c r="BC434" s="340"/>
      <c r="BD434" s="340"/>
      <c r="BE434" s="340"/>
      <c r="BF434" s="340"/>
      <c r="BG434" s="340"/>
      <c r="BH434" s="340"/>
      <c r="BI434" s="340"/>
      <c r="BJ434" s="340"/>
      <c r="BK434" s="340"/>
      <c r="BL434" s="340"/>
      <c r="BM434" s="340"/>
      <c r="BN434" s="340"/>
      <c r="BO434" s="340"/>
      <c r="BP434" s="340"/>
      <c r="BQ434" s="340"/>
      <c r="BR434" s="340"/>
      <c r="BS434" s="340"/>
      <c r="BT434" s="340"/>
      <c r="BU434" s="340"/>
      <c r="BV434" s="340"/>
      <c r="BW434" s="340"/>
      <c r="BX434" s="340"/>
      <c r="BY434" s="340"/>
      <c r="BZ434" s="341"/>
      <c r="CA434" s="341"/>
      <c r="CB434" s="341"/>
      <c r="CC434" s="341"/>
      <c r="CD434" s="341"/>
      <c r="CE434" s="341"/>
      <c r="CF434" s="341"/>
      <c r="CG434" s="341"/>
      <c r="CH434" s="341"/>
      <c r="CI434" s="341"/>
      <c r="CJ434" s="341"/>
      <c r="CK434" s="341"/>
      <c r="CL434" s="341"/>
      <c r="CM434" s="341"/>
      <c r="CN434" s="341"/>
      <c r="CO434" s="341"/>
      <c r="CP434" s="341"/>
      <c r="CQ434" s="341"/>
      <c r="CR434" s="341"/>
      <c r="CS434" s="341"/>
      <c r="CT434" s="341"/>
      <c r="CU434" s="341"/>
      <c r="CV434" s="341"/>
      <c r="CW434" s="341"/>
      <c r="CX434" s="341"/>
      <c r="CY434" s="341"/>
      <c r="CZ434" s="341"/>
    </row>
    <row r="435" s="345" customFormat="true" ht="25.15" customHeight="true" x14ac:dyDescent="0.2">
      <c r="B435" s="960"/>
      <c r="C435" s="1077" t="s">
        <v>210</v>
      </c>
      <c r="D435" s="1078"/>
      <c r="E435" s="615">
        <v>0.62480279333221034</v>
      </c>
      <c r="F435" s="612"/>
      <c r="G435" s="612"/>
      <c r="H435" s="1078" t="s">
        <v>210</v>
      </c>
      <c r="I435" s="1078"/>
      <c r="J435" s="616">
        <v>0.29741145900874721</v>
      </c>
      <c r="K435" s="612"/>
      <c r="L435" s="612"/>
      <c r="M435" s="1078" t="s">
        <v>210</v>
      </c>
      <c r="N435" s="1078"/>
      <c r="O435" s="617">
        <v>0.60625437831435058</v>
      </c>
      <c r="P435" s="612"/>
      <c r="Q435" s="612"/>
      <c r="Z435" s="338"/>
      <c r="AA435" s="338"/>
      <c r="AB435" s="338"/>
      <c r="AC435" s="338"/>
      <c r="AD435" s="338"/>
      <c r="AE435" s="338"/>
      <c r="AF435" s="338"/>
      <c r="AG435" s="338"/>
      <c r="AH435" s="338"/>
      <c r="AI435" s="338"/>
      <c r="AJ435" s="338"/>
      <c r="AK435" s="338"/>
      <c r="AL435" s="338"/>
      <c r="AM435" s="338"/>
      <c r="AN435" s="338"/>
      <c r="AO435" s="338"/>
      <c r="AP435" s="338"/>
      <c r="AQ435" s="338"/>
      <c r="AR435" s="338"/>
      <c r="AS435" s="338"/>
      <c r="AT435" s="338"/>
      <c r="AU435" s="338"/>
      <c r="AV435" s="338"/>
      <c r="AW435" s="338"/>
      <c r="AX435" s="338"/>
      <c r="AY435" s="338"/>
      <c r="AZ435" s="338"/>
      <c r="BA435" s="340"/>
      <c r="BB435" s="419"/>
      <c r="BC435" s="340"/>
      <c r="BD435" s="340"/>
      <c r="BE435" s="340"/>
      <c r="BF435" s="340"/>
      <c r="BG435" s="340"/>
      <c r="BH435" s="340"/>
      <c r="BI435" s="340"/>
      <c r="BJ435" s="340"/>
      <c r="BK435" s="340"/>
      <c r="BL435" s="340"/>
      <c r="BM435" s="340"/>
      <c r="BN435" s="340"/>
      <c r="BO435" s="340"/>
      <c r="BP435" s="340"/>
      <c r="BQ435" s="340"/>
      <c r="BR435" s="340"/>
      <c r="BS435" s="340"/>
      <c r="BT435" s="340"/>
      <c r="BU435" s="340"/>
      <c r="BV435" s="340"/>
      <c r="BW435" s="340"/>
      <c r="BX435" s="340"/>
      <c r="BY435" s="340"/>
      <c r="BZ435" s="341"/>
      <c r="CA435" s="341"/>
      <c r="CB435" s="341"/>
      <c r="CC435" s="341"/>
      <c r="CD435" s="341"/>
      <c r="CE435" s="341"/>
      <c r="CF435" s="341"/>
      <c r="CG435" s="341"/>
      <c r="CH435" s="341"/>
      <c r="CI435" s="341"/>
      <c r="CJ435" s="341"/>
      <c r="CK435" s="341"/>
      <c r="CL435" s="341"/>
      <c r="CM435" s="341"/>
      <c r="CN435" s="341"/>
      <c r="CO435" s="341"/>
      <c r="CP435" s="341"/>
      <c r="CQ435" s="341"/>
      <c r="CR435" s="341"/>
      <c r="CS435" s="341"/>
      <c r="CT435" s="341"/>
      <c r="CU435" s="341"/>
      <c r="CV435" s="341"/>
      <c r="CW435" s="341"/>
      <c r="CX435" s="341"/>
      <c r="CY435" s="341"/>
      <c r="CZ435" s="341"/>
    </row>
    <row r="436" s="345" customFormat="true" ht="25.15" customHeight="true" x14ac:dyDescent="0.2">
      <c r="B436" s="960"/>
      <c r="C436" s="1077" t="s">
        <v>211</v>
      </c>
      <c r="D436" s="1078"/>
      <c r="E436" s="615">
        <v>0.66870710504958586</v>
      </c>
      <c r="F436" s="612"/>
      <c r="G436" s="612"/>
      <c r="H436" s="1078" t="s">
        <v>211</v>
      </c>
      <c r="I436" s="1078"/>
      <c r="J436" s="616">
        <v>0.47264029167107274</v>
      </c>
      <c r="K436" s="612"/>
      <c r="L436" s="612"/>
      <c r="M436" s="1078" t="s">
        <v>211</v>
      </c>
      <c r="N436" s="1078"/>
      <c r="O436" s="617">
        <v>0.56167145753649317</v>
      </c>
      <c r="P436" s="612"/>
      <c r="Q436" s="612"/>
      <c r="Z436" s="338"/>
      <c r="AA436" s="338"/>
      <c r="AB436" s="338"/>
      <c r="AC436" s="338"/>
      <c r="AD436" s="338"/>
      <c r="AE436" s="338"/>
      <c r="AF436" s="338"/>
      <c r="AG436" s="338"/>
      <c r="AH436" s="338"/>
      <c r="AI436" s="338"/>
      <c r="AJ436" s="338"/>
      <c r="AK436" s="338"/>
      <c r="AL436" s="338"/>
      <c r="AM436" s="338"/>
      <c r="AN436" s="338"/>
      <c r="AO436" s="338"/>
      <c r="AP436" s="338"/>
      <c r="AQ436" s="338"/>
      <c r="AR436" s="338"/>
      <c r="AS436" s="338"/>
      <c r="AT436" s="338"/>
      <c r="AU436" s="338"/>
      <c r="AV436" s="338"/>
      <c r="AW436" s="338"/>
      <c r="AX436" s="338"/>
      <c r="AY436" s="338"/>
      <c r="AZ436" s="338"/>
      <c r="BA436" s="340"/>
      <c r="BB436" s="419"/>
      <c r="BC436" s="340"/>
      <c r="BD436" s="340"/>
      <c r="BE436" s="340"/>
      <c r="BF436" s="340"/>
      <c r="BG436" s="340"/>
      <c r="BH436" s="340"/>
      <c r="BI436" s="340"/>
      <c r="BJ436" s="340"/>
      <c r="BK436" s="340"/>
      <c r="BL436" s="340"/>
      <c r="BM436" s="340"/>
      <c r="BN436" s="340"/>
      <c r="BO436" s="340"/>
      <c r="BP436" s="340"/>
      <c r="BQ436" s="340"/>
      <c r="BR436" s="340"/>
      <c r="BS436" s="340"/>
      <c r="BT436" s="340"/>
      <c r="BU436" s="340"/>
      <c r="BV436" s="340"/>
      <c r="BW436" s="340"/>
      <c r="BX436" s="340"/>
      <c r="BY436" s="340"/>
      <c r="BZ436" s="341"/>
      <c r="CA436" s="341"/>
      <c r="CB436" s="341"/>
      <c r="CC436" s="341"/>
      <c r="CD436" s="341"/>
      <c r="CE436" s="341"/>
      <c r="CF436" s="341"/>
      <c r="CG436" s="341"/>
      <c r="CH436" s="341"/>
      <c r="CI436" s="341"/>
      <c r="CJ436" s="341"/>
      <c r="CK436" s="341"/>
      <c r="CL436" s="341"/>
      <c r="CM436" s="341"/>
      <c r="CN436" s="341"/>
      <c r="CO436" s="341"/>
      <c r="CP436" s="341"/>
      <c r="CQ436" s="341"/>
      <c r="CR436" s="341"/>
      <c r="CS436" s="341"/>
      <c r="CT436" s="341"/>
      <c r="CU436" s="341"/>
      <c r="CV436" s="341"/>
      <c r="CW436" s="341"/>
      <c r="CX436" s="341"/>
      <c r="CY436" s="341"/>
      <c r="CZ436" s="341"/>
    </row>
    <row r="437" s="345" customFormat="true" ht="25.15" customHeight="true" x14ac:dyDescent="0.2">
      <c r="B437" s="960"/>
      <c r="C437" s="1077" t="s">
        <v>230</v>
      </c>
      <c r="D437" s="1078"/>
      <c r="E437" s="615">
        <v>5.2189271075976026E-3</v>
      </c>
      <c r="F437" s="612"/>
      <c r="G437" s="612"/>
      <c r="H437" s="1078" t="s">
        <v>230</v>
      </c>
      <c r="I437" s="1078"/>
      <c r="J437" s="616">
        <v>1.9966100859435498E-3</v>
      </c>
      <c r="K437" s="612"/>
      <c r="L437" s="612"/>
      <c r="M437" s="1078" t="s">
        <v>230</v>
      </c>
      <c r="N437" s="1078"/>
      <c r="O437" s="617">
        <v>2.7545905153864552E-3</v>
      </c>
      <c r="P437" s="612"/>
      <c r="Q437" s="612"/>
      <c r="Z437" s="338"/>
      <c r="AA437" s="338"/>
      <c r="AB437" s="338"/>
      <c r="AC437" s="338"/>
      <c r="AD437" s="338"/>
      <c r="AE437" s="338"/>
      <c r="AF437" s="338"/>
      <c r="AG437" s="338"/>
      <c r="AH437" s="338"/>
      <c r="AI437" s="338"/>
      <c r="AJ437" s="338"/>
      <c r="AK437" s="338"/>
      <c r="AL437" s="338"/>
      <c r="AM437" s="338"/>
      <c r="AN437" s="338"/>
      <c r="AO437" s="338"/>
      <c r="AP437" s="338"/>
      <c r="AQ437" s="338"/>
      <c r="AR437" s="338"/>
      <c r="AS437" s="338"/>
      <c r="AT437" s="338"/>
      <c r="AU437" s="338"/>
      <c r="AV437" s="338"/>
      <c r="AW437" s="338"/>
      <c r="AX437" s="338"/>
      <c r="AY437" s="338"/>
      <c r="AZ437" s="338"/>
      <c r="BA437" s="340"/>
      <c r="BB437" s="419"/>
      <c r="BC437" s="340"/>
      <c r="BD437" s="340"/>
      <c r="BE437" s="340"/>
      <c r="BF437" s="340"/>
      <c r="BG437" s="340"/>
      <c r="BH437" s="340"/>
      <c r="BI437" s="340"/>
      <c r="BJ437" s="340"/>
      <c r="BK437" s="340"/>
      <c r="BL437" s="340"/>
      <c r="BM437" s="340"/>
      <c r="BN437" s="340"/>
      <c r="BO437" s="340"/>
      <c r="BP437" s="340"/>
      <c r="BQ437" s="340"/>
      <c r="BR437" s="340"/>
      <c r="BS437" s="340"/>
      <c r="BT437" s="340"/>
      <c r="BU437" s="340"/>
      <c r="BV437" s="340"/>
      <c r="BW437" s="340"/>
      <c r="BX437" s="340"/>
      <c r="BY437" s="340"/>
      <c r="BZ437" s="341"/>
      <c r="CA437" s="341"/>
      <c r="CB437" s="341"/>
      <c r="CC437" s="341"/>
      <c r="CD437" s="341"/>
      <c r="CE437" s="341"/>
      <c r="CF437" s="341"/>
      <c r="CG437" s="341"/>
      <c r="CH437" s="341"/>
      <c r="CI437" s="341"/>
      <c r="CJ437" s="341"/>
      <c r="CK437" s="341"/>
      <c r="CL437" s="341"/>
      <c r="CM437" s="341"/>
      <c r="CN437" s="341"/>
      <c r="CO437" s="341"/>
      <c r="CP437" s="341"/>
      <c r="CQ437" s="341"/>
      <c r="CR437" s="341"/>
      <c r="CS437" s="341"/>
      <c r="CT437" s="341"/>
      <c r="CU437" s="341"/>
      <c r="CV437" s="341"/>
      <c r="CW437" s="341"/>
      <c r="CX437" s="341"/>
      <c r="CY437" s="341"/>
      <c r="CZ437" s="341"/>
    </row>
    <row r="438" s="345" customFormat="true" ht="25.15" customHeight="true" x14ac:dyDescent="0.2">
      <c r="B438" s="960"/>
      <c r="C438" s="1077" t="s">
        <v>213</v>
      </c>
      <c r="D438" s="1078"/>
      <c r="E438" s="615">
        <v>0.51945305218455906</v>
      </c>
      <c r="F438" s="612"/>
      <c r="G438" s="612"/>
      <c r="H438" s="1078" t="s">
        <v>213</v>
      </c>
      <c r="I438" s="1078"/>
      <c r="J438" s="616">
        <v>0.1462704276980801</v>
      </c>
      <c r="K438" s="612"/>
      <c r="L438" s="612"/>
      <c r="M438" s="1078" t="s">
        <v>213</v>
      </c>
      <c r="N438" s="1078"/>
      <c r="O438" s="617">
        <v>0.50582980465078498</v>
      </c>
      <c r="P438" s="612"/>
      <c r="Q438" s="612"/>
      <c r="Z438" s="338"/>
      <c r="AA438" s="338"/>
      <c r="AB438" s="338"/>
      <c r="AC438" s="338"/>
      <c r="AD438" s="338"/>
      <c r="AE438" s="338"/>
      <c r="AF438" s="338"/>
      <c r="AG438" s="338"/>
      <c r="AH438" s="338"/>
      <c r="AI438" s="338"/>
      <c r="AJ438" s="338"/>
      <c r="AK438" s="338"/>
      <c r="AL438" s="338"/>
      <c r="AM438" s="338"/>
      <c r="AN438" s="338"/>
      <c r="AO438" s="338"/>
      <c r="AP438" s="338"/>
      <c r="AQ438" s="338"/>
      <c r="AR438" s="338"/>
      <c r="AS438" s="338"/>
      <c r="AT438" s="338"/>
      <c r="AU438" s="338"/>
      <c r="AV438" s="338"/>
      <c r="AW438" s="338"/>
      <c r="AX438" s="338"/>
      <c r="AY438" s="338"/>
      <c r="AZ438" s="338"/>
      <c r="BA438" s="340"/>
      <c r="BB438" s="419"/>
      <c r="BC438" s="340"/>
      <c r="BD438" s="340"/>
      <c r="BE438" s="340"/>
      <c r="BF438" s="340"/>
      <c r="BG438" s="340"/>
      <c r="BH438" s="340"/>
      <c r="BI438" s="340"/>
      <c r="BJ438" s="340"/>
      <c r="BK438" s="340"/>
      <c r="BL438" s="340"/>
      <c r="BM438" s="340"/>
      <c r="BN438" s="340"/>
      <c r="BO438" s="340"/>
      <c r="BP438" s="340"/>
      <c r="BQ438" s="340"/>
      <c r="BR438" s="340"/>
      <c r="BS438" s="340"/>
      <c r="BT438" s="340"/>
      <c r="BU438" s="340"/>
      <c r="BV438" s="340"/>
      <c r="BW438" s="340"/>
      <c r="BX438" s="340"/>
      <c r="BY438" s="340"/>
      <c r="BZ438" s="341"/>
      <c r="CA438" s="341"/>
      <c r="CB438" s="341"/>
      <c r="CC438" s="341"/>
      <c r="CD438" s="341"/>
      <c r="CE438" s="341"/>
      <c r="CF438" s="341"/>
      <c r="CG438" s="341"/>
      <c r="CH438" s="341"/>
      <c r="CI438" s="341"/>
      <c r="CJ438" s="341"/>
      <c r="CK438" s="341"/>
      <c r="CL438" s="341"/>
      <c r="CM438" s="341"/>
      <c r="CN438" s="341"/>
      <c r="CO438" s="341"/>
      <c r="CP438" s="341"/>
      <c r="CQ438" s="341"/>
      <c r="CR438" s="341"/>
      <c r="CS438" s="341"/>
      <c r="CT438" s="341"/>
      <c r="CU438" s="341"/>
      <c r="CV438" s="341"/>
      <c r="CW438" s="341"/>
      <c r="CX438" s="341"/>
      <c r="CY438" s="341"/>
      <c r="CZ438" s="341"/>
    </row>
    <row r="439" s="345" customFormat="true" ht="25.15" customHeight="true" x14ac:dyDescent="0.2">
      <c r="B439" s="960"/>
      <c r="C439" s="1077" t="s">
        <v>216</v>
      </c>
      <c r="D439" s="1078"/>
      <c r="E439" s="615">
        <v>0.43373282941327529</v>
      </c>
      <c r="F439" s="612"/>
      <c r="G439" s="612"/>
      <c r="H439" s="1078" t="s">
        <v>216</v>
      </c>
      <c r="I439" s="1078"/>
      <c r="J439" s="616">
        <v>2.4395623427943609E-2</v>
      </c>
      <c r="K439" s="612"/>
      <c r="L439" s="612"/>
      <c r="M439" s="1078" t="s">
        <v>216</v>
      </c>
      <c r="N439" s="1078"/>
      <c r="O439" s="617">
        <v>0.4829183599909202</v>
      </c>
      <c r="P439" s="612"/>
      <c r="Q439" s="612"/>
      <c r="Z439" s="338"/>
      <c r="AA439" s="338"/>
      <c r="AB439" s="338"/>
      <c r="AC439" s="338"/>
      <c r="AD439" s="338"/>
      <c r="AE439" s="338"/>
      <c r="AF439" s="338"/>
      <c r="AG439" s="338"/>
      <c r="AH439" s="338"/>
      <c r="AI439" s="338"/>
      <c r="AJ439" s="338"/>
      <c r="AK439" s="338"/>
      <c r="AL439" s="338"/>
      <c r="AM439" s="338"/>
      <c r="AN439" s="338"/>
      <c r="AO439" s="338"/>
      <c r="AP439" s="338"/>
      <c r="AQ439" s="338"/>
      <c r="AR439" s="338"/>
      <c r="AS439" s="338"/>
      <c r="AT439" s="338"/>
      <c r="AU439" s="338"/>
      <c r="AV439" s="338"/>
      <c r="AW439" s="338"/>
      <c r="AX439" s="338"/>
      <c r="AY439" s="338"/>
      <c r="AZ439" s="338"/>
      <c r="BA439" s="340"/>
      <c r="BB439" s="419"/>
      <c r="BC439" s="340"/>
      <c r="BD439" s="340"/>
      <c r="BE439" s="340"/>
      <c r="BF439" s="340"/>
      <c r="BG439" s="340"/>
      <c r="BH439" s="340"/>
      <c r="BI439" s="340"/>
      <c r="BJ439" s="340"/>
      <c r="BK439" s="340"/>
      <c r="BL439" s="340"/>
      <c r="BM439" s="340"/>
      <c r="BN439" s="340"/>
      <c r="BO439" s="340"/>
      <c r="BP439" s="340"/>
      <c r="BQ439" s="340"/>
      <c r="BR439" s="340"/>
      <c r="BS439" s="340"/>
      <c r="BT439" s="340"/>
      <c r="BU439" s="340"/>
      <c r="BV439" s="340"/>
      <c r="BW439" s="340"/>
      <c r="BX439" s="340"/>
      <c r="BY439" s="340"/>
      <c r="BZ439" s="341"/>
      <c r="CA439" s="341"/>
      <c r="CB439" s="341"/>
      <c r="CC439" s="341"/>
      <c r="CD439" s="341"/>
      <c r="CE439" s="341"/>
      <c r="CF439" s="341"/>
      <c r="CG439" s="341"/>
      <c r="CH439" s="341"/>
      <c r="CI439" s="341"/>
      <c r="CJ439" s="341"/>
      <c r="CK439" s="341"/>
      <c r="CL439" s="341"/>
      <c r="CM439" s="341"/>
      <c r="CN439" s="341"/>
      <c r="CO439" s="341"/>
      <c r="CP439" s="341"/>
      <c r="CQ439" s="341"/>
      <c r="CR439" s="341"/>
      <c r="CS439" s="341"/>
      <c r="CT439" s="341"/>
      <c r="CU439" s="341"/>
      <c r="CV439" s="341"/>
      <c r="CW439" s="341"/>
      <c r="CX439" s="341"/>
      <c r="CY439" s="341"/>
      <c r="CZ439" s="341"/>
    </row>
    <row r="440" s="345" customFormat="true" ht="25.15" customHeight="true" x14ac:dyDescent="0.2">
      <c r="B440" s="960"/>
      <c r="C440" s="1077" t="s">
        <v>231</v>
      </c>
      <c r="D440" s="1078"/>
      <c r="E440" s="615">
        <v>2.9059278900994138E-5</v>
      </c>
      <c r="F440" s="612"/>
      <c r="G440" s="612"/>
      <c r="H440" s="1078" t="s">
        <v>231</v>
      </c>
      <c r="I440" s="1078"/>
      <c r="J440" s="616">
        <v>8.5027376840359685E-4</v>
      </c>
      <c r="K440" s="612"/>
      <c r="L440" s="612"/>
      <c r="M440" s="1078" t="s">
        <v>231</v>
      </c>
      <c r="N440" s="1078"/>
      <c r="O440" s="617">
        <v>9.689860049486498E-4</v>
      </c>
      <c r="P440" s="612"/>
      <c r="Q440" s="612"/>
      <c r="Z440" s="338"/>
      <c r="AA440" s="338"/>
      <c r="AB440" s="338"/>
      <c r="AC440" s="338"/>
      <c r="AD440" s="338"/>
      <c r="AE440" s="338"/>
      <c r="AF440" s="338"/>
      <c r="AG440" s="338"/>
      <c r="AH440" s="338"/>
      <c r="AI440" s="338"/>
      <c r="AJ440" s="338"/>
      <c r="AK440" s="338"/>
      <c r="AL440" s="338"/>
      <c r="AM440" s="338"/>
      <c r="AN440" s="338"/>
      <c r="AO440" s="338"/>
      <c r="AP440" s="338"/>
      <c r="AQ440" s="338"/>
      <c r="AR440" s="338"/>
      <c r="AS440" s="338"/>
      <c r="AT440" s="338"/>
      <c r="AU440" s="338"/>
      <c r="AV440" s="338"/>
      <c r="AW440" s="338"/>
      <c r="AX440" s="338"/>
      <c r="AY440" s="338"/>
      <c r="AZ440" s="338"/>
      <c r="BA440" s="340"/>
      <c r="BB440" s="419"/>
      <c r="BC440" s="340"/>
      <c r="BD440" s="340"/>
      <c r="BE440" s="340"/>
      <c r="BF440" s="340"/>
      <c r="BG440" s="340"/>
      <c r="BH440" s="340"/>
      <c r="BI440" s="340"/>
      <c r="BJ440" s="340"/>
      <c r="BK440" s="340"/>
      <c r="BL440" s="340"/>
      <c r="BM440" s="340"/>
      <c r="BN440" s="340"/>
      <c r="BO440" s="340"/>
      <c r="BP440" s="340"/>
      <c r="BQ440" s="340"/>
      <c r="BR440" s="340"/>
      <c r="BS440" s="340"/>
      <c r="BT440" s="340"/>
      <c r="BU440" s="340"/>
      <c r="BV440" s="340"/>
      <c r="BW440" s="340"/>
      <c r="BX440" s="340"/>
      <c r="BY440" s="340"/>
      <c r="BZ440" s="341"/>
      <c r="CA440" s="341"/>
      <c r="CB440" s="341"/>
      <c r="CC440" s="341"/>
      <c r="CD440" s="341"/>
      <c r="CE440" s="341"/>
      <c r="CF440" s="341"/>
      <c r="CG440" s="341"/>
      <c r="CH440" s="341"/>
      <c r="CI440" s="341"/>
      <c r="CJ440" s="341"/>
      <c r="CK440" s="341"/>
      <c r="CL440" s="341"/>
      <c r="CM440" s="341"/>
      <c r="CN440" s="341"/>
      <c r="CO440" s="341"/>
      <c r="CP440" s="341"/>
      <c r="CQ440" s="341"/>
      <c r="CR440" s="341"/>
      <c r="CS440" s="341"/>
      <c r="CT440" s="341"/>
      <c r="CU440" s="341"/>
      <c r="CV440" s="341"/>
      <c r="CW440" s="341"/>
      <c r="CX440" s="341"/>
      <c r="CY440" s="341"/>
      <c r="CZ440" s="341"/>
    </row>
    <row r="441" s="345" customFormat="true" ht="25.15" customHeight="true" x14ac:dyDescent="0.2">
      <c r="B441" s="960"/>
      <c r="C441" s="1077" t="s">
        <v>225</v>
      </c>
      <c r="D441" s="1078"/>
      <c r="E441" s="615">
        <v>9.2655217989806461E-3</v>
      </c>
      <c r="F441" s="612"/>
      <c r="G441" s="612"/>
      <c r="H441" s="1078" t="s">
        <v>225</v>
      </c>
      <c r="I441" s="1078"/>
      <c r="J441" s="616">
        <v>5.6359013617494919E-3</v>
      </c>
      <c r="K441" s="612"/>
      <c r="L441" s="612"/>
      <c r="M441" s="1078" t="s">
        <v>225</v>
      </c>
      <c r="N441" s="1078"/>
      <c r="O441" s="617">
        <v>1.0882327404166123E-3</v>
      </c>
      <c r="P441" s="612"/>
      <c r="Q441" s="612"/>
      <c r="Z441" s="338"/>
      <c r="AA441" s="338"/>
      <c r="AB441" s="338"/>
      <c r="AC441" s="338"/>
      <c r="AD441" s="338"/>
      <c r="AE441" s="338"/>
      <c r="AF441" s="338"/>
      <c r="AG441" s="338"/>
      <c r="AH441" s="338"/>
      <c r="AI441" s="338"/>
      <c r="AJ441" s="338"/>
      <c r="AK441" s="338"/>
      <c r="AL441" s="338"/>
      <c r="AM441" s="338"/>
      <c r="AN441" s="338"/>
      <c r="AO441" s="338"/>
      <c r="AP441" s="338"/>
      <c r="AQ441" s="338"/>
      <c r="AR441" s="338"/>
      <c r="AS441" s="338"/>
      <c r="AT441" s="338"/>
      <c r="AU441" s="338"/>
      <c r="AV441" s="338"/>
      <c r="AW441" s="338"/>
      <c r="AX441" s="338"/>
      <c r="AY441" s="338"/>
      <c r="AZ441" s="338"/>
      <c r="BA441" s="340"/>
      <c r="BB441" s="419"/>
      <c r="BC441" s="340"/>
      <c r="BD441" s="340"/>
      <c r="BE441" s="340"/>
      <c r="BF441" s="340"/>
      <c r="BG441" s="340"/>
      <c r="BH441" s="340"/>
      <c r="BI441" s="340"/>
      <c r="BJ441" s="340"/>
      <c r="BK441" s="340"/>
      <c r="BL441" s="340"/>
      <c r="BM441" s="340"/>
      <c r="BN441" s="340"/>
      <c r="BO441" s="340"/>
      <c r="BP441" s="340"/>
      <c r="BQ441" s="340"/>
      <c r="BR441" s="340"/>
      <c r="BS441" s="340"/>
      <c r="BT441" s="340"/>
      <c r="BU441" s="340"/>
      <c r="BV441" s="340"/>
      <c r="BW441" s="340"/>
      <c r="BX441" s="340"/>
      <c r="BY441" s="340"/>
      <c r="BZ441" s="341"/>
      <c r="CA441" s="341"/>
      <c r="CB441" s="341"/>
      <c r="CC441" s="341"/>
      <c r="CD441" s="341"/>
      <c r="CE441" s="341"/>
      <c r="CF441" s="341"/>
      <c r="CG441" s="341"/>
      <c r="CH441" s="341"/>
      <c r="CI441" s="341"/>
      <c r="CJ441" s="341"/>
      <c r="CK441" s="341"/>
      <c r="CL441" s="341"/>
      <c r="CM441" s="341"/>
      <c r="CN441" s="341"/>
      <c r="CO441" s="341"/>
      <c r="CP441" s="341"/>
      <c r="CQ441" s="341"/>
      <c r="CR441" s="341"/>
      <c r="CS441" s="341"/>
      <c r="CT441" s="341"/>
      <c r="CU441" s="341"/>
      <c r="CV441" s="341"/>
      <c r="CW441" s="341"/>
      <c r="CX441" s="341"/>
      <c r="CY441" s="341"/>
      <c r="CZ441" s="341"/>
    </row>
    <row r="442" s="345" customFormat="true" ht="25.15" customHeight="true" x14ac:dyDescent="0.2">
      <c r="B442" s="960"/>
      <c r="C442" s="1077" t="s">
        <v>212</v>
      </c>
      <c r="D442" s="1078"/>
      <c r="E442" s="615">
        <v>0.65516502824602108</v>
      </c>
      <c r="F442" s="612"/>
      <c r="G442" s="612"/>
      <c r="H442" s="1078" t="s">
        <v>212</v>
      </c>
      <c r="I442" s="1078"/>
      <c r="J442" s="616">
        <v>0.56647953900667936</v>
      </c>
      <c r="K442" s="612"/>
      <c r="L442" s="612"/>
      <c r="M442" s="1078" t="s">
        <v>212</v>
      </c>
      <c r="N442" s="1078"/>
      <c r="O442" s="617">
        <v>0.46563254327916376</v>
      </c>
      <c r="P442" s="612"/>
      <c r="Q442" s="612"/>
      <c r="Z442" s="338"/>
      <c r="AA442" s="338"/>
      <c r="AB442" s="338"/>
      <c r="AC442" s="338"/>
      <c r="AD442" s="338"/>
      <c r="AE442" s="338"/>
      <c r="AF442" s="338"/>
      <c r="AG442" s="338"/>
      <c r="AH442" s="338"/>
      <c r="AI442" s="338"/>
      <c r="AJ442" s="338"/>
      <c r="AK442" s="338"/>
      <c r="AL442" s="338"/>
      <c r="AM442" s="338"/>
      <c r="AN442" s="338"/>
      <c r="AO442" s="338"/>
      <c r="AP442" s="338"/>
      <c r="AQ442" s="338"/>
      <c r="AR442" s="338"/>
      <c r="AS442" s="338"/>
      <c r="AT442" s="338"/>
      <c r="AU442" s="338"/>
      <c r="AV442" s="338"/>
      <c r="AW442" s="338"/>
      <c r="AX442" s="338"/>
      <c r="AY442" s="338"/>
      <c r="AZ442" s="338"/>
      <c r="BA442" s="340"/>
      <c r="BB442" s="419"/>
      <c r="BC442" s="340"/>
      <c r="BD442" s="340"/>
      <c r="BE442" s="340"/>
      <c r="BF442" s="340"/>
      <c r="BG442" s="340"/>
      <c r="BH442" s="340"/>
      <c r="BI442" s="340"/>
      <c r="BJ442" s="340"/>
      <c r="BK442" s="340"/>
      <c r="BL442" s="340"/>
      <c r="BM442" s="340"/>
      <c r="BN442" s="340"/>
      <c r="BO442" s="340"/>
      <c r="BP442" s="340"/>
      <c r="BQ442" s="340"/>
      <c r="BR442" s="340"/>
      <c r="BS442" s="340"/>
      <c r="BT442" s="340"/>
      <c r="BU442" s="340"/>
      <c r="BV442" s="340"/>
      <c r="BW442" s="340"/>
      <c r="BX442" s="340"/>
      <c r="BY442" s="340"/>
      <c r="BZ442" s="341"/>
      <c r="CA442" s="341"/>
      <c r="CB442" s="341"/>
      <c r="CC442" s="341"/>
      <c r="CD442" s="341"/>
      <c r="CE442" s="341"/>
      <c r="CF442" s="341"/>
      <c r="CG442" s="341"/>
      <c r="CH442" s="341"/>
      <c r="CI442" s="341"/>
      <c r="CJ442" s="341"/>
      <c r="CK442" s="341"/>
      <c r="CL442" s="341"/>
      <c r="CM442" s="341"/>
      <c r="CN442" s="341"/>
      <c r="CO442" s="341"/>
      <c r="CP442" s="341"/>
      <c r="CQ442" s="341"/>
      <c r="CR442" s="341"/>
      <c r="CS442" s="341"/>
      <c r="CT442" s="341"/>
      <c r="CU442" s="341"/>
      <c r="CV442" s="341"/>
      <c r="CW442" s="341"/>
      <c r="CX442" s="341"/>
      <c r="CY442" s="341"/>
      <c r="CZ442" s="341"/>
    </row>
    <row r="443" s="345" customFormat="true" ht="25.15" customHeight="true" x14ac:dyDescent="0.2">
      <c r="B443" s="960"/>
      <c r="C443" s="1077" t="s">
        <v>229</v>
      </c>
      <c r="D443" s="1078"/>
      <c r="E443" s="615">
        <v>1.6417342996036039E-5</v>
      </c>
      <c r="F443" s="612"/>
      <c r="G443" s="612"/>
      <c r="H443" s="1078" t="s">
        <v>229</v>
      </c>
      <c r="I443" s="1078"/>
      <c r="J443" s="616">
        <v>3.4977076012400548E-3</v>
      </c>
      <c r="K443" s="612"/>
      <c r="L443" s="612"/>
      <c r="M443" s="1078" t="s">
        <v>229</v>
      </c>
      <c r="N443" s="1078"/>
      <c r="O443" s="617">
        <v>1.483446155904708E-3</v>
      </c>
      <c r="P443" s="612"/>
      <c r="Q443" s="612"/>
      <c r="Z443" s="338"/>
      <c r="AA443" s="338"/>
      <c r="AB443" s="338"/>
      <c r="AC443" s="338"/>
      <c r="AD443" s="338"/>
      <c r="AE443" s="338"/>
      <c r="AF443" s="338"/>
      <c r="AG443" s="338"/>
      <c r="AH443" s="338"/>
      <c r="AI443" s="338"/>
      <c r="AJ443" s="338"/>
      <c r="AK443" s="338"/>
      <c r="AL443" s="338"/>
      <c r="AM443" s="338"/>
      <c r="AN443" s="338"/>
      <c r="AO443" s="338"/>
      <c r="AP443" s="338"/>
      <c r="AQ443" s="338"/>
      <c r="AR443" s="338"/>
      <c r="AS443" s="338"/>
      <c r="AT443" s="338"/>
      <c r="AU443" s="338"/>
      <c r="AV443" s="338"/>
      <c r="AW443" s="338"/>
      <c r="AX443" s="338"/>
      <c r="AY443" s="338"/>
      <c r="AZ443" s="338"/>
      <c r="BA443" s="340"/>
      <c r="BB443" s="419"/>
      <c r="BC443" s="340"/>
      <c r="BD443" s="340"/>
      <c r="BE443" s="340"/>
      <c r="BF443" s="340"/>
      <c r="BG443" s="340"/>
      <c r="BH443" s="340"/>
      <c r="BI443" s="340"/>
      <c r="BJ443" s="340"/>
      <c r="BK443" s="340"/>
      <c r="BL443" s="340"/>
      <c r="BM443" s="340"/>
      <c r="BN443" s="340"/>
      <c r="BO443" s="340"/>
      <c r="BP443" s="340"/>
      <c r="BQ443" s="340"/>
      <c r="BR443" s="340"/>
      <c r="BS443" s="340"/>
      <c r="BT443" s="340"/>
      <c r="BU443" s="340"/>
      <c r="BV443" s="340"/>
      <c r="BW443" s="340"/>
      <c r="BX443" s="340"/>
      <c r="BY443" s="340"/>
      <c r="BZ443" s="341"/>
      <c r="CA443" s="341"/>
      <c r="CB443" s="341"/>
      <c r="CC443" s="341"/>
      <c r="CD443" s="341"/>
      <c r="CE443" s="341"/>
      <c r="CF443" s="341"/>
      <c r="CG443" s="341"/>
      <c r="CH443" s="341"/>
      <c r="CI443" s="341"/>
      <c r="CJ443" s="341"/>
      <c r="CK443" s="341"/>
      <c r="CL443" s="341"/>
      <c r="CM443" s="341"/>
      <c r="CN443" s="341"/>
      <c r="CO443" s="341"/>
      <c r="CP443" s="341"/>
      <c r="CQ443" s="341"/>
      <c r="CR443" s="341"/>
      <c r="CS443" s="341"/>
      <c r="CT443" s="341"/>
      <c r="CU443" s="341"/>
      <c r="CV443" s="341"/>
      <c r="CW443" s="341"/>
      <c r="CX443" s="341"/>
      <c r="CY443" s="341"/>
      <c r="CZ443" s="341"/>
    </row>
    <row r="444" s="345" customFormat="true" ht="25.15" customHeight="true" x14ac:dyDescent="0.2">
      <c r="B444" s="960"/>
      <c r="C444" s="1077" t="s">
        <v>226</v>
      </c>
      <c r="D444" s="1078"/>
      <c r="E444" s="615">
        <v>2.2754287210734422E-3</v>
      </c>
      <c r="F444" s="612"/>
      <c r="G444" s="612"/>
      <c r="H444" s="1078" t="s">
        <v>226</v>
      </c>
      <c r="I444" s="1078"/>
      <c r="J444" s="616">
        <v>7.0557419301933381E-3</v>
      </c>
      <c r="K444" s="612"/>
      <c r="L444" s="612"/>
      <c r="M444" s="1078" t="s">
        <v>226</v>
      </c>
      <c r="N444" s="1078"/>
      <c r="O444" s="617">
        <v>8.7187381118532092E-3</v>
      </c>
      <c r="P444" s="612"/>
      <c r="Q444" s="612"/>
      <c r="Z444" s="338"/>
      <c r="AA444" s="338"/>
      <c r="AB444" s="338"/>
      <c r="AC444" s="338"/>
      <c r="AD444" s="338"/>
      <c r="AE444" s="338"/>
      <c r="AF444" s="338"/>
      <c r="AG444" s="338"/>
      <c r="AH444" s="338"/>
      <c r="AI444" s="338"/>
      <c r="AJ444" s="338"/>
      <c r="AK444" s="338"/>
      <c r="AL444" s="338"/>
      <c r="AM444" s="338"/>
      <c r="AN444" s="338"/>
      <c r="AO444" s="338"/>
      <c r="AP444" s="338"/>
      <c r="AQ444" s="338"/>
      <c r="AR444" s="338"/>
      <c r="AS444" s="338"/>
      <c r="AT444" s="338"/>
      <c r="AU444" s="338"/>
      <c r="AV444" s="338"/>
      <c r="AW444" s="338"/>
      <c r="AX444" s="338"/>
      <c r="AY444" s="338"/>
      <c r="AZ444" s="338"/>
      <c r="BA444" s="340"/>
      <c r="BB444" s="419"/>
      <c r="BC444" s="340"/>
      <c r="BD444" s="340"/>
      <c r="BE444" s="340"/>
      <c r="BF444" s="340"/>
      <c r="BG444" s="340"/>
      <c r="BH444" s="340"/>
      <c r="BI444" s="340"/>
      <c r="BJ444" s="340"/>
      <c r="BK444" s="340"/>
      <c r="BL444" s="340"/>
      <c r="BM444" s="340"/>
      <c r="BN444" s="340"/>
      <c r="BO444" s="340"/>
      <c r="BP444" s="340"/>
      <c r="BQ444" s="340"/>
      <c r="BR444" s="340"/>
      <c r="BS444" s="340"/>
      <c r="BT444" s="340"/>
      <c r="BU444" s="340"/>
      <c r="BV444" s="340"/>
      <c r="BW444" s="340"/>
      <c r="BX444" s="340"/>
      <c r="BY444" s="340"/>
      <c r="BZ444" s="341"/>
      <c r="CA444" s="341"/>
      <c r="CB444" s="341"/>
      <c r="CC444" s="341"/>
      <c r="CD444" s="341"/>
      <c r="CE444" s="341"/>
      <c r="CF444" s="341"/>
      <c r="CG444" s="341"/>
      <c r="CH444" s="341"/>
      <c r="CI444" s="341"/>
      <c r="CJ444" s="341"/>
      <c r="CK444" s="341"/>
      <c r="CL444" s="341"/>
      <c r="CM444" s="341"/>
      <c r="CN444" s="341"/>
      <c r="CO444" s="341"/>
      <c r="CP444" s="341"/>
      <c r="CQ444" s="341"/>
      <c r="CR444" s="341"/>
      <c r="CS444" s="341"/>
      <c r="CT444" s="341"/>
      <c r="CU444" s="341"/>
      <c r="CV444" s="341"/>
      <c r="CW444" s="341"/>
      <c r="CX444" s="341"/>
      <c r="CY444" s="341"/>
      <c r="CZ444" s="341"/>
    </row>
    <row r="445" s="345" customFormat="true" ht="25.15" customHeight="true" x14ac:dyDescent="0.2">
      <c r="B445" s="960"/>
      <c r="C445" s="1077" t="s">
        <v>209</v>
      </c>
      <c r="D445" s="1078"/>
      <c r="E445" s="615">
        <v>0.69317862838893063</v>
      </c>
      <c r="F445" s="612"/>
      <c r="G445" s="612"/>
      <c r="H445" s="1078" t="s">
        <v>209</v>
      </c>
      <c r="I445" s="1078"/>
      <c r="J445" s="616">
        <v>0.57866424010015438</v>
      </c>
      <c r="K445" s="612"/>
      <c r="L445" s="612"/>
      <c r="M445" s="1078" t="s">
        <v>209</v>
      </c>
      <c r="N445" s="1078"/>
      <c r="O445" s="617">
        <v>0.50064492656703441</v>
      </c>
      <c r="P445" s="612"/>
      <c r="Q445" s="612"/>
      <c r="Z445" s="338"/>
      <c r="AA445" s="338"/>
      <c r="AB445" s="338"/>
      <c r="AC445" s="338"/>
      <c r="AD445" s="338"/>
      <c r="AE445" s="338"/>
      <c r="AF445" s="338"/>
      <c r="AG445" s="338"/>
      <c r="AH445" s="338"/>
      <c r="AI445" s="338"/>
      <c r="AJ445" s="338"/>
      <c r="AK445" s="338"/>
      <c r="AL445" s="338"/>
      <c r="AM445" s="338"/>
      <c r="AN445" s="338"/>
      <c r="AO445" s="338"/>
      <c r="AP445" s="338"/>
      <c r="AQ445" s="338"/>
      <c r="AR445" s="338"/>
      <c r="AS445" s="338"/>
      <c r="AT445" s="338"/>
      <c r="AU445" s="338"/>
      <c r="AV445" s="338"/>
      <c r="AW445" s="338"/>
      <c r="AX445" s="338"/>
      <c r="AY445" s="338"/>
      <c r="AZ445" s="338"/>
      <c r="BA445" s="340"/>
      <c r="BB445" s="419"/>
      <c r="BC445" s="340"/>
      <c r="BD445" s="340"/>
      <c r="BE445" s="340"/>
      <c r="BF445" s="340"/>
      <c r="BG445" s="340"/>
      <c r="BH445" s="340"/>
      <c r="BI445" s="340"/>
      <c r="BJ445" s="340"/>
      <c r="BK445" s="340"/>
      <c r="BL445" s="340"/>
      <c r="BM445" s="340"/>
      <c r="BN445" s="340"/>
      <c r="BO445" s="340"/>
      <c r="BP445" s="340"/>
      <c r="BQ445" s="340"/>
      <c r="BR445" s="340"/>
      <c r="BS445" s="340"/>
      <c r="BT445" s="340"/>
      <c r="BU445" s="340"/>
      <c r="BV445" s="340"/>
      <c r="BW445" s="340"/>
      <c r="BX445" s="340"/>
      <c r="BY445" s="340"/>
      <c r="BZ445" s="341"/>
      <c r="CA445" s="341"/>
      <c r="CB445" s="341"/>
      <c r="CC445" s="341"/>
      <c r="CD445" s="341"/>
      <c r="CE445" s="341"/>
      <c r="CF445" s="341"/>
      <c r="CG445" s="341"/>
      <c r="CH445" s="341"/>
      <c r="CI445" s="341"/>
      <c r="CJ445" s="341"/>
      <c r="CK445" s="341"/>
      <c r="CL445" s="341"/>
      <c r="CM445" s="341"/>
      <c r="CN445" s="341"/>
      <c r="CO445" s="341"/>
      <c r="CP445" s="341"/>
      <c r="CQ445" s="341"/>
      <c r="CR445" s="341"/>
      <c r="CS445" s="341"/>
      <c r="CT445" s="341"/>
      <c r="CU445" s="341"/>
      <c r="CV445" s="341"/>
      <c r="CW445" s="341"/>
      <c r="CX445" s="341"/>
      <c r="CY445" s="341"/>
      <c r="CZ445" s="341"/>
    </row>
    <row r="446" s="345" customFormat="true" ht="25.15" customHeight="true" x14ac:dyDescent="0.2">
      <c r="C446" s="1077" t="s">
        <v>227</v>
      </c>
      <c r="D446" s="1078"/>
      <c r="E446" s="615">
        <v>6.4155677638597138E-3</v>
      </c>
      <c r="F446" s="612"/>
      <c r="G446" s="612"/>
      <c r="H446" s="1078" t="s">
        <v>227</v>
      </c>
      <c r="I446" s="1078"/>
      <c r="J446" s="616">
        <v>1.7826039174144487E-3</v>
      </c>
      <c r="K446" s="612"/>
      <c r="L446" s="612"/>
      <c r="M446" s="1078" t="s">
        <v>227</v>
      </c>
      <c r="N446" s="1078"/>
      <c r="O446" s="617">
        <v>4.4607635597023153E-3</v>
      </c>
      <c r="P446" s="612"/>
      <c r="Q446" s="612"/>
      <c r="Z446" s="338"/>
      <c r="AA446" s="338"/>
      <c r="AB446" s="338"/>
      <c r="AC446" s="338"/>
      <c r="AD446" s="338"/>
      <c r="AE446" s="338"/>
      <c r="AF446" s="338"/>
      <c r="AG446" s="338"/>
      <c r="AH446" s="338"/>
      <c r="AI446" s="338"/>
      <c r="AJ446" s="338"/>
      <c r="AK446" s="338"/>
      <c r="AL446" s="338"/>
      <c r="AM446" s="338"/>
      <c r="AN446" s="338"/>
      <c r="AO446" s="338"/>
      <c r="AP446" s="338"/>
      <c r="AQ446" s="338"/>
      <c r="AR446" s="338"/>
      <c r="AS446" s="338"/>
      <c r="AT446" s="338"/>
      <c r="AU446" s="338"/>
      <c r="AV446" s="338"/>
      <c r="AW446" s="338"/>
      <c r="AX446" s="338"/>
      <c r="AY446" s="338"/>
      <c r="AZ446" s="338"/>
      <c r="BA446" s="340"/>
      <c r="BB446" s="419"/>
      <c r="BC446" s="340"/>
      <c r="BD446" s="340"/>
      <c r="BE446" s="340"/>
      <c r="BF446" s="340"/>
      <c r="BG446" s="340"/>
      <c r="BH446" s="340"/>
      <c r="BI446" s="340"/>
      <c r="BJ446" s="340"/>
      <c r="BK446" s="340"/>
      <c r="BL446" s="340"/>
      <c r="BM446" s="340"/>
      <c r="BN446" s="340"/>
      <c r="BO446" s="340"/>
      <c r="BP446" s="340"/>
      <c r="BQ446" s="340"/>
      <c r="BR446" s="340"/>
      <c r="BS446" s="340"/>
      <c r="BT446" s="340"/>
      <c r="BU446" s="340"/>
      <c r="BV446" s="340"/>
      <c r="BW446" s="340"/>
      <c r="BX446" s="340"/>
      <c r="BY446" s="340"/>
      <c r="BZ446" s="341"/>
      <c r="CA446" s="341"/>
      <c r="CB446" s="341"/>
      <c r="CC446" s="341"/>
      <c r="CD446" s="341"/>
      <c r="CE446" s="341"/>
      <c r="CF446" s="341"/>
      <c r="CG446" s="341"/>
      <c r="CH446" s="341"/>
      <c r="CI446" s="341"/>
      <c r="CJ446" s="341"/>
      <c r="CK446" s="341"/>
      <c r="CL446" s="341"/>
      <c r="CM446" s="341"/>
      <c r="CN446" s="341"/>
      <c r="CO446" s="341"/>
      <c r="CP446" s="341"/>
      <c r="CQ446" s="341"/>
      <c r="CR446" s="341"/>
      <c r="CS446" s="341"/>
      <c r="CT446" s="341"/>
      <c r="CU446" s="341"/>
      <c r="CV446" s="341"/>
      <c r="CW446" s="341"/>
      <c r="CX446" s="341"/>
      <c r="CY446" s="341"/>
      <c r="CZ446" s="341"/>
    </row>
    <row r="447" s="345" customFormat="true" ht="25.15" customHeight="true" x14ac:dyDescent="0.2">
      <c r="C447" s="1077" t="s">
        <v>215</v>
      </c>
      <c r="D447" s="1078"/>
      <c r="E447" s="615">
        <v>0.32277713841474498</v>
      </c>
      <c r="F447" s="612"/>
      <c r="G447" s="612"/>
      <c r="H447" s="1078" t="s">
        <v>215</v>
      </c>
      <c r="I447" s="1078"/>
      <c r="J447" s="616">
        <v>0.37565641346758788</v>
      </c>
      <c r="K447" s="612"/>
      <c r="L447" s="612"/>
      <c r="M447" s="1078" t="s">
        <v>215</v>
      </c>
      <c r="N447" s="1078"/>
      <c r="O447" s="617">
        <v>3.7442830313765177E-2</v>
      </c>
      <c r="P447" s="612"/>
      <c r="Q447" s="612"/>
      <c r="Z447" s="338"/>
      <c r="AA447" s="338"/>
      <c r="AB447" s="338"/>
      <c r="AC447" s="338"/>
      <c r="AD447" s="338"/>
      <c r="AE447" s="338"/>
      <c r="AF447" s="338"/>
      <c r="AG447" s="338"/>
      <c r="AH447" s="338"/>
      <c r="AI447" s="338"/>
      <c r="AJ447" s="338"/>
      <c r="AK447" s="338"/>
      <c r="AL447" s="338"/>
      <c r="AM447" s="338"/>
      <c r="AN447" s="338"/>
      <c r="AO447" s="338"/>
      <c r="AP447" s="338"/>
      <c r="AQ447" s="338"/>
      <c r="AR447" s="338"/>
      <c r="AS447" s="338"/>
      <c r="AT447" s="338"/>
      <c r="AU447" s="338"/>
      <c r="AV447" s="338"/>
      <c r="AW447" s="338"/>
      <c r="AX447" s="338"/>
      <c r="AY447" s="338"/>
      <c r="AZ447" s="338"/>
      <c r="BA447" s="340"/>
      <c r="BB447" s="419"/>
      <c r="BC447" s="340"/>
      <c r="BD447" s="340"/>
      <c r="BE447" s="340"/>
      <c r="BF447" s="340"/>
      <c r="BG447" s="340"/>
      <c r="BH447" s="340"/>
      <c r="BI447" s="340"/>
      <c r="BJ447" s="340"/>
      <c r="BK447" s="340"/>
      <c r="BL447" s="340"/>
      <c r="BM447" s="340"/>
      <c r="BN447" s="340"/>
      <c r="BO447" s="340"/>
      <c r="BP447" s="340"/>
      <c r="BQ447" s="340"/>
      <c r="BR447" s="340"/>
      <c r="BS447" s="340"/>
      <c r="BT447" s="340"/>
      <c r="BU447" s="340"/>
      <c r="BV447" s="340"/>
      <c r="BW447" s="340"/>
      <c r="BX447" s="340"/>
      <c r="BY447" s="340"/>
      <c r="BZ447" s="341"/>
      <c r="CA447" s="341"/>
      <c r="CB447" s="341"/>
      <c r="CC447" s="341"/>
      <c r="CD447" s="341"/>
      <c r="CE447" s="341"/>
      <c r="CF447" s="341"/>
      <c r="CG447" s="341"/>
      <c r="CH447" s="341"/>
      <c r="CI447" s="341"/>
      <c r="CJ447" s="341"/>
      <c r="CK447" s="341"/>
      <c r="CL447" s="341"/>
      <c r="CM447" s="341"/>
      <c r="CN447" s="341"/>
      <c r="CO447" s="341"/>
      <c r="CP447" s="341"/>
      <c r="CQ447" s="341"/>
      <c r="CR447" s="341"/>
      <c r="CS447" s="341"/>
      <c r="CT447" s="341"/>
      <c r="CU447" s="341"/>
      <c r="CV447" s="341"/>
      <c r="CW447" s="341"/>
      <c r="CX447" s="341"/>
      <c r="CY447" s="341"/>
      <c r="CZ447" s="341"/>
    </row>
    <row r="448" s="345" customFormat="true" ht="25.15" customHeight="true" x14ac:dyDescent="0.2">
      <c r="C448" s="1077" t="s">
        <v>219</v>
      </c>
      <c r="D448" s="1078"/>
      <c r="E448" s="615">
        <v>7.0142582690327845E-2</v>
      </c>
      <c r="F448" s="612"/>
      <c r="G448" s="612"/>
      <c r="H448" s="1078" t="s">
        <v>219</v>
      </c>
      <c r="I448" s="1078"/>
      <c r="J448" s="616">
        <v>0.13337077876753539</v>
      </c>
      <c r="K448" s="612"/>
      <c r="L448" s="612"/>
      <c r="M448" s="1078" t="s">
        <v>219</v>
      </c>
      <c r="N448" s="1078"/>
      <c r="O448" s="617">
        <v>6.7177765124913733E-2</v>
      </c>
      <c r="P448" s="612"/>
      <c r="Q448" s="612"/>
      <c r="Z448" s="338"/>
      <c r="AA448" s="338"/>
      <c r="AB448" s="338"/>
      <c r="AC448" s="338"/>
      <c r="AD448" s="338"/>
      <c r="AE448" s="338"/>
      <c r="AF448" s="338"/>
      <c r="AG448" s="338"/>
      <c r="AH448" s="338"/>
      <c r="AI448" s="338"/>
      <c r="AJ448" s="338"/>
      <c r="AK448" s="338"/>
      <c r="AL448" s="338"/>
      <c r="AM448" s="338"/>
      <c r="AN448" s="338"/>
      <c r="AO448" s="338"/>
      <c r="AP448" s="338"/>
      <c r="AQ448" s="338"/>
      <c r="AR448" s="338"/>
      <c r="AS448" s="338"/>
      <c r="AT448" s="338"/>
      <c r="AU448" s="338"/>
      <c r="AV448" s="338"/>
      <c r="AW448" s="338"/>
      <c r="AX448" s="338"/>
      <c r="AY448" s="338"/>
      <c r="AZ448" s="338"/>
      <c r="BA448" s="340"/>
      <c r="BB448" s="419"/>
      <c r="BC448" s="340"/>
      <c r="BD448" s="340"/>
      <c r="BE448" s="340"/>
      <c r="BF448" s="340"/>
      <c r="BG448" s="340"/>
      <c r="BH448" s="340"/>
      <c r="BI448" s="340"/>
      <c r="BJ448" s="340"/>
      <c r="BK448" s="340"/>
      <c r="BL448" s="340"/>
      <c r="BM448" s="340"/>
      <c r="BN448" s="340"/>
      <c r="BO448" s="340"/>
      <c r="BP448" s="340"/>
      <c r="BQ448" s="340"/>
      <c r="BR448" s="340"/>
      <c r="BS448" s="340"/>
      <c r="BT448" s="340"/>
      <c r="BU448" s="340"/>
      <c r="BV448" s="340"/>
      <c r="BW448" s="340"/>
      <c r="BX448" s="340"/>
      <c r="BY448" s="340"/>
      <c r="BZ448" s="341"/>
      <c r="CA448" s="341"/>
      <c r="CB448" s="341"/>
      <c r="CC448" s="341"/>
      <c r="CD448" s="341"/>
      <c r="CE448" s="341"/>
      <c r="CF448" s="341"/>
      <c r="CG448" s="341"/>
      <c r="CH448" s="341"/>
      <c r="CI448" s="341"/>
      <c r="CJ448" s="341"/>
      <c r="CK448" s="341"/>
      <c r="CL448" s="341"/>
      <c r="CM448" s="341"/>
      <c r="CN448" s="341"/>
      <c r="CO448" s="341"/>
      <c r="CP448" s="341"/>
      <c r="CQ448" s="341"/>
      <c r="CR448" s="341"/>
      <c r="CS448" s="341"/>
      <c r="CT448" s="341"/>
      <c r="CU448" s="341"/>
      <c r="CV448" s="341"/>
      <c r="CW448" s="341"/>
      <c r="CX448" s="341"/>
      <c r="CY448" s="341"/>
      <c r="CZ448" s="341"/>
    </row>
    <row r="449" s="345" customFormat="true" ht="25.15" customHeight="true" x14ac:dyDescent="0.2">
      <c r="C449" s="1077" t="s">
        <v>217</v>
      </c>
      <c r="D449" s="1078"/>
      <c r="E449" s="615">
        <v>0.27685720190177732</v>
      </c>
      <c r="F449" s="612"/>
      <c r="G449" s="612"/>
      <c r="H449" s="1078" t="s">
        <v>217</v>
      </c>
      <c r="I449" s="1078"/>
      <c r="J449" s="616">
        <v>0.36038067395132362</v>
      </c>
      <c r="K449" s="612"/>
      <c r="L449" s="612"/>
      <c r="M449" s="1078" t="s">
        <v>217</v>
      </c>
      <c r="N449" s="1078"/>
      <c r="O449" s="617">
        <v>0.13908970143283339</v>
      </c>
      <c r="P449" s="612"/>
      <c r="Q449" s="612"/>
      <c r="Z449" s="338"/>
      <c r="AA449" s="338"/>
      <c r="AB449" s="338"/>
      <c r="AC449" s="338"/>
      <c r="AD449" s="338"/>
      <c r="AE449" s="338"/>
      <c r="AF449" s="338"/>
      <c r="AG449" s="338"/>
      <c r="AH449" s="338"/>
      <c r="AI449" s="338"/>
      <c r="AJ449" s="338"/>
      <c r="AK449" s="338"/>
      <c r="AL449" s="338"/>
      <c r="AM449" s="338"/>
      <c r="AN449" s="338"/>
      <c r="AO449" s="338"/>
      <c r="AP449" s="338"/>
      <c r="AQ449" s="338"/>
      <c r="AR449" s="338"/>
      <c r="AS449" s="338"/>
      <c r="AT449" s="338"/>
      <c r="AU449" s="338"/>
      <c r="AV449" s="338"/>
      <c r="AW449" s="338"/>
      <c r="AX449" s="338"/>
      <c r="AY449" s="338"/>
      <c r="AZ449" s="338"/>
      <c r="BA449" s="340"/>
      <c r="BB449" s="419"/>
      <c r="BC449" s="340"/>
      <c r="BD449" s="340"/>
      <c r="BE449" s="340"/>
      <c r="BF449" s="340"/>
      <c r="BG449" s="340"/>
      <c r="BH449" s="340"/>
      <c r="BI449" s="340"/>
      <c r="BJ449" s="340"/>
      <c r="BK449" s="340"/>
      <c r="BL449" s="340"/>
      <c r="BM449" s="340"/>
      <c r="BN449" s="340"/>
      <c r="BO449" s="340"/>
      <c r="BP449" s="340"/>
      <c r="BQ449" s="340"/>
      <c r="BR449" s="340"/>
      <c r="BS449" s="340"/>
      <c r="BT449" s="340"/>
      <c r="BU449" s="340"/>
      <c r="BV449" s="340"/>
      <c r="BW449" s="340"/>
      <c r="BX449" s="340"/>
      <c r="BY449" s="340"/>
      <c r="BZ449" s="341"/>
      <c r="CA449" s="341"/>
      <c r="CB449" s="341"/>
      <c r="CC449" s="341"/>
      <c r="CD449" s="341"/>
      <c r="CE449" s="341"/>
      <c r="CF449" s="341"/>
      <c r="CG449" s="341"/>
      <c r="CH449" s="341"/>
      <c r="CI449" s="341"/>
      <c r="CJ449" s="341"/>
      <c r="CK449" s="341"/>
      <c r="CL449" s="341"/>
      <c r="CM449" s="341"/>
      <c r="CN449" s="341"/>
      <c r="CO449" s="341"/>
      <c r="CP449" s="341"/>
      <c r="CQ449" s="341"/>
      <c r="CR449" s="341"/>
      <c r="CS449" s="341"/>
      <c r="CT449" s="341"/>
      <c r="CU449" s="341"/>
      <c r="CV449" s="341"/>
      <c r="CW449" s="341"/>
      <c r="CX449" s="341"/>
      <c r="CY449" s="341"/>
      <c r="CZ449" s="341"/>
    </row>
    <row r="450" s="345" customFormat="true" ht="25.15" customHeight="true" x14ac:dyDescent="0.2">
      <c r="C450" s="1077" t="s">
        <v>214</v>
      </c>
      <c r="D450" s="1078"/>
      <c r="E450" s="615">
        <v>0.29635712718118351</v>
      </c>
      <c r="F450" s="612"/>
      <c r="G450" s="612"/>
      <c r="H450" s="1078" t="s">
        <v>214</v>
      </c>
      <c r="I450" s="1078"/>
      <c r="J450" s="616">
        <v>0.37617806714744523</v>
      </c>
      <c r="K450" s="612"/>
      <c r="L450" s="612"/>
      <c r="M450" s="1078" t="s">
        <v>214</v>
      </c>
      <c r="N450" s="1078"/>
      <c r="O450" s="617">
        <v>8.4246931110931192E-2</v>
      </c>
      <c r="P450" s="612"/>
      <c r="Q450" s="612"/>
      <c r="Z450" s="338"/>
      <c r="AA450" s="338"/>
      <c r="AB450" s="338"/>
      <c r="AC450" s="338"/>
      <c r="AD450" s="338"/>
      <c r="AE450" s="338"/>
      <c r="AF450" s="338"/>
      <c r="AG450" s="338"/>
      <c r="AH450" s="338"/>
      <c r="AI450" s="338"/>
      <c r="AJ450" s="338"/>
      <c r="AK450" s="338"/>
      <c r="AL450" s="338"/>
      <c r="AM450" s="338"/>
      <c r="AN450" s="338"/>
      <c r="AO450" s="338"/>
      <c r="AP450" s="338"/>
      <c r="AQ450" s="338"/>
      <c r="AR450" s="338"/>
      <c r="AS450" s="338"/>
      <c r="AT450" s="338"/>
      <c r="AU450" s="338"/>
      <c r="AV450" s="338"/>
      <c r="AW450" s="338"/>
      <c r="AX450" s="338"/>
      <c r="AY450" s="338"/>
      <c r="AZ450" s="338"/>
      <c r="BA450" s="340"/>
      <c r="BB450" s="419"/>
      <c r="BC450" s="340"/>
      <c r="BD450" s="340"/>
      <c r="BE450" s="340"/>
      <c r="BF450" s="340"/>
      <c r="BG450" s="340"/>
      <c r="BH450" s="340"/>
      <c r="BI450" s="340"/>
      <c r="BJ450" s="340"/>
      <c r="BK450" s="340"/>
      <c r="BL450" s="340"/>
      <c r="BM450" s="340"/>
      <c r="BN450" s="340"/>
      <c r="BO450" s="340"/>
      <c r="BP450" s="340"/>
      <c r="BQ450" s="340"/>
      <c r="BR450" s="340"/>
      <c r="BS450" s="340"/>
      <c r="BT450" s="340"/>
      <c r="BU450" s="340"/>
      <c r="BV450" s="340"/>
      <c r="BW450" s="340"/>
      <c r="BX450" s="340"/>
      <c r="BY450" s="340"/>
      <c r="BZ450" s="341"/>
      <c r="CA450" s="341"/>
      <c r="CB450" s="341"/>
      <c r="CC450" s="341"/>
      <c r="CD450" s="341"/>
      <c r="CE450" s="341"/>
      <c r="CF450" s="341"/>
      <c r="CG450" s="341"/>
      <c r="CH450" s="341"/>
      <c r="CI450" s="341"/>
      <c r="CJ450" s="341"/>
      <c r="CK450" s="341"/>
      <c r="CL450" s="341"/>
      <c r="CM450" s="341"/>
      <c r="CN450" s="341"/>
      <c r="CO450" s="341"/>
      <c r="CP450" s="341"/>
      <c r="CQ450" s="341"/>
      <c r="CR450" s="341"/>
      <c r="CS450" s="341"/>
      <c r="CT450" s="341"/>
      <c r="CU450" s="341"/>
      <c r="CV450" s="341"/>
      <c r="CW450" s="341"/>
      <c r="CX450" s="341"/>
      <c r="CY450" s="341"/>
      <c r="CZ450" s="341"/>
    </row>
    <row r="451" s="345" customFormat="true" ht="25.15" customHeight="true" x14ac:dyDescent="0.2">
      <c r="C451" s="1077" t="s">
        <v>223</v>
      </c>
      <c r="D451" s="1078"/>
      <c r="E451" s="615">
        <v>1.5346366279979139E-3</v>
      </c>
      <c r="F451" s="612"/>
      <c r="G451" s="612"/>
      <c r="H451" s="1078" t="s">
        <v>223</v>
      </c>
      <c r="I451" s="1078"/>
      <c r="J451" s="616">
        <v>4.1779638833376494E-2</v>
      </c>
      <c r="K451" s="612"/>
      <c r="L451" s="612"/>
      <c r="M451" s="1078" t="s">
        <v>223</v>
      </c>
      <c r="N451" s="1078"/>
      <c r="O451" s="617">
        <v>3.3495382095348053E-2</v>
      </c>
      <c r="P451" s="612"/>
      <c r="Q451" s="612"/>
      <c r="Z451" s="338"/>
      <c r="AA451" s="338"/>
      <c r="AB451" s="338"/>
      <c r="AC451" s="338"/>
      <c r="AD451" s="338"/>
      <c r="AE451" s="338"/>
      <c r="AF451" s="338"/>
      <c r="AG451" s="338"/>
      <c r="AH451" s="338"/>
      <c r="AI451" s="338"/>
      <c r="AJ451" s="338"/>
      <c r="AK451" s="338"/>
      <c r="AL451" s="338"/>
      <c r="AM451" s="338"/>
      <c r="AN451" s="338"/>
      <c r="AO451" s="338"/>
      <c r="AP451" s="338"/>
      <c r="AQ451" s="338"/>
      <c r="AR451" s="338"/>
      <c r="AS451" s="338"/>
      <c r="AT451" s="338"/>
      <c r="AU451" s="338"/>
      <c r="AV451" s="338"/>
      <c r="AW451" s="338"/>
      <c r="AX451" s="338"/>
      <c r="AY451" s="338"/>
      <c r="AZ451" s="338"/>
      <c r="BA451" s="340"/>
      <c r="BB451" s="419"/>
      <c r="BC451" s="340"/>
      <c r="BD451" s="340"/>
      <c r="BE451" s="340"/>
      <c r="BF451" s="340"/>
      <c r="BG451" s="340"/>
      <c r="BH451" s="340"/>
      <c r="BI451" s="340"/>
      <c r="BJ451" s="340"/>
      <c r="BK451" s="340"/>
      <c r="BL451" s="340"/>
      <c r="BM451" s="340"/>
      <c r="BN451" s="340"/>
      <c r="BO451" s="340"/>
      <c r="BP451" s="340"/>
      <c r="BQ451" s="340"/>
      <c r="BR451" s="340"/>
      <c r="BS451" s="340"/>
      <c r="BT451" s="340"/>
      <c r="BU451" s="340"/>
      <c r="BV451" s="340"/>
      <c r="BW451" s="340"/>
      <c r="BX451" s="340"/>
      <c r="BY451" s="340"/>
      <c r="BZ451" s="341"/>
      <c r="CA451" s="341"/>
      <c r="CB451" s="341"/>
      <c r="CC451" s="341"/>
      <c r="CD451" s="341"/>
      <c r="CE451" s="341"/>
      <c r="CF451" s="341"/>
      <c r="CG451" s="341"/>
      <c r="CH451" s="341"/>
      <c r="CI451" s="341"/>
      <c r="CJ451" s="341"/>
      <c r="CK451" s="341"/>
      <c r="CL451" s="341"/>
      <c r="CM451" s="341"/>
      <c r="CN451" s="341"/>
      <c r="CO451" s="341"/>
      <c r="CP451" s="341"/>
      <c r="CQ451" s="341"/>
      <c r="CR451" s="341"/>
      <c r="CS451" s="341"/>
      <c r="CT451" s="341"/>
      <c r="CU451" s="341"/>
      <c r="CV451" s="341"/>
      <c r="CW451" s="341"/>
      <c r="CX451" s="341"/>
      <c r="CY451" s="341"/>
      <c r="CZ451" s="341"/>
    </row>
    <row r="452" s="345" customFormat="true" ht="25.15" customHeight="true" x14ac:dyDescent="0.2">
      <c r="C452" s="1077" t="s">
        <v>221</v>
      </c>
      <c r="D452" s="1078"/>
      <c r="E452" s="615">
        <v>9.5056667802078821E-3</v>
      </c>
      <c r="F452" s="612"/>
      <c r="G452" s="612"/>
      <c r="H452" s="1078" t="s">
        <v>221</v>
      </c>
      <c r="I452" s="1078"/>
      <c r="J452" s="616">
        <v>6.830707625436333E-2</v>
      </c>
      <c r="K452" s="612"/>
      <c r="L452" s="612"/>
      <c r="M452" s="1078" t="s">
        <v>221</v>
      </c>
      <c r="N452" s="1078"/>
      <c r="O452" s="617">
        <v>7.5183285330476871E-2</v>
      </c>
      <c r="P452" s="612"/>
      <c r="Q452" s="612"/>
      <c r="Z452" s="338"/>
      <c r="AA452" s="338"/>
      <c r="AB452" s="338"/>
      <c r="AC452" s="338"/>
      <c r="AD452" s="338"/>
      <c r="AE452" s="338"/>
      <c r="AF452" s="338"/>
      <c r="AG452" s="338"/>
      <c r="AH452" s="338"/>
      <c r="AI452" s="338"/>
      <c r="AJ452" s="338"/>
      <c r="AK452" s="338"/>
      <c r="AL452" s="338"/>
      <c r="AM452" s="338"/>
      <c r="AN452" s="338"/>
      <c r="AO452" s="338"/>
      <c r="AP452" s="338"/>
      <c r="AQ452" s="338"/>
      <c r="AR452" s="338"/>
      <c r="AS452" s="338"/>
      <c r="AT452" s="338"/>
      <c r="AU452" s="338"/>
      <c r="AV452" s="338"/>
      <c r="AW452" s="338"/>
      <c r="AX452" s="338"/>
      <c r="AY452" s="338"/>
      <c r="AZ452" s="338"/>
      <c r="BA452" s="340"/>
      <c r="BB452" s="419"/>
      <c r="BC452" s="340"/>
      <c r="BD452" s="340"/>
      <c r="BE452" s="340"/>
      <c r="BF452" s="340"/>
      <c r="BG452" s="340"/>
      <c r="BH452" s="340"/>
      <c r="BI452" s="340"/>
      <c r="BJ452" s="340"/>
      <c r="BK452" s="340"/>
      <c r="BL452" s="340"/>
      <c r="BM452" s="340"/>
      <c r="BN452" s="340"/>
      <c r="BO452" s="340"/>
      <c r="BP452" s="340"/>
      <c r="BQ452" s="340"/>
      <c r="BR452" s="340"/>
      <c r="BS452" s="340"/>
      <c r="BT452" s="340"/>
      <c r="BU452" s="340"/>
      <c r="BV452" s="340"/>
      <c r="BW452" s="340"/>
      <c r="BX452" s="340"/>
      <c r="BY452" s="340"/>
      <c r="BZ452" s="341"/>
      <c r="CA452" s="341"/>
      <c r="CB452" s="341"/>
      <c r="CC452" s="341"/>
      <c r="CD452" s="341"/>
      <c r="CE452" s="341"/>
      <c r="CF452" s="341"/>
      <c r="CG452" s="341"/>
      <c r="CH452" s="341"/>
      <c r="CI452" s="341"/>
      <c r="CJ452" s="341"/>
      <c r="CK452" s="341"/>
      <c r="CL452" s="341"/>
      <c r="CM452" s="341"/>
      <c r="CN452" s="341"/>
      <c r="CO452" s="341"/>
      <c r="CP452" s="341"/>
      <c r="CQ452" s="341"/>
      <c r="CR452" s="341"/>
      <c r="CS452" s="341"/>
      <c r="CT452" s="341"/>
      <c r="CU452" s="341"/>
      <c r="CV452" s="341"/>
      <c r="CW452" s="341"/>
      <c r="CX452" s="341"/>
      <c r="CY452" s="341"/>
      <c r="CZ452" s="341"/>
    </row>
    <row r="453" s="345" customFormat="true" ht="25.15" customHeight="true" x14ac:dyDescent="0.2">
      <c r="C453" s="1077" t="s">
        <v>220</v>
      </c>
      <c r="D453" s="1078"/>
      <c r="E453" s="615">
        <v>2.038955274899389E-2</v>
      </c>
      <c r="F453" s="612"/>
      <c r="G453" s="612"/>
      <c r="H453" s="1078" t="s">
        <v>220</v>
      </c>
      <c r="I453" s="1078"/>
      <c r="J453" s="616">
        <v>8.3996796149404016E-2</v>
      </c>
      <c r="K453" s="612"/>
      <c r="L453" s="612"/>
      <c r="M453" s="1078" t="s">
        <v>220</v>
      </c>
      <c r="N453" s="1078"/>
      <c r="O453" s="617">
        <v>6.0145885740209792E-2</v>
      </c>
      <c r="P453" s="612"/>
      <c r="Q453" s="612"/>
      <c r="Z453" s="338"/>
      <c r="AA453" s="338"/>
      <c r="AB453" s="338"/>
      <c r="AC453" s="338"/>
      <c r="AD453" s="338"/>
      <c r="AE453" s="338"/>
      <c r="AF453" s="338"/>
      <c r="AG453" s="338"/>
      <c r="AH453" s="338"/>
      <c r="AI453" s="338"/>
      <c r="AJ453" s="338"/>
      <c r="AK453" s="338"/>
      <c r="AL453" s="338"/>
      <c r="AM453" s="338"/>
      <c r="AN453" s="338"/>
      <c r="AO453" s="338"/>
      <c r="AP453" s="338"/>
      <c r="AQ453" s="338"/>
      <c r="AR453" s="338"/>
      <c r="AS453" s="338"/>
      <c r="AT453" s="338"/>
      <c r="AU453" s="338"/>
      <c r="AV453" s="338"/>
      <c r="AW453" s="338"/>
      <c r="AX453" s="338"/>
      <c r="AY453" s="338"/>
      <c r="AZ453" s="338"/>
      <c r="BA453" s="340"/>
      <c r="BB453" s="419"/>
      <c r="BC453" s="340"/>
      <c r="BD453" s="340"/>
      <c r="BE453" s="340"/>
      <c r="BF453" s="340"/>
      <c r="BG453" s="340"/>
      <c r="BH453" s="340"/>
      <c r="BI453" s="340"/>
      <c r="BJ453" s="340"/>
      <c r="BK453" s="340"/>
      <c r="BL453" s="340"/>
      <c r="BM453" s="340"/>
      <c r="BN453" s="340"/>
      <c r="BO453" s="340"/>
      <c r="BP453" s="340"/>
      <c r="BQ453" s="340"/>
      <c r="BR453" s="340"/>
      <c r="BS453" s="340"/>
      <c r="BT453" s="340"/>
      <c r="BU453" s="340"/>
      <c r="BV453" s="340"/>
      <c r="BW453" s="340"/>
      <c r="BX453" s="340"/>
      <c r="BY453" s="340"/>
      <c r="BZ453" s="341"/>
      <c r="CA453" s="341"/>
      <c r="CB453" s="341"/>
      <c r="CC453" s="341"/>
      <c r="CD453" s="341"/>
      <c r="CE453" s="341"/>
      <c r="CF453" s="341"/>
      <c r="CG453" s="341"/>
      <c r="CH453" s="341"/>
      <c r="CI453" s="341"/>
      <c r="CJ453" s="341"/>
      <c r="CK453" s="341"/>
      <c r="CL453" s="341"/>
      <c r="CM453" s="341"/>
      <c r="CN453" s="341"/>
      <c r="CO453" s="341"/>
      <c r="CP453" s="341"/>
      <c r="CQ453" s="341"/>
      <c r="CR453" s="341"/>
      <c r="CS453" s="341"/>
      <c r="CT453" s="341"/>
      <c r="CU453" s="341"/>
      <c r="CV453" s="341"/>
      <c r="CW453" s="341"/>
      <c r="CX453" s="341"/>
      <c r="CY453" s="341"/>
      <c r="CZ453" s="341"/>
    </row>
    <row r="454" s="345" customFormat="true" ht="25.15" customHeight="true" x14ac:dyDescent="0.2">
      <c r="C454" s="1077" t="s">
        <v>222</v>
      </c>
      <c r="D454" s="1078"/>
      <c r="E454" s="615">
        <v>0.1415497044353618</v>
      </c>
      <c r="F454" s="612"/>
      <c r="G454" s="612"/>
      <c r="H454" s="1078" t="s">
        <v>222</v>
      </c>
      <c r="I454" s="1078"/>
      <c r="J454" s="616">
        <v>4.3086106573456941E-2</v>
      </c>
      <c r="K454" s="612"/>
      <c r="L454" s="612"/>
      <c r="M454" s="1078" t="s">
        <v>222</v>
      </c>
      <c r="N454" s="1078"/>
      <c r="O454" s="617">
        <v>6.0304575053490579E-4</v>
      </c>
      <c r="P454" s="612"/>
      <c r="Q454" s="612"/>
      <c r="Z454" s="338"/>
      <c r="AA454" s="338"/>
      <c r="AB454" s="338"/>
      <c r="AC454" s="338"/>
      <c r="AD454" s="338"/>
      <c r="AE454" s="338"/>
      <c r="AF454" s="338"/>
      <c r="AG454" s="338"/>
      <c r="AH454" s="338"/>
      <c r="AI454" s="338"/>
      <c r="AJ454" s="338"/>
      <c r="AK454" s="338"/>
      <c r="AL454" s="338"/>
      <c r="AM454" s="338"/>
      <c r="AN454" s="338"/>
      <c r="AO454" s="338"/>
      <c r="AP454" s="338"/>
      <c r="AQ454" s="338"/>
      <c r="AR454" s="338"/>
      <c r="AS454" s="338"/>
      <c r="AT454" s="338"/>
      <c r="AU454" s="338"/>
      <c r="AV454" s="338"/>
      <c r="AW454" s="338"/>
      <c r="AX454" s="338"/>
      <c r="AY454" s="338"/>
      <c r="AZ454" s="338"/>
      <c r="BA454" s="340"/>
      <c r="BB454" s="419"/>
      <c r="BC454" s="340"/>
      <c r="BD454" s="340"/>
      <c r="BE454" s="340"/>
      <c r="BF454" s="340"/>
      <c r="BG454" s="340"/>
      <c r="BH454" s="340"/>
      <c r="BI454" s="340"/>
      <c r="BJ454" s="340"/>
      <c r="BK454" s="340"/>
      <c r="BL454" s="340"/>
      <c r="BM454" s="340"/>
      <c r="BN454" s="340"/>
      <c r="BO454" s="340"/>
      <c r="BP454" s="340"/>
      <c r="BQ454" s="340"/>
      <c r="BR454" s="340"/>
      <c r="BS454" s="340"/>
      <c r="BT454" s="340"/>
      <c r="BU454" s="340"/>
      <c r="BV454" s="340"/>
      <c r="BW454" s="340"/>
      <c r="BX454" s="340"/>
      <c r="BY454" s="340"/>
      <c r="BZ454" s="341"/>
      <c r="CA454" s="341"/>
      <c r="CB454" s="341"/>
      <c r="CC454" s="341"/>
      <c r="CD454" s="341"/>
      <c r="CE454" s="341"/>
      <c r="CF454" s="341"/>
      <c r="CG454" s="341"/>
      <c r="CH454" s="341"/>
      <c r="CI454" s="341"/>
      <c r="CJ454" s="341"/>
      <c r="CK454" s="341"/>
      <c r="CL454" s="341"/>
      <c r="CM454" s="341"/>
      <c r="CN454" s="341"/>
      <c r="CO454" s="341"/>
      <c r="CP454" s="341"/>
      <c r="CQ454" s="341"/>
      <c r="CR454" s="341"/>
      <c r="CS454" s="341"/>
      <c r="CT454" s="341"/>
      <c r="CU454" s="341"/>
      <c r="CV454" s="341"/>
      <c r="CW454" s="341"/>
      <c r="CX454" s="341"/>
      <c r="CY454" s="341"/>
      <c r="CZ454" s="341"/>
    </row>
    <row r="455" s="345" customFormat="true" ht="25.15" customHeight="true" x14ac:dyDescent="0.2">
      <c r="C455" s="1077" t="s">
        <v>218</v>
      </c>
      <c r="D455" s="1078"/>
      <c r="E455" s="615">
        <v>0.34794742444861665</v>
      </c>
      <c r="F455" s="612"/>
      <c r="G455" s="612"/>
      <c r="H455" s="1078" t="s">
        <v>218</v>
      </c>
      <c r="I455" s="1078"/>
      <c r="J455" s="616">
        <v>2.7658332553378447E-3</v>
      </c>
      <c r="K455" s="612"/>
      <c r="L455" s="612"/>
      <c r="M455" s="1078" t="s">
        <v>218</v>
      </c>
      <c r="N455" s="1078"/>
      <c r="O455" s="617">
        <v>0.1787723569378887</v>
      </c>
      <c r="P455" s="612"/>
      <c r="Q455" s="612"/>
      <c r="Z455" s="338"/>
      <c r="AA455" s="338"/>
      <c r="AB455" s="338"/>
      <c r="AC455" s="338"/>
      <c r="AD455" s="338"/>
      <c r="AE455" s="338"/>
      <c r="AF455" s="338"/>
      <c r="AG455" s="338"/>
      <c r="AH455" s="338"/>
      <c r="AI455" s="338"/>
      <c r="AJ455" s="338"/>
      <c r="AK455" s="338"/>
      <c r="AL455" s="338"/>
      <c r="AM455" s="338"/>
      <c r="AN455" s="338"/>
      <c r="AO455" s="338"/>
      <c r="AP455" s="338"/>
      <c r="AQ455" s="338"/>
      <c r="AR455" s="338"/>
      <c r="AS455" s="338"/>
      <c r="AT455" s="338"/>
      <c r="AU455" s="338"/>
      <c r="AV455" s="338"/>
      <c r="AW455" s="338"/>
      <c r="AX455" s="338"/>
      <c r="AY455" s="338"/>
      <c r="AZ455" s="338"/>
      <c r="BA455" s="340"/>
      <c r="BB455" s="419"/>
      <c r="BC455" s="340"/>
      <c r="BD455" s="340"/>
      <c r="BE455" s="340"/>
      <c r="BF455" s="340"/>
      <c r="BG455" s="340"/>
      <c r="BH455" s="340"/>
      <c r="BI455" s="340"/>
      <c r="BJ455" s="340"/>
      <c r="BK455" s="340"/>
      <c r="BL455" s="340"/>
      <c r="BM455" s="340"/>
      <c r="BN455" s="340"/>
      <c r="BO455" s="340"/>
      <c r="BP455" s="340"/>
      <c r="BQ455" s="340"/>
      <c r="BR455" s="340"/>
      <c r="BS455" s="340"/>
      <c r="BT455" s="340"/>
      <c r="BU455" s="340"/>
      <c r="BV455" s="340"/>
      <c r="BW455" s="340"/>
      <c r="BX455" s="340"/>
      <c r="BY455" s="340"/>
      <c r="BZ455" s="341"/>
      <c r="CA455" s="341"/>
      <c r="CB455" s="341"/>
      <c r="CC455" s="341"/>
      <c r="CD455" s="341"/>
      <c r="CE455" s="341"/>
      <c r="CF455" s="341"/>
      <c r="CG455" s="341"/>
      <c r="CH455" s="341"/>
      <c r="CI455" s="341"/>
      <c r="CJ455" s="341"/>
      <c r="CK455" s="341"/>
      <c r="CL455" s="341"/>
      <c r="CM455" s="341"/>
      <c r="CN455" s="341"/>
      <c r="CO455" s="341"/>
      <c r="CP455" s="341"/>
      <c r="CQ455" s="341"/>
      <c r="CR455" s="341"/>
      <c r="CS455" s="341"/>
      <c r="CT455" s="341"/>
      <c r="CU455" s="341"/>
      <c r="CV455" s="341"/>
      <c r="CW455" s="341"/>
      <c r="CX455" s="341"/>
      <c r="CY455" s="341"/>
      <c r="CZ455" s="341"/>
    </row>
    <row r="456" s="345" customFormat="true" ht="25.15" customHeight="true" x14ac:dyDescent="0.2">
      <c r="C456" s="1077" t="s">
        <v>218</v>
      </c>
      <c r="D456" s="1078"/>
      <c r="E456" s="615">
        <v>0.33538520219219747</v>
      </c>
      <c r="F456" s="612"/>
      <c r="G456" s="612"/>
      <c r="H456" s="1078" t="s">
        <v>218</v>
      </c>
      <c r="I456" s="1078"/>
      <c r="J456" s="616">
        <v>1.2366562678529584E-2</v>
      </c>
      <c r="K456" s="612"/>
      <c r="L456" s="612"/>
      <c r="M456" s="1078" t="s">
        <v>218</v>
      </c>
      <c r="N456" s="1078"/>
      <c r="O456" s="617">
        <v>0.13906308918169888</v>
      </c>
      <c r="P456" s="612"/>
      <c r="Q456" s="612"/>
      <c r="Z456" s="338"/>
      <c r="AA456" s="338"/>
      <c r="AB456" s="338"/>
      <c r="AC456" s="338"/>
      <c r="AD456" s="338"/>
      <c r="AE456" s="338"/>
      <c r="AF456" s="338"/>
      <c r="AG456" s="338"/>
      <c r="AH456" s="338"/>
      <c r="AI456" s="338"/>
      <c r="AJ456" s="338"/>
      <c r="AK456" s="338"/>
      <c r="AL456" s="338"/>
      <c r="AM456" s="338"/>
      <c r="AN456" s="338"/>
      <c r="AO456" s="338"/>
      <c r="AP456" s="338"/>
      <c r="AQ456" s="338"/>
      <c r="AR456" s="338"/>
      <c r="AS456" s="338"/>
      <c r="AT456" s="338"/>
      <c r="AU456" s="338"/>
      <c r="AV456" s="338"/>
      <c r="AW456" s="338"/>
      <c r="AX456" s="338"/>
      <c r="AY456" s="338"/>
      <c r="AZ456" s="338"/>
      <c r="BA456" s="340"/>
      <c r="BB456" s="419"/>
      <c r="BC456" s="340"/>
      <c r="BD456" s="340"/>
      <c r="BE456" s="340"/>
      <c r="BF456" s="340"/>
      <c r="BG456" s="340"/>
      <c r="BH456" s="340"/>
      <c r="BI456" s="340"/>
      <c r="BJ456" s="340"/>
      <c r="BK456" s="340"/>
      <c r="BL456" s="340"/>
      <c r="BM456" s="340"/>
      <c r="BN456" s="340"/>
      <c r="BO456" s="340"/>
      <c r="BP456" s="340"/>
      <c r="BQ456" s="340"/>
      <c r="BR456" s="340"/>
      <c r="BS456" s="340"/>
      <c r="BT456" s="340"/>
      <c r="BU456" s="340"/>
      <c r="BV456" s="340"/>
      <c r="BW456" s="340"/>
      <c r="BX456" s="340"/>
      <c r="BY456" s="340"/>
      <c r="BZ456" s="341"/>
      <c r="CA456" s="341"/>
      <c r="CB456" s="341"/>
      <c r="CC456" s="341"/>
      <c r="CD456" s="341"/>
      <c r="CE456" s="341"/>
      <c r="CF456" s="341"/>
      <c r="CG456" s="341"/>
      <c r="CH456" s="341"/>
      <c r="CI456" s="341"/>
      <c r="CJ456" s="341"/>
      <c r="CK456" s="341"/>
      <c r="CL456" s="341"/>
      <c r="CM456" s="341"/>
      <c r="CN456" s="341"/>
      <c r="CO456" s="341"/>
      <c r="CP456" s="341"/>
      <c r="CQ456" s="341"/>
      <c r="CR456" s="341"/>
      <c r="CS456" s="341"/>
      <c r="CT456" s="341"/>
      <c r="CU456" s="341"/>
      <c r="CV456" s="341"/>
      <c r="CW456" s="341"/>
      <c r="CX456" s="341"/>
      <c r="CY456" s="341"/>
      <c r="CZ456" s="341"/>
    </row>
    <row r="457" s="345" customFormat="true" ht="25.15" customHeight="true" x14ac:dyDescent="0.2">
      <c r="C457" s="1077" t="s">
        <v>218</v>
      </c>
      <c r="D457" s="1078"/>
      <c r="E457" s="618">
        <v>4.2273012774295664E-3</v>
      </c>
      <c r="F457" s="612"/>
      <c r="G457" s="612"/>
      <c r="H457" s="1078" t="s">
        <v>218</v>
      </c>
      <c r="I457" s="1078"/>
      <c r="J457" s="619">
        <v>1.24873528626859E-2</v>
      </c>
      <c r="K457" s="612"/>
      <c r="L457" s="612"/>
      <c r="M457" s="1078" t="s">
        <v>218</v>
      </c>
      <c r="N457" s="1078"/>
      <c r="O457" s="620">
        <v>3.8269895185985191E-2</v>
      </c>
      <c r="P457" s="612"/>
      <c r="Q457" s="612"/>
      <c r="Z457" s="338"/>
      <c r="AA457" s="338"/>
      <c r="AB457" s="338"/>
      <c r="AC457" s="338"/>
      <c r="AD457" s="338"/>
      <c r="AE457" s="338"/>
      <c r="AF457" s="338"/>
      <c r="AG457" s="338"/>
      <c r="AH457" s="338"/>
      <c r="AI457" s="338"/>
      <c r="AJ457" s="338"/>
      <c r="AK457" s="338"/>
      <c r="AL457" s="338"/>
      <c r="AM457" s="338"/>
      <c r="AN457" s="338"/>
      <c r="AO457" s="338"/>
      <c r="AP457" s="338"/>
      <c r="AQ457" s="338"/>
      <c r="AR457" s="338"/>
      <c r="AS457" s="338"/>
      <c r="AT457" s="338"/>
      <c r="AU457" s="338"/>
      <c r="AV457" s="338"/>
      <c r="AW457" s="338"/>
      <c r="AX457" s="338"/>
      <c r="AY457" s="338"/>
      <c r="AZ457" s="338"/>
      <c r="BA457" s="340"/>
      <c r="BB457" s="419"/>
      <c r="BC457" s="340"/>
      <c r="BD457" s="340"/>
      <c r="BE457" s="340"/>
      <c r="BF457" s="340"/>
      <c r="BG457" s="340"/>
      <c r="BH457" s="340"/>
      <c r="BI457" s="340"/>
      <c r="BJ457" s="340"/>
      <c r="BK457" s="340"/>
      <c r="BL457" s="340"/>
      <c r="BM457" s="340"/>
      <c r="BN457" s="340"/>
      <c r="BO457" s="340"/>
      <c r="BP457" s="340"/>
      <c r="BQ457" s="340"/>
      <c r="BR457" s="340"/>
      <c r="BS457" s="340"/>
      <c r="BT457" s="340"/>
      <c r="BU457" s="340"/>
      <c r="BV457" s="340"/>
      <c r="BW457" s="340"/>
      <c r="BX457" s="340"/>
      <c r="BY457" s="340"/>
      <c r="BZ457" s="341"/>
      <c r="CA457" s="341"/>
      <c r="CB457" s="341"/>
      <c r="CC457" s="341"/>
      <c r="CD457" s="341"/>
      <c r="CE457" s="341"/>
      <c r="CF457" s="341"/>
      <c r="CG457" s="341"/>
      <c r="CH457" s="341"/>
      <c r="CI457" s="341"/>
      <c r="CJ457" s="341"/>
      <c r="CK457" s="341"/>
      <c r="CL457" s="341"/>
      <c r="CM457" s="341"/>
      <c r="CN457" s="341"/>
      <c r="CO457" s="341"/>
      <c r="CP457" s="341"/>
      <c r="CQ457" s="341"/>
      <c r="CR457" s="341"/>
      <c r="CS457" s="341"/>
      <c r="CT457" s="341"/>
      <c r="CU457" s="341"/>
      <c r="CV457" s="341"/>
      <c r="CW457" s="341"/>
      <c r="CX457" s="341"/>
      <c r="CY457" s="341"/>
      <c r="CZ457" s="341"/>
    </row>
    <row r="458" s="345" customFormat="true" ht="25.15" customHeight="true" x14ac:dyDescent="0.2">
      <c r="C458" s="1077"/>
      <c r="D458" s="1078"/>
      <c r="E458" s="612"/>
      <c r="F458" s="612"/>
      <c r="G458" s="612"/>
      <c r="H458" s="1078"/>
      <c r="I458" s="1078"/>
      <c r="J458" s="612"/>
      <c r="K458" s="612"/>
      <c r="L458" s="612"/>
      <c r="M458" s="1078"/>
      <c r="N458" s="1078"/>
      <c r="O458" s="612"/>
      <c r="P458" s="612"/>
      <c r="Q458" s="612"/>
      <c r="Z458" s="338"/>
      <c r="AA458" s="338"/>
      <c r="AB458" s="338"/>
      <c r="AC458" s="338"/>
      <c r="AD458" s="338"/>
      <c r="AE458" s="338"/>
      <c r="AF458" s="338"/>
      <c r="AG458" s="338"/>
      <c r="AH458" s="338"/>
      <c r="AI458" s="338"/>
      <c r="AJ458" s="338"/>
      <c r="AK458" s="338"/>
      <c r="AL458" s="338"/>
      <c r="AM458" s="338"/>
      <c r="AN458" s="338"/>
      <c r="AO458" s="338"/>
      <c r="AP458" s="338"/>
      <c r="AQ458" s="338"/>
      <c r="AR458" s="338"/>
      <c r="AS458" s="338"/>
      <c r="AT458" s="338"/>
      <c r="AU458" s="338"/>
      <c r="AV458" s="338"/>
      <c r="AW458" s="338"/>
      <c r="AX458" s="338"/>
      <c r="AY458" s="338"/>
      <c r="AZ458" s="338"/>
      <c r="BA458" s="340"/>
      <c r="BB458" s="419"/>
      <c r="BC458" s="340"/>
      <c r="BD458" s="340"/>
      <c r="BE458" s="340"/>
      <c r="BF458" s="340"/>
      <c r="BG458" s="340"/>
      <c r="BH458" s="340"/>
      <c r="BI458" s="340"/>
      <c r="BJ458" s="340"/>
      <c r="BK458" s="340"/>
      <c r="BL458" s="340"/>
      <c r="BM458" s="340"/>
      <c r="BN458" s="340"/>
      <c r="BO458" s="340"/>
      <c r="BP458" s="340"/>
      <c r="BQ458" s="340"/>
      <c r="BR458" s="340"/>
      <c r="BS458" s="340"/>
      <c r="BT458" s="340"/>
      <c r="BU458" s="340"/>
      <c r="BV458" s="340"/>
      <c r="BW458" s="340"/>
      <c r="BX458" s="340"/>
      <c r="BY458" s="340"/>
      <c r="BZ458" s="341"/>
      <c r="CA458" s="341"/>
      <c r="CB458" s="341"/>
      <c r="CC458" s="341"/>
      <c r="CD458" s="341"/>
      <c r="CE458" s="341"/>
      <c r="CF458" s="341"/>
      <c r="CG458" s="341"/>
      <c r="CH458" s="341"/>
      <c r="CI458" s="341"/>
      <c r="CJ458" s="341"/>
      <c r="CK458" s="341"/>
      <c r="CL458" s="341"/>
      <c r="CM458" s="341"/>
      <c r="CN458" s="341"/>
      <c r="CO458" s="341"/>
      <c r="CP458" s="341"/>
      <c r="CQ458" s="341"/>
      <c r="CR458" s="341"/>
      <c r="CS458" s="341"/>
      <c r="CT458" s="341"/>
      <c r="CU458" s="341"/>
      <c r="CV458" s="341"/>
      <c r="CW458" s="341"/>
      <c r="CX458" s="341"/>
      <c r="CY458" s="341"/>
      <c r="CZ458" s="341"/>
    </row>
    <row r="459" s="345" customFormat="true" ht="25.15" customHeight="true" x14ac:dyDescent="0.2">
      <c r="C459" s="1077"/>
      <c r="D459" s="1078"/>
      <c r="E459" s="612"/>
      <c r="F459" s="612"/>
      <c r="G459" s="612"/>
      <c r="H459" s="1078"/>
      <c r="I459" s="1078"/>
      <c r="J459" s="612"/>
      <c r="K459" s="612"/>
      <c r="L459" s="612"/>
      <c r="M459" s="1078"/>
      <c r="N459" s="1078"/>
      <c r="O459" s="612"/>
      <c r="P459" s="612"/>
      <c r="Q459" s="612"/>
      <c r="Z459" s="338"/>
      <c r="AA459" s="338"/>
      <c r="AB459" s="338"/>
      <c r="AC459" s="338"/>
      <c r="AD459" s="338"/>
      <c r="AE459" s="338"/>
      <c r="AF459" s="338"/>
      <c r="AG459" s="338"/>
      <c r="AH459" s="338"/>
      <c r="AI459" s="338"/>
      <c r="AJ459" s="338"/>
      <c r="AK459" s="338"/>
      <c r="AL459" s="338"/>
      <c r="AM459" s="338"/>
      <c r="AN459" s="338"/>
      <c r="AO459" s="338"/>
      <c r="AP459" s="338"/>
      <c r="AQ459" s="338"/>
      <c r="AR459" s="338"/>
      <c r="AS459" s="338"/>
      <c r="AT459" s="338"/>
      <c r="AU459" s="338"/>
      <c r="AV459" s="338"/>
      <c r="AW459" s="338"/>
      <c r="AX459" s="338"/>
      <c r="AY459" s="338"/>
      <c r="AZ459" s="338"/>
      <c r="BA459" s="340"/>
      <c r="BB459" s="419"/>
      <c r="BC459" s="340"/>
      <c r="BD459" s="340"/>
      <c r="BE459" s="340"/>
      <c r="BF459" s="340"/>
      <c r="BG459" s="340"/>
      <c r="BH459" s="340"/>
      <c r="BI459" s="340"/>
      <c r="BJ459" s="340"/>
      <c r="BK459" s="340"/>
      <c r="BL459" s="340"/>
      <c r="BM459" s="340"/>
      <c r="BN459" s="340"/>
      <c r="BO459" s="340"/>
      <c r="BP459" s="340"/>
      <c r="BQ459" s="340"/>
      <c r="BR459" s="340"/>
      <c r="BS459" s="340"/>
      <c r="BT459" s="340"/>
      <c r="BU459" s="340"/>
      <c r="BV459" s="340"/>
      <c r="BW459" s="340"/>
      <c r="BX459" s="340"/>
      <c r="BY459" s="340"/>
      <c r="BZ459" s="341"/>
      <c r="CA459" s="341"/>
      <c r="CB459" s="341"/>
      <c r="CC459" s="341"/>
      <c r="CD459" s="341"/>
      <c r="CE459" s="341"/>
      <c r="CF459" s="341"/>
      <c r="CG459" s="341"/>
      <c r="CH459" s="341"/>
      <c r="CI459" s="341"/>
      <c r="CJ459" s="341"/>
      <c r="CK459" s="341"/>
      <c r="CL459" s="341"/>
      <c r="CM459" s="341"/>
      <c r="CN459" s="341"/>
      <c r="CO459" s="341"/>
      <c r="CP459" s="341"/>
      <c r="CQ459" s="341"/>
      <c r="CR459" s="341"/>
      <c r="CS459" s="341"/>
      <c r="CT459" s="341"/>
      <c r="CU459" s="341"/>
      <c r="CV459" s="341"/>
      <c r="CW459" s="341"/>
      <c r="CX459" s="341"/>
      <c r="CY459" s="341"/>
      <c r="CZ459" s="341"/>
    </row>
    <row r="460" s="345" customFormat="true" ht="25.15" customHeight="true" x14ac:dyDescent="0.2">
      <c r="C460" s="1077" t="s">
        <v>234</v>
      </c>
      <c r="D460" s="1078"/>
      <c r="E460" s="1078"/>
      <c r="F460" s="1078"/>
      <c r="G460" s="1078"/>
      <c r="H460" s="1078" t="s">
        <v>234</v>
      </c>
      <c r="I460" s="1078"/>
      <c r="J460" s="1078"/>
      <c r="K460" s="1078"/>
      <c r="L460" s="1078"/>
      <c r="M460" s="1078" t="s">
        <v>234</v>
      </c>
      <c r="N460" s="1078"/>
      <c r="O460" s="1078"/>
      <c r="P460" s="1078"/>
      <c r="Q460" s="1078"/>
      <c r="Z460" s="338"/>
      <c r="AA460" s="338"/>
      <c r="AB460" s="338"/>
      <c r="AC460" s="338"/>
      <c r="AD460" s="338"/>
      <c r="AE460" s="338"/>
      <c r="AF460" s="338"/>
      <c r="AG460" s="338"/>
      <c r="AH460" s="338"/>
      <c r="AI460" s="338"/>
      <c r="AJ460" s="338"/>
      <c r="AK460" s="338"/>
      <c r="AL460" s="338"/>
      <c r="AM460" s="338"/>
      <c r="AN460" s="338"/>
      <c r="AO460" s="338"/>
      <c r="AP460" s="338"/>
      <c r="AQ460" s="338"/>
      <c r="AR460" s="338"/>
      <c r="AS460" s="338"/>
      <c r="AT460" s="338"/>
      <c r="AU460" s="338"/>
      <c r="AV460" s="338"/>
      <c r="AW460" s="338"/>
      <c r="AX460" s="338"/>
      <c r="AY460" s="338"/>
      <c r="AZ460" s="338"/>
      <c r="BA460" s="340"/>
      <c r="BB460" s="419"/>
      <c r="BC460" s="340"/>
      <c r="BD460" s="340"/>
      <c r="BE460" s="340"/>
      <c r="BF460" s="340"/>
      <c r="BG460" s="340"/>
      <c r="BH460" s="340"/>
      <c r="BI460" s="340"/>
      <c r="BJ460" s="340"/>
      <c r="BK460" s="340"/>
      <c r="BL460" s="340"/>
      <c r="BM460" s="340"/>
      <c r="BN460" s="340"/>
      <c r="BO460" s="340"/>
      <c r="BP460" s="340"/>
      <c r="BQ460" s="340"/>
      <c r="BR460" s="340"/>
      <c r="BS460" s="340"/>
      <c r="BT460" s="340"/>
      <c r="BU460" s="340"/>
      <c r="BV460" s="340"/>
      <c r="BW460" s="340"/>
      <c r="BX460" s="340"/>
      <c r="BY460" s="340"/>
      <c r="BZ460" s="341"/>
      <c r="CA460" s="341"/>
      <c r="CB460" s="341"/>
      <c r="CC460" s="341"/>
      <c r="CD460" s="341"/>
      <c r="CE460" s="341"/>
      <c r="CF460" s="341"/>
      <c r="CG460" s="341"/>
      <c r="CH460" s="341"/>
      <c r="CI460" s="341"/>
      <c r="CJ460" s="341"/>
      <c r="CK460" s="341"/>
      <c r="CL460" s="341"/>
      <c r="CM460" s="341"/>
      <c r="CN460" s="341"/>
      <c r="CO460" s="341"/>
      <c r="CP460" s="341"/>
      <c r="CQ460" s="341"/>
      <c r="CR460" s="341"/>
      <c r="CS460" s="341"/>
      <c r="CT460" s="341"/>
      <c r="CU460" s="341"/>
      <c r="CV460" s="341"/>
      <c r="CW460" s="341"/>
      <c r="CX460" s="341"/>
      <c r="CY460" s="341"/>
      <c r="CZ460" s="341"/>
    </row>
    <row r="461" s="345" customFormat="true" ht="25.15" customHeight="true" x14ac:dyDescent="0.2">
      <c r="C461" s="1077" t="s">
        <v>207</v>
      </c>
      <c r="D461" s="1078"/>
      <c r="E461" s="1080" t="s">
        <v>235</v>
      </c>
      <c r="F461" s="1081"/>
      <c r="G461" s="1082"/>
      <c r="H461" s="1078" t="s">
        <v>207</v>
      </c>
      <c r="I461" s="1078"/>
      <c r="J461" s="1080" t="s">
        <v>235</v>
      </c>
      <c r="K461" s="1081"/>
      <c r="L461" s="1082"/>
      <c r="M461" s="1078" t="s">
        <v>207</v>
      </c>
      <c r="N461" s="1078"/>
      <c r="O461" s="1080" t="s">
        <v>235</v>
      </c>
      <c r="P461" s="1081"/>
      <c r="Q461" s="1082"/>
      <c r="Z461" s="338"/>
      <c r="AA461" s="338"/>
      <c r="AB461" s="338"/>
      <c r="AC461" s="338"/>
      <c r="AD461" s="338"/>
      <c r="AE461" s="338"/>
      <c r="AF461" s="338"/>
      <c r="AG461" s="338"/>
      <c r="AH461" s="338"/>
      <c r="AI461" s="338"/>
      <c r="AJ461" s="338"/>
      <c r="AK461" s="338"/>
      <c r="AL461" s="338"/>
      <c r="AM461" s="338"/>
      <c r="AN461" s="338"/>
      <c r="AO461" s="338"/>
      <c r="AP461" s="338"/>
      <c r="AQ461" s="338"/>
      <c r="AR461" s="338"/>
      <c r="AS461" s="338"/>
      <c r="AT461" s="338"/>
      <c r="AU461" s="338"/>
      <c r="AV461" s="338"/>
      <c r="AW461" s="338"/>
      <c r="AX461" s="338"/>
      <c r="AY461" s="338"/>
      <c r="AZ461" s="338"/>
      <c r="BA461" s="340"/>
      <c r="BB461" s="419"/>
      <c r="BC461" s="340"/>
      <c r="BD461" s="340"/>
      <c r="BE461" s="340"/>
      <c r="BF461" s="340"/>
      <c r="BG461" s="340"/>
      <c r="BH461" s="340"/>
      <c r="BI461" s="340"/>
      <c r="BJ461" s="340"/>
      <c r="BK461" s="340"/>
      <c r="BL461" s="340"/>
      <c r="BM461" s="340"/>
      <c r="BN461" s="340"/>
      <c r="BO461" s="340"/>
      <c r="BP461" s="340"/>
      <c r="BQ461" s="340"/>
      <c r="BR461" s="340"/>
      <c r="BS461" s="340"/>
      <c r="BT461" s="340"/>
      <c r="BU461" s="340"/>
      <c r="BV461" s="340"/>
      <c r="BW461" s="340"/>
      <c r="BX461" s="340"/>
      <c r="BY461" s="340"/>
      <c r="BZ461" s="341"/>
      <c r="CA461" s="341"/>
      <c r="CB461" s="341"/>
      <c r="CC461" s="341"/>
      <c r="CD461" s="341"/>
      <c r="CE461" s="341"/>
      <c r="CF461" s="341"/>
      <c r="CG461" s="341"/>
      <c r="CH461" s="341"/>
      <c r="CI461" s="341"/>
      <c r="CJ461" s="341"/>
      <c r="CK461" s="341"/>
      <c r="CL461" s="341"/>
      <c r="CM461" s="341"/>
      <c r="CN461" s="341"/>
      <c r="CO461" s="341"/>
      <c r="CP461" s="341"/>
      <c r="CQ461" s="341"/>
      <c r="CR461" s="341"/>
      <c r="CS461" s="341"/>
      <c r="CT461" s="341"/>
      <c r="CU461" s="341"/>
      <c r="CV461" s="341"/>
      <c r="CW461" s="341"/>
      <c r="CX461" s="341"/>
      <c r="CY461" s="341"/>
      <c r="CZ461" s="341"/>
    </row>
    <row r="462" s="345" customFormat="true" ht="25.15" customHeight="true" x14ac:dyDescent="0.2">
      <c r="C462" s="1078"/>
      <c r="D462" s="1078"/>
      <c r="E462" s="597" t="s">
        <v>191</v>
      </c>
      <c r="F462" s="598" t="s">
        <v>236</v>
      </c>
      <c r="G462" s="599" t="s">
        <v>237</v>
      </c>
      <c r="H462" s="1078"/>
      <c r="I462" s="1078"/>
      <c r="J462" s="600" t="s">
        <v>191</v>
      </c>
      <c r="K462" s="601" t="s">
        <v>236</v>
      </c>
      <c r="L462" s="602" t="s">
        <v>237</v>
      </c>
      <c r="M462" s="1078"/>
      <c r="N462" s="1078"/>
      <c r="O462" s="603" t="s">
        <v>191</v>
      </c>
      <c r="P462" s="604" t="s">
        <v>236</v>
      </c>
      <c r="Q462" s="605" t="s">
        <v>237</v>
      </c>
      <c r="Z462" s="338"/>
      <c r="AA462" s="338"/>
      <c r="AB462" s="338"/>
      <c r="AC462" s="338"/>
      <c r="AD462" s="338"/>
      <c r="AE462" s="338"/>
      <c r="AF462" s="338"/>
      <c r="AG462" s="338"/>
      <c r="AH462" s="338"/>
      <c r="AI462" s="338"/>
      <c r="AJ462" s="338"/>
      <c r="AK462" s="338"/>
      <c r="AL462" s="338"/>
      <c r="AM462" s="338"/>
      <c r="AN462" s="338"/>
      <c r="AO462" s="338"/>
      <c r="AP462" s="338"/>
      <c r="AQ462" s="338"/>
      <c r="AR462" s="338"/>
      <c r="AS462" s="338"/>
      <c r="AT462" s="338"/>
      <c r="AU462" s="338"/>
      <c r="AV462" s="338"/>
      <c r="AW462" s="338"/>
      <c r="AX462" s="338"/>
      <c r="AY462" s="338"/>
      <c r="AZ462" s="338"/>
      <c r="BA462" s="340"/>
      <c r="BB462" s="419"/>
      <c r="BC462" s="340"/>
      <c r="BD462" s="340"/>
      <c r="BE462" s="340"/>
      <c r="BF462" s="340"/>
      <c r="BG462" s="340"/>
      <c r="BH462" s="340"/>
      <c r="BI462" s="340"/>
      <c r="BJ462" s="340"/>
      <c r="BK462" s="340"/>
      <c r="BL462" s="340"/>
      <c r="BM462" s="340"/>
      <c r="BN462" s="340"/>
      <c r="BO462" s="340"/>
      <c r="BP462" s="340"/>
      <c r="BQ462" s="340"/>
      <c r="BR462" s="340"/>
      <c r="BS462" s="340"/>
      <c r="BT462" s="340"/>
      <c r="BU462" s="340"/>
      <c r="BV462" s="340"/>
      <c r="BW462" s="340"/>
      <c r="BX462" s="340"/>
      <c r="BY462" s="340"/>
      <c r="BZ462" s="341"/>
      <c r="CA462" s="341"/>
      <c r="CB462" s="341"/>
      <c r="CC462" s="341"/>
      <c r="CD462" s="341"/>
      <c r="CE462" s="341"/>
      <c r="CF462" s="341"/>
      <c r="CG462" s="341"/>
      <c r="CH462" s="341"/>
      <c r="CI462" s="341"/>
      <c r="CJ462" s="341"/>
      <c r="CK462" s="341"/>
      <c r="CL462" s="341"/>
      <c r="CM462" s="341"/>
      <c r="CN462" s="341"/>
      <c r="CO462" s="341"/>
      <c r="CP462" s="341"/>
      <c r="CQ462" s="341"/>
      <c r="CR462" s="341"/>
      <c r="CS462" s="341"/>
      <c r="CT462" s="341"/>
      <c r="CU462" s="341"/>
      <c r="CV462" s="341"/>
      <c r="CW462" s="341"/>
      <c r="CX462" s="341"/>
      <c r="CY462" s="341"/>
      <c r="CZ462" s="341"/>
    </row>
    <row r="463" s="345" customFormat="true" ht="25.15" customHeight="true" x14ac:dyDescent="0.2">
      <c r="C463" s="1077" t="s">
        <v>208</v>
      </c>
      <c r="D463" s="1078"/>
      <c r="E463" s="621">
        <v>5.4776412654823963</v>
      </c>
      <c r="F463" s="622">
        <v>21.910565061929585</v>
      </c>
      <c r="G463" s="623">
        <v>21.910565061929585</v>
      </c>
      <c r="H463" s="1078" t="s">
        <v>208</v>
      </c>
      <c r="I463" s="1078"/>
      <c r="J463" s="624">
        <v>3.621592884465235</v>
      </c>
      <c r="K463" s="625">
        <v>14.48637153786094</v>
      </c>
      <c r="L463" s="626">
        <v>14.48637153786094</v>
      </c>
      <c r="M463" s="1078" t="s">
        <v>208</v>
      </c>
      <c r="N463" s="1078"/>
      <c r="O463" s="627">
        <v>4.018682037610831</v>
      </c>
      <c r="P463" s="628">
        <v>16.074728150443324</v>
      </c>
      <c r="Q463" s="629">
        <v>16.074728150443324</v>
      </c>
      <c r="Z463" s="338"/>
      <c r="AA463" s="338"/>
      <c r="AB463" s="338"/>
      <c r="AC463" s="338"/>
      <c r="AD463" s="338"/>
      <c r="AE463" s="338"/>
      <c r="AF463" s="338"/>
      <c r="AG463" s="338"/>
      <c r="AH463" s="338"/>
      <c r="AI463" s="338"/>
      <c r="AJ463" s="338"/>
      <c r="AK463" s="338"/>
      <c r="AL463" s="338"/>
      <c r="AM463" s="338"/>
      <c r="AN463" s="338"/>
      <c r="AO463" s="338"/>
      <c r="AP463" s="338"/>
      <c r="AQ463" s="338"/>
      <c r="AR463" s="338"/>
      <c r="AS463" s="338"/>
      <c r="AT463" s="338"/>
      <c r="AU463" s="338"/>
      <c r="AV463" s="338"/>
      <c r="AW463" s="338"/>
      <c r="AX463" s="338"/>
      <c r="AY463" s="338"/>
      <c r="AZ463" s="338"/>
      <c r="BA463" s="340"/>
      <c r="BB463" s="419"/>
      <c r="BC463" s="340"/>
      <c r="BD463" s="340"/>
      <c r="BE463" s="340"/>
      <c r="BF463" s="340"/>
      <c r="BG463" s="340"/>
      <c r="BH463" s="340"/>
      <c r="BI463" s="340"/>
      <c r="BJ463" s="340"/>
      <c r="BK463" s="340"/>
      <c r="BL463" s="340"/>
      <c r="BM463" s="340"/>
      <c r="BN463" s="340"/>
      <c r="BO463" s="340"/>
      <c r="BP463" s="340"/>
      <c r="BQ463" s="340"/>
      <c r="BR463" s="340"/>
      <c r="BS463" s="340"/>
      <c r="BT463" s="340"/>
      <c r="BU463" s="340"/>
      <c r="BV463" s="340"/>
      <c r="BW463" s="340"/>
      <c r="BX463" s="340"/>
      <c r="BY463" s="340"/>
      <c r="BZ463" s="341"/>
      <c r="CA463" s="341"/>
      <c r="CB463" s="341"/>
      <c r="CC463" s="341"/>
      <c r="CD463" s="341"/>
      <c r="CE463" s="341"/>
      <c r="CF463" s="341"/>
      <c r="CG463" s="341"/>
      <c r="CH463" s="341"/>
      <c r="CI463" s="341"/>
      <c r="CJ463" s="341"/>
      <c r="CK463" s="341"/>
      <c r="CL463" s="341"/>
      <c r="CM463" s="341"/>
      <c r="CN463" s="341"/>
      <c r="CO463" s="341"/>
      <c r="CP463" s="341"/>
      <c r="CQ463" s="341"/>
      <c r="CR463" s="341"/>
      <c r="CS463" s="341"/>
      <c r="CT463" s="341"/>
      <c r="CU463" s="341"/>
      <c r="CV463" s="341"/>
      <c r="CW463" s="341"/>
      <c r="CX463" s="341"/>
      <c r="CY463" s="341"/>
      <c r="CZ463" s="341"/>
    </row>
    <row r="464" s="345" customFormat="true" ht="25.15" customHeight="true" x14ac:dyDescent="0.2">
      <c r="C464" s="1077"/>
      <c r="D464" s="1078"/>
      <c r="E464" s="612"/>
      <c r="F464" s="612"/>
      <c r="G464" s="612"/>
      <c r="H464" s="1078"/>
      <c r="I464" s="1078"/>
      <c r="J464" s="612"/>
      <c r="K464" s="612"/>
      <c r="L464" s="612"/>
      <c r="M464" s="1078"/>
      <c r="N464" s="1078"/>
      <c r="O464" s="612"/>
      <c r="P464" s="612"/>
      <c r="Q464" s="612"/>
      <c r="Z464" s="338"/>
      <c r="AA464" s="338"/>
      <c r="AB464" s="338"/>
      <c r="AC464" s="338"/>
      <c r="AD464" s="338"/>
      <c r="AE464" s="338"/>
      <c r="AF464" s="338"/>
      <c r="AG464" s="338"/>
      <c r="AH464" s="338"/>
      <c r="AI464" s="338"/>
      <c r="AJ464" s="338"/>
      <c r="AK464" s="338"/>
      <c r="AL464" s="338"/>
      <c r="AM464" s="338"/>
      <c r="AN464" s="338"/>
      <c r="AO464" s="338"/>
      <c r="AP464" s="338"/>
      <c r="AQ464" s="338"/>
      <c r="AR464" s="338"/>
      <c r="AS464" s="338"/>
      <c r="AT464" s="338"/>
      <c r="AU464" s="338"/>
      <c r="AV464" s="338"/>
      <c r="AW464" s="338"/>
      <c r="AX464" s="338"/>
      <c r="AY464" s="338"/>
      <c r="AZ464" s="338"/>
      <c r="BA464" s="340"/>
      <c r="BB464" s="419"/>
      <c r="BC464" s="340"/>
      <c r="BD464" s="340"/>
      <c r="BE464" s="340"/>
      <c r="BF464" s="340"/>
      <c r="BG464" s="340"/>
      <c r="BH464" s="340"/>
      <c r="BI464" s="340"/>
      <c r="BJ464" s="340"/>
      <c r="BK464" s="340"/>
      <c r="BL464" s="340"/>
      <c r="BM464" s="340"/>
      <c r="BN464" s="340"/>
      <c r="BO464" s="340"/>
      <c r="BP464" s="340"/>
      <c r="BQ464" s="340"/>
      <c r="BR464" s="340"/>
      <c r="BS464" s="340"/>
      <c r="BT464" s="340"/>
      <c r="BU464" s="340"/>
      <c r="BV464" s="340"/>
      <c r="BW464" s="340"/>
      <c r="BX464" s="340"/>
      <c r="BY464" s="340"/>
      <c r="BZ464" s="341"/>
      <c r="CA464" s="341"/>
      <c r="CB464" s="341"/>
      <c r="CC464" s="341"/>
      <c r="CD464" s="341"/>
      <c r="CE464" s="341"/>
      <c r="CF464" s="341"/>
      <c r="CG464" s="341"/>
      <c r="CH464" s="341"/>
      <c r="CI464" s="341"/>
      <c r="CJ464" s="341"/>
      <c r="CK464" s="341"/>
      <c r="CL464" s="341"/>
      <c r="CM464" s="341"/>
      <c r="CN464" s="341"/>
      <c r="CO464" s="341"/>
      <c r="CP464" s="341"/>
      <c r="CQ464" s="341"/>
      <c r="CR464" s="341"/>
      <c r="CS464" s="341"/>
      <c r="CT464" s="341"/>
      <c r="CU464" s="341"/>
      <c r="CV464" s="341"/>
      <c r="CW464" s="341"/>
      <c r="CX464" s="341"/>
      <c r="CY464" s="341"/>
      <c r="CZ464" s="341"/>
    </row>
    <row r="465" s="345" customFormat="true" ht="25.15" customHeight="true" x14ac:dyDescent="0.2">
      <c r="C465" s="1077"/>
      <c r="D465" s="1078"/>
      <c r="E465" s="612"/>
      <c r="F465" s="612"/>
      <c r="G465" s="612"/>
      <c r="H465" s="1078"/>
      <c r="I465" s="1078"/>
      <c r="J465" s="612"/>
      <c r="K465" s="612"/>
      <c r="L465" s="612"/>
      <c r="M465" s="1078"/>
      <c r="N465" s="1078"/>
      <c r="O465" s="612"/>
      <c r="P465" s="612"/>
      <c r="Q465" s="612"/>
      <c r="Z465" s="338"/>
      <c r="AA465" s="338"/>
      <c r="AB465" s="338"/>
      <c r="AC465" s="338"/>
      <c r="AD465" s="338"/>
      <c r="AE465" s="338"/>
      <c r="AF465" s="338"/>
      <c r="AG465" s="338"/>
      <c r="AH465" s="338"/>
      <c r="AI465" s="338"/>
      <c r="AJ465" s="338"/>
      <c r="AK465" s="338"/>
      <c r="AL465" s="338"/>
      <c r="AM465" s="338"/>
      <c r="AN465" s="338"/>
      <c r="AO465" s="338"/>
      <c r="AP465" s="338"/>
      <c r="AQ465" s="338"/>
      <c r="AR465" s="338"/>
      <c r="AS465" s="338"/>
      <c r="AT465" s="338"/>
      <c r="AU465" s="338"/>
      <c r="AV465" s="338"/>
      <c r="AW465" s="338"/>
      <c r="AX465" s="338"/>
      <c r="AY465" s="338"/>
      <c r="AZ465" s="338"/>
      <c r="BA465" s="340"/>
      <c r="BB465" s="419"/>
      <c r="BC465" s="340"/>
      <c r="BD465" s="340"/>
      <c r="BE465" s="340"/>
      <c r="BF465" s="340"/>
      <c r="BG465" s="340"/>
      <c r="BH465" s="340"/>
      <c r="BI465" s="340"/>
      <c r="BJ465" s="340"/>
      <c r="BK465" s="340"/>
      <c r="BL465" s="340"/>
      <c r="BM465" s="340"/>
      <c r="BN465" s="340"/>
      <c r="BO465" s="340"/>
      <c r="BP465" s="340"/>
      <c r="BQ465" s="340"/>
      <c r="BR465" s="340"/>
      <c r="BS465" s="340"/>
      <c r="BT465" s="340"/>
      <c r="BU465" s="340"/>
      <c r="BV465" s="340"/>
      <c r="BW465" s="340"/>
      <c r="BX465" s="340"/>
      <c r="BY465" s="340"/>
      <c r="BZ465" s="341"/>
      <c r="CA465" s="341"/>
      <c r="CB465" s="341"/>
      <c r="CC465" s="341"/>
      <c r="CD465" s="341"/>
      <c r="CE465" s="341"/>
      <c r="CF465" s="341"/>
      <c r="CG465" s="341"/>
      <c r="CH465" s="341"/>
      <c r="CI465" s="341"/>
      <c r="CJ465" s="341"/>
      <c r="CK465" s="341"/>
      <c r="CL465" s="341"/>
      <c r="CM465" s="341"/>
      <c r="CN465" s="341"/>
      <c r="CO465" s="341"/>
      <c r="CP465" s="341"/>
      <c r="CQ465" s="341"/>
      <c r="CR465" s="341"/>
      <c r="CS465" s="341"/>
      <c r="CT465" s="341"/>
      <c r="CU465" s="341"/>
      <c r="CV465" s="341"/>
      <c r="CW465" s="341"/>
      <c r="CX465" s="341"/>
      <c r="CY465" s="341"/>
      <c r="CZ465" s="341"/>
    </row>
    <row r="466" s="345" customFormat="true" ht="25.15" customHeight="true" x14ac:dyDescent="0.2">
      <c r="C466" s="1077" t="s">
        <v>238</v>
      </c>
      <c r="D466" s="1078"/>
      <c r="E466" s="1078"/>
      <c r="F466" s="612"/>
      <c r="G466" s="612"/>
      <c r="H466" s="1078" t="s">
        <v>238</v>
      </c>
      <c r="I466" s="1078"/>
      <c r="J466" s="1078"/>
      <c r="K466" s="612"/>
      <c r="L466" s="612"/>
      <c r="M466" s="1078" t="s">
        <v>238</v>
      </c>
      <c r="N466" s="1078"/>
      <c r="O466" s="1078"/>
      <c r="P466" s="612"/>
      <c r="Q466" s="612"/>
      <c r="Z466" s="338"/>
      <c r="AA466" s="338"/>
      <c r="AB466" s="338"/>
      <c r="AC466" s="338"/>
      <c r="AD466" s="338"/>
      <c r="AE466" s="338"/>
      <c r="AF466" s="338"/>
      <c r="AG466" s="338"/>
      <c r="AH466" s="338"/>
      <c r="AI466" s="338"/>
      <c r="AJ466" s="338"/>
      <c r="AK466" s="338"/>
      <c r="AL466" s="338"/>
      <c r="AM466" s="338"/>
      <c r="AN466" s="338"/>
      <c r="AO466" s="338"/>
      <c r="AP466" s="338"/>
      <c r="AQ466" s="338"/>
      <c r="AR466" s="338"/>
      <c r="AS466" s="338"/>
      <c r="AT466" s="338"/>
      <c r="AU466" s="338"/>
      <c r="AV466" s="338"/>
      <c r="AW466" s="338"/>
      <c r="AX466" s="338"/>
      <c r="AY466" s="338"/>
      <c r="AZ466" s="338"/>
      <c r="BA466" s="340"/>
      <c r="BB466" s="419"/>
      <c r="BC466" s="340"/>
      <c r="BD466" s="340"/>
      <c r="BE466" s="340"/>
      <c r="BF466" s="340"/>
      <c r="BG466" s="340"/>
      <c r="BH466" s="340"/>
      <c r="BI466" s="340"/>
      <c r="BJ466" s="340"/>
      <c r="BK466" s="340"/>
      <c r="BL466" s="340"/>
      <c r="BM466" s="340"/>
      <c r="BN466" s="340"/>
      <c r="BO466" s="340"/>
      <c r="BP466" s="340"/>
      <c r="BQ466" s="340"/>
      <c r="BR466" s="340"/>
      <c r="BS466" s="340"/>
      <c r="BT466" s="340"/>
      <c r="BU466" s="340"/>
      <c r="BV466" s="340"/>
      <c r="BW466" s="340"/>
      <c r="BX466" s="340"/>
      <c r="BY466" s="340"/>
      <c r="BZ466" s="341"/>
      <c r="CA466" s="341"/>
      <c r="CB466" s="341"/>
      <c r="CC466" s="341"/>
      <c r="CD466" s="341"/>
      <c r="CE466" s="341"/>
      <c r="CF466" s="341"/>
      <c r="CG466" s="341"/>
      <c r="CH466" s="341"/>
      <c r="CI466" s="341"/>
      <c r="CJ466" s="341"/>
      <c r="CK466" s="341"/>
      <c r="CL466" s="341"/>
      <c r="CM466" s="341"/>
      <c r="CN466" s="341"/>
      <c r="CO466" s="341"/>
      <c r="CP466" s="341"/>
      <c r="CQ466" s="341"/>
      <c r="CR466" s="341"/>
      <c r="CS466" s="341"/>
      <c r="CT466" s="341"/>
      <c r="CU466" s="341"/>
      <c r="CV466" s="341"/>
      <c r="CW466" s="341"/>
      <c r="CX466" s="341"/>
      <c r="CY466" s="341"/>
      <c r="CZ466" s="341"/>
    </row>
    <row r="467" s="345" customFormat="true" ht="25.15" customHeight="true" x14ac:dyDescent="0.2">
      <c r="C467" s="1077"/>
      <c r="D467" s="1078"/>
      <c r="E467" s="606" t="s">
        <v>207</v>
      </c>
      <c r="F467" s="612"/>
      <c r="G467" s="612"/>
      <c r="H467" s="1078"/>
      <c r="I467" s="1078"/>
      <c r="J467" s="607" t="s">
        <v>207</v>
      </c>
      <c r="K467" s="612"/>
      <c r="L467" s="612"/>
      <c r="M467" s="1078"/>
      <c r="N467" s="1078"/>
      <c r="O467" s="608" t="s">
        <v>207</v>
      </c>
      <c r="P467" s="612"/>
      <c r="Q467" s="612"/>
      <c r="Z467" s="338"/>
      <c r="AA467" s="338"/>
      <c r="AB467" s="338"/>
      <c r="AC467" s="338"/>
      <c r="AD467" s="338"/>
      <c r="AE467" s="338"/>
      <c r="AF467" s="338"/>
      <c r="AG467" s="338"/>
      <c r="AH467" s="338"/>
      <c r="AI467" s="338"/>
      <c r="AJ467" s="338"/>
      <c r="AK467" s="338"/>
      <c r="AL467" s="338"/>
      <c r="AM467" s="338"/>
      <c r="AN467" s="338"/>
      <c r="AO467" s="338"/>
      <c r="AP467" s="338"/>
      <c r="AQ467" s="338"/>
      <c r="AR467" s="338"/>
      <c r="AS467" s="338"/>
      <c r="AT467" s="338"/>
      <c r="AU467" s="338"/>
      <c r="AV467" s="338"/>
      <c r="AW467" s="338"/>
      <c r="AX467" s="338"/>
      <c r="AY467" s="338"/>
      <c r="AZ467" s="338"/>
      <c r="BA467" s="340"/>
      <c r="BB467" s="419"/>
      <c r="BC467" s="340"/>
      <c r="BD467" s="340"/>
      <c r="BE467" s="340"/>
      <c r="BF467" s="340"/>
      <c r="BG467" s="340"/>
      <c r="BH467" s="340"/>
      <c r="BI467" s="340"/>
      <c r="BJ467" s="340"/>
      <c r="BK467" s="340"/>
      <c r="BL467" s="340"/>
      <c r="BM467" s="340"/>
      <c r="BN467" s="340"/>
      <c r="BO467" s="340"/>
      <c r="BP467" s="340"/>
      <c r="BQ467" s="340"/>
      <c r="BR467" s="340"/>
      <c r="BS467" s="340"/>
      <c r="BT467" s="340"/>
      <c r="BU467" s="340"/>
      <c r="BV467" s="340"/>
      <c r="BW467" s="340"/>
      <c r="BX467" s="340"/>
      <c r="BY467" s="340"/>
      <c r="BZ467" s="341"/>
      <c r="CA467" s="341"/>
      <c r="CB467" s="341"/>
      <c r="CC467" s="341"/>
      <c r="CD467" s="341"/>
      <c r="CE467" s="341"/>
      <c r="CF467" s="341"/>
      <c r="CG467" s="341"/>
      <c r="CH467" s="341"/>
      <c r="CI467" s="341"/>
      <c r="CJ467" s="341"/>
      <c r="CK467" s="341"/>
      <c r="CL467" s="341"/>
      <c r="CM467" s="341"/>
      <c r="CN467" s="341"/>
      <c r="CO467" s="341"/>
      <c r="CP467" s="341"/>
      <c r="CQ467" s="341"/>
      <c r="CR467" s="341"/>
      <c r="CS467" s="341"/>
      <c r="CT467" s="341"/>
      <c r="CU467" s="341"/>
      <c r="CV467" s="341"/>
      <c r="CW467" s="341"/>
      <c r="CX467" s="341"/>
      <c r="CY467" s="341"/>
      <c r="CZ467" s="341"/>
    </row>
    <row r="468" s="345" customFormat="true" ht="25.15" customHeight="true" x14ac:dyDescent="0.2">
      <c r="C468" s="1078"/>
      <c r="D468" s="1078"/>
      <c r="E468" s="630" t="s">
        <v>208</v>
      </c>
      <c r="F468" s="612"/>
      <c r="G468" s="612"/>
      <c r="H468" s="1078"/>
      <c r="I468" s="1078"/>
      <c r="J468" s="631" t="s">
        <v>208</v>
      </c>
      <c r="K468" s="612"/>
      <c r="L468" s="612"/>
      <c r="M468" s="1078"/>
      <c r="N468" s="1078"/>
      <c r="O468" s="632" t="s">
        <v>208</v>
      </c>
      <c r="P468" s="612"/>
      <c r="Q468" s="612"/>
      <c r="Z468" s="338"/>
      <c r="AA468" s="338"/>
      <c r="AB468" s="338"/>
      <c r="AC468" s="338"/>
      <c r="AD468" s="338"/>
      <c r="AE468" s="338"/>
      <c r="AF468" s="338"/>
      <c r="AG468" s="338"/>
      <c r="AH468" s="338"/>
      <c r="AI468" s="338"/>
      <c r="AJ468" s="338"/>
      <c r="AK468" s="338"/>
      <c r="AL468" s="338"/>
      <c r="AM468" s="338"/>
      <c r="AN468" s="338"/>
      <c r="AO468" s="338"/>
      <c r="AP468" s="338"/>
      <c r="AQ468" s="338"/>
      <c r="AR468" s="338"/>
      <c r="AS468" s="338"/>
      <c r="AT468" s="338"/>
      <c r="AU468" s="338"/>
      <c r="AV468" s="338"/>
      <c r="AW468" s="338"/>
      <c r="AX468" s="338"/>
      <c r="AY468" s="338"/>
      <c r="AZ468" s="338"/>
      <c r="BA468" s="340"/>
      <c r="BB468" s="419"/>
      <c r="BC468" s="340"/>
      <c r="BD468" s="340"/>
      <c r="BE468" s="340"/>
      <c r="BF468" s="340"/>
      <c r="BG468" s="340"/>
      <c r="BH468" s="340"/>
      <c r="BI468" s="340"/>
      <c r="BJ468" s="340"/>
      <c r="BK468" s="340"/>
      <c r="BL468" s="340"/>
      <c r="BM468" s="340"/>
      <c r="BN468" s="340"/>
      <c r="BO468" s="340"/>
      <c r="BP468" s="340"/>
      <c r="BQ468" s="340"/>
      <c r="BR468" s="340"/>
      <c r="BS468" s="340"/>
      <c r="BT468" s="340"/>
      <c r="BU468" s="340"/>
      <c r="BV468" s="340"/>
      <c r="BW468" s="340"/>
      <c r="BX468" s="340"/>
      <c r="BY468" s="340"/>
      <c r="BZ468" s="341"/>
      <c r="CA468" s="341"/>
      <c r="CB468" s="341"/>
      <c r="CC468" s="341"/>
      <c r="CD468" s="341"/>
      <c r="CE468" s="341"/>
      <c r="CF468" s="341"/>
      <c r="CG468" s="341"/>
      <c r="CH468" s="341"/>
      <c r="CI468" s="341"/>
      <c r="CJ468" s="341"/>
      <c r="CK468" s="341"/>
      <c r="CL468" s="341"/>
      <c r="CM468" s="341"/>
      <c r="CN468" s="341"/>
      <c r="CO468" s="341"/>
      <c r="CP468" s="341"/>
      <c r="CQ468" s="341"/>
      <c r="CR468" s="341"/>
      <c r="CS468" s="341"/>
      <c r="CT468" s="341"/>
      <c r="CU468" s="341"/>
      <c r="CV468" s="341"/>
      <c r="CW468" s="341"/>
      <c r="CX468" s="341"/>
      <c r="CY468" s="341"/>
      <c r="CZ468" s="341"/>
    </row>
    <row r="469" s="345" customFormat="true" ht="25.15" customHeight="true" x14ac:dyDescent="0.2">
      <c r="C469" s="1077" t="s">
        <v>224</v>
      </c>
      <c r="D469" s="1078"/>
      <c r="E469" s="611">
        <v>-3.0146130921798315E-2</v>
      </c>
      <c r="F469" s="612"/>
      <c r="G469" s="612"/>
      <c r="H469" s="1078" t="s">
        <v>224</v>
      </c>
      <c r="I469" s="1078"/>
      <c r="J469" s="613">
        <v>-1.1476302550908323E-2</v>
      </c>
      <c r="K469" s="612"/>
      <c r="L469" s="612"/>
      <c r="M469" s="1078" t="s">
        <v>224</v>
      </c>
      <c r="N469" s="1078"/>
      <c r="O469" s="614">
        <v>-3.7541352180488971E-2</v>
      </c>
      <c r="P469" s="612"/>
      <c r="Q469" s="612"/>
      <c r="Z469" s="338"/>
      <c r="AA469" s="338"/>
      <c r="AB469" s="338"/>
      <c r="AC469" s="338"/>
      <c r="AD469" s="338"/>
      <c r="AE469" s="338"/>
      <c r="AF469" s="338"/>
      <c r="AG469" s="338"/>
      <c r="AH469" s="338"/>
      <c r="AI469" s="338"/>
      <c r="AJ469" s="338"/>
      <c r="AK469" s="338"/>
      <c r="AL469" s="338"/>
      <c r="AM469" s="338"/>
      <c r="AN469" s="338"/>
      <c r="AO469" s="338"/>
      <c r="AP469" s="338"/>
      <c r="AQ469" s="338"/>
      <c r="AR469" s="338"/>
      <c r="AS469" s="338"/>
      <c r="AT469" s="338"/>
      <c r="AU469" s="338"/>
      <c r="AV469" s="338"/>
      <c r="AW469" s="338"/>
      <c r="AX469" s="338"/>
      <c r="AY469" s="338"/>
      <c r="AZ469" s="338"/>
      <c r="BA469" s="340"/>
      <c r="BB469" s="419"/>
      <c r="BC469" s="340"/>
      <c r="BD469" s="340"/>
      <c r="BE469" s="340"/>
      <c r="BF469" s="340"/>
      <c r="BG469" s="340"/>
      <c r="BH469" s="340"/>
      <c r="BI469" s="340"/>
      <c r="BJ469" s="340"/>
      <c r="BK469" s="340"/>
      <c r="BL469" s="340"/>
      <c r="BM469" s="340"/>
      <c r="BN469" s="340"/>
      <c r="BO469" s="340"/>
      <c r="BP469" s="340"/>
      <c r="BQ469" s="340"/>
      <c r="BR469" s="340"/>
      <c r="BS469" s="340"/>
      <c r="BT469" s="340"/>
      <c r="BU469" s="340"/>
      <c r="BV469" s="340"/>
      <c r="BW469" s="340"/>
      <c r="BX469" s="340"/>
      <c r="BY469" s="340"/>
      <c r="BZ469" s="341"/>
      <c r="CA469" s="341"/>
      <c r="CB469" s="341"/>
      <c r="CC469" s="341"/>
      <c r="CD469" s="341"/>
      <c r="CE469" s="341"/>
      <c r="CF469" s="341"/>
      <c r="CG469" s="341"/>
      <c r="CH469" s="341"/>
      <c r="CI469" s="341"/>
      <c r="CJ469" s="341"/>
      <c r="CK469" s="341"/>
      <c r="CL469" s="341"/>
      <c r="CM469" s="341"/>
      <c r="CN469" s="341"/>
      <c r="CO469" s="341"/>
      <c r="CP469" s="341"/>
      <c r="CQ469" s="341"/>
      <c r="CR469" s="341"/>
      <c r="CS469" s="341"/>
      <c r="CT469" s="341"/>
      <c r="CU469" s="341"/>
      <c r="CV469" s="341"/>
      <c r="CW469" s="341"/>
      <c r="CX469" s="341"/>
      <c r="CY469" s="341"/>
      <c r="CZ469" s="341"/>
    </row>
    <row r="470" s="345" customFormat="true" ht="25.15" customHeight="true" x14ac:dyDescent="0.2">
      <c r="C470" s="1077" t="s">
        <v>228</v>
      </c>
      <c r="D470" s="1078"/>
      <c r="E470" s="615">
        <v>1.3464431942090242E-2</v>
      </c>
      <c r="F470" s="612"/>
      <c r="G470" s="612"/>
      <c r="H470" s="1078" t="s">
        <v>228</v>
      </c>
      <c r="I470" s="1078"/>
      <c r="J470" s="616">
        <v>1.4636330064654047E-2</v>
      </c>
      <c r="K470" s="612"/>
      <c r="L470" s="612"/>
      <c r="M470" s="1078" t="s">
        <v>228</v>
      </c>
      <c r="N470" s="1078"/>
      <c r="O470" s="617">
        <v>-5.4876537128555991E-4</v>
      </c>
      <c r="P470" s="612"/>
      <c r="Q470" s="612"/>
      <c r="Z470" s="338"/>
      <c r="AA470" s="338"/>
      <c r="AB470" s="338"/>
      <c r="AC470" s="338"/>
      <c r="AD470" s="338"/>
      <c r="AE470" s="338"/>
      <c r="AF470" s="338"/>
      <c r="AG470" s="338"/>
      <c r="AH470" s="338"/>
      <c r="AI470" s="338"/>
      <c r="AJ470" s="338"/>
      <c r="AK470" s="338"/>
      <c r="AL470" s="338"/>
      <c r="AM470" s="338"/>
      <c r="AN470" s="338"/>
      <c r="AO470" s="338"/>
      <c r="AP470" s="338"/>
      <c r="AQ470" s="338"/>
      <c r="AR470" s="338"/>
      <c r="AS470" s="338"/>
      <c r="AT470" s="338"/>
      <c r="AU470" s="338"/>
      <c r="AV470" s="338"/>
      <c r="AW470" s="338"/>
      <c r="AX470" s="338"/>
      <c r="AY470" s="338"/>
      <c r="AZ470" s="338"/>
      <c r="BA470" s="340"/>
      <c r="BB470" s="419"/>
      <c r="BC470" s="340"/>
      <c r="BD470" s="340"/>
      <c r="BE470" s="340"/>
      <c r="BF470" s="340"/>
      <c r="BG470" s="340"/>
      <c r="BH470" s="340"/>
      <c r="BI470" s="340"/>
      <c r="BJ470" s="340"/>
      <c r="BK470" s="340"/>
      <c r="BL470" s="340"/>
      <c r="BM470" s="340"/>
      <c r="BN470" s="340"/>
      <c r="BO470" s="340"/>
      <c r="BP470" s="340"/>
      <c r="BQ470" s="340"/>
      <c r="BR470" s="340"/>
      <c r="BS470" s="340"/>
      <c r="BT470" s="340"/>
      <c r="BU470" s="340"/>
      <c r="BV470" s="340"/>
      <c r="BW470" s="340"/>
      <c r="BX470" s="340"/>
      <c r="BY470" s="340"/>
      <c r="BZ470" s="341"/>
      <c r="CA470" s="341"/>
      <c r="CB470" s="341"/>
      <c r="CC470" s="341"/>
      <c r="CD470" s="341"/>
      <c r="CE470" s="341"/>
      <c r="CF470" s="341"/>
      <c r="CG470" s="341"/>
      <c r="CH470" s="341"/>
      <c r="CI470" s="341"/>
      <c r="CJ470" s="341"/>
      <c r="CK470" s="341"/>
      <c r="CL470" s="341"/>
      <c r="CM470" s="341"/>
      <c r="CN470" s="341"/>
      <c r="CO470" s="341"/>
      <c r="CP470" s="341"/>
      <c r="CQ470" s="341"/>
      <c r="CR470" s="341"/>
      <c r="CS470" s="341"/>
      <c r="CT470" s="341"/>
      <c r="CU470" s="341"/>
      <c r="CV470" s="341"/>
      <c r="CW470" s="341"/>
      <c r="CX470" s="341"/>
      <c r="CY470" s="341"/>
      <c r="CZ470" s="341"/>
    </row>
    <row r="471" s="345" customFormat="true" ht="25.15" customHeight="true" x14ac:dyDescent="0.2">
      <c r="C471" s="1077" t="s">
        <v>210</v>
      </c>
      <c r="D471" s="1078"/>
      <c r="E471" s="615">
        <v>0.14430384219115816</v>
      </c>
      <c r="F471" s="612"/>
      <c r="G471" s="612"/>
      <c r="H471" s="1078" t="s">
        <v>210</v>
      </c>
      <c r="I471" s="1078"/>
      <c r="J471" s="616">
        <v>0.15058413568171167</v>
      </c>
      <c r="K471" s="612"/>
      <c r="L471" s="612"/>
      <c r="M471" s="1078" t="s">
        <v>210</v>
      </c>
      <c r="N471" s="1078"/>
      <c r="O471" s="617">
        <v>0.1937509311290849</v>
      </c>
      <c r="P471" s="612"/>
      <c r="Q471" s="612"/>
      <c r="Z471" s="338"/>
      <c r="AA471" s="338"/>
      <c r="AB471" s="338"/>
      <c r="AC471" s="338"/>
      <c r="AD471" s="338"/>
      <c r="AE471" s="338"/>
      <c r="AF471" s="338"/>
      <c r="AG471" s="338"/>
      <c r="AH471" s="338"/>
      <c r="AI471" s="338"/>
      <c r="AJ471" s="338"/>
      <c r="AK471" s="338"/>
      <c r="AL471" s="338"/>
      <c r="AM471" s="338"/>
      <c r="AN471" s="338"/>
      <c r="AO471" s="338"/>
      <c r="AP471" s="338"/>
      <c r="AQ471" s="338"/>
      <c r="AR471" s="338"/>
      <c r="AS471" s="338"/>
      <c r="AT471" s="338"/>
      <c r="AU471" s="338"/>
      <c r="AV471" s="338"/>
      <c r="AW471" s="338"/>
      <c r="AX471" s="338"/>
      <c r="AY471" s="338"/>
      <c r="AZ471" s="338"/>
      <c r="BA471" s="340"/>
      <c r="BB471" s="419"/>
      <c r="BC471" s="340"/>
      <c r="BD471" s="340"/>
      <c r="BE471" s="340"/>
      <c r="BF471" s="340"/>
      <c r="BG471" s="340"/>
      <c r="BH471" s="340"/>
      <c r="BI471" s="340"/>
      <c r="BJ471" s="340"/>
      <c r="BK471" s="340"/>
      <c r="BL471" s="340"/>
      <c r="BM471" s="340"/>
      <c r="BN471" s="340"/>
      <c r="BO471" s="340"/>
      <c r="BP471" s="340"/>
      <c r="BQ471" s="340"/>
      <c r="BR471" s="340"/>
      <c r="BS471" s="340"/>
      <c r="BT471" s="340"/>
      <c r="BU471" s="340"/>
      <c r="BV471" s="340"/>
      <c r="BW471" s="340"/>
      <c r="BX471" s="340"/>
      <c r="BY471" s="340"/>
      <c r="BZ471" s="341"/>
      <c r="CA471" s="341"/>
      <c r="CB471" s="341"/>
      <c r="CC471" s="341"/>
      <c r="CD471" s="341"/>
      <c r="CE471" s="341"/>
      <c r="CF471" s="341"/>
      <c r="CG471" s="341"/>
      <c r="CH471" s="341"/>
      <c r="CI471" s="341"/>
      <c r="CJ471" s="341"/>
      <c r="CK471" s="341"/>
      <c r="CL471" s="341"/>
      <c r="CM471" s="341"/>
      <c r="CN471" s="341"/>
      <c r="CO471" s="341"/>
      <c r="CP471" s="341"/>
      <c r="CQ471" s="341"/>
      <c r="CR471" s="341"/>
      <c r="CS471" s="341"/>
      <c r="CT471" s="341"/>
      <c r="CU471" s="341"/>
      <c r="CV471" s="341"/>
      <c r="CW471" s="341"/>
      <c r="CX471" s="341"/>
      <c r="CY471" s="341"/>
      <c r="CZ471" s="341"/>
    </row>
    <row r="472" s="345" customFormat="true" ht="25.15" customHeight="true" x14ac:dyDescent="0.2">
      <c r="C472" s="1077" t="s">
        <v>211</v>
      </c>
      <c r="D472" s="1078"/>
      <c r="E472" s="615">
        <v>-0.14928782205661051</v>
      </c>
      <c r="F472" s="612"/>
      <c r="G472" s="612"/>
      <c r="H472" s="1078" t="s">
        <v>211</v>
      </c>
      <c r="I472" s="1078"/>
      <c r="J472" s="616">
        <v>-0.18983039115014924</v>
      </c>
      <c r="K472" s="612"/>
      <c r="L472" s="612"/>
      <c r="M472" s="1078" t="s">
        <v>211</v>
      </c>
      <c r="N472" s="1078"/>
      <c r="O472" s="617">
        <v>-0.18649085142626118</v>
      </c>
      <c r="P472" s="612"/>
      <c r="Q472" s="612"/>
      <c r="Z472" s="338"/>
      <c r="AA472" s="338"/>
      <c r="AB472" s="338"/>
      <c r="AC472" s="338"/>
      <c r="AD472" s="338"/>
      <c r="AE472" s="338"/>
      <c r="AF472" s="338"/>
      <c r="AG472" s="338"/>
      <c r="AH472" s="338"/>
      <c r="AI472" s="338"/>
      <c r="AJ472" s="338"/>
      <c r="AK472" s="338"/>
      <c r="AL472" s="338"/>
      <c r="AM472" s="338"/>
      <c r="AN472" s="338"/>
      <c r="AO472" s="338"/>
      <c r="AP472" s="338"/>
      <c r="AQ472" s="338"/>
      <c r="AR472" s="338"/>
      <c r="AS472" s="338"/>
      <c r="AT472" s="338"/>
      <c r="AU472" s="338"/>
      <c r="AV472" s="338"/>
      <c r="AW472" s="338"/>
      <c r="AX472" s="338"/>
      <c r="AY472" s="338"/>
      <c r="AZ472" s="338"/>
      <c r="BA472" s="340"/>
      <c r="BB472" s="419"/>
      <c r="BC472" s="340"/>
      <c r="BD472" s="340"/>
      <c r="BE472" s="340"/>
      <c r="BF472" s="340"/>
      <c r="BG472" s="340"/>
      <c r="BH472" s="340"/>
      <c r="BI472" s="340"/>
      <c r="BJ472" s="340"/>
      <c r="BK472" s="340"/>
      <c r="BL472" s="340"/>
      <c r="BM472" s="340"/>
      <c r="BN472" s="340"/>
      <c r="BO472" s="340"/>
      <c r="BP472" s="340"/>
      <c r="BQ472" s="340"/>
      <c r="BR472" s="340"/>
      <c r="BS472" s="340"/>
      <c r="BT472" s="340"/>
      <c r="BU472" s="340"/>
      <c r="BV472" s="340"/>
      <c r="BW472" s="340"/>
      <c r="BX472" s="340"/>
      <c r="BY472" s="340"/>
      <c r="BZ472" s="341"/>
      <c r="CA472" s="341"/>
      <c r="CB472" s="341"/>
      <c r="CC472" s="341"/>
      <c r="CD472" s="341"/>
      <c r="CE472" s="341"/>
      <c r="CF472" s="341"/>
      <c r="CG472" s="341"/>
      <c r="CH472" s="341"/>
      <c r="CI472" s="341"/>
      <c r="CJ472" s="341"/>
      <c r="CK472" s="341"/>
      <c r="CL472" s="341"/>
      <c r="CM472" s="341"/>
      <c r="CN472" s="341"/>
      <c r="CO472" s="341"/>
      <c r="CP472" s="341"/>
      <c r="CQ472" s="341"/>
      <c r="CR472" s="341"/>
      <c r="CS472" s="341"/>
      <c r="CT472" s="341"/>
      <c r="CU472" s="341"/>
      <c r="CV472" s="341"/>
      <c r="CW472" s="341"/>
      <c r="CX472" s="341"/>
      <c r="CY472" s="341"/>
      <c r="CZ472" s="341"/>
    </row>
    <row r="473" s="345" customFormat="true" ht="25.15" customHeight="true" x14ac:dyDescent="0.2">
      <c r="C473" s="1077" t="s">
        <v>230</v>
      </c>
      <c r="D473" s="1078"/>
      <c r="E473" s="615">
        <v>-1.3188549356283441E-2</v>
      </c>
      <c r="F473" s="612"/>
      <c r="G473" s="612"/>
      <c r="H473" s="1078" t="s">
        <v>230</v>
      </c>
      <c r="I473" s="1078"/>
      <c r="J473" s="616">
        <v>-1.2338063529121588E-2</v>
      </c>
      <c r="K473" s="612"/>
      <c r="L473" s="612"/>
      <c r="M473" s="1078" t="s">
        <v>230</v>
      </c>
      <c r="N473" s="1078"/>
      <c r="O473" s="617">
        <v>-1.3060051159510529E-2</v>
      </c>
      <c r="P473" s="612"/>
      <c r="Q473" s="612"/>
      <c r="Z473" s="338"/>
      <c r="AA473" s="338"/>
      <c r="AB473" s="338"/>
      <c r="AC473" s="338"/>
      <c r="AD473" s="338"/>
      <c r="AE473" s="338"/>
      <c r="AF473" s="338"/>
      <c r="AG473" s="338"/>
      <c r="AH473" s="338"/>
      <c r="AI473" s="338"/>
      <c r="AJ473" s="338"/>
      <c r="AK473" s="338"/>
      <c r="AL473" s="338"/>
      <c r="AM473" s="338"/>
      <c r="AN473" s="338"/>
      <c r="AO473" s="338"/>
      <c r="AP473" s="338"/>
      <c r="AQ473" s="338"/>
      <c r="AR473" s="338"/>
      <c r="AS473" s="338"/>
      <c r="AT473" s="338"/>
      <c r="AU473" s="338"/>
      <c r="AV473" s="338"/>
      <c r="AW473" s="338"/>
      <c r="AX473" s="338"/>
      <c r="AY473" s="338"/>
      <c r="AZ473" s="338"/>
      <c r="BA473" s="340"/>
      <c r="BB473" s="419"/>
      <c r="BC473" s="340"/>
      <c r="BD473" s="340"/>
      <c r="BE473" s="340"/>
      <c r="BF473" s="340"/>
      <c r="BG473" s="340"/>
      <c r="BH473" s="340"/>
      <c r="BI473" s="340"/>
      <c r="BJ473" s="340"/>
      <c r="BK473" s="340"/>
      <c r="BL473" s="340"/>
      <c r="BM473" s="340"/>
      <c r="BN473" s="340"/>
      <c r="BO473" s="340"/>
      <c r="BP473" s="340"/>
      <c r="BQ473" s="340"/>
      <c r="BR473" s="340"/>
      <c r="BS473" s="340"/>
      <c r="BT473" s="340"/>
      <c r="BU473" s="340"/>
      <c r="BV473" s="340"/>
      <c r="BW473" s="340"/>
      <c r="BX473" s="340"/>
      <c r="BY473" s="340"/>
      <c r="BZ473" s="341"/>
      <c r="CA473" s="341"/>
      <c r="CB473" s="341"/>
      <c r="CC473" s="341"/>
      <c r="CD473" s="341"/>
      <c r="CE473" s="341"/>
      <c r="CF473" s="341"/>
      <c r="CG473" s="341"/>
      <c r="CH473" s="341"/>
      <c r="CI473" s="341"/>
      <c r="CJ473" s="341"/>
      <c r="CK473" s="341"/>
      <c r="CL473" s="341"/>
      <c r="CM473" s="341"/>
      <c r="CN473" s="341"/>
      <c r="CO473" s="341"/>
      <c r="CP473" s="341"/>
      <c r="CQ473" s="341"/>
      <c r="CR473" s="341"/>
      <c r="CS473" s="341"/>
      <c r="CT473" s="341"/>
      <c r="CU473" s="341"/>
      <c r="CV473" s="341"/>
      <c r="CW473" s="341"/>
      <c r="CX473" s="341"/>
      <c r="CY473" s="341"/>
      <c r="CZ473" s="341"/>
    </row>
    <row r="474" s="345" customFormat="true" ht="25.15" customHeight="true" x14ac:dyDescent="0.2">
      <c r="C474" s="1077" t="s">
        <v>213</v>
      </c>
      <c r="D474" s="1078"/>
      <c r="E474" s="615">
        <v>-0.13157687411605729</v>
      </c>
      <c r="F474" s="612"/>
      <c r="G474" s="612"/>
      <c r="H474" s="1078" t="s">
        <v>213</v>
      </c>
      <c r="I474" s="1078"/>
      <c r="J474" s="616">
        <v>-0.10560357908681889</v>
      </c>
      <c r="K474" s="612"/>
      <c r="L474" s="612"/>
      <c r="M474" s="1078" t="s">
        <v>213</v>
      </c>
      <c r="N474" s="1078"/>
      <c r="O474" s="617">
        <v>-0.17697770622093856</v>
      </c>
      <c r="P474" s="612"/>
      <c r="Q474" s="612"/>
      <c r="Z474" s="338"/>
      <c r="AA474" s="338"/>
      <c r="AB474" s="338"/>
      <c r="AC474" s="338"/>
      <c r="AD474" s="338"/>
      <c r="AE474" s="338"/>
      <c r="AF474" s="338"/>
      <c r="AG474" s="338"/>
      <c r="AH474" s="338"/>
      <c r="AI474" s="338"/>
      <c r="AJ474" s="338"/>
      <c r="AK474" s="338"/>
      <c r="AL474" s="338"/>
      <c r="AM474" s="338"/>
      <c r="AN474" s="338"/>
      <c r="AO474" s="338"/>
      <c r="AP474" s="338"/>
      <c r="AQ474" s="338"/>
      <c r="AR474" s="338"/>
      <c r="AS474" s="338"/>
      <c r="AT474" s="338"/>
      <c r="AU474" s="338"/>
      <c r="AV474" s="338"/>
      <c r="AW474" s="338"/>
      <c r="AX474" s="338"/>
      <c r="AY474" s="338"/>
      <c r="AZ474" s="338"/>
      <c r="BA474" s="340"/>
      <c r="BB474" s="419"/>
      <c r="BC474" s="340"/>
      <c r="BD474" s="340"/>
      <c r="BE474" s="340"/>
      <c r="BF474" s="340"/>
      <c r="BG474" s="340"/>
      <c r="BH474" s="340"/>
      <c r="BI474" s="340"/>
      <c r="BJ474" s="340"/>
      <c r="BK474" s="340"/>
      <c r="BL474" s="340"/>
      <c r="BM474" s="340"/>
      <c r="BN474" s="340"/>
      <c r="BO474" s="340"/>
      <c r="BP474" s="340"/>
      <c r="BQ474" s="340"/>
      <c r="BR474" s="340"/>
      <c r="BS474" s="340"/>
      <c r="BT474" s="340"/>
      <c r="BU474" s="340"/>
      <c r="BV474" s="340"/>
      <c r="BW474" s="340"/>
      <c r="BX474" s="340"/>
      <c r="BY474" s="340"/>
      <c r="BZ474" s="341"/>
      <c r="CA474" s="341"/>
      <c r="CB474" s="341"/>
      <c r="CC474" s="341"/>
      <c r="CD474" s="341"/>
      <c r="CE474" s="341"/>
      <c r="CF474" s="341"/>
      <c r="CG474" s="341"/>
      <c r="CH474" s="341"/>
      <c r="CI474" s="341"/>
      <c r="CJ474" s="341"/>
      <c r="CK474" s="341"/>
      <c r="CL474" s="341"/>
      <c r="CM474" s="341"/>
      <c r="CN474" s="341"/>
      <c r="CO474" s="341"/>
      <c r="CP474" s="341"/>
      <c r="CQ474" s="341"/>
      <c r="CR474" s="341"/>
      <c r="CS474" s="341"/>
      <c r="CT474" s="341"/>
      <c r="CU474" s="341"/>
      <c r="CV474" s="341"/>
      <c r="CW474" s="341"/>
      <c r="CX474" s="341"/>
      <c r="CY474" s="341"/>
      <c r="CZ474" s="341"/>
    </row>
    <row r="475" s="345" customFormat="true" ht="25.15" customHeight="true" x14ac:dyDescent="0.2">
      <c r="C475" s="1077" t="s">
        <v>216</v>
      </c>
      <c r="D475" s="1078"/>
      <c r="E475" s="615">
        <v>0.12023130501551513</v>
      </c>
      <c r="F475" s="612"/>
      <c r="G475" s="612"/>
      <c r="H475" s="1078" t="s">
        <v>216</v>
      </c>
      <c r="I475" s="1078"/>
      <c r="J475" s="616">
        <v>4.312770341859503E-2</v>
      </c>
      <c r="K475" s="612"/>
      <c r="L475" s="612"/>
      <c r="M475" s="1078" t="s">
        <v>216</v>
      </c>
      <c r="N475" s="1078"/>
      <c r="O475" s="617">
        <v>0.17292317974657256</v>
      </c>
      <c r="P475" s="612"/>
      <c r="Q475" s="612"/>
      <c r="Z475" s="338"/>
      <c r="AA475" s="338"/>
      <c r="AB475" s="338"/>
      <c r="AC475" s="338"/>
      <c r="AD475" s="338"/>
      <c r="AE475" s="338"/>
      <c r="AF475" s="338"/>
      <c r="AG475" s="338"/>
      <c r="AH475" s="338"/>
      <c r="AI475" s="338"/>
      <c r="AJ475" s="338"/>
      <c r="AK475" s="338"/>
      <c r="AL475" s="338"/>
      <c r="AM475" s="338"/>
      <c r="AN475" s="338"/>
      <c r="AO475" s="338"/>
      <c r="AP475" s="338"/>
      <c r="AQ475" s="338"/>
      <c r="AR475" s="338"/>
      <c r="AS475" s="338"/>
      <c r="AT475" s="338"/>
      <c r="AU475" s="338"/>
      <c r="AV475" s="338"/>
      <c r="AW475" s="338"/>
      <c r="AX475" s="338"/>
      <c r="AY475" s="338"/>
      <c r="AZ475" s="338"/>
      <c r="BA475" s="340"/>
      <c r="BB475" s="419"/>
      <c r="BC475" s="340"/>
      <c r="BD475" s="340"/>
      <c r="BE475" s="340"/>
      <c r="BF475" s="340"/>
      <c r="BG475" s="340"/>
      <c r="BH475" s="340"/>
      <c r="BI475" s="340"/>
      <c r="BJ475" s="340"/>
      <c r="BK475" s="340"/>
      <c r="BL475" s="340"/>
      <c r="BM475" s="340"/>
      <c r="BN475" s="340"/>
      <c r="BO475" s="340"/>
      <c r="BP475" s="340"/>
      <c r="BQ475" s="340"/>
      <c r="BR475" s="340"/>
      <c r="BS475" s="340"/>
      <c r="BT475" s="340"/>
      <c r="BU475" s="340"/>
      <c r="BV475" s="340"/>
      <c r="BW475" s="340"/>
      <c r="BX475" s="340"/>
      <c r="BY475" s="340"/>
      <c r="BZ475" s="341"/>
      <c r="CA475" s="341"/>
      <c r="CB475" s="341"/>
      <c r="CC475" s="341"/>
      <c r="CD475" s="341"/>
      <c r="CE475" s="341"/>
      <c r="CF475" s="341"/>
      <c r="CG475" s="341"/>
      <c r="CH475" s="341"/>
      <c r="CI475" s="341"/>
      <c r="CJ475" s="341"/>
      <c r="CK475" s="341"/>
      <c r="CL475" s="341"/>
      <c r="CM475" s="341"/>
      <c r="CN475" s="341"/>
      <c r="CO475" s="341"/>
      <c r="CP475" s="341"/>
      <c r="CQ475" s="341"/>
      <c r="CR475" s="341"/>
      <c r="CS475" s="341"/>
      <c r="CT475" s="341"/>
      <c r="CU475" s="341"/>
      <c r="CV475" s="341"/>
      <c r="CW475" s="341"/>
      <c r="CX475" s="341"/>
      <c r="CY475" s="341"/>
      <c r="CZ475" s="341"/>
    </row>
    <row r="476" s="345" customFormat="true" ht="25.15" customHeight="true" x14ac:dyDescent="0.2">
      <c r="C476" s="1077" t="s">
        <v>231</v>
      </c>
      <c r="D476" s="1078"/>
      <c r="E476" s="615">
        <v>9.8412174946978129E-4</v>
      </c>
      <c r="F476" s="612"/>
      <c r="G476" s="612"/>
      <c r="H476" s="1078" t="s">
        <v>231</v>
      </c>
      <c r="I476" s="1078"/>
      <c r="J476" s="616">
        <v>8.0515549692801187E-3</v>
      </c>
      <c r="K476" s="612"/>
      <c r="L476" s="612"/>
      <c r="M476" s="1078" t="s">
        <v>231</v>
      </c>
      <c r="N476" s="1078"/>
      <c r="O476" s="617">
        <v>7.7459574426371131E-3</v>
      </c>
      <c r="P476" s="612"/>
      <c r="Q476" s="612"/>
      <c r="Z476" s="338"/>
      <c r="AA476" s="338"/>
      <c r="AB476" s="338"/>
      <c r="AC476" s="338"/>
      <c r="AD476" s="338"/>
      <c r="AE476" s="338"/>
      <c r="AF476" s="338"/>
      <c r="AG476" s="338"/>
      <c r="AH476" s="338"/>
      <c r="AI476" s="338"/>
      <c r="AJ476" s="338"/>
      <c r="AK476" s="338"/>
      <c r="AL476" s="338"/>
      <c r="AM476" s="338"/>
      <c r="AN476" s="338"/>
      <c r="AO476" s="338"/>
      <c r="AP476" s="338"/>
      <c r="AQ476" s="338"/>
      <c r="AR476" s="338"/>
      <c r="AS476" s="338"/>
      <c r="AT476" s="338"/>
      <c r="AU476" s="338"/>
      <c r="AV476" s="338"/>
      <c r="AW476" s="338"/>
      <c r="AX476" s="338"/>
      <c r="AY476" s="338"/>
      <c r="AZ476" s="338"/>
      <c r="BA476" s="340"/>
      <c r="BB476" s="419"/>
      <c r="BC476" s="340"/>
      <c r="BD476" s="340"/>
      <c r="BE476" s="340"/>
      <c r="BF476" s="340"/>
      <c r="BG476" s="340"/>
      <c r="BH476" s="340"/>
      <c r="BI476" s="340"/>
      <c r="BJ476" s="340"/>
      <c r="BK476" s="340"/>
      <c r="BL476" s="340"/>
      <c r="BM476" s="340"/>
      <c r="BN476" s="340"/>
      <c r="BO476" s="340"/>
      <c r="BP476" s="340"/>
      <c r="BQ476" s="340"/>
      <c r="BR476" s="340"/>
      <c r="BS476" s="340"/>
      <c r="BT476" s="340"/>
      <c r="BU476" s="340"/>
      <c r="BV476" s="340"/>
      <c r="BW476" s="340"/>
      <c r="BX476" s="340"/>
      <c r="BY476" s="340"/>
      <c r="BZ476" s="341"/>
      <c r="CA476" s="341"/>
      <c r="CB476" s="341"/>
      <c r="CC476" s="341"/>
      <c r="CD476" s="341"/>
      <c r="CE476" s="341"/>
      <c r="CF476" s="341"/>
      <c r="CG476" s="341"/>
      <c r="CH476" s="341"/>
      <c r="CI476" s="341"/>
      <c r="CJ476" s="341"/>
      <c r="CK476" s="341"/>
      <c r="CL476" s="341"/>
      <c r="CM476" s="341"/>
      <c r="CN476" s="341"/>
      <c r="CO476" s="341"/>
      <c r="CP476" s="341"/>
      <c r="CQ476" s="341"/>
      <c r="CR476" s="341"/>
      <c r="CS476" s="341"/>
      <c r="CT476" s="341"/>
      <c r="CU476" s="341"/>
      <c r="CV476" s="341"/>
      <c r="CW476" s="341"/>
      <c r="CX476" s="341"/>
      <c r="CY476" s="341"/>
      <c r="CZ476" s="341"/>
    </row>
    <row r="477" s="345" customFormat="true" ht="25.15" customHeight="true" x14ac:dyDescent="0.2">
      <c r="C477" s="1077" t="s">
        <v>225</v>
      </c>
      <c r="D477" s="1078"/>
      <c r="E477" s="615">
        <v>1.7572815708466465E-2</v>
      </c>
      <c r="F477" s="612"/>
      <c r="G477" s="612"/>
      <c r="H477" s="1078" t="s">
        <v>225</v>
      </c>
      <c r="I477" s="1078"/>
      <c r="J477" s="616">
        <v>2.0729177177627942E-2</v>
      </c>
      <c r="K477" s="612"/>
      <c r="L477" s="612"/>
      <c r="M477" s="1078" t="s">
        <v>225</v>
      </c>
      <c r="N477" s="1078"/>
      <c r="O477" s="617">
        <v>8.2087541382226958E-3</v>
      </c>
      <c r="P477" s="612"/>
      <c r="Q477" s="612"/>
      <c r="Z477" s="338"/>
      <c r="AA477" s="338"/>
      <c r="AB477" s="338"/>
      <c r="AC477" s="338"/>
      <c r="AD477" s="338"/>
      <c r="AE477" s="338"/>
      <c r="AF477" s="338"/>
      <c r="AG477" s="338"/>
      <c r="AH477" s="338"/>
      <c r="AI477" s="338"/>
      <c r="AJ477" s="338"/>
      <c r="AK477" s="338"/>
      <c r="AL477" s="338"/>
      <c r="AM477" s="338"/>
      <c r="AN477" s="338"/>
      <c r="AO477" s="338"/>
      <c r="AP477" s="338"/>
      <c r="AQ477" s="338"/>
      <c r="AR477" s="338"/>
      <c r="AS477" s="338"/>
      <c r="AT477" s="338"/>
      <c r="AU477" s="338"/>
      <c r="AV477" s="338"/>
      <c r="AW477" s="338"/>
      <c r="AX477" s="338"/>
      <c r="AY477" s="338"/>
      <c r="AZ477" s="338"/>
      <c r="BA477" s="340"/>
      <c r="BB477" s="419"/>
      <c r="BC477" s="340"/>
      <c r="BD477" s="340"/>
      <c r="BE477" s="340"/>
      <c r="BF477" s="340"/>
      <c r="BG477" s="340"/>
      <c r="BH477" s="340"/>
      <c r="BI477" s="340"/>
      <c r="BJ477" s="340"/>
      <c r="BK477" s="340"/>
      <c r="BL477" s="340"/>
      <c r="BM477" s="340"/>
      <c r="BN477" s="340"/>
      <c r="BO477" s="340"/>
      <c r="BP477" s="340"/>
      <c r="BQ477" s="340"/>
      <c r="BR477" s="340"/>
      <c r="BS477" s="340"/>
      <c r="BT477" s="340"/>
      <c r="BU477" s="340"/>
      <c r="BV477" s="340"/>
      <c r="BW477" s="340"/>
      <c r="BX477" s="340"/>
      <c r="BY477" s="340"/>
      <c r="BZ477" s="341"/>
      <c r="CA477" s="341"/>
      <c r="CB477" s="341"/>
      <c r="CC477" s="341"/>
      <c r="CD477" s="341"/>
      <c r="CE477" s="341"/>
      <c r="CF477" s="341"/>
      <c r="CG477" s="341"/>
      <c r="CH477" s="341"/>
      <c r="CI477" s="341"/>
      <c r="CJ477" s="341"/>
      <c r="CK477" s="341"/>
      <c r="CL477" s="341"/>
      <c r="CM477" s="341"/>
      <c r="CN477" s="341"/>
      <c r="CO477" s="341"/>
      <c r="CP477" s="341"/>
      <c r="CQ477" s="341"/>
      <c r="CR477" s="341"/>
      <c r="CS477" s="341"/>
      <c r="CT477" s="341"/>
      <c r="CU477" s="341"/>
      <c r="CV477" s="341"/>
      <c r="CW477" s="341"/>
      <c r="CX477" s="341"/>
      <c r="CY477" s="341"/>
      <c r="CZ477" s="341"/>
    </row>
    <row r="478" s="345" customFormat="true" ht="25.15" customHeight="true" x14ac:dyDescent="0.2">
      <c r="C478" s="1077" t="s">
        <v>212</v>
      </c>
      <c r="D478" s="1078"/>
      <c r="E478" s="615">
        <v>-0.1477684667454072</v>
      </c>
      <c r="F478" s="612"/>
      <c r="G478" s="612"/>
      <c r="H478" s="1078" t="s">
        <v>212</v>
      </c>
      <c r="I478" s="1078"/>
      <c r="J478" s="616">
        <v>-0.20782246215301023</v>
      </c>
      <c r="K478" s="612"/>
      <c r="L478" s="612"/>
      <c r="M478" s="1078" t="s">
        <v>212</v>
      </c>
      <c r="N478" s="1078"/>
      <c r="O478" s="617">
        <v>-0.16980012951420581</v>
      </c>
      <c r="P478" s="612"/>
      <c r="Q478" s="612"/>
      <c r="Z478" s="338"/>
      <c r="AA478" s="338"/>
      <c r="AB478" s="338"/>
      <c r="AC478" s="338"/>
      <c r="AD478" s="338"/>
      <c r="AE478" s="338"/>
      <c r="AF478" s="338"/>
      <c r="AG478" s="338"/>
      <c r="AH478" s="338"/>
      <c r="AI478" s="338"/>
      <c r="AJ478" s="338"/>
      <c r="AK478" s="338"/>
      <c r="AL478" s="338"/>
      <c r="AM478" s="338"/>
      <c r="AN478" s="338"/>
      <c r="AO478" s="338"/>
      <c r="AP478" s="338"/>
      <c r="AQ478" s="338"/>
      <c r="AR478" s="338"/>
      <c r="AS478" s="338"/>
      <c r="AT478" s="338"/>
      <c r="AU478" s="338"/>
      <c r="AV478" s="338"/>
      <c r="AW478" s="338"/>
      <c r="AX478" s="338"/>
      <c r="AY478" s="338"/>
      <c r="AZ478" s="338"/>
      <c r="BA478" s="340"/>
      <c r="BB478" s="419"/>
      <c r="BC478" s="340"/>
      <c r="BD478" s="340"/>
      <c r="BE478" s="340"/>
      <c r="BF478" s="340"/>
      <c r="BG478" s="340"/>
      <c r="BH478" s="340"/>
      <c r="BI478" s="340"/>
      <c r="BJ478" s="340"/>
      <c r="BK478" s="340"/>
      <c r="BL478" s="340"/>
      <c r="BM478" s="340"/>
      <c r="BN478" s="340"/>
      <c r="BO478" s="340"/>
      <c r="BP478" s="340"/>
      <c r="BQ478" s="340"/>
      <c r="BR478" s="340"/>
      <c r="BS478" s="340"/>
      <c r="BT478" s="340"/>
      <c r="BU478" s="340"/>
      <c r="BV478" s="340"/>
      <c r="BW478" s="340"/>
      <c r="BX478" s="340"/>
      <c r="BY478" s="340"/>
      <c r="BZ478" s="341"/>
      <c r="CA478" s="341"/>
      <c r="CB478" s="341"/>
      <c r="CC478" s="341"/>
      <c r="CD478" s="341"/>
      <c r="CE478" s="341"/>
      <c r="CF478" s="341"/>
      <c r="CG478" s="341"/>
      <c r="CH478" s="341"/>
      <c r="CI478" s="341"/>
      <c r="CJ478" s="341"/>
      <c r="CK478" s="341"/>
      <c r="CL478" s="341"/>
      <c r="CM478" s="341"/>
      <c r="CN478" s="341"/>
      <c r="CO478" s="341"/>
      <c r="CP478" s="341"/>
      <c r="CQ478" s="341"/>
      <c r="CR478" s="341"/>
      <c r="CS478" s="341"/>
      <c r="CT478" s="341"/>
      <c r="CU478" s="341"/>
      <c r="CV478" s="341"/>
      <c r="CW478" s="341"/>
      <c r="CX478" s="341"/>
      <c r="CY478" s="341"/>
      <c r="CZ478" s="341"/>
    </row>
    <row r="479" s="345" customFormat="true" ht="25.15" customHeight="true" x14ac:dyDescent="0.2">
      <c r="C479" s="1077" t="s">
        <v>229</v>
      </c>
      <c r="D479" s="1078"/>
      <c r="E479" s="615">
        <v>-7.3970379911624266E-4</v>
      </c>
      <c r="F479" s="612"/>
      <c r="G479" s="612"/>
      <c r="H479" s="1078" t="s">
        <v>229</v>
      </c>
      <c r="I479" s="1078"/>
      <c r="J479" s="616">
        <v>-1.6330223257723292E-2</v>
      </c>
      <c r="K479" s="612"/>
      <c r="L479" s="612"/>
      <c r="M479" s="1078" t="s">
        <v>229</v>
      </c>
      <c r="N479" s="1078"/>
      <c r="O479" s="617">
        <v>9.5841201167532839E-3</v>
      </c>
      <c r="P479" s="612"/>
      <c r="Q479" s="612"/>
      <c r="Z479" s="338"/>
      <c r="AA479" s="338"/>
      <c r="AB479" s="338"/>
      <c r="AC479" s="338"/>
      <c r="AD479" s="338"/>
      <c r="AE479" s="338"/>
      <c r="AF479" s="338"/>
      <c r="AG479" s="338"/>
      <c r="AH479" s="338"/>
      <c r="AI479" s="338"/>
      <c r="AJ479" s="338"/>
      <c r="AK479" s="338"/>
      <c r="AL479" s="338"/>
      <c r="AM479" s="338"/>
      <c r="AN479" s="338"/>
      <c r="AO479" s="338"/>
      <c r="AP479" s="338"/>
      <c r="AQ479" s="338"/>
      <c r="AR479" s="338"/>
      <c r="AS479" s="338"/>
      <c r="AT479" s="338"/>
      <c r="AU479" s="338"/>
      <c r="AV479" s="338"/>
      <c r="AW479" s="338"/>
      <c r="AX479" s="338"/>
      <c r="AY479" s="338"/>
      <c r="AZ479" s="338"/>
      <c r="BA479" s="340"/>
      <c r="BB479" s="419"/>
      <c r="BC479" s="340"/>
      <c r="BD479" s="340"/>
      <c r="BE479" s="340"/>
      <c r="BF479" s="340"/>
      <c r="BG479" s="340"/>
      <c r="BH479" s="340"/>
      <c r="BI479" s="340"/>
      <c r="BJ479" s="340"/>
      <c r="BK479" s="340"/>
      <c r="BL479" s="340"/>
      <c r="BM479" s="340"/>
      <c r="BN479" s="340"/>
      <c r="BO479" s="340"/>
      <c r="BP479" s="340"/>
      <c r="BQ479" s="340"/>
      <c r="BR479" s="340"/>
      <c r="BS479" s="340"/>
      <c r="BT479" s="340"/>
      <c r="BU479" s="340"/>
      <c r="BV479" s="340"/>
      <c r="BW479" s="340"/>
      <c r="BX479" s="340"/>
      <c r="BY479" s="340"/>
      <c r="BZ479" s="341"/>
      <c r="CA479" s="341"/>
      <c r="CB479" s="341"/>
      <c r="CC479" s="341"/>
      <c r="CD479" s="341"/>
      <c r="CE479" s="341"/>
      <c r="CF479" s="341"/>
      <c r="CG479" s="341"/>
      <c r="CH479" s="341"/>
      <c r="CI479" s="341"/>
      <c r="CJ479" s="341"/>
      <c r="CK479" s="341"/>
      <c r="CL479" s="341"/>
      <c r="CM479" s="341"/>
      <c r="CN479" s="341"/>
      <c r="CO479" s="341"/>
      <c r="CP479" s="341"/>
      <c r="CQ479" s="341"/>
      <c r="CR479" s="341"/>
      <c r="CS479" s="341"/>
      <c r="CT479" s="341"/>
      <c r="CU479" s="341"/>
      <c r="CV479" s="341"/>
      <c r="CW479" s="341"/>
      <c r="CX479" s="341"/>
      <c r="CY479" s="341"/>
      <c r="CZ479" s="341"/>
    </row>
    <row r="480" s="345" customFormat="true" ht="25.15" customHeight="true" x14ac:dyDescent="0.2">
      <c r="C480" s="1077" t="s">
        <v>226</v>
      </c>
      <c r="D480" s="1078"/>
      <c r="E480" s="615">
        <v>-8.708393223508866E-3</v>
      </c>
      <c r="F480" s="612"/>
      <c r="G480" s="612"/>
      <c r="H480" s="1078" t="s">
        <v>226</v>
      </c>
      <c r="I480" s="1078"/>
      <c r="J480" s="616">
        <v>-2.3193789731712385E-2</v>
      </c>
      <c r="K480" s="612"/>
      <c r="L480" s="612"/>
      <c r="M480" s="1078" t="s">
        <v>226</v>
      </c>
      <c r="N480" s="1078"/>
      <c r="O480" s="617">
        <v>2.3235026422197599E-2</v>
      </c>
      <c r="P480" s="612"/>
      <c r="Q480" s="612"/>
      <c r="Z480" s="338"/>
      <c r="AA480" s="338"/>
      <c r="AB480" s="338"/>
      <c r="AC480" s="338"/>
      <c r="AD480" s="338"/>
      <c r="AE480" s="338"/>
      <c r="AF480" s="338"/>
      <c r="AG480" s="338"/>
      <c r="AH480" s="338"/>
      <c r="AI480" s="338"/>
      <c r="AJ480" s="338"/>
      <c r="AK480" s="338"/>
      <c r="AL480" s="338"/>
      <c r="AM480" s="338"/>
      <c r="AN480" s="338"/>
      <c r="AO480" s="338"/>
      <c r="AP480" s="338"/>
      <c r="AQ480" s="338"/>
      <c r="AR480" s="338"/>
      <c r="AS480" s="338"/>
      <c r="AT480" s="338"/>
      <c r="AU480" s="338"/>
      <c r="AV480" s="338"/>
      <c r="AW480" s="338"/>
      <c r="AX480" s="338"/>
      <c r="AY480" s="338"/>
      <c r="AZ480" s="338"/>
      <c r="BA480" s="340"/>
      <c r="BB480" s="419"/>
      <c r="BC480" s="340"/>
      <c r="BD480" s="340"/>
      <c r="BE480" s="340"/>
      <c r="BF480" s="340"/>
      <c r="BG480" s="340"/>
      <c r="BH480" s="340"/>
      <c r="BI480" s="340"/>
      <c r="BJ480" s="340"/>
      <c r="BK480" s="340"/>
      <c r="BL480" s="340"/>
      <c r="BM480" s="340"/>
      <c r="BN480" s="340"/>
      <c r="BO480" s="340"/>
      <c r="BP480" s="340"/>
      <c r="BQ480" s="340"/>
      <c r="BR480" s="340"/>
      <c r="BS480" s="340"/>
      <c r="BT480" s="340"/>
      <c r="BU480" s="340"/>
      <c r="BV480" s="340"/>
      <c r="BW480" s="340"/>
      <c r="BX480" s="340"/>
      <c r="BY480" s="340"/>
      <c r="BZ480" s="341"/>
      <c r="CA480" s="341"/>
      <c r="CB480" s="341"/>
      <c r="CC480" s="341"/>
      <c r="CD480" s="341"/>
      <c r="CE480" s="341"/>
      <c r="CF480" s="341"/>
      <c r="CG480" s="341"/>
      <c r="CH480" s="341"/>
      <c r="CI480" s="341"/>
      <c r="CJ480" s="341"/>
      <c r="CK480" s="341"/>
      <c r="CL480" s="341"/>
      <c r="CM480" s="341"/>
      <c r="CN480" s="341"/>
      <c r="CO480" s="341"/>
      <c r="CP480" s="341"/>
      <c r="CQ480" s="341"/>
      <c r="CR480" s="341"/>
      <c r="CS480" s="341"/>
      <c r="CT480" s="341"/>
      <c r="CU480" s="341"/>
      <c r="CV480" s="341"/>
      <c r="CW480" s="341"/>
      <c r="CX480" s="341"/>
      <c r="CY480" s="341"/>
      <c r="CZ480" s="341"/>
    </row>
    <row r="481" s="345" customFormat="true" ht="25.15" customHeight="true" x14ac:dyDescent="0.2">
      <c r="C481" s="1077" t="s">
        <v>209</v>
      </c>
      <c r="D481" s="1078"/>
      <c r="E481" s="615">
        <v>0.15199489286310816</v>
      </c>
      <c r="F481" s="612"/>
      <c r="G481" s="612"/>
      <c r="H481" s="1078" t="s">
        <v>209</v>
      </c>
      <c r="I481" s="1078"/>
      <c r="J481" s="616">
        <v>0.21004565118472815</v>
      </c>
      <c r="K481" s="612"/>
      <c r="L481" s="612"/>
      <c r="M481" s="1078" t="s">
        <v>209</v>
      </c>
      <c r="N481" s="1078"/>
      <c r="O481" s="617">
        <v>0.17606833771733896</v>
      </c>
      <c r="P481" s="612"/>
      <c r="Q481" s="612"/>
      <c r="Z481" s="338"/>
      <c r="AA481" s="338"/>
      <c r="AB481" s="338"/>
      <c r="AC481" s="338"/>
      <c r="AD481" s="338"/>
      <c r="AE481" s="338"/>
      <c r="AF481" s="338"/>
      <c r="AG481" s="338"/>
      <c r="AH481" s="338"/>
      <c r="AI481" s="338"/>
      <c r="AJ481" s="338"/>
      <c r="AK481" s="338"/>
      <c r="AL481" s="338"/>
      <c r="AM481" s="338"/>
      <c r="AN481" s="338"/>
      <c r="AO481" s="338"/>
      <c r="AP481" s="338"/>
      <c r="AQ481" s="338"/>
      <c r="AR481" s="338"/>
      <c r="AS481" s="338"/>
      <c r="AT481" s="338"/>
      <c r="AU481" s="338"/>
      <c r="AV481" s="338"/>
      <c r="AW481" s="338"/>
      <c r="AX481" s="338"/>
      <c r="AY481" s="338"/>
      <c r="AZ481" s="338"/>
      <c r="BA481" s="340"/>
      <c r="BB481" s="419"/>
      <c r="BC481" s="340"/>
      <c r="BD481" s="340"/>
      <c r="BE481" s="340"/>
      <c r="BF481" s="340"/>
      <c r="BG481" s="340"/>
      <c r="BH481" s="340"/>
      <c r="BI481" s="340"/>
      <c r="BJ481" s="340"/>
      <c r="BK481" s="340"/>
      <c r="BL481" s="340"/>
      <c r="BM481" s="340"/>
      <c r="BN481" s="340"/>
      <c r="BO481" s="340"/>
      <c r="BP481" s="340"/>
      <c r="BQ481" s="340"/>
      <c r="BR481" s="340"/>
      <c r="BS481" s="340"/>
      <c r="BT481" s="340"/>
      <c r="BU481" s="340"/>
      <c r="BV481" s="340"/>
      <c r="BW481" s="340"/>
      <c r="BX481" s="340"/>
      <c r="BY481" s="340"/>
      <c r="BZ481" s="341"/>
      <c r="CA481" s="341"/>
      <c r="CB481" s="341"/>
      <c r="CC481" s="341"/>
      <c r="CD481" s="341"/>
      <c r="CE481" s="341"/>
      <c r="CF481" s="341"/>
      <c r="CG481" s="341"/>
      <c r="CH481" s="341"/>
      <c r="CI481" s="341"/>
      <c r="CJ481" s="341"/>
      <c r="CK481" s="341"/>
      <c r="CL481" s="341"/>
      <c r="CM481" s="341"/>
      <c r="CN481" s="341"/>
      <c r="CO481" s="341"/>
      <c r="CP481" s="341"/>
      <c r="CQ481" s="341"/>
      <c r="CR481" s="341"/>
      <c r="CS481" s="341"/>
      <c r="CT481" s="341"/>
      <c r="CU481" s="341"/>
      <c r="CV481" s="341"/>
      <c r="CW481" s="341"/>
      <c r="CX481" s="341"/>
      <c r="CY481" s="341"/>
      <c r="CZ481" s="341"/>
    </row>
    <row r="482" s="345" customFormat="true" ht="25.15" customHeight="true" x14ac:dyDescent="0.2">
      <c r="C482" s="1077" t="s">
        <v>227</v>
      </c>
      <c r="D482" s="1078"/>
      <c r="E482" s="615">
        <v>-1.462257850508499E-2</v>
      </c>
      <c r="F482" s="612"/>
      <c r="G482" s="612"/>
      <c r="H482" s="1078" t="s">
        <v>227</v>
      </c>
      <c r="I482" s="1078"/>
      <c r="J482" s="616">
        <v>-1.1658100639603947E-2</v>
      </c>
      <c r="K482" s="612"/>
      <c r="L482" s="612"/>
      <c r="M482" s="1078" t="s">
        <v>227</v>
      </c>
      <c r="N482" s="1078"/>
      <c r="O482" s="617">
        <v>-1.6619614903791564E-2</v>
      </c>
      <c r="P482" s="612"/>
      <c r="Q482" s="612"/>
      <c r="Z482" s="338"/>
      <c r="AA482" s="338"/>
      <c r="AB482" s="338"/>
      <c r="AC482" s="338"/>
      <c r="AD482" s="338"/>
      <c r="AE482" s="338"/>
      <c r="AF482" s="338"/>
      <c r="AG482" s="338"/>
      <c r="AH482" s="338"/>
      <c r="AI482" s="338"/>
      <c r="AJ482" s="338"/>
      <c r="AK482" s="338"/>
      <c r="AL482" s="338"/>
      <c r="AM482" s="338"/>
      <c r="AN482" s="338"/>
      <c r="AO482" s="338"/>
      <c r="AP482" s="338"/>
      <c r="AQ482" s="338"/>
      <c r="AR482" s="338"/>
      <c r="AS482" s="338"/>
      <c r="AT482" s="338"/>
      <c r="AU482" s="338"/>
      <c r="AV482" s="338"/>
      <c r="AW482" s="338"/>
      <c r="AX482" s="338"/>
      <c r="AY482" s="338"/>
      <c r="AZ482" s="338"/>
      <c r="BA482" s="340"/>
      <c r="BB482" s="419"/>
      <c r="BC482" s="340"/>
      <c r="BD482" s="340"/>
      <c r="BE482" s="340"/>
      <c r="BF482" s="340"/>
      <c r="BG482" s="340"/>
      <c r="BH482" s="340"/>
      <c r="BI482" s="340"/>
      <c r="BJ482" s="340"/>
      <c r="BK482" s="340"/>
      <c r="BL482" s="340"/>
      <c r="BM482" s="340"/>
      <c r="BN482" s="340"/>
      <c r="BO482" s="340"/>
      <c r="BP482" s="340"/>
      <c r="BQ482" s="340"/>
      <c r="BR482" s="340"/>
      <c r="BS482" s="340"/>
      <c r="BT482" s="340"/>
      <c r="BU482" s="340"/>
      <c r="BV482" s="340"/>
      <c r="BW482" s="340"/>
      <c r="BX482" s="340"/>
      <c r="BY482" s="340"/>
      <c r="BZ482" s="341"/>
      <c r="CA482" s="341"/>
      <c r="CB482" s="341"/>
      <c r="CC482" s="341"/>
      <c r="CD482" s="341"/>
      <c r="CE482" s="341"/>
      <c r="CF482" s="341"/>
      <c r="CG482" s="341"/>
      <c r="CH482" s="341"/>
      <c r="CI482" s="341"/>
      <c r="CJ482" s="341"/>
      <c r="CK482" s="341"/>
      <c r="CL482" s="341"/>
      <c r="CM482" s="341"/>
      <c r="CN482" s="341"/>
      <c r="CO482" s="341"/>
      <c r="CP482" s="341"/>
      <c r="CQ482" s="341"/>
      <c r="CR482" s="341"/>
      <c r="CS482" s="341"/>
      <c r="CT482" s="341"/>
      <c r="CU482" s="341"/>
      <c r="CV482" s="341"/>
      <c r="CW482" s="341"/>
      <c r="CX482" s="341"/>
      <c r="CY482" s="341"/>
      <c r="CZ482" s="341"/>
    </row>
    <row r="483" s="345" customFormat="true" ht="25.15" customHeight="true" x14ac:dyDescent="0.2">
      <c r="C483" s="1077" t="s">
        <v>215</v>
      </c>
      <c r="D483" s="1078"/>
      <c r="E483" s="615">
        <v>0.10371887486127886</v>
      </c>
      <c r="F483" s="612"/>
      <c r="G483" s="612"/>
      <c r="H483" s="1078" t="s">
        <v>215</v>
      </c>
      <c r="I483" s="1078"/>
      <c r="J483" s="616">
        <v>0.16923717829832291</v>
      </c>
      <c r="K483" s="612"/>
      <c r="L483" s="612"/>
      <c r="M483" s="1078" t="s">
        <v>215</v>
      </c>
      <c r="N483" s="1078"/>
      <c r="O483" s="617">
        <v>4.8150487573284738E-2</v>
      </c>
      <c r="P483" s="612"/>
      <c r="Q483" s="612"/>
      <c r="Z483" s="338"/>
      <c r="AA483" s="338"/>
      <c r="AB483" s="338"/>
      <c r="AC483" s="338"/>
      <c r="AD483" s="338"/>
      <c r="AE483" s="338"/>
      <c r="AF483" s="338"/>
      <c r="AG483" s="338"/>
      <c r="AH483" s="338"/>
      <c r="AI483" s="338"/>
      <c r="AJ483" s="338"/>
      <c r="AK483" s="338"/>
      <c r="AL483" s="338"/>
      <c r="AM483" s="338"/>
      <c r="AN483" s="338"/>
      <c r="AO483" s="338"/>
      <c r="AP483" s="338"/>
      <c r="AQ483" s="338"/>
      <c r="AR483" s="338"/>
      <c r="AS483" s="338"/>
      <c r="AT483" s="338"/>
      <c r="AU483" s="338"/>
      <c r="AV483" s="338"/>
      <c r="AW483" s="338"/>
      <c r="AX483" s="338"/>
      <c r="AY483" s="338"/>
      <c r="AZ483" s="338"/>
      <c r="BA483" s="340"/>
      <c r="BB483" s="419"/>
      <c r="BC483" s="340"/>
      <c r="BD483" s="340"/>
      <c r="BE483" s="340"/>
      <c r="BF483" s="340"/>
      <c r="BG483" s="340"/>
      <c r="BH483" s="340"/>
      <c r="BI483" s="340"/>
      <c r="BJ483" s="340"/>
      <c r="BK483" s="340"/>
      <c r="BL483" s="340"/>
      <c r="BM483" s="340"/>
      <c r="BN483" s="340"/>
      <c r="BO483" s="340"/>
      <c r="BP483" s="340"/>
      <c r="BQ483" s="340"/>
      <c r="BR483" s="340"/>
      <c r="BS483" s="340"/>
      <c r="BT483" s="340"/>
      <c r="BU483" s="340"/>
      <c r="BV483" s="340"/>
      <c r="BW483" s="340"/>
      <c r="BX483" s="340"/>
      <c r="BY483" s="340"/>
      <c r="BZ483" s="341"/>
      <c r="CA483" s="341"/>
      <c r="CB483" s="341"/>
      <c r="CC483" s="341"/>
      <c r="CD483" s="341"/>
      <c r="CE483" s="341"/>
      <c r="CF483" s="341"/>
      <c r="CG483" s="341"/>
      <c r="CH483" s="341"/>
      <c r="CI483" s="341"/>
      <c r="CJ483" s="341"/>
      <c r="CK483" s="341"/>
      <c r="CL483" s="341"/>
      <c r="CM483" s="341"/>
      <c r="CN483" s="341"/>
      <c r="CO483" s="341"/>
      <c r="CP483" s="341"/>
      <c r="CQ483" s="341"/>
      <c r="CR483" s="341"/>
      <c r="CS483" s="341"/>
      <c r="CT483" s="341"/>
      <c r="CU483" s="341"/>
      <c r="CV483" s="341"/>
      <c r="CW483" s="341"/>
      <c r="CX483" s="341"/>
      <c r="CY483" s="341"/>
      <c r="CZ483" s="341"/>
    </row>
    <row r="484" s="345" customFormat="true" ht="25.15" customHeight="true" x14ac:dyDescent="0.2">
      <c r="C484" s="1077" t="s">
        <v>219</v>
      </c>
      <c r="D484" s="1078"/>
      <c r="E484" s="615">
        <v>4.8350090331507035E-2</v>
      </c>
      <c r="F484" s="612"/>
      <c r="G484" s="612"/>
      <c r="H484" s="1078" t="s">
        <v>219</v>
      </c>
      <c r="I484" s="1078"/>
      <c r="J484" s="616">
        <v>0.10083950736418444</v>
      </c>
      <c r="K484" s="612"/>
      <c r="L484" s="612"/>
      <c r="M484" s="1078" t="s">
        <v>219</v>
      </c>
      <c r="N484" s="1078"/>
      <c r="O484" s="617">
        <v>6.449545784316274E-2</v>
      </c>
      <c r="P484" s="612"/>
      <c r="Q484" s="612"/>
      <c r="Z484" s="338"/>
      <c r="AA484" s="338"/>
      <c r="AB484" s="338"/>
      <c r="AC484" s="338"/>
      <c r="AD484" s="338"/>
      <c r="AE484" s="338"/>
      <c r="AF484" s="338"/>
      <c r="AG484" s="338"/>
      <c r="AH484" s="338"/>
      <c r="AI484" s="338"/>
      <c r="AJ484" s="338"/>
      <c r="AK484" s="338"/>
      <c r="AL484" s="338"/>
      <c r="AM484" s="338"/>
      <c r="AN484" s="338"/>
      <c r="AO484" s="338"/>
      <c r="AP484" s="338"/>
      <c r="AQ484" s="338"/>
      <c r="AR484" s="338"/>
      <c r="AS484" s="338"/>
      <c r="AT484" s="338"/>
      <c r="AU484" s="338"/>
      <c r="AV484" s="338"/>
      <c r="AW484" s="338"/>
      <c r="AX484" s="338"/>
      <c r="AY484" s="338"/>
      <c r="AZ484" s="338"/>
      <c r="BA484" s="340"/>
      <c r="BB484" s="419"/>
      <c r="BC484" s="340"/>
      <c r="BD484" s="340"/>
      <c r="BE484" s="340"/>
      <c r="BF484" s="340"/>
      <c r="BG484" s="340"/>
      <c r="BH484" s="340"/>
      <c r="BI484" s="340"/>
      <c r="BJ484" s="340"/>
      <c r="BK484" s="340"/>
      <c r="BL484" s="340"/>
      <c r="BM484" s="340"/>
      <c r="BN484" s="340"/>
      <c r="BO484" s="340"/>
      <c r="BP484" s="340"/>
      <c r="BQ484" s="340"/>
      <c r="BR484" s="340"/>
      <c r="BS484" s="340"/>
      <c r="BT484" s="340"/>
      <c r="BU484" s="340"/>
      <c r="BV484" s="340"/>
      <c r="BW484" s="340"/>
      <c r="BX484" s="340"/>
      <c r="BY484" s="340"/>
      <c r="BZ484" s="341"/>
      <c r="CA484" s="341"/>
      <c r="CB484" s="341"/>
      <c r="CC484" s="341"/>
      <c r="CD484" s="341"/>
      <c r="CE484" s="341"/>
      <c r="CF484" s="341"/>
      <c r="CG484" s="341"/>
      <c r="CH484" s="341"/>
      <c r="CI484" s="341"/>
      <c r="CJ484" s="341"/>
      <c r="CK484" s="341"/>
      <c r="CL484" s="341"/>
      <c r="CM484" s="341"/>
      <c r="CN484" s="341"/>
      <c r="CO484" s="341"/>
      <c r="CP484" s="341"/>
      <c r="CQ484" s="341"/>
      <c r="CR484" s="341"/>
      <c r="CS484" s="341"/>
      <c r="CT484" s="341"/>
      <c r="CU484" s="341"/>
      <c r="CV484" s="341"/>
      <c r="CW484" s="341"/>
      <c r="CX484" s="341"/>
      <c r="CY484" s="341"/>
      <c r="CZ484" s="341"/>
    </row>
    <row r="485" s="345" customFormat="true" ht="25.15" customHeight="true" x14ac:dyDescent="0.2">
      <c r="C485" s="1077" t="s">
        <v>217</v>
      </c>
      <c r="D485" s="1078"/>
      <c r="E485" s="615">
        <v>9.6058173848808881E-2</v>
      </c>
      <c r="F485" s="612"/>
      <c r="G485" s="612"/>
      <c r="H485" s="1078" t="s">
        <v>217</v>
      </c>
      <c r="I485" s="1078"/>
      <c r="J485" s="616">
        <v>0.16576052682526485</v>
      </c>
      <c r="K485" s="612"/>
      <c r="L485" s="612"/>
      <c r="M485" s="1078" t="s">
        <v>217</v>
      </c>
      <c r="N485" s="1078"/>
      <c r="O485" s="617">
        <v>9.2803390202224001E-2</v>
      </c>
      <c r="P485" s="612"/>
      <c r="Q485" s="612"/>
      <c r="Z485" s="338"/>
      <c r="AA485" s="338"/>
      <c r="AB485" s="338"/>
      <c r="AC485" s="338"/>
      <c r="AD485" s="338"/>
      <c r="AE485" s="338"/>
      <c r="AF485" s="338"/>
      <c r="AG485" s="338"/>
      <c r="AH485" s="338"/>
      <c r="AI485" s="338"/>
      <c r="AJ485" s="338"/>
      <c r="AK485" s="338"/>
      <c r="AL485" s="338"/>
      <c r="AM485" s="338"/>
      <c r="AN485" s="338"/>
      <c r="AO485" s="338"/>
      <c r="AP485" s="338"/>
      <c r="AQ485" s="338"/>
      <c r="AR485" s="338"/>
      <c r="AS485" s="338"/>
      <c r="AT485" s="338"/>
      <c r="AU485" s="338"/>
      <c r="AV485" s="338"/>
      <c r="AW485" s="338"/>
      <c r="AX485" s="338"/>
      <c r="AY485" s="338"/>
      <c r="AZ485" s="338"/>
      <c r="BA485" s="340"/>
      <c r="BB485" s="419"/>
      <c r="BC485" s="340"/>
      <c r="BD485" s="340"/>
      <c r="BE485" s="340"/>
      <c r="BF485" s="340"/>
      <c r="BG485" s="340"/>
      <c r="BH485" s="340"/>
      <c r="BI485" s="340"/>
      <c r="BJ485" s="340"/>
      <c r="BK485" s="340"/>
      <c r="BL485" s="340"/>
      <c r="BM485" s="340"/>
      <c r="BN485" s="340"/>
      <c r="BO485" s="340"/>
      <c r="BP485" s="340"/>
      <c r="BQ485" s="340"/>
      <c r="BR485" s="340"/>
      <c r="BS485" s="340"/>
      <c r="BT485" s="340"/>
      <c r="BU485" s="340"/>
      <c r="BV485" s="340"/>
      <c r="BW485" s="340"/>
      <c r="BX485" s="340"/>
      <c r="BY485" s="340"/>
      <c r="BZ485" s="341"/>
      <c r="CA485" s="341"/>
      <c r="CB485" s="341"/>
      <c r="CC485" s="341"/>
      <c r="CD485" s="341"/>
      <c r="CE485" s="341"/>
      <c r="CF485" s="341"/>
      <c r="CG485" s="341"/>
      <c r="CH485" s="341"/>
      <c r="CI485" s="341"/>
      <c r="CJ485" s="341"/>
      <c r="CK485" s="341"/>
      <c r="CL485" s="341"/>
      <c r="CM485" s="341"/>
      <c r="CN485" s="341"/>
      <c r="CO485" s="341"/>
      <c r="CP485" s="341"/>
      <c r="CQ485" s="341"/>
      <c r="CR485" s="341"/>
      <c r="CS485" s="341"/>
      <c r="CT485" s="341"/>
      <c r="CU485" s="341"/>
      <c r="CV485" s="341"/>
      <c r="CW485" s="341"/>
      <c r="CX485" s="341"/>
      <c r="CY485" s="341"/>
      <c r="CZ485" s="341"/>
    </row>
    <row r="486" s="345" customFormat="true" ht="25.15" customHeight="true" x14ac:dyDescent="0.2">
      <c r="C486" s="1077" t="s">
        <v>214</v>
      </c>
      <c r="D486" s="1078"/>
      <c r="E486" s="615">
        <v>9.9383457483857823E-2</v>
      </c>
      <c r="F486" s="612"/>
      <c r="G486" s="612"/>
      <c r="H486" s="1078" t="s">
        <v>214</v>
      </c>
      <c r="I486" s="1078"/>
      <c r="J486" s="616">
        <v>0.16935464277703829</v>
      </c>
      <c r="K486" s="612"/>
      <c r="L486" s="612"/>
      <c r="M486" s="1078" t="s">
        <v>214</v>
      </c>
      <c r="N486" s="1078"/>
      <c r="O486" s="617">
        <v>7.2225972653144496E-2</v>
      </c>
      <c r="P486" s="612"/>
      <c r="Q486" s="612"/>
      <c r="Z486" s="338"/>
      <c r="AA486" s="338"/>
      <c r="AB486" s="338"/>
      <c r="AC486" s="338"/>
      <c r="AD486" s="338"/>
      <c r="AE486" s="338"/>
      <c r="AF486" s="338"/>
      <c r="AG486" s="338"/>
      <c r="AH486" s="338"/>
      <c r="AI486" s="338"/>
      <c r="AJ486" s="338"/>
      <c r="AK486" s="338"/>
      <c r="AL486" s="338"/>
      <c r="AM486" s="338"/>
      <c r="AN486" s="338"/>
      <c r="AO486" s="338"/>
      <c r="AP486" s="338"/>
      <c r="AQ486" s="338"/>
      <c r="AR486" s="338"/>
      <c r="AS486" s="338"/>
      <c r="AT486" s="338"/>
      <c r="AU486" s="338"/>
      <c r="AV486" s="338"/>
      <c r="AW486" s="338"/>
      <c r="AX486" s="338"/>
      <c r="AY486" s="338"/>
      <c r="AZ486" s="338"/>
      <c r="BA486" s="340"/>
      <c r="BB486" s="419"/>
      <c r="BC486" s="340"/>
      <c r="BD486" s="340"/>
      <c r="BE486" s="340"/>
      <c r="BF486" s="340"/>
      <c r="BG486" s="340"/>
      <c r="BH486" s="340"/>
      <c r="BI486" s="340"/>
      <c r="BJ486" s="340"/>
      <c r="BK486" s="340"/>
      <c r="BL486" s="340"/>
      <c r="BM486" s="340"/>
      <c r="BN486" s="340"/>
      <c r="BO486" s="340"/>
      <c r="BP486" s="340"/>
      <c r="BQ486" s="340"/>
      <c r="BR486" s="340"/>
      <c r="BS486" s="340"/>
      <c r="BT486" s="340"/>
      <c r="BU486" s="340"/>
      <c r="BV486" s="340"/>
      <c r="BW486" s="340"/>
      <c r="BX486" s="340"/>
      <c r="BY486" s="340"/>
      <c r="BZ486" s="341"/>
      <c r="CA486" s="341"/>
      <c r="CB486" s="341"/>
      <c r="CC486" s="341"/>
      <c r="CD486" s="341"/>
      <c r="CE486" s="341"/>
      <c r="CF486" s="341"/>
      <c r="CG486" s="341"/>
      <c r="CH486" s="341"/>
      <c r="CI486" s="341"/>
      <c r="CJ486" s="341"/>
      <c r="CK486" s="341"/>
      <c r="CL486" s="341"/>
      <c r="CM486" s="341"/>
      <c r="CN486" s="341"/>
      <c r="CO486" s="341"/>
      <c r="CP486" s="341"/>
      <c r="CQ486" s="341"/>
      <c r="CR486" s="341"/>
      <c r="CS486" s="341"/>
      <c r="CT486" s="341"/>
      <c r="CU486" s="341"/>
      <c r="CV486" s="341"/>
      <c r="CW486" s="341"/>
      <c r="CX486" s="341"/>
      <c r="CY486" s="341"/>
      <c r="CZ486" s="341"/>
    </row>
    <row r="487" s="345" customFormat="true" ht="25.15" customHeight="true" x14ac:dyDescent="0.2">
      <c r="C487" s="1077" t="s">
        <v>223</v>
      </c>
      <c r="D487" s="1078"/>
      <c r="E487" s="615">
        <v>-7.15169843239934E-3</v>
      </c>
      <c r="F487" s="612"/>
      <c r="G487" s="612"/>
      <c r="H487" s="1078" t="s">
        <v>223</v>
      </c>
      <c r="I487" s="1078"/>
      <c r="J487" s="616">
        <v>5.6439442145296517E-2</v>
      </c>
      <c r="K487" s="612"/>
      <c r="L487" s="612"/>
      <c r="M487" s="1078" t="s">
        <v>223</v>
      </c>
      <c r="N487" s="1078"/>
      <c r="O487" s="617">
        <v>4.5541656412582177E-2</v>
      </c>
      <c r="P487" s="612"/>
      <c r="Q487" s="612"/>
      <c r="Z487" s="338"/>
      <c r="AA487" s="338"/>
      <c r="AB487" s="338"/>
      <c r="AC487" s="338"/>
      <c r="AD487" s="338"/>
      <c r="AE487" s="338"/>
      <c r="AF487" s="338"/>
      <c r="AG487" s="338"/>
      <c r="AH487" s="338"/>
      <c r="AI487" s="338"/>
      <c r="AJ487" s="338"/>
      <c r="AK487" s="338"/>
      <c r="AL487" s="338"/>
      <c r="AM487" s="338"/>
      <c r="AN487" s="338"/>
      <c r="AO487" s="338"/>
      <c r="AP487" s="338"/>
      <c r="AQ487" s="338"/>
      <c r="AR487" s="338"/>
      <c r="AS487" s="338"/>
      <c r="AT487" s="338"/>
      <c r="AU487" s="338"/>
      <c r="AV487" s="338"/>
      <c r="AW487" s="338"/>
      <c r="AX487" s="338"/>
      <c r="AY487" s="338"/>
      <c r="AZ487" s="338"/>
      <c r="BA487" s="340"/>
      <c r="BB487" s="419"/>
      <c r="BC487" s="340"/>
      <c r="BD487" s="340"/>
      <c r="BE487" s="340"/>
      <c r="BF487" s="340"/>
      <c r="BG487" s="340"/>
      <c r="BH487" s="340"/>
      <c r="BI487" s="340"/>
      <c r="BJ487" s="340"/>
      <c r="BK487" s="340"/>
      <c r="BL487" s="340"/>
      <c r="BM487" s="340"/>
      <c r="BN487" s="340"/>
      <c r="BO487" s="340"/>
      <c r="BP487" s="340"/>
      <c r="BQ487" s="340"/>
      <c r="BR487" s="340"/>
      <c r="BS487" s="340"/>
      <c r="BT487" s="340"/>
      <c r="BU487" s="340"/>
      <c r="BV487" s="340"/>
      <c r="BW487" s="340"/>
      <c r="BX487" s="340"/>
      <c r="BY487" s="340"/>
      <c r="BZ487" s="341"/>
      <c r="CA487" s="341"/>
      <c r="CB487" s="341"/>
      <c r="CC487" s="341"/>
      <c r="CD487" s="341"/>
      <c r="CE487" s="341"/>
      <c r="CF487" s="341"/>
      <c r="CG487" s="341"/>
      <c r="CH487" s="341"/>
      <c r="CI487" s="341"/>
      <c r="CJ487" s="341"/>
      <c r="CK487" s="341"/>
      <c r="CL487" s="341"/>
      <c r="CM487" s="341"/>
      <c r="CN487" s="341"/>
      <c r="CO487" s="341"/>
      <c r="CP487" s="341"/>
      <c r="CQ487" s="341"/>
      <c r="CR487" s="341"/>
      <c r="CS487" s="341"/>
      <c r="CT487" s="341"/>
      <c r="CU487" s="341"/>
      <c r="CV487" s="341"/>
      <c r="CW487" s="341"/>
      <c r="CX487" s="341"/>
      <c r="CY487" s="341"/>
      <c r="CZ487" s="341"/>
    </row>
    <row r="488" s="345" customFormat="true" ht="25.15" customHeight="true" x14ac:dyDescent="0.2">
      <c r="C488" s="1077" t="s">
        <v>221</v>
      </c>
      <c r="D488" s="1078"/>
      <c r="E488" s="615">
        <v>1.7799086204819254E-2</v>
      </c>
      <c r="F488" s="612"/>
      <c r="G488" s="612"/>
      <c r="H488" s="1078" t="s">
        <v>221</v>
      </c>
      <c r="I488" s="1078"/>
      <c r="J488" s="616">
        <v>7.2166097394683437E-2</v>
      </c>
      <c r="K488" s="612"/>
      <c r="L488" s="612"/>
      <c r="M488" s="1078" t="s">
        <v>221</v>
      </c>
      <c r="N488" s="1078"/>
      <c r="O488" s="617">
        <v>6.8230256509990886E-2</v>
      </c>
      <c r="P488" s="612"/>
      <c r="Q488" s="612"/>
      <c r="Z488" s="338"/>
      <c r="AA488" s="338"/>
      <c r="AB488" s="338"/>
      <c r="AC488" s="338"/>
      <c r="AD488" s="338"/>
      <c r="AE488" s="338"/>
      <c r="AF488" s="338"/>
      <c r="AG488" s="338"/>
      <c r="AH488" s="338"/>
      <c r="AI488" s="338"/>
      <c r="AJ488" s="338"/>
      <c r="AK488" s="338"/>
      <c r="AL488" s="338"/>
      <c r="AM488" s="338"/>
      <c r="AN488" s="338"/>
      <c r="AO488" s="338"/>
      <c r="AP488" s="338"/>
      <c r="AQ488" s="338"/>
      <c r="AR488" s="338"/>
      <c r="AS488" s="338"/>
      <c r="AT488" s="338"/>
      <c r="AU488" s="338"/>
      <c r="AV488" s="338"/>
      <c r="AW488" s="338"/>
      <c r="AX488" s="338"/>
      <c r="AY488" s="338"/>
      <c r="AZ488" s="338"/>
      <c r="BA488" s="340"/>
      <c r="BB488" s="419"/>
      <c r="BC488" s="340"/>
      <c r="BD488" s="340"/>
      <c r="BE488" s="340"/>
      <c r="BF488" s="340"/>
      <c r="BG488" s="340"/>
      <c r="BH488" s="340"/>
      <c r="BI488" s="340"/>
      <c r="BJ488" s="340"/>
      <c r="BK488" s="340"/>
      <c r="BL488" s="340"/>
      <c r="BM488" s="340"/>
      <c r="BN488" s="340"/>
      <c r="BO488" s="340"/>
      <c r="BP488" s="340"/>
      <c r="BQ488" s="340"/>
      <c r="BR488" s="340"/>
      <c r="BS488" s="340"/>
      <c r="BT488" s="340"/>
      <c r="BU488" s="340"/>
      <c r="BV488" s="340"/>
      <c r="BW488" s="340"/>
      <c r="BX488" s="340"/>
      <c r="BY488" s="340"/>
      <c r="BZ488" s="341"/>
      <c r="CA488" s="341"/>
      <c r="CB488" s="341"/>
      <c r="CC488" s="341"/>
      <c r="CD488" s="341"/>
      <c r="CE488" s="341"/>
      <c r="CF488" s="341"/>
      <c r="CG488" s="341"/>
      <c r="CH488" s="341"/>
      <c r="CI488" s="341"/>
      <c r="CJ488" s="341"/>
      <c r="CK488" s="341"/>
      <c r="CL488" s="341"/>
      <c r="CM488" s="341"/>
      <c r="CN488" s="341"/>
      <c r="CO488" s="341"/>
      <c r="CP488" s="341"/>
      <c r="CQ488" s="341"/>
      <c r="CR488" s="341"/>
      <c r="CS488" s="341"/>
      <c r="CT488" s="341"/>
      <c r="CU488" s="341"/>
      <c r="CV488" s="341"/>
      <c r="CW488" s="341"/>
      <c r="CX488" s="341"/>
      <c r="CY488" s="341"/>
      <c r="CZ488" s="341"/>
    </row>
    <row r="489" s="345" customFormat="true" ht="25.15" customHeight="true" x14ac:dyDescent="0.2">
      <c r="C489" s="1077" t="s">
        <v>220</v>
      </c>
      <c r="D489" s="1078"/>
      <c r="E489" s="615">
        <v>2.606815311058662E-2</v>
      </c>
      <c r="F489" s="612"/>
      <c r="G489" s="612"/>
      <c r="H489" s="1078" t="s">
        <v>220</v>
      </c>
      <c r="I489" s="1078"/>
      <c r="J489" s="616">
        <v>8.0026114737216256E-2</v>
      </c>
      <c r="K489" s="612"/>
      <c r="L489" s="612"/>
      <c r="M489" s="1078" t="s">
        <v>220</v>
      </c>
      <c r="N489" s="1078"/>
      <c r="O489" s="617">
        <v>6.102661997400962E-2</v>
      </c>
      <c r="P489" s="612"/>
      <c r="Q489" s="612"/>
      <c r="Z489" s="338"/>
      <c r="AA489" s="338"/>
      <c r="AB489" s="338"/>
      <c r="AC489" s="338"/>
      <c r="AD489" s="338"/>
      <c r="AE489" s="338"/>
      <c r="AF489" s="338"/>
      <c r="AG489" s="338"/>
      <c r="AH489" s="338"/>
      <c r="AI489" s="338"/>
      <c r="AJ489" s="338"/>
      <c r="AK489" s="338"/>
      <c r="AL489" s="338"/>
      <c r="AM489" s="338"/>
      <c r="AN489" s="338"/>
      <c r="AO489" s="338"/>
      <c r="AP489" s="338"/>
      <c r="AQ489" s="338"/>
      <c r="AR489" s="338"/>
      <c r="AS489" s="338"/>
      <c r="AT489" s="338"/>
      <c r="AU489" s="338"/>
      <c r="AV489" s="338"/>
      <c r="AW489" s="338"/>
      <c r="AX489" s="338"/>
      <c r="AY489" s="338"/>
      <c r="AZ489" s="338"/>
      <c r="BA489" s="340"/>
      <c r="BB489" s="419"/>
      <c r="BC489" s="340"/>
      <c r="BD489" s="340"/>
      <c r="BE489" s="340"/>
      <c r="BF489" s="340"/>
      <c r="BG489" s="340"/>
      <c r="BH489" s="340"/>
      <c r="BI489" s="340"/>
      <c r="BJ489" s="340"/>
      <c r="BK489" s="340"/>
      <c r="BL489" s="340"/>
      <c r="BM489" s="340"/>
      <c r="BN489" s="340"/>
      <c r="BO489" s="340"/>
      <c r="BP489" s="340"/>
      <c r="BQ489" s="340"/>
      <c r="BR489" s="340"/>
      <c r="BS489" s="340"/>
      <c r="BT489" s="340"/>
      <c r="BU489" s="340"/>
      <c r="BV489" s="340"/>
      <c r="BW489" s="340"/>
      <c r="BX489" s="340"/>
      <c r="BY489" s="340"/>
      <c r="BZ489" s="341"/>
      <c r="CA489" s="341"/>
      <c r="CB489" s="341"/>
      <c r="CC489" s="341"/>
      <c r="CD489" s="341"/>
      <c r="CE489" s="341"/>
      <c r="CF489" s="341"/>
      <c r="CG489" s="341"/>
      <c r="CH489" s="341"/>
      <c r="CI489" s="341"/>
      <c r="CJ489" s="341"/>
      <c r="CK489" s="341"/>
      <c r="CL489" s="341"/>
      <c r="CM489" s="341"/>
      <c r="CN489" s="341"/>
      <c r="CO489" s="341"/>
      <c r="CP489" s="341"/>
      <c r="CQ489" s="341"/>
      <c r="CR489" s="341"/>
      <c r="CS489" s="341"/>
      <c r="CT489" s="341"/>
      <c r="CU489" s="341"/>
      <c r="CV489" s="341"/>
      <c r="CW489" s="341"/>
      <c r="CX489" s="341"/>
      <c r="CY489" s="341"/>
      <c r="CZ489" s="341"/>
    </row>
    <row r="490" s="345" customFormat="true" ht="25.15" customHeight="true" x14ac:dyDescent="0.2">
      <c r="C490" s="1077" t="s">
        <v>222</v>
      </c>
      <c r="D490" s="1078"/>
      <c r="E490" s="615">
        <v>-6.8684840937363933E-2</v>
      </c>
      <c r="F490" s="612"/>
      <c r="G490" s="612"/>
      <c r="H490" s="1078" t="s">
        <v>222</v>
      </c>
      <c r="I490" s="1078"/>
      <c r="J490" s="616">
        <v>-5.7315092475802819E-2</v>
      </c>
      <c r="K490" s="612"/>
      <c r="L490" s="612"/>
      <c r="M490" s="1078" t="s">
        <v>222</v>
      </c>
      <c r="N490" s="1078"/>
      <c r="O490" s="617">
        <v>-6.1107073465938317E-3</v>
      </c>
      <c r="P490" s="612"/>
      <c r="Q490" s="612"/>
      <c r="Z490" s="338"/>
      <c r="AA490" s="338"/>
      <c r="AB490" s="338"/>
      <c r="AC490" s="338"/>
      <c r="AD490" s="338"/>
      <c r="AE490" s="338"/>
      <c r="AF490" s="338"/>
      <c r="AG490" s="338"/>
      <c r="AH490" s="338"/>
      <c r="AI490" s="338"/>
      <c r="AJ490" s="338"/>
      <c r="AK490" s="338"/>
      <c r="AL490" s="338"/>
      <c r="AM490" s="338"/>
      <c r="AN490" s="338"/>
      <c r="AO490" s="338"/>
      <c r="AP490" s="338"/>
      <c r="AQ490" s="338"/>
      <c r="AR490" s="338"/>
      <c r="AS490" s="338"/>
      <c r="AT490" s="338"/>
      <c r="AU490" s="338"/>
      <c r="AV490" s="338"/>
      <c r="AW490" s="338"/>
      <c r="AX490" s="338"/>
      <c r="AY490" s="338"/>
      <c r="AZ490" s="338"/>
      <c r="BA490" s="340"/>
      <c r="BB490" s="419"/>
      <c r="BC490" s="340"/>
      <c r="BD490" s="340"/>
      <c r="BE490" s="340"/>
      <c r="BF490" s="340"/>
      <c r="BG490" s="340"/>
      <c r="BH490" s="340"/>
      <c r="BI490" s="340"/>
      <c r="BJ490" s="340"/>
      <c r="BK490" s="340"/>
      <c r="BL490" s="340"/>
      <c r="BM490" s="340"/>
      <c r="BN490" s="340"/>
      <c r="BO490" s="340"/>
      <c r="BP490" s="340"/>
      <c r="BQ490" s="340"/>
      <c r="BR490" s="340"/>
      <c r="BS490" s="340"/>
      <c r="BT490" s="340"/>
      <c r="BU490" s="340"/>
      <c r="BV490" s="340"/>
      <c r="BW490" s="340"/>
      <c r="BX490" s="340"/>
      <c r="BY490" s="340"/>
      <c r="BZ490" s="341"/>
      <c r="CA490" s="341"/>
      <c r="CB490" s="341"/>
      <c r="CC490" s="341"/>
      <c r="CD490" s="341"/>
      <c r="CE490" s="341"/>
      <c r="CF490" s="341"/>
      <c r="CG490" s="341"/>
      <c r="CH490" s="341"/>
      <c r="CI490" s="341"/>
      <c r="CJ490" s="341"/>
      <c r="CK490" s="341"/>
      <c r="CL490" s="341"/>
      <c r="CM490" s="341"/>
      <c r="CN490" s="341"/>
      <c r="CO490" s="341"/>
      <c r="CP490" s="341"/>
      <c r="CQ490" s="341"/>
      <c r="CR490" s="341"/>
      <c r="CS490" s="341"/>
      <c r="CT490" s="341"/>
      <c r="CU490" s="341"/>
      <c r="CV490" s="341"/>
      <c r="CW490" s="341"/>
      <c r="CX490" s="341"/>
      <c r="CY490" s="341"/>
      <c r="CZ490" s="341"/>
    </row>
    <row r="491" s="345" customFormat="true" ht="25.15" customHeight="true" x14ac:dyDescent="0.2">
      <c r="C491" s="1077" t="s">
        <v>218</v>
      </c>
      <c r="D491" s="1078"/>
      <c r="E491" s="615">
        <v>-0.10768698714002305</v>
      </c>
      <c r="F491" s="612"/>
      <c r="G491" s="612"/>
      <c r="H491" s="1078" t="s">
        <v>218</v>
      </c>
      <c r="I491" s="1078"/>
      <c r="J491" s="616">
        <v>-1.4521563185047848E-2</v>
      </c>
      <c r="K491" s="612"/>
      <c r="L491" s="612"/>
      <c r="M491" s="1078" t="s">
        <v>218</v>
      </c>
      <c r="N491" s="1078"/>
      <c r="O491" s="617">
        <v>-0.10521230548160065</v>
      </c>
      <c r="P491" s="612"/>
      <c r="Q491" s="612"/>
      <c r="Z491" s="338"/>
      <c r="AA491" s="338"/>
      <c r="AB491" s="338"/>
      <c r="AC491" s="338"/>
      <c r="AD491" s="338"/>
      <c r="AE491" s="338"/>
      <c r="AF491" s="338"/>
      <c r="AG491" s="338"/>
      <c r="AH491" s="338"/>
      <c r="AI491" s="338"/>
      <c r="AJ491" s="338"/>
      <c r="AK491" s="338"/>
      <c r="AL491" s="338"/>
      <c r="AM491" s="338"/>
      <c r="AN491" s="338"/>
      <c r="AO491" s="338"/>
      <c r="AP491" s="338"/>
      <c r="AQ491" s="338"/>
      <c r="AR491" s="338"/>
      <c r="AS491" s="338"/>
      <c r="AT491" s="338"/>
      <c r="AU491" s="338"/>
      <c r="AV491" s="338"/>
      <c r="AW491" s="338"/>
      <c r="AX491" s="338"/>
      <c r="AY491" s="338"/>
      <c r="AZ491" s="338"/>
      <c r="BA491" s="340"/>
      <c r="BB491" s="419"/>
      <c r="BC491" s="340"/>
      <c r="BD491" s="340"/>
      <c r="BE491" s="340"/>
      <c r="BF491" s="340"/>
      <c r="BG491" s="340"/>
      <c r="BH491" s="340"/>
      <c r="BI491" s="340"/>
      <c r="BJ491" s="340"/>
      <c r="BK491" s="340"/>
      <c r="BL491" s="340"/>
      <c r="BM491" s="340"/>
      <c r="BN491" s="340"/>
      <c r="BO491" s="340"/>
      <c r="BP491" s="340"/>
      <c r="BQ491" s="340"/>
      <c r="BR491" s="340"/>
      <c r="BS491" s="340"/>
      <c r="BT491" s="340"/>
      <c r="BU491" s="340"/>
      <c r="BV491" s="340"/>
      <c r="BW491" s="340"/>
      <c r="BX491" s="340"/>
      <c r="BY491" s="340"/>
      <c r="BZ491" s="341"/>
      <c r="CA491" s="341"/>
      <c r="CB491" s="341"/>
      <c r="CC491" s="341"/>
      <c r="CD491" s="341"/>
      <c r="CE491" s="341"/>
      <c r="CF491" s="341"/>
      <c r="CG491" s="341"/>
      <c r="CH491" s="341"/>
      <c r="CI491" s="341"/>
      <c r="CJ491" s="341"/>
      <c r="CK491" s="341"/>
      <c r="CL491" s="341"/>
      <c r="CM491" s="341"/>
      <c r="CN491" s="341"/>
      <c r="CO491" s="341"/>
      <c r="CP491" s="341"/>
      <c r="CQ491" s="341"/>
      <c r="CR491" s="341"/>
      <c r="CS491" s="341"/>
      <c r="CT491" s="341"/>
      <c r="CU491" s="341"/>
      <c r="CV491" s="341"/>
      <c r="CW491" s="341"/>
      <c r="CX491" s="341"/>
      <c r="CY491" s="341"/>
      <c r="CZ491" s="341"/>
    </row>
    <row r="492" s="345" customFormat="true" ht="25.15" customHeight="true" x14ac:dyDescent="0.2">
      <c r="C492" s="1077" t="s">
        <v>218</v>
      </c>
      <c r="D492" s="1078"/>
      <c r="E492" s="615">
        <v>0.10572516261650255</v>
      </c>
      <c r="F492" s="612"/>
      <c r="G492" s="612"/>
      <c r="H492" s="1078" t="s">
        <v>218</v>
      </c>
      <c r="I492" s="1078"/>
      <c r="J492" s="616">
        <v>3.0706115084721222E-2</v>
      </c>
      <c r="K492" s="612"/>
      <c r="L492" s="612"/>
      <c r="M492" s="1078" t="s">
        <v>218</v>
      </c>
      <c r="N492" s="1078"/>
      <c r="O492" s="617">
        <v>9.2794511668280469E-2</v>
      </c>
      <c r="P492" s="612"/>
      <c r="Q492" s="612"/>
      <c r="Z492" s="338"/>
      <c r="AA492" s="338"/>
      <c r="AB492" s="338"/>
      <c r="AC492" s="338"/>
      <c r="AD492" s="338"/>
      <c r="AE492" s="338"/>
      <c r="AF492" s="338"/>
      <c r="AG492" s="338"/>
      <c r="AH492" s="338"/>
      <c r="AI492" s="338"/>
      <c r="AJ492" s="338"/>
      <c r="AK492" s="338"/>
      <c r="AL492" s="338"/>
      <c r="AM492" s="338"/>
      <c r="AN492" s="338"/>
      <c r="AO492" s="338"/>
      <c r="AP492" s="338"/>
      <c r="AQ492" s="338"/>
      <c r="AR492" s="338"/>
      <c r="AS492" s="338"/>
      <c r="AT492" s="338"/>
      <c r="AU492" s="338"/>
      <c r="AV492" s="338"/>
      <c r="AW492" s="338"/>
      <c r="AX492" s="338"/>
      <c r="AY492" s="338"/>
      <c r="AZ492" s="338"/>
      <c r="BA492" s="340"/>
      <c r="BB492" s="419"/>
      <c r="BC492" s="340"/>
      <c r="BD492" s="340"/>
      <c r="BE492" s="340"/>
      <c r="BF492" s="340"/>
      <c r="BG492" s="340"/>
      <c r="BH492" s="340"/>
      <c r="BI492" s="340"/>
      <c r="BJ492" s="340"/>
      <c r="BK492" s="340"/>
      <c r="BL492" s="340"/>
      <c r="BM492" s="340"/>
      <c r="BN492" s="340"/>
      <c r="BO492" s="340"/>
      <c r="BP492" s="340"/>
      <c r="BQ492" s="340"/>
      <c r="BR492" s="340"/>
      <c r="BS492" s="340"/>
      <c r="BT492" s="340"/>
      <c r="BU492" s="340"/>
      <c r="BV492" s="340"/>
      <c r="BW492" s="340"/>
      <c r="BX492" s="340"/>
      <c r="BY492" s="340"/>
      <c r="BZ492" s="341"/>
      <c r="CA492" s="341"/>
      <c r="CB492" s="341"/>
      <c r="CC492" s="341"/>
      <c r="CD492" s="341"/>
      <c r="CE492" s="341"/>
      <c r="CF492" s="341"/>
      <c r="CG492" s="341"/>
      <c r="CH492" s="341"/>
      <c r="CI492" s="341"/>
      <c r="CJ492" s="341"/>
      <c r="CK492" s="341"/>
      <c r="CL492" s="341"/>
      <c r="CM492" s="341"/>
      <c r="CN492" s="341"/>
      <c r="CO492" s="341"/>
      <c r="CP492" s="341"/>
      <c r="CQ492" s="341"/>
      <c r="CR492" s="341"/>
      <c r="CS492" s="341"/>
      <c r="CT492" s="341"/>
      <c r="CU492" s="341"/>
      <c r="CV492" s="341"/>
      <c r="CW492" s="341"/>
      <c r="CX492" s="341"/>
      <c r="CY492" s="341"/>
      <c r="CZ492" s="341"/>
    </row>
    <row r="493" s="345" customFormat="true" ht="25.15" customHeight="true" x14ac:dyDescent="0.2">
      <c r="C493" s="1077" t="s">
        <v>218</v>
      </c>
      <c r="D493" s="1078"/>
      <c r="E493" s="618">
        <v>1.1869652752533755E-2</v>
      </c>
      <c r="F493" s="612"/>
      <c r="G493" s="612"/>
      <c r="H493" s="1078" t="s">
        <v>218</v>
      </c>
      <c r="I493" s="1078"/>
      <c r="J493" s="619">
        <v>-3.0855711397933017E-2</v>
      </c>
      <c r="K493" s="612"/>
      <c r="L493" s="612"/>
      <c r="M493" s="1078" t="s">
        <v>218</v>
      </c>
      <c r="N493" s="1078"/>
      <c r="O493" s="620">
        <v>4.8679374668112389E-2</v>
      </c>
      <c r="P493" s="612"/>
      <c r="Q493" s="612"/>
      <c r="Z493" s="338"/>
      <c r="AA493" s="338"/>
      <c r="AB493" s="338"/>
      <c r="AC493" s="338"/>
      <c r="AD493" s="338"/>
      <c r="AE493" s="338"/>
      <c r="AF493" s="338"/>
      <c r="AG493" s="338"/>
      <c r="AH493" s="338"/>
      <c r="AI493" s="338"/>
      <c r="AJ493" s="338"/>
      <c r="AK493" s="338"/>
      <c r="AL493" s="338"/>
      <c r="AM493" s="338"/>
      <c r="AN493" s="338"/>
      <c r="AO493" s="338"/>
      <c r="AP493" s="338"/>
      <c r="AQ493" s="338"/>
      <c r="AR493" s="338"/>
      <c r="AS493" s="338"/>
      <c r="AT493" s="338"/>
      <c r="AU493" s="338"/>
      <c r="AV493" s="338"/>
      <c r="AW493" s="338"/>
      <c r="AX493" s="338"/>
      <c r="AY493" s="338"/>
      <c r="AZ493" s="338"/>
      <c r="BA493" s="340"/>
      <c r="BB493" s="419"/>
      <c r="BC493" s="340"/>
      <c r="BD493" s="340"/>
      <c r="BE493" s="340"/>
      <c r="BF493" s="340"/>
      <c r="BG493" s="340"/>
      <c r="BH493" s="340"/>
      <c r="BI493" s="340"/>
      <c r="BJ493" s="340"/>
      <c r="BK493" s="340"/>
      <c r="BL493" s="340"/>
      <c r="BM493" s="340"/>
      <c r="BN493" s="340"/>
      <c r="BO493" s="340"/>
      <c r="BP493" s="340"/>
      <c r="BQ493" s="340"/>
      <c r="BR493" s="340"/>
      <c r="BS493" s="340"/>
      <c r="BT493" s="340"/>
      <c r="BU493" s="340"/>
      <c r="BV493" s="340"/>
      <c r="BW493" s="340"/>
      <c r="BX493" s="340"/>
      <c r="BY493" s="340"/>
      <c r="BZ493" s="341"/>
      <c r="CA493" s="341"/>
      <c r="CB493" s="341"/>
      <c r="CC493" s="341"/>
      <c r="CD493" s="341"/>
      <c r="CE493" s="341"/>
      <c r="CF493" s="341"/>
      <c r="CG493" s="341"/>
      <c r="CH493" s="341"/>
      <c r="CI493" s="341"/>
      <c r="CJ493" s="341"/>
      <c r="CK493" s="341"/>
      <c r="CL493" s="341"/>
      <c r="CM493" s="341"/>
      <c r="CN493" s="341"/>
      <c r="CO493" s="341"/>
      <c r="CP493" s="341"/>
      <c r="CQ493" s="341"/>
      <c r="CR493" s="341"/>
      <c r="CS493" s="341"/>
      <c r="CT493" s="341"/>
      <c r="CU493" s="341"/>
      <c r="CV493" s="341"/>
      <c r="CW493" s="341"/>
      <c r="CX493" s="341"/>
      <c r="CY493" s="341"/>
      <c r="CZ493" s="341"/>
    </row>
    <row r="494" s="345" customFormat="true" ht="25.15" customHeight="true" x14ac:dyDescent="0.2">
      <c r="C494" s="1077"/>
      <c r="D494" s="1078"/>
      <c r="E494" s="612"/>
      <c r="F494" s="612"/>
      <c r="G494" s="612"/>
      <c r="H494" s="1078"/>
      <c r="I494" s="1078"/>
      <c r="J494" s="612"/>
      <c r="K494" s="612"/>
      <c r="L494" s="612"/>
      <c r="M494" s="1078"/>
      <c r="N494" s="1078"/>
      <c r="O494" s="612"/>
      <c r="P494" s="612"/>
      <c r="Q494" s="612"/>
      <c r="Z494" s="338"/>
      <c r="AA494" s="338"/>
      <c r="AB494" s="338"/>
      <c r="AC494" s="338"/>
      <c r="AD494" s="338"/>
      <c r="AE494" s="338"/>
      <c r="AF494" s="338"/>
      <c r="AG494" s="338"/>
      <c r="AH494" s="338"/>
      <c r="AI494" s="338"/>
      <c r="AJ494" s="338"/>
      <c r="AK494" s="338"/>
      <c r="AL494" s="338"/>
      <c r="AM494" s="338"/>
      <c r="AN494" s="338"/>
      <c r="AO494" s="338"/>
      <c r="AP494" s="338"/>
      <c r="AQ494" s="338"/>
      <c r="AR494" s="338"/>
      <c r="AS494" s="338"/>
      <c r="AT494" s="338"/>
      <c r="AU494" s="338"/>
      <c r="AV494" s="338"/>
      <c r="AW494" s="338"/>
      <c r="AX494" s="338"/>
      <c r="AY494" s="338"/>
      <c r="AZ494" s="338"/>
      <c r="BA494" s="340"/>
      <c r="BB494" s="419"/>
      <c r="BC494" s="340"/>
      <c r="BD494" s="340"/>
      <c r="BE494" s="340"/>
      <c r="BF494" s="340"/>
      <c r="BG494" s="340"/>
      <c r="BH494" s="340"/>
      <c r="BI494" s="340"/>
      <c r="BJ494" s="340"/>
      <c r="BK494" s="340"/>
      <c r="BL494" s="340"/>
      <c r="BM494" s="340"/>
      <c r="BN494" s="340"/>
      <c r="BO494" s="340"/>
      <c r="BP494" s="340"/>
      <c r="BQ494" s="340"/>
      <c r="BR494" s="340"/>
      <c r="BS494" s="340"/>
      <c r="BT494" s="340"/>
      <c r="BU494" s="340"/>
      <c r="BV494" s="340"/>
      <c r="BW494" s="340"/>
      <c r="BX494" s="340"/>
      <c r="BY494" s="340"/>
      <c r="BZ494" s="341"/>
      <c r="CA494" s="341"/>
      <c r="CB494" s="341"/>
      <c r="CC494" s="341"/>
      <c r="CD494" s="341"/>
      <c r="CE494" s="341"/>
      <c r="CF494" s="341"/>
      <c r="CG494" s="341"/>
      <c r="CH494" s="341"/>
      <c r="CI494" s="341"/>
      <c r="CJ494" s="341"/>
      <c r="CK494" s="341"/>
      <c r="CL494" s="341"/>
      <c r="CM494" s="341"/>
      <c r="CN494" s="341"/>
      <c r="CO494" s="341"/>
      <c r="CP494" s="341"/>
      <c r="CQ494" s="341"/>
      <c r="CR494" s="341"/>
      <c r="CS494" s="341"/>
      <c r="CT494" s="341"/>
      <c r="CU494" s="341"/>
      <c r="CV494" s="341"/>
      <c r="CW494" s="341"/>
      <c r="CX494" s="341"/>
      <c r="CY494" s="341"/>
      <c r="CZ494" s="341"/>
    </row>
    <row r="495" s="345" customFormat="true" ht="25.15" customHeight="true" x14ac:dyDescent="0.2">
      <c r="C495" s="1077"/>
      <c r="D495" s="1078"/>
      <c r="E495" s="612"/>
      <c r="F495" s="612"/>
      <c r="G495" s="612"/>
      <c r="H495" s="1078"/>
      <c r="I495" s="1078"/>
      <c r="J495" s="612"/>
      <c r="K495" s="612"/>
      <c r="L495" s="612"/>
      <c r="M495" s="1078"/>
      <c r="N495" s="1078"/>
      <c r="O495" s="612"/>
      <c r="P495" s="612"/>
      <c r="Q495" s="612"/>
      <c r="Z495" s="338"/>
      <c r="AA495" s="338"/>
      <c r="AB495" s="338"/>
      <c r="AC495" s="338"/>
      <c r="AD495" s="338"/>
      <c r="AE495" s="338"/>
      <c r="AF495" s="338"/>
      <c r="AG495" s="338"/>
      <c r="AH495" s="338"/>
      <c r="AI495" s="338"/>
      <c r="AJ495" s="338"/>
      <c r="AK495" s="338"/>
      <c r="AL495" s="338"/>
      <c r="AM495" s="338"/>
      <c r="AN495" s="338"/>
      <c r="AO495" s="338"/>
      <c r="AP495" s="338"/>
      <c r="AQ495" s="338"/>
      <c r="AR495" s="338"/>
      <c r="AS495" s="338"/>
      <c r="AT495" s="338"/>
      <c r="AU495" s="338"/>
      <c r="AV495" s="338"/>
      <c r="AW495" s="338"/>
      <c r="AX495" s="338"/>
      <c r="AY495" s="338"/>
      <c r="AZ495" s="338"/>
      <c r="BA495" s="340"/>
      <c r="BB495" s="419"/>
      <c r="BC495" s="340"/>
      <c r="BD495" s="340"/>
      <c r="BE495" s="340"/>
      <c r="BF495" s="340"/>
      <c r="BG495" s="340"/>
      <c r="BH495" s="340"/>
      <c r="BI495" s="340"/>
      <c r="BJ495" s="340"/>
      <c r="BK495" s="340"/>
      <c r="BL495" s="340"/>
      <c r="BM495" s="340"/>
      <c r="BN495" s="340"/>
      <c r="BO495" s="340"/>
      <c r="BP495" s="340"/>
      <c r="BQ495" s="340"/>
      <c r="BR495" s="340"/>
      <c r="BS495" s="340"/>
      <c r="BT495" s="340"/>
      <c r="BU495" s="340"/>
      <c r="BV495" s="340"/>
      <c r="BW495" s="340"/>
      <c r="BX495" s="340"/>
      <c r="BY495" s="340"/>
      <c r="BZ495" s="341"/>
      <c r="CA495" s="341"/>
      <c r="CB495" s="341"/>
      <c r="CC495" s="341"/>
      <c r="CD495" s="341"/>
      <c r="CE495" s="341"/>
      <c r="CF495" s="341"/>
      <c r="CG495" s="341"/>
      <c r="CH495" s="341"/>
      <c r="CI495" s="341"/>
      <c r="CJ495" s="341"/>
      <c r="CK495" s="341"/>
      <c r="CL495" s="341"/>
      <c r="CM495" s="341"/>
      <c r="CN495" s="341"/>
      <c r="CO495" s="341"/>
      <c r="CP495" s="341"/>
      <c r="CQ495" s="341"/>
      <c r="CR495" s="341"/>
      <c r="CS495" s="341"/>
      <c r="CT495" s="341"/>
      <c r="CU495" s="341"/>
      <c r="CV495" s="341"/>
      <c r="CW495" s="341"/>
      <c r="CX495" s="341"/>
      <c r="CY495" s="341"/>
      <c r="CZ495" s="341"/>
    </row>
    <row r="496" s="345" customFormat="true" ht="25.15" customHeight="true" x14ac:dyDescent="0.2">
      <c r="C496" s="1077" t="s">
        <v>239</v>
      </c>
      <c r="D496" s="1078"/>
      <c r="E496" s="1078"/>
      <c r="F496" s="612"/>
      <c r="G496" s="612"/>
      <c r="H496" s="1078" t="s">
        <v>239</v>
      </c>
      <c r="I496" s="1078"/>
      <c r="J496" s="1078"/>
      <c r="K496" s="612"/>
      <c r="L496" s="612"/>
      <c r="M496" s="1078" t="s">
        <v>239</v>
      </c>
      <c r="N496" s="1078"/>
      <c r="O496" s="1078"/>
      <c r="P496" s="612"/>
      <c r="Q496" s="612"/>
      <c r="Z496" s="338"/>
      <c r="AA496" s="338"/>
      <c r="AB496" s="338"/>
      <c r="AC496" s="338"/>
      <c r="AD496" s="338"/>
      <c r="AE496" s="338"/>
      <c r="AF496" s="338"/>
      <c r="AG496" s="338"/>
      <c r="AH496" s="338"/>
      <c r="AI496" s="338"/>
      <c r="AJ496" s="338"/>
      <c r="AK496" s="338"/>
      <c r="AL496" s="338"/>
      <c r="AM496" s="338"/>
      <c r="AN496" s="338"/>
      <c r="AO496" s="338"/>
      <c r="AP496" s="338"/>
      <c r="AQ496" s="338"/>
      <c r="AR496" s="338"/>
      <c r="AS496" s="338"/>
      <c r="AT496" s="338"/>
      <c r="AU496" s="338"/>
      <c r="AV496" s="338"/>
      <c r="AW496" s="338"/>
      <c r="AX496" s="338"/>
      <c r="AY496" s="338"/>
      <c r="AZ496" s="338"/>
      <c r="BA496" s="340"/>
      <c r="BB496" s="419"/>
      <c r="BC496" s="340"/>
      <c r="BD496" s="340"/>
      <c r="BE496" s="340"/>
      <c r="BF496" s="340"/>
      <c r="BG496" s="340"/>
      <c r="BH496" s="340"/>
      <c r="BI496" s="340"/>
      <c r="BJ496" s="340"/>
      <c r="BK496" s="340"/>
      <c r="BL496" s="340"/>
      <c r="BM496" s="340"/>
      <c r="BN496" s="340"/>
      <c r="BO496" s="340"/>
      <c r="BP496" s="340"/>
      <c r="BQ496" s="340"/>
      <c r="BR496" s="340"/>
      <c r="BS496" s="340"/>
      <c r="BT496" s="340"/>
      <c r="BU496" s="340"/>
      <c r="BV496" s="340"/>
      <c r="BW496" s="340"/>
      <c r="BX496" s="340"/>
      <c r="BY496" s="340"/>
      <c r="BZ496" s="341"/>
      <c r="CA496" s="341"/>
      <c r="CB496" s="341"/>
      <c r="CC496" s="341"/>
      <c r="CD496" s="341"/>
      <c r="CE496" s="341"/>
      <c r="CF496" s="341"/>
      <c r="CG496" s="341"/>
      <c r="CH496" s="341"/>
      <c r="CI496" s="341"/>
      <c r="CJ496" s="341"/>
      <c r="CK496" s="341"/>
      <c r="CL496" s="341"/>
      <c r="CM496" s="341"/>
      <c r="CN496" s="341"/>
      <c r="CO496" s="341"/>
      <c r="CP496" s="341"/>
      <c r="CQ496" s="341"/>
      <c r="CR496" s="341"/>
      <c r="CS496" s="341"/>
      <c r="CT496" s="341"/>
      <c r="CU496" s="341"/>
      <c r="CV496" s="341"/>
      <c r="CW496" s="341"/>
      <c r="CX496" s="341"/>
      <c r="CY496" s="341"/>
      <c r="CZ496" s="341"/>
    </row>
    <row r="497" s="345" customFormat="true" ht="25.15" customHeight="true" x14ac:dyDescent="0.2">
      <c r="C497" s="1077" t="s">
        <v>207</v>
      </c>
      <c r="D497" s="1078"/>
      <c r="E497" s="633" t="s">
        <v>208</v>
      </c>
      <c r="F497" s="612"/>
      <c r="G497" s="612"/>
      <c r="H497" s="1078" t="s">
        <v>207</v>
      </c>
      <c r="I497" s="1078"/>
      <c r="J497" s="634" t="s">
        <v>208</v>
      </c>
      <c r="K497" s="612"/>
      <c r="L497" s="612"/>
      <c r="M497" s="1078" t="s">
        <v>207</v>
      </c>
      <c r="N497" s="1078"/>
      <c r="O497" s="635" t="s">
        <v>208</v>
      </c>
      <c r="P497" s="612"/>
      <c r="Q497" s="612"/>
      <c r="Z497" s="338"/>
      <c r="AA497" s="338"/>
      <c r="AB497" s="338"/>
      <c r="AC497" s="338"/>
      <c r="AD497" s="338"/>
      <c r="AE497" s="338"/>
      <c r="AF497" s="338"/>
      <c r="AG497" s="338"/>
      <c r="AH497" s="338"/>
      <c r="AI497" s="338"/>
      <c r="AJ497" s="338"/>
      <c r="AK497" s="338"/>
      <c r="AL497" s="338"/>
      <c r="AM497" s="338"/>
      <c r="AN497" s="338"/>
      <c r="AO497" s="338"/>
      <c r="AP497" s="338"/>
      <c r="AQ497" s="338"/>
      <c r="AR497" s="338"/>
      <c r="AS497" s="338"/>
      <c r="AT497" s="338"/>
      <c r="AU497" s="338"/>
      <c r="AV497" s="338"/>
      <c r="AW497" s="338"/>
      <c r="AX497" s="338"/>
      <c r="AY497" s="338"/>
      <c r="AZ497" s="338"/>
      <c r="BA497" s="340"/>
      <c r="BB497" s="419"/>
      <c r="BC497" s="340"/>
      <c r="BD497" s="340"/>
      <c r="BE497" s="340"/>
      <c r="BF497" s="340"/>
      <c r="BG497" s="340"/>
      <c r="BH497" s="340"/>
      <c r="BI497" s="340"/>
      <c r="BJ497" s="340"/>
      <c r="BK497" s="340"/>
      <c r="BL497" s="340"/>
      <c r="BM497" s="340"/>
      <c r="BN497" s="340"/>
      <c r="BO497" s="340"/>
      <c r="BP497" s="340"/>
      <c r="BQ497" s="340"/>
      <c r="BR497" s="340"/>
      <c r="BS497" s="340"/>
      <c r="BT497" s="340"/>
      <c r="BU497" s="340"/>
      <c r="BV497" s="340"/>
      <c r="BW497" s="340"/>
      <c r="BX497" s="340"/>
      <c r="BY497" s="340"/>
      <c r="BZ497" s="341"/>
      <c r="CA497" s="341"/>
      <c r="CB497" s="341"/>
      <c r="CC497" s="341"/>
      <c r="CD497" s="341"/>
      <c r="CE497" s="341"/>
      <c r="CF497" s="341"/>
      <c r="CG497" s="341"/>
      <c r="CH497" s="341"/>
      <c r="CI497" s="341"/>
      <c r="CJ497" s="341"/>
      <c r="CK497" s="341"/>
      <c r="CL497" s="341"/>
      <c r="CM497" s="341"/>
      <c r="CN497" s="341"/>
      <c r="CO497" s="341"/>
      <c r="CP497" s="341"/>
      <c r="CQ497" s="341"/>
      <c r="CR497" s="341"/>
      <c r="CS497" s="341"/>
      <c r="CT497" s="341"/>
      <c r="CU497" s="341"/>
      <c r="CV497" s="341"/>
      <c r="CW497" s="341"/>
      <c r="CX497" s="341"/>
      <c r="CY497" s="341"/>
      <c r="CZ497" s="341"/>
    </row>
    <row r="498" s="345" customFormat="true" ht="25.15" customHeight="true" x14ac:dyDescent="0.2">
      <c r="C498" s="1077" t="s">
        <v>208</v>
      </c>
      <c r="D498" s="1078"/>
      <c r="E498" s="636">
        <v>0.99999999999999989</v>
      </c>
      <c r="F498" s="612"/>
      <c r="G498" s="612"/>
      <c r="H498" s="1078" t="s">
        <v>208</v>
      </c>
      <c r="I498" s="1078"/>
      <c r="J498" s="637">
        <v>1.0000000000000002</v>
      </c>
      <c r="K498" s="612"/>
      <c r="L498" s="612"/>
      <c r="M498" s="1078" t="s">
        <v>208</v>
      </c>
      <c r="N498" s="1078"/>
      <c r="O498" s="638">
        <v>0.99999999999999989</v>
      </c>
      <c r="P498" s="612"/>
      <c r="Q498" s="612"/>
      <c r="Z498" s="338"/>
      <c r="AA498" s="338"/>
      <c r="AB498" s="338"/>
      <c r="AC498" s="338"/>
      <c r="AD498" s="338"/>
      <c r="AE498" s="338"/>
      <c r="AF498" s="338"/>
      <c r="AG498" s="338"/>
      <c r="AH498" s="338"/>
      <c r="AI498" s="338"/>
      <c r="AJ498" s="338"/>
      <c r="AK498" s="338"/>
      <c r="AL498" s="338"/>
      <c r="AM498" s="338"/>
      <c r="AN498" s="338"/>
      <c r="AO498" s="338"/>
      <c r="AP498" s="338"/>
      <c r="AQ498" s="338"/>
      <c r="AR498" s="338"/>
      <c r="AS498" s="338"/>
      <c r="AT498" s="338"/>
      <c r="AU498" s="338"/>
      <c r="AV498" s="338"/>
      <c r="AW498" s="338"/>
      <c r="AX498" s="338"/>
      <c r="AY498" s="338"/>
      <c r="AZ498" s="338"/>
      <c r="BA498" s="340"/>
      <c r="BB498" s="419"/>
      <c r="BC498" s="340"/>
      <c r="BD498" s="340"/>
      <c r="BE498" s="340"/>
      <c r="BF498" s="340"/>
      <c r="BG498" s="340"/>
      <c r="BH498" s="340"/>
      <c r="BI498" s="340"/>
      <c r="BJ498" s="340"/>
      <c r="BK498" s="340"/>
      <c r="BL498" s="340"/>
      <c r="BM498" s="340"/>
      <c r="BN498" s="340"/>
      <c r="BO498" s="340"/>
      <c r="BP498" s="340"/>
      <c r="BQ498" s="340"/>
      <c r="BR498" s="340"/>
      <c r="BS498" s="340"/>
      <c r="BT498" s="340"/>
      <c r="BU498" s="340"/>
      <c r="BV498" s="340"/>
      <c r="BW498" s="340"/>
      <c r="BX498" s="340"/>
      <c r="BY498" s="340"/>
      <c r="BZ498" s="341"/>
      <c r="CA498" s="341"/>
      <c r="CB498" s="341"/>
      <c r="CC498" s="341"/>
      <c r="CD498" s="341"/>
      <c r="CE498" s="341"/>
      <c r="CF498" s="341"/>
      <c r="CG498" s="341"/>
      <c r="CH498" s="341"/>
      <c r="CI498" s="341"/>
      <c r="CJ498" s="341"/>
      <c r="CK498" s="341"/>
      <c r="CL498" s="341"/>
      <c r="CM498" s="341"/>
      <c r="CN498" s="341"/>
      <c r="CO498" s="341"/>
      <c r="CP498" s="341"/>
      <c r="CQ498" s="341"/>
      <c r="CR498" s="341"/>
      <c r="CS498" s="341"/>
      <c r="CT498" s="341"/>
      <c r="CU498" s="341"/>
      <c r="CV498" s="341"/>
      <c r="CW498" s="341"/>
      <c r="CX498" s="341"/>
      <c r="CY498" s="341"/>
      <c r="CZ498" s="341"/>
    </row>
    <row r="499" s="345" customFormat="true" ht="25.15" customHeight="true" x14ac:dyDescent="0.2">
      <c r="C499" s="1077"/>
      <c r="D499" s="1078"/>
      <c r="E499" s="609"/>
      <c r="F499" s="609"/>
      <c r="G499" s="609"/>
      <c r="H499" s="1077"/>
      <c r="I499" s="1078"/>
      <c r="J499" s="609"/>
      <c r="K499" s="609"/>
      <c r="L499" s="609"/>
      <c r="M499" s="1077"/>
      <c r="N499" s="1078"/>
      <c r="O499" s="609"/>
      <c r="P499" s="609"/>
      <c r="Q499" s="609"/>
      <c r="Z499" s="338"/>
      <c r="AA499" s="338"/>
      <c r="AB499" s="338"/>
      <c r="AC499" s="338"/>
      <c r="AD499" s="338"/>
      <c r="AE499" s="338"/>
      <c r="AF499" s="338"/>
      <c r="AG499" s="338"/>
      <c r="AH499" s="338"/>
      <c r="AI499" s="338"/>
      <c r="AJ499" s="338"/>
      <c r="AK499" s="338"/>
      <c r="AL499" s="338"/>
      <c r="AM499" s="338"/>
      <c r="AN499" s="338"/>
      <c r="AO499" s="338"/>
      <c r="AP499" s="338"/>
      <c r="AQ499" s="338"/>
      <c r="AR499" s="338"/>
      <c r="AS499" s="338"/>
      <c r="AT499" s="338"/>
      <c r="AU499" s="338"/>
      <c r="AV499" s="338"/>
      <c r="AW499" s="338"/>
      <c r="AX499" s="338"/>
      <c r="AY499" s="338"/>
      <c r="AZ499" s="338"/>
      <c r="BA499" s="340"/>
      <c r="BB499" s="419"/>
      <c r="BC499" s="340"/>
      <c r="BD499" s="340"/>
      <c r="BE499" s="340"/>
      <c r="BF499" s="340"/>
      <c r="BG499" s="340"/>
      <c r="BH499" s="340"/>
      <c r="BI499" s="340"/>
      <c r="BJ499" s="340"/>
      <c r="BK499" s="340"/>
      <c r="BL499" s="340"/>
      <c r="BM499" s="340"/>
      <c r="BN499" s="340"/>
      <c r="BO499" s="340"/>
      <c r="BP499" s="340"/>
      <c r="BQ499" s="340"/>
      <c r="BR499" s="340"/>
      <c r="BS499" s="340"/>
      <c r="BT499" s="340"/>
      <c r="BU499" s="340"/>
      <c r="BV499" s="340"/>
      <c r="BW499" s="340"/>
      <c r="BX499" s="340"/>
      <c r="BY499" s="340"/>
      <c r="BZ499" s="341"/>
      <c r="CA499" s="341"/>
      <c r="CB499" s="341"/>
      <c r="CC499" s="341"/>
      <c r="CD499" s="341"/>
      <c r="CE499" s="341"/>
      <c r="CF499" s="341"/>
      <c r="CG499" s="341"/>
      <c r="CH499" s="341"/>
      <c r="CI499" s="341"/>
      <c r="CJ499" s="341"/>
      <c r="CK499" s="341"/>
      <c r="CL499" s="341"/>
      <c r="CM499" s="341"/>
      <c r="CN499" s="341"/>
      <c r="CO499" s="341"/>
      <c r="CP499" s="341"/>
      <c r="CQ499" s="341"/>
      <c r="CR499" s="341"/>
      <c r="CS499" s="341"/>
      <c r="CT499" s="341"/>
      <c r="CU499" s="341"/>
      <c r="CV499" s="341"/>
      <c r="CW499" s="341"/>
      <c r="CX499" s="341"/>
      <c r="CY499" s="341"/>
      <c r="CZ499" s="341"/>
    </row>
    <row r="500" s="345" customFormat="true" ht="25.15" customHeight="true" x14ac:dyDescent="0.2">
      <c r="C500" s="1077"/>
      <c r="D500" s="1078"/>
      <c r="E500" s="609"/>
      <c r="F500" s="609"/>
      <c r="G500" s="609"/>
      <c r="H500" s="1077"/>
      <c r="I500" s="1078"/>
      <c r="J500" s="609"/>
      <c r="K500" s="609"/>
      <c r="L500" s="609"/>
      <c r="M500" s="1077"/>
      <c r="N500" s="1078"/>
      <c r="O500" s="609"/>
      <c r="P500" s="609"/>
      <c r="Q500" s="609"/>
      <c r="Z500" s="338"/>
      <c r="AA500" s="338"/>
      <c r="AB500" s="338"/>
      <c r="AC500" s="338"/>
      <c r="AD500" s="338"/>
      <c r="AE500" s="338"/>
      <c r="AF500" s="338"/>
      <c r="AG500" s="338"/>
      <c r="AH500" s="338"/>
      <c r="AI500" s="338"/>
      <c r="AJ500" s="338"/>
      <c r="AK500" s="338"/>
      <c r="AL500" s="338"/>
      <c r="AM500" s="338"/>
      <c r="AN500" s="338"/>
      <c r="AO500" s="338"/>
      <c r="AP500" s="338"/>
      <c r="AQ500" s="338"/>
      <c r="AR500" s="338"/>
      <c r="AS500" s="338"/>
      <c r="AT500" s="338"/>
      <c r="AU500" s="338"/>
      <c r="AV500" s="338"/>
      <c r="AW500" s="338"/>
      <c r="AX500" s="338"/>
      <c r="AY500" s="338"/>
      <c r="AZ500" s="338"/>
      <c r="BA500" s="340"/>
      <c r="BB500" s="419"/>
      <c r="BC500" s="340"/>
      <c r="BD500" s="340"/>
      <c r="BE500" s="340"/>
      <c r="BF500" s="340"/>
      <c r="BG500" s="340"/>
      <c r="BH500" s="340"/>
      <c r="BI500" s="340"/>
      <c r="BJ500" s="340"/>
      <c r="BK500" s="340"/>
      <c r="BL500" s="340"/>
      <c r="BM500" s="340"/>
      <c r="BN500" s="340"/>
      <c r="BO500" s="340"/>
      <c r="BP500" s="340"/>
      <c r="BQ500" s="340"/>
      <c r="BR500" s="340"/>
      <c r="BS500" s="340"/>
      <c r="BT500" s="340"/>
      <c r="BU500" s="340"/>
      <c r="BV500" s="340"/>
      <c r="BW500" s="340"/>
      <c r="BX500" s="340"/>
      <c r="BY500" s="340"/>
      <c r="BZ500" s="341"/>
      <c r="CA500" s="341"/>
      <c r="CB500" s="341"/>
      <c r="CC500" s="341"/>
      <c r="CD500" s="341"/>
      <c r="CE500" s="341"/>
      <c r="CF500" s="341"/>
      <c r="CG500" s="341"/>
      <c r="CH500" s="341"/>
      <c r="CI500" s="341"/>
      <c r="CJ500" s="341"/>
      <c r="CK500" s="341"/>
      <c r="CL500" s="341"/>
      <c r="CM500" s="341"/>
      <c r="CN500" s="341"/>
      <c r="CO500" s="341"/>
      <c r="CP500" s="341"/>
      <c r="CQ500" s="341"/>
      <c r="CR500" s="341"/>
      <c r="CS500" s="341"/>
      <c r="CT500" s="341"/>
      <c r="CU500" s="341"/>
      <c r="CV500" s="341"/>
      <c r="CW500" s="341"/>
      <c r="CX500" s="341"/>
      <c r="CY500" s="341"/>
      <c r="CZ500" s="341"/>
    </row>
    <row r="501" s="345" customFormat="true" ht="25.15" customHeight="true" x14ac:dyDescent="0.2">
      <c r="C501" s="1077"/>
      <c r="D501" s="1078"/>
      <c r="E501" s="609"/>
      <c r="F501" s="609"/>
      <c r="G501" s="609"/>
      <c r="H501" s="1077"/>
      <c r="I501" s="1078"/>
      <c r="J501" s="609"/>
      <c r="K501" s="609"/>
      <c r="L501" s="609"/>
      <c r="M501" s="1077"/>
      <c r="N501" s="1078"/>
      <c r="O501" s="609"/>
      <c r="P501" s="609"/>
      <c r="Q501" s="609"/>
      <c r="Z501" s="338"/>
      <c r="AA501" s="338"/>
      <c r="AB501" s="338"/>
      <c r="AC501" s="338"/>
      <c r="AD501" s="338"/>
      <c r="AE501" s="338"/>
      <c r="AF501" s="338"/>
      <c r="AG501" s="338"/>
      <c r="AH501" s="338"/>
      <c r="AI501" s="338"/>
      <c r="AJ501" s="338"/>
      <c r="AK501" s="338"/>
      <c r="AL501" s="338"/>
      <c r="AM501" s="338"/>
      <c r="AN501" s="338"/>
      <c r="AO501" s="338"/>
      <c r="AP501" s="338"/>
      <c r="AQ501" s="338"/>
      <c r="AR501" s="338"/>
      <c r="AS501" s="338"/>
      <c r="AT501" s="338"/>
      <c r="AU501" s="338"/>
      <c r="AV501" s="338"/>
      <c r="AW501" s="338"/>
      <c r="AX501" s="338"/>
      <c r="AY501" s="338"/>
      <c r="AZ501" s="338"/>
      <c r="BA501" s="340"/>
      <c r="BB501" s="419"/>
      <c r="BC501" s="340"/>
      <c r="BD501" s="340"/>
      <c r="BE501" s="340"/>
      <c r="BF501" s="340"/>
      <c r="BG501" s="340"/>
      <c r="BH501" s="340"/>
      <c r="BI501" s="340"/>
      <c r="BJ501" s="340"/>
      <c r="BK501" s="340"/>
      <c r="BL501" s="340"/>
      <c r="BM501" s="340"/>
      <c r="BN501" s="340"/>
      <c r="BO501" s="340"/>
      <c r="BP501" s="340"/>
      <c r="BQ501" s="340"/>
      <c r="BR501" s="340"/>
      <c r="BS501" s="340"/>
      <c r="BT501" s="340"/>
      <c r="BU501" s="340"/>
      <c r="BV501" s="340"/>
      <c r="BW501" s="340"/>
      <c r="BX501" s="340"/>
      <c r="BY501" s="340"/>
      <c r="BZ501" s="341"/>
      <c r="CA501" s="341"/>
      <c r="CB501" s="341"/>
      <c r="CC501" s="341"/>
      <c r="CD501" s="341"/>
      <c r="CE501" s="341"/>
      <c r="CF501" s="341"/>
      <c r="CG501" s="341"/>
      <c r="CH501" s="341"/>
      <c r="CI501" s="341"/>
      <c r="CJ501" s="341"/>
      <c r="CK501" s="341"/>
      <c r="CL501" s="341"/>
      <c r="CM501" s="341"/>
      <c r="CN501" s="341"/>
      <c r="CO501" s="341"/>
      <c r="CP501" s="341"/>
      <c r="CQ501" s="341"/>
      <c r="CR501" s="341"/>
      <c r="CS501" s="341"/>
      <c r="CT501" s="341"/>
      <c r="CU501" s="341"/>
      <c r="CV501" s="341"/>
      <c r="CW501" s="341"/>
      <c r="CX501" s="341"/>
      <c r="CY501" s="341"/>
      <c r="CZ501" s="341"/>
    </row>
    <row r="502" s="345" customFormat="true" ht="25.15" customHeight="true" x14ac:dyDescent="0.2">
      <c r="C502" s="1077"/>
      <c r="D502" s="1078"/>
      <c r="E502" s="609"/>
      <c r="F502" s="609"/>
      <c r="G502" s="609"/>
      <c r="H502" s="1077"/>
      <c r="I502" s="1078"/>
      <c r="J502" s="609"/>
      <c r="K502" s="609"/>
      <c r="L502" s="609"/>
      <c r="M502" s="1077"/>
      <c r="N502" s="1078"/>
      <c r="O502" s="609"/>
      <c r="P502" s="609"/>
      <c r="Q502" s="609"/>
      <c r="Z502" s="338"/>
      <c r="AA502" s="338"/>
      <c r="AB502" s="338"/>
      <c r="AC502" s="338"/>
      <c r="AD502" s="338"/>
      <c r="AE502" s="338"/>
      <c r="AF502" s="338"/>
      <c r="AG502" s="338"/>
      <c r="AH502" s="338"/>
      <c r="AI502" s="338"/>
      <c r="AJ502" s="338"/>
      <c r="AK502" s="338"/>
      <c r="AL502" s="338"/>
      <c r="AM502" s="338"/>
      <c r="AN502" s="338"/>
      <c r="AO502" s="338"/>
      <c r="AP502" s="338"/>
      <c r="AQ502" s="338"/>
      <c r="AR502" s="338"/>
      <c r="AS502" s="338"/>
      <c r="AT502" s="338"/>
      <c r="AU502" s="338"/>
      <c r="AV502" s="338"/>
      <c r="AW502" s="338"/>
      <c r="AX502" s="338"/>
      <c r="AY502" s="338"/>
      <c r="AZ502" s="338"/>
      <c r="BA502" s="340"/>
      <c r="BB502" s="419"/>
      <c r="BC502" s="340"/>
      <c r="BD502" s="340"/>
      <c r="BE502" s="340"/>
      <c r="BF502" s="340"/>
      <c r="BG502" s="340"/>
      <c r="BH502" s="340"/>
      <c r="BI502" s="340"/>
      <c r="BJ502" s="340"/>
      <c r="BK502" s="340"/>
      <c r="BL502" s="340"/>
      <c r="BM502" s="340"/>
      <c r="BN502" s="340"/>
      <c r="BO502" s="340"/>
      <c r="BP502" s="340"/>
      <c r="BQ502" s="340"/>
      <c r="BR502" s="340"/>
      <c r="BS502" s="340"/>
      <c r="BT502" s="340"/>
      <c r="BU502" s="340"/>
      <c r="BV502" s="340"/>
      <c r="BW502" s="340"/>
      <c r="BX502" s="340"/>
      <c r="BY502" s="340"/>
      <c r="BZ502" s="341"/>
      <c r="CA502" s="341"/>
      <c r="CB502" s="341"/>
      <c r="CC502" s="341"/>
      <c r="CD502" s="341"/>
      <c r="CE502" s="341"/>
      <c r="CF502" s="341"/>
      <c r="CG502" s="341"/>
      <c r="CH502" s="341"/>
      <c r="CI502" s="341"/>
      <c r="CJ502" s="341"/>
      <c r="CK502" s="341"/>
      <c r="CL502" s="341"/>
      <c r="CM502" s="341"/>
      <c r="CN502" s="341"/>
      <c r="CO502" s="341"/>
      <c r="CP502" s="341"/>
      <c r="CQ502" s="341"/>
      <c r="CR502" s="341"/>
      <c r="CS502" s="341"/>
      <c r="CT502" s="341"/>
      <c r="CU502" s="341"/>
      <c r="CV502" s="341"/>
      <c r="CW502" s="341"/>
      <c r="CX502" s="341"/>
      <c r="CY502" s="341"/>
      <c r="CZ502" s="341"/>
    </row>
    <row r="503" s="345" customFormat="true" ht="25.15" customHeight="true" x14ac:dyDescent="0.2">
      <c r="C503" s="1077"/>
      <c r="D503" s="1078"/>
      <c r="E503" s="609"/>
      <c r="F503" s="609"/>
      <c r="G503" s="609"/>
      <c r="H503" s="1077"/>
      <c r="I503" s="1078"/>
      <c r="J503" s="609"/>
      <c r="K503" s="609"/>
      <c r="L503" s="609"/>
      <c r="M503" s="1077"/>
      <c r="N503" s="1078"/>
      <c r="O503" s="609"/>
      <c r="P503" s="609"/>
      <c r="Q503" s="609"/>
      <c r="Z503" s="338"/>
      <c r="AA503" s="338"/>
      <c r="AB503" s="338"/>
      <c r="AC503" s="338"/>
      <c r="AD503" s="338"/>
      <c r="AE503" s="338"/>
      <c r="AF503" s="338"/>
      <c r="AG503" s="338"/>
      <c r="AH503" s="338"/>
      <c r="AI503" s="338"/>
      <c r="AJ503" s="338"/>
      <c r="AK503" s="338"/>
      <c r="AL503" s="338"/>
      <c r="AM503" s="338"/>
      <c r="AN503" s="338"/>
      <c r="AO503" s="338"/>
      <c r="AP503" s="338"/>
      <c r="AQ503" s="338"/>
      <c r="AR503" s="338"/>
      <c r="AS503" s="338"/>
      <c r="AT503" s="338"/>
      <c r="AU503" s="338"/>
      <c r="AV503" s="338"/>
      <c r="AW503" s="338"/>
      <c r="AX503" s="338"/>
      <c r="AY503" s="338"/>
      <c r="AZ503" s="338"/>
      <c r="BA503" s="340"/>
      <c r="BB503" s="419"/>
      <c r="BC503" s="340"/>
      <c r="BD503" s="340"/>
      <c r="BE503" s="340"/>
      <c r="BF503" s="340"/>
      <c r="BG503" s="340"/>
      <c r="BH503" s="340"/>
      <c r="BI503" s="340"/>
      <c r="BJ503" s="340"/>
      <c r="BK503" s="340"/>
      <c r="BL503" s="340"/>
      <c r="BM503" s="340"/>
      <c r="BN503" s="340"/>
      <c r="BO503" s="340"/>
      <c r="BP503" s="340"/>
      <c r="BQ503" s="340"/>
      <c r="BR503" s="340"/>
      <c r="BS503" s="340"/>
      <c r="BT503" s="340"/>
      <c r="BU503" s="340"/>
      <c r="BV503" s="340"/>
      <c r="BW503" s="340"/>
      <c r="BX503" s="340"/>
      <c r="BY503" s="340"/>
      <c r="BZ503" s="341"/>
      <c r="CA503" s="341"/>
      <c r="CB503" s="341"/>
      <c r="CC503" s="341"/>
      <c r="CD503" s="341"/>
      <c r="CE503" s="341"/>
      <c r="CF503" s="341"/>
      <c r="CG503" s="341"/>
      <c r="CH503" s="341"/>
      <c r="CI503" s="341"/>
      <c r="CJ503" s="341"/>
      <c r="CK503" s="341"/>
      <c r="CL503" s="341"/>
      <c r="CM503" s="341"/>
      <c r="CN503" s="341"/>
      <c r="CO503" s="341"/>
      <c r="CP503" s="341"/>
      <c r="CQ503" s="341"/>
      <c r="CR503" s="341"/>
      <c r="CS503" s="341"/>
      <c r="CT503" s="341"/>
      <c r="CU503" s="341"/>
      <c r="CV503" s="341"/>
      <c r="CW503" s="341"/>
      <c r="CX503" s="341"/>
      <c r="CY503" s="341"/>
      <c r="CZ503" s="341"/>
    </row>
    <row r="504" s="345" customFormat="true" ht="25.15" customHeight="true" x14ac:dyDescent="0.2">
      <c r="C504" s="1077"/>
      <c r="D504" s="1078"/>
      <c r="E504" s="609"/>
      <c r="F504" s="609"/>
      <c r="G504" s="609"/>
      <c r="H504" s="1077"/>
      <c r="I504" s="1078"/>
      <c r="J504" s="609"/>
      <c r="K504" s="609"/>
      <c r="L504" s="609"/>
      <c r="M504" s="1077"/>
      <c r="N504" s="1078"/>
      <c r="O504" s="609"/>
      <c r="P504" s="609"/>
      <c r="Q504" s="609"/>
      <c r="Z504" s="338"/>
      <c r="AA504" s="338"/>
      <c r="AB504" s="338"/>
      <c r="AC504" s="338"/>
      <c r="AD504" s="338"/>
      <c r="AE504" s="338"/>
      <c r="AF504" s="338"/>
      <c r="AG504" s="338"/>
      <c r="AH504" s="338"/>
      <c r="AI504" s="338"/>
      <c r="AJ504" s="338"/>
      <c r="AK504" s="338"/>
      <c r="AL504" s="338"/>
      <c r="AM504" s="338"/>
      <c r="AN504" s="338"/>
      <c r="AO504" s="338"/>
      <c r="AP504" s="338"/>
      <c r="AQ504" s="338"/>
      <c r="AR504" s="338"/>
      <c r="AS504" s="338"/>
      <c r="AT504" s="338"/>
      <c r="AU504" s="338"/>
      <c r="AV504" s="338"/>
      <c r="AW504" s="338"/>
      <c r="AX504" s="338"/>
      <c r="AY504" s="338"/>
      <c r="AZ504" s="338"/>
      <c r="BA504" s="340"/>
      <c r="BB504" s="419"/>
      <c r="BC504" s="340"/>
      <c r="BD504" s="340"/>
      <c r="BE504" s="340"/>
      <c r="BF504" s="340"/>
      <c r="BG504" s="340"/>
      <c r="BH504" s="340"/>
      <c r="BI504" s="340"/>
      <c r="BJ504" s="340"/>
      <c r="BK504" s="340"/>
      <c r="BL504" s="340"/>
      <c r="BM504" s="340"/>
      <c r="BN504" s="340"/>
      <c r="BO504" s="340"/>
      <c r="BP504" s="340"/>
      <c r="BQ504" s="340"/>
      <c r="BR504" s="340"/>
      <c r="BS504" s="340"/>
      <c r="BT504" s="340"/>
      <c r="BU504" s="340"/>
      <c r="BV504" s="340"/>
      <c r="BW504" s="340"/>
      <c r="BX504" s="340"/>
      <c r="BY504" s="340"/>
      <c r="BZ504" s="341"/>
      <c r="CA504" s="341"/>
      <c r="CB504" s="341"/>
      <c r="CC504" s="341"/>
      <c r="CD504" s="341"/>
      <c r="CE504" s="341"/>
      <c r="CF504" s="341"/>
      <c r="CG504" s="341"/>
      <c r="CH504" s="341"/>
      <c r="CI504" s="341"/>
      <c r="CJ504" s="341"/>
      <c r="CK504" s="341"/>
      <c r="CL504" s="341"/>
      <c r="CM504" s="341"/>
      <c r="CN504" s="341"/>
      <c r="CO504" s="341"/>
      <c r="CP504" s="341"/>
      <c r="CQ504" s="341"/>
      <c r="CR504" s="341"/>
      <c r="CS504" s="341"/>
      <c r="CT504" s="341"/>
      <c r="CU504" s="341"/>
      <c r="CV504" s="341"/>
      <c r="CW504" s="341"/>
      <c r="CX504" s="341"/>
      <c r="CY504" s="341"/>
      <c r="CZ504" s="341"/>
    </row>
    <row r="505" s="345" customFormat="true" ht="25.15" customHeight="true" x14ac:dyDescent="0.2">
      <c r="C505" s="1077"/>
      <c r="D505" s="1078"/>
      <c r="E505" s="609"/>
      <c r="F505" s="609"/>
      <c r="G505" s="609"/>
      <c r="H505" s="1077"/>
      <c r="I505" s="1078"/>
      <c r="J505" s="609"/>
      <c r="K505" s="609"/>
      <c r="L505" s="609"/>
      <c r="M505" s="1077"/>
      <c r="N505" s="1078"/>
      <c r="O505" s="609"/>
      <c r="P505" s="609"/>
      <c r="Q505" s="609"/>
      <c r="Z505" s="338"/>
      <c r="AA505" s="338"/>
      <c r="AB505" s="338"/>
      <c r="AC505" s="338"/>
      <c r="AD505" s="338"/>
      <c r="AE505" s="338"/>
      <c r="AF505" s="338"/>
      <c r="AG505" s="338"/>
      <c r="AH505" s="338"/>
      <c r="AI505" s="338"/>
      <c r="AJ505" s="338"/>
      <c r="AK505" s="338"/>
      <c r="AL505" s="338"/>
      <c r="AM505" s="338"/>
      <c r="AN505" s="338"/>
      <c r="AO505" s="338"/>
      <c r="AP505" s="338"/>
      <c r="AQ505" s="338"/>
      <c r="AR505" s="338"/>
      <c r="AS505" s="338"/>
      <c r="AT505" s="338"/>
      <c r="AU505" s="338"/>
      <c r="AV505" s="338"/>
      <c r="AW505" s="338"/>
      <c r="AX505" s="338"/>
      <c r="AY505" s="338"/>
      <c r="AZ505" s="338"/>
      <c r="BA505" s="340"/>
      <c r="BB505" s="419"/>
      <c r="BC505" s="340"/>
      <c r="BD505" s="340"/>
      <c r="BE505" s="340"/>
      <c r="BF505" s="340"/>
      <c r="BG505" s="340"/>
      <c r="BH505" s="340"/>
      <c r="BI505" s="340"/>
      <c r="BJ505" s="340"/>
      <c r="BK505" s="340"/>
      <c r="BL505" s="340"/>
      <c r="BM505" s="340"/>
      <c r="BN505" s="340"/>
      <c r="BO505" s="340"/>
      <c r="BP505" s="340"/>
      <c r="BQ505" s="340"/>
      <c r="BR505" s="340"/>
      <c r="BS505" s="340"/>
      <c r="BT505" s="340"/>
      <c r="BU505" s="340"/>
      <c r="BV505" s="340"/>
      <c r="BW505" s="340"/>
      <c r="BX505" s="340"/>
      <c r="BY505" s="340"/>
      <c r="BZ505" s="341"/>
      <c r="CA505" s="341"/>
      <c r="CB505" s="341"/>
      <c r="CC505" s="341"/>
      <c r="CD505" s="341"/>
      <c r="CE505" s="341"/>
      <c r="CF505" s="341"/>
      <c r="CG505" s="341"/>
      <c r="CH505" s="341"/>
      <c r="CI505" s="341"/>
      <c r="CJ505" s="341"/>
      <c r="CK505" s="341"/>
      <c r="CL505" s="341"/>
      <c r="CM505" s="341"/>
      <c r="CN505" s="341"/>
      <c r="CO505" s="341"/>
      <c r="CP505" s="341"/>
      <c r="CQ505" s="341"/>
      <c r="CR505" s="341"/>
      <c r="CS505" s="341"/>
      <c r="CT505" s="341"/>
      <c r="CU505" s="341"/>
      <c r="CV505" s="341"/>
      <c r="CW505" s="341"/>
      <c r="CX505" s="341"/>
      <c r="CY505" s="341"/>
      <c r="CZ505" s="341"/>
    </row>
    <row r="506" s="345" customFormat="true" ht="25.15" customHeight="true" x14ac:dyDescent="0.2">
      <c r="C506" s="1077"/>
      <c r="D506" s="1078"/>
      <c r="E506" s="609"/>
      <c r="F506" s="609"/>
      <c r="G506" s="609"/>
      <c r="H506" s="1077"/>
      <c r="I506" s="1078"/>
      <c r="J506" s="609"/>
      <c r="K506" s="609"/>
      <c r="L506" s="609"/>
      <c r="M506" s="1077"/>
      <c r="N506" s="1078"/>
      <c r="O506" s="609"/>
      <c r="P506" s="609"/>
      <c r="Q506" s="609"/>
      <c r="Z506" s="338"/>
      <c r="AA506" s="338"/>
      <c r="AB506" s="338"/>
      <c r="AC506" s="338"/>
      <c r="AD506" s="338"/>
      <c r="AE506" s="338"/>
      <c r="AF506" s="338"/>
      <c r="AG506" s="338"/>
      <c r="AH506" s="338"/>
      <c r="AI506" s="338"/>
      <c r="AJ506" s="338"/>
      <c r="AK506" s="338"/>
      <c r="AL506" s="338"/>
      <c r="AM506" s="338"/>
      <c r="AN506" s="338"/>
      <c r="AO506" s="338"/>
      <c r="AP506" s="338"/>
      <c r="AQ506" s="338"/>
      <c r="AR506" s="338"/>
      <c r="AS506" s="338"/>
      <c r="AT506" s="338"/>
      <c r="AU506" s="338"/>
      <c r="AV506" s="338"/>
      <c r="AW506" s="338"/>
      <c r="AX506" s="338"/>
      <c r="AY506" s="338"/>
      <c r="AZ506" s="338"/>
      <c r="BA506" s="340"/>
      <c r="BB506" s="419"/>
      <c r="BC506" s="340"/>
      <c r="BD506" s="340"/>
      <c r="BE506" s="340"/>
      <c r="BF506" s="340"/>
      <c r="BG506" s="340"/>
      <c r="BH506" s="340"/>
      <c r="BI506" s="340"/>
      <c r="BJ506" s="340"/>
      <c r="BK506" s="340"/>
      <c r="BL506" s="340"/>
      <c r="BM506" s="340"/>
      <c r="BN506" s="340"/>
      <c r="BO506" s="340"/>
      <c r="BP506" s="340"/>
      <c r="BQ506" s="340"/>
      <c r="BR506" s="340"/>
      <c r="BS506" s="340"/>
      <c r="BT506" s="340"/>
      <c r="BU506" s="340"/>
      <c r="BV506" s="340"/>
      <c r="BW506" s="340"/>
      <c r="BX506" s="340"/>
      <c r="BY506" s="340"/>
      <c r="BZ506" s="341"/>
      <c r="CA506" s="341"/>
      <c r="CB506" s="341"/>
      <c r="CC506" s="341"/>
      <c r="CD506" s="341"/>
      <c r="CE506" s="341"/>
      <c r="CF506" s="341"/>
      <c r="CG506" s="341"/>
      <c r="CH506" s="341"/>
      <c r="CI506" s="341"/>
      <c r="CJ506" s="341"/>
      <c r="CK506" s="341"/>
      <c r="CL506" s="341"/>
      <c r="CM506" s="341"/>
      <c r="CN506" s="341"/>
      <c r="CO506" s="341"/>
      <c r="CP506" s="341"/>
      <c r="CQ506" s="341"/>
      <c r="CR506" s="341"/>
      <c r="CS506" s="341"/>
      <c r="CT506" s="341"/>
      <c r="CU506" s="341"/>
      <c r="CV506" s="341"/>
      <c r="CW506" s="341"/>
      <c r="CX506" s="341"/>
      <c r="CY506" s="341"/>
      <c r="CZ506" s="341"/>
    </row>
    <row r="507" s="345" customFormat="true" ht="25.15" customHeight="true" x14ac:dyDescent="0.2">
      <c r="C507" s="1077"/>
      <c r="D507" s="1078"/>
      <c r="E507" s="609"/>
      <c r="F507" s="609"/>
      <c r="G507" s="609"/>
      <c r="H507" s="1077"/>
      <c r="I507" s="1078"/>
      <c r="J507" s="609"/>
      <c r="K507" s="609"/>
      <c r="L507" s="609"/>
      <c r="M507" s="1077"/>
      <c r="N507" s="1078"/>
      <c r="O507" s="609"/>
      <c r="P507" s="609"/>
      <c r="Q507" s="609"/>
      <c r="Z507" s="338"/>
      <c r="AA507" s="338"/>
      <c r="AB507" s="338"/>
      <c r="AC507" s="338"/>
      <c r="AD507" s="338"/>
      <c r="AE507" s="338"/>
      <c r="AF507" s="338"/>
      <c r="AG507" s="338"/>
      <c r="AH507" s="338"/>
      <c r="AI507" s="338"/>
      <c r="AJ507" s="338"/>
      <c r="AK507" s="338"/>
      <c r="AL507" s="338"/>
      <c r="AM507" s="338"/>
      <c r="AN507" s="338"/>
      <c r="AO507" s="338"/>
      <c r="AP507" s="338"/>
      <c r="AQ507" s="338"/>
      <c r="AR507" s="338"/>
      <c r="AS507" s="338"/>
      <c r="AT507" s="338"/>
      <c r="AU507" s="338"/>
      <c r="AV507" s="338"/>
      <c r="AW507" s="338"/>
      <c r="AX507" s="338"/>
      <c r="AY507" s="338"/>
      <c r="AZ507" s="338"/>
      <c r="BA507" s="340"/>
      <c r="BB507" s="419"/>
      <c r="BC507" s="340"/>
      <c r="BD507" s="340"/>
      <c r="BE507" s="340"/>
      <c r="BF507" s="340"/>
      <c r="BG507" s="340"/>
      <c r="BH507" s="340"/>
      <c r="BI507" s="340"/>
      <c r="BJ507" s="340"/>
      <c r="BK507" s="340"/>
      <c r="BL507" s="340"/>
      <c r="BM507" s="340"/>
      <c r="BN507" s="340"/>
      <c r="BO507" s="340"/>
      <c r="BP507" s="340"/>
      <c r="BQ507" s="340"/>
      <c r="BR507" s="340"/>
      <c r="BS507" s="340"/>
      <c r="BT507" s="340"/>
      <c r="BU507" s="340"/>
      <c r="BV507" s="340"/>
      <c r="BW507" s="340"/>
      <c r="BX507" s="340"/>
      <c r="BY507" s="340"/>
      <c r="BZ507" s="341"/>
      <c r="CA507" s="341"/>
      <c r="CB507" s="341"/>
      <c r="CC507" s="341"/>
      <c r="CD507" s="341"/>
      <c r="CE507" s="341"/>
      <c r="CF507" s="341"/>
      <c r="CG507" s="341"/>
      <c r="CH507" s="341"/>
      <c r="CI507" s="341"/>
      <c r="CJ507" s="341"/>
      <c r="CK507" s="341"/>
      <c r="CL507" s="341"/>
      <c r="CM507" s="341"/>
      <c r="CN507" s="341"/>
      <c r="CO507" s="341"/>
      <c r="CP507" s="341"/>
      <c r="CQ507" s="341"/>
      <c r="CR507" s="341"/>
      <c r="CS507" s="341"/>
      <c r="CT507" s="341"/>
      <c r="CU507" s="341"/>
      <c r="CV507" s="341"/>
      <c r="CW507" s="341"/>
      <c r="CX507" s="341"/>
      <c r="CY507" s="341"/>
      <c r="CZ507" s="341"/>
    </row>
    <row r="508" s="345" customFormat="true" ht="25.15" customHeight="true" x14ac:dyDescent="0.2">
      <c r="C508" s="1077"/>
      <c r="D508" s="1078"/>
      <c r="E508" s="609"/>
      <c r="F508" s="609"/>
      <c r="G508" s="609"/>
      <c r="H508" s="1077"/>
      <c r="I508" s="1078"/>
      <c r="J508" s="609"/>
      <c r="K508" s="609"/>
      <c r="L508" s="609"/>
      <c r="M508" s="1077"/>
      <c r="N508" s="1078"/>
      <c r="O508" s="609"/>
      <c r="P508" s="609"/>
      <c r="Q508" s="609"/>
      <c r="Z508" s="338"/>
      <c r="AA508" s="338"/>
      <c r="AB508" s="338"/>
      <c r="AC508" s="338"/>
      <c r="AD508" s="338"/>
      <c r="AE508" s="338"/>
      <c r="AF508" s="338"/>
      <c r="AG508" s="338"/>
      <c r="AH508" s="338"/>
      <c r="AI508" s="338"/>
      <c r="AJ508" s="338"/>
      <c r="AK508" s="338"/>
      <c r="AL508" s="338"/>
      <c r="AM508" s="338"/>
      <c r="AN508" s="338"/>
      <c r="AO508" s="338"/>
      <c r="AP508" s="338"/>
      <c r="AQ508" s="338"/>
      <c r="AR508" s="338"/>
      <c r="AS508" s="338"/>
      <c r="AT508" s="338"/>
      <c r="AU508" s="338"/>
      <c r="AV508" s="338"/>
      <c r="AW508" s="338"/>
      <c r="AX508" s="338"/>
      <c r="AY508" s="338"/>
      <c r="AZ508" s="338"/>
      <c r="BA508" s="340"/>
      <c r="BB508" s="419"/>
      <c r="BC508" s="340"/>
      <c r="BD508" s="340"/>
      <c r="BE508" s="340"/>
      <c r="BF508" s="340"/>
      <c r="BG508" s="340"/>
      <c r="BH508" s="340"/>
      <c r="BI508" s="340"/>
      <c r="BJ508" s="340"/>
      <c r="BK508" s="340"/>
      <c r="BL508" s="340"/>
      <c r="BM508" s="340"/>
      <c r="BN508" s="340"/>
      <c r="BO508" s="340"/>
      <c r="BP508" s="340"/>
      <c r="BQ508" s="340"/>
      <c r="BR508" s="340"/>
      <c r="BS508" s="340"/>
      <c r="BT508" s="340"/>
      <c r="BU508" s="340"/>
      <c r="BV508" s="340"/>
      <c r="BW508" s="340"/>
      <c r="BX508" s="340"/>
      <c r="BY508" s="340"/>
      <c r="BZ508" s="341"/>
      <c r="CA508" s="341"/>
      <c r="CB508" s="341"/>
      <c r="CC508" s="341"/>
      <c r="CD508" s="341"/>
      <c r="CE508" s="341"/>
      <c r="CF508" s="341"/>
      <c r="CG508" s="341"/>
      <c r="CH508" s="341"/>
      <c r="CI508" s="341"/>
      <c r="CJ508" s="341"/>
      <c r="CK508" s="341"/>
      <c r="CL508" s="341"/>
      <c r="CM508" s="341"/>
      <c r="CN508" s="341"/>
      <c r="CO508" s="341"/>
      <c r="CP508" s="341"/>
      <c r="CQ508" s="341"/>
      <c r="CR508" s="341"/>
      <c r="CS508" s="341"/>
      <c r="CT508" s="341"/>
      <c r="CU508" s="341"/>
      <c r="CV508" s="341"/>
      <c r="CW508" s="341"/>
      <c r="CX508" s="341"/>
      <c r="CY508" s="341"/>
      <c r="CZ508" s="341"/>
    </row>
    <row r="509" s="345" customFormat="true" ht="25.15" customHeight="true" x14ac:dyDescent="0.2">
      <c r="C509" s="1077"/>
      <c r="D509" s="1078"/>
      <c r="E509" s="609"/>
      <c r="F509" s="609"/>
      <c r="G509" s="609"/>
      <c r="H509" s="1077"/>
      <c r="I509" s="1078"/>
      <c r="J509" s="609"/>
      <c r="K509" s="609"/>
      <c r="L509" s="609"/>
      <c r="M509" s="1077"/>
      <c r="N509" s="1078"/>
      <c r="O509" s="609"/>
      <c r="P509" s="609"/>
      <c r="Q509" s="609"/>
      <c r="Z509" s="338"/>
      <c r="AA509" s="338"/>
      <c r="AB509" s="338"/>
      <c r="AC509" s="338"/>
      <c r="AD509" s="338"/>
      <c r="AE509" s="338"/>
      <c r="AF509" s="338"/>
      <c r="AG509" s="338"/>
      <c r="AH509" s="338"/>
      <c r="AI509" s="338"/>
      <c r="AJ509" s="338"/>
      <c r="AK509" s="338"/>
      <c r="AL509" s="338"/>
      <c r="AM509" s="338"/>
      <c r="AN509" s="338"/>
      <c r="AO509" s="338"/>
      <c r="AP509" s="338"/>
      <c r="AQ509" s="338"/>
      <c r="AR509" s="338"/>
      <c r="AS509" s="338"/>
      <c r="AT509" s="338"/>
      <c r="AU509" s="338"/>
      <c r="AV509" s="338"/>
      <c r="AW509" s="338"/>
      <c r="AX509" s="338"/>
      <c r="AY509" s="338"/>
      <c r="AZ509" s="338"/>
      <c r="BA509" s="340"/>
      <c r="BB509" s="419"/>
      <c r="BC509" s="340"/>
      <c r="BD509" s="340"/>
      <c r="BE509" s="340"/>
      <c r="BF509" s="340"/>
      <c r="BG509" s="340"/>
      <c r="BH509" s="340"/>
      <c r="BI509" s="340"/>
      <c r="BJ509" s="340"/>
      <c r="BK509" s="340"/>
      <c r="BL509" s="340"/>
      <c r="BM509" s="340"/>
      <c r="BN509" s="340"/>
      <c r="BO509" s="340"/>
      <c r="BP509" s="340"/>
      <c r="BQ509" s="340"/>
      <c r="BR509" s="340"/>
      <c r="BS509" s="340"/>
      <c r="BT509" s="340"/>
      <c r="BU509" s="340"/>
      <c r="BV509" s="340"/>
      <c r="BW509" s="340"/>
      <c r="BX509" s="340"/>
      <c r="BY509" s="340"/>
      <c r="BZ509" s="341"/>
      <c r="CA509" s="341"/>
      <c r="CB509" s="341"/>
      <c r="CC509" s="341"/>
      <c r="CD509" s="341"/>
      <c r="CE509" s="341"/>
      <c r="CF509" s="341"/>
      <c r="CG509" s="341"/>
      <c r="CH509" s="341"/>
      <c r="CI509" s="341"/>
      <c r="CJ509" s="341"/>
      <c r="CK509" s="341"/>
      <c r="CL509" s="341"/>
      <c r="CM509" s="341"/>
      <c r="CN509" s="341"/>
      <c r="CO509" s="341"/>
      <c r="CP509" s="341"/>
      <c r="CQ509" s="341"/>
      <c r="CR509" s="341"/>
      <c r="CS509" s="341"/>
      <c r="CT509" s="341"/>
      <c r="CU509" s="341"/>
      <c r="CV509" s="341"/>
      <c r="CW509" s="341"/>
      <c r="CX509" s="341"/>
      <c r="CY509" s="341"/>
      <c r="CZ509" s="341"/>
    </row>
    <row r="510" s="345" customFormat="true" ht="25.15" customHeight="true" x14ac:dyDescent="0.2">
      <c r="C510" s="1077"/>
      <c r="D510" s="1078"/>
      <c r="E510" s="609"/>
      <c r="F510" s="609"/>
      <c r="G510" s="609"/>
      <c r="H510" s="1077"/>
      <c r="I510" s="1078"/>
      <c r="J510" s="609"/>
      <c r="K510" s="609"/>
      <c r="L510" s="609"/>
      <c r="M510" s="1077"/>
      <c r="N510" s="1078"/>
      <c r="O510" s="609"/>
      <c r="P510" s="609"/>
      <c r="Q510" s="609"/>
      <c r="Z510" s="338"/>
      <c r="AA510" s="338"/>
      <c r="AB510" s="338"/>
      <c r="AC510" s="338"/>
      <c r="AD510" s="338"/>
      <c r="AE510" s="338"/>
      <c r="AF510" s="338"/>
      <c r="AG510" s="338"/>
      <c r="AH510" s="338"/>
      <c r="AI510" s="338"/>
      <c r="AJ510" s="338"/>
      <c r="AK510" s="338"/>
      <c r="AL510" s="338"/>
      <c r="AM510" s="338"/>
      <c r="AN510" s="338"/>
      <c r="AO510" s="338"/>
      <c r="AP510" s="338"/>
      <c r="AQ510" s="338"/>
      <c r="AR510" s="338"/>
      <c r="AS510" s="338"/>
      <c r="AT510" s="338"/>
      <c r="AU510" s="338"/>
      <c r="AV510" s="338"/>
      <c r="AW510" s="338"/>
      <c r="AX510" s="338"/>
      <c r="AY510" s="338"/>
      <c r="AZ510" s="338"/>
      <c r="BA510" s="340"/>
      <c r="BB510" s="419"/>
      <c r="BC510" s="340"/>
      <c r="BD510" s="340"/>
      <c r="BE510" s="340"/>
      <c r="BF510" s="340"/>
      <c r="BG510" s="340"/>
      <c r="BH510" s="340"/>
      <c r="BI510" s="340"/>
      <c r="BJ510" s="340"/>
      <c r="BK510" s="340"/>
      <c r="BL510" s="340"/>
      <c r="BM510" s="340"/>
      <c r="BN510" s="340"/>
      <c r="BO510" s="340"/>
      <c r="BP510" s="340"/>
      <c r="BQ510" s="340"/>
      <c r="BR510" s="340"/>
      <c r="BS510" s="340"/>
      <c r="BT510" s="340"/>
      <c r="BU510" s="340"/>
      <c r="BV510" s="340"/>
      <c r="BW510" s="340"/>
      <c r="BX510" s="340"/>
      <c r="BY510" s="340"/>
      <c r="BZ510" s="341"/>
      <c r="CA510" s="341"/>
      <c r="CB510" s="341"/>
      <c r="CC510" s="341"/>
      <c r="CD510" s="341"/>
      <c r="CE510" s="341"/>
      <c r="CF510" s="341"/>
      <c r="CG510" s="341"/>
      <c r="CH510" s="341"/>
      <c r="CI510" s="341"/>
      <c r="CJ510" s="341"/>
      <c r="CK510" s="341"/>
      <c r="CL510" s="341"/>
      <c r="CM510" s="341"/>
      <c r="CN510" s="341"/>
      <c r="CO510" s="341"/>
      <c r="CP510" s="341"/>
      <c r="CQ510" s="341"/>
      <c r="CR510" s="341"/>
      <c r="CS510" s="341"/>
      <c r="CT510" s="341"/>
      <c r="CU510" s="341"/>
      <c r="CV510" s="341"/>
      <c r="CW510" s="341"/>
      <c r="CX510" s="341"/>
      <c r="CY510" s="341"/>
      <c r="CZ510" s="341"/>
    </row>
    <row r="511" s="345" customFormat="true" ht="25.15" customHeight="true" x14ac:dyDescent="0.2">
      <c r="C511" s="1077"/>
      <c r="D511" s="1078"/>
      <c r="E511" s="609"/>
      <c r="F511" s="609"/>
      <c r="G511" s="609"/>
      <c r="H511" s="1077"/>
      <c r="I511" s="1078"/>
      <c r="J511" s="609"/>
      <c r="K511" s="609"/>
      <c r="L511" s="609"/>
      <c r="M511" s="1077"/>
      <c r="N511" s="1078"/>
      <c r="O511" s="609"/>
      <c r="P511" s="609"/>
      <c r="Q511" s="609"/>
      <c r="Z511" s="338"/>
      <c r="AA511" s="338"/>
      <c r="AB511" s="338"/>
      <c r="AC511" s="338"/>
      <c r="AD511" s="338"/>
      <c r="AE511" s="338"/>
      <c r="AF511" s="338"/>
      <c r="AG511" s="338"/>
      <c r="AH511" s="338"/>
      <c r="AI511" s="338"/>
      <c r="AJ511" s="338"/>
      <c r="AK511" s="338"/>
      <c r="AL511" s="338"/>
      <c r="AM511" s="338"/>
      <c r="AN511" s="338"/>
      <c r="AO511" s="338"/>
      <c r="AP511" s="338"/>
      <c r="AQ511" s="338"/>
      <c r="AR511" s="338"/>
      <c r="AS511" s="338"/>
      <c r="AT511" s="338"/>
      <c r="AU511" s="338"/>
      <c r="AV511" s="338"/>
      <c r="AW511" s="338"/>
      <c r="AX511" s="338"/>
      <c r="AY511" s="338"/>
      <c r="AZ511" s="338"/>
      <c r="BA511" s="340"/>
      <c r="BB511" s="419"/>
      <c r="BC511" s="340"/>
      <c r="BD511" s="340"/>
      <c r="BE511" s="340"/>
      <c r="BF511" s="340"/>
      <c r="BG511" s="340"/>
      <c r="BH511" s="340"/>
      <c r="BI511" s="340"/>
      <c r="BJ511" s="340"/>
      <c r="BK511" s="340"/>
      <c r="BL511" s="340"/>
      <c r="BM511" s="340"/>
      <c r="BN511" s="340"/>
      <c r="BO511" s="340"/>
      <c r="BP511" s="340"/>
      <c r="BQ511" s="340"/>
      <c r="BR511" s="340"/>
      <c r="BS511" s="340"/>
      <c r="BT511" s="340"/>
      <c r="BU511" s="340"/>
      <c r="BV511" s="340"/>
      <c r="BW511" s="340"/>
      <c r="BX511" s="340"/>
      <c r="BY511" s="340"/>
      <c r="BZ511" s="341"/>
      <c r="CA511" s="341"/>
      <c r="CB511" s="341"/>
      <c r="CC511" s="341"/>
      <c r="CD511" s="341"/>
      <c r="CE511" s="341"/>
      <c r="CF511" s="341"/>
      <c r="CG511" s="341"/>
      <c r="CH511" s="341"/>
      <c r="CI511" s="341"/>
      <c r="CJ511" s="341"/>
      <c r="CK511" s="341"/>
      <c r="CL511" s="341"/>
      <c r="CM511" s="341"/>
      <c r="CN511" s="341"/>
      <c r="CO511" s="341"/>
      <c r="CP511" s="341"/>
      <c r="CQ511" s="341"/>
      <c r="CR511" s="341"/>
      <c r="CS511" s="341"/>
      <c r="CT511" s="341"/>
      <c r="CU511" s="341"/>
      <c r="CV511" s="341"/>
      <c r="CW511" s="341"/>
      <c r="CX511" s="341"/>
      <c r="CY511" s="341"/>
      <c r="CZ511" s="341"/>
    </row>
    <row r="512" s="345" customFormat="true" ht="25.15" customHeight="true" x14ac:dyDescent="0.2">
      <c r="C512" s="1077"/>
      <c r="D512" s="1078"/>
      <c r="E512" s="609"/>
      <c r="F512" s="609"/>
      <c r="G512" s="609"/>
      <c r="H512" s="1077"/>
      <c r="I512" s="1078"/>
      <c r="J512" s="609"/>
      <c r="K512" s="609"/>
      <c r="L512" s="609"/>
      <c r="M512" s="1077"/>
      <c r="N512" s="1078"/>
      <c r="O512" s="609"/>
      <c r="P512" s="609"/>
      <c r="Q512" s="609"/>
      <c r="Z512" s="338"/>
      <c r="AA512" s="338"/>
      <c r="AB512" s="338"/>
      <c r="AC512" s="338"/>
      <c r="AD512" s="338"/>
      <c r="AE512" s="338"/>
      <c r="AF512" s="338"/>
      <c r="AG512" s="338"/>
      <c r="AH512" s="338"/>
      <c r="AI512" s="338"/>
      <c r="AJ512" s="338"/>
      <c r="AK512" s="338"/>
      <c r="AL512" s="338"/>
      <c r="AM512" s="338"/>
      <c r="AN512" s="338"/>
      <c r="AO512" s="338"/>
      <c r="AP512" s="338"/>
      <c r="AQ512" s="338"/>
      <c r="AR512" s="338"/>
      <c r="AS512" s="338"/>
      <c r="AT512" s="338"/>
      <c r="AU512" s="338"/>
      <c r="AV512" s="338"/>
      <c r="AW512" s="338"/>
      <c r="AX512" s="338"/>
      <c r="AY512" s="338"/>
      <c r="AZ512" s="338"/>
      <c r="BA512" s="340"/>
      <c r="BB512" s="419"/>
      <c r="BC512" s="340"/>
      <c r="BD512" s="340"/>
      <c r="BE512" s="340"/>
      <c r="BF512" s="340"/>
      <c r="BG512" s="340"/>
      <c r="BH512" s="340"/>
      <c r="BI512" s="340"/>
      <c r="BJ512" s="340"/>
      <c r="BK512" s="340"/>
      <c r="BL512" s="340"/>
      <c r="BM512" s="340"/>
      <c r="BN512" s="340"/>
      <c r="BO512" s="340"/>
      <c r="BP512" s="340"/>
      <c r="BQ512" s="340"/>
      <c r="BR512" s="340"/>
      <c r="BS512" s="340"/>
      <c r="BT512" s="340"/>
      <c r="BU512" s="340"/>
      <c r="BV512" s="340"/>
      <c r="BW512" s="340"/>
      <c r="BX512" s="340"/>
      <c r="BY512" s="340"/>
      <c r="BZ512" s="341"/>
      <c r="CA512" s="341"/>
      <c r="CB512" s="341"/>
      <c r="CC512" s="341"/>
      <c r="CD512" s="341"/>
      <c r="CE512" s="341"/>
      <c r="CF512" s="341"/>
      <c r="CG512" s="341"/>
      <c r="CH512" s="341"/>
      <c r="CI512" s="341"/>
      <c r="CJ512" s="341"/>
      <c r="CK512" s="341"/>
      <c r="CL512" s="341"/>
      <c r="CM512" s="341"/>
      <c r="CN512" s="341"/>
      <c r="CO512" s="341"/>
      <c r="CP512" s="341"/>
      <c r="CQ512" s="341"/>
      <c r="CR512" s="341"/>
      <c r="CS512" s="341"/>
      <c r="CT512" s="341"/>
      <c r="CU512" s="341"/>
      <c r="CV512" s="341"/>
      <c r="CW512" s="341"/>
      <c r="CX512" s="341"/>
      <c r="CY512" s="341"/>
      <c r="CZ512" s="341"/>
    </row>
    <row r="513" s="345" customFormat="true" ht="25.15" customHeight="true" x14ac:dyDescent="0.2">
      <c r="C513" s="1077"/>
      <c r="D513" s="1078"/>
      <c r="E513" s="609"/>
      <c r="F513" s="609"/>
      <c r="G513" s="609"/>
      <c r="H513" s="1077"/>
      <c r="I513" s="1078"/>
      <c r="J513" s="609"/>
      <c r="K513" s="609"/>
      <c r="L513" s="609"/>
      <c r="M513" s="1077"/>
      <c r="N513" s="1078"/>
      <c r="O513" s="609"/>
      <c r="P513" s="609"/>
      <c r="Q513" s="609"/>
      <c r="Z513" s="338"/>
      <c r="AA513" s="338"/>
      <c r="AB513" s="338"/>
      <c r="AC513" s="338"/>
      <c r="AD513" s="338"/>
      <c r="AE513" s="338"/>
      <c r="AF513" s="338"/>
      <c r="AG513" s="338"/>
      <c r="AH513" s="338"/>
      <c r="AI513" s="338"/>
      <c r="AJ513" s="338"/>
      <c r="AK513" s="338"/>
      <c r="AL513" s="338"/>
      <c r="AM513" s="338"/>
      <c r="AN513" s="338"/>
      <c r="AO513" s="338"/>
      <c r="AP513" s="338"/>
      <c r="AQ513" s="338"/>
      <c r="AR513" s="338"/>
      <c r="AS513" s="338"/>
      <c r="AT513" s="338"/>
      <c r="AU513" s="338"/>
      <c r="AV513" s="338"/>
      <c r="AW513" s="338"/>
      <c r="AX513" s="338"/>
      <c r="AY513" s="338"/>
      <c r="AZ513" s="338"/>
      <c r="BA513" s="340"/>
      <c r="BB513" s="419"/>
      <c r="BC513" s="340"/>
      <c r="BD513" s="340"/>
      <c r="BE513" s="340"/>
      <c r="BF513" s="340"/>
      <c r="BG513" s="340"/>
      <c r="BH513" s="340"/>
      <c r="BI513" s="340"/>
      <c r="BJ513" s="340"/>
      <c r="BK513" s="340"/>
      <c r="BL513" s="340"/>
      <c r="BM513" s="340"/>
      <c r="BN513" s="340"/>
      <c r="BO513" s="340"/>
      <c r="BP513" s="340"/>
      <c r="BQ513" s="340"/>
      <c r="BR513" s="340"/>
      <c r="BS513" s="340"/>
      <c r="BT513" s="340"/>
      <c r="BU513" s="340"/>
      <c r="BV513" s="340"/>
      <c r="BW513" s="340"/>
      <c r="BX513" s="340"/>
      <c r="BY513" s="340"/>
      <c r="BZ513" s="341"/>
      <c r="CA513" s="341"/>
      <c r="CB513" s="341"/>
      <c r="CC513" s="341"/>
      <c r="CD513" s="341"/>
      <c r="CE513" s="341"/>
      <c r="CF513" s="341"/>
      <c r="CG513" s="341"/>
      <c r="CH513" s="341"/>
      <c r="CI513" s="341"/>
      <c r="CJ513" s="341"/>
      <c r="CK513" s="341"/>
      <c r="CL513" s="341"/>
      <c r="CM513" s="341"/>
      <c r="CN513" s="341"/>
      <c r="CO513" s="341"/>
      <c r="CP513" s="341"/>
      <c r="CQ513" s="341"/>
      <c r="CR513" s="341"/>
      <c r="CS513" s="341"/>
      <c r="CT513" s="341"/>
      <c r="CU513" s="341"/>
      <c r="CV513" s="341"/>
      <c r="CW513" s="341"/>
      <c r="CX513" s="341"/>
      <c r="CY513" s="341"/>
      <c r="CZ513" s="341"/>
    </row>
    <row r="514" s="345" customFormat="true" ht="25.15" customHeight="true" x14ac:dyDescent="0.2">
      <c r="C514" s="1077"/>
      <c r="D514" s="1078"/>
      <c r="E514" s="609"/>
      <c r="F514" s="609"/>
      <c r="G514" s="609"/>
      <c r="H514" s="1077"/>
      <c r="I514" s="1078"/>
      <c r="J514" s="609"/>
      <c r="K514" s="609"/>
      <c r="L514" s="609"/>
      <c r="M514" s="1077"/>
      <c r="N514" s="1078"/>
      <c r="O514" s="609"/>
      <c r="P514" s="609"/>
      <c r="Q514" s="609"/>
      <c r="Z514" s="338"/>
      <c r="AA514" s="338"/>
      <c r="AB514" s="338"/>
      <c r="AC514" s="338"/>
      <c r="AD514" s="338"/>
      <c r="AE514" s="338"/>
      <c r="AF514" s="338"/>
      <c r="AG514" s="338"/>
      <c r="AH514" s="338"/>
      <c r="AI514" s="338"/>
      <c r="AJ514" s="338"/>
      <c r="AK514" s="338"/>
      <c r="AL514" s="338"/>
      <c r="AM514" s="338"/>
      <c r="AN514" s="338"/>
      <c r="AO514" s="338"/>
      <c r="AP514" s="338"/>
      <c r="AQ514" s="338"/>
      <c r="AR514" s="338"/>
      <c r="AS514" s="338"/>
      <c r="AT514" s="338"/>
      <c r="AU514" s="338"/>
      <c r="AV514" s="338"/>
      <c r="AW514" s="338"/>
      <c r="AX514" s="338"/>
      <c r="AY514" s="338"/>
      <c r="AZ514" s="338"/>
      <c r="BA514" s="340"/>
      <c r="BB514" s="419"/>
      <c r="BC514" s="340"/>
      <c r="BD514" s="340"/>
      <c r="BE514" s="340"/>
      <c r="BF514" s="340"/>
      <c r="BG514" s="340"/>
      <c r="BH514" s="340"/>
      <c r="BI514" s="340"/>
      <c r="BJ514" s="340"/>
      <c r="BK514" s="340"/>
      <c r="BL514" s="340"/>
      <c r="BM514" s="340"/>
      <c r="BN514" s="340"/>
      <c r="BO514" s="340"/>
      <c r="BP514" s="340"/>
      <c r="BQ514" s="340"/>
      <c r="BR514" s="340"/>
      <c r="BS514" s="340"/>
      <c r="BT514" s="340"/>
      <c r="BU514" s="340"/>
      <c r="BV514" s="340"/>
      <c r="BW514" s="340"/>
      <c r="BX514" s="340"/>
      <c r="BY514" s="340"/>
      <c r="BZ514" s="341"/>
      <c r="CA514" s="341"/>
      <c r="CB514" s="341"/>
      <c r="CC514" s="341"/>
      <c r="CD514" s="341"/>
      <c r="CE514" s="341"/>
      <c r="CF514" s="341"/>
      <c r="CG514" s="341"/>
      <c r="CH514" s="341"/>
      <c r="CI514" s="341"/>
      <c r="CJ514" s="341"/>
      <c r="CK514" s="341"/>
      <c r="CL514" s="341"/>
      <c r="CM514" s="341"/>
      <c r="CN514" s="341"/>
      <c r="CO514" s="341"/>
      <c r="CP514" s="341"/>
      <c r="CQ514" s="341"/>
      <c r="CR514" s="341"/>
      <c r="CS514" s="341"/>
      <c r="CT514" s="341"/>
      <c r="CU514" s="341"/>
      <c r="CV514" s="341"/>
      <c r="CW514" s="341"/>
      <c r="CX514" s="341"/>
      <c r="CY514" s="341"/>
      <c r="CZ514" s="341"/>
    </row>
    <row r="515" s="345" customFormat="true" ht="25.15" customHeight="true" x14ac:dyDescent="0.2">
      <c r="C515" s="1077"/>
      <c r="D515" s="1078"/>
      <c r="E515" s="609"/>
      <c r="F515" s="609"/>
      <c r="G515" s="609"/>
      <c r="H515" s="1077"/>
      <c r="I515" s="1078"/>
      <c r="J515" s="609"/>
      <c r="K515" s="609"/>
      <c r="L515" s="609"/>
      <c r="M515" s="1077"/>
      <c r="N515" s="1078"/>
      <c r="O515" s="609"/>
      <c r="P515" s="609"/>
      <c r="Q515" s="609"/>
      <c r="Z515" s="338"/>
      <c r="AA515" s="338"/>
      <c r="AB515" s="338"/>
      <c r="AC515" s="338"/>
      <c r="AD515" s="338"/>
      <c r="AE515" s="338"/>
      <c r="AF515" s="338"/>
      <c r="AG515" s="338"/>
      <c r="AH515" s="338"/>
      <c r="AI515" s="338"/>
      <c r="AJ515" s="338"/>
      <c r="AK515" s="338"/>
      <c r="AL515" s="338"/>
      <c r="AM515" s="338"/>
      <c r="AN515" s="338"/>
      <c r="AO515" s="338"/>
      <c r="AP515" s="338"/>
      <c r="AQ515" s="338"/>
      <c r="AR515" s="338"/>
      <c r="AS515" s="338"/>
      <c r="AT515" s="338"/>
      <c r="AU515" s="338"/>
      <c r="AV515" s="338"/>
      <c r="AW515" s="338"/>
      <c r="AX515" s="338"/>
      <c r="AY515" s="338"/>
      <c r="AZ515" s="338"/>
      <c r="BA515" s="340"/>
      <c r="BB515" s="419"/>
      <c r="BC515" s="340"/>
      <c r="BD515" s="340"/>
      <c r="BE515" s="340"/>
      <c r="BF515" s="340"/>
      <c r="BG515" s="340"/>
      <c r="BH515" s="340"/>
      <c r="BI515" s="340"/>
      <c r="BJ515" s="340"/>
      <c r="BK515" s="340"/>
      <c r="BL515" s="340"/>
      <c r="BM515" s="340"/>
      <c r="BN515" s="340"/>
      <c r="BO515" s="340"/>
      <c r="BP515" s="340"/>
      <c r="BQ515" s="340"/>
      <c r="BR515" s="340"/>
      <c r="BS515" s="340"/>
      <c r="BT515" s="340"/>
      <c r="BU515" s="340"/>
      <c r="BV515" s="340"/>
      <c r="BW515" s="340"/>
      <c r="BX515" s="340"/>
      <c r="BY515" s="340"/>
      <c r="BZ515" s="341"/>
      <c r="CA515" s="341"/>
      <c r="CB515" s="341"/>
      <c r="CC515" s="341"/>
      <c r="CD515" s="341"/>
      <c r="CE515" s="341"/>
      <c r="CF515" s="341"/>
      <c r="CG515" s="341"/>
      <c r="CH515" s="341"/>
      <c r="CI515" s="341"/>
      <c r="CJ515" s="341"/>
      <c r="CK515" s="341"/>
      <c r="CL515" s="341"/>
      <c r="CM515" s="341"/>
      <c r="CN515" s="341"/>
      <c r="CO515" s="341"/>
      <c r="CP515" s="341"/>
      <c r="CQ515" s="341"/>
      <c r="CR515" s="341"/>
      <c r="CS515" s="341"/>
      <c r="CT515" s="341"/>
      <c r="CU515" s="341"/>
      <c r="CV515" s="341"/>
      <c r="CW515" s="341"/>
      <c r="CX515" s="341"/>
      <c r="CY515" s="341"/>
      <c r="CZ515" s="341"/>
    </row>
    <row r="516" s="345" customFormat="true" ht="25.15" customHeight="true" x14ac:dyDescent="0.2">
      <c r="C516" s="1077"/>
      <c r="D516" s="1078"/>
      <c r="E516" s="609"/>
      <c r="F516" s="609"/>
      <c r="G516" s="609"/>
      <c r="H516" s="1077"/>
      <c r="I516" s="1078"/>
      <c r="J516" s="609"/>
      <c r="K516" s="609"/>
      <c r="L516" s="609"/>
      <c r="M516" s="1077"/>
      <c r="N516" s="1078"/>
      <c r="O516" s="609"/>
      <c r="P516" s="609"/>
      <c r="Q516" s="609"/>
      <c r="Z516" s="338"/>
      <c r="AA516" s="338"/>
      <c r="AB516" s="338"/>
      <c r="AC516" s="338"/>
      <c r="AD516" s="338"/>
      <c r="AE516" s="338"/>
      <c r="AF516" s="338"/>
      <c r="AG516" s="338"/>
      <c r="AH516" s="338"/>
      <c r="AI516" s="338"/>
      <c r="AJ516" s="338"/>
      <c r="AK516" s="338"/>
      <c r="AL516" s="338"/>
      <c r="AM516" s="338"/>
      <c r="AN516" s="338"/>
      <c r="AO516" s="338"/>
      <c r="AP516" s="338"/>
      <c r="AQ516" s="338"/>
      <c r="AR516" s="338"/>
      <c r="AS516" s="338"/>
      <c r="AT516" s="338"/>
      <c r="AU516" s="338"/>
      <c r="AV516" s="338"/>
      <c r="AW516" s="338"/>
      <c r="AX516" s="338"/>
      <c r="AY516" s="338"/>
      <c r="AZ516" s="338"/>
      <c r="BA516" s="340"/>
      <c r="BB516" s="419"/>
      <c r="BC516" s="340"/>
      <c r="BD516" s="340"/>
      <c r="BE516" s="340"/>
      <c r="BF516" s="340"/>
      <c r="BG516" s="340"/>
      <c r="BH516" s="340"/>
      <c r="BI516" s="340"/>
      <c r="BJ516" s="340"/>
      <c r="BK516" s="340"/>
      <c r="BL516" s="340"/>
      <c r="BM516" s="340"/>
      <c r="BN516" s="340"/>
      <c r="BO516" s="340"/>
      <c r="BP516" s="340"/>
      <c r="BQ516" s="340"/>
      <c r="BR516" s="340"/>
      <c r="BS516" s="340"/>
      <c r="BT516" s="340"/>
      <c r="BU516" s="340"/>
      <c r="BV516" s="340"/>
      <c r="BW516" s="340"/>
      <c r="BX516" s="340"/>
      <c r="BY516" s="340"/>
      <c r="BZ516" s="341"/>
      <c r="CA516" s="341"/>
      <c r="CB516" s="341"/>
      <c r="CC516" s="341"/>
      <c r="CD516" s="341"/>
      <c r="CE516" s="341"/>
      <c r="CF516" s="341"/>
      <c r="CG516" s="341"/>
      <c r="CH516" s="341"/>
      <c r="CI516" s="341"/>
      <c r="CJ516" s="341"/>
      <c r="CK516" s="341"/>
      <c r="CL516" s="341"/>
      <c r="CM516" s="341"/>
      <c r="CN516" s="341"/>
      <c r="CO516" s="341"/>
      <c r="CP516" s="341"/>
      <c r="CQ516" s="341"/>
      <c r="CR516" s="341"/>
      <c r="CS516" s="341"/>
      <c r="CT516" s="341"/>
      <c r="CU516" s="341"/>
      <c r="CV516" s="341"/>
      <c r="CW516" s="341"/>
      <c r="CX516" s="341"/>
      <c r="CY516" s="341"/>
      <c r="CZ516" s="341"/>
    </row>
    <row r="517" s="345" customFormat="true" ht="25.15" customHeight="true" x14ac:dyDescent="0.2">
      <c r="C517" s="1077"/>
      <c r="D517" s="1078"/>
      <c r="E517" s="609"/>
      <c r="F517" s="609"/>
      <c r="G517" s="609"/>
      <c r="H517" s="1077"/>
      <c r="I517" s="1078"/>
      <c r="J517" s="609"/>
      <c r="K517" s="609"/>
      <c r="L517" s="609"/>
      <c r="M517" s="1077"/>
      <c r="N517" s="1078"/>
      <c r="O517" s="609"/>
      <c r="P517" s="609"/>
      <c r="Q517" s="609"/>
      <c r="Z517" s="338"/>
      <c r="AA517" s="338"/>
      <c r="AB517" s="338"/>
      <c r="AC517" s="338"/>
      <c r="AD517" s="338"/>
      <c r="AE517" s="338"/>
      <c r="AF517" s="338"/>
      <c r="AG517" s="338"/>
      <c r="AH517" s="338"/>
      <c r="AI517" s="338"/>
      <c r="AJ517" s="338"/>
      <c r="AK517" s="338"/>
      <c r="AL517" s="338"/>
      <c r="AM517" s="338"/>
      <c r="AN517" s="338"/>
      <c r="AO517" s="338"/>
      <c r="AP517" s="338"/>
      <c r="AQ517" s="338"/>
      <c r="AR517" s="338"/>
      <c r="AS517" s="338"/>
      <c r="AT517" s="338"/>
      <c r="AU517" s="338"/>
      <c r="AV517" s="338"/>
      <c r="AW517" s="338"/>
      <c r="AX517" s="338"/>
      <c r="AY517" s="338"/>
      <c r="AZ517" s="338"/>
      <c r="BA517" s="340"/>
      <c r="BB517" s="419"/>
      <c r="BC517" s="340"/>
      <c r="BD517" s="340"/>
      <c r="BE517" s="340"/>
      <c r="BF517" s="340"/>
      <c r="BG517" s="340"/>
      <c r="BH517" s="340"/>
      <c r="BI517" s="340"/>
      <c r="BJ517" s="340"/>
      <c r="BK517" s="340"/>
      <c r="BL517" s="340"/>
      <c r="BM517" s="340"/>
      <c r="BN517" s="340"/>
      <c r="BO517" s="340"/>
      <c r="BP517" s="340"/>
      <c r="BQ517" s="340"/>
      <c r="BR517" s="340"/>
      <c r="BS517" s="340"/>
      <c r="BT517" s="340"/>
      <c r="BU517" s="340"/>
      <c r="BV517" s="340"/>
      <c r="BW517" s="340"/>
      <c r="BX517" s="340"/>
      <c r="BY517" s="340"/>
      <c r="BZ517" s="341"/>
      <c r="CA517" s="341"/>
      <c r="CB517" s="341"/>
      <c r="CC517" s="341"/>
      <c r="CD517" s="341"/>
      <c r="CE517" s="341"/>
      <c r="CF517" s="341"/>
      <c r="CG517" s="341"/>
      <c r="CH517" s="341"/>
      <c r="CI517" s="341"/>
      <c r="CJ517" s="341"/>
      <c r="CK517" s="341"/>
      <c r="CL517" s="341"/>
      <c r="CM517" s="341"/>
      <c r="CN517" s="341"/>
      <c r="CO517" s="341"/>
      <c r="CP517" s="341"/>
      <c r="CQ517" s="341"/>
      <c r="CR517" s="341"/>
      <c r="CS517" s="341"/>
      <c r="CT517" s="341"/>
      <c r="CU517" s="341"/>
      <c r="CV517" s="341"/>
      <c r="CW517" s="341"/>
      <c r="CX517" s="341"/>
      <c r="CY517" s="341"/>
      <c r="CZ517" s="341"/>
    </row>
    <row r="518" s="345" customFormat="true" ht="25.15" customHeight="true" x14ac:dyDescent="0.2">
      <c r="C518" s="1077"/>
      <c r="D518" s="1078"/>
      <c r="E518" s="609"/>
      <c r="F518" s="609"/>
      <c r="G518" s="609"/>
      <c r="H518" s="1077"/>
      <c r="I518" s="1078"/>
      <c r="J518" s="609"/>
      <c r="K518" s="609"/>
      <c r="L518" s="609"/>
      <c r="M518" s="1077"/>
      <c r="N518" s="1078"/>
      <c r="O518" s="609"/>
      <c r="P518" s="609"/>
      <c r="Q518" s="609"/>
      <c r="Z518" s="338"/>
      <c r="AA518" s="338"/>
      <c r="AB518" s="338"/>
      <c r="AC518" s="338"/>
      <c r="AD518" s="338"/>
      <c r="AE518" s="338"/>
      <c r="AF518" s="338"/>
      <c r="AG518" s="338"/>
      <c r="AH518" s="338"/>
      <c r="AI518" s="338"/>
      <c r="AJ518" s="338"/>
      <c r="AK518" s="338"/>
      <c r="AL518" s="338"/>
      <c r="AM518" s="338"/>
      <c r="AN518" s="338"/>
      <c r="AO518" s="338"/>
      <c r="AP518" s="338"/>
      <c r="AQ518" s="338"/>
      <c r="AR518" s="338"/>
      <c r="AS518" s="338"/>
      <c r="AT518" s="338"/>
      <c r="AU518" s="338"/>
      <c r="AV518" s="338"/>
      <c r="AW518" s="338"/>
      <c r="AX518" s="338"/>
      <c r="AY518" s="338"/>
      <c r="AZ518" s="338"/>
      <c r="BA518" s="340"/>
      <c r="BB518" s="419"/>
      <c r="BC518" s="340"/>
      <c r="BD518" s="340"/>
      <c r="BE518" s="340"/>
      <c r="BF518" s="340"/>
      <c r="BG518" s="340"/>
      <c r="BH518" s="340"/>
      <c r="BI518" s="340"/>
      <c r="BJ518" s="340"/>
      <c r="BK518" s="340"/>
      <c r="BL518" s="340"/>
      <c r="BM518" s="340"/>
      <c r="BN518" s="340"/>
      <c r="BO518" s="340"/>
      <c r="BP518" s="340"/>
      <c r="BQ518" s="340"/>
      <c r="BR518" s="340"/>
      <c r="BS518" s="340"/>
      <c r="BT518" s="340"/>
      <c r="BU518" s="340"/>
      <c r="BV518" s="340"/>
      <c r="BW518" s="340"/>
      <c r="BX518" s="340"/>
      <c r="BY518" s="340"/>
      <c r="BZ518" s="341"/>
      <c r="CA518" s="341"/>
      <c r="CB518" s="341"/>
      <c r="CC518" s="341"/>
      <c r="CD518" s="341"/>
      <c r="CE518" s="341"/>
      <c r="CF518" s="341"/>
      <c r="CG518" s="341"/>
      <c r="CH518" s="341"/>
      <c r="CI518" s="341"/>
      <c r="CJ518" s="341"/>
      <c r="CK518" s="341"/>
      <c r="CL518" s="341"/>
      <c r="CM518" s="341"/>
      <c r="CN518" s="341"/>
      <c r="CO518" s="341"/>
      <c r="CP518" s="341"/>
      <c r="CQ518" s="341"/>
      <c r="CR518" s="341"/>
      <c r="CS518" s="341"/>
      <c r="CT518" s="341"/>
      <c r="CU518" s="341"/>
      <c r="CV518" s="341"/>
      <c r="CW518" s="341"/>
      <c r="CX518" s="341"/>
      <c r="CY518" s="341"/>
      <c r="CZ518" s="341"/>
    </row>
    <row r="519" s="345" customFormat="true" ht="25.15" customHeight="true" x14ac:dyDescent="0.2">
      <c r="C519" s="1077"/>
      <c r="D519" s="1078"/>
      <c r="E519" s="609"/>
      <c r="F519" s="609"/>
      <c r="G519" s="609"/>
      <c r="H519" s="1077"/>
      <c r="I519" s="1078"/>
      <c r="J519" s="609"/>
      <c r="K519" s="609"/>
      <c r="L519" s="609"/>
      <c r="M519" s="1077"/>
      <c r="N519" s="1078"/>
      <c r="O519" s="609"/>
      <c r="P519" s="609"/>
      <c r="Q519" s="609"/>
      <c r="Z519" s="338"/>
      <c r="AA519" s="338"/>
      <c r="AB519" s="338"/>
      <c r="AC519" s="338"/>
      <c r="AD519" s="338"/>
      <c r="AE519" s="338"/>
      <c r="AF519" s="338"/>
      <c r="AG519" s="338"/>
      <c r="AH519" s="338"/>
      <c r="AI519" s="338"/>
      <c r="AJ519" s="338"/>
      <c r="AK519" s="338"/>
      <c r="AL519" s="338"/>
      <c r="AM519" s="338"/>
      <c r="AN519" s="338"/>
      <c r="AO519" s="338"/>
      <c r="AP519" s="338"/>
      <c r="AQ519" s="338"/>
      <c r="AR519" s="338"/>
      <c r="AS519" s="338"/>
      <c r="AT519" s="338"/>
      <c r="AU519" s="338"/>
      <c r="AV519" s="338"/>
      <c r="AW519" s="338"/>
      <c r="AX519" s="338"/>
      <c r="AY519" s="338"/>
      <c r="AZ519" s="338"/>
      <c r="BA519" s="340"/>
      <c r="BB519" s="419"/>
      <c r="BC519" s="340"/>
      <c r="BD519" s="340"/>
      <c r="BE519" s="340"/>
      <c r="BF519" s="340"/>
      <c r="BG519" s="340"/>
      <c r="BH519" s="340"/>
      <c r="BI519" s="340"/>
      <c r="BJ519" s="340"/>
      <c r="BK519" s="340"/>
      <c r="BL519" s="340"/>
      <c r="BM519" s="340"/>
      <c r="BN519" s="340"/>
      <c r="BO519" s="340"/>
      <c r="BP519" s="340"/>
      <c r="BQ519" s="340"/>
      <c r="BR519" s="340"/>
      <c r="BS519" s="340"/>
      <c r="BT519" s="340"/>
      <c r="BU519" s="340"/>
      <c r="BV519" s="340"/>
      <c r="BW519" s="340"/>
      <c r="BX519" s="340"/>
      <c r="BY519" s="340"/>
      <c r="BZ519" s="341"/>
      <c r="CA519" s="341"/>
      <c r="CB519" s="341"/>
      <c r="CC519" s="341"/>
      <c r="CD519" s="341"/>
      <c r="CE519" s="341"/>
      <c r="CF519" s="341"/>
      <c r="CG519" s="341"/>
      <c r="CH519" s="341"/>
      <c r="CI519" s="341"/>
      <c r="CJ519" s="341"/>
      <c r="CK519" s="341"/>
      <c r="CL519" s="341"/>
      <c r="CM519" s="341"/>
      <c r="CN519" s="341"/>
      <c r="CO519" s="341"/>
      <c r="CP519" s="341"/>
      <c r="CQ519" s="341"/>
      <c r="CR519" s="341"/>
      <c r="CS519" s="341"/>
      <c r="CT519" s="341"/>
      <c r="CU519" s="341"/>
      <c r="CV519" s="341"/>
      <c r="CW519" s="341"/>
      <c r="CX519" s="341"/>
      <c r="CY519" s="341"/>
      <c r="CZ519" s="341"/>
    </row>
    <row r="520" s="345" customFormat="true" ht="25.15" customHeight="true" x14ac:dyDescent="0.2">
      <c r="C520" s="1077"/>
      <c r="D520" s="1078"/>
      <c r="E520" s="609"/>
      <c r="F520" s="609"/>
      <c r="G520" s="609"/>
      <c r="H520" s="1077"/>
      <c r="I520" s="1078"/>
      <c r="J520" s="609"/>
      <c r="K520" s="609"/>
      <c r="L520" s="609"/>
      <c r="M520" s="1077"/>
      <c r="N520" s="1078"/>
      <c r="O520" s="609"/>
      <c r="P520" s="609"/>
      <c r="Q520" s="609"/>
      <c r="Z520" s="338"/>
      <c r="AA520" s="338"/>
      <c r="AB520" s="338"/>
      <c r="AC520" s="338"/>
      <c r="AD520" s="338"/>
      <c r="AE520" s="338"/>
      <c r="AF520" s="338"/>
      <c r="AG520" s="338"/>
      <c r="AH520" s="338"/>
      <c r="AI520" s="338"/>
      <c r="AJ520" s="338"/>
      <c r="AK520" s="338"/>
      <c r="AL520" s="338"/>
      <c r="AM520" s="338"/>
      <c r="AN520" s="338"/>
      <c r="AO520" s="338"/>
      <c r="AP520" s="338"/>
      <c r="AQ520" s="338"/>
      <c r="AR520" s="338"/>
      <c r="AS520" s="338"/>
      <c r="AT520" s="338"/>
      <c r="AU520" s="338"/>
      <c r="AV520" s="338"/>
      <c r="AW520" s="338"/>
      <c r="AX520" s="338"/>
      <c r="AY520" s="338"/>
      <c r="AZ520" s="338"/>
      <c r="BA520" s="340"/>
      <c r="BB520" s="419"/>
      <c r="BC520" s="340"/>
      <c r="BD520" s="340"/>
      <c r="BE520" s="340"/>
      <c r="BF520" s="340"/>
      <c r="BG520" s="340"/>
      <c r="BH520" s="340"/>
      <c r="BI520" s="340"/>
      <c r="BJ520" s="340"/>
      <c r="BK520" s="340"/>
      <c r="BL520" s="340"/>
      <c r="BM520" s="340"/>
      <c r="BN520" s="340"/>
      <c r="BO520" s="340"/>
      <c r="BP520" s="340"/>
      <c r="BQ520" s="340"/>
      <c r="BR520" s="340"/>
      <c r="BS520" s="340"/>
      <c r="BT520" s="340"/>
      <c r="BU520" s="340"/>
      <c r="BV520" s="340"/>
      <c r="BW520" s="340"/>
      <c r="BX520" s="340"/>
      <c r="BY520" s="340"/>
      <c r="BZ520" s="341"/>
      <c r="CA520" s="341"/>
      <c r="CB520" s="341"/>
      <c r="CC520" s="341"/>
      <c r="CD520" s="341"/>
      <c r="CE520" s="341"/>
      <c r="CF520" s="341"/>
      <c r="CG520" s="341"/>
      <c r="CH520" s="341"/>
      <c r="CI520" s="341"/>
      <c r="CJ520" s="341"/>
      <c r="CK520" s="341"/>
      <c r="CL520" s="341"/>
      <c r="CM520" s="341"/>
      <c r="CN520" s="341"/>
      <c r="CO520" s="341"/>
      <c r="CP520" s="341"/>
      <c r="CQ520" s="341"/>
      <c r="CR520" s="341"/>
      <c r="CS520" s="341"/>
      <c r="CT520" s="341"/>
      <c r="CU520" s="341"/>
      <c r="CV520" s="341"/>
      <c r="CW520" s="341"/>
      <c r="CX520" s="341"/>
      <c r="CY520" s="341"/>
      <c r="CZ520" s="341"/>
    </row>
    <row r="521" s="345" customFormat="true" ht="25.15" customHeight="true" x14ac:dyDescent="0.2">
      <c r="C521" s="1077"/>
      <c r="D521" s="1078"/>
      <c r="E521" s="609"/>
      <c r="F521" s="609"/>
      <c r="G521" s="609"/>
      <c r="H521" s="1077"/>
      <c r="I521" s="1078"/>
      <c r="J521" s="609"/>
      <c r="K521" s="609"/>
      <c r="L521" s="609"/>
      <c r="M521" s="1077"/>
      <c r="N521" s="1078"/>
      <c r="O521" s="609"/>
      <c r="P521" s="609"/>
      <c r="Q521" s="609"/>
      <c r="Z521" s="338"/>
      <c r="AA521" s="338"/>
      <c r="AB521" s="338"/>
      <c r="AC521" s="338"/>
      <c r="AD521" s="338"/>
      <c r="AE521" s="338"/>
      <c r="AF521" s="338"/>
      <c r="AG521" s="338"/>
      <c r="AH521" s="338"/>
      <c r="AI521" s="338"/>
      <c r="AJ521" s="338"/>
      <c r="AK521" s="338"/>
      <c r="AL521" s="338"/>
      <c r="AM521" s="338"/>
      <c r="AN521" s="338"/>
      <c r="AO521" s="338"/>
      <c r="AP521" s="338"/>
      <c r="AQ521" s="338"/>
      <c r="AR521" s="338"/>
      <c r="AS521" s="338"/>
      <c r="AT521" s="338"/>
      <c r="AU521" s="338"/>
      <c r="AV521" s="338"/>
      <c r="AW521" s="338"/>
      <c r="AX521" s="338"/>
      <c r="AY521" s="338"/>
      <c r="AZ521" s="338"/>
      <c r="BA521" s="340"/>
      <c r="BB521" s="419"/>
      <c r="BC521" s="340"/>
      <c r="BD521" s="340"/>
      <c r="BE521" s="340"/>
      <c r="BF521" s="340"/>
      <c r="BG521" s="340"/>
      <c r="BH521" s="340"/>
      <c r="BI521" s="340"/>
      <c r="BJ521" s="340"/>
      <c r="BK521" s="340"/>
      <c r="BL521" s="340"/>
      <c r="BM521" s="340"/>
      <c r="BN521" s="340"/>
      <c r="BO521" s="340"/>
      <c r="BP521" s="340"/>
      <c r="BQ521" s="340"/>
      <c r="BR521" s="340"/>
      <c r="BS521" s="340"/>
      <c r="BT521" s="340"/>
      <c r="BU521" s="340"/>
      <c r="BV521" s="340"/>
      <c r="BW521" s="340"/>
      <c r="BX521" s="340"/>
      <c r="BY521" s="340"/>
      <c r="BZ521" s="341"/>
      <c r="CA521" s="341"/>
      <c r="CB521" s="341"/>
      <c r="CC521" s="341"/>
      <c r="CD521" s="341"/>
      <c r="CE521" s="341"/>
      <c r="CF521" s="341"/>
      <c r="CG521" s="341"/>
      <c r="CH521" s="341"/>
      <c r="CI521" s="341"/>
      <c r="CJ521" s="341"/>
      <c r="CK521" s="341"/>
      <c r="CL521" s="341"/>
      <c r="CM521" s="341"/>
      <c r="CN521" s="341"/>
      <c r="CO521" s="341"/>
      <c r="CP521" s="341"/>
      <c r="CQ521" s="341"/>
      <c r="CR521" s="341"/>
      <c r="CS521" s="341"/>
      <c r="CT521" s="341"/>
      <c r="CU521" s="341"/>
      <c r="CV521" s="341"/>
      <c r="CW521" s="341"/>
      <c r="CX521" s="341"/>
      <c r="CY521" s="341"/>
      <c r="CZ521" s="341"/>
    </row>
    <row r="522" s="345" customFormat="true" ht="25.15" customHeight="true" x14ac:dyDescent="0.2">
      <c r="C522" s="1077"/>
      <c r="D522" s="1078"/>
      <c r="E522" s="609"/>
      <c r="F522" s="609"/>
      <c r="G522" s="609"/>
      <c r="H522" s="1077"/>
      <c r="I522" s="1078"/>
      <c r="J522" s="609"/>
      <c r="K522" s="609"/>
      <c r="L522" s="609"/>
      <c r="M522" s="1077"/>
      <c r="N522" s="1078"/>
      <c r="O522" s="609"/>
      <c r="P522" s="609"/>
      <c r="Q522" s="609"/>
      <c r="Z522" s="338"/>
      <c r="AA522" s="338"/>
      <c r="AB522" s="338"/>
      <c r="AC522" s="338"/>
      <c r="AD522" s="338"/>
      <c r="AE522" s="338"/>
      <c r="AF522" s="338"/>
      <c r="AG522" s="338"/>
      <c r="AH522" s="338"/>
      <c r="AI522" s="338"/>
      <c r="AJ522" s="338"/>
      <c r="AK522" s="338"/>
      <c r="AL522" s="338"/>
      <c r="AM522" s="338"/>
      <c r="AN522" s="338"/>
      <c r="AO522" s="338"/>
      <c r="AP522" s="338"/>
      <c r="AQ522" s="338"/>
      <c r="AR522" s="338"/>
      <c r="AS522" s="338"/>
      <c r="AT522" s="338"/>
      <c r="AU522" s="338"/>
      <c r="AV522" s="338"/>
      <c r="AW522" s="338"/>
      <c r="AX522" s="338"/>
      <c r="AY522" s="338"/>
      <c r="AZ522" s="338"/>
      <c r="BA522" s="340"/>
      <c r="BB522" s="419"/>
      <c r="BC522" s="340"/>
      <c r="BD522" s="340"/>
      <c r="BE522" s="340"/>
      <c r="BF522" s="340"/>
      <c r="BG522" s="340"/>
      <c r="BH522" s="340"/>
      <c r="BI522" s="340"/>
      <c r="BJ522" s="340"/>
      <c r="BK522" s="340"/>
      <c r="BL522" s="340"/>
      <c r="BM522" s="340"/>
      <c r="BN522" s="340"/>
      <c r="BO522" s="340"/>
      <c r="BP522" s="340"/>
      <c r="BQ522" s="340"/>
      <c r="BR522" s="340"/>
      <c r="BS522" s="340"/>
      <c r="BT522" s="340"/>
      <c r="BU522" s="340"/>
      <c r="BV522" s="340"/>
      <c r="BW522" s="340"/>
      <c r="BX522" s="340"/>
      <c r="BY522" s="340"/>
      <c r="BZ522" s="341"/>
      <c r="CA522" s="341"/>
      <c r="CB522" s="341"/>
      <c r="CC522" s="341"/>
      <c r="CD522" s="341"/>
      <c r="CE522" s="341"/>
      <c r="CF522" s="341"/>
      <c r="CG522" s="341"/>
      <c r="CH522" s="341"/>
      <c r="CI522" s="341"/>
      <c r="CJ522" s="341"/>
      <c r="CK522" s="341"/>
      <c r="CL522" s="341"/>
      <c r="CM522" s="341"/>
      <c r="CN522" s="341"/>
      <c r="CO522" s="341"/>
      <c r="CP522" s="341"/>
      <c r="CQ522" s="341"/>
      <c r="CR522" s="341"/>
      <c r="CS522" s="341"/>
      <c r="CT522" s="341"/>
      <c r="CU522" s="341"/>
      <c r="CV522" s="341"/>
      <c r="CW522" s="341"/>
      <c r="CX522" s="341"/>
      <c r="CY522" s="341"/>
      <c r="CZ522" s="341"/>
    </row>
    <row r="523" s="345" customFormat="true" ht="25.15" customHeight="true" x14ac:dyDescent="0.2">
      <c r="C523" s="1077"/>
      <c r="D523" s="1078"/>
      <c r="E523" s="609"/>
      <c r="F523" s="609"/>
      <c r="G523" s="609"/>
      <c r="H523" s="1077"/>
      <c r="I523" s="1078"/>
      <c r="J523" s="609"/>
      <c r="K523" s="609"/>
      <c r="L523" s="609"/>
      <c r="M523" s="1077"/>
      <c r="N523" s="1078"/>
      <c r="O523" s="609"/>
      <c r="P523" s="609"/>
      <c r="Q523" s="609"/>
      <c r="Z523" s="338"/>
      <c r="AA523" s="338"/>
      <c r="AB523" s="338"/>
      <c r="AC523" s="338"/>
      <c r="AD523" s="338"/>
      <c r="AE523" s="338"/>
      <c r="AF523" s="338"/>
      <c r="AG523" s="338"/>
      <c r="AH523" s="338"/>
      <c r="AI523" s="338"/>
      <c r="AJ523" s="338"/>
      <c r="AK523" s="338"/>
      <c r="AL523" s="338"/>
      <c r="AM523" s="338"/>
      <c r="AN523" s="338"/>
      <c r="AO523" s="338"/>
      <c r="AP523" s="338"/>
      <c r="AQ523" s="338"/>
      <c r="AR523" s="338"/>
      <c r="AS523" s="338"/>
      <c r="AT523" s="338"/>
      <c r="AU523" s="338"/>
      <c r="AV523" s="338"/>
      <c r="AW523" s="338"/>
      <c r="AX523" s="338"/>
      <c r="AY523" s="338"/>
      <c r="AZ523" s="338"/>
      <c r="BA523" s="340"/>
      <c r="BB523" s="419"/>
      <c r="BC523" s="340"/>
      <c r="BD523" s="340"/>
      <c r="BE523" s="340"/>
      <c r="BF523" s="340"/>
      <c r="BG523" s="340"/>
      <c r="BH523" s="340"/>
      <c r="BI523" s="340"/>
      <c r="BJ523" s="340"/>
      <c r="BK523" s="340"/>
      <c r="BL523" s="340"/>
      <c r="BM523" s="340"/>
      <c r="BN523" s="340"/>
      <c r="BO523" s="340"/>
      <c r="BP523" s="340"/>
      <c r="BQ523" s="340"/>
      <c r="BR523" s="340"/>
      <c r="BS523" s="340"/>
      <c r="BT523" s="340"/>
      <c r="BU523" s="340"/>
      <c r="BV523" s="340"/>
      <c r="BW523" s="340"/>
      <c r="BX523" s="340"/>
      <c r="BY523" s="340"/>
      <c r="BZ523" s="341"/>
      <c r="CA523" s="341"/>
      <c r="CB523" s="341"/>
      <c r="CC523" s="341"/>
      <c r="CD523" s="341"/>
      <c r="CE523" s="341"/>
      <c r="CF523" s="341"/>
      <c r="CG523" s="341"/>
      <c r="CH523" s="341"/>
      <c r="CI523" s="341"/>
      <c r="CJ523" s="341"/>
      <c r="CK523" s="341"/>
      <c r="CL523" s="341"/>
      <c r="CM523" s="341"/>
      <c r="CN523" s="341"/>
      <c r="CO523" s="341"/>
      <c r="CP523" s="341"/>
      <c r="CQ523" s="341"/>
      <c r="CR523" s="341"/>
      <c r="CS523" s="341"/>
      <c r="CT523" s="341"/>
      <c r="CU523" s="341"/>
      <c r="CV523" s="341"/>
      <c r="CW523" s="341"/>
      <c r="CX523" s="341"/>
      <c r="CY523" s="341"/>
      <c r="CZ523" s="341"/>
    </row>
    <row r="524" s="345" customFormat="true" ht="25.15" customHeight="true" x14ac:dyDescent="0.2">
      <c r="C524" s="1077"/>
      <c r="D524" s="1078"/>
      <c r="E524" s="609"/>
      <c r="F524" s="609"/>
      <c r="G524" s="609"/>
      <c r="H524" s="1077"/>
      <c r="I524" s="1078"/>
      <c r="J524" s="609"/>
      <c r="K524" s="609"/>
      <c r="L524" s="609"/>
      <c r="M524" s="1077"/>
      <c r="N524" s="1078"/>
      <c r="O524" s="609"/>
      <c r="P524" s="609"/>
      <c r="Q524" s="609"/>
      <c r="Z524" s="338"/>
      <c r="AA524" s="338"/>
      <c r="AB524" s="338"/>
      <c r="AC524" s="338"/>
      <c r="AD524" s="338"/>
      <c r="AE524" s="338"/>
      <c r="AF524" s="338"/>
      <c r="AG524" s="338"/>
      <c r="AH524" s="338"/>
      <c r="AI524" s="338"/>
      <c r="AJ524" s="338"/>
      <c r="AK524" s="338"/>
      <c r="AL524" s="338"/>
      <c r="AM524" s="338"/>
      <c r="AN524" s="338"/>
      <c r="AO524" s="338"/>
      <c r="AP524" s="338"/>
      <c r="AQ524" s="338"/>
      <c r="AR524" s="338"/>
      <c r="AS524" s="338"/>
      <c r="AT524" s="338"/>
      <c r="AU524" s="338"/>
      <c r="AV524" s="338"/>
      <c r="AW524" s="338"/>
      <c r="AX524" s="338"/>
      <c r="AY524" s="338"/>
      <c r="AZ524" s="338"/>
      <c r="BA524" s="340"/>
      <c r="BB524" s="419"/>
      <c r="BC524" s="340"/>
      <c r="BD524" s="340"/>
      <c r="BE524" s="340"/>
      <c r="BF524" s="340"/>
      <c r="BG524" s="340"/>
      <c r="BH524" s="340"/>
      <c r="BI524" s="340"/>
      <c r="BJ524" s="340"/>
      <c r="BK524" s="340"/>
      <c r="BL524" s="340"/>
      <c r="BM524" s="340"/>
      <c r="BN524" s="340"/>
      <c r="BO524" s="340"/>
      <c r="BP524" s="340"/>
      <c r="BQ524" s="340"/>
      <c r="BR524" s="340"/>
      <c r="BS524" s="340"/>
      <c r="BT524" s="340"/>
      <c r="BU524" s="340"/>
      <c r="BV524" s="340"/>
      <c r="BW524" s="340"/>
      <c r="BX524" s="340"/>
      <c r="BY524" s="340"/>
      <c r="BZ524" s="341"/>
      <c r="CA524" s="341"/>
      <c r="CB524" s="341"/>
      <c r="CC524" s="341"/>
      <c r="CD524" s="341"/>
      <c r="CE524" s="341"/>
      <c r="CF524" s="341"/>
      <c r="CG524" s="341"/>
      <c r="CH524" s="341"/>
      <c r="CI524" s="341"/>
      <c r="CJ524" s="341"/>
      <c r="CK524" s="341"/>
      <c r="CL524" s="341"/>
      <c r="CM524" s="341"/>
      <c r="CN524" s="341"/>
      <c r="CO524" s="341"/>
      <c r="CP524" s="341"/>
      <c r="CQ524" s="341"/>
      <c r="CR524" s="341"/>
      <c r="CS524" s="341"/>
      <c r="CT524" s="341"/>
      <c r="CU524" s="341"/>
      <c r="CV524" s="341"/>
      <c r="CW524" s="341"/>
      <c r="CX524" s="341"/>
      <c r="CY524" s="341"/>
      <c r="CZ524" s="341"/>
    </row>
    <row r="525" s="345" customFormat="true" ht="25.15" customHeight="true" x14ac:dyDescent="0.2">
      <c r="C525" s="1077"/>
      <c r="D525" s="1078"/>
      <c r="E525" s="609"/>
      <c r="F525" s="609"/>
      <c r="G525" s="609"/>
      <c r="H525" s="1077"/>
      <c r="I525" s="1078"/>
      <c r="J525" s="609"/>
      <c r="K525" s="609"/>
      <c r="L525" s="609"/>
      <c r="M525" s="1077"/>
      <c r="N525" s="1078"/>
      <c r="O525" s="609"/>
      <c r="P525" s="609"/>
      <c r="Q525" s="609"/>
      <c r="Z525" s="338"/>
      <c r="AA525" s="338"/>
      <c r="AB525" s="338"/>
      <c r="AC525" s="338"/>
      <c r="AD525" s="338"/>
      <c r="AE525" s="338"/>
      <c r="AF525" s="338"/>
      <c r="AG525" s="338"/>
      <c r="AH525" s="338"/>
      <c r="AI525" s="338"/>
      <c r="AJ525" s="338"/>
      <c r="AK525" s="338"/>
      <c r="AL525" s="338"/>
      <c r="AM525" s="338"/>
      <c r="AN525" s="338"/>
      <c r="AO525" s="338"/>
      <c r="AP525" s="338"/>
      <c r="AQ525" s="338"/>
      <c r="AR525" s="338"/>
      <c r="AS525" s="338"/>
      <c r="AT525" s="338"/>
      <c r="AU525" s="338"/>
      <c r="AV525" s="338"/>
      <c r="AW525" s="338"/>
      <c r="AX525" s="338"/>
      <c r="AY525" s="338"/>
      <c r="AZ525" s="338"/>
      <c r="BA525" s="340"/>
      <c r="BB525" s="419"/>
      <c r="BC525" s="340"/>
      <c r="BD525" s="340"/>
      <c r="BE525" s="340"/>
      <c r="BF525" s="340"/>
      <c r="BG525" s="340"/>
      <c r="BH525" s="340"/>
      <c r="BI525" s="340"/>
      <c r="BJ525" s="340"/>
      <c r="BK525" s="340"/>
      <c r="BL525" s="340"/>
      <c r="BM525" s="340"/>
      <c r="BN525" s="340"/>
      <c r="BO525" s="340"/>
      <c r="BP525" s="340"/>
      <c r="BQ525" s="340"/>
      <c r="BR525" s="340"/>
      <c r="BS525" s="340"/>
      <c r="BT525" s="340"/>
      <c r="BU525" s="340"/>
      <c r="BV525" s="340"/>
      <c r="BW525" s="340"/>
      <c r="BX525" s="340"/>
      <c r="BY525" s="340"/>
      <c r="BZ525" s="341"/>
      <c r="CA525" s="341"/>
      <c r="CB525" s="341"/>
      <c r="CC525" s="341"/>
      <c r="CD525" s="341"/>
      <c r="CE525" s="341"/>
      <c r="CF525" s="341"/>
      <c r="CG525" s="341"/>
      <c r="CH525" s="341"/>
      <c r="CI525" s="341"/>
      <c r="CJ525" s="341"/>
      <c r="CK525" s="341"/>
      <c r="CL525" s="341"/>
      <c r="CM525" s="341"/>
      <c r="CN525" s="341"/>
      <c r="CO525" s="341"/>
      <c r="CP525" s="341"/>
      <c r="CQ525" s="341"/>
      <c r="CR525" s="341"/>
      <c r="CS525" s="341"/>
      <c r="CT525" s="341"/>
      <c r="CU525" s="341"/>
      <c r="CV525" s="341"/>
      <c r="CW525" s="341"/>
      <c r="CX525" s="341"/>
      <c r="CY525" s="341"/>
      <c r="CZ525" s="341"/>
    </row>
    <row r="526" s="345" customFormat="true" ht="25.15" customHeight="true" x14ac:dyDescent="0.2">
      <c r="C526" s="1077"/>
      <c r="D526" s="1078"/>
      <c r="E526" s="609"/>
      <c r="F526" s="609"/>
      <c r="G526" s="609"/>
      <c r="H526" s="1077"/>
      <c r="I526" s="1078"/>
      <c r="J526" s="609"/>
      <c r="K526" s="609"/>
      <c r="L526" s="609"/>
      <c r="M526" s="1077"/>
      <c r="N526" s="1078"/>
      <c r="O526" s="609"/>
      <c r="P526" s="609"/>
      <c r="Q526" s="609"/>
      <c r="Z526" s="338"/>
      <c r="AA526" s="338"/>
      <c r="AB526" s="338"/>
      <c r="AC526" s="338"/>
      <c r="AD526" s="338"/>
      <c r="AE526" s="338"/>
      <c r="AF526" s="338"/>
      <c r="AG526" s="338"/>
      <c r="AH526" s="338"/>
      <c r="AI526" s="338"/>
      <c r="AJ526" s="338"/>
      <c r="AK526" s="338"/>
      <c r="AL526" s="338"/>
      <c r="AM526" s="338"/>
      <c r="AN526" s="338"/>
      <c r="AO526" s="338"/>
      <c r="AP526" s="338"/>
      <c r="AQ526" s="338"/>
      <c r="AR526" s="338"/>
      <c r="AS526" s="338"/>
      <c r="AT526" s="338"/>
      <c r="AU526" s="338"/>
      <c r="AV526" s="338"/>
      <c r="AW526" s="338"/>
      <c r="AX526" s="338"/>
      <c r="AY526" s="338"/>
      <c r="AZ526" s="338"/>
      <c r="BA526" s="340"/>
      <c r="BB526" s="419"/>
      <c r="BC526" s="340"/>
      <c r="BD526" s="340"/>
      <c r="BE526" s="340"/>
      <c r="BF526" s="340"/>
      <c r="BG526" s="340"/>
      <c r="BH526" s="340"/>
      <c r="BI526" s="340"/>
      <c r="BJ526" s="340"/>
      <c r="BK526" s="340"/>
      <c r="BL526" s="340"/>
      <c r="BM526" s="340"/>
      <c r="BN526" s="340"/>
      <c r="BO526" s="340"/>
      <c r="BP526" s="340"/>
      <c r="BQ526" s="340"/>
      <c r="BR526" s="340"/>
      <c r="BS526" s="340"/>
      <c r="BT526" s="340"/>
      <c r="BU526" s="340"/>
      <c r="BV526" s="340"/>
      <c r="BW526" s="340"/>
      <c r="BX526" s="340"/>
      <c r="BY526" s="340"/>
      <c r="BZ526" s="341"/>
      <c r="CA526" s="341"/>
      <c r="CB526" s="341"/>
      <c r="CC526" s="341"/>
      <c r="CD526" s="341"/>
      <c r="CE526" s="341"/>
      <c r="CF526" s="341"/>
      <c r="CG526" s="341"/>
      <c r="CH526" s="341"/>
      <c r="CI526" s="341"/>
      <c r="CJ526" s="341"/>
      <c r="CK526" s="341"/>
      <c r="CL526" s="341"/>
      <c r="CM526" s="341"/>
      <c r="CN526" s="341"/>
      <c r="CO526" s="341"/>
      <c r="CP526" s="341"/>
      <c r="CQ526" s="341"/>
      <c r="CR526" s="341"/>
      <c r="CS526" s="341"/>
      <c r="CT526" s="341"/>
      <c r="CU526" s="341"/>
      <c r="CV526" s="341"/>
      <c r="CW526" s="341"/>
      <c r="CX526" s="341"/>
      <c r="CY526" s="341"/>
      <c r="CZ526" s="341"/>
    </row>
    <row r="527" s="345" customFormat="true" ht="25.15" customHeight="true" x14ac:dyDescent="0.2">
      <c r="C527" s="1077"/>
      <c r="D527" s="1078"/>
      <c r="E527" s="609"/>
      <c r="F527" s="609"/>
      <c r="G527" s="609"/>
      <c r="H527" s="1077"/>
      <c r="I527" s="1078"/>
      <c r="J527" s="609"/>
      <c r="K527" s="609"/>
      <c r="L527" s="609"/>
      <c r="M527" s="1077"/>
      <c r="N527" s="1078"/>
      <c r="O527" s="609"/>
      <c r="P527" s="609"/>
      <c r="Q527" s="609"/>
      <c r="Z527" s="338"/>
      <c r="AA527" s="338"/>
      <c r="AB527" s="338"/>
      <c r="AC527" s="338"/>
      <c r="AD527" s="338"/>
      <c r="AE527" s="338"/>
      <c r="AF527" s="338"/>
      <c r="AG527" s="338"/>
      <c r="AH527" s="338"/>
      <c r="AI527" s="338"/>
      <c r="AJ527" s="338"/>
      <c r="AK527" s="338"/>
      <c r="AL527" s="338"/>
      <c r="AM527" s="338"/>
      <c r="AN527" s="338"/>
      <c r="AO527" s="338"/>
      <c r="AP527" s="338"/>
      <c r="AQ527" s="338"/>
      <c r="AR527" s="338"/>
      <c r="AS527" s="338"/>
      <c r="AT527" s="338"/>
      <c r="AU527" s="338"/>
      <c r="AV527" s="338"/>
      <c r="AW527" s="338"/>
      <c r="AX527" s="338"/>
      <c r="AY527" s="338"/>
      <c r="AZ527" s="338"/>
      <c r="BA527" s="340"/>
      <c r="BB527" s="419"/>
      <c r="BC527" s="340"/>
      <c r="BD527" s="340"/>
      <c r="BE527" s="340"/>
      <c r="BF527" s="340"/>
      <c r="BG527" s="340"/>
      <c r="BH527" s="340"/>
      <c r="BI527" s="340"/>
      <c r="BJ527" s="340"/>
      <c r="BK527" s="340"/>
      <c r="BL527" s="340"/>
      <c r="BM527" s="340"/>
      <c r="BN527" s="340"/>
      <c r="BO527" s="340"/>
      <c r="BP527" s="340"/>
      <c r="BQ527" s="340"/>
      <c r="BR527" s="340"/>
      <c r="BS527" s="340"/>
      <c r="BT527" s="340"/>
      <c r="BU527" s="340"/>
      <c r="BV527" s="340"/>
      <c r="BW527" s="340"/>
      <c r="BX527" s="340"/>
      <c r="BY527" s="340"/>
      <c r="BZ527" s="341"/>
      <c r="CA527" s="341"/>
      <c r="CB527" s="341"/>
      <c r="CC527" s="341"/>
      <c r="CD527" s="341"/>
      <c r="CE527" s="341"/>
      <c r="CF527" s="341"/>
      <c r="CG527" s="341"/>
      <c r="CH527" s="341"/>
      <c r="CI527" s="341"/>
      <c r="CJ527" s="341"/>
      <c r="CK527" s="341"/>
      <c r="CL527" s="341"/>
      <c r="CM527" s="341"/>
      <c r="CN527" s="341"/>
      <c r="CO527" s="341"/>
      <c r="CP527" s="341"/>
      <c r="CQ527" s="341"/>
      <c r="CR527" s="341"/>
      <c r="CS527" s="341"/>
      <c r="CT527" s="341"/>
      <c r="CU527" s="341"/>
      <c r="CV527" s="341"/>
      <c r="CW527" s="341"/>
      <c r="CX527" s="341"/>
      <c r="CY527" s="341"/>
      <c r="CZ527" s="341"/>
    </row>
    <row r="528" s="345" customFormat="true" ht="25.15" customHeight="true" x14ac:dyDescent="0.2">
      <c r="C528" s="1077"/>
      <c r="D528" s="1078"/>
      <c r="E528" s="609"/>
      <c r="F528" s="609"/>
      <c r="G528" s="609"/>
      <c r="H528" s="1077"/>
      <c r="I528" s="1078"/>
      <c r="J528" s="609"/>
      <c r="K528" s="609"/>
      <c r="L528" s="609"/>
      <c r="M528" s="1077"/>
      <c r="N528" s="1078"/>
      <c r="O528" s="609"/>
      <c r="P528" s="609"/>
      <c r="Q528" s="609"/>
      <c r="Z528" s="338"/>
      <c r="AA528" s="338"/>
      <c r="AB528" s="338"/>
      <c r="AC528" s="338"/>
      <c r="AD528" s="338"/>
      <c r="AE528" s="338"/>
      <c r="AF528" s="338"/>
      <c r="AG528" s="338"/>
      <c r="AH528" s="338"/>
      <c r="AI528" s="338"/>
      <c r="AJ528" s="338"/>
      <c r="AK528" s="338"/>
      <c r="AL528" s="338"/>
      <c r="AM528" s="338"/>
      <c r="AN528" s="338"/>
      <c r="AO528" s="338"/>
      <c r="AP528" s="338"/>
      <c r="AQ528" s="338"/>
      <c r="AR528" s="338"/>
      <c r="AS528" s="338"/>
      <c r="AT528" s="338"/>
      <c r="AU528" s="338"/>
      <c r="AV528" s="338"/>
      <c r="AW528" s="338"/>
      <c r="AX528" s="338"/>
      <c r="AY528" s="338"/>
      <c r="AZ528" s="338"/>
      <c r="BA528" s="340"/>
      <c r="BB528" s="419"/>
      <c r="BC528" s="340"/>
      <c r="BD528" s="340"/>
      <c r="BE528" s="340"/>
      <c r="BF528" s="340"/>
      <c r="BG528" s="340"/>
      <c r="BH528" s="340"/>
      <c r="BI528" s="340"/>
      <c r="BJ528" s="340"/>
      <c r="BK528" s="340"/>
      <c r="BL528" s="340"/>
      <c r="BM528" s="340"/>
      <c r="BN528" s="340"/>
      <c r="BO528" s="340"/>
      <c r="BP528" s="340"/>
      <c r="BQ528" s="340"/>
      <c r="BR528" s="340"/>
      <c r="BS528" s="340"/>
      <c r="BT528" s="340"/>
      <c r="BU528" s="340"/>
      <c r="BV528" s="340"/>
      <c r="BW528" s="340"/>
      <c r="BX528" s="340"/>
      <c r="BY528" s="340"/>
      <c r="BZ528" s="341"/>
      <c r="CA528" s="341"/>
      <c r="CB528" s="341"/>
      <c r="CC528" s="341"/>
      <c r="CD528" s="341"/>
      <c r="CE528" s="341"/>
      <c r="CF528" s="341"/>
      <c r="CG528" s="341"/>
      <c r="CH528" s="341"/>
      <c r="CI528" s="341"/>
      <c r="CJ528" s="341"/>
      <c r="CK528" s="341"/>
      <c r="CL528" s="341"/>
      <c r="CM528" s="341"/>
      <c r="CN528" s="341"/>
      <c r="CO528" s="341"/>
      <c r="CP528" s="341"/>
      <c r="CQ528" s="341"/>
      <c r="CR528" s="341"/>
      <c r="CS528" s="341"/>
      <c r="CT528" s="341"/>
      <c r="CU528" s="341"/>
      <c r="CV528" s="341"/>
      <c r="CW528" s="341"/>
      <c r="CX528" s="341"/>
      <c r="CY528" s="341"/>
      <c r="CZ528" s="341"/>
    </row>
    <row r="529" s="345" customFormat="true" ht="25.15" customHeight="true" x14ac:dyDescent="0.2">
      <c r="C529" s="1077"/>
      <c r="D529" s="1078"/>
      <c r="E529" s="609"/>
      <c r="F529" s="609"/>
      <c r="G529" s="609"/>
      <c r="H529" s="1077"/>
      <c r="I529" s="1078"/>
      <c r="J529" s="609"/>
      <c r="K529" s="609"/>
      <c r="L529" s="609"/>
      <c r="M529" s="1077"/>
      <c r="N529" s="1078"/>
      <c r="O529" s="609"/>
      <c r="P529" s="609"/>
      <c r="Q529" s="609"/>
      <c r="Z529" s="338"/>
      <c r="AA529" s="338"/>
      <c r="AB529" s="338"/>
      <c r="AC529" s="338"/>
      <c r="AD529" s="338"/>
      <c r="AE529" s="338"/>
      <c r="AF529" s="338"/>
      <c r="AG529" s="338"/>
      <c r="AH529" s="338"/>
      <c r="AI529" s="338"/>
      <c r="AJ529" s="338"/>
      <c r="AK529" s="338"/>
      <c r="AL529" s="338"/>
      <c r="AM529" s="338"/>
      <c r="AN529" s="338"/>
      <c r="AO529" s="338"/>
      <c r="AP529" s="338"/>
      <c r="AQ529" s="338"/>
      <c r="AR529" s="338"/>
      <c r="AS529" s="338"/>
      <c r="AT529" s="338"/>
      <c r="AU529" s="338"/>
      <c r="AV529" s="338"/>
      <c r="AW529" s="338"/>
      <c r="AX529" s="338"/>
      <c r="AY529" s="338"/>
      <c r="AZ529" s="338"/>
      <c r="BA529" s="340"/>
      <c r="BB529" s="419"/>
      <c r="BC529" s="340"/>
      <c r="BD529" s="340"/>
      <c r="BE529" s="340"/>
      <c r="BF529" s="340"/>
      <c r="BG529" s="340"/>
      <c r="BH529" s="340"/>
      <c r="BI529" s="340"/>
      <c r="BJ529" s="340"/>
      <c r="BK529" s="340"/>
      <c r="BL529" s="340"/>
      <c r="BM529" s="340"/>
      <c r="BN529" s="340"/>
      <c r="BO529" s="340"/>
      <c r="BP529" s="340"/>
      <c r="BQ529" s="340"/>
      <c r="BR529" s="340"/>
      <c r="BS529" s="340"/>
      <c r="BT529" s="340"/>
      <c r="BU529" s="340"/>
      <c r="BV529" s="340"/>
      <c r="BW529" s="340"/>
      <c r="BX529" s="340"/>
      <c r="BY529" s="340"/>
      <c r="BZ529" s="341"/>
      <c r="CA529" s="341"/>
      <c r="CB529" s="341"/>
      <c r="CC529" s="341"/>
      <c r="CD529" s="341"/>
      <c r="CE529" s="341"/>
      <c r="CF529" s="341"/>
      <c r="CG529" s="341"/>
      <c r="CH529" s="341"/>
      <c r="CI529" s="341"/>
      <c r="CJ529" s="341"/>
      <c r="CK529" s="341"/>
      <c r="CL529" s="341"/>
      <c r="CM529" s="341"/>
      <c r="CN529" s="341"/>
      <c r="CO529" s="341"/>
      <c r="CP529" s="341"/>
      <c r="CQ529" s="341"/>
      <c r="CR529" s="341"/>
      <c r="CS529" s="341"/>
      <c r="CT529" s="341"/>
      <c r="CU529" s="341"/>
      <c r="CV529" s="341"/>
      <c r="CW529" s="341"/>
      <c r="CX529" s="341"/>
      <c r="CY529" s="341"/>
      <c r="CZ529" s="341"/>
    </row>
    <row r="530" s="345" customFormat="true" ht="25.15" customHeight="true" x14ac:dyDescent="0.2">
      <c r="C530" s="1077"/>
      <c r="D530" s="1078"/>
      <c r="E530" s="609"/>
      <c r="F530" s="609"/>
      <c r="G530" s="609"/>
      <c r="H530" s="1077"/>
      <c r="I530" s="1078"/>
      <c r="J530" s="609"/>
      <c r="K530" s="609"/>
      <c r="L530" s="609"/>
      <c r="M530" s="1077"/>
      <c r="N530" s="1078"/>
      <c r="O530" s="609"/>
      <c r="P530" s="609"/>
      <c r="Q530" s="609"/>
      <c r="Z530" s="338"/>
      <c r="AA530" s="338"/>
      <c r="AB530" s="338"/>
      <c r="AC530" s="338"/>
      <c r="AD530" s="338"/>
      <c r="AE530" s="338"/>
      <c r="AF530" s="338"/>
      <c r="AG530" s="338"/>
      <c r="AH530" s="338"/>
      <c r="AI530" s="338"/>
      <c r="AJ530" s="338"/>
      <c r="AK530" s="338"/>
      <c r="AL530" s="338"/>
      <c r="AM530" s="338"/>
      <c r="AN530" s="338"/>
      <c r="AO530" s="338"/>
      <c r="AP530" s="338"/>
      <c r="AQ530" s="338"/>
      <c r="AR530" s="338"/>
      <c r="AS530" s="338"/>
      <c r="AT530" s="338"/>
      <c r="AU530" s="338"/>
      <c r="AV530" s="338"/>
      <c r="AW530" s="338"/>
      <c r="AX530" s="338"/>
      <c r="AY530" s="338"/>
      <c r="AZ530" s="338"/>
      <c r="BA530" s="340"/>
      <c r="BB530" s="419"/>
      <c r="BC530" s="340"/>
      <c r="BD530" s="340"/>
      <c r="BE530" s="340"/>
      <c r="BF530" s="340"/>
      <c r="BG530" s="340"/>
      <c r="BH530" s="340"/>
      <c r="BI530" s="340"/>
      <c r="BJ530" s="340"/>
      <c r="BK530" s="340"/>
      <c r="BL530" s="340"/>
      <c r="BM530" s="340"/>
      <c r="BN530" s="340"/>
      <c r="BO530" s="340"/>
      <c r="BP530" s="340"/>
      <c r="BQ530" s="340"/>
      <c r="BR530" s="340"/>
      <c r="BS530" s="340"/>
      <c r="BT530" s="340"/>
      <c r="BU530" s="340"/>
      <c r="BV530" s="340"/>
      <c r="BW530" s="340"/>
      <c r="BX530" s="340"/>
      <c r="BY530" s="340"/>
      <c r="BZ530" s="341"/>
      <c r="CA530" s="341"/>
      <c r="CB530" s="341"/>
      <c r="CC530" s="341"/>
      <c r="CD530" s="341"/>
      <c r="CE530" s="341"/>
      <c r="CF530" s="341"/>
      <c r="CG530" s="341"/>
      <c r="CH530" s="341"/>
      <c r="CI530" s="341"/>
      <c r="CJ530" s="341"/>
      <c r="CK530" s="341"/>
      <c r="CL530" s="341"/>
      <c r="CM530" s="341"/>
      <c r="CN530" s="341"/>
      <c r="CO530" s="341"/>
      <c r="CP530" s="341"/>
      <c r="CQ530" s="341"/>
      <c r="CR530" s="341"/>
      <c r="CS530" s="341"/>
      <c r="CT530" s="341"/>
      <c r="CU530" s="341"/>
      <c r="CV530" s="341"/>
      <c r="CW530" s="341"/>
      <c r="CX530" s="341"/>
      <c r="CY530" s="341"/>
      <c r="CZ530" s="341"/>
    </row>
    <row r="531" s="345" customFormat="true" ht="25.15" customHeight="true" x14ac:dyDescent="0.2">
      <c r="C531" s="1077"/>
      <c r="D531" s="1078"/>
      <c r="E531" s="609"/>
      <c r="F531" s="609"/>
      <c r="G531" s="609"/>
      <c r="H531" s="1077"/>
      <c r="I531" s="1078"/>
      <c r="J531" s="609"/>
      <c r="K531" s="609"/>
      <c r="L531" s="609"/>
      <c r="M531" s="1077"/>
      <c r="N531" s="1078"/>
      <c r="O531" s="609"/>
      <c r="P531" s="609"/>
      <c r="Q531" s="609"/>
      <c r="Z531" s="338"/>
      <c r="AA531" s="338"/>
      <c r="AB531" s="338"/>
      <c r="AC531" s="338"/>
      <c r="AD531" s="338"/>
      <c r="AE531" s="338"/>
      <c r="AF531" s="338"/>
      <c r="AG531" s="338"/>
      <c r="AH531" s="338"/>
      <c r="AI531" s="338"/>
      <c r="AJ531" s="338"/>
      <c r="AK531" s="338"/>
      <c r="AL531" s="338"/>
      <c r="AM531" s="338"/>
      <c r="AN531" s="338"/>
      <c r="AO531" s="338"/>
      <c r="AP531" s="338"/>
      <c r="AQ531" s="338"/>
      <c r="AR531" s="338"/>
      <c r="AS531" s="338"/>
      <c r="AT531" s="338"/>
      <c r="AU531" s="338"/>
      <c r="AV531" s="338"/>
      <c r="AW531" s="338"/>
      <c r="AX531" s="338"/>
      <c r="AY531" s="338"/>
      <c r="AZ531" s="338"/>
      <c r="BA531" s="340"/>
      <c r="BB531" s="419"/>
      <c r="BC531" s="340"/>
      <c r="BD531" s="340"/>
      <c r="BE531" s="340"/>
      <c r="BF531" s="340"/>
      <c r="BG531" s="340"/>
      <c r="BH531" s="340"/>
      <c r="BI531" s="340"/>
      <c r="BJ531" s="340"/>
      <c r="BK531" s="340"/>
      <c r="BL531" s="340"/>
      <c r="BM531" s="340"/>
      <c r="BN531" s="340"/>
      <c r="BO531" s="340"/>
      <c r="BP531" s="340"/>
      <c r="BQ531" s="340"/>
      <c r="BR531" s="340"/>
      <c r="BS531" s="340"/>
      <c r="BT531" s="340"/>
      <c r="BU531" s="340"/>
      <c r="BV531" s="340"/>
      <c r="BW531" s="340"/>
      <c r="BX531" s="340"/>
      <c r="BY531" s="340"/>
      <c r="BZ531" s="341"/>
      <c r="CA531" s="341"/>
      <c r="CB531" s="341"/>
      <c r="CC531" s="341"/>
      <c r="CD531" s="341"/>
      <c r="CE531" s="341"/>
      <c r="CF531" s="341"/>
      <c r="CG531" s="341"/>
      <c r="CH531" s="341"/>
      <c r="CI531" s="341"/>
      <c r="CJ531" s="341"/>
      <c r="CK531" s="341"/>
      <c r="CL531" s="341"/>
      <c r="CM531" s="341"/>
      <c r="CN531" s="341"/>
      <c r="CO531" s="341"/>
      <c r="CP531" s="341"/>
      <c r="CQ531" s="341"/>
      <c r="CR531" s="341"/>
      <c r="CS531" s="341"/>
      <c r="CT531" s="341"/>
      <c r="CU531" s="341"/>
      <c r="CV531" s="341"/>
      <c r="CW531" s="341"/>
      <c r="CX531" s="341"/>
      <c r="CY531" s="341"/>
      <c r="CZ531" s="341"/>
    </row>
    <row r="532" s="345" customFormat="true" ht="25.15" customHeight="true" x14ac:dyDescent="0.2">
      <c r="C532" s="1077"/>
      <c r="D532" s="1078"/>
      <c r="E532" s="609"/>
      <c r="F532" s="609"/>
      <c r="G532" s="609"/>
      <c r="H532" s="1077"/>
      <c r="I532" s="1078"/>
      <c r="J532" s="609"/>
      <c r="K532" s="609"/>
      <c r="L532" s="609"/>
      <c r="M532" s="1077"/>
      <c r="N532" s="1078"/>
      <c r="O532" s="609"/>
      <c r="P532" s="609"/>
      <c r="Q532" s="609"/>
      <c r="Z532" s="338"/>
      <c r="AA532" s="338"/>
      <c r="AB532" s="338"/>
      <c r="AC532" s="338"/>
      <c r="AD532" s="338"/>
      <c r="AE532" s="338"/>
      <c r="AF532" s="338"/>
      <c r="AG532" s="338"/>
      <c r="AH532" s="338"/>
      <c r="AI532" s="338"/>
      <c r="AJ532" s="338"/>
      <c r="AK532" s="338"/>
      <c r="AL532" s="338"/>
      <c r="AM532" s="338"/>
      <c r="AN532" s="338"/>
      <c r="AO532" s="338"/>
      <c r="AP532" s="338"/>
      <c r="AQ532" s="338"/>
      <c r="AR532" s="338"/>
      <c r="AS532" s="338"/>
      <c r="AT532" s="338"/>
      <c r="AU532" s="338"/>
      <c r="AV532" s="338"/>
      <c r="AW532" s="338"/>
      <c r="AX532" s="338"/>
      <c r="AY532" s="338"/>
      <c r="AZ532" s="338"/>
      <c r="BA532" s="340"/>
      <c r="BB532" s="419"/>
      <c r="BC532" s="340"/>
      <c r="BD532" s="340"/>
      <c r="BE532" s="340"/>
      <c r="BF532" s="340"/>
      <c r="BG532" s="340"/>
      <c r="BH532" s="340"/>
      <c r="BI532" s="340"/>
      <c r="BJ532" s="340"/>
      <c r="BK532" s="340"/>
      <c r="BL532" s="340"/>
      <c r="BM532" s="340"/>
      <c r="BN532" s="340"/>
      <c r="BO532" s="340"/>
      <c r="BP532" s="340"/>
      <c r="BQ532" s="340"/>
      <c r="BR532" s="340"/>
      <c r="BS532" s="340"/>
      <c r="BT532" s="340"/>
      <c r="BU532" s="340"/>
      <c r="BV532" s="340"/>
      <c r="BW532" s="340"/>
      <c r="BX532" s="340"/>
      <c r="BY532" s="340"/>
      <c r="BZ532" s="341"/>
      <c r="CA532" s="341"/>
      <c r="CB532" s="341"/>
      <c r="CC532" s="341"/>
      <c r="CD532" s="341"/>
      <c r="CE532" s="341"/>
      <c r="CF532" s="341"/>
      <c r="CG532" s="341"/>
      <c r="CH532" s="341"/>
      <c r="CI532" s="341"/>
      <c r="CJ532" s="341"/>
      <c r="CK532" s="341"/>
      <c r="CL532" s="341"/>
      <c r="CM532" s="341"/>
      <c r="CN532" s="341"/>
      <c r="CO532" s="341"/>
      <c r="CP532" s="341"/>
      <c r="CQ532" s="341"/>
      <c r="CR532" s="341"/>
      <c r="CS532" s="341"/>
      <c r="CT532" s="341"/>
      <c r="CU532" s="341"/>
      <c r="CV532" s="341"/>
      <c r="CW532" s="341"/>
      <c r="CX532" s="341"/>
      <c r="CY532" s="341"/>
      <c r="CZ532" s="341"/>
    </row>
    <row r="533" s="345" customFormat="true" ht="25.15" customHeight="true" x14ac:dyDescent="0.2">
      <c r="C533" s="1077"/>
      <c r="D533" s="1078"/>
      <c r="E533" s="609"/>
      <c r="F533" s="609"/>
      <c r="G533" s="609"/>
      <c r="H533" s="1077"/>
      <c r="I533" s="1078"/>
      <c r="J533" s="609"/>
      <c r="K533" s="609"/>
      <c r="L533" s="609"/>
      <c r="M533" s="1077"/>
      <c r="N533" s="1078"/>
      <c r="O533" s="609"/>
      <c r="P533" s="609"/>
      <c r="Q533" s="609"/>
      <c r="Z533" s="338"/>
      <c r="AA533" s="338"/>
      <c r="AB533" s="338"/>
      <c r="AC533" s="338"/>
      <c r="AD533" s="338"/>
      <c r="AE533" s="338"/>
      <c r="AF533" s="338"/>
      <c r="AG533" s="338"/>
      <c r="AH533" s="338"/>
      <c r="AI533" s="338"/>
      <c r="AJ533" s="338"/>
      <c r="AK533" s="338"/>
      <c r="AL533" s="338"/>
      <c r="AM533" s="338"/>
      <c r="AN533" s="338"/>
      <c r="AO533" s="338"/>
      <c r="AP533" s="338"/>
      <c r="AQ533" s="338"/>
      <c r="AR533" s="338"/>
      <c r="AS533" s="338"/>
      <c r="AT533" s="338"/>
      <c r="AU533" s="338"/>
      <c r="AV533" s="338"/>
      <c r="AW533" s="338"/>
      <c r="AX533" s="338"/>
      <c r="AY533" s="338"/>
      <c r="AZ533" s="338"/>
      <c r="BA533" s="340"/>
      <c r="BB533" s="419"/>
      <c r="BC533" s="340"/>
      <c r="BD533" s="340"/>
      <c r="BE533" s="340"/>
      <c r="BF533" s="340"/>
      <c r="BG533" s="340"/>
      <c r="BH533" s="340"/>
      <c r="BI533" s="340"/>
      <c r="BJ533" s="340"/>
      <c r="BK533" s="340"/>
      <c r="BL533" s="340"/>
      <c r="BM533" s="340"/>
      <c r="BN533" s="340"/>
      <c r="BO533" s="340"/>
      <c r="BP533" s="340"/>
      <c r="BQ533" s="340"/>
      <c r="BR533" s="340"/>
      <c r="BS533" s="340"/>
      <c r="BT533" s="340"/>
      <c r="BU533" s="340"/>
      <c r="BV533" s="340"/>
      <c r="BW533" s="340"/>
      <c r="BX533" s="340"/>
      <c r="BY533" s="340"/>
      <c r="BZ533" s="341"/>
      <c r="CA533" s="341"/>
      <c r="CB533" s="341"/>
      <c r="CC533" s="341"/>
      <c r="CD533" s="341"/>
      <c r="CE533" s="341"/>
      <c r="CF533" s="341"/>
      <c r="CG533" s="341"/>
      <c r="CH533" s="341"/>
      <c r="CI533" s="341"/>
      <c r="CJ533" s="341"/>
      <c r="CK533" s="341"/>
      <c r="CL533" s="341"/>
      <c r="CM533" s="341"/>
      <c r="CN533" s="341"/>
      <c r="CO533" s="341"/>
      <c r="CP533" s="341"/>
      <c r="CQ533" s="341"/>
      <c r="CR533" s="341"/>
      <c r="CS533" s="341"/>
      <c r="CT533" s="341"/>
      <c r="CU533" s="341"/>
      <c r="CV533" s="341"/>
      <c r="CW533" s="341"/>
      <c r="CX533" s="341"/>
      <c r="CY533" s="341"/>
      <c r="CZ533" s="341"/>
    </row>
    <row r="534" s="345" customFormat="true" ht="25.15" customHeight="true" x14ac:dyDescent="0.2">
      <c r="C534" s="1077"/>
      <c r="D534" s="1078"/>
      <c r="E534" s="609"/>
      <c r="F534" s="609"/>
      <c r="G534" s="609"/>
      <c r="H534" s="1077"/>
      <c r="I534" s="1078"/>
      <c r="J534" s="609"/>
      <c r="K534" s="609"/>
      <c r="L534" s="609"/>
      <c r="M534" s="1077"/>
      <c r="N534" s="1078"/>
      <c r="O534" s="609"/>
      <c r="P534" s="609"/>
      <c r="Q534" s="609"/>
      <c r="Z534" s="338"/>
      <c r="AA534" s="338"/>
      <c r="AB534" s="338"/>
      <c r="AC534" s="338"/>
      <c r="AD534" s="338"/>
      <c r="AE534" s="338"/>
      <c r="AF534" s="338"/>
      <c r="AG534" s="338"/>
      <c r="AH534" s="338"/>
      <c r="AI534" s="338"/>
      <c r="AJ534" s="338"/>
      <c r="AK534" s="338"/>
      <c r="AL534" s="338"/>
      <c r="AM534" s="338"/>
      <c r="AN534" s="338"/>
      <c r="AO534" s="338"/>
      <c r="AP534" s="338"/>
      <c r="AQ534" s="338"/>
      <c r="AR534" s="338"/>
      <c r="AS534" s="338"/>
      <c r="AT534" s="338"/>
      <c r="AU534" s="338"/>
      <c r="AV534" s="338"/>
      <c r="AW534" s="338"/>
      <c r="AX534" s="338"/>
      <c r="AY534" s="338"/>
      <c r="AZ534" s="338"/>
      <c r="BA534" s="340"/>
      <c r="BB534" s="419"/>
      <c r="BC534" s="340"/>
      <c r="BD534" s="340"/>
      <c r="BE534" s="340"/>
      <c r="BF534" s="340"/>
      <c r="BG534" s="340"/>
      <c r="BH534" s="340"/>
      <c r="BI534" s="340"/>
      <c r="BJ534" s="340"/>
      <c r="BK534" s="340"/>
      <c r="BL534" s="340"/>
      <c r="BM534" s="340"/>
      <c r="BN534" s="340"/>
      <c r="BO534" s="340"/>
      <c r="BP534" s="340"/>
      <c r="BQ534" s="340"/>
      <c r="BR534" s="340"/>
      <c r="BS534" s="340"/>
      <c r="BT534" s="340"/>
      <c r="BU534" s="340"/>
      <c r="BV534" s="340"/>
      <c r="BW534" s="340"/>
      <c r="BX534" s="340"/>
      <c r="BY534" s="340"/>
      <c r="BZ534" s="341"/>
      <c r="CA534" s="341"/>
      <c r="CB534" s="341"/>
      <c r="CC534" s="341"/>
      <c r="CD534" s="341"/>
      <c r="CE534" s="341"/>
      <c r="CF534" s="341"/>
      <c r="CG534" s="341"/>
      <c r="CH534" s="341"/>
      <c r="CI534" s="341"/>
      <c r="CJ534" s="341"/>
      <c r="CK534" s="341"/>
      <c r="CL534" s="341"/>
      <c r="CM534" s="341"/>
      <c r="CN534" s="341"/>
      <c r="CO534" s="341"/>
      <c r="CP534" s="341"/>
      <c r="CQ534" s="341"/>
      <c r="CR534" s="341"/>
      <c r="CS534" s="341"/>
      <c r="CT534" s="341"/>
      <c r="CU534" s="341"/>
      <c r="CV534" s="341"/>
      <c r="CW534" s="341"/>
      <c r="CX534" s="341"/>
      <c r="CY534" s="341"/>
      <c r="CZ534" s="341"/>
    </row>
    <row r="535" s="345" customFormat="true" ht="25.15" customHeight="true" x14ac:dyDescent="0.2">
      <c r="C535" s="1077"/>
      <c r="D535" s="1078"/>
      <c r="E535" s="609"/>
      <c r="F535" s="609"/>
      <c r="G535" s="609"/>
      <c r="H535" s="1077"/>
      <c r="I535" s="1078"/>
      <c r="J535" s="609"/>
      <c r="K535" s="609"/>
      <c r="L535" s="609"/>
      <c r="M535" s="1077"/>
      <c r="N535" s="1078"/>
      <c r="O535" s="609"/>
      <c r="P535" s="609"/>
      <c r="Q535" s="609"/>
      <c r="Z535" s="338"/>
      <c r="AA535" s="338"/>
      <c r="AB535" s="338"/>
      <c r="AC535" s="338"/>
      <c r="AD535" s="338"/>
      <c r="AE535" s="338"/>
      <c r="AF535" s="338"/>
      <c r="AG535" s="338"/>
      <c r="AH535" s="338"/>
      <c r="AI535" s="338"/>
      <c r="AJ535" s="338"/>
      <c r="AK535" s="338"/>
      <c r="AL535" s="338"/>
      <c r="AM535" s="338"/>
      <c r="AN535" s="338"/>
      <c r="AO535" s="338"/>
      <c r="AP535" s="338"/>
      <c r="AQ535" s="338"/>
      <c r="AR535" s="338"/>
      <c r="AS535" s="338"/>
      <c r="AT535" s="338"/>
      <c r="AU535" s="338"/>
      <c r="AV535" s="338"/>
      <c r="AW535" s="338"/>
      <c r="AX535" s="338"/>
      <c r="AY535" s="338"/>
      <c r="AZ535" s="338"/>
      <c r="BA535" s="340"/>
      <c r="BB535" s="419"/>
      <c r="BC535" s="340"/>
      <c r="BD535" s="340"/>
      <c r="BE535" s="340"/>
      <c r="BF535" s="340"/>
      <c r="BG535" s="340"/>
      <c r="BH535" s="340"/>
      <c r="BI535" s="340"/>
      <c r="BJ535" s="340"/>
      <c r="BK535" s="340"/>
      <c r="BL535" s="340"/>
      <c r="BM535" s="340"/>
      <c r="BN535" s="340"/>
      <c r="BO535" s="340"/>
      <c r="BP535" s="340"/>
      <c r="BQ535" s="340"/>
      <c r="BR535" s="340"/>
      <c r="BS535" s="340"/>
      <c r="BT535" s="340"/>
      <c r="BU535" s="340"/>
      <c r="BV535" s="340"/>
      <c r="BW535" s="340"/>
      <c r="BX535" s="340"/>
      <c r="BY535" s="340"/>
      <c r="BZ535" s="341"/>
      <c r="CA535" s="341"/>
      <c r="CB535" s="341"/>
      <c r="CC535" s="341"/>
      <c r="CD535" s="341"/>
      <c r="CE535" s="341"/>
      <c r="CF535" s="341"/>
      <c r="CG535" s="341"/>
      <c r="CH535" s="341"/>
      <c r="CI535" s="341"/>
      <c r="CJ535" s="341"/>
      <c r="CK535" s="341"/>
      <c r="CL535" s="341"/>
      <c r="CM535" s="341"/>
      <c r="CN535" s="341"/>
      <c r="CO535" s="341"/>
      <c r="CP535" s="341"/>
      <c r="CQ535" s="341"/>
      <c r="CR535" s="341"/>
      <c r="CS535" s="341"/>
      <c r="CT535" s="341"/>
      <c r="CU535" s="341"/>
      <c r="CV535" s="341"/>
      <c r="CW535" s="341"/>
      <c r="CX535" s="341"/>
      <c r="CY535" s="341"/>
      <c r="CZ535" s="341"/>
    </row>
    <row r="536" s="345" customFormat="true" ht="25.15" customHeight="true" x14ac:dyDescent="0.2">
      <c r="C536" s="1077"/>
      <c r="D536" s="1078"/>
      <c r="E536" s="609"/>
      <c r="F536" s="609"/>
      <c r="G536" s="609"/>
      <c r="H536" s="1077"/>
      <c r="I536" s="1078"/>
      <c r="J536" s="609"/>
      <c r="K536" s="609"/>
      <c r="L536" s="609"/>
      <c r="M536" s="1077"/>
      <c r="N536" s="1078"/>
      <c r="O536" s="609"/>
      <c r="P536" s="609"/>
      <c r="Q536" s="609"/>
      <c r="Z536" s="338"/>
      <c r="AA536" s="338"/>
      <c r="AB536" s="338"/>
      <c r="AC536" s="338"/>
      <c r="AD536" s="338"/>
      <c r="AE536" s="338"/>
      <c r="AF536" s="338"/>
      <c r="AG536" s="338"/>
      <c r="AH536" s="338"/>
      <c r="AI536" s="338"/>
      <c r="AJ536" s="338"/>
      <c r="AK536" s="338"/>
      <c r="AL536" s="338"/>
      <c r="AM536" s="338"/>
      <c r="AN536" s="338"/>
      <c r="AO536" s="338"/>
      <c r="AP536" s="338"/>
      <c r="AQ536" s="338"/>
      <c r="AR536" s="338"/>
      <c r="AS536" s="338"/>
      <c r="AT536" s="338"/>
      <c r="AU536" s="338"/>
      <c r="AV536" s="338"/>
      <c r="AW536" s="338"/>
      <c r="AX536" s="338"/>
      <c r="AY536" s="338"/>
      <c r="AZ536" s="338"/>
      <c r="BA536" s="340"/>
      <c r="BB536" s="419"/>
      <c r="BC536" s="340"/>
      <c r="BD536" s="340"/>
      <c r="BE536" s="340"/>
      <c r="BF536" s="340"/>
      <c r="BG536" s="340"/>
      <c r="BH536" s="340"/>
      <c r="BI536" s="340"/>
      <c r="BJ536" s="340"/>
      <c r="BK536" s="340"/>
      <c r="BL536" s="340"/>
      <c r="BM536" s="340"/>
      <c r="BN536" s="340"/>
      <c r="BO536" s="340"/>
      <c r="BP536" s="340"/>
      <c r="BQ536" s="340"/>
      <c r="BR536" s="340"/>
      <c r="BS536" s="340"/>
      <c r="BT536" s="340"/>
      <c r="BU536" s="340"/>
      <c r="BV536" s="340"/>
      <c r="BW536" s="340"/>
      <c r="BX536" s="340"/>
      <c r="BY536" s="340"/>
      <c r="BZ536" s="341"/>
      <c r="CA536" s="341"/>
      <c r="CB536" s="341"/>
      <c r="CC536" s="341"/>
      <c r="CD536" s="341"/>
      <c r="CE536" s="341"/>
      <c r="CF536" s="341"/>
      <c r="CG536" s="341"/>
      <c r="CH536" s="341"/>
      <c r="CI536" s="341"/>
      <c r="CJ536" s="341"/>
      <c r="CK536" s="341"/>
      <c r="CL536" s="341"/>
      <c r="CM536" s="341"/>
      <c r="CN536" s="341"/>
      <c r="CO536" s="341"/>
      <c r="CP536" s="341"/>
      <c r="CQ536" s="341"/>
      <c r="CR536" s="341"/>
      <c r="CS536" s="341"/>
      <c r="CT536" s="341"/>
      <c r="CU536" s="341"/>
      <c r="CV536" s="341"/>
      <c r="CW536" s="341"/>
      <c r="CX536" s="341"/>
      <c r="CY536" s="341"/>
      <c r="CZ536" s="341"/>
    </row>
    <row r="537" s="345" customFormat="true" ht="25.15" customHeight="true" x14ac:dyDescent="0.2">
      <c r="C537" s="1077"/>
      <c r="D537" s="1078"/>
      <c r="E537" s="609"/>
      <c r="F537" s="609"/>
      <c r="G537" s="609"/>
      <c r="H537" s="1077"/>
      <c r="I537" s="1078"/>
      <c r="J537" s="609"/>
      <c r="K537" s="609"/>
      <c r="L537" s="609"/>
      <c r="M537" s="1077"/>
      <c r="N537" s="1078"/>
      <c r="O537" s="609"/>
      <c r="P537" s="609"/>
      <c r="Q537" s="609"/>
      <c r="Z537" s="338"/>
      <c r="AA537" s="338"/>
      <c r="AB537" s="338"/>
      <c r="AC537" s="338"/>
      <c r="AD537" s="338"/>
      <c r="AE537" s="338"/>
      <c r="AF537" s="338"/>
      <c r="AG537" s="338"/>
      <c r="AH537" s="338"/>
      <c r="AI537" s="338"/>
      <c r="AJ537" s="338"/>
      <c r="AK537" s="338"/>
      <c r="AL537" s="338"/>
      <c r="AM537" s="338"/>
      <c r="AN537" s="338"/>
      <c r="AO537" s="338"/>
      <c r="AP537" s="338"/>
      <c r="AQ537" s="338"/>
      <c r="AR537" s="338"/>
      <c r="AS537" s="338"/>
      <c r="AT537" s="338"/>
      <c r="AU537" s="338"/>
      <c r="AV537" s="338"/>
      <c r="AW537" s="338"/>
      <c r="AX537" s="338"/>
      <c r="AY537" s="338"/>
      <c r="AZ537" s="338"/>
      <c r="BA537" s="340"/>
      <c r="BB537" s="419"/>
      <c r="BC537" s="340"/>
      <c r="BD537" s="340"/>
      <c r="BE537" s="340"/>
      <c r="BF537" s="340"/>
      <c r="BG537" s="340"/>
      <c r="BH537" s="340"/>
      <c r="BI537" s="340"/>
      <c r="BJ537" s="340"/>
      <c r="BK537" s="340"/>
      <c r="BL537" s="340"/>
      <c r="BM537" s="340"/>
      <c r="BN537" s="340"/>
      <c r="BO537" s="340"/>
      <c r="BP537" s="340"/>
      <c r="BQ537" s="340"/>
      <c r="BR537" s="340"/>
      <c r="BS537" s="340"/>
      <c r="BT537" s="340"/>
      <c r="BU537" s="340"/>
      <c r="BV537" s="340"/>
      <c r="BW537" s="340"/>
      <c r="BX537" s="340"/>
      <c r="BY537" s="340"/>
      <c r="BZ537" s="341"/>
      <c r="CA537" s="341"/>
      <c r="CB537" s="341"/>
      <c r="CC537" s="341"/>
      <c r="CD537" s="341"/>
      <c r="CE537" s="341"/>
      <c r="CF537" s="341"/>
      <c r="CG537" s="341"/>
      <c r="CH537" s="341"/>
      <c r="CI537" s="341"/>
      <c r="CJ537" s="341"/>
      <c r="CK537" s="341"/>
      <c r="CL537" s="341"/>
      <c r="CM537" s="341"/>
      <c r="CN537" s="341"/>
      <c r="CO537" s="341"/>
      <c r="CP537" s="341"/>
      <c r="CQ537" s="341"/>
      <c r="CR537" s="341"/>
      <c r="CS537" s="341"/>
      <c r="CT537" s="341"/>
      <c r="CU537" s="341"/>
      <c r="CV537" s="341"/>
      <c r="CW537" s="341"/>
      <c r="CX537" s="341"/>
      <c r="CY537" s="341"/>
      <c r="CZ537" s="341"/>
    </row>
    <row r="538" s="345" customFormat="true" ht="25.15" customHeight="true" x14ac:dyDescent="0.2">
      <c r="C538" s="1077"/>
      <c r="D538" s="1078"/>
      <c r="E538" s="609"/>
      <c r="F538" s="609"/>
      <c r="G538" s="609"/>
      <c r="H538" s="1077"/>
      <c r="I538" s="1078"/>
      <c r="J538" s="609"/>
      <c r="K538" s="609"/>
      <c r="L538" s="609"/>
      <c r="M538" s="1077"/>
      <c r="N538" s="1078"/>
      <c r="O538" s="609"/>
      <c r="P538" s="609"/>
      <c r="Q538" s="609"/>
      <c r="Z538" s="338"/>
      <c r="AA538" s="338"/>
      <c r="AB538" s="338"/>
      <c r="AC538" s="338"/>
      <c r="AD538" s="338"/>
      <c r="AE538" s="338"/>
      <c r="AF538" s="338"/>
      <c r="AG538" s="338"/>
      <c r="AH538" s="338"/>
      <c r="AI538" s="338"/>
      <c r="AJ538" s="338"/>
      <c r="AK538" s="338"/>
      <c r="AL538" s="338"/>
      <c r="AM538" s="338"/>
      <c r="AN538" s="338"/>
      <c r="AO538" s="338"/>
      <c r="AP538" s="338"/>
      <c r="AQ538" s="338"/>
      <c r="AR538" s="338"/>
      <c r="AS538" s="338"/>
      <c r="AT538" s="338"/>
      <c r="AU538" s="338"/>
      <c r="AV538" s="338"/>
      <c r="AW538" s="338"/>
      <c r="AX538" s="338"/>
      <c r="AY538" s="338"/>
      <c r="AZ538" s="338"/>
      <c r="BA538" s="340"/>
      <c r="BB538" s="419"/>
      <c r="BC538" s="340"/>
      <c r="BD538" s="340"/>
      <c r="BE538" s="340"/>
      <c r="BF538" s="340"/>
      <c r="BG538" s="340"/>
      <c r="BH538" s="340"/>
      <c r="BI538" s="340"/>
      <c r="BJ538" s="340"/>
      <c r="BK538" s="340"/>
      <c r="BL538" s="340"/>
      <c r="BM538" s="340"/>
      <c r="BN538" s="340"/>
      <c r="BO538" s="340"/>
      <c r="BP538" s="340"/>
      <c r="BQ538" s="340"/>
      <c r="BR538" s="340"/>
      <c r="BS538" s="340"/>
      <c r="BT538" s="340"/>
      <c r="BU538" s="340"/>
      <c r="BV538" s="340"/>
      <c r="BW538" s="340"/>
      <c r="BX538" s="340"/>
      <c r="BY538" s="340"/>
      <c r="BZ538" s="341"/>
      <c r="CA538" s="341"/>
      <c r="CB538" s="341"/>
      <c r="CC538" s="341"/>
      <c r="CD538" s="341"/>
      <c r="CE538" s="341"/>
      <c r="CF538" s="341"/>
      <c r="CG538" s="341"/>
      <c r="CH538" s="341"/>
      <c r="CI538" s="341"/>
      <c r="CJ538" s="341"/>
      <c r="CK538" s="341"/>
      <c r="CL538" s="341"/>
      <c r="CM538" s="341"/>
      <c r="CN538" s="341"/>
      <c r="CO538" s="341"/>
      <c r="CP538" s="341"/>
      <c r="CQ538" s="341"/>
      <c r="CR538" s="341"/>
      <c r="CS538" s="341"/>
      <c r="CT538" s="341"/>
      <c r="CU538" s="341"/>
      <c r="CV538" s="341"/>
      <c r="CW538" s="341"/>
      <c r="CX538" s="341"/>
      <c r="CY538" s="341"/>
      <c r="CZ538" s="341"/>
    </row>
    <row r="539" s="345" customFormat="true" ht="25.15" customHeight="true" x14ac:dyDescent="0.2">
      <c r="C539" s="1077"/>
      <c r="D539" s="1078"/>
      <c r="E539" s="609"/>
      <c r="F539" s="609"/>
      <c r="G539" s="609"/>
      <c r="H539" s="1077"/>
      <c r="I539" s="1078"/>
      <c r="J539" s="609"/>
      <c r="K539" s="609"/>
      <c r="L539" s="609"/>
      <c r="M539" s="1077"/>
      <c r="N539" s="1078"/>
      <c r="O539" s="609"/>
      <c r="P539" s="609"/>
      <c r="Q539" s="609"/>
      <c r="Z539" s="338"/>
      <c r="AA539" s="338"/>
      <c r="AB539" s="338"/>
      <c r="AC539" s="338"/>
      <c r="AD539" s="338"/>
      <c r="AE539" s="338"/>
      <c r="AF539" s="338"/>
      <c r="AG539" s="338"/>
      <c r="AH539" s="338"/>
      <c r="AI539" s="338"/>
      <c r="AJ539" s="338"/>
      <c r="AK539" s="338"/>
      <c r="AL539" s="338"/>
      <c r="AM539" s="338"/>
      <c r="AN539" s="338"/>
      <c r="AO539" s="338"/>
      <c r="AP539" s="338"/>
      <c r="AQ539" s="338"/>
      <c r="AR539" s="338"/>
      <c r="AS539" s="338"/>
      <c r="AT539" s="338"/>
      <c r="AU539" s="338"/>
      <c r="AV539" s="338"/>
      <c r="AW539" s="338"/>
      <c r="AX539" s="338"/>
      <c r="AY539" s="338"/>
      <c r="AZ539" s="338"/>
      <c r="BA539" s="340"/>
      <c r="BB539" s="419"/>
      <c r="BC539" s="340"/>
      <c r="BD539" s="340"/>
      <c r="BE539" s="340"/>
      <c r="BF539" s="340"/>
      <c r="BG539" s="340"/>
      <c r="BH539" s="340"/>
      <c r="BI539" s="340"/>
      <c r="BJ539" s="340"/>
      <c r="BK539" s="340"/>
      <c r="BL539" s="340"/>
      <c r="BM539" s="340"/>
      <c r="BN539" s="340"/>
      <c r="BO539" s="340"/>
      <c r="BP539" s="340"/>
      <c r="BQ539" s="340"/>
      <c r="BR539" s="340"/>
      <c r="BS539" s="340"/>
      <c r="BT539" s="340"/>
      <c r="BU539" s="340"/>
      <c r="BV539" s="340"/>
      <c r="BW539" s="340"/>
      <c r="BX539" s="340"/>
      <c r="BY539" s="340"/>
      <c r="BZ539" s="341"/>
      <c r="CA539" s="341"/>
      <c r="CB539" s="341"/>
      <c r="CC539" s="341"/>
      <c r="CD539" s="341"/>
      <c r="CE539" s="341"/>
      <c r="CF539" s="341"/>
      <c r="CG539" s="341"/>
      <c r="CH539" s="341"/>
      <c r="CI539" s="341"/>
      <c r="CJ539" s="341"/>
      <c r="CK539" s="341"/>
      <c r="CL539" s="341"/>
      <c r="CM539" s="341"/>
      <c r="CN539" s="341"/>
      <c r="CO539" s="341"/>
      <c r="CP539" s="341"/>
      <c r="CQ539" s="341"/>
      <c r="CR539" s="341"/>
      <c r="CS539" s="341"/>
      <c r="CT539" s="341"/>
      <c r="CU539" s="341"/>
      <c r="CV539" s="341"/>
      <c r="CW539" s="341"/>
      <c r="CX539" s="341"/>
      <c r="CY539" s="341"/>
      <c r="CZ539" s="341"/>
    </row>
    <row r="540" s="345" customFormat="true" ht="25.15" customHeight="true" x14ac:dyDescent="0.2">
      <c r="C540" s="1077"/>
      <c r="D540" s="1078"/>
      <c r="E540" s="609"/>
      <c r="F540" s="609"/>
      <c r="G540" s="609"/>
      <c r="H540" s="1077"/>
      <c r="I540" s="1078"/>
      <c r="J540" s="609"/>
      <c r="K540" s="609"/>
      <c r="L540" s="609"/>
      <c r="M540" s="1077"/>
      <c r="N540" s="1078"/>
      <c r="O540" s="609"/>
      <c r="P540" s="609"/>
      <c r="Q540" s="609"/>
      <c r="Z540" s="338"/>
      <c r="AA540" s="338"/>
      <c r="AB540" s="338"/>
      <c r="AC540" s="338"/>
      <c r="AD540" s="338"/>
      <c r="AE540" s="338"/>
      <c r="AF540" s="338"/>
      <c r="AG540" s="338"/>
      <c r="AH540" s="338"/>
      <c r="AI540" s="338"/>
      <c r="AJ540" s="338"/>
      <c r="AK540" s="338"/>
      <c r="AL540" s="338"/>
      <c r="AM540" s="338"/>
      <c r="AN540" s="338"/>
      <c r="AO540" s="338"/>
      <c r="AP540" s="338"/>
      <c r="AQ540" s="338"/>
      <c r="AR540" s="338"/>
      <c r="AS540" s="338"/>
      <c r="AT540" s="338"/>
      <c r="AU540" s="338"/>
      <c r="AV540" s="338"/>
      <c r="AW540" s="338"/>
      <c r="AX540" s="338"/>
      <c r="AY540" s="338"/>
      <c r="AZ540" s="338"/>
      <c r="BA540" s="340"/>
      <c r="BB540" s="419"/>
      <c r="BC540" s="340"/>
      <c r="BD540" s="340"/>
      <c r="BE540" s="340"/>
      <c r="BF540" s="340"/>
      <c r="BG540" s="340"/>
      <c r="BH540" s="340"/>
      <c r="BI540" s="340"/>
      <c r="BJ540" s="340"/>
      <c r="BK540" s="340"/>
      <c r="BL540" s="340"/>
      <c r="BM540" s="340"/>
      <c r="BN540" s="340"/>
      <c r="BO540" s="340"/>
      <c r="BP540" s="340"/>
      <c r="BQ540" s="340"/>
      <c r="BR540" s="340"/>
      <c r="BS540" s="340"/>
      <c r="BT540" s="340"/>
      <c r="BU540" s="340"/>
      <c r="BV540" s="340"/>
      <c r="BW540" s="340"/>
      <c r="BX540" s="340"/>
      <c r="BY540" s="340"/>
      <c r="BZ540" s="341"/>
      <c r="CA540" s="341"/>
      <c r="CB540" s="341"/>
      <c r="CC540" s="341"/>
      <c r="CD540" s="341"/>
      <c r="CE540" s="341"/>
      <c r="CF540" s="341"/>
      <c r="CG540" s="341"/>
      <c r="CH540" s="341"/>
      <c r="CI540" s="341"/>
      <c r="CJ540" s="341"/>
      <c r="CK540" s="341"/>
      <c r="CL540" s="341"/>
      <c r="CM540" s="341"/>
      <c r="CN540" s="341"/>
      <c r="CO540" s="341"/>
      <c r="CP540" s="341"/>
      <c r="CQ540" s="341"/>
      <c r="CR540" s="341"/>
      <c r="CS540" s="341"/>
      <c r="CT540" s="341"/>
      <c r="CU540" s="341"/>
      <c r="CV540" s="341"/>
      <c r="CW540" s="341"/>
      <c r="CX540" s="341"/>
      <c r="CY540" s="341"/>
      <c r="CZ540" s="341"/>
    </row>
    <row r="541" s="345" customFormat="true" ht="25.15" customHeight="true" x14ac:dyDescent="0.2">
      <c r="C541" s="1077"/>
      <c r="D541" s="1078"/>
      <c r="E541" s="609"/>
      <c r="F541" s="609"/>
      <c r="G541" s="609"/>
      <c r="H541" s="1077"/>
      <c r="I541" s="1078"/>
      <c r="J541" s="609"/>
      <c r="K541" s="609"/>
      <c r="L541" s="609"/>
      <c r="M541" s="1077"/>
      <c r="N541" s="1078"/>
      <c r="O541" s="609"/>
      <c r="P541" s="609"/>
      <c r="Q541" s="609"/>
      <c r="Z541" s="338"/>
      <c r="AA541" s="338"/>
      <c r="AB541" s="338"/>
      <c r="AC541" s="338"/>
      <c r="AD541" s="338"/>
      <c r="AE541" s="338"/>
      <c r="AF541" s="338"/>
      <c r="AG541" s="338"/>
      <c r="AH541" s="338"/>
      <c r="AI541" s="338"/>
      <c r="AJ541" s="338"/>
      <c r="AK541" s="338"/>
      <c r="AL541" s="338"/>
      <c r="AM541" s="338"/>
      <c r="AN541" s="338"/>
      <c r="AO541" s="338"/>
      <c r="AP541" s="338"/>
      <c r="AQ541" s="338"/>
      <c r="AR541" s="338"/>
      <c r="AS541" s="338"/>
      <c r="AT541" s="338"/>
      <c r="AU541" s="338"/>
      <c r="AV541" s="338"/>
      <c r="AW541" s="338"/>
      <c r="AX541" s="338"/>
      <c r="AY541" s="338"/>
      <c r="AZ541" s="338"/>
      <c r="BA541" s="340"/>
      <c r="BB541" s="419"/>
      <c r="BC541" s="340"/>
      <c r="BD541" s="340"/>
      <c r="BE541" s="340"/>
      <c r="BF541" s="340"/>
      <c r="BG541" s="340"/>
      <c r="BH541" s="340"/>
      <c r="BI541" s="340"/>
      <c r="BJ541" s="340"/>
      <c r="BK541" s="340"/>
      <c r="BL541" s="340"/>
      <c r="BM541" s="340"/>
      <c r="BN541" s="340"/>
      <c r="BO541" s="340"/>
      <c r="BP541" s="340"/>
      <c r="BQ541" s="340"/>
      <c r="BR541" s="340"/>
      <c r="BS541" s="340"/>
      <c r="BT541" s="340"/>
      <c r="BU541" s="340"/>
      <c r="BV541" s="340"/>
      <c r="BW541" s="340"/>
      <c r="BX541" s="340"/>
      <c r="BY541" s="340"/>
      <c r="BZ541" s="341"/>
      <c r="CA541" s="341"/>
      <c r="CB541" s="341"/>
      <c r="CC541" s="341"/>
      <c r="CD541" s="341"/>
      <c r="CE541" s="341"/>
      <c r="CF541" s="341"/>
      <c r="CG541" s="341"/>
      <c r="CH541" s="341"/>
      <c r="CI541" s="341"/>
      <c r="CJ541" s="341"/>
      <c r="CK541" s="341"/>
      <c r="CL541" s="341"/>
      <c r="CM541" s="341"/>
      <c r="CN541" s="341"/>
      <c r="CO541" s="341"/>
      <c r="CP541" s="341"/>
      <c r="CQ541" s="341"/>
      <c r="CR541" s="341"/>
      <c r="CS541" s="341"/>
      <c r="CT541" s="341"/>
      <c r="CU541" s="341"/>
      <c r="CV541" s="341"/>
      <c r="CW541" s="341"/>
      <c r="CX541" s="341"/>
      <c r="CY541" s="341"/>
      <c r="CZ541" s="341"/>
    </row>
    <row r="542" s="345" customFormat="true" ht="25.15" customHeight="true" x14ac:dyDescent="0.2">
      <c r="C542" s="1077"/>
      <c r="D542" s="1078"/>
      <c r="E542" s="609"/>
      <c r="F542" s="609"/>
      <c r="G542" s="609"/>
      <c r="H542" s="1077"/>
      <c r="I542" s="1078"/>
      <c r="J542" s="609"/>
      <c r="K542" s="609"/>
      <c r="L542" s="609"/>
      <c r="M542" s="1077"/>
      <c r="N542" s="1078"/>
      <c r="O542" s="609"/>
      <c r="P542" s="609"/>
      <c r="Q542" s="609"/>
      <c r="Z542" s="338"/>
      <c r="AA542" s="338"/>
      <c r="AB542" s="338"/>
      <c r="AC542" s="338"/>
      <c r="AD542" s="338"/>
      <c r="AE542" s="338"/>
      <c r="AF542" s="338"/>
      <c r="AG542" s="338"/>
      <c r="AH542" s="338"/>
      <c r="AI542" s="338"/>
      <c r="AJ542" s="338"/>
      <c r="AK542" s="338"/>
      <c r="AL542" s="338"/>
      <c r="AM542" s="338"/>
      <c r="AN542" s="338"/>
      <c r="AO542" s="338"/>
      <c r="AP542" s="338"/>
      <c r="AQ542" s="338"/>
      <c r="AR542" s="338"/>
      <c r="AS542" s="338"/>
      <c r="AT542" s="338"/>
      <c r="AU542" s="338"/>
      <c r="AV542" s="338"/>
      <c r="AW542" s="338"/>
      <c r="AX542" s="338"/>
      <c r="AY542" s="338"/>
      <c r="AZ542" s="338"/>
      <c r="BA542" s="340"/>
      <c r="BB542" s="419"/>
      <c r="BC542" s="340"/>
      <c r="BD542" s="340"/>
      <c r="BE542" s="340"/>
      <c r="BF542" s="340"/>
      <c r="BG542" s="340"/>
      <c r="BH542" s="340"/>
      <c r="BI542" s="340"/>
      <c r="BJ542" s="340"/>
      <c r="BK542" s="340"/>
      <c r="BL542" s="340"/>
      <c r="BM542" s="340"/>
      <c r="BN542" s="340"/>
      <c r="BO542" s="340"/>
      <c r="BP542" s="340"/>
      <c r="BQ542" s="340"/>
      <c r="BR542" s="340"/>
      <c r="BS542" s="340"/>
      <c r="BT542" s="340"/>
      <c r="BU542" s="340"/>
      <c r="BV542" s="340"/>
      <c r="BW542" s="340"/>
      <c r="BX542" s="340"/>
      <c r="BY542" s="340"/>
      <c r="BZ542" s="341"/>
      <c r="CA542" s="341"/>
      <c r="CB542" s="341"/>
      <c r="CC542" s="341"/>
      <c r="CD542" s="341"/>
      <c r="CE542" s="341"/>
      <c r="CF542" s="341"/>
      <c r="CG542" s="341"/>
      <c r="CH542" s="341"/>
      <c r="CI542" s="341"/>
      <c r="CJ542" s="341"/>
      <c r="CK542" s="341"/>
      <c r="CL542" s="341"/>
      <c r="CM542" s="341"/>
      <c r="CN542" s="341"/>
      <c r="CO542" s="341"/>
      <c r="CP542" s="341"/>
      <c r="CQ542" s="341"/>
      <c r="CR542" s="341"/>
      <c r="CS542" s="341"/>
      <c r="CT542" s="341"/>
      <c r="CU542" s="341"/>
      <c r="CV542" s="341"/>
      <c r="CW542" s="341"/>
      <c r="CX542" s="341"/>
      <c r="CY542" s="341"/>
      <c r="CZ542" s="341"/>
    </row>
    <row r="543" s="345" customFormat="true" ht="25.15" customHeight="true" x14ac:dyDescent="0.2">
      <c r="C543" s="1077"/>
      <c r="D543" s="1078"/>
      <c r="E543" s="609"/>
      <c r="F543" s="609"/>
      <c r="G543" s="609"/>
      <c r="H543" s="1077"/>
      <c r="I543" s="1078"/>
      <c r="J543" s="609"/>
      <c r="K543" s="609"/>
      <c r="L543" s="609"/>
      <c r="M543" s="1077"/>
      <c r="N543" s="1078"/>
      <c r="O543" s="609"/>
      <c r="P543" s="609"/>
      <c r="Q543" s="609"/>
      <c r="Z543" s="338"/>
      <c r="AA543" s="338"/>
      <c r="AB543" s="338"/>
      <c r="AC543" s="338"/>
      <c r="AD543" s="338"/>
      <c r="AE543" s="338"/>
      <c r="AF543" s="338"/>
      <c r="AG543" s="338"/>
      <c r="AH543" s="338"/>
      <c r="AI543" s="338"/>
      <c r="AJ543" s="338"/>
      <c r="AK543" s="338"/>
      <c r="AL543" s="338"/>
      <c r="AM543" s="338"/>
      <c r="AN543" s="338"/>
      <c r="AO543" s="338"/>
      <c r="AP543" s="338"/>
      <c r="AQ543" s="338"/>
      <c r="AR543" s="338"/>
      <c r="AS543" s="338"/>
      <c r="AT543" s="338"/>
      <c r="AU543" s="338"/>
      <c r="AV543" s="338"/>
      <c r="AW543" s="338"/>
      <c r="AX543" s="338"/>
      <c r="AY543" s="338"/>
      <c r="AZ543" s="338"/>
      <c r="BA543" s="340"/>
      <c r="BB543" s="419"/>
      <c r="BC543" s="340"/>
      <c r="BD543" s="340"/>
      <c r="BE543" s="340"/>
      <c r="BF543" s="340"/>
      <c r="BG543" s="340"/>
      <c r="BH543" s="340"/>
      <c r="BI543" s="340"/>
      <c r="BJ543" s="340"/>
      <c r="BK543" s="340"/>
      <c r="BL543" s="340"/>
      <c r="BM543" s="340"/>
      <c r="BN543" s="340"/>
      <c r="BO543" s="340"/>
      <c r="BP543" s="340"/>
      <c r="BQ543" s="340"/>
      <c r="BR543" s="340"/>
      <c r="BS543" s="340"/>
      <c r="BT543" s="340"/>
      <c r="BU543" s="340"/>
      <c r="BV543" s="340"/>
      <c r="BW543" s="340"/>
      <c r="BX543" s="340"/>
      <c r="BY543" s="340"/>
      <c r="BZ543" s="341"/>
      <c r="CA543" s="341"/>
      <c r="CB543" s="341"/>
      <c r="CC543" s="341"/>
      <c r="CD543" s="341"/>
      <c r="CE543" s="341"/>
      <c r="CF543" s="341"/>
      <c r="CG543" s="341"/>
      <c r="CH543" s="341"/>
      <c r="CI543" s="341"/>
      <c r="CJ543" s="341"/>
      <c r="CK543" s="341"/>
      <c r="CL543" s="341"/>
      <c r="CM543" s="341"/>
      <c r="CN543" s="341"/>
      <c r="CO543" s="341"/>
      <c r="CP543" s="341"/>
      <c r="CQ543" s="341"/>
      <c r="CR543" s="341"/>
      <c r="CS543" s="341"/>
      <c r="CT543" s="341"/>
      <c r="CU543" s="341"/>
      <c r="CV543" s="341"/>
      <c r="CW543" s="341"/>
      <c r="CX543" s="341"/>
      <c r="CY543" s="341"/>
      <c r="CZ543" s="341"/>
    </row>
    <row r="544" s="345" customFormat="true" ht="25.15" customHeight="true" x14ac:dyDescent="0.2">
      <c r="C544" s="1077"/>
      <c r="D544" s="1078"/>
      <c r="E544" s="609"/>
      <c r="F544" s="609"/>
      <c r="G544" s="609"/>
      <c r="H544" s="1077"/>
      <c r="I544" s="1078"/>
      <c r="J544" s="609"/>
      <c r="K544" s="609"/>
      <c r="L544" s="609"/>
      <c r="M544" s="1077"/>
      <c r="N544" s="1078"/>
      <c r="O544" s="609"/>
      <c r="P544" s="609"/>
      <c r="Q544" s="609"/>
      <c r="Z544" s="338"/>
      <c r="AA544" s="338"/>
      <c r="AB544" s="338"/>
      <c r="AC544" s="338"/>
      <c r="AD544" s="338"/>
      <c r="AE544" s="338"/>
      <c r="AF544" s="338"/>
      <c r="AG544" s="338"/>
      <c r="AH544" s="338"/>
      <c r="AI544" s="338"/>
      <c r="AJ544" s="338"/>
      <c r="AK544" s="338"/>
      <c r="AL544" s="338"/>
      <c r="AM544" s="338"/>
      <c r="AN544" s="338"/>
      <c r="AO544" s="338"/>
      <c r="AP544" s="338"/>
      <c r="AQ544" s="338"/>
      <c r="AR544" s="338"/>
      <c r="AS544" s="338"/>
      <c r="AT544" s="338"/>
      <c r="AU544" s="338"/>
      <c r="AV544" s="338"/>
      <c r="AW544" s="338"/>
      <c r="AX544" s="338"/>
      <c r="AY544" s="338"/>
      <c r="AZ544" s="338"/>
      <c r="BA544" s="340"/>
      <c r="BB544" s="419"/>
      <c r="BC544" s="340"/>
      <c r="BD544" s="340"/>
      <c r="BE544" s="340"/>
      <c r="BF544" s="340"/>
      <c r="BG544" s="340"/>
      <c r="BH544" s="340"/>
      <c r="BI544" s="340"/>
      <c r="BJ544" s="340"/>
      <c r="BK544" s="340"/>
      <c r="BL544" s="340"/>
      <c r="BM544" s="340"/>
      <c r="BN544" s="340"/>
      <c r="BO544" s="340"/>
      <c r="BP544" s="340"/>
      <c r="BQ544" s="340"/>
      <c r="BR544" s="340"/>
      <c r="BS544" s="340"/>
      <c r="BT544" s="340"/>
      <c r="BU544" s="340"/>
      <c r="BV544" s="340"/>
      <c r="BW544" s="340"/>
      <c r="BX544" s="340"/>
      <c r="BY544" s="340"/>
      <c r="BZ544" s="341"/>
      <c r="CA544" s="341"/>
      <c r="CB544" s="341"/>
      <c r="CC544" s="341"/>
      <c r="CD544" s="341"/>
      <c r="CE544" s="341"/>
      <c r="CF544" s="341"/>
      <c r="CG544" s="341"/>
      <c r="CH544" s="341"/>
      <c r="CI544" s="341"/>
      <c r="CJ544" s="341"/>
      <c r="CK544" s="341"/>
      <c r="CL544" s="341"/>
      <c r="CM544" s="341"/>
      <c r="CN544" s="341"/>
      <c r="CO544" s="341"/>
      <c r="CP544" s="341"/>
      <c r="CQ544" s="341"/>
      <c r="CR544" s="341"/>
      <c r="CS544" s="341"/>
      <c r="CT544" s="341"/>
      <c r="CU544" s="341"/>
      <c r="CV544" s="341"/>
      <c r="CW544" s="341"/>
      <c r="CX544" s="341"/>
      <c r="CY544" s="341"/>
      <c r="CZ544" s="341"/>
    </row>
    <row r="545" s="345" customFormat="true" ht="25.15" customHeight="true" x14ac:dyDescent="0.2">
      <c r="C545" s="1077"/>
      <c r="D545" s="1078"/>
      <c r="E545" s="609"/>
      <c r="F545" s="609"/>
      <c r="G545" s="609"/>
      <c r="H545" s="1077"/>
      <c r="I545" s="1078"/>
      <c r="J545" s="609"/>
      <c r="K545" s="609"/>
      <c r="L545" s="609"/>
      <c r="M545" s="1077"/>
      <c r="N545" s="1078"/>
      <c r="O545" s="609"/>
      <c r="P545" s="609"/>
      <c r="Q545" s="609"/>
      <c r="Z545" s="338"/>
      <c r="AA545" s="338"/>
      <c r="AB545" s="338"/>
      <c r="AC545" s="338"/>
      <c r="AD545" s="338"/>
      <c r="AE545" s="338"/>
      <c r="AF545" s="338"/>
      <c r="AG545" s="338"/>
      <c r="AH545" s="338"/>
      <c r="AI545" s="338"/>
      <c r="AJ545" s="338"/>
      <c r="AK545" s="338"/>
      <c r="AL545" s="338"/>
      <c r="AM545" s="338"/>
      <c r="AN545" s="338"/>
      <c r="AO545" s="338"/>
      <c r="AP545" s="338"/>
      <c r="AQ545" s="338"/>
      <c r="AR545" s="338"/>
      <c r="AS545" s="338"/>
      <c r="AT545" s="338"/>
      <c r="AU545" s="338"/>
      <c r="AV545" s="338"/>
      <c r="AW545" s="338"/>
      <c r="AX545" s="338"/>
      <c r="AY545" s="338"/>
      <c r="AZ545" s="338"/>
      <c r="BA545" s="340"/>
      <c r="BB545" s="419"/>
      <c r="BC545" s="340"/>
      <c r="BD545" s="340"/>
      <c r="BE545" s="340"/>
      <c r="BF545" s="340"/>
      <c r="BG545" s="340"/>
      <c r="BH545" s="340"/>
      <c r="BI545" s="340"/>
      <c r="BJ545" s="340"/>
      <c r="BK545" s="340"/>
      <c r="BL545" s="340"/>
      <c r="BM545" s="340"/>
      <c r="BN545" s="340"/>
      <c r="BO545" s="340"/>
      <c r="BP545" s="340"/>
      <c r="BQ545" s="340"/>
      <c r="BR545" s="340"/>
      <c r="BS545" s="340"/>
      <c r="BT545" s="340"/>
      <c r="BU545" s="340"/>
      <c r="BV545" s="340"/>
      <c r="BW545" s="340"/>
      <c r="BX545" s="340"/>
      <c r="BY545" s="340"/>
      <c r="BZ545" s="341"/>
      <c r="CA545" s="341"/>
      <c r="CB545" s="341"/>
      <c r="CC545" s="341"/>
      <c r="CD545" s="341"/>
      <c r="CE545" s="341"/>
      <c r="CF545" s="341"/>
      <c r="CG545" s="341"/>
      <c r="CH545" s="341"/>
      <c r="CI545" s="341"/>
      <c r="CJ545" s="341"/>
      <c r="CK545" s="341"/>
      <c r="CL545" s="341"/>
      <c r="CM545" s="341"/>
      <c r="CN545" s="341"/>
      <c r="CO545" s="341"/>
      <c r="CP545" s="341"/>
      <c r="CQ545" s="341"/>
      <c r="CR545" s="341"/>
      <c r="CS545" s="341"/>
      <c r="CT545" s="341"/>
      <c r="CU545" s="341"/>
      <c r="CV545" s="341"/>
      <c r="CW545" s="341"/>
      <c r="CX545" s="341"/>
      <c r="CY545" s="341"/>
      <c r="CZ545" s="341"/>
    </row>
    <row r="546" s="345" customFormat="true" ht="25.15" customHeight="true" x14ac:dyDescent="0.2">
      <c r="C546" s="1077"/>
      <c r="D546" s="1078"/>
      <c r="E546" s="609"/>
      <c r="F546" s="609"/>
      <c r="G546" s="609"/>
      <c r="H546" s="1077"/>
      <c r="I546" s="1078"/>
      <c r="J546" s="609"/>
      <c r="K546" s="609"/>
      <c r="L546" s="609"/>
      <c r="M546" s="1077"/>
      <c r="N546" s="1078"/>
      <c r="O546" s="609"/>
      <c r="P546" s="609"/>
      <c r="Q546" s="609"/>
      <c r="Z546" s="338"/>
      <c r="AA546" s="338"/>
      <c r="AB546" s="338"/>
      <c r="AC546" s="338"/>
      <c r="AD546" s="338"/>
      <c r="AE546" s="338"/>
      <c r="AF546" s="338"/>
      <c r="AG546" s="338"/>
      <c r="AH546" s="338"/>
      <c r="AI546" s="338"/>
      <c r="AJ546" s="338"/>
      <c r="AK546" s="338"/>
      <c r="AL546" s="338"/>
      <c r="AM546" s="338"/>
      <c r="AN546" s="338"/>
      <c r="AO546" s="338"/>
      <c r="AP546" s="338"/>
      <c r="AQ546" s="338"/>
      <c r="AR546" s="338"/>
      <c r="AS546" s="338"/>
      <c r="AT546" s="338"/>
      <c r="AU546" s="338"/>
      <c r="AV546" s="338"/>
      <c r="AW546" s="338"/>
      <c r="AX546" s="338"/>
      <c r="AY546" s="338"/>
      <c r="AZ546" s="338"/>
      <c r="BA546" s="340"/>
      <c r="BB546" s="419"/>
      <c r="BC546" s="340"/>
      <c r="BD546" s="340"/>
      <c r="BE546" s="340"/>
      <c r="BF546" s="340"/>
      <c r="BG546" s="340"/>
      <c r="BH546" s="340"/>
      <c r="BI546" s="340"/>
      <c r="BJ546" s="340"/>
      <c r="BK546" s="340"/>
      <c r="BL546" s="340"/>
      <c r="BM546" s="340"/>
      <c r="BN546" s="340"/>
      <c r="BO546" s="340"/>
      <c r="BP546" s="340"/>
      <c r="BQ546" s="340"/>
      <c r="BR546" s="340"/>
      <c r="BS546" s="340"/>
      <c r="BT546" s="340"/>
      <c r="BU546" s="340"/>
      <c r="BV546" s="340"/>
      <c r="BW546" s="340"/>
      <c r="BX546" s="340"/>
      <c r="BY546" s="340"/>
      <c r="BZ546" s="341"/>
      <c r="CA546" s="341"/>
      <c r="CB546" s="341"/>
      <c r="CC546" s="341"/>
      <c r="CD546" s="341"/>
      <c r="CE546" s="341"/>
      <c r="CF546" s="341"/>
      <c r="CG546" s="341"/>
      <c r="CH546" s="341"/>
      <c r="CI546" s="341"/>
      <c r="CJ546" s="341"/>
      <c r="CK546" s="341"/>
      <c r="CL546" s="341"/>
      <c r="CM546" s="341"/>
      <c r="CN546" s="341"/>
      <c r="CO546" s="341"/>
      <c r="CP546" s="341"/>
      <c r="CQ546" s="341"/>
      <c r="CR546" s="341"/>
      <c r="CS546" s="341"/>
      <c r="CT546" s="341"/>
      <c r="CU546" s="341"/>
      <c r="CV546" s="341"/>
      <c r="CW546" s="341"/>
      <c r="CX546" s="341"/>
      <c r="CY546" s="341"/>
      <c r="CZ546" s="341"/>
    </row>
    <row r="547" s="345" customFormat="true" ht="25.15" customHeight="true" x14ac:dyDescent="0.2">
      <c r="C547" s="1077"/>
      <c r="D547" s="1078"/>
      <c r="E547" s="609"/>
      <c r="F547" s="609"/>
      <c r="G547" s="609"/>
      <c r="H547" s="1077"/>
      <c r="I547" s="1078"/>
      <c r="J547" s="609"/>
      <c r="K547" s="609"/>
      <c r="L547" s="609"/>
      <c r="M547" s="1077"/>
      <c r="N547" s="1078"/>
      <c r="O547" s="609"/>
      <c r="P547" s="609"/>
      <c r="Q547" s="609"/>
      <c r="Z547" s="338"/>
      <c r="AA547" s="338"/>
      <c r="AB547" s="338"/>
      <c r="AC547" s="338"/>
      <c r="AD547" s="338"/>
      <c r="AE547" s="338"/>
      <c r="AF547" s="338"/>
      <c r="AG547" s="338"/>
      <c r="AH547" s="338"/>
      <c r="AI547" s="338"/>
      <c r="AJ547" s="338"/>
      <c r="AK547" s="338"/>
      <c r="AL547" s="338"/>
      <c r="AM547" s="338"/>
      <c r="AN547" s="338"/>
      <c r="AO547" s="338"/>
      <c r="AP547" s="338"/>
      <c r="AQ547" s="338"/>
      <c r="AR547" s="338"/>
      <c r="AS547" s="338"/>
      <c r="AT547" s="338"/>
      <c r="AU547" s="338"/>
      <c r="AV547" s="338"/>
      <c r="AW547" s="338"/>
      <c r="AX547" s="338"/>
      <c r="AY547" s="338"/>
      <c r="AZ547" s="338"/>
      <c r="BA547" s="340"/>
      <c r="BB547" s="419"/>
      <c r="BC547" s="340"/>
      <c r="BD547" s="340"/>
      <c r="BE547" s="340"/>
      <c r="BF547" s="340"/>
      <c r="BG547" s="340"/>
      <c r="BH547" s="340"/>
      <c r="BI547" s="340"/>
      <c r="BJ547" s="340"/>
      <c r="BK547" s="340"/>
      <c r="BL547" s="340"/>
      <c r="BM547" s="340"/>
      <c r="BN547" s="340"/>
      <c r="BO547" s="340"/>
      <c r="BP547" s="340"/>
      <c r="BQ547" s="340"/>
      <c r="BR547" s="340"/>
      <c r="BS547" s="340"/>
      <c r="BT547" s="340"/>
      <c r="BU547" s="340"/>
      <c r="BV547" s="340"/>
      <c r="BW547" s="340"/>
      <c r="BX547" s="340"/>
      <c r="BY547" s="340"/>
      <c r="BZ547" s="341"/>
      <c r="CA547" s="341"/>
      <c r="CB547" s="341"/>
      <c r="CC547" s="341"/>
      <c r="CD547" s="341"/>
      <c r="CE547" s="341"/>
      <c r="CF547" s="341"/>
      <c r="CG547" s="341"/>
      <c r="CH547" s="341"/>
      <c r="CI547" s="341"/>
      <c r="CJ547" s="341"/>
      <c r="CK547" s="341"/>
      <c r="CL547" s="341"/>
      <c r="CM547" s="341"/>
      <c r="CN547" s="341"/>
      <c r="CO547" s="341"/>
      <c r="CP547" s="341"/>
      <c r="CQ547" s="341"/>
      <c r="CR547" s="341"/>
      <c r="CS547" s="341"/>
      <c r="CT547" s="341"/>
      <c r="CU547" s="341"/>
      <c r="CV547" s="341"/>
      <c r="CW547" s="341"/>
      <c r="CX547" s="341"/>
      <c r="CY547" s="341"/>
      <c r="CZ547" s="341"/>
    </row>
    <row r="548" s="345" customFormat="true" ht="25.15" customHeight="true" x14ac:dyDescent="0.2">
      <c r="C548" s="1077"/>
      <c r="D548" s="1078"/>
      <c r="E548" s="609"/>
      <c r="F548" s="609"/>
      <c r="G548" s="609"/>
      <c r="H548" s="1077"/>
      <c r="I548" s="1078"/>
      <c r="J548" s="609"/>
      <c r="K548" s="609"/>
      <c r="L548" s="609"/>
      <c r="M548" s="1077"/>
      <c r="N548" s="1078"/>
      <c r="O548" s="609"/>
      <c r="P548" s="609"/>
      <c r="Q548" s="609"/>
      <c r="Z548" s="338"/>
      <c r="AA548" s="338"/>
      <c r="AB548" s="338"/>
      <c r="AC548" s="338"/>
      <c r="AD548" s="338"/>
      <c r="AE548" s="338"/>
      <c r="AF548" s="338"/>
      <c r="AG548" s="338"/>
      <c r="AH548" s="338"/>
      <c r="AI548" s="338"/>
      <c r="AJ548" s="338"/>
      <c r="AK548" s="338"/>
      <c r="AL548" s="338"/>
      <c r="AM548" s="338"/>
      <c r="AN548" s="338"/>
      <c r="AO548" s="338"/>
      <c r="AP548" s="338"/>
      <c r="AQ548" s="338"/>
      <c r="AR548" s="338"/>
      <c r="AS548" s="338"/>
      <c r="AT548" s="338"/>
      <c r="AU548" s="338"/>
      <c r="AV548" s="338"/>
      <c r="AW548" s="338"/>
      <c r="AX548" s="338"/>
      <c r="AY548" s="338"/>
      <c r="AZ548" s="338"/>
      <c r="BA548" s="340"/>
      <c r="BB548" s="419"/>
      <c r="BC548" s="340"/>
      <c r="BD548" s="340"/>
      <c r="BE548" s="340"/>
      <c r="BF548" s="340"/>
      <c r="BG548" s="340"/>
      <c r="BH548" s="340"/>
      <c r="BI548" s="340"/>
      <c r="BJ548" s="340"/>
      <c r="BK548" s="340"/>
      <c r="BL548" s="340"/>
      <c r="BM548" s="340"/>
      <c r="BN548" s="340"/>
      <c r="BO548" s="340"/>
      <c r="BP548" s="340"/>
      <c r="BQ548" s="340"/>
      <c r="BR548" s="340"/>
      <c r="BS548" s="340"/>
      <c r="BT548" s="340"/>
      <c r="BU548" s="340"/>
      <c r="BV548" s="340"/>
      <c r="BW548" s="340"/>
      <c r="BX548" s="340"/>
      <c r="BY548" s="340"/>
      <c r="BZ548" s="341"/>
      <c r="CA548" s="341"/>
      <c r="CB548" s="341"/>
      <c r="CC548" s="341"/>
      <c r="CD548" s="341"/>
      <c r="CE548" s="341"/>
      <c r="CF548" s="341"/>
      <c r="CG548" s="341"/>
      <c r="CH548" s="341"/>
      <c r="CI548" s="341"/>
      <c r="CJ548" s="341"/>
      <c r="CK548" s="341"/>
      <c r="CL548" s="341"/>
      <c r="CM548" s="341"/>
      <c r="CN548" s="341"/>
      <c r="CO548" s="341"/>
      <c r="CP548" s="341"/>
      <c r="CQ548" s="341"/>
      <c r="CR548" s="341"/>
      <c r="CS548" s="341"/>
      <c r="CT548" s="341"/>
      <c r="CU548" s="341"/>
      <c r="CV548" s="341"/>
      <c r="CW548" s="341"/>
      <c r="CX548" s="341"/>
      <c r="CY548" s="341"/>
      <c r="CZ548" s="341"/>
    </row>
    <row r="549" s="345" customFormat="true" ht="25.15" customHeight="true" x14ac:dyDescent="0.2">
      <c r="C549" s="1077"/>
      <c r="D549" s="1078"/>
      <c r="E549" s="609"/>
      <c r="F549" s="609"/>
      <c r="G549" s="609"/>
      <c r="H549" s="1077"/>
      <c r="I549" s="1078"/>
      <c r="J549" s="609"/>
      <c r="K549" s="609"/>
      <c r="L549" s="609"/>
      <c r="M549" s="1077"/>
      <c r="N549" s="1078"/>
      <c r="O549" s="609"/>
      <c r="P549" s="609"/>
      <c r="Q549" s="609"/>
      <c r="Z549" s="338"/>
      <c r="AA549" s="338"/>
      <c r="AB549" s="338"/>
      <c r="AC549" s="338"/>
      <c r="AD549" s="338"/>
      <c r="AE549" s="338"/>
      <c r="AF549" s="338"/>
      <c r="AG549" s="338"/>
      <c r="AH549" s="338"/>
      <c r="AI549" s="338"/>
      <c r="AJ549" s="338"/>
      <c r="AK549" s="338"/>
      <c r="AL549" s="338"/>
      <c r="AM549" s="338"/>
      <c r="AN549" s="338"/>
      <c r="AO549" s="338"/>
      <c r="AP549" s="338"/>
      <c r="AQ549" s="338"/>
      <c r="AR549" s="338"/>
      <c r="AS549" s="338"/>
      <c r="AT549" s="338"/>
      <c r="AU549" s="338"/>
      <c r="AV549" s="338"/>
      <c r="AW549" s="338"/>
      <c r="AX549" s="338"/>
      <c r="AY549" s="338"/>
      <c r="AZ549" s="338"/>
      <c r="BA549" s="340"/>
      <c r="BB549" s="419"/>
      <c r="BC549" s="340"/>
      <c r="BD549" s="340"/>
      <c r="BE549" s="340"/>
      <c r="BF549" s="340"/>
      <c r="BG549" s="340"/>
      <c r="BH549" s="340"/>
      <c r="BI549" s="340"/>
      <c r="BJ549" s="340"/>
      <c r="BK549" s="340"/>
      <c r="BL549" s="340"/>
      <c r="BM549" s="340"/>
      <c r="BN549" s="340"/>
      <c r="BO549" s="340"/>
      <c r="BP549" s="340"/>
      <c r="BQ549" s="340"/>
      <c r="BR549" s="340"/>
      <c r="BS549" s="340"/>
      <c r="BT549" s="340"/>
      <c r="BU549" s="340"/>
      <c r="BV549" s="340"/>
      <c r="BW549" s="340"/>
      <c r="BX549" s="340"/>
      <c r="BY549" s="340"/>
      <c r="BZ549" s="341"/>
      <c r="CA549" s="341"/>
      <c r="CB549" s="341"/>
      <c r="CC549" s="341"/>
      <c r="CD549" s="341"/>
      <c r="CE549" s="341"/>
      <c r="CF549" s="341"/>
      <c r="CG549" s="341"/>
      <c r="CH549" s="341"/>
      <c r="CI549" s="341"/>
      <c r="CJ549" s="341"/>
      <c r="CK549" s="341"/>
      <c r="CL549" s="341"/>
      <c r="CM549" s="341"/>
      <c r="CN549" s="341"/>
      <c r="CO549" s="341"/>
      <c r="CP549" s="341"/>
      <c r="CQ549" s="341"/>
      <c r="CR549" s="341"/>
      <c r="CS549" s="341"/>
      <c r="CT549" s="341"/>
      <c r="CU549" s="341"/>
      <c r="CV549" s="341"/>
      <c r="CW549" s="341"/>
      <c r="CX549" s="341"/>
      <c r="CY549" s="341"/>
      <c r="CZ549" s="341"/>
    </row>
    <row r="550" s="345" customFormat="true" ht="25.15" customHeight="true" x14ac:dyDescent="0.2">
      <c r="C550" s="1077"/>
      <c r="D550" s="1078"/>
      <c r="E550" s="609"/>
      <c r="F550" s="609"/>
      <c r="G550" s="609"/>
      <c r="H550" s="1077"/>
      <c r="I550" s="1078"/>
      <c r="J550" s="609"/>
      <c r="K550" s="609"/>
      <c r="L550" s="609"/>
      <c r="M550" s="1077"/>
      <c r="N550" s="1078"/>
      <c r="O550" s="609"/>
      <c r="P550" s="609"/>
      <c r="Q550" s="609"/>
      <c r="Z550" s="338"/>
      <c r="AA550" s="338"/>
      <c r="AB550" s="338"/>
      <c r="AC550" s="338"/>
      <c r="AD550" s="338"/>
      <c r="AE550" s="338"/>
      <c r="AF550" s="338"/>
      <c r="AG550" s="338"/>
      <c r="AH550" s="338"/>
      <c r="AI550" s="338"/>
      <c r="AJ550" s="338"/>
      <c r="AK550" s="338"/>
      <c r="AL550" s="338"/>
      <c r="AM550" s="338"/>
      <c r="AN550" s="338"/>
      <c r="AO550" s="338"/>
      <c r="AP550" s="338"/>
      <c r="AQ550" s="338"/>
      <c r="AR550" s="338"/>
      <c r="AS550" s="338"/>
      <c r="AT550" s="338"/>
      <c r="AU550" s="338"/>
      <c r="AV550" s="338"/>
      <c r="AW550" s="338"/>
      <c r="AX550" s="338"/>
      <c r="AY550" s="338"/>
      <c r="AZ550" s="338"/>
      <c r="BA550" s="340"/>
      <c r="BB550" s="419"/>
      <c r="BC550" s="340"/>
      <c r="BD550" s="340"/>
      <c r="BE550" s="340"/>
      <c r="BF550" s="340"/>
      <c r="BG550" s="340"/>
      <c r="BH550" s="340"/>
      <c r="BI550" s="340"/>
      <c r="BJ550" s="340"/>
      <c r="BK550" s="340"/>
      <c r="BL550" s="340"/>
      <c r="BM550" s="340"/>
      <c r="BN550" s="340"/>
      <c r="BO550" s="340"/>
      <c r="BP550" s="340"/>
      <c r="BQ550" s="340"/>
      <c r="BR550" s="340"/>
      <c r="BS550" s="340"/>
      <c r="BT550" s="340"/>
      <c r="BU550" s="340"/>
      <c r="BV550" s="340"/>
      <c r="BW550" s="340"/>
      <c r="BX550" s="340"/>
      <c r="BY550" s="340"/>
      <c r="BZ550" s="341"/>
      <c r="CA550" s="341"/>
      <c r="CB550" s="341"/>
      <c r="CC550" s="341"/>
      <c r="CD550" s="341"/>
      <c r="CE550" s="341"/>
      <c r="CF550" s="341"/>
      <c r="CG550" s="341"/>
      <c r="CH550" s="341"/>
      <c r="CI550" s="341"/>
      <c r="CJ550" s="341"/>
      <c r="CK550" s="341"/>
      <c r="CL550" s="341"/>
      <c r="CM550" s="341"/>
      <c r="CN550" s="341"/>
      <c r="CO550" s="341"/>
      <c r="CP550" s="341"/>
      <c r="CQ550" s="341"/>
      <c r="CR550" s="341"/>
      <c r="CS550" s="341"/>
      <c r="CT550" s="341"/>
      <c r="CU550" s="341"/>
      <c r="CV550" s="341"/>
      <c r="CW550" s="341"/>
      <c r="CX550" s="341"/>
      <c r="CY550" s="341"/>
      <c r="CZ550" s="341"/>
    </row>
    <row r="551" s="345" customFormat="true" ht="25.15" customHeight="true" x14ac:dyDescent="0.2">
      <c r="C551" s="1077"/>
      <c r="D551" s="1078"/>
      <c r="E551" s="609"/>
      <c r="F551" s="609"/>
      <c r="G551" s="609"/>
      <c r="H551" s="1077"/>
      <c r="I551" s="1078"/>
      <c r="J551" s="609"/>
      <c r="K551" s="609"/>
      <c r="L551" s="609"/>
      <c r="M551" s="1077"/>
      <c r="N551" s="1078"/>
      <c r="O551" s="609"/>
      <c r="P551" s="609"/>
      <c r="Q551" s="609"/>
      <c r="Z551" s="338"/>
      <c r="AA551" s="338"/>
      <c r="AB551" s="338"/>
      <c r="AC551" s="338"/>
      <c r="AD551" s="338"/>
      <c r="AE551" s="338"/>
      <c r="AF551" s="338"/>
      <c r="AG551" s="338"/>
      <c r="AH551" s="338"/>
      <c r="AI551" s="338"/>
      <c r="AJ551" s="338"/>
      <c r="AK551" s="338"/>
      <c r="AL551" s="338"/>
      <c r="AM551" s="338"/>
      <c r="AN551" s="338"/>
      <c r="AO551" s="338"/>
      <c r="AP551" s="338"/>
      <c r="AQ551" s="338"/>
      <c r="AR551" s="338"/>
      <c r="AS551" s="338"/>
      <c r="AT551" s="338"/>
      <c r="AU551" s="338"/>
      <c r="AV551" s="338"/>
      <c r="AW551" s="338"/>
      <c r="AX551" s="338"/>
      <c r="AY551" s="338"/>
      <c r="AZ551" s="338"/>
      <c r="BA551" s="340"/>
      <c r="BB551" s="419"/>
      <c r="BC551" s="340"/>
      <c r="BD551" s="340"/>
      <c r="BE551" s="340"/>
      <c r="BF551" s="340"/>
      <c r="BG551" s="340"/>
      <c r="BH551" s="340"/>
      <c r="BI551" s="340"/>
      <c r="BJ551" s="340"/>
      <c r="BK551" s="340"/>
      <c r="BL551" s="340"/>
      <c r="BM551" s="340"/>
      <c r="BN551" s="340"/>
      <c r="BO551" s="340"/>
      <c r="BP551" s="340"/>
      <c r="BQ551" s="340"/>
      <c r="BR551" s="340"/>
      <c r="BS551" s="340"/>
      <c r="BT551" s="340"/>
      <c r="BU551" s="340"/>
      <c r="BV551" s="340"/>
      <c r="BW551" s="340"/>
      <c r="BX551" s="340"/>
      <c r="BY551" s="340"/>
      <c r="BZ551" s="341"/>
      <c r="CA551" s="341"/>
      <c r="CB551" s="341"/>
      <c r="CC551" s="341"/>
      <c r="CD551" s="341"/>
      <c r="CE551" s="341"/>
      <c r="CF551" s="341"/>
      <c r="CG551" s="341"/>
      <c r="CH551" s="341"/>
      <c r="CI551" s="341"/>
      <c r="CJ551" s="341"/>
      <c r="CK551" s="341"/>
      <c r="CL551" s="341"/>
      <c r="CM551" s="341"/>
      <c r="CN551" s="341"/>
      <c r="CO551" s="341"/>
      <c r="CP551" s="341"/>
      <c r="CQ551" s="341"/>
      <c r="CR551" s="341"/>
      <c r="CS551" s="341"/>
      <c r="CT551" s="341"/>
      <c r="CU551" s="341"/>
      <c r="CV551" s="341"/>
      <c r="CW551" s="341"/>
      <c r="CX551" s="341"/>
      <c r="CY551" s="341"/>
      <c r="CZ551" s="341"/>
    </row>
    <row r="552" s="345" customFormat="true" ht="25.15" customHeight="true" x14ac:dyDescent="0.2">
      <c r="C552" s="1077"/>
      <c r="D552" s="1078"/>
      <c r="E552" s="609"/>
      <c r="F552" s="609"/>
      <c r="G552" s="609"/>
      <c r="H552" s="1077"/>
      <c r="I552" s="1078"/>
      <c r="J552" s="609"/>
      <c r="K552" s="609"/>
      <c r="L552" s="609"/>
      <c r="M552" s="1077"/>
      <c r="N552" s="1078"/>
      <c r="O552" s="609"/>
      <c r="P552" s="609"/>
      <c r="Q552" s="609"/>
      <c r="Z552" s="338"/>
      <c r="AA552" s="338"/>
      <c r="AB552" s="338"/>
      <c r="AC552" s="338"/>
      <c r="AD552" s="338"/>
      <c r="AE552" s="338"/>
      <c r="AF552" s="338"/>
      <c r="AG552" s="338"/>
      <c r="AH552" s="338"/>
      <c r="AI552" s="338"/>
      <c r="AJ552" s="338"/>
      <c r="AK552" s="338"/>
      <c r="AL552" s="338"/>
      <c r="AM552" s="338"/>
      <c r="AN552" s="338"/>
      <c r="AO552" s="338"/>
      <c r="AP552" s="338"/>
      <c r="AQ552" s="338"/>
      <c r="AR552" s="338"/>
      <c r="AS552" s="338"/>
      <c r="AT552" s="338"/>
      <c r="AU552" s="338"/>
      <c r="AV552" s="338"/>
      <c r="AW552" s="338"/>
      <c r="AX552" s="338"/>
      <c r="AY552" s="338"/>
      <c r="AZ552" s="338"/>
      <c r="BA552" s="340"/>
      <c r="BB552" s="419"/>
      <c r="BC552" s="340"/>
      <c r="BD552" s="340"/>
      <c r="BE552" s="340"/>
      <c r="BF552" s="340"/>
      <c r="BG552" s="340"/>
      <c r="BH552" s="340"/>
      <c r="BI552" s="340"/>
      <c r="BJ552" s="340"/>
      <c r="BK552" s="340"/>
      <c r="BL552" s="340"/>
      <c r="BM552" s="340"/>
      <c r="BN552" s="340"/>
      <c r="BO552" s="340"/>
      <c r="BP552" s="340"/>
      <c r="BQ552" s="340"/>
      <c r="BR552" s="340"/>
      <c r="BS552" s="340"/>
      <c r="BT552" s="340"/>
      <c r="BU552" s="340"/>
      <c r="BV552" s="340"/>
      <c r="BW552" s="340"/>
      <c r="BX552" s="340"/>
      <c r="BY552" s="340"/>
      <c r="BZ552" s="341"/>
      <c r="CA552" s="341"/>
      <c r="CB552" s="341"/>
      <c r="CC552" s="341"/>
      <c r="CD552" s="341"/>
      <c r="CE552" s="341"/>
      <c r="CF552" s="341"/>
      <c r="CG552" s="341"/>
      <c r="CH552" s="341"/>
      <c r="CI552" s="341"/>
      <c r="CJ552" s="341"/>
      <c r="CK552" s="341"/>
      <c r="CL552" s="341"/>
      <c r="CM552" s="341"/>
      <c r="CN552" s="341"/>
      <c r="CO552" s="341"/>
      <c r="CP552" s="341"/>
      <c r="CQ552" s="341"/>
      <c r="CR552" s="341"/>
      <c r="CS552" s="341"/>
      <c r="CT552" s="341"/>
      <c r="CU552" s="341"/>
      <c r="CV552" s="341"/>
      <c r="CW552" s="341"/>
      <c r="CX552" s="341"/>
      <c r="CY552" s="341"/>
      <c r="CZ552" s="341"/>
    </row>
    <row r="553" s="345" customFormat="true" ht="25.15" customHeight="true" x14ac:dyDescent="0.2">
      <c r="C553" s="1077"/>
      <c r="D553" s="1078"/>
      <c r="E553" s="609"/>
      <c r="F553" s="609"/>
      <c r="G553" s="609"/>
      <c r="H553" s="1077"/>
      <c r="I553" s="1078"/>
      <c r="J553" s="609"/>
      <c r="K553" s="609"/>
      <c r="L553" s="609"/>
      <c r="M553" s="1077"/>
      <c r="N553" s="1078"/>
      <c r="O553" s="609"/>
      <c r="P553" s="609"/>
      <c r="Q553" s="609"/>
      <c r="Z553" s="338"/>
      <c r="AA553" s="338"/>
      <c r="AB553" s="338"/>
      <c r="AC553" s="338"/>
      <c r="AD553" s="338"/>
      <c r="AE553" s="338"/>
      <c r="AF553" s="338"/>
      <c r="AG553" s="338"/>
      <c r="AH553" s="338"/>
      <c r="AI553" s="338"/>
      <c r="AJ553" s="338"/>
      <c r="AK553" s="338"/>
      <c r="AL553" s="338"/>
      <c r="AM553" s="338"/>
      <c r="AN553" s="338"/>
      <c r="AO553" s="338"/>
      <c r="AP553" s="338"/>
      <c r="AQ553" s="338"/>
      <c r="AR553" s="338"/>
      <c r="AS553" s="338"/>
      <c r="AT553" s="338"/>
      <c r="AU553" s="338"/>
      <c r="AV553" s="338"/>
      <c r="AW553" s="338"/>
      <c r="AX553" s="338"/>
      <c r="AY553" s="338"/>
      <c r="AZ553" s="338"/>
      <c r="BA553" s="340"/>
      <c r="BB553" s="419"/>
      <c r="BC553" s="340"/>
      <c r="BD553" s="340"/>
      <c r="BE553" s="340"/>
      <c r="BF553" s="340"/>
      <c r="BG553" s="340"/>
      <c r="BH553" s="340"/>
      <c r="BI553" s="340"/>
      <c r="BJ553" s="340"/>
      <c r="BK553" s="340"/>
      <c r="BL553" s="340"/>
      <c r="BM553" s="340"/>
      <c r="BN553" s="340"/>
      <c r="BO553" s="340"/>
      <c r="BP553" s="340"/>
      <c r="BQ553" s="340"/>
      <c r="BR553" s="340"/>
      <c r="BS553" s="340"/>
      <c r="BT553" s="340"/>
      <c r="BU553" s="340"/>
      <c r="BV553" s="340"/>
      <c r="BW553" s="340"/>
      <c r="BX553" s="340"/>
      <c r="BY553" s="340"/>
      <c r="BZ553" s="341"/>
      <c r="CA553" s="341"/>
      <c r="CB553" s="341"/>
      <c r="CC553" s="341"/>
      <c r="CD553" s="341"/>
      <c r="CE553" s="341"/>
      <c r="CF553" s="341"/>
      <c r="CG553" s="341"/>
      <c r="CH553" s="341"/>
      <c r="CI553" s="341"/>
      <c r="CJ553" s="341"/>
      <c r="CK553" s="341"/>
      <c r="CL553" s="341"/>
      <c r="CM553" s="341"/>
      <c r="CN553" s="341"/>
      <c r="CO553" s="341"/>
      <c r="CP553" s="341"/>
      <c r="CQ553" s="341"/>
      <c r="CR553" s="341"/>
      <c r="CS553" s="341"/>
      <c r="CT553" s="341"/>
      <c r="CU553" s="341"/>
      <c r="CV553" s="341"/>
      <c r="CW553" s="341"/>
      <c r="CX553" s="341"/>
      <c r="CY553" s="341"/>
      <c r="CZ553" s="341"/>
    </row>
    <row r="554" s="345" customFormat="true" ht="25.15" customHeight="true" x14ac:dyDescent="0.2">
      <c r="C554" s="1077"/>
      <c r="D554" s="1078"/>
      <c r="E554" s="609"/>
      <c r="F554" s="609"/>
      <c r="G554" s="609"/>
      <c r="H554" s="1077"/>
      <c r="I554" s="1078"/>
      <c r="J554" s="609"/>
      <c r="K554" s="609"/>
      <c r="L554" s="609"/>
      <c r="M554" s="1077"/>
      <c r="N554" s="1078"/>
      <c r="O554" s="609"/>
      <c r="P554" s="609"/>
      <c r="Q554" s="609"/>
      <c r="Z554" s="338"/>
      <c r="AA554" s="338"/>
      <c r="AB554" s="338"/>
      <c r="AC554" s="338"/>
      <c r="AD554" s="338"/>
      <c r="AE554" s="338"/>
      <c r="AF554" s="338"/>
      <c r="AG554" s="338"/>
      <c r="AH554" s="338"/>
      <c r="AI554" s="338"/>
      <c r="AJ554" s="338"/>
      <c r="AK554" s="338"/>
      <c r="AL554" s="338"/>
      <c r="AM554" s="338"/>
      <c r="AN554" s="338"/>
      <c r="AO554" s="338"/>
      <c r="AP554" s="338"/>
      <c r="AQ554" s="338"/>
      <c r="AR554" s="338"/>
      <c r="AS554" s="338"/>
      <c r="AT554" s="338"/>
      <c r="AU554" s="338"/>
      <c r="AV554" s="338"/>
      <c r="AW554" s="338"/>
      <c r="AX554" s="338"/>
      <c r="AY554" s="338"/>
      <c r="AZ554" s="338"/>
      <c r="BA554" s="340"/>
      <c r="BB554" s="419"/>
      <c r="BC554" s="340"/>
      <c r="BD554" s="340"/>
      <c r="BE554" s="340"/>
      <c r="BF554" s="340"/>
      <c r="BG554" s="340"/>
      <c r="BH554" s="340"/>
      <c r="BI554" s="340"/>
      <c r="BJ554" s="340"/>
      <c r="BK554" s="340"/>
      <c r="BL554" s="340"/>
      <c r="BM554" s="340"/>
      <c r="BN554" s="340"/>
      <c r="BO554" s="340"/>
      <c r="BP554" s="340"/>
      <c r="BQ554" s="340"/>
      <c r="BR554" s="340"/>
      <c r="BS554" s="340"/>
      <c r="BT554" s="340"/>
      <c r="BU554" s="340"/>
      <c r="BV554" s="340"/>
      <c r="BW554" s="340"/>
      <c r="BX554" s="340"/>
      <c r="BY554" s="340"/>
      <c r="BZ554" s="341"/>
      <c r="CA554" s="341"/>
      <c r="CB554" s="341"/>
      <c r="CC554" s="341"/>
      <c r="CD554" s="341"/>
      <c r="CE554" s="341"/>
      <c r="CF554" s="341"/>
      <c r="CG554" s="341"/>
      <c r="CH554" s="341"/>
      <c r="CI554" s="341"/>
      <c r="CJ554" s="341"/>
      <c r="CK554" s="341"/>
      <c r="CL554" s="341"/>
      <c r="CM554" s="341"/>
      <c r="CN554" s="341"/>
      <c r="CO554" s="341"/>
      <c r="CP554" s="341"/>
      <c r="CQ554" s="341"/>
      <c r="CR554" s="341"/>
      <c r="CS554" s="341"/>
      <c r="CT554" s="341"/>
      <c r="CU554" s="341"/>
      <c r="CV554" s="341"/>
      <c r="CW554" s="341"/>
      <c r="CX554" s="341"/>
      <c r="CY554" s="341"/>
      <c r="CZ554" s="341"/>
    </row>
    <row r="555" s="345" customFormat="true" ht="25.15" customHeight="true" x14ac:dyDescent="0.2">
      <c r="C555" s="1077"/>
      <c r="D555" s="1078"/>
      <c r="E555" s="609"/>
      <c r="F555" s="609"/>
      <c r="G555" s="609"/>
      <c r="H555" s="1077"/>
      <c r="I555" s="1078"/>
      <c r="J555" s="609"/>
      <c r="K555" s="609"/>
      <c r="L555" s="609"/>
      <c r="M555" s="1077"/>
      <c r="N555" s="1078"/>
      <c r="O555" s="609"/>
      <c r="P555" s="609"/>
      <c r="Q555" s="609"/>
      <c r="Z555" s="338"/>
      <c r="AA555" s="338"/>
      <c r="AB555" s="338"/>
      <c r="AC555" s="338"/>
      <c r="AD555" s="338"/>
      <c r="AE555" s="338"/>
      <c r="AF555" s="338"/>
      <c r="AG555" s="338"/>
      <c r="AH555" s="338"/>
      <c r="AI555" s="338"/>
      <c r="AJ555" s="338"/>
      <c r="AK555" s="338"/>
      <c r="AL555" s="338"/>
      <c r="AM555" s="338"/>
      <c r="AN555" s="338"/>
      <c r="AO555" s="338"/>
      <c r="AP555" s="338"/>
      <c r="AQ555" s="338"/>
      <c r="AR555" s="338"/>
      <c r="AS555" s="338"/>
      <c r="AT555" s="338"/>
      <c r="AU555" s="338"/>
      <c r="AV555" s="338"/>
      <c r="AW555" s="338"/>
      <c r="AX555" s="338"/>
      <c r="AY555" s="338"/>
      <c r="AZ555" s="338"/>
      <c r="BA555" s="340"/>
      <c r="BB555" s="419"/>
      <c r="BC555" s="340"/>
      <c r="BD555" s="340"/>
      <c r="BE555" s="340"/>
      <c r="BF555" s="340"/>
      <c r="BG555" s="340"/>
      <c r="BH555" s="340"/>
      <c r="BI555" s="340"/>
      <c r="BJ555" s="340"/>
      <c r="BK555" s="340"/>
      <c r="BL555" s="340"/>
      <c r="BM555" s="340"/>
      <c r="BN555" s="340"/>
      <c r="BO555" s="340"/>
      <c r="BP555" s="340"/>
      <c r="BQ555" s="340"/>
      <c r="BR555" s="340"/>
      <c r="BS555" s="340"/>
      <c r="BT555" s="340"/>
      <c r="BU555" s="340"/>
      <c r="BV555" s="340"/>
      <c r="BW555" s="340"/>
      <c r="BX555" s="340"/>
      <c r="BY555" s="340"/>
      <c r="BZ555" s="341"/>
      <c r="CA555" s="341"/>
      <c r="CB555" s="341"/>
      <c r="CC555" s="341"/>
      <c r="CD555" s="341"/>
      <c r="CE555" s="341"/>
      <c r="CF555" s="341"/>
      <c r="CG555" s="341"/>
      <c r="CH555" s="341"/>
      <c r="CI555" s="341"/>
      <c r="CJ555" s="341"/>
      <c r="CK555" s="341"/>
      <c r="CL555" s="341"/>
      <c r="CM555" s="341"/>
      <c r="CN555" s="341"/>
      <c r="CO555" s="341"/>
      <c r="CP555" s="341"/>
      <c r="CQ555" s="341"/>
      <c r="CR555" s="341"/>
      <c r="CS555" s="341"/>
      <c r="CT555" s="341"/>
      <c r="CU555" s="341"/>
      <c r="CV555" s="341"/>
      <c r="CW555" s="341"/>
      <c r="CX555" s="341"/>
      <c r="CY555" s="341"/>
      <c r="CZ555" s="341"/>
    </row>
    <row r="556" s="345" customFormat="true" ht="25.15" customHeight="true" x14ac:dyDescent="0.2">
      <c r="C556" s="1077"/>
      <c r="D556" s="1078"/>
      <c r="E556" s="609"/>
      <c r="F556" s="609"/>
      <c r="G556" s="609"/>
      <c r="H556" s="1077"/>
      <c r="I556" s="1078"/>
      <c r="J556" s="609"/>
      <c r="K556" s="609"/>
      <c r="L556" s="609"/>
      <c r="M556" s="1077"/>
      <c r="N556" s="1078"/>
      <c r="O556" s="609"/>
      <c r="P556" s="609"/>
      <c r="Q556" s="609"/>
      <c r="Z556" s="338"/>
      <c r="AA556" s="338"/>
      <c r="AB556" s="338"/>
      <c r="AC556" s="338"/>
      <c r="AD556" s="338"/>
      <c r="AE556" s="338"/>
      <c r="AF556" s="338"/>
      <c r="AG556" s="338"/>
      <c r="AH556" s="338"/>
      <c r="AI556" s="338"/>
      <c r="AJ556" s="338"/>
      <c r="AK556" s="338"/>
      <c r="AL556" s="338"/>
      <c r="AM556" s="338"/>
      <c r="AN556" s="338"/>
      <c r="AO556" s="338"/>
      <c r="AP556" s="338"/>
      <c r="AQ556" s="338"/>
      <c r="AR556" s="338"/>
      <c r="AS556" s="338"/>
      <c r="AT556" s="338"/>
      <c r="AU556" s="338"/>
      <c r="AV556" s="338"/>
      <c r="AW556" s="338"/>
      <c r="AX556" s="338"/>
      <c r="AY556" s="338"/>
      <c r="AZ556" s="338"/>
      <c r="BA556" s="340"/>
      <c r="BB556" s="419"/>
      <c r="BC556" s="340"/>
      <c r="BD556" s="340"/>
      <c r="BE556" s="340"/>
      <c r="BF556" s="340"/>
      <c r="BG556" s="340"/>
      <c r="BH556" s="340"/>
      <c r="BI556" s="340"/>
      <c r="BJ556" s="340"/>
      <c r="BK556" s="340"/>
      <c r="BL556" s="340"/>
      <c r="BM556" s="340"/>
      <c r="BN556" s="340"/>
      <c r="BO556" s="340"/>
      <c r="BP556" s="340"/>
      <c r="BQ556" s="340"/>
      <c r="BR556" s="340"/>
      <c r="BS556" s="340"/>
      <c r="BT556" s="340"/>
      <c r="BU556" s="340"/>
      <c r="BV556" s="340"/>
      <c r="BW556" s="340"/>
      <c r="BX556" s="340"/>
      <c r="BY556" s="340"/>
      <c r="BZ556" s="341"/>
      <c r="CA556" s="341"/>
      <c r="CB556" s="341"/>
      <c r="CC556" s="341"/>
      <c r="CD556" s="341"/>
      <c r="CE556" s="341"/>
      <c r="CF556" s="341"/>
      <c r="CG556" s="341"/>
      <c r="CH556" s="341"/>
      <c r="CI556" s="341"/>
      <c r="CJ556" s="341"/>
      <c r="CK556" s="341"/>
      <c r="CL556" s="341"/>
      <c r="CM556" s="341"/>
      <c r="CN556" s="341"/>
      <c r="CO556" s="341"/>
      <c r="CP556" s="341"/>
      <c r="CQ556" s="341"/>
      <c r="CR556" s="341"/>
      <c r="CS556" s="341"/>
      <c r="CT556" s="341"/>
      <c r="CU556" s="341"/>
      <c r="CV556" s="341"/>
      <c r="CW556" s="341"/>
      <c r="CX556" s="341"/>
      <c r="CY556" s="341"/>
      <c r="CZ556" s="341"/>
    </row>
    <row r="557" s="345" customFormat="true" ht="25.15" customHeight="true" x14ac:dyDescent="0.2">
      <c r="C557" s="1077"/>
      <c r="D557" s="1078"/>
      <c r="E557" s="609"/>
      <c r="F557" s="609"/>
      <c r="G557" s="609"/>
      <c r="H557" s="1077"/>
      <c r="I557" s="1078"/>
      <c r="J557" s="609"/>
      <c r="K557" s="609"/>
      <c r="L557" s="609"/>
      <c r="M557" s="1077"/>
      <c r="N557" s="1078"/>
      <c r="O557" s="609"/>
      <c r="P557" s="609"/>
      <c r="Q557" s="609"/>
      <c r="Z557" s="338"/>
      <c r="AA557" s="338"/>
      <c r="AB557" s="338"/>
      <c r="AC557" s="338"/>
      <c r="AD557" s="338"/>
      <c r="AE557" s="338"/>
      <c r="AF557" s="338"/>
      <c r="AG557" s="338"/>
      <c r="AH557" s="338"/>
      <c r="AI557" s="338"/>
      <c r="AJ557" s="338"/>
      <c r="AK557" s="338"/>
      <c r="AL557" s="338"/>
      <c r="AM557" s="338"/>
      <c r="AN557" s="338"/>
      <c r="AO557" s="338"/>
      <c r="AP557" s="338"/>
      <c r="AQ557" s="338"/>
      <c r="AR557" s="338"/>
      <c r="AS557" s="338"/>
      <c r="AT557" s="338"/>
      <c r="AU557" s="338"/>
      <c r="AV557" s="338"/>
      <c r="AW557" s="338"/>
      <c r="AX557" s="338"/>
      <c r="AY557" s="338"/>
      <c r="AZ557" s="338"/>
      <c r="BA557" s="340"/>
      <c r="BB557" s="419"/>
      <c r="BC557" s="340"/>
      <c r="BD557" s="340"/>
      <c r="BE557" s="340"/>
      <c r="BF557" s="340"/>
      <c r="BG557" s="340"/>
      <c r="BH557" s="340"/>
      <c r="BI557" s="340"/>
      <c r="BJ557" s="340"/>
      <c r="BK557" s="340"/>
      <c r="BL557" s="340"/>
      <c r="BM557" s="340"/>
      <c r="BN557" s="340"/>
      <c r="BO557" s="340"/>
      <c r="BP557" s="340"/>
      <c r="BQ557" s="340"/>
      <c r="BR557" s="340"/>
      <c r="BS557" s="340"/>
      <c r="BT557" s="340"/>
      <c r="BU557" s="340"/>
      <c r="BV557" s="340"/>
      <c r="BW557" s="340"/>
      <c r="BX557" s="340"/>
      <c r="BY557" s="340"/>
      <c r="BZ557" s="341"/>
      <c r="CA557" s="341"/>
      <c r="CB557" s="341"/>
      <c r="CC557" s="341"/>
      <c r="CD557" s="341"/>
      <c r="CE557" s="341"/>
      <c r="CF557" s="341"/>
      <c r="CG557" s="341"/>
      <c r="CH557" s="341"/>
      <c r="CI557" s="341"/>
      <c r="CJ557" s="341"/>
      <c r="CK557" s="341"/>
      <c r="CL557" s="341"/>
      <c r="CM557" s="341"/>
      <c r="CN557" s="341"/>
      <c r="CO557" s="341"/>
      <c r="CP557" s="341"/>
      <c r="CQ557" s="341"/>
      <c r="CR557" s="341"/>
      <c r="CS557" s="341"/>
      <c r="CT557" s="341"/>
      <c r="CU557" s="341"/>
      <c r="CV557" s="341"/>
      <c r="CW557" s="341"/>
      <c r="CX557" s="341"/>
      <c r="CY557" s="341"/>
      <c r="CZ557" s="341"/>
    </row>
    <row r="558" s="345" customFormat="true" ht="25.15" customHeight="true" x14ac:dyDescent="0.2">
      <c r="C558" s="1077"/>
      <c r="D558" s="1078"/>
      <c r="E558" s="609"/>
      <c r="F558" s="609"/>
      <c r="G558" s="609"/>
      <c r="H558" s="1077"/>
      <c r="I558" s="1078"/>
      <c r="J558" s="609"/>
      <c r="K558" s="609"/>
      <c r="L558" s="609"/>
      <c r="M558" s="1077"/>
      <c r="N558" s="1078"/>
      <c r="O558" s="609"/>
      <c r="P558" s="609"/>
      <c r="Q558" s="609"/>
      <c r="Z558" s="338"/>
      <c r="AA558" s="338"/>
      <c r="AB558" s="338"/>
      <c r="AC558" s="338"/>
      <c r="AD558" s="338"/>
      <c r="AE558" s="338"/>
      <c r="AF558" s="338"/>
      <c r="AG558" s="338"/>
      <c r="AH558" s="338"/>
      <c r="AI558" s="338"/>
      <c r="AJ558" s="338"/>
      <c r="AK558" s="338"/>
      <c r="AL558" s="338"/>
      <c r="AM558" s="338"/>
      <c r="AN558" s="338"/>
      <c r="AO558" s="338"/>
      <c r="AP558" s="338"/>
      <c r="AQ558" s="338"/>
      <c r="AR558" s="338"/>
      <c r="AS558" s="338"/>
      <c r="AT558" s="338"/>
      <c r="AU558" s="338"/>
      <c r="AV558" s="338"/>
      <c r="AW558" s="338"/>
      <c r="AX558" s="338"/>
      <c r="AY558" s="338"/>
      <c r="AZ558" s="338"/>
      <c r="BA558" s="340"/>
      <c r="BB558" s="419"/>
      <c r="BC558" s="340"/>
      <c r="BD558" s="340"/>
      <c r="BE558" s="340"/>
      <c r="BF558" s="340"/>
      <c r="BG558" s="340"/>
      <c r="BH558" s="340"/>
      <c r="BI558" s="340"/>
      <c r="BJ558" s="340"/>
      <c r="BK558" s="340"/>
      <c r="BL558" s="340"/>
      <c r="BM558" s="340"/>
      <c r="BN558" s="340"/>
      <c r="BO558" s="340"/>
      <c r="BP558" s="340"/>
      <c r="BQ558" s="340"/>
      <c r="BR558" s="340"/>
      <c r="BS558" s="340"/>
      <c r="BT558" s="340"/>
      <c r="BU558" s="340"/>
      <c r="BV558" s="340"/>
      <c r="BW558" s="340"/>
      <c r="BX558" s="340"/>
      <c r="BY558" s="340"/>
      <c r="BZ558" s="341"/>
      <c r="CA558" s="341"/>
      <c r="CB558" s="341"/>
      <c r="CC558" s="341"/>
      <c r="CD558" s="341"/>
      <c r="CE558" s="341"/>
      <c r="CF558" s="341"/>
      <c r="CG558" s="341"/>
      <c r="CH558" s="341"/>
      <c r="CI558" s="341"/>
      <c r="CJ558" s="341"/>
      <c r="CK558" s="341"/>
      <c r="CL558" s="341"/>
      <c r="CM558" s="341"/>
      <c r="CN558" s="341"/>
      <c r="CO558" s="341"/>
      <c r="CP558" s="341"/>
      <c r="CQ558" s="341"/>
      <c r="CR558" s="341"/>
      <c r="CS558" s="341"/>
      <c r="CT558" s="341"/>
      <c r="CU558" s="341"/>
      <c r="CV558" s="341"/>
      <c r="CW558" s="341"/>
      <c r="CX558" s="341"/>
      <c r="CY558" s="341"/>
      <c r="CZ558" s="341"/>
    </row>
    <row r="559" s="345" customFormat="true" ht="25.15" customHeight="true" x14ac:dyDescent="0.2">
      <c r="C559" s="1077"/>
      <c r="D559" s="1078"/>
      <c r="E559" s="609"/>
      <c r="F559" s="609"/>
      <c r="G559" s="609"/>
      <c r="H559" s="1077"/>
      <c r="I559" s="1078"/>
      <c r="J559" s="609"/>
      <c r="K559" s="609"/>
      <c r="L559" s="609"/>
      <c r="M559" s="1077"/>
      <c r="N559" s="1078"/>
      <c r="O559" s="609"/>
      <c r="P559" s="609"/>
      <c r="Q559" s="609"/>
      <c r="Z559" s="338"/>
      <c r="AA559" s="338"/>
      <c r="AB559" s="338"/>
      <c r="AC559" s="338"/>
      <c r="AD559" s="338"/>
      <c r="AE559" s="338"/>
      <c r="AF559" s="338"/>
      <c r="AG559" s="338"/>
      <c r="AH559" s="338"/>
      <c r="AI559" s="338"/>
      <c r="AJ559" s="338"/>
      <c r="AK559" s="338"/>
      <c r="AL559" s="338"/>
      <c r="AM559" s="338"/>
      <c r="AN559" s="338"/>
      <c r="AO559" s="338"/>
      <c r="AP559" s="338"/>
      <c r="AQ559" s="338"/>
      <c r="AR559" s="338"/>
      <c r="AS559" s="338"/>
      <c r="AT559" s="338"/>
      <c r="AU559" s="338"/>
      <c r="AV559" s="338"/>
      <c r="AW559" s="338"/>
      <c r="AX559" s="338"/>
      <c r="AY559" s="338"/>
      <c r="AZ559" s="338"/>
      <c r="BA559" s="340"/>
      <c r="BB559" s="419"/>
      <c r="BC559" s="340"/>
      <c r="BD559" s="340"/>
      <c r="BE559" s="340"/>
      <c r="BF559" s="340"/>
      <c r="BG559" s="340"/>
      <c r="BH559" s="340"/>
      <c r="BI559" s="340"/>
      <c r="BJ559" s="340"/>
      <c r="BK559" s="340"/>
      <c r="BL559" s="340"/>
      <c r="BM559" s="340"/>
      <c r="BN559" s="340"/>
      <c r="BO559" s="340"/>
      <c r="BP559" s="340"/>
      <c r="BQ559" s="340"/>
      <c r="BR559" s="340"/>
      <c r="BS559" s="340"/>
      <c r="BT559" s="340"/>
      <c r="BU559" s="340"/>
      <c r="BV559" s="340"/>
      <c r="BW559" s="340"/>
      <c r="BX559" s="340"/>
      <c r="BY559" s="340"/>
      <c r="BZ559" s="341"/>
      <c r="CA559" s="341"/>
      <c r="CB559" s="341"/>
      <c r="CC559" s="341"/>
      <c r="CD559" s="341"/>
      <c r="CE559" s="341"/>
      <c r="CF559" s="341"/>
      <c r="CG559" s="341"/>
      <c r="CH559" s="341"/>
      <c r="CI559" s="341"/>
      <c r="CJ559" s="341"/>
      <c r="CK559" s="341"/>
      <c r="CL559" s="341"/>
      <c r="CM559" s="341"/>
      <c r="CN559" s="341"/>
      <c r="CO559" s="341"/>
      <c r="CP559" s="341"/>
      <c r="CQ559" s="341"/>
      <c r="CR559" s="341"/>
      <c r="CS559" s="341"/>
      <c r="CT559" s="341"/>
      <c r="CU559" s="341"/>
      <c r="CV559" s="341"/>
      <c r="CW559" s="341"/>
      <c r="CX559" s="341"/>
      <c r="CY559" s="341"/>
      <c r="CZ559" s="341"/>
    </row>
    <row r="560" s="345" customFormat="true" ht="25.15" customHeight="true" x14ac:dyDescent="0.2">
      <c r="C560" s="1077"/>
      <c r="D560" s="1078"/>
      <c r="E560" s="609"/>
      <c r="F560" s="609"/>
      <c r="G560" s="609"/>
      <c r="H560" s="1077"/>
      <c r="I560" s="1078"/>
      <c r="J560" s="609"/>
      <c r="K560" s="609"/>
      <c r="L560" s="609"/>
      <c r="M560" s="1077"/>
      <c r="N560" s="1078"/>
      <c r="O560" s="609"/>
      <c r="P560" s="609"/>
      <c r="Q560" s="609"/>
      <c r="Z560" s="338"/>
      <c r="AA560" s="338"/>
      <c r="AB560" s="338"/>
      <c r="AC560" s="338"/>
      <c r="AD560" s="338"/>
      <c r="AE560" s="338"/>
      <c r="AF560" s="338"/>
      <c r="AG560" s="338"/>
      <c r="AH560" s="338"/>
      <c r="AI560" s="338"/>
      <c r="AJ560" s="338"/>
      <c r="AK560" s="338"/>
      <c r="AL560" s="338"/>
      <c r="AM560" s="338"/>
      <c r="AN560" s="338"/>
      <c r="AO560" s="338"/>
      <c r="AP560" s="338"/>
      <c r="AQ560" s="338"/>
      <c r="AR560" s="338"/>
      <c r="AS560" s="338"/>
      <c r="AT560" s="338"/>
      <c r="AU560" s="338"/>
      <c r="AV560" s="338"/>
      <c r="AW560" s="338"/>
      <c r="AX560" s="338"/>
      <c r="AY560" s="338"/>
      <c r="AZ560" s="338"/>
      <c r="BA560" s="340"/>
      <c r="BB560" s="419"/>
      <c r="BC560" s="340"/>
      <c r="BD560" s="340"/>
      <c r="BE560" s="340"/>
      <c r="BF560" s="340"/>
      <c r="BG560" s="340"/>
      <c r="BH560" s="340"/>
      <c r="BI560" s="340"/>
      <c r="BJ560" s="340"/>
      <c r="BK560" s="340"/>
      <c r="BL560" s="340"/>
      <c r="BM560" s="340"/>
      <c r="BN560" s="340"/>
      <c r="BO560" s="340"/>
      <c r="BP560" s="340"/>
      <c r="BQ560" s="340"/>
      <c r="BR560" s="340"/>
      <c r="BS560" s="340"/>
      <c r="BT560" s="340"/>
      <c r="BU560" s="340"/>
      <c r="BV560" s="340"/>
      <c r="BW560" s="340"/>
      <c r="BX560" s="340"/>
      <c r="BY560" s="340"/>
      <c r="BZ560" s="341"/>
      <c r="CA560" s="341"/>
      <c r="CB560" s="341"/>
      <c r="CC560" s="341"/>
      <c r="CD560" s="341"/>
      <c r="CE560" s="341"/>
      <c r="CF560" s="341"/>
      <c r="CG560" s="341"/>
      <c r="CH560" s="341"/>
      <c r="CI560" s="341"/>
      <c r="CJ560" s="341"/>
      <c r="CK560" s="341"/>
      <c r="CL560" s="341"/>
      <c r="CM560" s="341"/>
      <c r="CN560" s="341"/>
      <c r="CO560" s="341"/>
      <c r="CP560" s="341"/>
      <c r="CQ560" s="341"/>
      <c r="CR560" s="341"/>
      <c r="CS560" s="341"/>
      <c r="CT560" s="341"/>
      <c r="CU560" s="341"/>
      <c r="CV560" s="341"/>
      <c r="CW560" s="341"/>
      <c r="CX560" s="341"/>
      <c r="CY560" s="341"/>
      <c r="CZ560" s="341"/>
    </row>
    <row r="561" s="345" customFormat="true" ht="25.15" customHeight="true" x14ac:dyDescent="0.2">
      <c r="C561" s="1077"/>
      <c r="D561" s="1078"/>
      <c r="E561" s="609"/>
      <c r="F561" s="609"/>
      <c r="G561" s="609"/>
      <c r="H561" s="1077"/>
      <c r="I561" s="1078"/>
      <c r="J561" s="609"/>
      <c r="K561" s="609"/>
      <c r="L561" s="609"/>
      <c r="M561" s="1077"/>
      <c r="N561" s="1078"/>
      <c r="O561" s="609"/>
      <c r="P561" s="609"/>
      <c r="Q561" s="609"/>
      <c r="Z561" s="338"/>
      <c r="AA561" s="338"/>
      <c r="AB561" s="338"/>
      <c r="AC561" s="338"/>
      <c r="AD561" s="338"/>
      <c r="AE561" s="338"/>
      <c r="AF561" s="338"/>
      <c r="AG561" s="338"/>
      <c r="AH561" s="338"/>
      <c r="AI561" s="338"/>
      <c r="AJ561" s="338"/>
      <c r="AK561" s="338"/>
      <c r="AL561" s="338"/>
      <c r="AM561" s="338"/>
      <c r="AN561" s="338"/>
      <c r="AO561" s="338"/>
      <c r="AP561" s="338"/>
      <c r="AQ561" s="338"/>
      <c r="AR561" s="338"/>
      <c r="AS561" s="338"/>
      <c r="AT561" s="338"/>
      <c r="AU561" s="338"/>
      <c r="AV561" s="338"/>
      <c r="AW561" s="338"/>
      <c r="AX561" s="338"/>
      <c r="AY561" s="338"/>
      <c r="AZ561" s="338"/>
      <c r="BA561" s="340"/>
      <c r="BB561" s="419"/>
      <c r="BC561" s="340"/>
      <c r="BD561" s="340"/>
      <c r="BE561" s="340"/>
      <c r="BF561" s="340"/>
      <c r="BG561" s="340"/>
      <c r="BH561" s="340"/>
      <c r="BI561" s="340"/>
      <c r="BJ561" s="340"/>
      <c r="BK561" s="340"/>
      <c r="BL561" s="340"/>
      <c r="BM561" s="340"/>
      <c r="BN561" s="340"/>
      <c r="BO561" s="340"/>
      <c r="BP561" s="340"/>
      <c r="BQ561" s="340"/>
      <c r="BR561" s="340"/>
      <c r="BS561" s="340"/>
      <c r="BT561" s="340"/>
      <c r="BU561" s="340"/>
      <c r="BV561" s="340"/>
      <c r="BW561" s="340"/>
      <c r="BX561" s="340"/>
      <c r="BY561" s="340"/>
      <c r="BZ561" s="341"/>
      <c r="CA561" s="341"/>
      <c r="CB561" s="341"/>
      <c r="CC561" s="341"/>
      <c r="CD561" s="341"/>
      <c r="CE561" s="341"/>
      <c r="CF561" s="341"/>
      <c r="CG561" s="341"/>
      <c r="CH561" s="341"/>
      <c r="CI561" s="341"/>
      <c r="CJ561" s="341"/>
      <c r="CK561" s="341"/>
      <c r="CL561" s="341"/>
      <c r="CM561" s="341"/>
      <c r="CN561" s="341"/>
      <c r="CO561" s="341"/>
      <c r="CP561" s="341"/>
      <c r="CQ561" s="341"/>
      <c r="CR561" s="341"/>
      <c r="CS561" s="341"/>
      <c r="CT561" s="341"/>
      <c r="CU561" s="341"/>
      <c r="CV561" s="341"/>
      <c r="CW561" s="341"/>
      <c r="CX561" s="341"/>
      <c r="CY561" s="341"/>
      <c r="CZ561" s="341"/>
    </row>
    <row r="562" s="345" customFormat="true" ht="25.15" customHeight="true" x14ac:dyDescent="0.2">
      <c r="C562" s="1077"/>
      <c r="D562" s="1078"/>
      <c r="E562" s="609"/>
      <c r="F562" s="609"/>
      <c r="G562" s="609"/>
      <c r="H562" s="1077"/>
      <c r="I562" s="1078"/>
      <c r="J562" s="609"/>
      <c r="K562" s="609"/>
      <c r="L562" s="609"/>
      <c r="M562" s="1077"/>
      <c r="N562" s="1078"/>
      <c r="O562" s="609"/>
      <c r="P562" s="609"/>
      <c r="Q562" s="609"/>
      <c r="Z562" s="338"/>
      <c r="AA562" s="338"/>
      <c r="AB562" s="338"/>
      <c r="AC562" s="338"/>
      <c r="AD562" s="338"/>
      <c r="AE562" s="338"/>
      <c r="AF562" s="338"/>
      <c r="AG562" s="338"/>
      <c r="AH562" s="338"/>
      <c r="AI562" s="338"/>
      <c r="AJ562" s="338"/>
      <c r="AK562" s="338"/>
      <c r="AL562" s="338"/>
      <c r="AM562" s="338"/>
      <c r="AN562" s="338"/>
      <c r="AO562" s="338"/>
      <c r="AP562" s="338"/>
      <c r="AQ562" s="338"/>
      <c r="AR562" s="338"/>
      <c r="AS562" s="338"/>
      <c r="AT562" s="338"/>
      <c r="AU562" s="338"/>
      <c r="AV562" s="338"/>
      <c r="AW562" s="338"/>
      <c r="AX562" s="338"/>
      <c r="AY562" s="338"/>
      <c r="AZ562" s="338"/>
      <c r="BA562" s="340"/>
      <c r="BB562" s="419"/>
      <c r="BC562" s="340"/>
      <c r="BD562" s="340"/>
      <c r="BE562" s="340"/>
      <c r="BF562" s="340"/>
      <c r="BG562" s="340"/>
      <c r="BH562" s="340"/>
      <c r="BI562" s="340"/>
      <c r="BJ562" s="340"/>
      <c r="BK562" s="340"/>
      <c r="BL562" s="340"/>
      <c r="BM562" s="340"/>
      <c r="BN562" s="340"/>
      <c r="BO562" s="340"/>
      <c r="BP562" s="340"/>
      <c r="BQ562" s="340"/>
      <c r="BR562" s="340"/>
      <c r="BS562" s="340"/>
      <c r="BT562" s="340"/>
      <c r="BU562" s="340"/>
      <c r="BV562" s="340"/>
      <c r="BW562" s="340"/>
      <c r="BX562" s="340"/>
      <c r="BY562" s="340"/>
      <c r="BZ562" s="341"/>
      <c r="CA562" s="341"/>
      <c r="CB562" s="341"/>
      <c r="CC562" s="341"/>
      <c r="CD562" s="341"/>
      <c r="CE562" s="341"/>
      <c r="CF562" s="341"/>
      <c r="CG562" s="341"/>
      <c r="CH562" s="341"/>
      <c r="CI562" s="341"/>
      <c r="CJ562" s="341"/>
      <c r="CK562" s="341"/>
      <c r="CL562" s="341"/>
      <c r="CM562" s="341"/>
      <c r="CN562" s="341"/>
      <c r="CO562" s="341"/>
      <c r="CP562" s="341"/>
      <c r="CQ562" s="341"/>
      <c r="CR562" s="341"/>
      <c r="CS562" s="341"/>
      <c r="CT562" s="341"/>
      <c r="CU562" s="341"/>
      <c r="CV562" s="341"/>
      <c r="CW562" s="341"/>
      <c r="CX562" s="341"/>
      <c r="CY562" s="341"/>
      <c r="CZ562" s="341"/>
    </row>
    <row r="563" s="345" customFormat="true" ht="25.15" customHeight="true" x14ac:dyDescent="0.2">
      <c r="C563" s="1077"/>
      <c r="D563" s="1078"/>
      <c r="E563" s="609"/>
      <c r="F563" s="609"/>
      <c r="G563" s="609"/>
      <c r="H563" s="1077"/>
      <c r="I563" s="1078"/>
      <c r="J563" s="609"/>
      <c r="K563" s="609"/>
      <c r="L563" s="609"/>
      <c r="M563" s="1077"/>
      <c r="N563" s="1078"/>
      <c r="O563" s="609"/>
      <c r="P563" s="609"/>
      <c r="Q563" s="609"/>
      <c r="Z563" s="338"/>
      <c r="AA563" s="338"/>
      <c r="AB563" s="338"/>
      <c r="AC563" s="338"/>
      <c r="AD563" s="338"/>
      <c r="AE563" s="338"/>
      <c r="AF563" s="338"/>
      <c r="AG563" s="338"/>
      <c r="AH563" s="338"/>
      <c r="AI563" s="338"/>
      <c r="AJ563" s="338"/>
      <c r="AK563" s="338"/>
      <c r="AL563" s="338"/>
      <c r="AM563" s="338"/>
      <c r="AN563" s="338"/>
      <c r="AO563" s="338"/>
      <c r="AP563" s="338"/>
      <c r="AQ563" s="338"/>
      <c r="AR563" s="338"/>
      <c r="AS563" s="338"/>
      <c r="AT563" s="338"/>
      <c r="AU563" s="338"/>
      <c r="AV563" s="338"/>
      <c r="AW563" s="338"/>
      <c r="AX563" s="338"/>
      <c r="AY563" s="338"/>
      <c r="AZ563" s="338"/>
      <c r="BA563" s="340"/>
      <c r="BB563" s="419"/>
      <c r="BC563" s="340"/>
      <c r="BD563" s="340"/>
      <c r="BE563" s="340"/>
      <c r="BF563" s="340"/>
      <c r="BG563" s="340"/>
      <c r="BH563" s="340"/>
      <c r="BI563" s="340"/>
      <c r="BJ563" s="340"/>
      <c r="BK563" s="340"/>
      <c r="BL563" s="340"/>
      <c r="BM563" s="340"/>
      <c r="BN563" s="340"/>
      <c r="BO563" s="340"/>
      <c r="BP563" s="340"/>
      <c r="BQ563" s="340"/>
      <c r="BR563" s="340"/>
      <c r="BS563" s="340"/>
      <c r="BT563" s="340"/>
      <c r="BU563" s="340"/>
      <c r="BV563" s="340"/>
      <c r="BW563" s="340"/>
      <c r="BX563" s="340"/>
      <c r="BY563" s="340"/>
      <c r="BZ563" s="341"/>
      <c r="CA563" s="341"/>
      <c r="CB563" s="341"/>
      <c r="CC563" s="341"/>
      <c r="CD563" s="341"/>
      <c r="CE563" s="341"/>
      <c r="CF563" s="341"/>
      <c r="CG563" s="341"/>
      <c r="CH563" s="341"/>
      <c r="CI563" s="341"/>
      <c r="CJ563" s="341"/>
      <c r="CK563" s="341"/>
      <c r="CL563" s="341"/>
      <c r="CM563" s="341"/>
      <c r="CN563" s="341"/>
      <c r="CO563" s="341"/>
      <c r="CP563" s="341"/>
      <c r="CQ563" s="341"/>
      <c r="CR563" s="341"/>
      <c r="CS563" s="341"/>
      <c r="CT563" s="341"/>
      <c r="CU563" s="341"/>
      <c r="CV563" s="341"/>
      <c r="CW563" s="341"/>
      <c r="CX563" s="341"/>
      <c r="CY563" s="341"/>
      <c r="CZ563" s="341"/>
    </row>
    <row r="564" s="345" customFormat="true" ht="25.15" customHeight="true" x14ac:dyDescent="0.2">
      <c r="C564" s="1077"/>
      <c r="D564" s="1078"/>
      <c r="E564" s="609"/>
      <c r="F564" s="609"/>
      <c r="G564" s="609"/>
      <c r="H564" s="1077"/>
      <c r="I564" s="1078"/>
      <c r="J564" s="609"/>
      <c r="K564" s="609"/>
      <c r="L564" s="609"/>
      <c r="M564" s="1077"/>
      <c r="N564" s="1078"/>
      <c r="O564" s="609"/>
      <c r="P564" s="609"/>
      <c r="Q564" s="609"/>
      <c r="Z564" s="338"/>
      <c r="AA564" s="338"/>
      <c r="AB564" s="338"/>
      <c r="AC564" s="338"/>
      <c r="AD564" s="338"/>
      <c r="AE564" s="338"/>
      <c r="AF564" s="338"/>
      <c r="AG564" s="338"/>
      <c r="AH564" s="338"/>
      <c r="AI564" s="338"/>
      <c r="AJ564" s="338"/>
      <c r="AK564" s="338"/>
      <c r="AL564" s="338"/>
      <c r="AM564" s="338"/>
      <c r="AN564" s="338"/>
      <c r="AO564" s="338"/>
      <c r="AP564" s="338"/>
      <c r="AQ564" s="338"/>
      <c r="AR564" s="338"/>
      <c r="AS564" s="338"/>
      <c r="AT564" s="338"/>
      <c r="AU564" s="338"/>
      <c r="AV564" s="338"/>
      <c r="AW564" s="338"/>
      <c r="AX564" s="338"/>
      <c r="AY564" s="338"/>
      <c r="AZ564" s="338"/>
      <c r="BA564" s="340"/>
      <c r="BB564" s="419"/>
      <c r="BC564" s="340"/>
      <c r="BD564" s="340"/>
      <c r="BE564" s="340"/>
      <c r="BF564" s="340"/>
      <c r="BG564" s="340"/>
      <c r="BH564" s="340"/>
      <c r="BI564" s="340"/>
      <c r="BJ564" s="340"/>
      <c r="BK564" s="340"/>
      <c r="BL564" s="340"/>
      <c r="BM564" s="340"/>
      <c r="BN564" s="340"/>
      <c r="BO564" s="340"/>
      <c r="BP564" s="340"/>
      <c r="BQ564" s="340"/>
      <c r="BR564" s="340"/>
      <c r="BS564" s="340"/>
      <c r="BT564" s="340"/>
      <c r="BU564" s="340"/>
      <c r="BV564" s="340"/>
      <c r="BW564" s="340"/>
      <c r="BX564" s="340"/>
      <c r="BY564" s="340"/>
      <c r="BZ564" s="341"/>
      <c r="CA564" s="341"/>
      <c r="CB564" s="341"/>
      <c r="CC564" s="341"/>
      <c r="CD564" s="341"/>
      <c r="CE564" s="341"/>
      <c r="CF564" s="341"/>
      <c r="CG564" s="341"/>
      <c r="CH564" s="341"/>
      <c r="CI564" s="341"/>
      <c r="CJ564" s="341"/>
      <c r="CK564" s="341"/>
      <c r="CL564" s="341"/>
      <c r="CM564" s="341"/>
      <c r="CN564" s="341"/>
      <c r="CO564" s="341"/>
      <c r="CP564" s="341"/>
      <c r="CQ564" s="341"/>
      <c r="CR564" s="341"/>
      <c r="CS564" s="341"/>
      <c r="CT564" s="341"/>
      <c r="CU564" s="341"/>
      <c r="CV564" s="341"/>
      <c r="CW564" s="341"/>
      <c r="CX564" s="341"/>
      <c r="CY564" s="341"/>
      <c r="CZ564" s="341"/>
    </row>
    <row r="565" s="345" customFormat="true" ht="25.15" customHeight="true" x14ac:dyDescent="0.2">
      <c r="C565" s="1077"/>
      <c r="D565" s="1078"/>
      <c r="E565" s="609"/>
      <c r="F565" s="609"/>
      <c r="G565" s="609"/>
      <c r="H565" s="1077"/>
      <c r="I565" s="1078"/>
      <c r="J565" s="609"/>
      <c r="K565" s="609"/>
      <c r="L565" s="609"/>
      <c r="M565" s="1077"/>
      <c r="N565" s="1078"/>
      <c r="O565" s="609"/>
      <c r="P565" s="609"/>
      <c r="Q565" s="609"/>
      <c r="Z565" s="338"/>
      <c r="AA565" s="338"/>
      <c r="AB565" s="338"/>
      <c r="AC565" s="338"/>
      <c r="AD565" s="338"/>
      <c r="AE565" s="338"/>
      <c r="AF565" s="338"/>
      <c r="AG565" s="338"/>
      <c r="AH565" s="338"/>
      <c r="AI565" s="338"/>
      <c r="AJ565" s="338"/>
      <c r="AK565" s="338"/>
      <c r="AL565" s="338"/>
      <c r="AM565" s="338"/>
      <c r="AN565" s="338"/>
      <c r="AO565" s="338"/>
      <c r="AP565" s="338"/>
      <c r="AQ565" s="338"/>
      <c r="AR565" s="338"/>
      <c r="AS565" s="338"/>
      <c r="AT565" s="338"/>
      <c r="AU565" s="338"/>
      <c r="AV565" s="338"/>
      <c r="AW565" s="338"/>
      <c r="AX565" s="338"/>
      <c r="AY565" s="338"/>
      <c r="AZ565" s="338"/>
      <c r="BA565" s="340"/>
      <c r="BB565" s="419"/>
      <c r="BC565" s="340"/>
      <c r="BD565" s="340"/>
      <c r="BE565" s="340"/>
      <c r="BF565" s="340"/>
      <c r="BG565" s="340"/>
      <c r="BH565" s="340"/>
      <c r="BI565" s="340"/>
      <c r="BJ565" s="340"/>
      <c r="BK565" s="340"/>
      <c r="BL565" s="340"/>
      <c r="BM565" s="340"/>
      <c r="BN565" s="340"/>
      <c r="BO565" s="340"/>
      <c r="BP565" s="340"/>
      <c r="BQ565" s="340"/>
      <c r="BR565" s="340"/>
      <c r="BS565" s="340"/>
      <c r="BT565" s="340"/>
      <c r="BU565" s="340"/>
      <c r="BV565" s="340"/>
      <c r="BW565" s="340"/>
      <c r="BX565" s="340"/>
      <c r="BY565" s="340"/>
      <c r="BZ565" s="341"/>
      <c r="CA565" s="341"/>
      <c r="CB565" s="341"/>
      <c r="CC565" s="341"/>
      <c r="CD565" s="341"/>
      <c r="CE565" s="341"/>
      <c r="CF565" s="341"/>
      <c r="CG565" s="341"/>
      <c r="CH565" s="341"/>
      <c r="CI565" s="341"/>
      <c r="CJ565" s="341"/>
      <c r="CK565" s="341"/>
      <c r="CL565" s="341"/>
      <c r="CM565" s="341"/>
      <c r="CN565" s="341"/>
      <c r="CO565" s="341"/>
      <c r="CP565" s="341"/>
      <c r="CQ565" s="341"/>
      <c r="CR565" s="341"/>
      <c r="CS565" s="341"/>
      <c r="CT565" s="341"/>
      <c r="CU565" s="341"/>
      <c r="CV565" s="341"/>
      <c r="CW565" s="341"/>
      <c r="CX565" s="341"/>
      <c r="CY565" s="341"/>
      <c r="CZ565" s="341"/>
    </row>
    <row r="566" s="345" customFormat="true" ht="25.15" customHeight="true" x14ac:dyDescent="0.2">
      <c r="C566" s="1077"/>
      <c r="D566" s="1078"/>
      <c r="E566" s="609"/>
      <c r="F566" s="609"/>
      <c r="G566" s="609"/>
      <c r="H566" s="1077"/>
      <c r="I566" s="1078"/>
      <c r="J566" s="609"/>
      <c r="K566" s="609"/>
      <c r="L566" s="609"/>
      <c r="M566" s="1077"/>
      <c r="N566" s="1078"/>
      <c r="O566" s="609"/>
      <c r="P566" s="609"/>
      <c r="Q566" s="609"/>
      <c r="Z566" s="338"/>
      <c r="AA566" s="338"/>
      <c r="AB566" s="338"/>
      <c r="AC566" s="338"/>
      <c r="AD566" s="338"/>
      <c r="AE566" s="338"/>
      <c r="AF566" s="338"/>
      <c r="AG566" s="338"/>
      <c r="AH566" s="338"/>
      <c r="AI566" s="338"/>
      <c r="AJ566" s="338"/>
      <c r="AK566" s="338"/>
      <c r="AL566" s="338"/>
      <c r="AM566" s="338"/>
      <c r="AN566" s="338"/>
      <c r="AO566" s="338"/>
      <c r="AP566" s="338"/>
      <c r="AQ566" s="338"/>
      <c r="AR566" s="338"/>
      <c r="AS566" s="338"/>
      <c r="AT566" s="338"/>
      <c r="AU566" s="338"/>
      <c r="AV566" s="338"/>
      <c r="AW566" s="338"/>
      <c r="AX566" s="338"/>
      <c r="AY566" s="338"/>
      <c r="AZ566" s="338"/>
      <c r="BA566" s="340"/>
      <c r="BB566" s="419"/>
      <c r="BC566" s="340"/>
      <c r="BD566" s="340"/>
      <c r="BE566" s="340"/>
      <c r="BF566" s="340"/>
      <c r="BG566" s="340"/>
      <c r="BH566" s="340"/>
      <c r="BI566" s="340"/>
      <c r="BJ566" s="340"/>
      <c r="BK566" s="340"/>
      <c r="BL566" s="340"/>
      <c r="BM566" s="340"/>
      <c r="BN566" s="340"/>
      <c r="BO566" s="340"/>
      <c r="BP566" s="340"/>
      <c r="BQ566" s="340"/>
      <c r="BR566" s="340"/>
      <c r="BS566" s="340"/>
      <c r="BT566" s="340"/>
      <c r="BU566" s="340"/>
      <c r="BV566" s="340"/>
      <c r="BW566" s="340"/>
      <c r="BX566" s="340"/>
      <c r="BY566" s="340"/>
      <c r="BZ566" s="341"/>
      <c r="CA566" s="341"/>
      <c r="CB566" s="341"/>
      <c r="CC566" s="341"/>
      <c r="CD566" s="341"/>
      <c r="CE566" s="341"/>
      <c r="CF566" s="341"/>
      <c r="CG566" s="341"/>
      <c r="CH566" s="341"/>
      <c r="CI566" s="341"/>
      <c r="CJ566" s="341"/>
      <c r="CK566" s="341"/>
      <c r="CL566" s="341"/>
      <c r="CM566" s="341"/>
      <c r="CN566" s="341"/>
      <c r="CO566" s="341"/>
      <c r="CP566" s="341"/>
      <c r="CQ566" s="341"/>
      <c r="CR566" s="341"/>
      <c r="CS566" s="341"/>
      <c r="CT566" s="341"/>
      <c r="CU566" s="341"/>
      <c r="CV566" s="341"/>
      <c r="CW566" s="341"/>
      <c r="CX566" s="341"/>
      <c r="CY566" s="341"/>
      <c r="CZ566" s="341"/>
    </row>
    <row r="567" s="345" customFormat="true" ht="25.15" customHeight="true" x14ac:dyDescent="0.2">
      <c r="C567" s="1077"/>
      <c r="D567" s="1078"/>
      <c r="E567" s="609"/>
      <c r="F567" s="609"/>
      <c r="G567" s="609"/>
      <c r="H567" s="1077"/>
      <c r="I567" s="1078"/>
      <c r="J567" s="609"/>
      <c r="K567" s="609"/>
      <c r="L567" s="609"/>
      <c r="M567" s="1077"/>
      <c r="N567" s="1078"/>
      <c r="O567" s="609"/>
      <c r="P567" s="609"/>
      <c r="Q567" s="609"/>
      <c r="Z567" s="338"/>
      <c r="AA567" s="338"/>
      <c r="AB567" s="338"/>
      <c r="AC567" s="338"/>
      <c r="AD567" s="338"/>
      <c r="AE567" s="338"/>
      <c r="AF567" s="338"/>
      <c r="AG567" s="338"/>
      <c r="AH567" s="338"/>
      <c r="AI567" s="338"/>
      <c r="AJ567" s="338"/>
      <c r="AK567" s="338"/>
      <c r="AL567" s="338"/>
      <c r="AM567" s="338"/>
      <c r="AN567" s="338"/>
      <c r="AO567" s="338"/>
      <c r="AP567" s="338"/>
      <c r="AQ567" s="338"/>
      <c r="AR567" s="338"/>
      <c r="AS567" s="338"/>
      <c r="AT567" s="338"/>
      <c r="AU567" s="338"/>
      <c r="AV567" s="338"/>
      <c r="AW567" s="338"/>
      <c r="AX567" s="338"/>
      <c r="AY567" s="338"/>
      <c r="AZ567" s="338"/>
      <c r="BA567" s="340"/>
      <c r="BB567" s="419"/>
      <c r="BC567" s="340"/>
      <c r="BD567" s="340"/>
      <c r="BE567" s="340"/>
      <c r="BF567" s="340"/>
      <c r="BG567" s="340"/>
      <c r="BH567" s="340"/>
      <c r="BI567" s="340"/>
      <c r="BJ567" s="340"/>
      <c r="BK567" s="340"/>
      <c r="BL567" s="340"/>
      <c r="BM567" s="340"/>
      <c r="BN567" s="340"/>
      <c r="BO567" s="340"/>
      <c r="BP567" s="340"/>
      <c r="BQ567" s="340"/>
      <c r="BR567" s="340"/>
      <c r="BS567" s="340"/>
      <c r="BT567" s="340"/>
      <c r="BU567" s="340"/>
      <c r="BV567" s="340"/>
      <c r="BW567" s="340"/>
      <c r="BX567" s="340"/>
      <c r="BY567" s="340"/>
      <c r="BZ567" s="341"/>
      <c r="CA567" s="341"/>
      <c r="CB567" s="341"/>
      <c r="CC567" s="341"/>
      <c r="CD567" s="341"/>
      <c r="CE567" s="341"/>
      <c r="CF567" s="341"/>
      <c r="CG567" s="341"/>
      <c r="CH567" s="341"/>
      <c r="CI567" s="341"/>
      <c r="CJ567" s="341"/>
      <c r="CK567" s="341"/>
      <c r="CL567" s="341"/>
      <c r="CM567" s="341"/>
      <c r="CN567" s="341"/>
      <c r="CO567" s="341"/>
      <c r="CP567" s="341"/>
      <c r="CQ567" s="341"/>
      <c r="CR567" s="341"/>
      <c r="CS567" s="341"/>
      <c r="CT567" s="341"/>
      <c r="CU567" s="341"/>
      <c r="CV567" s="341"/>
      <c r="CW567" s="341"/>
      <c r="CX567" s="341"/>
      <c r="CY567" s="341"/>
      <c r="CZ567" s="341"/>
    </row>
    <row r="568" s="345" customFormat="true" ht="25.15" customHeight="true" x14ac:dyDescent="0.2">
      <c r="C568" s="1077"/>
      <c r="D568" s="1078"/>
      <c r="E568" s="609"/>
      <c r="F568" s="609"/>
      <c r="G568" s="609"/>
      <c r="H568" s="1077"/>
      <c r="I568" s="1078"/>
      <c r="J568" s="609"/>
      <c r="K568" s="609"/>
      <c r="L568" s="609"/>
      <c r="M568" s="1077"/>
      <c r="N568" s="1078"/>
      <c r="O568" s="609"/>
      <c r="P568" s="609"/>
      <c r="Q568" s="609"/>
      <c r="Z568" s="338"/>
      <c r="AA568" s="338"/>
      <c r="AB568" s="338"/>
      <c r="AC568" s="338"/>
      <c r="AD568" s="338"/>
      <c r="AE568" s="338"/>
      <c r="AF568" s="338"/>
      <c r="AG568" s="338"/>
      <c r="AH568" s="338"/>
      <c r="AI568" s="338"/>
      <c r="AJ568" s="338"/>
      <c r="AK568" s="338"/>
      <c r="AL568" s="338"/>
      <c r="AM568" s="338"/>
      <c r="AN568" s="338"/>
      <c r="AO568" s="338"/>
      <c r="AP568" s="338"/>
      <c r="AQ568" s="338"/>
      <c r="AR568" s="338"/>
      <c r="AS568" s="338"/>
      <c r="AT568" s="338"/>
      <c r="AU568" s="338"/>
      <c r="AV568" s="338"/>
      <c r="AW568" s="338"/>
      <c r="AX568" s="338"/>
      <c r="AY568" s="338"/>
      <c r="AZ568" s="338"/>
      <c r="BA568" s="340"/>
      <c r="BB568" s="419"/>
      <c r="BC568" s="340"/>
      <c r="BD568" s="340"/>
      <c r="BE568" s="340"/>
      <c r="BF568" s="340"/>
      <c r="BG568" s="340"/>
      <c r="BH568" s="340"/>
      <c r="BI568" s="340"/>
      <c r="BJ568" s="340"/>
      <c r="BK568" s="340"/>
      <c r="BL568" s="340"/>
      <c r="BM568" s="340"/>
      <c r="BN568" s="340"/>
      <c r="BO568" s="340"/>
      <c r="BP568" s="340"/>
      <c r="BQ568" s="340"/>
      <c r="BR568" s="340"/>
      <c r="BS568" s="340"/>
      <c r="BT568" s="340"/>
      <c r="BU568" s="340"/>
      <c r="BV568" s="340"/>
      <c r="BW568" s="340"/>
      <c r="BX568" s="340"/>
      <c r="BY568" s="340"/>
      <c r="BZ568" s="341"/>
      <c r="CA568" s="341"/>
      <c r="CB568" s="341"/>
      <c r="CC568" s="341"/>
      <c r="CD568" s="341"/>
      <c r="CE568" s="341"/>
      <c r="CF568" s="341"/>
      <c r="CG568" s="341"/>
      <c r="CH568" s="341"/>
      <c r="CI568" s="341"/>
      <c r="CJ568" s="341"/>
      <c r="CK568" s="341"/>
      <c r="CL568" s="341"/>
      <c r="CM568" s="341"/>
      <c r="CN568" s="341"/>
      <c r="CO568" s="341"/>
      <c r="CP568" s="341"/>
      <c r="CQ568" s="341"/>
      <c r="CR568" s="341"/>
      <c r="CS568" s="341"/>
      <c r="CT568" s="341"/>
      <c r="CU568" s="341"/>
      <c r="CV568" s="341"/>
      <c r="CW568" s="341"/>
      <c r="CX568" s="341"/>
      <c r="CY568" s="341"/>
      <c r="CZ568" s="341"/>
    </row>
    <row r="569" s="345" customFormat="true" ht="25.15" customHeight="true" x14ac:dyDescent="0.2">
      <c r="C569" s="1077"/>
      <c r="D569" s="1078"/>
      <c r="E569" s="609"/>
      <c r="F569" s="609"/>
      <c r="G569" s="609"/>
      <c r="H569" s="1077"/>
      <c r="I569" s="1078"/>
      <c r="J569" s="609"/>
      <c r="K569" s="609"/>
      <c r="L569" s="609"/>
      <c r="M569" s="1077"/>
      <c r="N569" s="1078"/>
      <c r="O569" s="609"/>
      <c r="P569" s="609"/>
      <c r="Q569" s="609"/>
      <c r="Z569" s="338"/>
      <c r="AA569" s="338"/>
      <c r="AB569" s="338"/>
      <c r="AC569" s="338"/>
      <c r="AD569" s="338"/>
      <c r="AE569" s="338"/>
      <c r="AF569" s="338"/>
      <c r="AG569" s="338"/>
      <c r="AH569" s="338"/>
      <c r="AI569" s="338"/>
      <c r="AJ569" s="338"/>
      <c r="AK569" s="338"/>
      <c r="AL569" s="338"/>
      <c r="AM569" s="338"/>
      <c r="AN569" s="338"/>
      <c r="AO569" s="338"/>
      <c r="AP569" s="338"/>
      <c r="AQ569" s="338"/>
      <c r="AR569" s="338"/>
      <c r="AS569" s="338"/>
      <c r="AT569" s="338"/>
      <c r="AU569" s="338"/>
      <c r="AV569" s="338"/>
      <c r="AW569" s="338"/>
      <c r="AX569" s="338"/>
      <c r="AY569" s="338"/>
      <c r="AZ569" s="338"/>
      <c r="BA569" s="340"/>
      <c r="BB569" s="419"/>
      <c r="BC569" s="340"/>
      <c r="BD569" s="340"/>
      <c r="BE569" s="340"/>
      <c r="BF569" s="340"/>
      <c r="BG569" s="340"/>
      <c r="BH569" s="340"/>
      <c r="BI569" s="340"/>
      <c r="BJ569" s="340"/>
      <c r="BK569" s="340"/>
      <c r="BL569" s="340"/>
      <c r="BM569" s="340"/>
      <c r="BN569" s="340"/>
      <c r="BO569" s="340"/>
      <c r="BP569" s="340"/>
      <c r="BQ569" s="340"/>
      <c r="BR569" s="340"/>
      <c r="BS569" s="340"/>
      <c r="BT569" s="340"/>
      <c r="BU569" s="340"/>
      <c r="BV569" s="340"/>
      <c r="BW569" s="340"/>
      <c r="BX569" s="340"/>
      <c r="BY569" s="340"/>
      <c r="BZ569" s="341"/>
      <c r="CA569" s="341"/>
      <c r="CB569" s="341"/>
      <c r="CC569" s="341"/>
      <c r="CD569" s="341"/>
      <c r="CE569" s="341"/>
      <c r="CF569" s="341"/>
      <c r="CG569" s="341"/>
      <c r="CH569" s="341"/>
      <c r="CI569" s="341"/>
      <c r="CJ569" s="341"/>
      <c r="CK569" s="341"/>
      <c r="CL569" s="341"/>
      <c r="CM569" s="341"/>
      <c r="CN569" s="341"/>
      <c r="CO569" s="341"/>
      <c r="CP569" s="341"/>
      <c r="CQ569" s="341"/>
      <c r="CR569" s="341"/>
      <c r="CS569" s="341"/>
      <c r="CT569" s="341"/>
      <c r="CU569" s="341"/>
      <c r="CV569" s="341"/>
      <c r="CW569" s="341"/>
      <c r="CX569" s="341"/>
      <c r="CY569" s="341"/>
      <c r="CZ569" s="341"/>
    </row>
    <row r="570" s="345" customFormat="true" ht="25.15" customHeight="true" x14ac:dyDescent="0.2">
      <c r="C570" s="1077"/>
      <c r="D570" s="1078"/>
      <c r="E570" s="609"/>
      <c r="F570" s="609"/>
      <c r="G570" s="609"/>
      <c r="H570" s="1077"/>
      <c r="I570" s="1078"/>
      <c r="J570" s="609"/>
      <c r="K570" s="609"/>
      <c r="L570" s="609"/>
      <c r="M570" s="1077"/>
      <c r="N570" s="1078"/>
      <c r="O570" s="609"/>
      <c r="P570" s="609"/>
      <c r="Q570" s="609"/>
      <c r="Z570" s="338"/>
      <c r="AA570" s="338"/>
      <c r="AB570" s="338"/>
      <c r="AC570" s="338"/>
      <c r="AD570" s="338"/>
      <c r="AE570" s="338"/>
      <c r="AF570" s="338"/>
      <c r="AG570" s="338"/>
      <c r="AH570" s="338"/>
      <c r="AI570" s="338"/>
      <c r="AJ570" s="338"/>
      <c r="AK570" s="338"/>
      <c r="AL570" s="338"/>
      <c r="AM570" s="338"/>
      <c r="AN570" s="338"/>
      <c r="AO570" s="338"/>
      <c r="AP570" s="338"/>
      <c r="AQ570" s="338"/>
      <c r="AR570" s="338"/>
      <c r="AS570" s="338"/>
      <c r="AT570" s="338"/>
      <c r="AU570" s="338"/>
      <c r="AV570" s="338"/>
      <c r="AW570" s="338"/>
      <c r="AX570" s="338"/>
      <c r="AY570" s="338"/>
      <c r="AZ570" s="338"/>
      <c r="BA570" s="340"/>
      <c r="BB570" s="419"/>
      <c r="BC570" s="340"/>
      <c r="BD570" s="340"/>
      <c r="BE570" s="340"/>
      <c r="BF570" s="340"/>
      <c r="BG570" s="340"/>
      <c r="BH570" s="340"/>
      <c r="BI570" s="340"/>
      <c r="BJ570" s="340"/>
      <c r="BK570" s="340"/>
      <c r="BL570" s="340"/>
      <c r="BM570" s="340"/>
      <c r="BN570" s="340"/>
      <c r="BO570" s="340"/>
      <c r="BP570" s="340"/>
      <c r="BQ570" s="340"/>
      <c r="BR570" s="340"/>
      <c r="BS570" s="340"/>
      <c r="BT570" s="340"/>
      <c r="BU570" s="340"/>
      <c r="BV570" s="340"/>
      <c r="BW570" s="340"/>
      <c r="BX570" s="340"/>
      <c r="BY570" s="340"/>
      <c r="BZ570" s="341"/>
      <c r="CA570" s="341"/>
      <c r="CB570" s="341"/>
      <c r="CC570" s="341"/>
      <c r="CD570" s="341"/>
      <c r="CE570" s="341"/>
      <c r="CF570" s="341"/>
      <c r="CG570" s="341"/>
      <c r="CH570" s="341"/>
      <c r="CI570" s="341"/>
      <c r="CJ570" s="341"/>
      <c r="CK570" s="341"/>
      <c r="CL570" s="341"/>
      <c r="CM570" s="341"/>
      <c r="CN570" s="341"/>
      <c r="CO570" s="341"/>
      <c r="CP570" s="341"/>
      <c r="CQ570" s="341"/>
      <c r="CR570" s="341"/>
      <c r="CS570" s="341"/>
      <c r="CT570" s="341"/>
      <c r="CU570" s="341"/>
      <c r="CV570" s="341"/>
      <c r="CW570" s="341"/>
      <c r="CX570" s="341"/>
      <c r="CY570" s="341"/>
      <c r="CZ570" s="341"/>
    </row>
    <row r="571" s="345" customFormat="true" ht="25.15" customHeight="true" x14ac:dyDescent="0.2">
      <c r="C571" s="1077"/>
      <c r="D571" s="1078"/>
      <c r="E571" s="609"/>
      <c r="F571" s="609"/>
      <c r="G571" s="609"/>
      <c r="H571" s="1077"/>
      <c r="I571" s="1078"/>
      <c r="J571" s="609"/>
      <c r="K571" s="609"/>
      <c r="L571" s="609"/>
      <c r="M571" s="1077"/>
      <c r="N571" s="1078"/>
      <c r="O571" s="609"/>
      <c r="P571" s="609"/>
      <c r="Q571" s="609"/>
      <c r="Z571" s="338"/>
      <c r="AA571" s="338"/>
      <c r="AB571" s="338"/>
      <c r="AC571" s="338"/>
      <c r="AD571" s="338"/>
      <c r="AE571" s="338"/>
      <c r="AF571" s="338"/>
      <c r="AG571" s="338"/>
      <c r="AH571" s="338"/>
      <c r="AI571" s="338"/>
      <c r="AJ571" s="338"/>
      <c r="AK571" s="338"/>
      <c r="AL571" s="338"/>
      <c r="AM571" s="338"/>
      <c r="AN571" s="338"/>
      <c r="AO571" s="338"/>
      <c r="AP571" s="338"/>
      <c r="AQ571" s="338"/>
      <c r="AR571" s="338"/>
      <c r="AS571" s="338"/>
      <c r="AT571" s="338"/>
      <c r="AU571" s="338"/>
      <c r="AV571" s="338"/>
      <c r="AW571" s="338"/>
      <c r="AX571" s="338"/>
      <c r="AY571" s="338"/>
      <c r="AZ571" s="338"/>
      <c r="BA571" s="340"/>
      <c r="BB571" s="419"/>
      <c r="BC571" s="340"/>
      <c r="BD571" s="340"/>
      <c r="BE571" s="340"/>
      <c r="BF571" s="340"/>
      <c r="BG571" s="340"/>
      <c r="BH571" s="340"/>
      <c r="BI571" s="340"/>
      <c r="BJ571" s="340"/>
      <c r="BK571" s="340"/>
      <c r="BL571" s="340"/>
      <c r="BM571" s="340"/>
      <c r="BN571" s="340"/>
      <c r="BO571" s="340"/>
      <c r="BP571" s="340"/>
      <c r="BQ571" s="340"/>
      <c r="BR571" s="340"/>
      <c r="BS571" s="340"/>
      <c r="BT571" s="340"/>
      <c r="BU571" s="340"/>
      <c r="BV571" s="340"/>
      <c r="BW571" s="340"/>
      <c r="BX571" s="340"/>
      <c r="BY571" s="340"/>
      <c r="BZ571" s="341"/>
      <c r="CA571" s="341"/>
      <c r="CB571" s="341"/>
      <c r="CC571" s="341"/>
      <c r="CD571" s="341"/>
      <c r="CE571" s="341"/>
      <c r="CF571" s="341"/>
      <c r="CG571" s="341"/>
      <c r="CH571" s="341"/>
      <c r="CI571" s="341"/>
      <c r="CJ571" s="341"/>
      <c r="CK571" s="341"/>
      <c r="CL571" s="341"/>
      <c r="CM571" s="341"/>
      <c r="CN571" s="341"/>
      <c r="CO571" s="341"/>
      <c r="CP571" s="341"/>
      <c r="CQ571" s="341"/>
      <c r="CR571" s="341"/>
      <c r="CS571" s="341"/>
      <c r="CT571" s="341"/>
      <c r="CU571" s="341"/>
      <c r="CV571" s="341"/>
      <c r="CW571" s="341"/>
      <c r="CX571" s="341"/>
      <c r="CY571" s="341"/>
      <c r="CZ571" s="341"/>
    </row>
    <row r="572" s="345" customFormat="true" ht="25.15" customHeight="true" x14ac:dyDescent="0.2">
      <c r="C572" s="1077"/>
      <c r="D572" s="1078"/>
      <c r="E572" s="609"/>
      <c r="F572" s="609"/>
      <c r="G572" s="609"/>
      <c r="H572" s="1077"/>
      <c r="I572" s="1078"/>
      <c r="J572" s="609"/>
      <c r="K572" s="609"/>
      <c r="L572" s="609"/>
      <c r="M572" s="1077"/>
      <c r="N572" s="1078"/>
      <c r="O572" s="609"/>
      <c r="P572" s="609"/>
      <c r="Q572" s="609"/>
      <c r="Z572" s="338"/>
      <c r="AA572" s="338"/>
      <c r="AB572" s="338"/>
      <c r="AC572" s="338"/>
      <c r="AD572" s="338"/>
      <c r="AE572" s="338"/>
      <c r="AF572" s="338"/>
      <c r="AG572" s="338"/>
      <c r="AH572" s="338"/>
      <c r="AI572" s="338"/>
      <c r="AJ572" s="338"/>
      <c r="AK572" s="338"/>
      <c r="AL572" s="338"/>
      <c r="AM572" s="338"/>
      <c r="AN572" s="338"/>
      <c r="AO572" s="338"/>
      <c r="AP572" s="338"/>
      <c r="AQ572" s="338"/>
      <c r="AR572" s="338"/>
      <c r="AS572" s="338"/>
      <c r="AT572" s="338"/>
      <c r="AU572" s="338"/>
      <c r="AV572" s="338"/>
      <c r="AW572" s="338"/>
      <c r="AX572" s="338"/>
      <c r="AY572" s="338"/>
      <c r="AZ572" s="338"/>
      <c r="BA572" s="340"/>
      <c r="BB572" s="419"/>
      <c r="BC572" s="340"/>
      <c r="BD572" s="340"/>
      <c r="BE572" s="340"/>
      <c r="BF572" s="340"/>
      <c r="BG572" s="340"/>
      <c r="BH572" s="340"/>
      <c r="BI572" s="340"/>
      <c r="BJ572" s="340"/>
      <c r="BK572" s="340"/>
      <c r="BL572" s="340"/>
      <c r="BM572" s="340"/>
      <c r="BN572" s="340"/>
      <c r="BO572" s="340"/>
      <c r="BP572" s="340"/>
      <c r="BQ572" s="340"/>
      <c r="BR572" s="340"/>
      <c r="BS572" s="340"/>
      <c r="BT572" s="340"/>
      <c r="BU572" s="340"/>
      <c r="BV572" s="340"/>
      <c r="BW572" s="340"/>
      <c r="BX572" s="340"/>
      <c r="BY572" s="340"/>
      <c r="BZ572" s="341"/>
      <c r="CA572" s="341"/>
      <c r="CB572" s="341"/>
      <c r="CC572" s="341"/>
      <c r="CD572" s="341"/>
      <c r="CE572" s="341"/>
      <c r="CF572" s="341"/>
      <c r="CG572" s="341"/>
      <c r="CH572" s="341"/>
      <c r="CI572" s="341"/>
      <c r="CJ572" s="341"/>
      <c r="CK572" s="341"/>
      <c r="CL572" s="341"/>
      <c r="CM572" s="341"/>
      <c r="CN572" s="341"/>
      <c r="CO572" s="341"/>
      <c r="CP572" s="341"/>
      <c r="CQ572" s="341"/>
      <c r="CR572" s="341"/>
      <c r="CS572" s="341"/>
      <c r="CT572" s="341"/>
      <c r="CU572" s="341"/>
      <c r="CV572" s="341"/>
      <c r="CW572" s="341"/>
      <c r="CX572" s="341"/>
      <c r="CY572" s="341"/>
      <c r="CZ572" s="341"/>
    </row>
    <row r="573" s="345" customFormat="true" ht="25.15" customHeight="true" x14ac:dyDescent="0.2">
      <c r="C573" s="1077"/>
      <c r="D573" s="1078"/>
      <c r="E573" s="609"/>
      <c r="F573" s="609"/>
      <c r="G573" s="609"/>
      <c r="H573" s="1077"/>
      <c r="I573" s="1078"/>
      <c r="J573" s="609"/>
      <c r="K573" s="609"/>
      <c r="L573" s="609"/>
      <c r="M573" s="1077"/>
      <c r="N573" s="1078"/>
      <c r="O573" s="609"/>
      <c r="P573" s="609"/>
      <c r="Q573" s="609"/>
      <c r="Z573" s="338"/>
      <c r="AA573" s="338"/>
      <c r="AB573" s="338"/>
      <c r="AC573" s="338"/>
      <c r="AD573" s="338"/>
      <c r="AE573" s="338"/>
      <c r="AF573" s="338"/>
      <c r="AG573" s="338"/>
      <c r="AH573" s="338"/>
      <c r="AI573" s="338"/>
      <c r="AJ573" s="338"/>
      <c r="AK573" s="338"/>
      <c r="AL573" s="338"/>
      <c r="AM573" s="338"/>
      <c r="AN573" s="338"/>
      <c r="AO573" s="338"/>
      <c r="AP573" s="338"/>
      <c r="AQ573" s="338"/>
      <c r="AR573" s="338"/>
      <c r="AS573" s="338"/>
      <c r="AT573" s="338"/>
      <c r="AU573" s="338"/>
      <c r="AV573" s="338"/>
      <c r="AW573" s="338"/>
      <c r="AX573" s="338"/>
      <c r="AY573" s="338"/>
      <c r="AZ573" s="338"/>
      <c r="BA573" s="340"/>
      <c r="BB573" s="419"/>
      <c r="BC573" s="340"/>
      <c r="BD573" s="340"/>
      <c r="BE573" s="340"/>
      <c r="BF573" s="340"/>
      <c r="BG573" s="340"/>
      <c r="BH573" s="340"/>
      <c r="BI573" s="340"/>
      <c r="BJ573" s="340"/>
      <c r="BK573" s="340"/>
      <c r="BL573" s="340"/>
      <c r="BM573" s="340"/>
      <c r="BN573" s="340"/>
      <c r="BO573" s="340"/>
      <c r="BP573" s="340"/>
      <c r="BQ573" s="340"/>
      <c r="BR573" s="340"/>
      <c r="BS573" s="340"/>
      <c r="BT573" s="340"/>
      <c r="BU573" s="340"/>
      <c r="BV573" s="340"/>
      <c r="BW573" s="340"/>
      <c r="BX573" s="340"/>
      <c r="BY573" s="340"/>
      <c r="BZ573" s="341"/>
      <c r="CA573" s="341"/>
      <c r="CB573" s="341"/>
      <c r="CC573" s="341"/>
      <c r="CD573" s="341"/>
      <c r="CE573" s="341"/>
      <c r="CF573" s="341"/>
      <c r="CG573" s="341"/>
      <c r="CH573" s="341"/>
      <c r="CI573" s="341"/>
      <c r="CJ573" s="341"/>
      <c r="CK573" s="341"/>
      <c r="CL573" s="341"/>
      <c r="CM573" s="341"/>
      <c r="CN573" s="341"/>
      <c r="CO573" s="341"/>
      <c r="CP573" s="341"/>
      <c r="CQ573" s="341"/>
      <c r="CR573" s="341"/>
      <c r="CS573" s="341"/>
      <c r="CT573" s="341"/>
      <c r="CU573" s="341"/>
      <c r="CV573" s="341"/>
      <c r="CW573" s="341"/>
      <c r="CX573" s="341"/>
      <c r="CY573" s="341"/>
      <c r="CZ573" s="341"/>
    </row>
    <row r="574" s="345" customFormat="true" ht="25.15" customHeight="true" x14ac:dyDescent="0.2">
      <c r="C574" s="1077"/>
      <c r="D574" s="1078"/>
      <c r="E574" s="609"/>
      <c r="F574" s="609"/>
      <c r="G574" s="609"/>
      <c r="H574" s="1077"/>
      <c r="I574" s="1078"/>
      <c r="J574" s="609"/>
      <c r="K574" s="609"/>
      <c r="L574" s="609"/>
      <c r="M574" s="1077"/>
      <c r="N574" s="1078"/>
      <c r="O574" s="609"/>
      <c r="P574" s="609"/>
      <c r="Q574" s="609"/>
      <c r="Z574" s="338"/>
      <c r="AA574" s="338"/>
      <c r="AB574" s="338"/>
      <c r="AC574" s="338"/>
      <c r="AD574" s="338"/>
      <c r="AE574" s="338"/>
      <c r="AF574" s="338"/>
      <c r="AG574" s="338"/>
      <c r="AH574" s="338"/>
      <c r="AI574" s="338"/>
      <c r="AJ574" s="338"/>
      <c r="AK574" s="338"/>
      <c r="AL574" s="338"/>
      <c r="AM574" s="338"/>
      <c r="AN574" s="338"/>
      <c r="AO574" s="338"/>
      <c r="AP574" s="338"/>
      <c r="AQ574" s="338"/>
      <c r="AR574" s="338"/>
      <c r="AS574" s="338"/>
      <c r="AT574" s="338"/>
      <c r="AU574" s="338"/>
      <c r="AV574" s="338"/>
      <c r="AW574" s="338"/>
      <c r="AX574" s="338"/>
      <c r="AY574" s="338"/>
      <c r="AZ574" s="338"/>
      <c r="BA574" s="340"/>
      <c r="BB574" s="419"/>
      <c r="BC574" s="340"/>
      <c r="BD574" s="340"/>
      <c r="BE574" s="340"/>
      <c r="BF574" s="340"/>
      <c r="BG574" s="340"/>
      <c r="BH574" s="340"/>
      <c r="BI574" s="340"/>
      <c r="BJ574" s="340"/>
      <c r="BK574" s="340"/>
      <c r="BL574" s="340"/>
      <c r="BM574" s="340"/>
      <c r="BN574" s="340"/>
      <c r="BO574" s="340"/>
      <c r="BP574" s="340"/>
      <c r="BQ574" s="340"/>
      <c r="BR574" s="340"/>
      <c r="BS574" s="340"/>
      <c r="BT574" s="340"/>
      <c r="BU574" s="340"/>
      <c r="BV574" s="340"/>
      <c r="BW574" s="340"/>
      <c r="BX574" s="340"/>
      <c r="BY574" s="340"/>
      <c r="BZ574" s="341"/>
      <c r="CA574" s="341"/>
      <c r="CB574" s="341"/>
      <c r="CC574" s="341"/>
      <c r="CD574" s="341"/>
      <c r="CE574" s="341"/>
      <c r="CF574" s="341"/>
      <c r="CG574" s="341"/>
      <c r="CH574" s="341"/>
      <c r="CI574" s="341"/>
      <c r="CJ574" s="341"/>
      <c r="CK574" s="341"/>
      <c r="CL574" s="341"/>
      <c r="CM574" s="341"/>
      <c r="CN574" s="341"/>
      <c r="CO574" s="341"/>
      <c r="CP574" s="341"/>
      <c r="CQ574" s="341"/>
      <c r="CR574" s="341"/>
      <c r="CS574" s="341"/>
      <c r="CT574" s="341"/>
      <c r="CU574" s="341"/>
      <c r="CV574" s="341"/>
      <c r="CW574" s="341"/>
      <c r="CX574" s="341"/>
      <c r="CY574" s="341"/>
      <c r="CZ574" s="341"/>
    </row>
    <row r="575" s="345" customFormat="true" ht="25.15" customHeight="true" x14ac:dyDescent="0.2">
      <c r="C575" s="1077"/>
      <c r="D575" s="1078"/>
      <c r="E575" s="609"/>
      <c r="F575" s="609"/>
      <c r="G575" s="609"/>
      <c r="H575" s="1077"/>
      <c r="I575" s="1078"/>
      <c r="J575" s="609"/>
      <c r="K575" s="609"/>
      <c r="L575" s="609"/>
      <c r="M575" s="1077"/>
      <c r="N575" s="1078"/>
      <c r="O575" s="609"/>
      <c r="P575" s="609"/>
      <c r="Q575" s="609"/>
      <c r="Z575" s="338"/>
      <c r="AA575" s="338"/>
      <c r="AB575" s="338"/>
      <c r="AC575" s="338"/>
      <c r="AD575" s="338"/>
      <c r="AE575" s="338"/>
      <c r="AF575" s="338"/>
      <c r="AG575" s="338"/>
      <c r="AH575" s="338"/>
      <c r="AI575" s="338"/>
      <c r="AJ575" s="338"/>
      <c r="AK575" s="338"/>
      <c r="AL575" s="338"/>
      <c r="AM575" s="338"/>
      <c r="AN575" s="338"/>
      <c r="AO575" s="338"/>
      <c r="AP575" s="338"/>
      <c r="AQ575" s="338"/>
      <c r="AR575" s="338"/>
      <c r="AS575" s="338"/>
      <c r="AT575" s="338"/>
      <c r="AU575" s="338"/>
      <c r="AV575" s="338"/>
      <c r="AW575" s="338"/>
      <c r="AX575" s="338"/>
      <c r="AY575" s="338"/>
      <c r="AZ575" s="338"/>
      <c r="BA575" s="340"/>
      <c r="BB575" s="419"/>
      <c r="BC575" s="340"/>
      <c r="BD575" s="340"/>
      <c r="BE575" s="340"/>
      <c r="BF575" s="340"/>
      <c r="BG575" s="340"/>
      <c r="BH575" s="340"/>
      <c r="BI575" s="340"/>
      <c r="BJ575" s="340"/>
      <c r="BK575" s="340"/>
      <c r="BL575" s="340"/>
      <c r="BM575" s="340"/>
      <c r="BN575" s="340"/>
      <c r="BO575" s="340"/>
      <c r="BP575" s="340"/>
      <c r="BQ575" s="340"/>
      <c r="BR575" s="340"/>
      <c r="BS575" s="340"/>
      <c r="BT575" s="340"/>
      <c r="BU575" s="340"/>
      <c r="BV575" s="340"/>
      <c r="BW575" s="340"/>
      <c r="BX575" s="340"/>
      <c r="BY575" s="340"/>
      <c r="BZ575" s="341"/>
      <c r="CA575" s="341"/>
      <c r="CB575" s="341"/>
      <c r="CC575" s="341"/>
      <c r="CD575" s="341"/>
      <c r="CE575" s="341"/>
      <c r="CF575" s="341"/>
      <c r="CG575" s="341"/>
      <c r="CH575" s="341"/>
      <c r="CI575" s="341"/>
      <c r="CJ575" s="341"/>
      <c r="CK575" s="341"/>
      <c r="CL575" s="341"/>
      <c r="CM575" s="341"/>
      <c r="CN575" s="341"/>
      <c r="CO575" s="341"/>
      <c r="CP575" s="341"/>
      <c r="CQ575" s="341"/>
      <c r="CR575" s="341"/>
      <c r="CS575" s="341"/>
      <c r="CT575" s="341"/>
      <c r="CU575" s="341"/>
      <c r="CV575" s="341"/>
      <c r="CW575" s="341"/>
      <c r="CX575" s="341"/>
      <c r="CY575" s="341"/>
      <c r="CZ575" s="341"/>
    </row>
    <row r="576" s="345" customFormat="true" ht="25.15" customHeight="true" x14ac:dyDescent="0.2">
      <c r="C576" s="1077"/>
      <c r="D576" s="1078"/>
      <c r="E576" s="609"/>
      <c r="F576" s="609"/>
      <c r="G576" s="609"/>
      <c r="H576" s="1077"/>
      <c r="I576" s="1078"/>
      <c r="J576" s="609"/>
      <c r="K576" s="609"/>
      <c r="L576" s="609"/>
      <c r="M576" s="1077"/>
      <c r="N576" s="1078"/>
      <c r="O576" s="609"/>
      <c r="P576" s="609"/>
      <c r="Q576" s="609"/>
      <c r="Z576" s="338"/>
      <c r="AA576" s="338"/>
      <c r="AB576" s="338"/>
      <c r="AC576" s="338"/>
      <c r="AD576" s="338"/>
      <c r="AE576" s="338"/>
      <c r="AF576" s="338"/>
      <c r="AG576" s="338"/>
      <c r="AH576" s="338"/>
      <c r="AI576" s="338"/>
      <c r="AJ576" s="338"/>
      <c r="AK576" s="338"/>
      <c r="AL576" s="338"/>
      <c r="AM576" s="338"/>
      <c r="AN576" s="338"/>
      <c r="AO576" s="338"/>
      <c r="AP576" s="338"/>
      <c r="AQ576" s="338"/>
      <c r="AR576" s="338"/>
      <c r="AS576" s="338"/>
      <c r="AT576" s="338"/>
      <c r="AU576" s="338"/>
      <c r="AV576" s="338"/>
      <c r="AW576" s="338"/>
      <c r="AX576" s="338"/>
      <c r="AY576" s="338"/>
      <c r="AZ576" s="338"/>
      <c r="BA576" s="340"/>
      <c r="BB576" s="419"/>
      <c r="BC576" s="340"/>
      <c r="BD576" s="340"/>
      <c r="BE576" s="340"/>
      <c r="BF576" s="340"/>
      <c r="BG576" s="340"/>
      <c r="BH576" s="340"/>
      <c r="BI576" s="340"/>
      <c r="BJ576" s="340"/>
      <c r="BK576" s="340"/>
      <c r="BL576" s="340"/>
      <c r="BM576" s="340"/>
      <c r="BN576" s="340"/>
      <c r="BO576" s="340"/>
      <c r="BP576" s="340"/>
      <c r="BQ576" s="340"/>
      <c r="BR576" s="340"/>
      <c r="BS576" s="340"/>
      <c r="BT576" s="340"/>
      <c r="BU576" s="340"/>
      <c r="BV576" s="340"/>
      <c r="BW576" s="340"/>
      <c r="BX576" s="340"/>
      <c r="BY576" s="340"/>
      <c r="BZ576" s="341"/>
      <c r="CA576" s="341"/>
      <c r="CB576" s="341"/>
      <c r="CC576" s="341"/>
      <c r="CD576" s="341"/>
      <c r="CE576" s="341"/>
      <c r="CF576" s="341"/>
      <c r="CG576" s="341"/>
      <c r="CH576" s="341"/>
      <c r="CI576" s="341"/>
      <c r="CJ576" s="341"/>
      <c r="CK576" s="341"/>
      <c r="CL576" s="341"/>
      <c r="CM576" s="341"/>
      <c r="CN576" s="341"/>
      <c r="CO576" s="341"/>
      <c r="CP576" s="341"/>
      <c r="CQ576" s="341"/>
      <c r="CR576" s="341"/>
      <c r="CS576" s="341"/>
      <c r="CT576" s="341"/>
      <c r="CU576" s="341"/>
      <c r="CV576" s="341"/>
      <c r="CW576" s="341"/>
      <c r="CX576" s="341"/>
      <c r="CY576" s="341"/>
      <c r="CZ576" s="341"/>
    </row>
    <row r="577" s="345" customFormat="true" ht="25.15" customHeight="true" x14ac:dyDescent="0.2">
      <c r="C577" s="1077"/>
      <c r="D577" s="1078"/>
      <c r="E577" s="609"/>
      <c r="F577" s="609"/>
      <c r="G577" s="609"/>
      <c r="H577" s="1077"/>
      <c r="I577" s="1078"/>
      <c r="J577" s="609"/>
      <c r="K577" s="609"/>
      <c r="L577" s="609"/>
      <c r="M577" s="1077"/>
      <c r="N577" s="1078"/>
      <c r="O577" s="609"/>
      <c r="P577" s="609"/>
      <c r="Q577" s="609"/>
      <c r="Z577" s="338"/>
      <c r="AA577" s="338"/>
      <c r="AB577" s="338"/>
      <c r="AC577" s="338"/>
      <c r="AD577" s="338"/>
      <c r="AE577" s="338"/>
      <c r="AF577" s="338"/>
      <c r="AG577" s="338"/>
      <c r="AH577" s="338"/>
      <c r="AI577" s="338"/>
      <c r="AJ577" s="338"/>
      <c r="AK577" s="338"/>
      <c r="AL577" s="338"/>
      <c r="AM577" s="338"/>
      <c r="AN577" s="338"/>
      <c r="AO577" s="338"/>
      <c r="AP577" s="338"/>
      <c r="AQ577" s="338"/>
      <c r="AR577" s="338"/>
      <c r="AS577" s="338"/>
      <c r="AT577" s="338"/>
      <c r="AU577" s="338"/>
      <c r="AV577" s="338"/>
      <c r="AW577" s="338"/>
      <c r="AX577" s="338"/>
      <c r="AY577" s="338"/>
      <c r="AZ577" s="338"/>
      <c r="BA577" s="340"/>
      <c r="BB577" s="419"/>
      <c r="BC577" s="340"/>
      <c r="BD577" s="340"/>
      <c r="BE577" s="340"/>
      <c r="BF577" s="340"/>
      <c r="BG577" s="340"/>
      <c r="BH577" s="340"/>
      <c r="BI577" s="340"/>
      <c r="BJ577" s="340"/>
      <c r="BK577" s="340"/>
      <c r="BL577" s="340"/>
      <c r="BM577" s="340"/>
      <c r="BN577" s="340"/>
      <c r="BO577" s="340"/>
      <c r="BP577" s="340"/>
      <c r="BQ577" s="340"/>
      <c r="BR577" s="340"/>
      <c r="BS577" s="340"/>
      <c r="BT577" s="340"/>
      <c r="BU577" s="340"/>
      <c r="BV577" s="340"/>
      <c r="BW577" s="340"/>
      <c r="BX577" s="340"/>
      <c r="BY577" s="340"/>
      <c r="BZ577" s="341"/>
      <c r="CA577" s="341"/>
      <c r="CB577" s="341"/>
      <c r="CC577" s="341"/>
      <c r="CD577" s="341"/>
      <c r="CE577" s="341"/>
      <c r="CF577" s="341"/>
      <c r="CG577" s="341"/>
      <c r="CH577" s="341"/>
      <c r="CI577" s="341"/>
      <c r="CJ577" s="341"/>
      <c r="CK577" s="341"/>
      <c r="CL577" s="341"/>
      <c r="CM577" s="341"/>
      <c r="CN577" s="341"/>
      <c r="CO577" s="341"/>
      <c r="CP577" s="341"/>
      <c r="CQ577" s="341"/>
      <c r="CR577" s="341"/>
      <c r="CS577" s="341"/>
      <c r="CT577" s="341"/>
      <c r="CU577" s="341"/>
      <c r="CV577" s="341"/>
      <c r="CW577" s="341"/>
      <c r="CX577" s="341"/>
      <c r="CY577" s="341"/>
      <c r="CZ577" s="341"/>
    </row>
    <row r="578" s="345" customFormat="true" ht="25.15" customHeight="true" x14ac:dyDescent="0.2">
      <c r="C578" s="1077"/>
      <c r="D578" s="1078"/>
      <c r="E578" s="609"/>
      <c r="F578" s="609"/>
      <c r="G578" s="609"/>
      <c r="H578" s="1077"/>
      <c r="I578" s="1078"/>
      <c r="J578" s="609"/>
      <c r="K578" s="609"/>
      <c r="L578" s="609"/>
      <c r="M578" s="1077"/>
      <c r="N578" s="1078"/>
      <c r="O578" s="609"/>
      <c r="P578" s="609"/>
      <c r="Q578" s="609"/>
      <c r="Z578" s="338"/>
      <c r="AA578" s="338"/>
      <c r="AB578" s="338"/>
      <c r="AC578" s="338"/>
      <c r="AD578" s="338"/>
      <c r="AE578" s="338"/>
      <c r="AF578" s="338"/>
      <c r="AG578" s="338"/>
      <c r="AH578" s="338"/>
      <c r="AI578" s="338"/>
      <c r="AJ578" s="338"/>
      <c r="AK578" s="338"/>
      <c r="AL578" s="338"/>
      <c r="AM578" s="338"/>
      <c r="AN578" s="338"/>
      <c r="AO578" s="338"/>
      <c r="AP578" s="338"/>
      <c r="AQ578" s="338"/>
      <c r="AR578" s="338"/>
      <c r="AS578" s="338"/>
      <c r="AT578" s="338"/>
      <c r="AU578" s="338"/>
      <c r="AV578" s="338"/>
      <c r="AW578" s="338"/>
      <c r="AX578" s="338"/>
      <c r="AY578" s="338"/>
      <c r="AZ578" s="338"/>
      <c r="BA578" s="340"/>
      <c r="BB578" s="419"/>
      <c r="BC578" s="340"/>
      <c r="BD578" s="340"/>
      <c r="BE578" s="340"/>
      <c r="BF578" s="340"/>
      <c r="BG578" s="340"/>
      <c r="BH578" s="340"/>
      <c r="BI578" s="340"/>
      <c r="BJ578" s="340"/>
      <c r="BK578" s="340"/>
      <c r="BL578" s="340"/>
      <c r="BM578" s="340"/>
      <c r="BN578" s="340"/>
      <c r="BO578" s="340"/>
      <c r="BP578" s="340"/>
      <c r="BQ578" s="340"/>
      <c r="BR578" s="340"/>
      <c r="BS578" s="340"/>
      <c r="BT578" s="340"/>
      <c r="BU578" s="340"/>
      <c r="BV578" s="340"/>
      <c r="BW578" s="340"/>
      <c r="BX578" s="340"/>
      <c r="BY578" s="340"/>
      <c r="BZ578" s="341"/>
      <c r="CA578" s="341"/>
      <c r="CB578" s="341"/>
      <c r="CC578" s="341"/>
      <c r="CD578" s="341"/>
      <c r="CE578" s="341"/>
      <c r="CF578" s="341"/>
      <c r="CG578" s="341"/>
      <c r="CH578" s="341"/>
      <c r="CI578" s="341"/>
      <c r="CJ578" s="341"/>
      <c r="CK578" s="341"/>
      <c r="CL578" s="341"/>
      <c r="CM578" s="341"/>
      <c r="CN578" s="341"/>
      <c r="CO578" s="341"/>
      <c r="CP578" s="341"/>
      <c r="CQ578" s="341"/>
      <c r="CR578" s="341"/>
      <c r="CS578" s="341"/>
      <c r="CT578" s="341"/>
      <c r="CU578" s="341"/>
      <c r="CV578" s="341"/>
      <c r="CW578" s="341"/>
      <c r="CX578" s="341"/>
      <c r="CY578" s="341"/>
      <c r="CZ578" s="341"/>
    </row>
    <row r="579" s="345" customFormat="true" ht="25.15" customHeight="true" x14ac:dyDescent="0.2">
      <c r="C579" s="1077"/>
      <c r="D579" s="1078"/>
      <c r="E579" s="609"/>
      <c r="F579" s="609"/>
      <c r="G579" s="609"/>
      <c r="H579" s="1077"/>
      <c r="I579" s="1078"/>
      <c r="J579" s="609"/>
      <c r="K579" s="609"/>
      <c r="L579" s="609"/>
      <c r="M579" s="1077"/>
      <c r="N579" s="1078"/>
      <c r="O579" s="609"/>
      <c r="P579" s="609"/>
      <c r="Q579" s="609"/>
      <c r="Z579" s="338"/>
      <c r="AA579" s="338"/>
      <c r="AB579" s="338"/>
      <c r="AC579" s="338"/>
      <c r="AD579" s="338"/>
      <c r="AE579" s="338"/>
      <c r="AF579" s="338"/>
      <c r="AG579" s="338"/>
      <c r="AH579" s="338"/>
      <c r="AI579" s="338"/>
      <c r="AJ579" s="338"/>
      <c r="AK579" s="338"/>
      <c r="AL579" s="338"/>
      <c r="AM579" s="338"/>
      <c r="AN579" s="338"/>
      <c r="AO579" s="338"/>
      <c r="AP579" s="338"/>
      <c r="AQ579" s="338"/>
      <c r="AR579" s="338"/>
      <c r="AS579" s="338"/>
      <c r="AT579" s="338"/>
      <c r="AU579" s="338"/>
      <c r="AV579" s="338"/>
      <c r="AW579" s="338"/>
      <c r="AX579" s="338"/>
      <c r="AY579" s="338"/>
      <c r="AZ579" s="338"/>
      <c r="BA579" s="340"/>
      <c r="BB579" s="419"/>
      <c r="BC579" s="340"/>
      <c r="BD579" s="340"/>
      <c r="BE579" s="340"/>
      <c r="BF579" s="340"/>
      <c r="BG579" s="340"/>
      <c r="BH579" s="340"/>
      <c r="BI579" s="340"/>
      <c r="BJ579" s="340"/>
      <c r="BK579" s="340"/>
      <c r="BL579" s="340"/>
      <c r="BM579" s="340"/>
      <c r="BN579" s="340"/>
      <c r="BO579" s="340"/>
      <c r="BP579" s="340"/>
      <c r="BQ579" s="340"/>
      <c r="BR579" s="340"/>
      <c r="BS579" s="340"/>
      <c r="BT579" s="340"/>
      <c r="BU579" s="340"/>
      <c r="BV579" s="340"/>
      <c r="BW579" s="340"/>
      <c r="BX579" s="340"/>
      <c r="BY579" s="340"/>
      <c r="BZ579" s="341"/>
      <c r="CA579" s="341"/>
      <c r="CB579" s="341"/>
      <c r="CC579" s="341"/>
      <c r="CD579" s="341"/>
      <c r="CE579" s="341"/>
      <c r="CF579" s="341"/>
      <c r="CG579" s="341"/>
      <c r="CH579" s="341"/>
      <c r="CI579" s="341"/>
      <c r="CJ579" s="341"/>
      <c r="CK579" s="341"/>
      <c r="CL579" s="341"/>
      <c r="CM579" s="341"/>
      <c r="CN579" s="341"/>
      <c r="CO579" s="341"/>
      <c r="CP579" s="341"/>
      <c r="CQ579" s="341"/>
      <c r="CR579" s="341"/>
      <c r="CS579" s="341"/>
      <c r="CT579" s="341"/>
      <c r="CU579" s="341"/>
      <c r="CV579" s="341"/>
      <c r="CW579" s="341"/>
      <c r="CX579" s="341"/>
      <c r="CY579" s="341"/>
      <c r="CZ579" s="341"/>
    </row>
    <row r="580" s="345" customFormat="true" ht="25.15" customHeight="true" x14ac:dyDescent="0.2">
      <c r="C580" s="1077"/>
      <c r="D580" s="1078"/>
      <c r="E580" s="609"/>
      <c r="F580" s="609"/>
      <c r="G580" s="609"/>
      <c r="H580" s="1077"/>
      <c r="I580" s="1078"/>
      <c r="J580" s="609"/>
      <c r="K580" s="609"/>
      <c r="L580" s="609"/>
      <c r="M580" s="1077"/>
      <c r="N580" s="1078"/>
      <c r="O580" s="609"/>
      <c r="P580" s="609"/>
      <c r="Q580" s="609"/>
      <c r="Z580" s="338"/>
      <c r="AA580" s="338"/>
      <c r="AB580" s="338"/>
      <c r="AC580" s="338"/>
      <c r="AD580" s="338"/>
      <c r="AE580" s="338"/>
      <c r="AF580" s="338"/>
      <c r="AG580" s="338"/>
      <c r="AH580" s="338"/>
      <c r="AI580" s="338"/>
      <c r="AJ580" s="338"/>
      <c r="AK580" s="338"/>
      <c r="AL580" s="338"/>
      <c r="AM580" s="338"/>
      <c r="AN580" s="338"/>
      <c r="AO580" s="338"/>
      <c r="AP580" s="338"/>
      <c r="AQ580" s="338"/>
      <c r="AR580" s="338"/>
      <c r="AS580" s="338"/>
      <c r="AT580" s="338"/>
      <c r="AU580" s="338"/>
      <c r="AV580" s="338"/>
      <c r="AW580" s="338"/>
      <c r="AX580" s="338"/>
      <c r="AY580" s="338"/>
      <c r="AZ580" s="338"/>
      <c r="BA580" s="340"/>
      <c r="BB580" s="419"/>
      <c r="BC580" s="340"/>
      <c r="BD580" s="340"/>
      <c r="BE580" s="340"/>
      <c r="BF580" s="340"/>
      <c r="BG580" s="340"/>
      <c r="BH580" s="340"/>
      <c r="BI580" s="340"/>
      <c r="BJ580" s="340"/>
      <c r="BK580" s="340"/>
      <c r="BL580" s="340"/>
      <c r="BM580" s="340"/>
      <c r="BN580" s="340"/>
      <c r="BO580" s="340"/>
      <c r="BP580" s="340"/>
      <c r="BQ580" s="340"/>
      <c r="BR580" s="340"/>
      <c r="BS580" s="340"/>
      <c r="BT580" s="340"/>
      <c r="BU580" s="340"/>
      <c r="BV580" s="340"/>
      <c r="BW580" s="340"/>
      <c r="BX580" s="340"/>
      <c r="BY580" s="340"/>
      <c r="BZ580" s="341"/>
      <c r="CA580" s="341"/>
      <c r="CB580" s="341"/>
      <c r="CC580" s="341"/>
      <c r="CD580" s="341"/>
      <c r="CE580" s="341"/>
      <c r="CF580" s="341"/>
      <c r="CG580" s="341"/>
      <c r="CH580" s="341"/>
      <c r="CI580" s="341"/>
      <c r="CJ580" s="341"/>
      <c r="CK580" s="341"/>
      <c r="CL580" s="341"/>
      <c r="CM580" s="341"/>
      <c r="CN580" s="341"/>
      <c r="CO580" s="341"/>
      <c r="CP580" s="341"/>
      <c r="CQ580" s="341"/>
      <c r="CR580" s="341"/>
      <c r="CS580" s="341"/>
      <c r="CT580" s="341"/>
      <c r="CU580" s="341"/>
      <c r="CV580" s="341"/>
      <c r="CW580" s="341"/>
      <c r="CX580" s="341"/>
      <c r="CY580" s="341"/>
      <c r="CZ580" s="341"/>
    </row>
    <row r="581" s="345" customFormat="true" ht="25.15" customHeight="true" x14ac:dyDescent="0.2">
      <c r="C581" s="1077"/>
      <c r="D581" s="1078"/>
      <c r="E581" s="609"/>
      <c r="F581" s="609"/>
      <c r="G581" s="609"/>
      <c r="H581" s="1077"/>
      <c r="I581" s="1078"/>
      <c r="J581" s="609"/>
      <c r="K581" s="609"/>
      <c r="L581" s="609"/>
      <c r="M581" s="1077"/>
      <c r="N581" s="1078"/>
      <c r="O581" s="609"/>
      <c r="P581" s="609"/>
      <c r="Q581" s="609"/>
      <c r="Z581" s="338"/>
      <c r="AA581" s="338"/>
      <c r="AB581" s="338"/>
      <c r="AC581" s="338"/>
      <c r="AD581" s="338"/>
      <c r="AE581" s="338"/>
      <c r="AF581" s="338"/>
      <c r="AG581" s="338"/>
      <c r="AH581" s="338"/>
      <c r="AI581" s="338"/>
      <c r="AJ581" s="338"/>
      <c r="AK581" s="338"/>
      <c r="AL581" s="338"/>
      <c r="AM581" s="338"/>
      <c r="AN581" s="338"/>
      <c r="AO581" s="338"/>
      <c r="AP581" s="338"/>
      <c r="AQ581" s="338"/>
      <c r="AR581" s="338"/>
      <c r="AS581" s="338"/>
      <c r="AT581" s="338"/>
      <c r="AU581" s="338"/>
      <c r="AV581" s="338"/>
      <c r="AW581" s="338"/>
      <c r="AX581" s="338"/>
      <c r="AY581" s="338"/>
      <c r="AZ581" s="338"/>
      <c r="BA581" s="340"/>
      <c r="BB581" s="419"/>
      <c r="BC581" s="340"/>
      <c r="BD581" s="340"/>
      <c r="BE581" s="340"/>
      <c r="BF581" s="340"/>
      <c r="BG581" s="340"/>
      <c r="BH581" s="340"/>
      <c r="BI581" s="340"/>
      <c r="BJ581" s="340"/>
      <c r="BK581" s="340"/>
      <c r="BL581" s="340"/>
      <c r="BM581" s="340"/>
      <c r="BN581" s="340"/>
      <c r="BO581" s="340"/>
      <c r="BP581" s="340"/>
      <c r="BQ581" s="340"/>
      <c r="BR581" s="340"/>
      <c r="BS581" s="340"/>
      <c r="BT581" s="340"/>
      <c r="BU581" s="340"/>
      <c r="BV581" s="340"/>
      <c r="BW581" s="340"/>
      <c r="BX581" s="340"/>
      <c r="BY581" s="340"/>
      <c r="BZ581" s="341"/>
      <c r="CA581" s="341"/>
      <c r="CB581" s="341"/>
      <c r="CC581" s="341"/>
      <c r="CD581" s="341"/>
      <c r="CE581" s="341"/>
      <c r="CF581" s="341"/>
      <c r="CG581" s="341"/>
      <c r="CH581" s="341"/>
      <c r="CI581" s="341"/>
      <c r="CJ581" s="341"/>
      <c r="CK581" s="341"/>
      <c r="CL581" s="341"/>
      <c r="CM581" s="341"/>
      <c r="CN581" s="341"/>
      <c r="CO581" s="341"/>
      <c r="CP581" s="341"/>
      <c r="CQ581" s="341"/>
      <c r="CR581" s="341"/>
      <c r="CS581" s="341"/>
      <c r="CT581" s="341"/>
      <c r="CU581" s="341"/>
      <c r="CV581" s="341"/>
      <c r="CW581" s="341"/>
      <c r="CX581" s="341"/>
      <c r="CY581" s="341"/>
      <c r="CZ581" s="341"/>
    </row>
    <row r="582" s="345" customFormat="true" ht="25.15" customHeight="true" x14ac:dyDescent="0.2">
      <c r="C582" s="1077"/>
      <c r="D582" s="1078"/>
      <c r="E582" s="609"/>
      <c r="F582" s="609"/>
      <c r="G582" s="609"/>
      <c r="H582" s="1077"/>
      <c r="I582" s="1078"/>
      <c r="J582" s="609"/>
      <c r="K582" s="609"/>
      <c r="L582" s="609"/>
      <c r="M582" s="1077"/>
      <c r="N582" s="1078"/>
      <c r="O582" s="609"/>
      <c r="P582" s="609"/>
      <c r="Q582" s="609"/>
      <c r="Z582" s="338"/>
      <c r="AA582" s="338"/>
      <c r="AB582" s="338"/>
      <c r="AC582" s="338"/>
      <c r="AD582" s="338"/>
      <c r="AE582" s="338"/>
      <c r="AF582" s="338"/>
      <c r="AG582" s="338"/>
      <c r="AH582" s="338"/>
      <c r="AI582" s="338"/>
      <c r="AJ582" s="338"/>
      <c r="AK582" s="338"/>
      <c r="AL582" s="338"/>
      <c r="AM582" s="338"/>
      <c r="AN582" s="338"/>
      <c r="AO582" s="338"/>
      <c r="AP582" s="338"/>
      <c r="AQ582" s="338"/>
      <c r="AR582" s="338"/>
      <c r="AS582" s="338"/>
      <c r="AT582" s="338"/>
      <c r="AU582" s="338"/>
      <c r="AV582" s="338"/>
      <c r="AW582" s="338"/>
      <c r="AX582" s="338"/>
      <c r="AY582" s="338"/>
      <c r="AZ582" s="338"/>
      <c r="BA582" s="340"/>
      <c r="BB582" s="419"/>
      <c r="BC582" s="340"/>
      <c r="BD582" s="340"/>
      <c r="BE582" s="340"/>
      <c r="BF582" s="340"/>
      <c r="BG582" s="340"/>
      <c r="BH582" s="340"/>
      <c r="BI582" s="340"/>
      <c r="BJ582" s="340"/>
      <c r="BK582" s="340"/>
      <c r="BL582" s="340"/>
      <c r="BM582" s="340"/>
      <c r="BN582" s="340"/>
      <c r="BO582" s="340"/>
      <c r="BP582" s="340"/>
      <c r="BQ582" s="340"/>
      <c r="BR582" s="340"/>
      <c r="BS582" s="340"/>
      <c r="BT582" s="340"/>
      <c r="BU582" s="340"/>
      <c r="BV582" s="340"/>
      <c r="BW582" s="340"/>
      <c r="BX582" s="340"/>
      <c r="BY582" s="340"/>
      <c r="BZ582" s="341"/>
      <c r="CA582" s="341"/>
      <c r="CB582" s="341"/>
      <c r="CC582" s="341"/>
      <c r="CD582" s="341"/>
      <c r="CE582" s="341"/>
      <c r="CF582" s="341"/>
      <c r="CG582" s="341"/>
      <c r="CH582" s="341"/>
      <c r="CI582" s="341"/>
      <c r="CJ582" s="341"/>
      <c r="CK582" s="341"/>
      <c r="CL582" s="341"/>
      <c r="CM582" s="341"/>
      <c r="CN582" s="341"/>
      <c r="CO582" s="341"/>
      <c r="CP582" s="341"/>
      <c r="CQ582" s="341"/>
      <c r="CR582" s="341"/>
      <c r="CS582" s="341"/>
      <c r="CT582" s="341"/>
      <c r="CU582" s="341"/>
      <c r="CV582" s="341"/>
      <c r="CW582" s="341"/>
      <c r="CX582" s="341"/>
      <c r="CY582" s="341"/>
      <c r="CZ582" s="341"/>
    </row>
    <row r="583" s="345" customFormat="true" ht="25.15" customHeight="true" x14ac:dyDescent="0.2">
      <c r="C583" s="1077"/>
      <c r="D583" s="1078"/>
      <c r="E583" s="609"/>
      <c r="F583" s="609"/>
      <c r="G583" s="609"/>
      <c r="H583" s="1077"/>
      <c r="I583" s="1078"/>
      <c r="J583" s="609"/>
      <c r="K583" s="609"/>
      <c r="L583" s="609"/>
      <c r="M583" s="1077"/>
      <c r="N583" s="1078"/>
      <c r="O583" s="609"/>
      <c r="P583" s="609"/>
      <c r="Q583" s="609"/>
      <c r="Z583" s="338"/>
      <c r="AA583" s="338"/>
      <c r="AB583" s="338"/>
      <c r="AC583" s="338"/>
      <c r="AD583" s="338"/>
      <c r="AE583" s="338"/>
      <c r="AF583" s="338"/>
      <c r="AG583" s="338"/>
      <c r="AH583" s="338"/>
      <c r="AI583" s="338"/>
      <c r="AJ583" s="338"/>
      <c r="AK583" s="338"/>
      <c r="AL583" s="338"/>
      <c r="AM583" s="338"/>
      <c r="AN583" s="338"/>
      <c r="AO583" s="338"/>
      <c r="AP583" s="338"/>
      <c r="AQ583" s="338"/>
      <c r="AR583" s="338"/>
      <c r="AS583" s="338"/>
      <c r="AT583" s="338"/>
      <c r="AU583" s="338"/>
      <c r="AV583" s="338"/>
      <c r="AW583" s="338"/>
      <c r="AX583" s="338"/>
      <c r="AY583" s="338"/>
      <c r="AZ583" s="338"/>
      <c r="BA583" s="340"/>
      <c r="BB583" s="419"/>
      <c r="BC583" s="340"/>
      <c r="BD583" s="340"/>
      <c r="BE583" s="340"/>
      <c r="BF583" s="340"/>
      <c r="BG583" s="340"/>
      <c r="BH583" s="340"/>
      <c r="BI583" s="340"/>
      <c r="BJ583" s="340"/>
      <c r="BK583" s="340"/>
      <c r="BL583" s="340"/>
      <c r="BM583" s="340"/>
      <c r="BN583" s="340"/>
      <c r="BO583" s="340"/>
      <c r="BP583" s="340"/>
      <c r="BQ583" s="340"/>
      <c r="BR583" s="340"/>
      <c r="BS583" s="340"/>
      <c r="BT583" s="340"/>
      <c r="BU583" s="340"/>
      <c r="BV583" s="340"/>
      <c r="BW583" s="340"/>
      <c r="BX583" s="340"/>
      <c r="BY583" s="340"/>
      <c r="BZ583" s="341"/>
      <c r="CA583" s="341"/>
      <c r="CB583" s="341"/>
      <c r="CC583" s="341"/>
      <c r="CD583" s="341"/>
      <c r="CE583" s="341"/>
      <c r="CF583" s="341"/>
      <c r="CG583" s="341"/>
      <c r="CH583" s="341"/>
      <c r="CI583" s="341"/>
      <c r="CJ583" s="341"/>
      <c r="CK583" s="341"/>
      <c r="CL583" s="341"/>
      <c r="CM583" s="341"/>
      <c r="CN583" s="341"/>
      <c r="CO583" s="341"/>
      <c r="CP583" s="341"/>
      <c r="CQ583" s="341"/>
      <c r="CR583" s="341"/>
      <c r="CS583" s="341"/>
      <c r="CT583" s="341"/>
      <c r="CU583" s="341"/>
      <c r="CV583" s="341"/>
      <c r="CW583" s="341"/>
      <c r="CX583" s="341"/>
      <c r="CY583" s="341"/>
      <c r="CZ583" s="341"/>
    </row>
    <row r="584" s="345" customFormat="true" ht="25.15" customHeight="true" x14ac:dyDescent="0.2">
      <c r="C584" s="1077"/>
      <c r="D584" s="1078"/>
      <c r="E584" s="609"/>
      <c r="F584" s="609"/>
      <c r="G584" s="609"/>
      <c r="H584" s="1077"/>
      <c r="I584" s="1078"/>
      <c r="J584" s="609"/>
      <c r="K584" s="609"/>
      <c r="L584" s="609"/>
      <c r="M584" s="1077"/>
      <c r="N584" s="1078"/>
      <c r="O584" s="609"/>
      <c r="P584" s="609"/>
      <c r="Q584" s="609"/>
      <c r="Z584" s="338"/>
      <c r="AA584" s="338"/>
      <c r="AB584" s="338"/>
      <c r="AC584" s="338"/>
      <c r="AD584" s="338"/>
      <c r="AE584" s="338"/>
      <c r="AF584" s="338"/>
      <c r="AG584" s="338"/>
      <c r="AH584" s="338"/>
      <c r="AI584" s="338"/>
      <c r="AJ584" s="338"/>
      <c r="AK584" s="338"/>
      <c r="AL584" s="338"/>
      <c r="AM584" s="338"/>
      <c r="AN584" s="338"/>
      <c r="AO584" s="338"/>
      <c r="AP584" s="338"/>
      <c r="AQ584" s="338"/>
      <c r="AR584" s="338"/>
      <c r="AS584" s="338"/>
      <c r="AT584" s="338"/>
      <c r="AU584" s="338"/>
      <c r="AV584" s="338"/>
      <c r="AW584" s="338"/>
      <c r="AX584" s="338"/>
      <c r="AY584" s="338"/>
      <c r="AZ584" s="338"/>
      <c r="BA584" s="340"/>
      <c r="BB584" s="419"/>
      <c r="BC584" s="340"/>
      <c r="BD584" s="340"/>
      <c r="BE584" s="340"/>
      <c r="BF584" s="340"/>
      <c r="BG584" s="340"/>
      <c r="BH584" s="340"/>
      <c r="BI584" s="340"/>
      <c r="BJ584" s="340"/>
      <c r="BK584" s="340"/>
      <c r="BL584" s="340"/>
      <c r="BM584" s="340"/>
      <c r="BN584" s="340"/>
      <c r="BO584" s="340"/>
      <c r="BP584" s="340"/>
      <c r="BQ584" s="340"/>
      <c r="BR584" s="340"/>
      <c r="BS584" s="340"/>
      <c r="BT584" s="340"/>
      <c r="BU584" s="340"/>
      <c r="BV584" s="340"/>
      <c r="BW584" s="340"/>
      <c r="BX584" s="340"/>
      <c r="BY584" s="340"/>
      <c r="BZ584" s="341"/>
      <c r="CA584" s="341"/>
      <c r="CB584" s="341"/>
      <c r="CC584" s="341"/>
      <c r="CD584" s="341"/>
      <c r="CE584" s="341"/>
      <c r="CF584" s="341"/>
      <c r="CG584" s="341"/>
      <c r="CH584" s="341"/>
      <c r="CI584" s="341"/>
      <c r="CJ584" s="341"/>
      <c r="CK584" s="341"/>
      <c r="CL584" s="341"/>
      <c r="CM584" s="341"/>
      <c r="CN584" s="341"/>
      <c r="CO584" s="341"/>
      <c r="CP584" s="341"/>
      <c r="CQ584" s="341"/>
      <c r="CR584" s="341"/>
      <c r="CS584" s="341"/>
      <c r="CT584" s="341"/>
      <c r="CU584" s="341"/>
      <c r="CV584" s="341"/>
      <c r="CW584" s="341"/>
      <c r="CX584" s="341"/>
      <c r="CY584" s="341"/>
      <c r="CZ584" s="341"/>
    </row>
    <row r="585" s="345" customFormat="true" ht="25.15" customHeight="true" x14ac:dyDescent="0.2">
      <c r="C585" s="1077"/>
      <c r="D585" s="1078"/>
      <c r="E585" s="609"/>
      <c r="F585" s="609"/>
      <c r="G585" s="609"/>
      <c r="H585" s="1077"/>
      <c r="I585" s="1078"/>
      <c r="J585" s="609"/>
      <c r="K585" s="609"/>
      <c r="L585" s="609"/>
      <c r="M585" s="1077"/>
      <c r="N585" s="1078"/>
      <c r="O585" s="609"/>
      <c r="P585" s="609"/>
      <c r="Q585" s="609"/>
      <c r="Z585" s="338"/>
      <c r="AA585" s="338"/>
      <c r="AB585" s="338"/>
      <c r="AC585" s="338"/>
      <c r="AD585" s="338"/>
      <c r="AE585" s="338"/>
      <c r="AF585" s="338"/>
      <c r="AG585" s="338"/>
      <c r="AH585" s="338"/>
      <c r="AI585" s="338"/>
      <c r="AJ585" s="338"/>
      <c r="AK585" s="338"/>
      <c r="AL585" s="338"/>
      <c r="AM585" s="338"/>
      <c r="AN585" s="338"/>
      <c r="AO585" s="338"/>
      <c r="AP585" s="338"/>
      <c r="AQ585" s="338"/>
      <c r="AR585" s="338"/>
      <c r="AS585" s="338"/>
      <c r="AT585" s="338"/>
      <c r="AU585" s="338"/>
      <c r="AV585" s="338"/>
      <c r="AW585" s="338"/>
      <c r="AX585" s="338"/>
      <c r="AY585" s="338"/>
      <c r="AZ585" s="338"/>
      <c r="BA585" s="340"/>
      <c r="BB585" s="419"/>
      <c r="BC585" s="340"/>
      <c r="BD585" s="340"/>
      <c r="BE585" s="340"/>
      <c r="BF585" s="340"/>
      <c r="BG585" s="340"/>
      <c r="BH585" s="340"/>
      <c r="BI585" s="340"/>
      <c r="BJ585" s="340"/>
      <c r="BK585" s="340"/>
      <c r="BL585" s="340"/>
      <c r="BM585" s="340"/>
      <c r="BN585" s="340"/>
      <c r="BO585" s="340"/>
      <c r="BP585" s="340"/>
      <c r="BQ585" s="340"/>
      <c r="BR585" s="340"/>
      <c r="BS585" s="340"/>
      <c r="BT585" s="340"/>
      <c r="BU585" s="340"/>
      <c r="BV585" s="340"/>
      <c r="BW585" s="340"/>
      <c r="BX585" s="340"/>
      <c r="BY585" s="340"/>
      <c r="BZ585" s="341"/>
      <c r="CA585" s="341"/>
      <c r="CB585" s="341"/>
      <c r="CC585" s="341"/>
      <c r="CD585" s="341"/>
      <c r="CE585" s="341"/>
      <c r="CF585" s="341"/>
      <c r="CG585" s="341"/>
      <c r="CH585" s="341"/>
      <c r="CI585" s="341"/>
      <c r="CJ585" s="341"/>
      <c r="CK585" s="341"/>
      <c r="CL585" s="341"/>
      <c r="CM585" s="341"/>
      <c r="CN585" s="341"/>
      <c r="CO585" s="341"/>
      <c r="CP585" s="341"/>
      <c r="CQ585" s="341"/>
      <c r="CR585" s="341"/>
      <c r="CS585" s="341"/>
      <c r="CT585" s="341"/>
      <c r="CU585" s="341"/>
      <c r="CV585" s="341"/>
      <c r="CW585" s="341"/>
      <c r="CX585" s="341"/>
      <c r="CY585" s="341"/>
      <c r="CZ585" s="341"/>
    </row>
    <row r="586" s="345" customFormat="true" ht="25.15" customHeight="true" x14ac:dyDescent="0.2">
      <c r="C586" s="1077"/>
      <c r="D586" s="1078"/>
      <c r="E586" s="609"/>
      <c r="F586" s="609"/>
      <c r="G586" s="609"/>
      <c r="H586" s="1077"/>
      <c r="I586" s="1078"/>
      <c r="J586" s="609"/>
      <c r="K586" s="609"/>
      <c r="L586" s="609"/>
      <c r="M586" s="1077"/>
      <c r="N586" s="1078"/>
      <c r="O586" s="609"/>
      <c r="P586" s="609"/>
      <c r="Q586" s="609"/>
      <c r="Z586" s="338"/>
      <c r="AA586" s="338"/>
      <c r="AB586" s="338"/>
      <c r="AC586" s="338"/>
      <c r="AD586" s="338"/>
      <c r="AE586" s="338"/>
      <c r="AF586" s="338"/>
      <c r="AG586" s="338"/>
      <c r="AH586" s="338"/>
      <c r="AI586" s="338"/>
      <c r="AJ586" s="338"/>
      <c r="AK586" s="338"/>
      <c r="AL586" s="338"/>
      <c r="AM586" s="338"/>
      <c r="AN586" s="338"/>
      <c r="AO586" s="338"/>
      <c r="AP586" s="338"/>
      <c r="AQ586" s="338"/>
      <c r="AR586" s="338"/>
      <c r="AS586" s="338"/>
      <c r="AT586" s="338"/>
      <c r="AU586" s="338"/>
      <c r="AV586" s="338"/>
      <c r="AW586" s="338"/>
      <c r="AX586" s="338"/>
      <c r="AY586" s="338"/>
      <c r="AZ586" s="338"/>
      <c r="BA586" s="340"/>
      <c r="BB586" s="419"/>
      <c r="BC586" s="340"/>
      <c r="BD586" s="340"/>
      <c r="BE586" s="340"/>
      <c r="BF586" s="340"/>
      <c r="BG586" s="340"/>
      <c r="BH586" s="340"/>
      <c r="BI586" s="340"/>
      <c r="BJ586" s="340"/>
      <c r="BK586" s="340"/>
      <c r="BL586" s="340"/>
      <c r="BM586" s="340"/>
      <c r="BN586" s="340"/>
      <c r="BO586" s="340"/>
      <c r="BP586" s="340"/>
      <c r="BQ586" s="340"/>
      <c r="BR586" s="340"/>
      <c r="BS586" s="340"/>
      <c r="BT586" s="340"/>
      <c r="BU586" s="340"/>
      <c r="BV586" s="340"/>
      <c r="BW586" s="340"/>
      <c r="BX586" s="340"/>
      <c r="BY586" s="340"/>
      <c r="BZ586" s="341"/>
      <c r="CA586" s="341"/>
      <c r="CB586" s="341"/>
      <c r="CC586" s="341"/>
      <c r="CD586" s="341"/>
      <c r="CE586" s="341"/>
      <c r="CF586" s="341"/>
      <c r="CG586" s="341"/>
      <c r="CH586" s="341"/>
      <c r="CI586" s="341"/>
      <c r="CJ586" s="341"/>
      <c r="CK586" s="341"/>
      <c r="CL586" s="341"/>
      <c r="CM586" s="341"/>
      <c r="CN586" s="341"/>
      <c r="CO586" s="341"/>
      <c r="CP586" s="341"/>
      <c r="CQ586" s="341"/>
      <c r="CR586" s="341"/>
      <c r="CS586" s="341"/>
      <c r="CT586" s="341"/>
      <c r="CU586" s="341"/>
      <c r="CV586" s="341"/>
      <c r="CW586" s="341"/>
      <c r="CX586" s="341"/>
      <c r="CY586" s="341"/>
      <c r="CZ586" s="341"/>
    </row>
    <row r="587" s="345" customFormat="true" ht="25.15" customHeight="true" x14ac:dyDescent="0.2">
      <c r="C587" s="1077"/>
      <c r="D587" s="1078"/>
      <c r="E587" s="609"/>
      <c r="F587" s="609"/>
      <c r="G587" s="609"/>
      <c r="H587" s="1077"/>
      <c r="I587" s="1078"/>
      <c r="J587" s="609"/>
      <c r="K587" s="609"/>
      <c r="L587" s="609"/>
      <c r="M587" s="1077"/>
      <c r="N587" s="1078"/>
      <c r="O587" s="609"/>
      <c r="P587" s="609"/>
      <c r="Q587" s="609"/>
      <c r="Z587" s="338"/>
      <c r="AA587" s="338"/>
      <c r="AB587" s="338"/>
      <c r="AC587" s="338"/>
      <c r="AD587" s="338"/>
      <c r="AE587" s="338"/>
      <c r="AF587" s="338"/>
      <c r="AG587" s="338"/>
      <c r="AH587" s="338"/>
      <c r="AI587" s="338"/>
      <c r="AJ587" s="338"/>
      <c r="AK587" s="338"/>
      <c r="AL587" s="338"/>
      <c r="AM587" s="338"/>
      <c r="AN587" s="338"/>
      <c r="AO587" s="338"/>
      <c r="AP587" s="338"/>
      <c r="AQ587" s="338"/>
      <c r="AR587" s="338"/>
      <c r="AS587" s="338"/>
      <c r="AT587" s="338"/>
      <c r="AU587" s="338"/>
      <c r="AV587" s="338"/>
      <c r="AW587" s="338"/>
      <c r="AX587" s="338"/>
      <c r="AY587" s="338"/>
      <c r="AZ587" s="338"/>
      <c r="BA587" s="340"/>
      <c r="BB587" s="419"/>
      <c r="BC587" s="340"/>
      <c r="BD587" s="340"/>
      <c r="BE587" s="340"/>
      <c r="BF587" s="340"/>
      <c r="BG587" s="340"/>
      <c r="BH587" s="340"/>
      <c r="BI587" s="340"/>
      <c r="BJ587" s="340"/>
      <c r="BK587" s="340"/>
      <c r="BL587" s="340"/>
      <c r="BM587" s="340"/>
      <c r="BN587" s="340"/>
      <c r="BO587" s="340"/>
      <c r="BP587" s="340"/>
      <c r="BQ587" s="340"/>
      <c r="BR587" s="340"/>
      <c r="BS587" s="340"/>
      <c r="BT587" s="340"/>
      <c r="BU587" s="340"/>
      <c r="BV587" s="340"/>
      <c r="BW587" s="340"/>
      <c r="BX587" s="340"/>
      <c r="BY587" s="340"/>
      <c r="BZ587" s="341"/>
      <c r="CA587" s="341"/>
      <c r="CB587" s="341"/>
      <c r="CC587" s="341"/>
      <c r="CD587" s="341"/>
      <c r="CE587" s="341"/>
      <c r="CF587" s="341"/>
      <c r="CG587" s="341"/>
      <c r="CH587" s="341"/>
      <c r="CI587" s="341"/>
      <c r="CJ587" s="341"/>
      <c r="CK587" s="341"/>
      <c r="CL587" s="341"/>
      <c r="CM587" s="341"/>
      <c r="CN587" s="341"/>
      <c r="CO587" s="341"/>
      <c r="CP587" s="341"/>
      <c r="CQ587" s="341"/>
      <c r="CR587" s="341"/>
      <c r="CS587" s="341"/>
      <c r="CT587" s="341"/>
      <c r="CU587" s="341"/>
      <c r="CV587" s="341"/>
      <c r="CW587" s="341"/>
      <c r="CX587" s="341"/>
      <c r="CY587" s="341"/>
      <c r="CZ587" s="341"/>
    </row>
    <row r="588" s="345" customFormat="true" ht="25.15" customHeight="true" x14ac:dyDescent="0.2">
      <c r="C588" s="1077"/>
      <c r="D588" s="1078"/>
      <c r="E588" s="609"/>
      <c r="F588" s="609"/>
      <c r="G588" s="609"/>
      <c r="H588" s="1077"/>
      <c r="I588" s="1078"/>
      <c r="J588" s="609"/>
      <c r="K588" s="609"/>
      <c r="L588" s="609"/>
      <c r="M588" s="1077"/>
      <c r="N588" s="1078"/>
      <c r="O588" s="609"/>
      <c r="P588" s="609"/>
      <c r="Q588" s="609"/>
      <c r="Z588" s="338"/>
      <c r="AA588" s="338"/>
      <c r="AB588" s="338"/>
      <c r="AC588" s="338"/>
      <c r="AD588" s="338"/>
      <c r="AE588" s="338"/>
      <c r="AF588" s="338"/>
      <c r="AG588" s="338"/>
      <c r="AH588" s="338"/>
      <c r="AI588" s="338"/>
      <c r="AJ588" s="338"/>
      <c r="AK588" s="338"/>
      <c r="AL588" s="338"/>
      <c r="AM588" s="338"/>
      <c r="AN588" s="338"/>
      <c r="AO588" s="338"/>
      <c r="AP588" s="338"/>
      <c r="AQ588" s="338"/>
      <c r="AR588" s="338"/>
      <c r="AS588" s="338"/>
      <c r="AT588" s="338"/>
      <c r="AU588" s="338"/>
      <c r="AV588" s="338"/>
      <c r="AW588" s="338"/>
      <c r="AX588" s="338"/>
      <c r="AY588" s="338"/>
      <c r="AZ588" s="338"/>
      <c r="BA588" s="340"/>
      <c r="BB588" s="419"/>
      <c r="BC588" s="340"/>
      <c r="BD588" s="340"/>
      <c r="BE588" s="340"/>
      <c r="BF588" s="340"/>
      <c r="BG588" s="340"/>
      <c r="BH588" s="340"/>
      <c r="BI588" s="340"/>
      <c r="BJ588" s="340"/>
      <c r="BK588" s="340"/>
      <c r="BL588" s="340"/>
      <c r="BM588" s="340"/>
      <c r="BN588" s="340"/>
      <c r="BO588" s="340"/>
      <c r="BP588" s="340"/>
      <c r="BQ588" s="340"/>
      <c r="BR588" s="340"/>
      <c r="BS588" s="340"/>
      <c r="BT588" s="340"/>
      <c r="BU588" s="340"/>
      <c r="BV588" s="340"/>
      <c r="BW588" s="340"/>
      <c r="BX588" s="340"/>
      <c r="BY588" s="340"/>
      <c r="BZ588" s="341"/>
      <c r="CA588" s="341"/>
      <c r="CB588" s="341"/>
      <c r="CC588" s="341"/>
      <c r="CD588" s="341"/>
      <c r="CE588" s="341"/>
      <c r="CF588" s="341"/>
      <c r="CG588" s="341"/>
      <c r="CH588" s="341"/>
      <c r="CI588" s="341"/>
      <c r="CJ588" s="341"/>
      <c r="CK588" s="341"/>
      <c r="CL588" s="341"/>
      <c r="CM588" s="341"/>
      <c r="CN588" s="341"/>
      <c r="CO588" s="341"/>
      <c r="CP588" s="341"/>
      <c r="CQ588" s="341"/>
      <c r="CR588" s="341"/>
      <c r="CS588" s="341"/>
      <c r="CT588" s="341"/>
      <c r="CU588" s="341"/>
      <c r="CV588" s="341"/>
      <c r="CW588" s="341"/>
      <c r="CX588" s="341"/>
      <c r="CY588" s="341"/>
      <c r="CZ588" s="341"/>
    </row>
    <row r="589" s="345" customFormat="true" ht="25.15" customHeight="true" x14ac:dyDescent="0.2">
      <c r="C589" s="1077"/>
      <c r="D589" s="1078"/>
      <c r="E589" s="609"/>
      <c r="F589" s="609"/>
      <c r="G589" s="609"/>
      <c r="H589" s="1077"/>
      <c r="I589" s="1078"/>
      <c r="J589" s="609"/>
      <c r="K589" s="609"/>
      <c r="L589" s="609"/>
      <c r="M589" s="1077"/>
      <c r="N589" s="1078"/>
      <c r="O589" s="609"/>
      <c r="P589" s="609"/>
      <c r="Q589" s="609"/>
      <c r="Z589" s="338"/>
      <c r="AA589" s="338"/>
      <c r="AB589" s="338"/>
      <c r="AC589" s="338"/>
      <c r="AD589" s="338"/>
      <c r="AE589" s="338"/>
      <c r="AF589" s="338"/>
      <c r="AG589" s="338"/>
      <c r="AH589" s="338"/>
      <c r="AI589" s="338"/>
      <c r="AJ589" s="338"/>
      <c r="AK589" s="338"/>
      <c r="AL589" s="338"/>
      <c r="AM589" s="338"/>
      <c r="AN589" s="338"/>
      <c r="AO589" s="338"/>
      <c r="AP589" s="338"/>
      <c r="AQ589" s="338"/>
      <c r="AR589" s="338"/>
      <c r="AS589" s="338"/>
      <c r="AT589" s="338"/>
      <c r="AU589" s="338"/>
      <c r="AV589" s="338"/>
      <c r="AW589" s="338"/>
      <c r="AX589" s="338"/>
      <c r="AY589" s="338"/>
      <c r="AZ589" s="338"/>
      <c r="BA589" s="340"/>
      <c r="BB589" s="419"/>
      <c r="BC589" s="340"/>
      <c r="BD589" s="340"/>
      <c r="BE589" s="340"/>
      <c r="BF589" s="340"/>
      <c r="BG589" s="340"/>
      <c r="BH589" s="340"/>
      <c r="BI589" s="340"/>
      <c r="BJ589" s="340"/>
      <c r="BK589" s="340"/>
      <c r="BL589" s="340"/>
      <c r="BM589" s="340"/>
      <c r="BN589" s="340"/>
      <c r="BO589" s="340"/>
      <c r="BP589" s="340"/>
      <c r="BQ589" s="340"/>
      <c r="BR589" s="340"/>
      <c r="BS589" s="340"/>
      <c r="BT589" s="340"/>
      <c r="BU589" s="340"/>
      <c r="BV589" s="340"/>
      <c r="BW589" s="340"/>
      <c r="BX589" s="340"/>
      <c r="BY589" s="340"/>
      <c r="BZ589" s="341"/>
      <c r="CA589" s="341"/>
      <c r="CB589" s="341"/>
      <c r="CC589" s="341"/>
      <c r="CD589" s="341"/>
      <c r="CE589" s="341"/>
      <c r="CF589" s="341"/>
      <c r="CG589" s="341"/>
      <c r="CH589" s="341"/>
      <c r="CI589" s="341"/>
      <c r="CJ589" s="341"/>
      <c r="CK589" s="341"/>
      <c r="CL589" s="341"/>
      <c r="CM589" s="341"/>
      <c r="CN589" s="341"/>
      <c r="CO589" s="341"/>
      <c r="CP589" s="341"/>
      <c r="CQ589" s="341"/>
      <c r="CR589" s="341"/>
      <c r="CS589" s="341"/>
      <c r="CT589" s="341"/>
      <c r="CU589" s="341"/>
      <c r="CV589" s="341"/>
      <c r="CW589" s="341"/>
      <c r="CX589" s="341"/>
      <c r="CY589" s="341"/>
      <c r="CZ589" s="341"/>
    </row>
    <row r="590" s="345" customFormat="true" ht="25.15" customHeight="true" x14ac:dyDescent="0.2">
      <c r="C590" s="1077"/>
      <c r="D590" s="1078"/>
      <c r="E590" s="609"/>
      <c r="F590" s="609"/>
      <c r="G590" s="609"/>
      <c r="H590" s="1077"/>
      <c r="I590" s="1078"/>
      <c r="J590" s="609"/>
      <c r="K590" s="609"/>
      <c r="L590" s="609"/>
      <c r="M590" s="1077"/>
      <c r="N590" s="1078"/>
      <c r="O590" s="609"/>
      <c r="P590" s="609"/>
      <c r="Q590" s="609"/>
      <c r="Z590" s="338"/>
      <c r="AA590" s="338"/>
      <c r="AB590" s="338"/>
      <c r="AC590" s="338"/>
      <c r="AD590" s="338"/>
      <c r="AE590" s="338"/>
      <c r="AF590" s="338"/>
      <c r="AG590" s="338"/>
      <c r="AH590" s="338"/>
      <c r="AI590" s="338"/>
      <c r="AJ590" s="338"/>
      <c r="AK590" s="338"/>
      <c r="AL590" s="338"/>
      <c r="AM590" s="338"/>
      <c r="AN590" s="338"/>
      <c r="AO590" s="338"/>
      <c r="AP590" s="338"/>
      <c r="AQ590" s="338"/>
      <c r="AR590" s="338"/>
      <c r="AS590" s="338"/>
      <c r="AT590" s="338"/>
      <c r="AU590" s="338"/>
      <c r="AV590" s="338"/>
      <c r="AW590" s="338"/>
      <c r="AX590" s="338"/>
      <c r="AY590" s="338"/>
      <c r="AZ590" s="338"/>
      <c r="BA590" s="340"/>
      <c r="BB590" s="419"/>
      <c r="BC590" s="340"/>
      <c r="BD590" s="340"/>
      <c r="BE590" s="340"/>
      <c r="BF590" s="340"/>
      <c r="BG590" s="340"/>
      <c r="BH590" s="340"/>
      <c r="BI590" s="340"/>
      <c r="BJ590" s="340"/>
      <c r="BK590" s="340"/>
      <c r="BL590" s="340"/>
      <c r="BM590" s="340"/>
      <c r="BN590" s="340"/>
      <c r="BO590" s="340"/>
      <c r="BP590" s="340"/>
      <c r="BQ590" s="340"/>
      <c r="BR590" s="340"/>
      <c r="BS590" s="340"/>
      <c r="BT590" s="340"/>
      <c r="BU590" s="340"/>
      <c r="BV590" s="340"/>
      <c r="BW590" s="340"/>
      <c r="BX590" s="340"/>
      <c r="BY590" s="340"/>
      <c r="BZ590" s="341"/>
      <c r="CA590" s="341"/>
      <c r="CB590" s="341"/>
      <c r="CC590" s="341"/>
      <c r="CD590" s="341"/>
      <c r="CE590" s="341"/>
      <c r="CF590" s="341"/>
      <c r="CG590" s="341"/>
      <c r="CH590" s="341"/>
      <c r="CI590" s="341"/>
      <c r="CJ590" s="341"/>
      <c r="CK590" s="341"/>
      <c r="CL590" s="341"/>
      <c r="CM590" s="341"/>
      <c r="CN590" s="341"/>
      <c r="CO590" s="341"/>
      <c r="CP590" s="341"/>
      <c r="CQ590" s="341"/>
      <c r="CR590" s="341"/>
      <c r="CS590" s="341"/>
      <c r="CT590" s="341"/>
      <c r="CU590" s="341"/>
      <c r="CV590" s="341"/>
      <c r="CW590" s="341"/>
      <c r="CX590" s="341"/>
      <c r="CY590" s="341"/>
      <c r="CZ590" s="341"/>
    </row>
    <row r="591" s="345" customFormat="true" ht="25.15" customHeight="true" x14ac:dyDescent="0.2">
      <c r="C591" s="1077"/>
      <c r="D591" s="1078"/>
      <c r="E591" s="609"/>
      <c r="F591" s="609"/>
      <c r="G591" s="609"/>
      <c r="H591" s="1077"/>
      <c r="I591" s="1078"/>
      <c r="J591" s="609"/>
      <c r="K591" s="609"/>
      <c r="L591" s="609"/>
      <c r="M591" s="1077"/>
      <c r="N591" s="1078"/>
      <c r="O591" s="609"/>
      <c r="P591" s="609"/>
      <c r="Q591" s="609"/>
      <c r="Z591" s="338"/>
      <c r="AA591" s="338"/>
      <c r="AB591" s="338"/>
      <c r="AC591" s="338"/>
      <c r="AD591" s="338"/>
      <c r="AE591" s="338"/>
      <c r="AF591" s="338"/>
      <c r="AG591" s="338"/>
      <c r="AH591" s="338"/>
      <c r="AI591" s="338"/>
      <c r="AJ591" s="338"/>
      <c r="AK591" s="338"/>
      <c r="AL591" s="338"/>
      <c r="AM591" s="338"/>
      <c r="AN591" s="338"/>
      <c r="AO591" s="338"/>
      <c r="AP591" s="338"/>
      <c r="AQ591" s="338"/>
      <c r="AR591" s="338"/>
      <c r="AS591" s="338"/>
      <c r="AT591" s="338"/>
      <c r="AU591" s="338"/>
      <c r="AV591" s="338"/>
      <c r="AW591" s="338"/>
      <c r="AX591" s="338"/>
      <c r="AY591" s="338"/>
      <c r="AZ591" s="338"/>
      <c r="BA591" s="340"/>
      <c r="BB591" s="419"/>
      <c r="BC591" s="340"/>
      <c r="BD591" s="340"/>
      <c r="BE591" s="340"/>
      <c r="BF591" s="340"/>
      <c r="BG591" s="340"/>
      <c r="BH591" s="340"/>
      <c r="BI591" s="340"/>
      <c r="BJ591" s="340"/>
      <c r="BK591" s="340"/>
      <c r="BL591" s="340"/>
      <c r="BM591" s="340"/>
      <c r="BN591" s="340"/>
      <c r="BO591" s="340"/>
      <c r="BP591" s="340"/>
      <c r="BQ591" s="340"/>
      <c r="BR591" s="340"/>
      <c r="BS591" s="340"/>
      <c r="BT591" s="340"/>
      <c r="BU591" s="340"/>
      <c r="BV591" s="340"/>
      <c r="BW591" s="340"/>
      <c r="BX591" s="340"/>
      <c r="BY591" s="340"/>
      <c r="BZ591" s="341"/>
      <c r="CA591" s="341"/>
      <c r="CB591" s="341"/>
      <c r="CC591" s="341"/>
      <c r="CD591" s="341"/>
      <c r="CE591" s="341"/>
      <c r="CF591" s="341"/>
      <c r="CG591" s="341"/>
      <c r="CH591" s="341"/>
      <c r="CI591" s="341"/>
      <c r="CJ591" s="341"/>
      <c r="CK591" s="341"/>
      <c r="CL591" s="341"/>
      <c r="CM591" s="341"/>
      <c r="CN591" s="341"/>
      <c r="CO591" s="341"/>
      <c r="CP591" s="341"/>
      <c r="CQ591" s="341"/>
      <c r="CR591" s="341"/>
      <c r="CS591" s="341"/>
      <c r="CT591" s="341"/>
      <c r="CU591" s="341"/>
      <c r="CV591" s="341"/>
      <c r="CW591" s="341"/>
      <c r="CX591" s="341"/>
      <c r="CY591" s="341"/>
      <c r="CZ591" s="341"/>
    </row>
    <row r="592" s="345" customFormat="true" ht="25.15" customHeight="true" x14ac:dyDescent="0.2">
      <c r="C592" s="1077"/>
      <c r="D592" s="1078"/>
      <c r="E592" s="609"/>
      <c r="F592" s="609"/>
      <c r="G592" s="609"/>
      <c r="H592" s="1077"/>
      <c r="I592" s="1078"/>
      <c r="J592" s="609"/>
      <c r="K592" s="609"/>
      <c r="L592" s="609"/>
      <c r="M592" s="1077"/>
      <c r="N592" s="1078"/>
      <c r="O592" s="609"/>
      <c r="P592" s="609"/>
      <c r="Q592" s="609"/>
      <c r="Z592" s="338"/>
      <c r="AA592" s="338"/>
      <c r="AB592" s="338"/>
      <c r="AC592" s="338"/>
      <c r="AD592" s="338"/>
      <c r="AE592" s="338"/>
      <c r="AF592" s="338"/>
      <c r="AG592" s="338"/>
      <c r="AH592" s="338"/>
      <c r="AI592" s="338"/>
      <c r="AJ592" s="338"/>
      <c r="AK592" s="338"/>
      <c r="AL592" s="338"/>
      <c r="AM592" s="338"/>
      <c r="AN592" s="338"/>
      <c r="AO592" s="338"/>
      <c r="AP592" s="338"/>
      <c r="AQ592" s="338"/>
      <c r="AR592" s="338"/>
      <c r="AS592" s="338"/>
      <c r="AT592" s="338"/>
      <c r="AU592" s="338"/>
      <c r="AV592" s="338"/>
      <c r="AW592" s="338"/>
      <c r="AX592" s="338"/>
      <c r="AY592" s="338"/>
      <c r="AZ592" s="338"/>
      <c r="BA592" s="340"/>
      <c r="BB592" s="419"/>
      <c r="BC592" s="340"/>
      <c r="BD592" s="340"/>
      <c r="BE592" s="340"/>
      <c r="BF592" s="340"/>
      <c r="BG592" s="340"/>
      <c r="BH592" s="340"/>
      <c r="BI592" s="340"/>
      <c r="BJ592" s="340"/>
      <c r="BK592" s="340"/>
      <c r="BL592" s="340"/>
      <c r="BM592" s="340"/>
      <c r="BN592" s="340"/>
      <c r="BO592" s="340"/>
      <c r="BP592" s="340"/>
      <c r="BQ592" s="340"/>
      <c r="BR592" s="340"/>
      <c r="BS592" s="340"/>
      <c r="BT592" s="340"/>
      <c r="BU592" s="340"/>
      <c r="BV592" s="340"/>
      <c r="BW592" s="340"/>
      <c r="BX592" s="340"/>
      <c r="BY592" s="340"/>
      <c r="BZ592" s="341"/>
      <c r="CA592" s="341"/>
      <c r="CB592" s="341"/>
      <c r="CC592" s="341"/>
      <c r="CD592" s="341"/>
      <c r="CE592" s="341"/>
      <c r="CF592" s="341"/>
      <c r="CG592" s="341"/>
      <c r="CH592" s="341"/>
      <c r="CI592" s="341"/>
      <c r="CJ592" s="341"/>
      <c r="CK592" s="341"/>
      <c r="CL592" s="341"/>
      <c r="CM592" s="341"/>
      <c r="CN592" s="341"/>
      <c r="CO592" s="341"/>
      <c r="CP592" s="341"/>
      <c r="CQ592" s="341"/>
      <c r="CR592" s="341"/>
      <c r="CS592" s="341"/>
      <c r="CT592" s="341"/>
      <c r="CU592" s="341"/>
      <c r="CV592" s="341"/>
      <c r="CW592" s="341"/>
      <c r="CX592" s="341"/>
      <c r="CY592" s="341"/>
      <c r="CZ592" s="341"/>
    </row>
    <row r="593" s="345" customFormat="true" ht="25.15" customHeight="true" x14ac:dyDescent="0.2">
      <c r="C593" s="1077"/>
      <c r="D593" s="1078"/>
      <c r="E593" s="609"/>
      <c r="F593" s="609"/>
      <c r="G593" s="609"/>
      <c r="H593" s="1077"/>
      <c r="I593" s="1078"/>
      <c r="J593" s="609"/>
      <c r="K593" s="609"/>
      <c r="L593" s="609"/>
      <c r="M593" s="1077"/>
      <c r="N593" s="1078"/>
      <c r="O593" s="609"/>
      <c r="P593" s="609"/>
      <c r="Q593" s="609"/>
      <c r="Z593" s="338"/>
      <c r="AA593" s="338"/>
      <c r="AB593" s="338"/>
      <c r="AC593" s="338"/>
      <c r="AD593" s="338"/>
      <c r="AE593" s="338"/>
      <c r="AF593" s="338"/>
      <c r="AG593" s="338"/>
      <c r="AH593" s="338"/>
      <c r="AI593" s="338"/>
      <c r="AJ593" s="338"/>
      <c r="AK593" s="338"/>
      <c r="AL593" s="338"/>
      <c r="AM593" s="338"/>
      <c r="AN593" s="338"/>
      <c r="AO593" s="338"/>
      <c r="AP593" s="338"/>
      <c r="AQ593" s="338"/>
      <c r="AR593" s="338"/>
      <c r="AS593" s="338"/>
      <c r="AT593" s="338"/>
      <c r="AU593" s="338"/>
      <c r="AV593" s="338"/>
      <c r="AW593" s="338"/>
      <c r="AX593" s="338"/>
      <c r="AY593" s="338"/>
      <c r="AZ593" s="338"/>
      <c r="BA593" s="340"/>
      <c r="BB593" s="419"/>
      <c r="BC593" s="340"/>
      <c r="BD593" s="340"/>
      <c r="BE593" s="340"/>
      <c r="BF593" s="340"/>
      <c r="BG593" s="340"/>
      <c r="BH593" s="340"/>
      <c r="BI593" s="340"/>
      <c r="BJ593" s="340"/>
      <c r="BK593" s="340"/>
      <c r="BL593" s="340"/>
      <c r="BM593" s="340"/>
      <c r="BN593" s="340"/>
      <c r="BO593" s="340"/>
      <c r="BP593" s="340"/>
      <c r="BQ593" s="340"/>
      <c r="BR593" s="340"/>
      <c r="BS593" s="340"/>
      <c r="BT593" s="340"/>
      <c r="BU593" s="340"/>
      <c r="BV593" s="340"/>
      <c r="BW593" s="340"/>
      <c r="BX593" s="340"/>
      <c r="BY593" s="340"/>
      <c r="BZ593" s="341"/>
      <c r="CA593" s="341"/>
      <c r="CB593" s="341"/>
      <c r="CC593" s="341"/>
      <c r="CD593" s="341"/>
      <c r="CE593" s="341"/>
      <c r="CF593" s="341"/>
      <c r="CG593" s="341"/>
      <c r="CH593" s="341"/>
      <c r="CI593" s="341"/>
      <c r="CJ593" s="341"/>
      <c r="CK593" s="341"/>
      <c r="CL593" s="341"/>
      <c r="CM593" s="341"/>
      <c r="CN593" s="341"/>
      <c r="CO593" s="341"/>
      <c r="CP593" s="341"/>
      <c r="CQ593" s="341"/>
      <c r="CR593" s="341"/>
      <c r="CS593" s="341"/>
      <c r="CT593" s="341"/>
      <c r="CU593" s="341"/>
      <c r="CV593" s="341"/>
      <c r="CW593" s="341"/>
      <c r="CX593" s="341"/>
      <c r="CY593" s="341"/>
      <c r="CZ593" s="341"/>
    </row>
    <row r="594" s="345" customFormat="true" ht="25.15" customHeight="true" x14ac:dyDescent="0.2">
      <c r="C594" s="1077"/>
      <c r="D594" s="1078"/>
      <c r="E594" s="609"/>
      <c r="F594" s="609"/>
      <c r="G594" s="609"/>
      <c r="H594" s="1077"/>
      <c r="I594" s="1078"/>
      <c r="J594" s="609"/>
      <c r="K594" s="609"/>
      <c r="L594" s="609"/>
      <c r="M594" s="1077"/>
      <c r="N594" s="1078"/>
      <c r="O594" s="609"/>
      <c r="P594" s="609"/>
      <c r="Q594" s="609"/>
      <c r="Z594" s="338"/>
      <c r="AA594" s="338"/>
      <c r="AB594" s="338"/>
      <c r="AC594" s="338"/>
      <c r="AD594" s="338"/>
      <c r="AE594" s="338"/>
      <c r="AF594" s="338"/>
      <c r="AG594" s="338"/>
      <c r="AH594" s="338"/>
      <c r="AI594" s="338"/>
      <c r="AJ594" s="338"/>
      <c r="AK594" s="338"/>
      <c r="AL594" s="338"/>
      <c r="AM594" s="338"/>
      <c r="AN594" s="338"/>
      <c r="AO594" s="338"/>
      <c r="AP594" s="338"/>
      <c r="AQ594" s="338"/>
      <c r="AR594" s="338"/>
      <c r="AS594" s="338"/>
      <c r="AT594" s="338"/>
      <c r="AU594" s="338"/>
      <c r="AV594" s="338"/>
      <c r="AW594" s="338"/>
      <c r="AX594" s="338"/>
      <c r="AY594" s="338"/>
      <c r="AZ594" s="338"/>
      <c r="BA594" s="340"/>
      <c r="BB594" s="419"/>
      <c r="BC594" s="340"/>
      <c r="BD594" s="340"/>
      <c r="BE594" s="340"/>
      <c r="BF594" s="340"/>
      <c r="BG594" s="340"/>
      <c r="BH594" s="340"/>
      <c r="BI594" s="340"/>
      <c r="BJ594" s="340"/>
      <c r="BK594" s="340"/>
      <c r="BL594" s="340"/>
      <c r="BM594" s="340"/>
      <c r="BN594" s="340"/>
      <c r="BO594" s="340"/>
      <c r="BP594" s="340"/>
      <c r="BQ594" s="340"/>
      <c r="BR594" s="340"/>
      <c r="BS594" s="340"/>
      <c r="BT594" s="340"/>
      <c r="BU594" s="340"/>
      <c r="BV594" s="340"/>
      <c r="BW594" s="340"/>
      <c r="BX594" s="340"/>
      <c r="BY594" s="340"/>
      <c r="BZ594" s="341"/>
      <c r="CA594" s="341"/>
      <c r="CB594" s="341"/>
      <c r="CC594" s="341"/>
      <c r="CD594" s="341"/>
      <c r="CE594" s="341"/>
      <c r="CF594" s="341"/>
      <c r="CG594" s="341"/>
      <c r="CH594" s="341"/>
      <c r="CI594" s="341"/>
      <c r="CJ594" s="341"/>
      <c r="CK594" s="341"/>
      <c r="CL594" s="341"/>
      <c r="CM594" s="341"/>
      <c r="CN594" s="341"/>
      <c r="CO594" s="341"/>
      <c r="CP594" s="341"/>
      <c r="CQ594" s="341"/>
      <c r="CR594" s="341"/>
      <c r="CS594" s="341"/>
      <c r="CT594" s="341"/>
      <c r="CU594" s="341"/>
      <c r="CV594" s="341"/>
      <c r="CW594" s="341"/>
      <c r="CX594" s="341"/>
      <c r="CY594" s="341"/>
      <c r="CZ594" s="341"/>
    </row>
    <row r="595" s="345" customFormat="true" ht="25.15" customHeight="true" x14ac:dyDescent="0.2">
      <c r="C595" s="1077"/>
      <c r="D595" s="1078"/>
      <c r="E595" s="609"/>
      <c r="F595" s="609"/>
      <c r="G595" s="609"/>
      <c r="H595" s="1077"/>
      <c r="I595" s="1078"/>
      <c r="J595" s="609"/>
      <c r="K595" s="609"/>
      <c r="L595" s="609"/>
      <c r="M595" s="1077"/>
      <c r="N595" s="1078"/>
      <c r="O595" s="609"/>
      <c r="P595" s="609"/>
      <c r="Q595" s="609"/>
      <c r="Z595" s="338"/>
      <c r="AA595" s="338"/>
      <c r="AB595" s="338"/>
      <c r="AC595" s="338"/>
      <c r="AD595" s="338"/>
      <c r="AE595" s="338"/>
      <c r="AF595" s="338"/>
      <c r="AG595" s="338"/>
      <c r="AH595" s="338"/>
      <c r="AI595" s="338"/>
      <c r="AJ595" s="338"/>
      <c r="AK595" s="338"/>
      <c r="AL595" s="338"/>
      <c r="AM595" s="338"/>
      <c r="AN595" s="338"/>
      <c r="AO595" s="338"/>
      <c r="AP595" s="338"/>
      <c r="AQ595" s="338"/>
      <c r="AR595" s="338"/>
      <c r="AS595" s="338"/>
      <c r="AT595" s="338"/>
      <c r="AU595" s="338"/>
      <c r="AV595" s="338"/>
      <c r="AW595" s="338"/>
      <c r="AX595" s="338"/>
      <c r="AY595" s="338"/>
      <c r="AZ595" s="338"/>
      <c r="BA595" s="340"/>
      <c r="BB595" s="419"/>
      <c r="BC595" s="340"/>
      <c r="BD595" s="340"/>
      <c r="BE595" s="340"/>
      <c r="BF595" s="340"/>
      <c r="BG595" s="340"/>
      <c r="BH595" s="340"/>
      <c r="BI595" s="340"/>
      <c r="BJ595" s="340"/>
      <c r="BK595" s="340"/>
      <c r="BL595" s="340"/>
      <c r="BM595" s="340"/>
      <c r="BN595" s="340"/>
      <c r="BO595" s="340"/>
      <c r="BP595" s="340"/>
      <c r="BQ595" s="340"/>
      <c r="BR595" s="340"/>
      <c r="BS595" s="340"/>
      <c r="BT595" s="340"/>
      <c r="BU595" s="340"/>
      <c r="BV595" s="340"/>
      <c r="BW595" s="340"/>
      <c r="BX595" s="340"/>
      <c r="BY595" s="340"/>
      <c r="BZ595" s="341"/>
      <c r="CA595" s="341"/>
      <c r="CB595" s="341"/>
      <c r="CC595" s="341"/>
      <c r="CD595" s="341"/>
      <c r="CE595" s="341"/>
      <c r="CF595" s="341"/>
      <c r="CG595" s="341"/>
      <c r="CH595" s="341"/>
      <c r="CI595" s="341"/>
      <c r="CJ595" s="341"/>
      <c r="CK595" s="341"/>
      <c r="CL595" s="341"/>
      <c r="CM595" s="341"/>
      <c r="CN595" s="341"/>
      <c r="CO595" s="341"/>
      <c r="CP595" s="341"/>
      <c r="CQ595" s="341"/>
      <c r="CR595" s="341"/>
      <c r="CS595" s="341"/>
      <c r="CT595" s="341"/>
      <c r="CU595" s="341"/>
      <c r="CV595" s="341"/>
      <c r="CW595" s="341"/>
      <c r="CX595" s="341"/>
      <c r="CY595" s="341"/>
      <c r="CZ595" s="341"/>
    </row>
    <row r="596" s="345" customFormat="true" ht="25.15" customHeight="true" x14ac:dyDescent="0.2">
      <c r="C596" s="1077"/>
      <c r="D596" s="1078"/>
      <c r="E596" s="609"/>
      <c r="F596" s="609"/>
      <c r="G596" s="609"/>
      <c r="H596" s="1077"/>
      <c r="I596" s="1078"/>
      <c r="J596" s="609"/>
      <c r="K596" s="609"/>
      <c r="L596" s="609"/>
      <c r="M596" s="1077"/>
      <c r="N596" s="1078"/>
      <c r="O596" s="609"/>
      <c r="P596" s="609"/>
      <c r="Q596" s="609"/>
      <c r="Z596" s="338"/>
      <c r="AA596" s="338"/>
      <c r="AB596" s="338"/>
      <c r="AC596" s="338"/>
      <c r="AD596" s="338"/>
      <c r="AE596" s="338"/>
      <c r="AF596" s="338"/>
      <c r="AG596" s="338"/>
      <c r="AH596" s="338"/>
      <c r="AI596" s="338"/>
      <c r="AJ596" s="338"/>
      <c r="AK596" s="338"/>
      <c r="AL596" s="338"/>
      <c r="AM596" s="338"/>
      <c r="AN596" s="338"/>
      <c r="AO596" s="338"/>
      <c r="AP596" s="338"/>
      <c r="AQ596" s="338"/>
      <c r="AR596" s="338"/>
      <c r="AS596" s="338"/>
      <c r="AT596" s="338"/>
      <c r="AU596" s="338"/>
      <c r="AV596" s="338"/>
      <c r="AW596" s="338"/>
      <c r="AX596" s="338"/>
      <c r="AY596" s="338"/>
      <c r="AZ596" s="338"/>
      <c r="BA596" s="340"/>
      <c r="BB596" s="419"/>
      <c r="BC596" s="340"/>
      <c r="BD596" s="340"/>
      <c r="BE596" s="340"/>
      <c r="BF596" s="340"/>
      <c r="BG596" s="340"/>
      <c r="BH596" s="340"/>
      <c r="BI596" s="340"/>
      <c r="BJ596" s="340"/>
      <c r="BK596" s="340"/>
      <c r="BL596" s="340"/>
      <c r="BM596" s="340"/>
      <c r="BN596" s="340"/>
      <c r="BO596" s="340"/>
      <c r="BP596" s="340"/>
      <c r="BQ596" s="340"/>
      <c r="BR596" s="340"/>
      <c r="BS596" s="340"/>
      <c r="BT596" s="340"/>
      <c r="BU596" s="340"/>
      <c r="BV596" s="340"/>
      <c r="BW596" s="340"/>
      <c r="BX596" s="340"/>
      <c r="BY596" s="340"/>
      <c r="BZ596" s="341"/>
      <c r="CA596" s="341"/>
      <c r="CB596" s="341"/>
      <c r="CC596" s="341"/>
      <c r="CD596" s="341"/>
      <c r="CE596" s="341"/>
      <c r="CF596" s="341"/>
      <c r="CG596" s="341"/>
      <c r="CH596" s="341"/>
      <c r="CI596" s="341"/>
      <c r="CJ596" s="341"/>
      <c r="CK596" s="341"/>
      <c r="CL596" s="341"/>
      <c r="CM596" s="341"/>
      <c r="CN596" s="341"/>
      <c r="CO596" s="341"/>
      <c r="CP596" s="341"/>
      <c r="CQ596" s="341"/>
      <c r="CR596" s="341"/>
      <c r="CS596" s="341"/>
      <c r="CT596" s="341"/>
      <c r="CU596" s="341"/>
      <c r="CV596" s="341"/>
      <c r="CW596" s="341"/>
      <c r="CX596" s="341"/>
      <c r="CY596" s="341"/>
      <c r="CZ596" s="341"/>
    </row>
    <row r="597" s="345" customFormat="true" ht="25.15" customHeight="true" x14ac:dyDescent="0.2">
      <c r="C597" s="1077"/>
      <c r="D597" s="1078"/>
      <c r="E597" s="609"/>
      <c r="F597" s="609"/>
      <c r="G597" s="609"/>
      <c r="H597" s="1077"/>
      <c r="I597" s="1078"/>
      <c r="J597" s="609"/>
      <c r="K597" s="609"/>
      <c r="L597" s="609"/>
      <c r="M597" s="1077"/>
      <c r="N597" s="1078"/>
      <c r="O597" s="609"/>
      <c r="P597" s="609"/>
      <c r="Q597" s="609"/>
      <c r="Z597" s="338"/>
      <c r="AA597" s="338"/>
      <c r="AB597" s="338"/>
      <c r="AC597" s="338"/>
      <c r="AD597" s="338"/>
      <c r="AE597" s="338"/>
      <c r="AF597" s="338"/>
      <c r="AG597" s="338"/>
      <c r="AH597" s="338"/>
      <c r="AI597" s="338"/>
      <c r="AJ597" s="338"/>
      <c r="AK597" s="338"/>
      <c r="AL597" s="338"/>
      <c r="AM597" s="338"/>
      <c r="AN597" s="338"/>
      <c r="AO597" s="338"/>
      <c r="AP597" s="338"/>
      <c r="AQ597" s="338"/>
      <c r="AR597" s="338"/>
      <c r="AS597" s="338"/>
      <c r="AT597" s="338"/>
      <c r="AU597" s="338"/>
      <c r="AV597" s="338"/>
      <c r="AW597" s="338"/>
      <c r="AX597" s="338"/>
      <c r="AY597" s="338"/>
      <c r="AZ597" s="338"/>
      <c r="BA597" s="340"/>
      <c r="BB597" s="419"/>
      <c r="BC597" s="340"/>
      <c r="BD597" s="340"/>
      <c r="BE597" s="340"/>
      <c r="BF597" s="340"/>
      <c r="BG597" s="340"/>
      <c r="BH597" s="340"/>
      <c r="BI597" s="340"/>
      <c r="BJ597" s="340"/>
      <c r="BK597" s="340"/>
      <c r="BL597" s="340"/>
      <c r="BM597" s="340"/>
      <c r="BN597" s="340"/>
      <c r="BO597" s="340"/>
      <c r="BP597" s="340"/>
      <c r="BQ597" s="340"/>
      <c r="BR597" s="340"/>
      <c r="BS597" s="340"/>
      <c r="BT597" s="340"/>
      <c r="BU597" s="340"/>
      <c r="BV597" s="340"/>
      <c r="BW597" s="340"/>
      <c r="BX597" s="340"/>
      <c r="BY597" s="340"/>
      <c r="BZ597" s="341"/>
      <c r="CA597" s="341"/>
      <c r="CB597" s="341"/>
      <c r="CC597" s="341"/>
      <c r="CD597" s="341"/>
      <c r="CE597" s="341"/>
      <c r="CF597" s="341"/>
      <c r="CG597" s="341"/>
      <c r="CH597" s="341"/>
      <c r="CI597" s="341"/>
      <c r="CJ597" s="341"/>
      <c r="CK597" s="341"/>
      <c r="CL597" s="341"/>
      <c r="CM597" s="341"/>
      <c r="CN597" s="341"/>
      <c r="CO597" s="341"/>
      <c r="CP597" s="341"/>
      <c r="CQ597" s="341"/>
      <c r="CR597" s="341"/>
      <c r="CS597" s="341"/>
      <c r="CT597" s="341"/>
      <c r="CU597" s="341"/>
      <c r="CV597" s="341"/>
      <c r="CW597" s="341"/>
      <c r="CX597" s="341"/>
      <c r="CY597" s="341"/>
      <c r="CZ597" s="341"/>
    </row>
    <row r="598" s="345" customFormat="true" ht="25.15" customHeight="true" x14ac:dyDescent="0.2">
      <c r="C598" s="1077"/>
      <c r="D598" s="1078"/>
      <c r="E598" s="609"/>
      <c r="F598" s="609"/>
      <c r="G598" s="609"/>
      <c r="H598" s="1077"/>
      <c r="I598" s="1078"/>
      <c r="J598" s="609"/>
      <c r="K598" s="609"/>
      <c r="L598" s="609"/>
      <c r="M598" s="1077"/>
      <c r="N598" s="1078"/>
      <c r="O598" s="609"/>
      <c r="P598" s="609"/>
      <c r="Q598" s="609"/>
      <c r="Z598" s="338"/>
      <c r="AA598" s="338"/>
      <c r="AB598" s="338"/>
      <c r="AC598" s="338"/>
      <c r="AD598" s="338"/>
      <c r="AE598" s="338"/>
      <c r="AF598" s="338"/>
      <c r="AG598" s="338"/>
      <c r="AH598" s="338"/>
      <c r="AI598" s="338"/>
      <c r="AJ598" s="338"/>
      <c r="AK598" s="338"/>
      <c r="AL598" s="338"/>
      <c r="AM598" s="338"/>
      <c r="AN598" s="338"/>
      <c r="AO598" s="338"/>
      <c r="AP598" s="338"/>
      <c r="AQ598" s="338"/>
      <c r="AR598" s="338"/>
      <c r="AS598" s="338"/>
      <c r="AT598" s="338"/>
      <c r="AU598" s="338"/>
      <c r="AV598" s="338"/>
      <c r="AW598" s="338"/>
      <c r="AX598" s="338"/>
      <c r="AY598" s="338"/>
      <c r="AZ598" s="338"/>
      <c r="BA598" s="340"/>
      <c r="BB598" s="419"/>
      <c r="BC598" s="340"/>
      <c r="BD598" s="340"/>
      <c r="BE598" s="340"/>
      <c r="BF598" s="340"/>
      <c r="BG598" s="340"/>
      <c r="BH598" s="340"/>
      <c r="BI598" s="340"/>
      <c r="BJ598" s="340"/>
      <c r="BK598" s="340"/>
      <c r="BL598" s="340"/>
      <c r="BM598" s="340"/>
      <c r="BN598" s="340"/>
      <c r="BO598" s="340"/>
      <c r="BP598" s="340"/>
      <c r="BQ598" s="340"/>
      <c r="BR598" s="340"/>
      <c r="BS598" s="340"/>
      <c r="BT598" s="340"/>
      <c r="BU598" s="340"/>
      <c r="BV598" s="340"/>
      <c r="BW598" s="340"/>
      <c r="BX598" s="340"/>
      <c r="BY598" s="340"/>
      <c r="BZ598" s="341"/>
      <c r="CA598" s="341"/>
      <c r="CB598" s="341"/>
      <c r="CC598" s="341"/>
      <c r="CD598" s="341"/>
      <c r="CE598" s="341"/>
      <c r="CF598" s="341"/>
      <c r="CG598" s="341"/>
      <c r="CH598" s="341"/>
      <c r="CI598" s="341"/>
      <c r="CJ598" s="341"/>
      <c r="CK598" s="341"/>
      <c r="CL598" s="341"/>
      <c r="CM598" s="341"/>
      <c r="CN598" s="341"/>
      <c r="CO598" s="341"/>
      <c r="CP598" s="341"/>
      <c r="CQ598" s="341"/>
      <c r="CR598" s="341"/>
      <c r="CS598" s="341"/>
      <c r="CT598" s="341"/>
      <c r="CU598" s="341"/>
      <c r="CV598" s="341"/>
      <c r="CW598" s="341"/>
      <c r="CX598" s="341"/>
      <c r="CY598" s="341"/>
      <c r="CZ598" s="341"/>
    </row>
    <row r="599" s="345" customFormat="true" ht="25.15" customHeight="true" x14ac:dyDescent="0.2">
      <c r="C599" s="1077"/>
      <c r="D599" s="1078"/>
      <c r="E599" s="609"/>
      <c r="F599" s="609"/>
      <c r="G599" s="609"/>
      <c r="H599" s="1077"/>
      <c r="I599" s="1078"/>
      <c r="J599" s="609"/>
      <c r="K599" s="609"/>
      <c r="L599" s="609"/>
      <c r="M599" s="1077"/>
      <c r="N599" s="1078"/>
      <c r="O599" s="609"/>
      <c r="P599" s="609"/>
      <c r="Q599" s="609"/>
      <c r="Z599" s="338"/>
      <c r="AA599" s="338"/>
      <c r="AB599" s="338"/>
      <c r="AC599" s="338"/>
      <c r="AD599" s="338"/>
      <c r="AE599" s="338"/>
      <c r="AF599" s="338"/>
      <c r="AG599" s="338"/>
      <c r="AH599" s="338"/>
      <c r="AI599" s="338"/>
      <c r="AJ599" s="338"/>
      <c r="AK599" s="338"/>
      <c r="AL599" s="338"/>
      <c r="AM599" s="338"/>
      <c r="AN599" s="338"/>
      <c r="AO599" s="338"/>
      <c r="AP599" s="338"/>
      <c r="AQ599" s="338"/>
      <c r="AR599" s="338"/>
      <c r="AS599" s="338"/>
      <c r="AT599" s="338"/>
      <c r="AU599" s="338"/>
      <c r="AV599" s="338"/>
      <c r="AW599" s="338"/>
      <c r="AX599" s="338"/>
      <c r="AY599" s="338"/>
      <c r="AZ599" s="338"/>
      <c r="BA599" s="340"/>
      <c r="BB599" s="419"/>
      <c r="BC599" s="340"/>
      <c r="BD599" s="340"/>
      <c r="BE599" s="340"/>
      <c r="BF599" s="340"/>
      <c r="BG599" s="340"/>
      <c r="BH599" s="340"/>
      <c r="BI599" s="340"/>
      <c r="BJ599" s="340"/>
      <c r="BK599" s="340"/>
      <c r="BL599" s="340"/>
      <c r="BM599" s="340"/>
      <c r="BN599" s="340"/>
      <c r="BO599" s="340"/>
      <c r="BP599" s="340"/>
      <c r="BQ599" s="340"/>
      <c r="BR599" s="340"/>
      <c r="BS599" s="340"/>
      <c r="BT599" s="340"/>
      <c r="BU599" s="340"/>
      <c r="BV599" s="340"/>
      <c r="BW599" s="340"/>
      <c r="BX599" s="340"/>
      <c r="BY599" s="340"/>
      <c r="BZ599" s="341"/>
      <c r="CA599" s="341"/>
      <c r="CB599" s="341"/>
      <c r="CC599" s="341"/>
      <c r="CD599" s="341"/>
      <c r="CE599" s="341"/>
      <c r="CF599" s="341"/>
      <c r="CG599" s="341"/>
      <c r="CH599" s="341"/>
      <c r="CI599" s="341"/>
      <c r="CJ599" s="341"/>
      <c r="CK599" s="341"/>
      <c r="CL599" s="341"/>
      <c r="CM599" s="341"/>
      <c r="CN599" s="341"/>
      <c r="CO599" s="341"/>
      <c r="CP599" s="341"/>
      <c r="CQ599" s="341"/>
      <c r="CR599" s="341"/>
      <c r="CS599" s="341"/>
      <c r="CT599" s="341"/>
      <c r="CU599" s="341"/>
      <c r="CV599" s="341"/>
      <c r="CW599" s="341"/>
      <c r="CX599" s="341"/>
      <c r="CY599" s="341"/>
      <c r="CZ599" s="341"/>
    </row>
    <row r="600" s="345" customFormat="true" ht="25.15" customHeight="true" x14ac:dyDescent="0.2">
      <c r="C600" s="1077"/>
      <c r="D600" s="1078"/>
      <c r="E600" s="609"/>
      <c r="F600" s="609"/>
      <c r="G600" s="609"/>
      <c r="H600" s="1077"/>
      <c r="I600" s="1078"/>
      <c r="J600" s="609"/>
      <c r="K600" s="609"/>
      <c r="L600" s="609"/>
      <c r="M600" s="1077"/>
      <c r="N600" s="1078"/>
      <c r="O600" s="609"/>
      <c r="P600" s="609"/>
      <c r="Q600" s="609"/>
      <c r="Z600" s="338"/>
      <c r="AA600" s="338"/>
      <c r="AB600" s="338"/>
      <c r="AC600" s="338"/>
      <c r="AD600" s="338"/>
      <c r="AE600" s="338"/>
      <c r="AF600" s="338"/>
      <c r="AG600" s="338"/>
      <c r="AH600" s="338"/>
      <c r="AI600" s="338"/>
      <c r="AJ600" s="338"/>
      <c r="AK600" s="338"/>
      <c r="AL600" s="338"/>
      <c r="AM600" s="338"/>
      <c r="AN600" s="338"/>
      <c r="AO600" s="338"/>
      <c r="AP600" s="338"/>
      <c r="AQ600" s="338"/>
      <c r="AR600" s="338"/>
      <c r="AS600" s="338"/>
      <c r="AT600" s="338"/>
      <c r="AU600" s="338"/>
      <c r="AV600" s="338"/>
      <c r="AW600" s="338"/>
      <c r="AX600" s="338"/>
      <c r="AY600" s="338"/>
      <c r="AZ600" s="338"/>
      <c r="BA600" s="340"/>
      <c r="BB600" s="419"/>
      <c r="BC600" s="340"/>
      <c r="BD600" s="340"/>
      <c r="BE600" s="340"/>
      <c r="BF600" s="340"/>
      <c r="BG600" s="340"/>
      <c r="BH600" s="340"/>
      <c r="BI600" s="340"/>
      <c r="BJ600" s="340"/>
      <c r="BK600" s="340"/>
      <c r="BL600" s="340"/>
      <c r="BM600" s="340"/>
      <c r="BN600" s="340"/>
      <c r="BO600" s="340"/>
      <c r="BP600" s="340"/>
      <c r="BQ600" s="340"/>
      <c r="BR600" s="340"/>
      <c r="BS600" s="340"/>
      <c r="BT600" s="340"/>
      <c r="BU600" s="340"/>
      <c r="BV600" s="340"/>
      <c r="BW600" s="340"/>
      <c r="BX600" s="340"/>
      <c r="BY600" s="340"/>
      <c r="BZ600" s="341"/>
      <c r="CA600" s="341"/>
      <c r="CB600" s="341"/>
      <c r="CC600" s="341"/>
      <c r="CD600" s="341"/>
      <c r="CE600" s="341"/>
      <c r="CF600" s="341"/>
      <c r="CG600" s="341"/>
      <c r="CH600" s="341"/>
      <c r="CI600" s="341"/>
      <c r="CJ600" s="341"/>
      <c r="CK600" s="341"/>
      <c r="CL600" s="341"/>
      <c r="CM600" s="341"/>
      <c r="CN600" s="341"/>
      <c r="CO600" s="341"/>
      <c r="CP600" s="341"/>
      <c r="CQ600" s="341"/>
      <c r="CR600" s="341"/>
      <c r="CS600" s="341"/>
      <c r="CT600" s="341"/>
      <c r="CU600" s="341"/>
      <c r="CV600" s="341"/>
      <c r="CW600" s="341"/>
      <c r="CX600" s="341"/>
      <c r="CY600" s="341"/>
      <c r="CZ600" s="341"/>
    </row>
    <row r="601" s="345" customFormat="true" ht="25.15" customHeight="true" x14ac:dyDescent="0.2">
      <c r="C601" s="1077"/>
      <c r="D601" s="1078"/>
      <c r="E601" s="609"/>
      <c r="F601" s="609"/>
      <c r="G601" s="609"/>
      <c r="H601" s="1077"/>
      <c r="I601" s="1078"/>
      <c r="J601" s="609"/>
      <c r="K601" s="609"/>
      <c r="L601" s="609"/>
      <c r="M601" s="1077"/>
      <c r="N601" s="1078"/>
      <c r="O601" s="609"/>
      <c r="P601" s="609"/>
      <c r="Q601" s="609"/>
      <c r="Z601" s="338"/>
      <c r="AA601" s="338"/>
      <c r="AB601" s="338"/>
      <c r="AC601" s="338"/>
      <c r="AD601" s="338"/>
      <c r="AE601" s="338"/>
      <c r="AF601" s="338"/>
      <c r="AG601" s="338"/>
      <c r="AH601" s="338"/>
      <c r="AI601" s="338"/>
      <c r="AJ601" s="338"/>
      <c r="AK601" s="338"/>
      <c r="AL601" s="338"/>
      <c r="AM601" s="338"/>
      <c r="AN601" s="338"/>
      <c r="AO601" s="338"/>
      <c r="AP601" s="338"/>
      <c r="AQ601" s="338"/>
      <c r="AR601" s="338"/>
      <c r="AS601" s="338"/>
      <c r="AT601" s="338"/>
      <c r="AU601" s="338"/>
      <c r="AV601" s="338"/>
      <c r="AW601" s="338"/>
      <c r="AX601" s="338"/>
      <c r="AY601" s="338"/>
      <c r="AZ601" s="338"/>
      <c r="BA601" s="340"/>
      <c r="BB601" s="419"/>
      <c r="BC601" s="340"/>
      <c r="BD601" s="340"/>
      <c r="BE601" s="340"/>
      <c r="BF601" s="340"/>
      <c r="BG601" s="340"/>
      <c r="BH601" s="340"/>
      <c r="BI601" s="340"/>
      <c r="BJ601" s="340"/>
      <c r="BK601" s="340"/>
      <c r="BL601" s="340"/>
      <c r="BM601" s="340"/>
      <c r="BN601" s="340"/>
      <c r="BO601" s="340"/>
      <c r="BP601" s="340"/>
      <c r="BQ601" s="340"/>
      <c r="BR601" s="340"/>
      <c r="BS601" s="340"/>
      <c r="BT601" s="340"/>
      <c r="BU601" s="340"/>
      <c r="BV601" s="340"/>
      <c r="BW601" s="340"/>
      <c r="BX601" s="340"/>
      <c r="BY601" s="340"/>
      <c r="BZ601" s="341"/>
      <c r="CA601" s="341"/>
      <c r="CB601" s="341"/>
      <c r="CC601" s="341"/>
      <c r="CD601" s="341"/>
      <c r="CE601" s="341"/>
      <c r="CF601" s="341"/>
      <c r="CG601" s="341"/>
      <c r="CH601" s="341"/>
      <c r="CI601" s="341"/>
      <c r="CJ601" s="341"/>
      <c r="CK601" s="341"/>
      <c r="CL601" s="341"/>
      <c r="CM601" s="341"/>
      <c r="CN601" s="341"/>
      <c r="CO601" s="341"/>
      <c r="CP601" s="341"/>
      <c r="CQ601" s="341"/>
      <c r="CR601" s="341"/>
      <c r="CS601" s="341"/>
      <c r="CT601" s="341"/>
      <c r="CU601" s="341"/>
      <c r="CV601" s="341"/>
      <c r="CW601" s="341"/>
      <c r="CX601" s="341"/>
      <c r="CY601" s="341"/>
      <c r="CZ601" s="341"/>
    </row>
    <row r="602" s="345" customFormat="true" ht="25.15" customHeight="true" x14ac:dyDescent="0.2">
      <c r="C602" s="1077"/>
      <c r="D602" s="1078"/>
      <c r="E602" s="609"/>
      <c r="F602" s="609"/>
      <c r="G602" s="609"/>
      <c r="H602" s="1077"/>
      <c r="I602" s="1078"/>
      <c r="J602" s="609"/>
      <c r="K602" s="609"/>
      <c r="L602" s="609"/>
      <c r="M602" s="1077"/>
      <c r="N602" s="1078"/>
      <c r="O602" s="609"/>
      <c r="P602" s="609"/>
      <c r="Q602" s="609"/>
      <c r="Z602" s="338"/>
      <c r="AA602" s="338"/>
      <c r="AB602" s="338"/>
      <c r="AC602" s="338"/>
      <c r="AD602" s="338"/>
      <c r="AE602" s="338"/>
      <c r="AF602" s="338"/>
      <c r="AG602" s="338"/>
      <c r="AH602" s="338"/>
      <c r="AI602" s="338"/>
      <c r="AJ602" s="338"/>
      <c r="AK602" s="338"/>
      <c r="AL602" s="338"/>
      <c r="AM602" s="338"/>
      <c r="AN602" s="338"/>
      <c r="AO602" s="338"/>
      <c r="AP602" s="338"/>
      <c r="AQ602" s="338"/>
      <c r="AR602" s="338"/>
      <c r="AS602" s="338"/>
      <c r="AT602" s="338"/>
      <c r="AU602" s="338"/>
      <c r="AV602" s="338"/>
      <c r="AW602" s="338"/>
      <c r="AX602" s="338"/>
      <c r="AY602" s="338"/>
      <c r="AZ602" s="338"/>
      <c r="BA602" s="340"/>
      <c r="BB602" s="419"/>
      <c r="BC602" s="340"/>
      <c r="BD602" s="340"/>
      <c r="BE602" s="340"/>
      <c r="BF602" s="340"/>
      <c r="BG602" s="340"/>
      <c r="BH602" s="340"/>
      <c r="BI602" s="340"/>
      <c r="BJ602" s="340"/>
      <c r="BK602" s="340"/>
      <c r="BL602" s="340"/>
      <c r="BM602" s="340"/>
      <c r="BN602" s="340"/>
      <c r="BO602" s="340"/>
      <c r="BP602" s="340"/>
      <c r="BQ602" s="340"/>
      <c r="BR602" s="340"/>
      <c r="BS602" s="340"/>
      <c r="BT602" s="340"/>
      <c r="BU602" s="340"/>
      <c r="BV602" s="340"/>
      <c r="BW602" s="340"/>
      <c r="BX602" s="340"/>
      <c r="BY602" s="340"/>
      <c r="BZ602" s="341"/>
      <c r="CA602" s="341"/>
      <c r="CB602" s="341"/>
      <c r="CC602" s="341"/>
      <c r="CD602" s="341"/>
      <c r="CE602" s="341"/>
      <c r="CF602" s="341"/>
      <c r="CG602" s="341"/>
      <c r="CH602" s="341"/>
      <c r="CI602" s="341"/>
      <c r="CJ602" s="341"/>
      <c r="CK602" s="341"/>
      <c r="CL602" s="341"/>
      <c r="CM602" s="341"/>
      <c r="CN602" s="341"/>
      <c r="CO602" s="341"/>
      <c r="CP602" s="341"/>
      <c r="CQ602" s="341"/>
      <c r="CR602" s="341"/>
      <c r="CS602" s="341"/>
      <c r="CT602" s="341"/>
      <c r="CU602" s="341"/>
      <c r="CV602" s="341"/>
      <c r="CW602" s="341"/>
      <c r="CX602" s="341"/>
      <c r="CY602" s="341"/>
      <c r="CZ602" s="341"/>
    </row>
    <row r="603" s="345" customFormat="true" ht="25.15" customHeight="true" x14ac:dyDescent="0.2">
      <c r="C603" s="1077"/>
      <c r="D603" s="1078"/>
      <c r="E603" s="609"/>
      <c r="F603" s="609"/>
      <c r="G603" s="609"/>
      <c r="H603" s="1077"/>
      <c r="I603" s="1078"/>
      <c r="J603" s="609"/>
      <c r="K603" s="609"/>
      <c r="L603" s="609"/>
      <c r="M603" s="1077"/>
      <c r="N603" s="1078"/>
      <c r="O603" s="609"/>
      <c r="P603" s="609"/>
      <c r="Q603" s="609"/>
      <c r="Z603" s="338"/>
      <c r="AA603" s="338"/>
      <c r="AB603" s="338"/>
      <c r="AC603" s="338"/>
      <c r="AD603" s="338"/>
      <c r="AE603" s="338"/>
      <c r="AF603" s="338"/>
      <c r="AG603" s="338"/>
      <c r="AH603" s="338"/>
      <c r="AI603" s="338"/>
      <c r="AJ603" s="338"/>
      <c r="AK603" s="338"/>
      <c r="AL603" s="338"/>
      <c r="AM603" s="338"/>
      <c r="AN603" s="338"/>
      <c r="AO603" s="338"/>
      <c r="AP603" s="338"/>
      <c r="AQ603" s="338"/>
      <c r="AR603" s="338"/>
      <c r="AS603" s="338"/>
      <c r="AT603" s="338"/>
      <c r="AU603" s="338"/>
      <c r="AV603" s="338"/>
      <c r="AW603" s="338"/>
      <c r="AX603" s="338"/>
      <c r="AY603" s="338"/>
      <c r="AZ603" s="338"/>
      <c r="BA603" s="340"/>
      <c r="BB603" s="419"/>
      <c r="BC603" s="340"/>
      <c r="BD603" s="340"/>
      <c r="BE603" s="340"/>
      <c r="BF603" s="340"/>
      <c r="BG603" s="340"/>
      <c r="BH603" s="340"/>
      <c r="BI603" s="340"/>
      <c r="BJ603" s="340"/>
      <c r="BK603" s="340"/>
      <c r="BL603" s="340"/>
      <c r="BM603" s="340"/>
      <c r="BN603" s="340"/>
      <c r="BO603" s="340"/>
      <c r="BP603" s="340"/>
      <c r="BQ603" s="340"/>
      <c r="BR603" s="340"/>
      <c r="BS603" s="340"/>
      <c r="BT603" s="340"/>
      <c r="BU603" s="340"/>
      <c r="BV603" s="340"/>
      <c r="BW603" s="340"/>
      <c r="BX603" s="340"/>
      <c r="BY603" s="340"/>
      <c r="BZ603" s="341"/>
      <c r="CA603" s="341"/>
      <c r="CB603" s="341"/>
      <c r="CC603" s="341"/>
      <c r="CD603" s="341"/>
      <c r="CE603" s="341"/>
      <c r="CF603" s="341"/>
      <c r="CG603" s="341"/>
      <c r="CH603" s="341"/>
      <c r="CI603" s="341"/>
      <c r="CJ603" s="341"/>
      <c r="CK603" s="341"/>
      <c r="CL603" s="341"/>
      <c r="CM603" s="341"/>
      <c r="CN603" s="341"/>
      <c r="CO603" s="341"/>
      <c r="CP603" s="341"/>
      <c r="CQ603" s="341"/>
      <c r="CR603" s="341"/>
      <c r="CS603" s="341"/>
      <c r="CT603" s="341"/>
      <c r="CU603" s="341"/>
      <c r="CV603" s="341"/>
      <c r="CW603" s="341"/>
      <c r="CX603" s="341"/>
      <c r="CY603" s="341"/>
      <c r="CZ603" s="341"/>
    </row>
    <row r="604" s="345" customFormat="true" ht="25.15" customHeight="true" x14ac:dyDescent="0.2">
      <c r="C604" s="1077"/>
      <c r="D604" s="1078"/>
      <c r="E604" s="609"/>
      <c r="F604" s="609"/>
      <c r="G604" s="609"/>
      <c r="H604" s="1077"/>
      <c r="I604" s="1078"/>
      <c r="J604" s="609"/>
      <c r="K604" s="609"/>
      <c r="L604" s="609"/>
      <c r="M604" s="1077"/>
      <c r="N604" s="1078"/>
      <c r="O604" s="609"/>
      <c r="P604" s="609"/>
      <c r="Q604" s="609"/>
      <c r="Z604" s="338"/>
      <c r="AA604" s="338"/>
      <c r="AB604" s="338"/>
      <c r="AC604" s="338"/>
      <c r="AD604" s="338"/>
      <c r="AE604" s="338"/>
      <c r="AF604" s="338"/>
      <c r="AG604" s="338"/>
      <c r="AH604" s="338"/>
      <c r="AI604" s="338"/>
      <c r="AJ604" s="338"/>
      <c r="AK604" s="338"/>
      <c r="AL604" s="338"/>
      <c r="AM604" s="338"/>
      <c r="AN604" s="338"/>
      <c r="AO604" s="338"/>
      <c r="AP604" s="338"/>
      <c r="AQ604" s="338"/>
      <c r="AR604" s="338"/>
      <c r="AS604" s="338"/>
      <c r="AT604" s="338"/>
      <c r="AU604" s="338"/>
      <c r="AV604" s="338"/>
      <c r="AW604" s="338"/>
      <c r="AX604" s="338"/>
      <c r="AY604" s="338"/>
      <c r="AZ604" s="338"/>
      <c r="BA604" s="341"/>
      <c r="BB604" s="420"/>
      <c r="BC604" s="341"/>
      <c r="BD604" s="341"/>
      <c r="BE604" s="341"/>
      <c r="BF604" s="341"/>
      <c r="BG604" s="341"/>
      <c r="BH604" s="341"/>
      <c r="BI604" s="341"/>
      <c r="BJ604" s="341"/>
      <c r="BK604" s="341"/>
      <c r="BL604" s="341"/>
      <c r="BM604" s="341"/>
      <c r="BN604" s="341"/>
      <c r="BO604" s="341"/>
      <c r="BP604" s="341"/>
      <c r="BQ604" s="341"/>
      <c r="BR604" s="341"/>
      <c r="BS604" s="341"/>
      <c r="BT604" s="341"/>
      <c r="BU604" s="341"/>
      <c r="BV604" s="341"/>
      <c r="BW604" s="341"/>
      <c r="BX604" s="341"/>
      <c r="BY604" s="341"/>
      <c r="BZ604" s="341"/>
      <c r="CA604" s="341"/>
      <c r="CB604" s="341"/>
      <c r="CC604" s="341"/>
      <c r="CD604" s="341"/>
      <c r="CE604" s="341"/>
      <c r="CF604" s="341"/>
      <c r="CG604" s="341"/>
      <c r="CH604" s="341"/>
      <c r="CI604" s="341"/>
      <c r="CJ604" s="341"/>
      <c r="CK604" s="341"/>
      <c r="CL604" s="341"/>
      <c r="CM604" s="341"/>
      <c r="CN604" s="341"/>
      <c r="CO604" s="341"/>
      <c r="CP604" s="341"/>
      <c r="CQ604" s="341"/>
      <c r="CR604" s="341"/>
      <c r="CS604" s="341"/>
      <c r="CT604" s="341"/>
      <c r="CU604" s="341"/>
      <c r="CV604" s="341"/>
      <c r="CW604" s="341"/>
      <c r="CX604" s="341"/>
      <c r="CY604" s="341"/>
      <c r="CZ604" s="341"/>
    </row>
    <row r="605" s="345" customFormat="true" ht="25.15" customHeight="true" x14ac:dyDescent="0.2">
      <c r="C605" s="1077"/>
      <c r="D605" s="1078"/>
      <c r="E605" s="609"/>
      <c r="F605" s="609"/>
      <c r="G605" s="609"/>
      <c r="H605" s="1077"/>
      <c r="I605" s="1078"/>
      <c r="J605" s="609"/>
      <c r="K605" s="609"/>
      <c r="L605" s="609"/>
      <c r="M605" s="1077"/>
      <c r="N605" s="1078"/>
      <c r="O605" s="609"/>
      <c r="P605" s="609"/>
      <c r="Q605" s="609"/>
      <c r="Z605" s="338"/>
      <c r="AA605" s="338"/>
      <c r="AB605" s="338"/>
      <c r="AC605" s="338"/>
      <c r="AD605" s="338"/>
      <c r="AE605" s="338"/>
      <c r="AF605" s="338"/>
      <c r="AG605" s="338"/>
      <c r="AH605" s="338"/>
      <c r="AI605" s="338"/>
      <c r="AJ605" s="338"/>
      <c r="AK605" s="338"/>
      <c r="AL605" s="338"/>
      <c r="AM605" s="338"/>
      <c r="AN605" s="338"/>
      <c r="AO605" s="338"/>
      <c r="AP605" s="338"/>
      <c r="AQ605" s="338"/>
      <c r="AR605" s="338"/>
      <c r="AS605" s="338"/>
      <c r="AT605" s="338"/>
      <c r="AU605" s="338"/>
      <c r="AV605" s="338"/>
      <c r="AW605" s="338"/>
      <c r="AX605" s="338"/>
      <c r="AY605" s="338"/>
      <c r="AZ605" s="338"/>
      <c r="BA605" s="341"/>
      <c r="BB605" s="420"/>
      <c r="BC605" s="341"/>
      <c r="BD605" s="341"/>
      <c r="BE605" s="341"/>
      <c r="BF605" s="341"/>
      <c r="BG605" s="341"/>
      <c r="BH605" s="341"/>
      <c r="BI605" s="341"/>
      <c r="BJ605" s="341"/>
      <c r="BK605" s="341"/>
      <c r="BL605" s="341"/>
      <c r="BM605" s="341"/>
      <c r="BN605" s="341"/>
      <c r="BO605" s="341"/>
      <c r="BP605" s="341"/>
      <c r="BQ605" s="341"/>
      <c r="BR605" s="341"/>
      <c r="BS605" s="341"/>
      <c r="BT605" s="341"/>
      <c r="BU605" s="341"/>
      <c r="BV605" s="341"/>
      <c r="BW605" s="341"/>
      <c r="BX605" s="341"/>
      <c r="BY605" s="341"/>
      <c r="BZ605" s="341"/>
      <c r="CA605" s="341"/>
      <c r="CB605" s="341"/>
      <c r="CC605" s="341"/>
      <c r="CD605" s="341"/>
      <c r="CE605" s="341"/>
      <c r="CF605" s="341"/>
      <c r="CG605" s="341"/>
      <c r="CH605" s="341"/>
      <c r="CI605" s="341"/>
      <c r="CJ605" s="341"/>
      <c r="CK605" s="341"/>
      <c r="CL605" s="341"/>
      <c r="CM605" s="341"/>
      <c r="CN605" s="341"/>
      <c r="CO605" s="341"/>
      <c r="CP605" s="341"/>
      <c r="CQ605" s="341"/>
      <c r="CR605" s="341"/>
      <c r="CS605" s="341"/>
      <c r="CT605" s="341"/>
      <c r="CU605" s="341"/>
      <c r="CV605" s="341"/>
      <c r="CW605" s="341"/>
      <c r="CX605" s="341"/>
      <c r="CY605" s="341"/>
      <c r="CZ605" s="341"/>
    </row>
    <row r="606" s="345" customFormat="true" ht="25.15" customHeight="true" x14ac:dyDescent="0.2">
      <c r="C606" s="1077"/>
      <c r="D606" s="1078"/>
      <c r="E606" s="609"/>
      <c r="F606" s="609"/>
      <c r="G606" s="609"/>
      <c r="H606" s="1077"/>
      <c r="I606" s="1078"/>
      <c r="J606" s="609"/>
      <c r="K606" s="609"/>
      <c r="L606" s="609"/>
      <c r="M606" s="1077"/>
      <c r="N606" s="1078"/>
      <c r="O606" s="609"/>
      <c r="P606" s="609"/>
      <c r="Q606" s="609"/>
      <c r="Z606" s="338"/>
      <c r="AA606" s="338"/>
      <c r="AB606" s="338"/>
      <c r="AC606" s="338"/>
      <c r="AD606" s="338"/>
      <c r="AE606" s="338"/>
      <c r="AF606" s="338"/>
      <c r="AG606" s="338"/>
      <c r="AH606" s="338"/>
      <c r="AI606" s="338"/>
      <c r="AJ606" s="338"/>
      <c r="AK606" s="338"/>
      <c r="AL606" s="338"/>
      <c r="AM606" s="338"/>
      <c r="AN606" s="338"/>
      <c r="AO606" s="338"/>
      <c r="AP606" s="338"/>
      <c r="AQ606" s="338"/>
      <c r="AR606" s="338"/>
      <c r="AS606" s="338"/>
      <c r="AT606" s="338"/>
      <c r="AU606" s="338"/>
      <c r="AV606" s="338"/>
      <c r="AW606" s="338"/>
      <c r="AX606" s="338"/>
      <c r="AY606" s="338"/>
      <c r="AZ606" s="338"/>
      <c r="BA606" s="341"/>
      <c r="BB606" s="420"/>
      <c r="BC606" s="341"/>
      <c r="BD606" s="341"/>
      <c r="BE606" s="341"/>
      <c r="BF606" s="341"/>
      <c r="BG606" s="341"/>
      <c r="BH606" s="341"/>
      <c r="BI606" s="341"/>
      <c r="BJ606" s="341"/>
      <c r="BK606" s="341"/>
      <c r="BL606" s="341"/>
      <c r="BM606" s="341"/>
      <c r="BN606" s="341"/>
      <c r="BO606" s="341"/>
      <c r="BP606" s="341"/>
      <c r="BQ606" s="341"/>
      <c r="BR606" s="341"/>
      <c r="BS606" s="341"/>
      <c r="BT606" s="341"/>
      <c r="BU606" s="341"/>
      <c r="BV606" s="341"/>
      <c r="BW606" s="341"/>
      <c r="BX606" s="341"/>
      <c r="BY606" s="341"/>
      <c r="BZ606" s="341"/>
      <c r="CA606" s="341"/>
      <c r="CB606" s="341"/>
      <c r="CC606" s="341"/>
      <c r="CD606" s="341"/>
      <c r="CE606" s="341"/>
      <c r="CF606" s="341"/>
      <c r="CG606" s="341"/>
      <c r="CH606" s="341"/>
      <c r="CI606" s="341"/>
      <c r="CJ606" s="341"/>
      <c r="CK606" s="341"/>
      <c r="CL606" s="341"/>
      <c r="CM606" s="341"/>
      <c r="CN606" s="341"/>
      <c r="CO606" s="341"/>
      <c r="CP606" s="341"/>
      <c r="CQ606" s="341"/>
      <c r="CR606" s="341"/>
      <c r="CS606" s="341"/>
      <c r="CT606" s="341"/>
      <c r="CU606" s="341"/>
      <c r="CV606" s="341"/>
      <c r="CW606" s="341"/>
      <c r="CX606" s="341"/>
      <c r="CY606" s="341"/>
      <c r="CZ606" s="341"/>
    </row>
    <row r="607" s="345" customFormat="true" ht="25.15" customHeight="true" x14ac:dyDescent="0.2">
      <c r="C607" s="1077"/>
      <c r="D607" s="1078"/>
      <c r="E607" s="609"/>
      <c r="F607" s="609"/>
      <c r="G607" s="609"/>
      <c r="H607" s="1077"/>
      <c r="I607" s="1078"/>
      <c r="J607" s="609"/>
      <c r="K607" s="609"/>
      <c r="L607" s="609"/>
      <c r="M607" s="1077"/>
      <c r="N607" s="1078"/>
      <c r="O607" s="609"/>
      <c r="P607" s="609"/>
      <c r="Q607" s="609"/>
      <c r="Z607" s="338"/>
      <c r="AA607" s="338"/>
      <c r="AB607" s="338"/>
      <c r="AC607" s="338"/>
      <c r="AD607" s="338"/>
      <c r="AE607" s="338"/>
      <c r="AF607" s="338"/>
      <c r="AG607" s="338"/>
      <c r="AH607" s="338"/>
      <c r="AI607" s="338"/>
      <c r="AJ607" s="338"/>
      <c r="AK607" s="338"/>
      <c r="AL607" s="338"/>
      <c r="AM607" s="338"/>
      <c r="AN607" s="338"/>
      <c r="AO607" s="338"/>
      <c r="AP607" s="338"/>
      <c r="AQ607" s="338"/>
      <c r="AR607" s="338"/>
      <c r="AS607" s="338"/>
      <c r="AT607" s="338"/>
      <c r="AU607" s="338"/>
      <c r="AV607" s="338"/>
      <c r="AW607" s="338"/>
      <c r="AX607" s="338"/>
      <c r="AY607" s="338"/>
      <c r="AZ607" s="338"/>
      <c r="BA607" s="341"/>
      <c r="BB607" s="420"/>
      <c r="BC607" s="341"/>
      <c r="BD607" s="341"/>
      <c r="BE607" s="341"/>
      <c r="BF607" s="341"/>
      <c r="BG607" s="341"/>
      <c r="BH607" s="341"/>
      <c r="BI607" s="341"/>
      <c r="BJ607" s="341"/>
      <c r="BK607" s="341"/>
      <c r="BL607" s="341"/>
      <c r="BM607" s="341"/>
      <c r="BN607" s="341"/>
      <c r="BO607" s="341"/>
      <c r="BP607" s="341"/>
      <c r="BQ607" s="341"/>
      <c r="BR607" s="341"/>
      <c r="BS607" s="341"/>
      <c r="BT607" s="341"/>
      <c r="BU607" s="341"/>
      <c r="BV607" s="341"/>
      <c r="BW607" s="341"/>
      <c r="BX607" s="341"/>
      <c r="BY607" s="341"/>
      <c r="BZ607" s="341"/>
      <c r="CA607" s="341"/>
      <c r="CB607" s="341"/>
      <c r="CC607" s="341"/>
      <c r="CD607" s="341"/>
      <c r="CE607" s="341"/>
      <c r="CF607" s="341"/>
      <c r="CG607" s="341"/>
      <c r="CH607" s="341"/>
      <c r="CI607" s="341"/>
      <c r="CJ607" s="341"/>
      <c r="CK607" s="341"/>
      <c r="CL607" s="341"/>
      <c r="CM607" s="341"/>
      <c r="CN607" s="341"/>
      <c r="CO607" s="341"/>
      <c r="CP607" s="341"/>
      <c r="CQ607" s="341"/>
      <c r="CR607" s="341"/>
      <c r="CS607" s="341"/>
      <c r="CT607" s="341"/>
      <c r="CU607" s="341"/>
      <c r="CV607" s="341"/>
      <c r="CW607" s="341"/>
      <c r="CX607" s="341"/>
      <c r="CY607" s="341"/>
      <c r="CZ607" s="341"/>
    </row>
    <row r="608" s="345" customFormat="true" ht="25.15" customHeight="true" x14ac:dyDescent="0.2">
      <c r="C608" s="1077"/>
      <c r="D608" s="1078"/>
      <c r="E608" s="609"/>
      <c r="F608" s="609"/>
      <c r="G608" s="609"/>
      <c r="H608" s="1077"/>
      <c r="I608" s="1078"/>
      <c r="J608" s="609"/>
      <c r="K608" s="609"/>
      <c r="L608" s="609"/>
      <c r="M608" s="1077"/>
      <c r="N608" s="1078"/>
      <c r="O608" s="609"/>
      <c r="P608" s="609"/>
      <c r="Q608" s="609"/>
      <c r="Z608" s="338"/>
      <c r="AA608" s="338"/>
      <c r="AB608" s="338"/>
      <c r="AC608" s="338"/>
      <c r="AD608" s="338"/>
      <c r="AE608" s="338"/>
      <c r="AF608" s="338"/>
      <c r="AG608" s="338"/>
      <c r="AH608" s="338"/>
      <c r="AI608" s="338"/>
      <c r="AJ608" s="338"/>
      <c r="AK608" s="338"/>
      <c r="AL608" s="338"/>
      <c r="AM608" s="338"/>
      <c r="AN608" s="338"/>
      <c r="AO608" s="338"/>
      <c r="AP608" s="338"/>
      <c r="AQ608" s="338"/>
      <c r="AR608" s="338"/>
      <c r="AS608" s="338"/>
      <c r="AT608" s="338"/>
      <c r="AU608" s="338"/>
      <c r="AV608" s="338"/>
      <c r="AW608" s="338"/>
      <c r="AX608" s="338"/>
      <c r="AY608" s="338"/>
      <c r="AZ608" s="338"/>
      <c r="BA608" s="341"/>
      <c r="BB608" s="420"/>
      <c r="BC608" s="341"/>
      <c r="BD608" s="341"/>
      <c r="BE608" s="341"/>
      <c r="BF608" s="341"/>
      <c r="BG608" s="341"/>
      <c r="BH608" s="341"/>
      <c r="BI608" s="341"/>
      <c r="BJ608" s="341"/>
      <c r="BK608" s="341"/>
      <c r="BL608" s="341"/>
      <c r="BM608" s="341"/>
      <c r="BN608" s="341"/>
      <c r="BO608" s="341"/>
      <c r="BP608" s="341"/>
      <c r="BQ608" s="341"/>
      <c r="BR608" s="341"/>
      <c r="BS608" s="341"/>
      <c r="BT608" s="341"/>
      <c r="BU608" s="341"/>
      <c r="BV608" s="341"/>
      <c r="BW608" s="341"/>
      <c r="BX608" s="341"/>
      <c r="BY608" s="341"/>
      <c r="BZ608" s="341"/>
      <c r="CA608" s="341"/>
      <c r="CB608" s="341"/>
      <c r="CC608" s="341"/>
      <c r="CD608" s="341"/>
      <c r="CE608" s="341"/>
      <c r="CF608" s="341"/>
      <c r="CG608" s="341"/>
      <c r="CH608" s="341"/>
      <c r="CI608" s="341"/>
      <c r="CJ608" s="341"/>
      <c r="CK608" s="341"/>
      <c r="CL608" s="341"/>
      <c r="CM608" s="341"/>
      <c r="CN608" s="341"/>
      <c r="CO608" s="341"/>
      <c r="CP608" s="341"/>
      <c r="CQ608" s="341"/>
      <c r="CR608" s="341"/>
      <c r="CS608" s="341"/>
      <c r="CT608" s="341"/>
      <c r="CU608" s="341"/>
      <c r="CV608" s="341"/>
      <c r="CW608" s="341"/>
      <c r="CX608" s="341"/>
      <c r="CY608" s="341"/>
      <c r="CZ608" s="341"/>
    </row>
    <row r="609" s="345" customFormat="true" ht="25.15" customHeight="true" x14ac:dyDescent="0.2">
      <c r="C609" s="1077"/>
      <c r="D609" s="1078"/>
      <c r="E609" s="609"/>
      <c r="F609" s="609"/>
      <c r="G609" s="609"/>
      <c r="H609" s="1077"/>
      <c r="I609" s="1078"/>
      <c r="J609" s="609"/>
      <c r="K609" s="609"/>
      <c r="L609" s="609"/>
      <c r="M609" s="1077"/>
      <c r="N609" s="1078"/>
      <c r="O609" s="609"/>
      <c r="P609" s="609"/>
      <c r="Q609" s="609"/>
      <c r="Z609" s="338"/>
      <c r="AA609" s="338"/>
      <c r="AB609" s="338"/>
      <c r="AC609" s="338"/>
      <c r="AD609" s="338"/>
      <c r="AE609" s="338"/>
      <c r="AF609" s="338"/>
      <c r="AG609" s="338"/>
      <c r="AH609" s="338"/>
      <c r="AI609" s="338"/>
      <c r="AJ609" s="338"/>
      <c r="AK609" s="338"/>
      <c r="AL609" s="338"/>
      <c r="AM609" s="338"/>
      <c r="AN609" s="338"/>
      <c r="AO609" s="338"/>
      <c r="AP609" s="338"/>
      <c r="AQ609" s="338"/>
      <c r="AR609" s="338"/>
      <c r="AS609" s="338"/>
      <c r="AT609" s="338"/>
      <c r="AU609" s="338"/>
      <c r="AV609" s="338"/>
      <c r="AW609" s="338"/>
      <c r="AX609" s="338"/>
      <c r="AY609" s="338"/>
      <c r="AZ609" s="338"/>
      <c r="BA609" s="341"/>
      <c r="BB609" s="420"/>
      <c r="BC609" s="341"/>
      <c r="BD609" s="341"/>
      <c r="BE609" s="341"/>
      <c r="BF609" s="341"/>
      <c r="BG609" s="341"/>
      <c r="BH609" s="341"/>
      <c r="BI609" s="341"/>
      <c r="BJ609" s="341"/>
      <c r="BK609" s="341"/>
      <c r="BL609" s="341"/>
      <c r="BM609" s="341"/>
      <c r="BN609" s="341"/>
      <c r="BO609" s="341"/>
      <c r="BP609" s="341"/>
      <c r="BQ609" s="341"/>
      <c r="BR609" s="341"/>
      <c r="BS609" s="341"/>
      <c r="BT609" s="341"/>
      <c r="BU609" s="341"/>
      <c r="BV609" s="341"/>
      <c r="BW609" s="341"/>
      <c r="BX609" s="341"/>
      <c r="BY609" s="341"/>
      <c r="BZ609" s="341"/>
      <c r="CA609" s="341"/>
      <c r="CB609" s="341"/>
      <c r="CC609" s="341"/>
      <c r="CD609" s="341"/>
      <c r="CE609" s="341"/>
      <c r="CF609" s="341"/>
      <c r="CG609" s="341"/>
      <c r="CH609" s="341"/>
      <c r="CI609" s="341"/>
      <c r="CJ609" s="341"/>
      <c r="CK609" s="341"/>
      <c r="CL609" s="341"/>
      <c r="CM609" s="341"/>
      <c r="CN609" s="341"/>
      <c r="CO609" s="341"/>
      <c r="CP609" s="341"/>
      <c r="CQ609" s="341"/>
      <c r="CR609" s="341"/>
      <c r="CS609" s="341"/>
      <c r="CT609" s="341"/>
      <c r="CU609" s="341"/>
      <c r="CV609" s="341"/>
      <c r="CW609" s="341"/>
      <c r="CX609" s="341"/>
      <c r="CY609" s="341"/>
      <c r="CZ609" s="341"/>
    </row>
    <row r="610" s="345" customFormat="true" ht="25.15" customHeight="true" x14ac:dyDescent="0.2">
      <c r="C610" s="1077"/>
      <c r="D610" s="1078"/>
      <c r="E610" s="609"/>
      <c r="F610" s="609"/>
      <c r="G610" s="609"/>
      <c r="H610" s="1077"/>
      <c r="I610" s="1078"/>
      <c r="J610" s="609"/>
      <c r="K610" s="609"/>
      <c r="L610" s="609"/>
      <c r="M610" s="1077"/>
      <c r="N610" s="1078"/>
      <c r="O610" s="609"/>
      <c r="P610" s="609"/>
      <c r="Q610" s="609"/>
      <c r="Z610" s="338"/>
      <c r="AA610" s="338"/>
      <c r="AB610" s="338"/>
      <c r="AC610" s="338"/>
      <c r="AD610" s="338"/>
      <c r="AE610" s="338"/>
      <c r="AF610" s="338"/>
      <c r="AG610" s="338"/>
      <c r="AH610" s="338"/>
      <c r="AI610" s="338"/>
      <c r="AJ610" s="338"/>
      <c r="AK610" s="338"/>
      <c r="AL610" s="338"/>
      <c r="AM610" s="338"/>
      <c r="AN610" s="338"/>
      <c r="AO610" s="338"/>
      <c r="AP610" s="338"/>
      <c r="AQ610" s="338"/>
      <c r="AR610" s="338"/>
      <c r="AS610" s="338"/>
      <c r="AT610" s="338"/>
      <c r="AU610" s="338"/>
      <c r="AV610" s="338"/>
      <c r="AW610" s="338"/>
      <c r="AX610" s="338"/>
      <c r="AY610" s="338"/>
      <c r="AZ610" s="338"/>
      <c r="BA610" s="341"/>
      <c r="BB610" s="420"/>
      <c r="BC610" s="341"/>
      <c r="BD610" s="341"/>
      <c r="BE610" s="341"/>
      <c r="BF610" s="341"/>
      <c r="BG610" s="341"/>
      <c r="BH610" s="341"/>
      <c r="BI610" s="341"/>
      <c r="BJ610" s="341"/>
      <c r="BK610" s="341"/>
      <c r="BL610" s="341"/>
      <c r="BM610" s="341"/>
      <c r="BN610" s="341"/>
      <c r="BO610" s="341"/>
      <c r="BP610" s="341"/>
      <c r="BQ610" s="341"/>
      <c r="BR610" s="341"/>
      <c r="BS610" s="341"/>
      <c r="BT610" s="341"/>
      <c r="BU610" s="341"/>
      <c r="BV610" s="341"/>
      <c r="BW610" s="341"/>
      <c r="BX610" s="341"/>
      <c r="BY610" s="341"/>
      <c r="BZ610" s="341"/>
      <c r="CA610" s="341"/>
      <c r="CB610" s="341"/>
      <c r="CC610" s="341"/>
      <c r="CD610" s="341"/>
      <c r="CE610" s="341"/>
      <c r="CF610" s="341"/>
      <c r="CG610" s="341"/>
      <c r="CH610" s="341"/>
      <c r="CI610" s="341"/>
      <c r="CJ610" s="341"/>
      <c r="CK610" s="341"/>
      <c r="CL610" s="341"/>
      <c r="CM610" s="341"/>
      <c r="CN610" s="341"/>
      <c r="CO610" s="341"/>
      <c r="CP610" s="341"/>
      <c r="CQ610" s="341"/>
      <c r="CR610" s="341"/>
      <c r="CS610" s="341"/>
      <c r="CT610" s="341"/>
      <c r="CU610" s="341"/>
      <c r="CV610" s="341"/>
      <c r="CW610" s="341"/>
      <c r="CX610" s="341"/>
      <c r="CY610" s="341"/>
      <c r="CZ610" s="341"/>
    </row>
    <row r="611" s="345" customFormat="true" ht="25.15" customHeight="true" x14ac:dyDescent="0.2">
      <c r="C611" s="1077"/>
      <c r="D611" s="1078"/>
      <c r="E611" s="609"/>
      <c r="F611" s="609"/>
      <c r="G611" s="609"/>
      <c r="H611" s="1077"/>
      <c r="I611" s="1078"/>
      <c r="J611" s="609"/>
      <c r="K611" s="609"/>
      <c r="L611" s="609"/>
      <c r="M611" s="1077"/>
      <c r="N611" s="1078"/>
      <c r="O611" s="609"/>
      <c r="P611" s="609"/>
      <c r="Q611" s="609"/>
      <c r="Z611" s="338"/>
      <c r="AA611" s="338"/>
      <c r="AB611" s="338"/>
      <c r="AC611" s="338"/>
      <c r="AD611" s="338"/>
      <c r="AE611" s="338"/>
      <c r="AF611" s="338"/>
      <c r="AG611" s="338"/>
      <c r="AH611" s="338"/>
      <c r="AI611" s="338"/>
      <c r="AJ611" s="338"/>
      <c r="AK611" s="338"/>
      <c r="AL611" s="338"/>
      <c r="AM611" s="338"/>
      <c r="AN611" s="338"/>
      <c r="AO611" s="338"/>
      <c r="AP611" s="338"/>
      <c r="AQ611" s="338"/>
      <c r="AR611" s="338"/>
      <c r="AS611" s="338"/>
      <c r="AT611" s="338"/>
      <c r="AU611" s="338"/>
      <c r="AV611" s="338"/>
      <c r="AW611" s="338"/>
      <c r="AX611" s="338"/>
      <c r="AY611" s="338"/>
      <c r="AZ611" s="338"/>
      <c r="BA611" s="341"/>
      <c r="BB611" s="420"/>
      <c r="BC611" s="341"/>
      <c r="BD611" s="341"/>
      <c r="BE611" s="341"/>
      <c r="BF611" s="341"/>
      <c r="BG611" s="341"/>
      <c r="BH611" s="341"/>
      <c r="BI611" s="341"/>
      <c r="BJ611" s="341"/>
      <c r="BK611" s="341"/>
      <c r="BL611" s="341"/>
      <c r="BM611" s="341"/>
      <c r="BN611" s="341"/>
      <c r="BO611" s="341"/>
      <c r="BP611" s="341"/>
      <c r="BQ611" s="341"/>
      <c r="BR611" s="341"/>
      <c r="BS611" s="341"/>
      <c r="BT611" s="341"/>
      <c r="BU611" s="341"/>
      <c r="BV611" s="341"/>
      <c r="BW611" s="341"/>
      <c r="BX611" s="341"/>
      <c r="BY611" s="341"/>
      <c r="BZ611" s="341"/>
      <c r="CA611" s="341"/>
      <c r="CB611" s="341"/>
      <c r="CC611" s="341"/>
      <c r="CD611" s="341"/>
      <c r="CE611" s="341"/>
      <c r="CF611" s="341"/>
      <c r="CG611" s="341"/>
      <c r="CH611" s="341"/>
      <c r="CI611" s="341"/>
      <c r="CJ611" s="341"/>
      <c r="CK611" s="341"/>
      <c r="CL611" s="341"/>
      <c r="CM611" s="341"/>
      <c r="CN611" s="341"/>
      <c r="CO611" s="341"/>
      <c r="CP611" s="341"/>
      <c r="CQ611" s="341"/>
      <c r="CR611" s="341"/>
      <c r="CS611" s="341"/>
      <c r="CT611" s="341"/>
      <c r="CU611" s="341"/>
      <c r="CV611" s="341"/>
      <c r="CW611" s="341"/>
      <c r="CX611" s="341"/>
      <c r="CY611" s="341"/>
      <c r="CZ611" s="341"/>
    </row>
    <row r="612" s="345" customFormat="true" ht="25.15" customHeight="true" x14ac:dyDescent="0.2">
      <c r="C612" s="1077"/>
      <c r="D612" s="1078"/>
      <c r="E612" s="609"/>
      <c r="F612" s="609"/>
      <c r="G612" s="609"/>
      <c r="H612" s="1077"/>
      <c r="I612" s="1078"/>
      <c r="J612" s="609"/>
      <c r="K612" s="609"/>
      <c r="L612" s="609"/>
      <c r="M612" s="1077"/>
      <c r="N612" s="1078"/>
      <c r="O612" s="609"/>
      <c r="P612" s="609"/>
      <c r="Q612" s="609"/>
      <c r="Z612" s="338"/>
      <c r="AA612" s="338"/>
      <c r="AB612" s="338"/>
      <c r="AC612" s="338"/>
      <c r="AD612" s="338"/>
      <c r="AE612" s="338"/>
      <c r="AF612" s="338"/>
      <c r="AG612" s="338"/>
      <c r="AH612" s="338"/>
      <c r="AI612" s="338"/>
      <c r="AJ612" s="338"/>
      <c r="AK612" s="338"/>
      <c r="AL612" s="338"/>
      <c r="AM612" s="338"/>
      <c r="AN612" s="338"/>
      <c r="AO612" s="338"/>
      <c r="AP612" s="338"/>
      <c r="AQ612" s="338"/>
      <c r="AR612" s="338"/>
      <c r="AS612" s="338"/>
      <c r="AT612" s="338"/>
      <c r="AU612" s="338"/>
      <c r="AV612" s="338"/>
      <c r="AW612" s="338"/>
      <c r="AX612" s="338"/>
      <c r="AY612" s="338"/>
      <c r="AZ612" s="338"/>
      <c r="BA612" s="341"/>
      <c r="BB612" s="420"/>
      <c r="BC612" s="341"/>
      <c r="BD612" s="341"/>
      <c r="BE612" s="341"/>
      <c r="BF612" s="341"/>
      <c r="BG612" s="341"/>
      <c r="BH612" s="341"/>
      <c r="BI612" s="341"/>
      <c r="BJ612" s="341"/>
      <c r="BK612" s="341"/>
      <c r="BL612" s="341"/>
      <c r="BM612" s="341"/>
      <c r="BN612" s="341"/>
      <c r="BO612" s="341"/>
      <c r="BP612" s="341"/>
      <c r="BQ612" s="341"/>
      <c r="BR612" s="341"/>
      <c r="BS612" s="341"/>
      <c r="BT612" s="341"/>
      <c r="BU612" s="341"/>
      <c r="BV612" s="341"/>
      <c r="BW612" s="341"/>
      <c r="BX612" s="341"/>
      <c r="BY612" s="341"/>
      <c r="BZ612" s="341"/>
      <c r="CA612" s="341"/>
      <c r="CB612" s="341"/>
      <c r="CC612" s="341"/>
      <c r="CD612" s="341"/>
      <c r="CE612" s="341"/>
      <c r="CF612" s="341"/>
      <c r="CG612" s="341"/>
      <c r="CH612" s="341"/>
      <c r="CI612" s="341"/>
      <c r="CJ612" s="341"/>
      <c r="CK612" s="341"/>
      <c r="CL612" s="341"/>
      <c r="CM612" s="341"/>
      <c r="CN612" s="341"/>
      <c r="CO612" s="341"/>
      <c r="CP612" s="341"/>
      <c r="CQ612" s="341"/>
      <c r="CR612" s="341"/>
      <c r="CS612" s="341"/>
      <c r="CT612" s="341"/>
      <c r="CU612" s="341"/>
      <c r="CV612" s="341"/>
      <c r="CW612" s="341"/>
      <c r="CX612" s="341"/>
      <c r="CY612" s="341"/>
      <c r="CZ612" s="341"/>
    </row>
    <row r="613" s="345" customFormat="true" ht="25.15" customHeight="true" x14ac:dyDescent="0.2">
      <c r="C613" s="1077"/>
      <c r="D613" s="1078"/>
      <c r="E613" s="609"/>
      <c r="F613" s="609"/>
      <c r="G613" s="609"/>
      <c r="H613" s="1077"/>
      <c r="I613" s="1078"/>
      <c r="J613" s="609"/>
      <c r="K613" s="609"/>
      <c r="L613" s="609"/>
      <c r="M613" s="1077"/>
      <c r="N613" s="1078"/>
      <c r="O613" s="609"/>
      <c r="P613" s="609"/>
      <c r="Q613" s="609"/>
      <c r="Z613" s="338"/>
      <c r="AA613" s="338"/>
      <c r="AB613" s="338"/>
      <c r="AC613" s="338"/>
      <c r="AD613" s="338"/>
      <c r="AE613" s="338"/>
      <c r="AF613" s="338"/>
      <c r="AG613" s="338"/>
      <c r="AH613" s="338"/>
      <c r="AI613" s="338"/>
      <c r="AJ613" s="338"/>
      <c r="AK613" s="338"/>
      <c r="AL613" s="338"/>
      <c r="AM613" s="338"/>
      <c r="AN613" s="338"/>
      <c r="AO613" s="338"/>
      <c r="AP613" s="338"/>
      <c r="AQ613" s="338"/>
      <c r="AR613" s="338"/>
      <c r="AS613" s="338"/>
      <c r="AT613" s="338"/>
      <c r="AU613" s="338"/>
      <c r="AV613" s="338"/>
      <c r="AW613" s="338"/>
      <c r="AX613" s="338"/>
      <c r="AY613" s="338"/>
      <c r="AZ613" s="338"/>
      <c r="BA613" s="341"/>
      <c r="BB613" s="420"/>
      <c r="BC613" s="341"/>
      <c r="BD613" s="341"/>
      <c r="BE613" s="341"/>
      <c r="BF613" s="341"/>
      <c r="BG613" s="341"/>
      <c r="BH613" s="341"/>
      <c r="BI613" s="341"/>
      <c r="BJ613" s="341"/>
      <c r="BK613" s="341"/>
      <c r="BL613" s="341"/>
      <c r="BM613" s="341"/>
      <c r="BN613" s="341"/>
      <c r="BO613" s="341"/>
      <c r="BP613" s="341"/>
      <c r="BQ613" s="341"/>
      <c r="BR613" s="341"/>
      <c r="BS613" s="341"/>
      <c r="BT613" s="341"/>
      <c r="BU613" s="341"/>
      <c r="BV613" s="341"/>
      <c r="BW613" s="341"/>
      <c r="BX613" s="341"/>
      <c r="BY613" s="341"/>
      <c r="BZ613" s="341"/>
      <c r="CA613" s="341"/>
      <c r="CB613" s="341"/>
      <c r="CC613" s="341"/>
      <c r="CD613" s="341"/>
      <c r="CE613" s="341"/>
      <c r="CF613" s="341"/>
      <c r="CG613" s="341"/>
      <c r="CH613" s="341"/>
      <c r="CI613" s="341"/>
      <c r="CJ613" s="341"/>
      <c r="CK613" s="341"/>
      <c r="CL613" s="341"/>
      <c r="CM613" s="341"/>
      <c r="CN613" s="341"/>
      <c r="CO613" s="341"/>
      <c r="CP613" s="341"/>
      <c r="CQ613" s="341"/>
      <c r="CR613" s="341"/>
      <c r="CS613" s="341"/>
      <c r="CT613" s="341"/>
      <c r="CU613" s="341"/>
      <c r="CV613" s="341"/>
      <c r="CW613" s="341"/>
      <c r="CX613" s="341"/>
      <c r="CY613" s="341"/>
      <c r="CZ613" s="341"/>
    </row>
    <row r="614" s="345" customFormat="true" ht="25.15" customHeight="true" x14ac:dyDescent="0.2">
      <c r="C614" s="1077"/>
      <c r="D614" s="1078"/>
      <c r="E614" s="609"/>
      <c r="F614" s="609"/>
      <c r="G614" s="609"/>
      <c r="H614" s="1077"/>
      <c r="I614" s="1078"/>
      <c r="J614" s="609"/>
      <c r="K614" s="609"/>
      <c r="L614" s="609"/>
      <c r="M614" s="1077"/>
      <c r="N614" s="1078"/>
      <c r="O614" s="609"/>
      <c r="P614" s="609"/>
      <c r="Q614" s="609"/>
      <c r="Z614" s="338"/>
      <c r="AA614" s="338"/>
      <c r="AB614" s="338"/>
      <c r="AC614" s="338"/>
      <c r="AD614" s="338"/>
      <c r="AE614" s="338"/>
      <c r="AF614" s="338"/>
      <c r="AG614" s="338"/>
      <c r="AH614" s="338"/>
      <c r="AI614" s="338"/>
      <c r="AJ614" s="338"/>
      <c r="AK614" s="338"/>
      <c r="AL614" s="338"/>
      <c r="AM614" s="338"/>
      <c r="AN614" s="338"/>
      <c r="AO614" s="338"/>
      <c r="AP614" s="338"/>
      <c r="AQ614" s="338"/>
      <c r="AR614" s="338"/>
      <c r="AS614" s="338"/>
      <c r="AT614" s="338"/>
      <c r="AU614" s="338"/>
      <c r="AV614" s="338"/>
      <c r="AW614" s="338"/>
      <c r="AX614" s="338"/>
      <c r="AY614" s="338"/>
      <c r="AZ614" s="338"/>
      <c r="BA614" s="341"/>
      <c r="BB614" s="420"/>
      <c r="BC614" s="341"/>
      <c r="BD614" s="341"/>
      <c r="BE614" s="341"/>
      <c r="BF614" s="341"/>
      <c r="BG614" s="341"/>
      <c r="BH614" s="341"/>
      <c r="BI614" s="341"/>
      <c r="BJ614" s="341"/>
      <c r="BK614" s="341"/>
      <c r="BL614" s="341"/>
      <c r="BM614" s="341"/>
      <c r="BN614" s="341"/>
      <c r="BO614" s="341"/>
      <c r="BP614" s="341"/>
      <c r="BQ614" s="341"/>
      <c r="BR614" s="341"/>
      <c r="BS614" s="341"/>
      <c r="BT614" s="341"/>
      <c r="BU614" s="341"/>
      <c r="BV614" s="341"/>
      <c r="BW614" s="341"/>
      <c r="BX614" s="341"/>
      <c r="BY614" s="341"/>
      <c r="BZ614" s="341"/>
      <c r="CA614" s="341"/>
      <c r="CB614" s="341"/>
      <c r="CC614" s="341"/>
      <c r="CD614" s="341"/>
      <c r="CE614" s="341"/>
      <c r="CF614" s="341"/>
      <c r="CG614" s="341"/>
      <c r="CH614" s="341"/>
      <c r="CI614" s="341"/>
      <c r="CJ614" s="341"/>
      <c r="CK614" s="341"/>
      <c r="CL614" s="341"/>
      <c r="CM614" s="341"/>
      <c r="CN614" s="341"/>
      <c r="CO614" s="341"/>
      <c r="CP614" s="341"/>
      <c r="CQ614" s="341"/>
      <c r="CR614" s="341"/>
      <c r="CS614" s="341"/>
      <c r="CT614" s="341"/>
      <c r="CU614" s="341"/>
      <c r="CV614" s="341"/>
      <c r="CW614" s="341"/>
      <c r="CX614" s="341"/>
      <c r="CY614" s="341"/>
      <c r="CZ614" s="341"/>
    </row>
    <row r="615" s="345" customFormat="true" ht="25.15" customHeight="true" x14ac:dyDescent="0.2">
      <c r="C615" s="1077"/>
      <c r="D615" s="1078"/>
      <c r="E615" s="609"/>
      <c r="F615" s="609"/>
      <c r="G615" s="609"/>
      <c r="H615" s="1077"/>
      <c r="I615" s="1078"/>
      <c r="J615" s="609"/>
      <c r="K615" s="609"/>
      <c r="L615" s="609"/>
      <c r="M615" s="1077"/>
      <c r="N615" s="1078"/>
      <c r="O615" s="609"/>
      <c r="P615" s="609"/>
      <c r="Q615" s="609"/>
      <c r="Z615" s="338"/>
      <c r="AA615" s="338"/>
      <c r="AB615" s="338"/>
      <c r="AC615" s="338"/>
      <c r="AD615" s="338"/>
      <c r="AE615" s="338"/>
      <c r="AF615" s="338"/>
      <c r="AG615" s="338"/>
      <c r="AH615" s="338"/>
      <c r="AI615" s="338"/>
      <c r="AJ615" s="338"/>
      <c r="AK615" s="338"/>
      <c r="AL615" s="338"/>
      <c r="AM615" s="338"/>
      <c r="AN615" s="338"/>
      <c r="AO615" s="338"/>
      <c r="AP615" s="338"/>
      <c r="AQ615" s="338"/>
      <c r="AR615" s="338"/>
      <c r="AS615" s="338"/>
      <c r="AT615" s="338"/>
      <c r="AU615" s="338"/>
      <c r="AV615" s="338"/>
      <c r="AW615" s="338"/>
      <c r="AX615" s="338"/>
      <c r="AY615" s="338"/>
      <c r="AZ615" s="338"/>
      <c r="BA615" s="341"/>
      <c r="BB615" s="420"/>
      <c r="BC615" s="341"/>
      <c r="BD615" s="341"/>
      <c r="BE615" s="341"/>
      <c r="BF615" s="341"/>
      <c r="BG615" s="341"/>
      <c r="BH615" s="341"/>
      <c r="BI615" s="341"/>
      <c r="BJ615" s="341"/>
      <c r="BK615" s="341"/>
      <c r="BL615" s="341"/>
      <c r="BM615" s="341"/>
      <c r="BN615" s="341"/>
      <c r="BO615" s="341"/>
      <c r="BP615" s="341"/>
      <c r="BQ615" s="341"/>
      <c r="BR615" s="341"/>
      <c r="BS615" s="341"/>
      <c r="BT615" s="341"/>
      <c r="BU615" s="341"/>
      <c r="BV615" s="341"/>
      <c r="BW615" s="341"/>
      <c r="BX615" s="341"/>
      <c r="BY615" s="341"/>
      <c r="BZ615" s="341"/>
      <c r="CA615" s="341"/>
      <c r="CB615" s="341"/>
      <c r="CC615" s="341"/>
      <c r="CD615" s="341"/>
      <c r="CE615" s="341"/>
      <c r="CF615" s="341"/>
      <c r="CG615" s="341"/>
      <c r="CH615" s="341"/>
      <c r="CI615" s="341"/>
      <c r="CJ615" s="341"/>
      <c r="CK615" s="341"/>
      <c r="CL615" s="341"/>
      <c r="CM615" s="341"/>
      <c r="CN615" s="341"/>
      <c r="CO615" s="341"/>
      <c r="CP615" s="341"/>
      <c r="CQ615" s="341"/>
      <c r="CR615" s="341"/>
      <c r="CS615" s="341"/>
      <c r="CT615" s="341"/>
      <c r="CU615" s="341"/>
      <c r="CV615" s="341"/>
      <c r="CW615" s="341"/>
      <c r="CX615" s="341"/>
      <c r="CY615" s="341"/>
      <c r="CZ615" s="341"/>
    </row>
    <row r="616" s="345" customFormat="true" ht="25.15" customHeight="true" x14ac:dyDescent="0.2">
      <c r="C616" s="1077"/>
      <c r="D616" s="1078"/>
      <c r="E616" s="609"/>
      <c r="F616" s="609"/>
      <c r="G616" s="609"/>
      <c r="H616" s="1077"/>
      <c r="I616" s="1078"/>
      <c r="J616" s="609"/>
      <c r="K616" s="609"/>
      <c r="L616" s="609"/>
      <c r="M616" s="1077"/>
      <c r="N616" s="1078"/>
      <c r="O616" s="609"/>
      <c r="P616" s="609"/>
      <c r="Q616" s="609"/>
      <c r="Z616" s="338"/>
      <c r="AA616" s="338"/>
      <c r="AB616" s="338"/>
      <c r="AC616" s="338"/>
      <c r="AD616" s="338"/>
      <c r="AE616" s="338"/>
      <c r="AF616" s="338"/>
      <c r="AG616" s="338"/>
      <c r="AH616" s="338"/>
      <c r="AI616" s="338"/>
      <c r="AJ616" s="338"/>
      <c r="AK616" s="338"/>
      <c r="AL616" s="338"/>
      <c r="AM616" s="338"/>
      <c r="AN616" s="338"/>
      <c r="AO616" s="338"/>
      <c r="AP616" s="338"/>
      <c r="AQ616" s="338"/>
      <c r="AR616" s="338"/>
      <c r="AS616" s="338"/>
      <c r="AT616" s="338"/>
      <c r="AU616" s="338"/>
      <c r="AV616" s="338"/>
      <c r="AW616" s="338"/>
      <c r="AX616" s="338"/>
      <c r="AY616" s="338"/>
      <c r="AZ616" s="338"/>
      <c r="BA616" s="341"/>
      <c r="BB616" s="420"/>
      <c r="BC616" s="341"/>
      <c r="BD616" s="341"/>
      <c r="BE616" s="341"/>
      <c r="BF616" s="341"/>
      <c r="BG616" s="341"/>
      <c r="BH616" s="341"/>
      <c r="BI616" s="341"/>
      <c r="BJ616" s="341"/>
      <c r="BK616" s="341"/>
      <c r="BL616" s="341"/>
      <c r="BM616" s="341"/>
      <c r="BN616" s="341"/>
      <c r="BO616" s="341"/>
      <c r="BP616" s="341"/>
      <c r="BQ616" s="341"/>
      <c r="BR616" s="341"/>
      <c r="BS616" s="341"/>
      <c r="BT616" s="341"/>
      <c r="BU616" s="341"/>
      <c r="BV616" s="341"/>
      <c r="BW616" s="341"/>
      <c r="BX616" s="341"/>
      <c r="BY616" s="341"/>
      <c r="BZ616" s="341"/>
      <c r="CA616" s="341"/>
      <c r="CB616" s="341"/>
      <c r="CC616" s="341"/>
      <c r="CD616" s="341"/>
      <c r="CE616" s="341"/>
      <c r="CF616" s="341"/>
      <c r="CG616" s="341"/>
      <c r="CH616" s="341"/>
      <c r="CI616" s="341"/>
      <c r="CJ616" s="341"/>
      <c r="CK616" s="341"/>
      <c r="CL616" s="341"/>
      <c r="CM616" s="341"/>
      <c r="CN616" s="341"/>
      <c r="CO616" s="341"/>
      <c r="CP616" s="341"/>
      <c r="CQ616" s="341"/>
      <c r="CR616" s="341"/>
      <c r="CS616" s="341"/>
      <c r="CT616" s="341"/>
      <c r="CU616" s="341"/>
      <c r="CV616" s="341"/>
      <c r="CW616" s="341"/>
      <c r="CX616" s="341"/>
      <c r="CY616" s="341"/>
      <c r="CZ616" s="341"/>
    </row>
    <row r="617" s="345" customFormat="true" ht="25.15" customHeight="true" x14ac:dyDescent="0.2">
      <c r="C617" s="1077"/>
      <c r="D617" s="1078"/>
      <c r="E617" s="609"/>
      <c r="F617" s="609"/>
      <c r="G617" s="609"/>
      <c r="H617" s="1077"/>
      <c r="I617" s="1078"/>
      <c r="J617" s="609"/>
      <c r="K617" s="609"/>
      <c r="L617" s="609"/>
      <c r="M617" s="1077"/>
      <c r="N617" s="1078"/>
      <c r="O617" s="609"/>
      <c r="P617" s="609"/>
      <c r="Q617" s="609"/>
      <c r="Z617" s="338"/>
      <c r="AA617" s="338"/>
      <c r="AB617" s="338"/>
      <c r="AC617" s="338"/>
      <c r="AD617" s="338"/>
      <c r="AE617" s="338"/>
      <c r="AF617" s="338"/>
      <c r="AG617" s="338"/>
      <c r="AH617" s="338"/>
      <c r="AI617" s="338"/>
      <c r="AJ617" s="338"/>
      <c r="AK617" s="338"/>
      <c r="AL617" s="338"/>
      <c r="AM617" s="338"/>
      <c r="AN617" s="338"/>
      <c r="AO617" s="338"/>
      <c r="AP617" s="338"/>
      <c r="AQ617" s="338"/>
      <c r="AR617" s="338"/>
      <c r="AS617" s="338"/>
      <c r="AT617" s="338"/>
      <c r="AU617" s="338"/>
      <c r="AV617" s="338"/>
      <c r="AW617" s="338"/>
      <c r="AX617" s="338"/>
      <c r="AY617" s="338"/>
      <c r="AZ617" s="338"/>
      <c r="BA617" s="341"/>
      <c r="BB617" s="420"/>
      <c r="BC617" s="341"/>
      <c r="BD617" s="341"/>
      <c r="BE617" s="341"/>
      <c r="BF617" s="341"/>
      <c r="BG617" s="341"/>
      <c r="BH617" s="341"/>
      <c r="BI617" s="341"/>
      <c r="BJ617" s="341"/>
      <c r="BK617" s="341"/>
      <c r="BL617" s="341"/>
      <c r="BM617" s="341"/>
      <c r="BN617" s="341"/>
      <c r="BO617" s="341"/>
      <c r="BP617" s="341"/>
      <c r="BQ617" s="341"/>
      <c r="BR617" s="341"/>
      <c r="BS617" s="341"/>
      <c r="BT617" s="341"/>
      <c r="BU617" s="341"/>
      <c r="BV617" s="341"/>
      <c r="BW617" s="341"/>
      <c r="BX617" s="341"/>
      <c r="BY617" s="341"/>
      <c r="BZ617" s="341"/>
      <c r="CA617" s="341"/>
      <c r="CB617" s="341"/>
      <c r="CC617" s="341"/>
      <c r="CD617" s="341"/>
      <c r="CE617" s="341"/>
      <c r="CF617" s="341"/>
      <c r="CG617" s="341"/>
      <c r="CH617" s="341"/>
      <c r="CI617" s="341"/>
      <c r="CJ617" s="341"/>
      <c r="CK617" s="341"/>
      <c r="CL617" s="341"/>
      <c r="CM617" s="341"/>
      <c r="CN617" s="341"/>
      <c r="CO617" s="341"/>
      <c r="CP617" s="341"/>
      <c r="CQ617" s="341"/>
      <c r="CR617" s="341"/>
      <c r="CS617" s="341"/>
      <c r="CT617" s="341"/>
      <c r="CU617" s="341"/>
      <c r="CV617" s="341"/>
      <c r="CW617" s="341"/>
      <c r="CX617" s="341"/>
      <c r="CY617" s="341"/>
      <c r="CZ617" s="341"/>
    </row>
    <row r="618" s="345" customFormat="true" ht="25.15" customHeight="true" x14ac:dyDescent="0.2">
      <c r="C618" s="1077"/>
      <c r="D618" s="1078"/>
      <c r="E618" s="609"/>
      <c r="F618" s="609"/>
      <c r="G618" s="609"/>
      <c r="H618" s="1077"/>
      <c r="I618" s="1078"/>
      <c r="J618" s="609"/>
      <c r="K618" s="609"/>
      <c r="L618" s="609"/>
      <c r="M618" s="1077"/>
      <c r="N618" s="1078"/>
      <c r="O618" s="609"/>
      <c r="P618" s="609"/>
      <c r="Q618" s="609"/>
      <c r="Z618" s="338"/>
      <c r="AA618" s="338"/>
      <c r="AB618" s="338"/>
      <c r="AC618" s="338"/>
      <c r="AD618" s="338"/>
      <c r="AE618" s="338"/>
      <c r="AF618" s="338"/>
      <c r="AG618" s="338"/>
      <c r="AH618" s="338"/>
      <c r="AI618" s="338"/>
      <c r="AJ618" s="338"/>
      <c r="AK618" s="338"/>
      <c r="AL618" s="338"/>
      <c r="AM618" s="338"/>
      <c r="AN618" s="338"/>
      <c r="AO618" s="338"/>
      <c r="AP618" s="338"/>
      <c r="AQ618" s="338"/>
      <c r="AR618" s="338"/>
      <c r="AS618" s="338"/>
      <c r="AT618" s="338"/>
      <c r="AU618" s="338"/>
      <c r="AV618" s="338"/>
      <c r="AW618" s="338"/>
      <c r="AX618" s="338"/>
      <c r="AY618" s="338"/>
      <c r="AZ618" s="338"/>
      <c r="BA618" s="341"/>
      <c r="BB618" s="420"/>
      <c r="BC618" s="341"/>
      <c r="BD618" s="341"/>
      <c r="BE618" s="341"/>
      <c r="BF618" s="341"/>
      <c r="BG618" s="341"/>
      <c r="BH618" s="341"/>
      <c r="BI618" s="341"/>
      <c r="BJ618" s="341"/>
      <c r="BK618" s="341"/>
      <c r="BL618" s="341"/>
      <c r="BM618" s="341"/>
      <c r="BN618" s="341"/>
      <c r="BO618" s="341"/>
      <c r="BP618" s="341"/>
      <c r="BQ618" s="341"/>
      <c r="BR618" s="341"/>
      <c r="BS618" s="341"/>
      <c r="BT618" s="341"/>
      <c r="BU618" s="341"/>
      <c r="BV618" s="341"/>
      <c r="BW618" s="341"/>
      <c r="BX618" s="341"/>
      <c r="BY618" s="341"/>
      <c r="BZ618" s="341"/>
      <c r="CA618" s="341"/>
      <c r="CB618" s="341"/>
      <c r="CC618" s="341"/>
      <c r="CD618" s="341"/>
      <c r="CE618" s="341"/>
      <c r="CF618" s="341"/>
      <c r="CG618" s="341"/>
      <c r="CH618" s="341"/>
      <c r="CI618" s="341"/>
      <c r="CJ618" s="341"/>
      <c r="CK618" s="341"/>
      <c r="CL618" s="341"/>
      <c r="CM618" s="341"/>
      <c r="CN618" s="341"/>
      <c r="CO618" s="341"/>
      <c r="CP618" s="341"/>
      <c r="CQ618" s="341"/>
      <c r="CR618" s="341"/>
      <c r="CS618" s="341"/>
      <c r="CT618" s="341"/>
      <c r="CU618" s="341"/>
      <c r="CV618" s="341"/>
      <c r="CW618" s="341"/>
      <c r="CX618" s="341"/>
      <c r="CY618" s="341"/>
      <c r="CZ618" s="341"/>
    </row>
    <row r="619" s="345" customFormat="true" ht="25.15" customHeight="true" x14ac:dyDescent="0.2">
      <c r="C619" s="1077"/>
      <c r="D619" s="1078"/>
      <c r="E619" s="609"/>
      <c r="F619" s="609"/>
      <c r="G619" s="609"/>
      <c r="H619" s="1077"/>
      <c r="I619" s="1078"/>
      <c r="J619" s="609"/>
      <c r="K619" s="609"/>
      <c r="L619" s="609"/>
      <c r="M619" s="1077"/>
      <c r="N619" s="1078"/>
      <c r="O619" s="609"/>
      <c r="P619" s="609"/>
      <c r="Q619" s="609"/>
      <c r="Z619" s="338"/>
      <c r="AA619" s="338"/>
      <c r="AB619" s="338"/>
      <c r="AC619" s="338"/>
      <c r="AD619" s="338"/>
      <c r="AE619" s="338"/>
      <c r="AF619" s="338"/>
      <c r="AG619" s="338"/>
      <c r="AH619" s="338"/>
      <c r="AI619" s="338"/>
      <c r="AJ619" s="338"/>
      <c r="AK619" s="338"/>
      <c r="AL619" s="338"/>
      <c r="AM619" s="338"/>
      <c r="AN619" s="338"/>
      <c r="AO619" s="338"/>
      <c r="AP619" s="338"/>
      <c r="AQ619" s="338"/>
      <c r="AR619" s="338"/>
      <c r="AS619" s="338"/>
      <c r="AT619" s="338"/>
      <c r="AU619" s="338"/>
      <c r="AV619" s="338"/>
      <c r="AW619" s="338"/>
      <c r="AX619" s="338"/>
      <c r="AY619" s="338"/>
      <c r="AZ619" s="338"/>
      <c r="BA619" s="341"/>
      <c r="BB619" s="420"/>
      <c r="BC619" s="341"/>
      <c r="BD619" s="341"/>
      <c r="BE619" s="341"/>
      <c r="BF619" s="341"/>
      <c r="BG619" s="341"/>
      <c r="BH619" s="341"/>
      <c r="BI619" s="341"/>
      <c r="BJ619" s="341"/>
      <c r="BK619" s="341"/>
      <c r="BL619" s="341"/>
      <c r="BM619" s="341"/>
      <c r="BN619" s="341"/>
      <c r="BO619" s="341"/>
      <c r="BP619" s="341"/>
      <c r="BQ619" s="341"/>
      <c r="BR619" s="341"/>
      <c r="BS619" s="341"/>
      <c r="BT619" s="341"/>
      <c r="BU619" s="341"/>
      <c r="BV619" s="341"/>
      <c r="BW619" s="341"/>
      <c r="BX619" s="341"/>
      <c r="BY619" s="341"/>
      <c r="BZ619" s="341"/>
      <c r="CA619" s="341"/>
      <c r="CB619" s="341"/>
      <c r="CC619" s="341"/>
      <c r="CD619" s="341"/>
      <c r="CE619" s="341"/>
      <c r="CF619" s="341"/>
      <c r="CG619" s="341"/>
      <c r="CH619" s="341"/>
      <c r="CI619" s="341"/>
      <c r="CJ619" s="341"/>
      <c r="CK619" s="341"/>
      <c r="CL619" s="341"/>
      <c r="CM619" s="341"/>
      <c r="CN619" s="341"/>
      <c r="CO619" s="341"/>
      <c r="CP619" s="341"/>
      <c r="CQ619" s="341"/>
      <c r="CR619" s="341"/>
      <c r="CS619" s="341"/>
      <c r="CT619" s="341"/>
      <c r="CU619" s="341"/>
      <c r="CV619" s="341"/>
      <c r="CW619" s="341"/>
      <c r="CX619" s="341"/>
      <c r="CY619" s="341"/>
      <c r="CZ619" s="341"/>
    </row>
    <row r="620" s="345" customFormat="true" ht="25.15" customHeight="true" x14ac:dyDescent="0.2">
      <c r="C620" s="1077"/>
      <c r="D620" s="1078"/>
      <c r="E620" s="609"/>
      <c r="F620" s="609"/>
      <c r="G620" s="609"/>
      <c r="H620" s="1077"/>
      <c r="I620" s="1078"/>
      <c r="J620" s="609"/>
      <c r="K620" s="609"/>
      <c r="L620" s="609"/>
      <c r="M620" s="1077"/>
      <c r="N620" s="1078"/>
      <c r="O620" s="609"/>
      <c r="P620" s="609"/>
      <c r="Q620" s="609"/>
      <c r="Z620" s="338"/>
      <c r="AA620" s="338"/>
      <c r="AB620" s="338"/>
      <c r="AC620" s="338"/>
      <c r="AD620" s="338"/>
      <c r="AE620" s="338"/>
      <c r="AF620" s="338"/>
      <c r="AG620" s="338"/>
      <c r="AH620" s="338"/>
      <c r="AI620" s="338"/>
      <c r="AJ620" s="338"/>
      <c r="AK620" s="338"/>
      <c r="AL620" s="338"/>
      <c r="AM620" s="338"/>
      <c r="AN620" s="338"/>
      <c r="AO620" s="338"/>
      <c r="AP620" s="338"/>
      <c r="AQ620" s="338"/>
      <c r="AR620" s="338"/>
      <c r="AS620" s="338"/>
      <c r="AT620" s="338"/>
      <c r="AU620" s="338"/>
      <c r="AV620" s="338"/>
      <c r="AW620" s="338"/>
      <c r="AX620" s="338"/>
      <c r="AY620" s="338"/>
      <c r="AZ620" s="338"/>
      <c r="BA620" s="341"/>
      <c r="BB620" s="420"/>
      <c r="BC620" s="341"/>
      <c r="BD620" s="341"/>
      <c r="BE620" s="341"/>
      <c r="BF620" s="341"/>
      <c r="BG620" s="341"/>
      <c r="BH620" s="341"/>
      <c r="BI620" s="341"/>
      <c r="BJ620" s="341"/>
      <c r="BK620" s="341"/>
      <c r="BL620" s="341"/>
      <c r="BM620" s="341"/>
      <c r="BN620" s="341"/>
      <c r="BO620" s="341"/>
      <c r="BP620" s="341"/>
      <c r="BQ620" s="341"/>
      <c r="BR620" s="341"/>
      <c r="BS620" s="341"/>
      <c r="BT620" s="341"/>
      <c r="BU620" s="341"/>
      <c r="BV620" s="341"/>
      <c r="BW620" s="341"/>
      <c r="BX620" s="341"/>
      <c r="BY620" s="341"/>
      <c r="BZ620" s="341"/>
      <c r="CA620" s="341"/>
      <c r="CB620" s="341"/>
      <c r="CC620" s="341"/>
      <c r="CD620" s="341"/>
      <c r="CE620" s="341"/>
      <c r="CF620" s="341"/>
      <c r="CG620" s="341"/>
      <c r="CH620" s="341"/>
      <c r="CI620" s="341"/>
      <c r="CJ620" s="341"/>
      <c r="CK620" s="341"/>
      <c r="CL620" s="341"/>
      <c r="CM620" s="341"/>
      <c r="CN620" s="341"/>
      <c r="CO620" s="341"/>
      <c r="CP620" s="341"/>
      <c r="CQ620" s="341"/>
      <c r="CR620" s="341"/>
      <c r="CS620" s="341"/>
      <c r="CT620" s="341"/>
      <c r="CU620" s="341"/>
      <c r="CV620" s="341"/>
      <c r="CW620" s="341"/>
      <c r="CX620" s="341"/>
      <c r="CY620" s="341"/>
      <c r="CZ620" s="341"/>
    </row>
    <row r="621" s="345" customFormat="true" ht="25.15" customHeight="true" x14ac:dyDescent="0.2">
      <c r="C621" s="1077"/>
      <c r="D621" s="1078"/>
      <c r="E621" s="609"/>
      <c r="F621" s="609"/>
      <c r="G621" s="609"/>
      <c r="H621" s="1077"/>
      <c r="I621" s="1078"/>
      <c r="J621" s="609"/>
      <c r="K621" s="609"/>
      <c r="L621" s="609"/>
      <c r="M621" s="1077"/>
      <c r="N621" s="1078"/>
      <c r="O621" s="609"/>
      <c r="P621" s="609"/>
      <c r="Q621" s="609"/>
      <c r="Z621" s="338"/>
      <c r="AA621" s="338"/>
      <c r="AB621" s="338"/>
      <c r="AC621" s="338"/>
      <c r="AD621" s="338"/>
      <c r="AE621" s="338"/>
      <c r="AF621" s="338"/>
      <c r="AG621" s="338"/>
      <c r="AH621" s="338"/>
      <c r="AI621" s="338"/>
      <c r="AJ621" s="338"/>
      <c r="AK621" s="338"/>
      <c r="AL621" s="338"/>
      <c r="AM621" s="338"/>
      <c r="AN621" s="338"/>
      <c r="AO621" s="338"/>
      <c r="AP621" s="338"/>
      <c r="AQ621" s="338"/>
      <c r="AR621" s="338"/>
      <c r="AS621" s="338"/>
      <c r="AT621" s="338"/>
      <c r="AU621" s="338"/>
      <c r="AV621" s="338"/>
      <c r="AW621" s="338"/>
      <c r="AX621" s="338"/>
      <c r="AY621" s="338"/>
      <c r="AZ621" s="338"/>
      <c r="BA621" s="341"/>
      <c r="BB621" s="420"/>
      <c r="BC621" s="341"/>
      <c r="BD621" s="341"/>
      <c r="BE621" s="341"/>
      <c r="BF621" s="341"/>
      <c r="BG621" s="341"/>
      <c r="BH621" s="341"/>
      <c r="BI621" s="341"/>
      <c r="BJ621" s="341"/>
      <c r="BK621" s="341"/>
      <c r="BL621" s="341"/>
      <c r="BM621" s="341"/>
      <c r="BN621" s="341"/>
      <c r="BO621" s="341"/>
      <c r="BP621" s="341"/>
      <c r="BQ621" s="341"/>
      <c r="BR621" s="341"/>
      <c r="BS621" s="341"/>
      <c r="BT621" s="341"/>
      <c r="BU621" s="341"/>
      <c r="BV621" s="341"/>
      <c r="BW621" s="341"/>
      <c r="BX621" s="341"/>
      <c r="BY621" s="341"/>
      <c r="BZ621" s="341"/>
      <c r="CA621" s="341"/>
      <c r="CB621" s="341"/>
      <c r="CC621" s="341"/>
      <c r="CD621" s="341"/>
      <c r="CE621" s="341"/>
      <c r="CF621" s="341"/>
      <c r="CG621" s="341"/>
      <c r="CH621" s="341"/>
      <c r="CI621" s="341"/>
      <c r="CJ621" s="341"/>
      <c r="CK621" s="341"/>
      <c r="CL621" s="341"/>
      <c r="CM621" s="341"/>
      <c r="CN621" s="341"/>
      <c r="CO621" s="341"/>
      <c r="CP621" s="341"/>
      <c r="CQ621" s="341"/>
      <c r="CR621" s="341"/>
      <c r="CS621" s="341"/>
      <c r="CT621" s="341"/>
      <c r="CU621" s="341"/>
      <c r="CV621" s="341"/>
      <c r="CW621" s="341"/>
      <c r="CX621" s="341"/>
      <c r="CY621" s="341"/>
      <c r="CZ621" s="341"/>
    </row>
    <row r="622" s="345" customFormat="true" ht="25.15" customHeight="true" x14ac:dyDescent="0.2">
      <c r="C622" s="1077"/>
      <c r="D622" s="1078"/>
      <c r="E622" s="609"/>
      <c r="F622" s="609"/>
      <c r="G622" s="609"/>
      <c r="H622" s="1077"/>
      <c r="I622" s="1078"/>
      <c r="J622" s="609"/>
      <c r="K622" s="609"/>
      <c r="L622" s="609"/>
      <c r="M622" s="1077"/>
      <c r="N622" s="1078"/>
      <c r="O622" s="609"/>
      <c r="P622" s="609"/>
      <c r="Q622" s="609"/>
      <c r="Z622" s="338"/>
      <c r="AA622" s="338"/>
      <c r="AB622" s="338"/>
      <c r="AC622" s="338"/>
      <c r="AD622" s="338"/>
      <c r="AE622" s="338"/>
      <c r="AF622" s="338"/>
      <c r="AG622" s="338"/>
      <c r="AH622" s="338"/>
      <c r="AI622" s="338"/>
      <c r="AJ622" s="338"/>
      <c r="AK622" s="338"/>
      <c r="AL622" s="338"/>
      <c r="AM622" s="338"/>
      <c r="AN622" s="338"/>
      <c r="AO622" s="338"/>
      <c r="AP622" s="338"/>
      <c r="AQ622" s="338"/>
      <c r="AR622" s="338"/>
      <c r="AS622" s="338"/>
      <c r="AT622" s="338"/>
      <c r="AU622" s="338"/>
      <c r="AV622" s="338"/>
      <c r="AW622" s="338"/>
      <c r="AX622" s="338"/>
      <c r="AY622" s="338"/>
      <c r="AZ622" s="338"/>
      <c r="BA622" s="341"/>
      <c r="BB622" s="420"/>
      <c r="BC622" s="341"/>
      <c r="BD622" s="341"/>
      <c r="BE622" s="341"/>
      <c r="BF622" s="341"/>
      <c r="BG622" s="341"/>
      <c r="BH622" s="341"/>
      <c r="BI622" s="341"/>
      <c r="BJ622" s="341"/>
      <c r="BK622" s="341"/>
      <c r="BL622" s="341"/>
      <c r="BM622" s="341"/>
      <c r="BN622" s="341"/>
      <c r="BO622" s="341"/>
      <c r="BP622" s="341"/>
      <c r="BQ622" s="341"/>
      <c r="BR622" s="341"/>
      <c r="BS622" s="341"/>
      <c r="BT622" s="341"/>
      <c r="BU622" s="341"/>
      <c r="BV622" s="341"/>
      <c r="BW622" s="341"/>
      <c r="BX622" s="341"/>
      <c r="BY622" s="341"/>
      <c r="BZ622" s="341"/>
      <c r="CA622" s="341"/>
      <c r="CB622" s="341"/>
      <c r="CC622" s="341"/>
      <c r="CD622" s="341"/>
      <c r="CE622" s="341"/>
      <c r="CF622" s="341"/>
      <c r="CG622" s="341"/>
      <c r="CH622" s="341"/>
      <c r="CI622" s="341"/>
      <c r="CJ622" s="341"/>
      <c r="CK622" s="341"/>
      <c r="CL622" s="341"/>
      <c r="CM622" s="341"/>
      <c r="CN622" s="341"/>
      <c r="CO622" s="341"/>
      <c r="CP622" s="341"/>
      <c r="CQ622" s="341"/>
      <c r="CR622" s="341"/>
      <c r="CS622" s="341"/>
      <c r="CT622" s="341"/>
      <c r="CU622" s="341"/>
      <c r="CV622" s="341"/>
      <c r="CW622" s="341"/>
      <c r="CX622" s="341"/>
      <c r="CY622" s="341"/>
      <c r="CZ622" s="341"/>
    </row>
    <row r="623" s="345" customFormat="true" ht="25.15" customHeight="true" x14ac:dyDescent="0.2">
      <c r="C623" s="1077"/>
      <c r="D623" s="1078"/>
      <c r="E623" s="609"/>
      <c r="F623" s="609"/>
      <c r="G623" s="609"/>
      <c r="H623" s="1077"/>
      <c r="I623" s="1078"/>
      <c r="J623" s="609"/>
      <c r="K623" s="609"/>
      <c r="L623" s="609"/>
      <c r="M623" s="1077"/>
      <c r="N623" s="1078"/>
      <c r="O623" s="609"/>
      <c r="P623" s="609"/>
      <c r="Q623" s="609"/>
      <c r="Z623" s="338"/>
      <c r="AA623" s="338"/>
      <c r="AB623" s="338"/>
      <c r="AC623" s="338"/>
      <c r="AD623" s="338"/>
      <c r="AE623" s="338"/>
      <c r="AF623" s="338"/>
      <c r="AG623" s="338"/>
      <c r="AH623" s="338"/>
      <c r="AI623" s="338"/>
      <c r="AJ623" s="338"/>
      <c r="AK623" s="338"/>
      <c r="AL623" s="338"/>
      <c r="AM623" s="338"/>
      <c r="AN623" s="338"/>
      <c r="AO623" s="338"/>
      <c r="AP623" s="338"/>
      <c r="AQ623" s="338"/>
      <c r="AR623" s="338"/>
      <c r="AS623" s="338"/>
      <c r="AT623" s="338"/>
      <c r="AU623" s="338"/>
      <c r="AV623" s="338"/>
      <c r="AW623" s="338"/>
      <c r="AX623" s="338"/>
      <c r="AY623" s="338"/>
      <c r="AZ623" s="338"/>
      <c r="BA623" s="341"/>
      <c r="BB623" s="420"/>
      <c r="BC623" s="341"/>
      <c r="BD623" s="341"/>
      <c r="BE623" s="341"/>
      <c r="BF623" s="341"/>
      <c r="BG623" s="341"/>
      <c r="BH623" s="341"/>
      <c r="BI623" s="341"/>
      <c r="BJ623" s="341"/>
      <c r="BK623" s="341"/>
      <c r="BL623" s="341"/>
      <c r="BM623" s="341"/>
      <c r="BN623" s="341"/>
      <c r="BO623" s="341"/>
      <c r="BP623" s="341"/>
      <c r="BQ623" s="341"/>
      <c r="BR623" s="341"/>
      <c r="BS623" s="341"/>
      <c r="BT623" s="341"/>
      <c r="BU623" s="341"/>
      <c r="BV623" s="341"/>
      <c r="BW623" s="341"/>
      <c r="BX623" s="341"/>
      <c r="BY623" s="341"/>
      <c r="BZ623" s="341"/>
      <c r="CA623" s="341"/>
      <c r="CB623" s="341"/>
      <c r="CC623" s="341"/>
      <c r="CD623" s="341"/>
      <c r="CE623" s="341"/>
      <c r="CF623" s="341"/>
      <c r="CG623" s="341"/>
      <c r="CH623" s="341"/>
      <c r="CI623" s="341"/>
      <c r="CJ623" s="341"/>
      <c r="CK623" s="341"/>
      <c r="CL623" s="341"/>
      <c r="CM623" s="341"/>
      <c r="CN623" s="341"/>
      <c r="CO623" s="341"/>
      <c r="CP623" s="341"/>
      <c r="CQ623" s="341"/>
      <c r="CR623" s="341"/>
      <c r="CS623" s="341"/>
      <c r="CT623" s="341"/>
      <c r="CU623" s="341"/>
      <c r="CV623" s="341"/>
      <c r="CW623" s="341"/>
      <c r="CX623" s="341"/>
      <c r="CY623" s="341"/>
      <c r="CZ623" s="341"/>
    </row>
    <row r="624" s="345" customFormat="true" ht="25.15" customHeight="true" x14ac:dyDescent="0.2">
      <c r="C624" s="1077"/>
      <c r="D624" s="1078"/>
      <c r="E624" s="609"/>
      <c r="F624" s="609"/>
      <c r="G624" s="609"/>
      <c r="H624" s="1077"/>
      <c r="I624" s="1078"/>
      <c r="J624" s="609"/>
      <c r="K624" s="609"/>
      <c r="L624" s="609"/>
      <c r="M624" s="1077"/>
      <c r="N624" s="1078"/>
      <c r="O624" s="609"/>
      <c r="P624" s="609"/>
      <c r="Q624" s="609"/>
      <c r="Z624" s="338"/>
      <c r="AA624" s="338"/>
      <c r="AB624" s="338"/>
      <c r="AC624" s="338"/>
      <c r="AD624" s="338"/>
      <c r="AE624" s="338"/>
      <c r="AF624" s="338"/>
      <c r="AG624" s="338"/>
      <c r="AH624" s="338"/>
      <c r="AI624" s="338"/>
      <c r="AJ624" s="338"/>
      <c r="AK624" s="338"/>
      <c r="AL624" s="338"/>
      <c r="AM624" s="338"/>
      <c r="AN624" s="338"/>
      <c r="AO624" s="338"/>
      <c r="AP624" s="338"/>
      <c r="AQ624" s="338"/>
      <c r="AR624" s="338"/>
      <c r="AS624" s="338"/>
      <c r="AT624" s="338"/>
      <c r="AU624" s="338"/>
      <c r="AV624" s="338"/>
      <c r="AW624" s="338"/>
      <c r="AX624" s="338"/>
      <c r="AY624" s="338"/>
      <c r="AZ624" s="338"/>
      <c r="BA624" s="341"/>
      <c r="BB624" s="420"/>
      <c r="BC624" s="341"/>
      <c r="BD624" s="341"/>
      <c r="BE624" s="341"/>
      <c r="BF624" s="341"/>
      <c r="BG624" s="341"/>
      <c r="BH624" s="341"/>
      <c r="BI624" s="341"/>
      <c r="BJ624" s="341"/>
      <c r="BK624" s="341"/>
      <c r="BL624" s="341"/>
      <c r="BM624" s="341"/>
      <c r="BN624" s="341"/>
      <c r="BO624" s="341"/>
      <c r="BP624" s="341"/>
      <c r="BQ624" s="341"/>
      <c r="BR624" s="341"/>
      <c r="BS624" s="341"/>
      <c r="BT624" s="341"/>
      <c r="BU624" s="341"/>
      <c r="BV624" s="341"/>
      <c r="BW624" s="341"/>
      <c r="BX624" s="341"/>
      <c r="BY624" s="341"/>
      <c r="BZ624" s="341"/>
      <c r="CA624" s="341"/>
      <c r="CB624" s="341"/>
      <c r="CC624" s="341"/>
      <c r="CD624" s="341"/>
      <c r="CE624" s="341"/>
      <c r="CF624" s="341"/>
      <c r="CG624" s="341"/>
      <c r="CH624" s="341"/>
      <c r="CI624" s="341"/>
      <c r="CJ624" s="341"/>
      <c r="CK624" s="341"/>
      <c r="CL624" s="341"/>
      <c r="CM624" s="341"/>
      <c r="CN624" s="341"/>
      <c r="CO624" s="341"/>
      <c r="CP624" s="341"/>
      <c r="CQ624" s="341"/>
      <c r="CR624" s="341"/>
      <c r="CS624" s="341"/>
      <c r="CT624" s="341"/>
      <c r="CU624" s="341"/>
      <c r="CV624" s="341"/>
      <c r="CW624" s="341"/>
      <c r="CX624" s="341"/>
      <c r="CY624" s="341"/>
      <c r="CZ624" s="341"/>
    </row>
    <row r="625" s="345" customFormat="true" ht="25.15" customHeight="true" x14ac:dyDescent="0.2">
      <c r="C625" s="1077"/>
      <c r="D625" s="1078"/>
      <c r="E625" s="609"/>
      <c r="F625" s="609"/>
      <c r="G625" s="609"/>
      <c r="H625" s="1077"/>
      <c r="I625" s="1078"/>
      <c r="J625" s="609"/>
      <c r="K625" s="609"/>
      <c r="L625" s="609"/>
      <c r="M625" s="1077"/>
      <c r="N625" s="1078"/>
      <c r="O625" s="609"/>
      <c r="P625" s="609"/>
      <c r="Q625" s="609"/>
      <c r="Z625" s="338"/>
      <c r="AA625" s="338"/>
      <c r="AB625" s="338"/>
      <c r="AC625" s="338"/>
      <c r="AD625" s="338"/>
      <c r="AE625" s="338"/>
      <c r="AF625" s="338"/>
      <c r="AG625" s="338"/>
      <c r="AH625" s="338"/>
      <c r="AI625" s="338"/>
      <c r="AJ625" s="338"/>
      <c r="AK625" s="338"/>
      <c r="AL625" s="338"/>
      <c r="AM625" s="338"/>
      <c r="AN625" s="338"/>
      <c r="AO625" s="338"/>
      <c r="AP625" s="338"/>
      <c r="AQ625" s="338"/>
      <c r="AR625" s="338"/>
      <c r="AS625" s="338"/>
      <c r="AT625" s="338"/>
      <c r="AU625" s="338"/>
      <c r="AV625" s="338"/>
      <c r="AW625" s="338"/>
      <c r="AX625" s="338"/>
      <c r="AY625" s="338"/>
      <c r="AZ625" s="338"/>
      <c r="BA625" s="341"/>
      <c r="BB625" s="420"/>
      <c r="BC625" s="341"/>
      <c r="BD625" s="341"/>
      <c r="BE625" s="341"/>
      <c r="BF625" s="341"/>
      <c r="BG625" s="341"/>
      <c r="BH625" s="341"/>
      <c r="BI625" s="341"/>
      <c r="BJ625" s="341"/>
      <c r="BK625" s="341"/>
      <c r="BL625" s="341"/>
      <c r="BM625" s="341"/>
      <c r="BN625" s="341"/>
      <c r="BO625" s="341"/>
      <c r="BP625" s="341"/>
      <c r="BQ625" s="341"/>
      <c r="BR625" s="341"/>
      <c r="BS625" s="341"/>
      <c r="BT625" s="341"/>
      <c r="BU625" s="341"/>
      <c r="BV625" s="341"/>
      <c r="BW625" s="341"/>
      <c r="BX625" s="341"/>
      <c r="BY625" s="341"/>
      <c r="BZ625" s="341"/>
      <c r="CA625" s="341"/>
      <c r="CB625" s="341"/>
      <c r="CC625" s="341"/>
      <c r="CD625" s="341"/>
      <c r="CE625" s="341"/>
      <c r="CF625" s="341"/>
      <c r="CG625" s="341"/>
      <c r="CH625" s="341"/>
      <c r="CI625" s="341"/>
      <c r="CJ625" s="341"/>
      <c r="CK625" s="341"/>
      <c r="CL625" s="341"/>
      <c r="CM625" s="341"/>
      <c r="CN625" s="341"/>
      <c r="CO625" s="341"/>
      <c r="CP625" s="341"/>
      <c r="CQ625" s="341"/>
      <c r="CR625" s="341"/>
      <c r="CS625" s="341"/>
      <c r="CT625" s="341"/>
      <c r="CU625" s="341"/>
      <c r="CV625" s="341"/>
      <c r="CW625" s="341"/>
      <c r="CX625" s="341"/>
      <c r="CY625" s="341"/>
      <c r="CZ625" s="341"/>
    </row>
    <row r="626" s="345" customFormat="true" ht="25.15" customHeight="true" x14ac:dyDescent="0.2">
      <c r="C626" s="1077"/>
      <c r="D626" s="1078"/>
      <c r="E626" s="609"/>
      <c r="F626" s="609"/>
      <c r="G626" s="609"/>
      <c r="H626" s="1077"/>
      <c r="I626" s="1078"/>
      <c r="J626" s="609"/>
      <c r="K626" s="609"/>
      <c r="L626" s="609"/>
      <c r="M626" s="1077"/>
      <c r="N626" s="1078"/>
      <c r="O626" s="609"/>
      <c r="P626" s="609"/>
      <c r="Q626" s="609"/>
      <c r="Z626" s="338"/>
      <c r="AA626" s="338"/>
      <c r="AB626" s="338"/>
      <c r="AC626" s="338"/>
      <c r="AD626" s="338"/>
      <c r="AE626" s="338"/>
      <c r="AF626" s="338"/>
      <c r="AG626" s="338"/>
      <c r="AH626" s="338"/>
      <c r="AI626" s="338"/>
      <c r="AJ626" s="338"/>
      <c r="AK626" s="338"/>
      <c r="AL626" s="338"/>
      <c r="AM626" s="338"/>
      <c r="AN626" s="338"/>
      <c r="AO626" s="338"/>
      <c r="AP626" s="338"/>
      <c r="AQ626" s="338"/>
      <c r="AR626" s="338"/>
      <c r="AS626" s="338"/>
      <c r="AT626" s="338"/>
      <c r="AU626" s="338"/>
      <c r="AV626" s="338"/>
      <c r="AW626" s="338"/>
      <c r="AX626" s="338"/>
      <c r="AY626" s="338"/>
      <c r="AZ626" s="338"/>
      <c r="BA626" s="341"/>
      <c r="BB626" s="420"/>
      <c r="BC626" s="341"/>
      <c r="BD626" s="341"/>
      <c r="BE626" s="341"/>
      <c r="BF626" s="341"/>
      <c r="BG626" s="341"/>
      <c r="BH626" s="341"/>
      <c r="BI626" s="341"/>
      <c r="BJ626" s="341"/>
      <c r="BK626" s="341"/>
      <c r="BL626" s="341"/>
      <c r="BM626" s="341"/>
      <c r="BN626" s="341"/>
      <c r="BO626" s="341"/>
      <c r="BP626" s="341"/>
      <c r="BQ626" s="341"/>
      <c r="BR626" s="341"/>
      <c r="BS626" s="341"/>
      <c r="BT626" s="341"/>
      <c r="BU626" s="341"/>
      <c r="BV626" s="341"/>
      <c r="BW626" s="341"/>
      <c r="BX626" s="341"/>
      <c r="BY626" s="341"/>
      <c r="BZ626" s="341"/>
      <c r="CA626" s="341"/>
      <c r="CB626" s="341"/>
      <c r="CC626" s="341"/>
      <c r="CD626" s="341"/>
      <c r="CE626" s="341"/>
      <c r="CF626" s="341"/>
      <c r="CG626" s="341"/>
      <c r="CH626" s="341"/>
      <c r="CI626" s="341"/>
      <c r="CJ626" s="341"/>
      <c r="CK626" s="341"/>
      <c r="CL626" s="341"/>
      <c r="CM626" s="341"/>
      <c r="CN626" s="341"/>
      <c r="CO626" s="341"/>
      <c r="CP626" s="341"/>
      <c r="CQ626" s="341"/>
      <c r="CR626" s="341"/>
      <c r="CS626" s="341"/>
      <c r="CT626" s="341"/>
      <c r="CU626" s="341"/>
      <c r="CV626" s="341"/>
      <c r="CW626" s="341"/>
      <c r="CX626" s="341"/>
      <c r="CY626" s="341"/>
      <c r="CZ626" s="341"/>
    </row>
    <row r="627" s="345" customFormat="true" ht="25.15" customHeight="true" x14ac:dyDescent="0.2">
      <c r="C627" s="1077"/>
      <c r="D627" s="1078"/>
      <c r="E627" s="609"/>
      <c r="F627" s="609"/>
      <c r="G627" s="609"/>
      <c r="H627" s="1077"/>
      <c r="I627" s="1078"/>
      <c r="J627" s="609"/>
      <c r="K627" s="609"/>
      <c r="L627" s="609"/>
      <c r="M627" s="1077"/>
      <c r="N627" s="1078"/>
      <c r="O627" s="609"/>
      <c r="P627" s="609"/>
      <c r="Q627" s="609"/>
      <c r="Z627" s="338"/>
      <c r="AA627" s="338"/>
      <c r="AB627" s="338"/>
      <c r="AC627" s="338"/>
      <c r="AD627" s="338"/>
      <c r="AE627" s="338"/>
      <c r="AF627" s="338"/>
      <c r="AG627" s="338"/>
      <c r="AH627" s="338"/>
      <c r="AI627" s="338"/>
      <c r="AJ627" s="338"/>
      <c r="AK627" s="338"/>
      <c r="AL627" s="338"/>
      <c r="AM627" s="338"/>
      <c r="AN627" s="338"/>
      <c r="AO627" s="338"/>
      <c r="AP627" s="338"/>
      <c r="AQ627" s="338"/>
      <c r="AR627" s="338"/>
      <c r="AS627" s="338"/>
      <c r="AT627" s="338"/>
      <c r="AU627" s="338"/>
      <c r="AV627" s="338"/>
      <c r="AW627" s="338"/>
      <c r="AX627" s="338"/>
      <c r="AY627" s="338"/>
      <c r="AZ627" s="338"/>
      <c r="BA627" s="341"/>
      <c r="BB627" s="420"/>
      <c r="BC627" s="341"/>
      <c r="BD627" s="341"/>
      <c r="BE627" s="341"/>
      <c r="BF627" s="341"/>
      <c r="BG627" s="341"/>
      <c r="BH627" s="341"/>
      <c r="BI627" s="341"/>
      <c r="BJ627" s="341"/>
      <c r="BK627" s="341"/>
      <c r="BL627" s="341"/>
      <c r="BM627" s="341"/>
      <c r="BN627" s="341"/>
      <c r="BO627" s="341"/>
      <c r="BP627" s="341"/>
      <c r="BQ627" s="341"/>
      <c r="BR627" s="341"/>
      <c r="BS627" s="341"/>
      <c r="BT627" s="341"/>
      <c r="BU627" s="341"/>
      <c r="BV627" s="341"/>
      <c r="BW627" s="341"/>
      <c r="BX627" s="341"/>
      <c r="BY627" s="341"/>
      <c r="BZ627" s="341"/>
      <c r="CA627" s="341"/>
      <c r="CB627" s="341"/>
      <c r="CC627" s="341"/>
      <c r="CD627" s="341"/>
      <c r="CE627" s="341"/>
      <c r="CF627" s="341"/>
      <c r="CG627" s="341"/>
      <c r="CH627" s="341"/>
      <c r="CI627" s="341"/>
      <c r="CJ627" s="341"/>
      <c r="CK627" s="341"/>
      <c r="CL627" s="341"/>
      <c r="CM627" s="341"/>
      <c r="CN627" s="341"/>
      <c r="CO627" s="341"/>
      <c r="CP627" s="341"/>
      <c r="CQ627" s="341"/>
      <c r="CR627" s="341"/>
      <c r="CS627" s="341"/>
      <c r="CT627" s="341"/>
      <c r="CU627" s="341"/>
      <c r="CV627" s="341"/>
      <c r="CW627" s="341"/>
      <c r="CX627" s="341"/>
      <c r="CY627" s="341"/>
      <c r="CZ627" s="341"/>
    </row>
    <row r="628" s="345" customFormat="true" ht="25.15" customHeight="true" x14ac:dyDescent="0.2">
      <c r="C628" s="1077"/>
      <c r="D628" s="1078"/>
      <c r="E628" s="609"/>
      <c r="F628" s="609"/>
      <c r="G628" s="609"/>
      <c r="H628" s="1077"/>
      <c r="I628" s="1078"/>
      <c r="J628" s="609"/>
      <c r="K628" s="609"/>
      <c r="L628" s="609"/>
      <c r="M628" s="1077"/>
      <c r="N628" s="1078"/>
      <c r="O628" s="609"/>
      <c r="P628" s="609"/>
      <c r="Q628" s="609"/>
      <c r="Z628" s="338"/>
      <c r="AA628" s="338"/>
      <c r="AB628" s="338"/>
      <c r="AC628" s="338"/>
      <c r="AD628" s="338"/>
      <c r="AE628" s="338"/>
      <c r="AF628" s="338"/>
      <c r="AG628" s="338"/>
      <c r="AH628" s="338"/>
      <c r="AI628" s="338"/>
      <c r="AJ628" s="338"/>
      <c r="AK628" s="338"/>
      <c r="AL628" s="338"/>
      <c r="AM628" s="338"/>
      <c r="AN628" s="338"/>
      <c r="AO628" s="338"/>
      <c r="AP628" s="338"/>
      <c r="AQ628" s="338"/>
      <c r="AR628" s="338"/>
      <c r="AS628" s="338"/>
      <c r="AT628" s="338"/>
      <c r="AU628" s="338"/>
      <c r="AV628" s="338"/>
      <c r="AW628" s="338"/>
      <c r="AX628" s="338"/>
      <c r="AY628" s="338"/>
      <c r="AZ628" s="338"/>
      <c r="BA628" s="341"/>
      <c r="BB628" s="420"/>
      <c r="BC628" s="341"/>
      <c r="BD628" s="341"/>
      <c r="BE628" s="341"/>
      <c r="BF628" s="341"/>
      <c r="BG628" s="341"/>
      <c r="BH628" s="341"/>
      <c r="BI628" s="341"/>
      <c r="BJ628" s="341"/>
      <c r="BK628" s="341"/>
      <c r="BL628" s="341"/>
      <c r="BM628" s="341"/>
      <c r="BN628" s="341"/>
      <c r="BO628" s="341"/>
      <c r="BP628" s="341"/>
      <c r="BQ628" s="341"/>
      <c r="BR628" s="341"/>
      <c r="BS628" s="341"/>
      <c r="BT628" s="341"/>
      <c r="BU628" s="341"/>
      <c r="BV628" s="341"/>
      <c r="BW628" s="341"/>
      <c r="BX628" s="341"/>
      <c r="BY628" s="341"/>
      <c r="BZ628" s="341"/>
      <c r="CA628" s="341"/>
      <c r="CB628" s="341"/>
      <c r="CC628" s="341"/>
      <c r="CD628" s="341"/>
      <c r="CE628" s="341"/>
      <c r="CF628" s="341"/>
      <c r="CG628" s="341"/>
      <c r="CH628" s="341"/>
      <c r="CI628" s="341"/>
      <c r="CJ628" s="341"/>
      <c r="CK628" s="341"/>
      <c r="CL628" s="341"/>
      <c r="CM628" s="341"/>
      <c r="CN628" s="341"/>
      <c r="CO628" s="341"/>
      <c r="CP628" s="341"/>
      <c r="CQ628" s="341"/>
      <c r="CR628" s="341"/>
      <c r="CS628" s="341"/>
      <c r="CT628" s="341"/>
      <c r="CU628" s="341"/>
      <c r="CV628" s="341"/>
      <c r="CW628" s="341"/>
      <c r="CX628" s="341"/>
      <c r="CY628" s="341"/>
      <c r="CZ628" s="341"/>
    </row>
    <row r="629" s="345" customFormat="true" ht="25.15" customHeight="true" x14ac:dyDescent="0.2">
      <c r="C629" s="1077"/>
      <c r="D629" s="1078"/>
      <c r="E629" s="609"/>
      <c r="F629" s="609"/>
      <c r="G629" s="609"/>
      <c r="H629" s="1077"/>
      <c r="I629" s="1078"/>
      <c r="J629" s="609"/>
      <c r="K629" s="609"/>
      <c r="L629" s="609"/>
      <c r="M629" s="1077"/>
      <c r="N629" s="1078"/>
      <c r="O629" s="609"/>
      <c r="P629" s="609"/>
      <c r="Q629" s="609"/>
      <c r="Z629" s="338"/>
      <c r="AA629" s="338"/>
      <c r="AB629" s="338"/>
      <c r="AC629" s="338"/>
      <c r="AD629" s="338"/>
      <c r="AE629" s="338"/>
      <c r="AF629" s="338"/>
      <c r="AG629" s="338"/>
      <c r="AH629" s="338"/>
      <c r="AI629" s="338"/>
      <c r="AJ629" s="338"/>
      <c r="AK629" s="338"/>
      <c r="AL629" s="338"/>
      <c r="AM629" s="338"/>
      <c r="AN629" s="338"/>
      <c r="AO629" s="338"/>
      <c r="AP629" s="338"/>
      <c r="AQ629" s="338"/>
      <c r="AR629" s="338"/>
      <c r="AS629" s="338"/>
      <c r="AT629" s="338"/>
      <c r="AU629" s="338"/>
      <c r="AV629" s="338"/>
      <c r="AW629" s="338"/>
      <c r="AX629" s="338"/>
      <c r="AY629" s="338"/>
      <c r="AZ629" s="338"/>
      <c r="BA629" s="341"/>
      <c r="BB629" s="420"/>
      <c r="BC629" s="341"/>
      <c r="BD629" s="341"/>
      <c r="BE629" s="341"/>
      <c r="BF629" s="341"/>
      <c r="BG629" s="341"/>
      <c r="BH629" s="341"/>
      <c r="BI629" s="341"/>
      <c r="BJ629" s="341"/>
      <c r="BK629" s="341"/>
      <c r="BL629" s="341"/>
      <c r="BM629" s="341"/>
      <c r="BN629" s="341"/>
      <c r="BO629" s="341"/>
      <c r="BP629" s="341"/>
      <c r="BQ629" s="341"/>
      <c r="BR629" s="341"/>
      <c r="BS629" s="341"/>
      <c r="BT629" s="341"/>
      <c r="BU629" s="341"/>
      <c r="BV629" s="341"/>
      <c r="BW629" s="341"/>
      <c r="BX629" s="341"/>
      <c r="BY629" s="341"/>
      <c r="BZ629" s="341"/>
      <c r="CA629" s="341"/>
      <c r="CB629" s="341"/>
      <c r="CC629" s="341"/>
      <c r="CD629" s="341"/>
      <c r="CE629" s="341"/>
      <c r="CF629" s="341"/>
      <c r="CG629" s="341"/>
      <c r="CH629" s="341"/>
      <c r="CI629" s="341"/>
      <c r="CJ629" s="341"/>
      <c r="CK629" s="341"/>
      <c r="CL629" s="341"/>
      <c r="CM629" s="341"/>
      <c r="CN629" s="341"/>
      <c r="CO629" s="341"/>
      <c r="CP629" s="341"/>
      <c r="CQ629" s="341"/>
      <c r="CR629" s="341"/>
      <c r="CS629" s="341"/>
      <c r="CT629" s="341"/>
      <c r="CU629" s="341"/>
      <c r="CV629" s="341"/>
      <c r="CW629" s="341"/>
      <c r="CX629" s="341"/>
      <c r="CY629" s="341"/>
      <c r="CZ629" s="341"/>
    </row>
    <row r="630" s="345" customFormat="true" ht="25.15" customHeight="true" x14ac:dyDescent="0.2">
      <c r="C630" s="1077"/>
      <c r="D630" s="1078"/>
      <c r="E630" s="609"/>
      <c r="F630" s="609"/>
      <c r="G630" s="609"/>
      <c r="H630" s="1077"/>
      <c r="I630" s="1078"/>
      <c r="J630" s="609"/>
      <c r="K630" s="609"/>
      <c r="L630" s="609"/>
      <c r="M630" s="1077"/>
      <c r="N630" s="1078"/>
      <c r="O630" s="609"/>
      <c r="P630" s="609"/>
      <c r="Q630" s="609"/>
      <c r="Z630" s="338"/>
      <c r="AA630" s="338"/>
      <c r="AB630" s="338"/>
      <c r="AC630" s="338"/>
      <c r="AD630" s="338"/>
      <c r="AE630" s="338"/>
      <c r="AF630" s="338"/>
      <c r="AG630" s="338"/>
      <c r="AH630" s="338"/>
      <c r="AI630" s="338"/>
      <c r="AJ630" s="338"/>
      <c r="AK630" s="338"/>
      <c r="AL630" s="338"/>
      <c r="AM630" s="338"/>
      <c r="AN630" s="338"/>
      <c r="AO630" s="338"/>
      <c r="AP630" s="338"/>
      <c r="AQ630" s="338"/>
      <c r="AR630" s="338"/>
      <c r="AS630" s="338"/>
      <c r="AT630" s="338"/>
      <c r="AU630" s="338"/>
      <c r="AV630" s="338"/>
      <c r="AW630" s="338"/>
      <c r="AX630" s="338"/>
      <c r="AY630" s="338"/>
      <c r="AZ630" s="338"/>
      <c r="BA630" s="341"/>
      <c r="BB630" s="420"/>
      <c r="BC630" s="341"/>
      <c r="BD630" s="341"/>
      <c r="BE630" s="341"/>
      <c r="BF630" s="341"/>
      <c r="BG630" s="341"/>
      <c r="BH630" s="341"/>
      <c r="BI630" s="341"/>
      <c r="BJ630" s="341"/>
      <c r="BK630" s="341"/>
      <c r="BL630" s="341"/>
      <c r="BM630" s="341"/>
      <c r="BN630" s="341"/>
      <c r="BO630" s="341"/>
      <c r="BP630" s="341"/>
      <c r="BQ630" s="341"/>
      <c r="BR630" s="341"/>
      <c r="BS630" s="341"/>
      <c r="BT630" s="341"/>
      <c r="BU630" s="341"/>
      <c r="BV630" s="341"/>
      <c r="BW630" s="341"/>
      <c r="BX630" s="341"/>
      <c r="BY630" s="341"/>
      <c r="BZ630" s="341"/>
      <c r="CA630" s="341"/>
      <c r="CB630" s="341"/>
      <c r="CC630" s="341"/>
      <c r="CD630" s="341"/>
      <c r="CE630" s="341"/>
      <c r="CF630" s="341"/>
      <c r="CG630" s="341"/>
      <c r="CH630" s="341"/>
      <c r="CI630" s="341"/>
      <c r="CJ630" s="341"/>
      <c r="CK630" s="341"/>
      <c r="CL630" s="341"/>
      <c r="CM630" s="341"/>
      <c r="CN630" s="341"/>
      <c r="CO630" s="341"/>
      <c r="CP630" s="341"/>
      <c r="CQ630" s="341"/>
      <c r="CR630" s="341"/>
      <c r="CS630" s="341"/>
      <c r="CT630" s="341"/>
      <c r="CU630" s="341"/>
      <c r="CV630" s="341"/>
      <c r="CW630" s="341"/>
      <c r="CX630" s="341"/>
      <c r="CY630" s="341"/>
      <c r="CZ630" s="341"/>
    </row>
    <row r="631" s="345" customFormat="true" ht="25.15" customHeight="true" x14ac:dyDescent="0.2">
      <c r="C631" s="1077"/>
      <c r="D631" s="1078"/>
      <c r="E631" s="609"/>
      <c r="F631" s="609"/>
      <c r="G631" s="609"/>
      <c r="H631" s="1077"/>
      <c r="I631" s="1078"/>
      <c r="J631" s="609"/>
      <c r="K631" s="609"/>
      <c r="L631" s="609"/>
      <c r="M631" s="1077"/>
      <c r="N631" s="1078"/>
      <c r="O631" s="609"/>
      <c r="P631" s="609"/>
      <c r="Q631" s="609"/>
      <c r="Z631" s="338"/>
      <c r="AA631" s="338"/>
      <c r="AB631" s="338"/>
      <c r="AC631" s="338"/>
      <c r="AD631" s="338"/>
      <c r="AE631" s="338"/>
      <c r="AF631" s="338"/>
      <c r="AG631" s="338"/>
      <c r="AH631" s="338"/>
      <c r="AI631" s="338"/>
      <c r="AJ631" s="338"/>
      <c r="AK631" s="338"/>
      <c r="AL631" s="338"/>
      <c r="AM631" s="338"/>
      <c r="AN631" s="338"/>
      <c r="AO631" s="338"/>
      <c r="AP631" s="338"/>
      <c r="AQ631" s="338"/>
      <c r="AR631" s="338"/>
      <c r="AS631" s="338"/>
      <c r="AT631" s="338"/>
      <c r="AU631" s="338"/>
      <c r="AV631" s="338"/>
      <c r="AW631" s="338"/>
      <c r="AX631" s="338"/>
      <c r="AY631" s="338"/>
      <c r="AZ631" s="338"/>
      <c r="BA631" s="341"/>
      <c r="BB631" s="420"/>
      <c r="BC631" s="341"/>
      <c r="BD631" s="341"/>
      <c r="BE631" s="341"/>
      <c r="BF631" s="341"/>
      <c r="BG631" s="341"/>
      <c r="BH631" s="341"/>
      <c r="BI631" s="341"/>
      <c r="BJ631" s="341"/>
      <c r="BK631" s="341"/>
      <c r="BL631" s="341"/>
      <c r="BM631" s="341"/>
      <c r="BN631" s="341"/>
      <c r="BO631" s="341"/>
      <c r="BP631" s="341"/>
      <c r="BQ631" s="341"/>
      <c r="BR631" s="341"/>
      <c r="BS631" s="341"/>
      <c r="BT631" s="341"/>
      <c r="BU631" s="341"/>
      <c r="BV631" s="341"/>
      <c r="BW631" s="341"/>
      <c r="BX631" s="341"/>
      <c r="BY631" s="341"/>
      <c r="BZ631" s="341"/>
      <c r="CA631" s="341"/>
      <c r="CB631" s="341"/>
      <c r="CC631" s="341"/>
      <c r="CD631" s="341"/>
      <c r="CE631" s="341"/>
      <c r="CF631" s="341"/>
      <c r="CG631" s="341"/>
      <c r="CH631" s="341"/>
      <c r="CI631" s="341"/>
      <c r="CJ631" s="341"/>
      <c r="CK631" s="341"/>
      <c r="CL631" s="341"/>
      <c r="CM631" s="341"/>
      <c r="CN631" s="341"/>
      <c r="CO631" s="341"/>
      <c r="CP631" s="341"/>
      <c r="CQ631" s="341"/>
      <c r="CR631" s="341"/>
      <c r="CS631" s="341"/>
      <c r="CT631" s="341"/>
      <c r="CU631" s="341"/>
      <c r="CV631" s="341"/>
      <c r="CW631" s="341"/>
      <c r="CX631" s="341"/>
      <c r="CY631" s="341"/>
      <c r="CZ631" s="341"/>
    </row>
    <row r="632" s="345" customFormat="true" ht="25.15" customHeight="true" x14ac:dyDescent="0.2">
      <c r="C632" s="1077"/>
      <c r="D632" s="1078"/>
      <c r="E632" s="609"/>
      <c r="F632" s="609"/>
      <c r="G632" s="609"/>
      <c r="H632" s="1077"/>
      <c r="I632" s="1078"/>
      <c r="J632" s="609"/>
      <c r="K632" s="609"/>
      <c r="L632" s="609"/>
      <c r="M632" s="1077"/>
      <c r="N632" s="1078"/>
      <c r="O632" s="609"/>
      <c r="P632" s="609"/>
      <c r="Q632" s="609"/>
      <c r="Z632" s="338"/>
      <c r="AA632" s="338"/>
      <c r="AB632" s="338"/>
      <c r="AC632" s="338"/>
      <c r="AD632" s="338"/>
      <c r="AE632" s="338"/>
      <c r="AF632" s="338"/>
      <c r="AG632" s="338"/>
      <c r="AH632" s="338"/>
      <c r="AI632" s="338"/>
      <c r="AJ632" s="338"/>
      <c r="AK632" s="338"/>
      <c r="AL632" s="338"/>
      <c r="AM632" s="338"/>
      <c r="AN632" s="338"/>
      <c r="AO632" s="338"/>
      <c r="AP632" s="338"/>
      <c r="AQ632" s="338"/>
      <c r="AR632" s="338"/>
      <c r="AS632" s="338"/>
      <c r="AT632" s="338"/>
      <c r="AU632" s="338"/>
      <c r="AV632" s="338"/>
      <c r="AW632" s="338"/>
      <c r="AX632" s="338"/>
      <c r="AY632" s="338"/>
      <c r="AZ632" s="338"/>
      <c r="BA632" s="341"/>
      <c r="BB632" s="420"/>
      <c r="BC632" s="341"/>
      <c r="BD632" s="341"/>
      <c r="BE632" s="341"/>
      <c r="BF632" s="341"/>
      <c r="BG632" s="341"/>
      <c r="BH632" s="341"/>
      <c r="BI632" s="341"/>
      <c r="BJ632" s="341"/>
      <c r="BK632" s="341"/>
      <c r="BL632" s="341"/>
      <c r="BM632" s="341"/>
      <c r="BN632" s="341"/>
      <c r="BO632" s="341"/>
      <c r="BP632" s="341"/>
      <c r="BQ632" s="341"/>
      <c r="BR632" s="341"/>
      <c r="BS632" s="341"/>
      <c r="BT632" s="341"/>
      <c r="BU632" s="341"/>
      <c r="BV632" s="341"/>
      <c r="BW632" s="341"/>
      <c r="BX632" s="341"/>
      <c r="BY632" s="341"/>
      <c r="BZ632" s="341"/>
      <c r="CA632" s="341"/>
      <c r="CB632" s="341"/>
      <c r="CC632" s="341"/>
      <c r="CD632" s="341"/>
      <c r="CE632" s="341"/>
      <c r="CF632" s="341"/>
      <c r="CG632" s="341"/>
      <c r="CH632" s="341"/>
      <c r="CI632" s="341"/>
      <c r="CJ632" s="341"/>
      <c r="CK632" s="341"/>
      <c r="CL632" s="341"/>
      <c r="CM632" s="341"/>
      <c r="CN632" s="341"/>
      <c r="CO632" s="341"/>
      <c r="CP632" s="341"/>
      <c r="CQ632" s="341"/>
      <c r="CR632" s="341"/>
      <c r="CS632" s="341"/>
      <c r="CT632" s="341"/>
      <c r="CU632" s="341"/>
      <c r="CV632" s="341"/>
      <c r="CW632" s="341"/>
      <c r="CX632" s="341"/>
      <c r="CY632" s="341"/>
      <c r="CZ632" s="341"/>
    </row>
    <row r="633" s="345" customFormat="true" ht="25.15" customHeight="true" x14ac:dyDescent="0.2">
      <c r="C633" s="1077"/>
      <c r="D633" s="1078"/>
      <c r="E633" s="609"/>
      <c r="F633" s="609"/>
      <c r="G633" s="609"/>
      <c r="H633" s="1077"/>
      <c r="I633" s="1078"/>
      <c r="J633" s="609"/>
      <c r="K633" s="609"/>
      <c r="L633" s="609"/>
      <c r="M633" s="1077"/>
      <c r="N633" s="1078"/>
      <c r="O633" s="609"/>
      <c r="P633" s="609"/>
      <c r="Q633" s="609"/>
      <c r="Z633" s="338"/>
      <c r="AA633" s="338"/>
      <c r="AB633" s="338"/>
      <c r="AC633" s="338"/>
      <c r="AD633" s="338"/>
      <c r="AE633" s="338"/>
      <c r="AF633" s="338"/>
      <c r="AG633" s="338"/>
      <c r="AH633" s="338"/>
      <c r="AI633" s="338"/>
      <c r="AJ633" s="338"/>
      <c r="AK633" s="338"/>
      <c r="AL633" s="338"/>
      <c r="AM633" s="338"/>
      <c r="AN633" s="338"/>
      <c r="AO633" s="338"/>
      <c r="AP633" s="338"/>
      <c r="AQ633" s="338"/>
      <c r="AR633" s="338"/>
      <c r="AS633" s="338"/>
      <c r="AT633" s="338"/>
      <c r="AU633" s="338"/>
      <c r="AV633" s="338"/>
      <c r="AW633" s="338"/>
      <c r="AX633" s="338"/>
      <c r="AY633" s="338"/>
      <c r="AZ633" s="338"/>
      <c r="BA633" s="341"/>
      <c r="BB633" s="420"/>
      <c r="BC633" s="341"/>
      <c r="BD633" s="341"/>
      <c r="BE633" s="341"/>
      <c r="BF633" s="341"/>
      <c r="BG633" s="341"/>
      <c r="BH633" s="341"/>
      <c r="BI633" s="341"/>
      <c r="BJ633" s="341"/>
      <c r="BK633" s="341"/>
      <c r="BL633" s="341"/>
      <c r="BM633" s="341"/>
      <c r="BN633" s="341"/>
      <c r="BO633" s="341"/>
      <c r="BP633" s="341"/>
      <c r="BQ633" s="341"/>
      <c r="BR633" s="341"/>
      <c r="BS633" s="341"/>
      <c r="BT633" s="341"/>
      <c r="BU633" s="341"/>
      <c r="BV633" s="341"/>
      <c r="BW633" s="341"/>
      <c r="BX633" s="341"/>
      <c r="BY633" s="341"/>
      <c r="BZ633" s="341"/>
      <c r="CA633" s="341"/>
      <c r="CB633" s="341"/>
      <c r="CC633" s="341"/>
      <c r="CD633" s="341"/>
      <c r="CE633" s="341"/>
      <c r="CF633" s="341"/>
      <c r="CG633" s="341"/>
      <c r="CH633" s="341"/>
      <c r="CI633" s="341"/>
      <c r="CJ633" s="341"/>
      <c r="CK633" s="341"/>
      <c r="CL633" s="341"/>
      <c r="CM633" s="341"/>
      <c r="CN633" s="341"/>
      <c r="CO633" s="341"/>
      <c r="CP633" s="341"/>
      <c r="CQ633" s="341"/>
      <c r="CR633" s="341"/>
      <c r="CS633" s="341"/>
      <c r="CT633" s="341"/>
      <c r="CU633" s="341"/>
      <c r="CV633" s="341"/>
      <c r="CW633" s="341"/>
      <c r="CX633" s="341"/>
      <c r="CY633" s="341"/>
      <c r="CZ633" s="341"/>
    </row>
    <row r="634" s="345" customFormat="true" ht="25.15" customHeight="true" x14ac:dyDescent="0.2">
      <c r="C634" s="1077"/>
      <c r="D634" s="1078"/>
      <c r="E634" s="609"/>
      <c r="F634" s="609"/>
      <c r="G634" s="609"/>
      <c r="H634" s="1077"/>
      <c r="I634" s="1078"/>
      <c r="J634" s="609"/>
      <c r="K634" s="609"/>
      <c r="L634" s="609"/>
      <c r="M634" s="1077"/>
      <c r="N634" s="1078"/>
      <c r="O634" s="609"/>
      <c r="P634" s="609"/>
      <c r="Q634" s="609"/>
      <c r="Z634" s="338"/>
      <c r="AA634" s="338"/>
      <c r="AB634" s="338"/>
      <c r="AC634" s="338"/>
      <c r="AD634" s="338"/>
      <c r="AE634" s="338"/>
      <c r="AF634" s="338"/>
      <c r="AG634" s="338"/>
      <c r="AH634" s="338"/>
      <c r="AI634" s="338"/>
      <c r="AJ634" s="338"/>
      <c r="AK634" s="338"/>
      <c r="AL634" s="338"/>
      <c r="AM634" s="338"/>
      <c r="AN634" s="338"/>
      <c r="AO634" s="338"/>
      <c r="AP634" s="338"/>
      <c r="AQ634" s="338"/>
      <c r="AR634" s="338"/>
      <c r="AS634" s="338"/>
      <c r="AT634" s="338"/>
      <c r="AU634" s="338"/>
      <c r="AV634" s="338"/>
      <c r="AW634" s="338"/>
      <c r="AX634" s="338"/>
      <c r="AY634" s="338"/>
      <c r="AZ634" s="338"/>
      <c r="BA634" s="341"/>
      <c r="BB634" s="420"/>
      <c r="BC634" s="341"/>
      <c r="BD634" s="341"/>
      <c r="BE634" s="341"/>
      <c r="BF634" s="341"/>
      <c r="BG634" s="341"/>
      <c r="BH634" s="341"/>
      <c r="BI634" s="341"/>
      <c r="BJ634" s="341"/>
      <c r="BK634" s="341"/>
      <c r="BL634" s="341"/>
      <c r="BM634" s="341"/>
      <c r="BN634" s="341"/>
      <c r="BO634" s="341"/>
      <c r="BP634" s="341"/>
      <c r="BQ634" s="341"/>
      <c r="BR634" s="341"/>
      <c r="BS634" s="341"/>
      <c r="BT634" s="341"/>
      <c r="BU634" s="341"/>
      <c r="BV634" s="341"/>
      <c r="BW634" s="341"/>
      <c r="BX634" s="341"/>
      <c r="BY634" s="341"/>
      <c r="BZ634" s="341"/>
      <c r="CA634" s="341"/>
      <c r="CB634" s="341"/>
      <c r="CC634" s="341"/>
      <c r="CD634" s="341"/>
      <c r="CE634" s="341"/>
      <c r="CF634" s="341"/>
      <c r="CG634" s="341"/>
      <c r="CH634" s="341"/>
      <c r="CI634" s="341"/>
      <c r="CJ634" s="341"/>
      <c r="CK634" s="341"/>
      <c r="CL634" s="341"/>
      <c r="CM634" s="341"/>
      <c r="CN634" s="341"/>
      <c r="CO634" s="341"/>
      <c r="CP634" s="341"/>
      <c r="CQ634" s="341"/>
      <c r="CR634" s="341"/>
      <c r="CS634" s="341"/>
      <c r="CT634" s="341"/>
      <c r="CU634" s="341"/>
      <c r="CV634" s="341"/>
      <c r="CW634" s="341"/>
      <c r="CX634" s="341"/>
      <c r="CY634" s="341"/>
      <c r="CZ634" s="341"/>
    </row>
    <row r="635" s="345" customFormat="true" ht="25.15" customHeight="true" x14ac:dyDescent="0.2">
      <c r="C635" s="1077"/>
      <c r="D635" s="1078"/>
      <c r="E635" s="609"/>
      <c r="F635" s="609"/>
      <c r="G635" s="609"/>
      <c r="H635" s="1077"/>
      <c r="I635" s="1078"/>
      <c r="J635" s="609"/>
      <c r="K635" s="609"/>
      <c r="L635" s="609"/>
      <c r="M635" s="1077"/>
      <c r="N635" s="1078"/>
      <c r="O635" s="609"/>
      <c r="P635" s="609"/>
      <c r="Q635" s="609"/>
      <c r="Z635" s="338"/>
      <c r="AA635" s="338"/>
      <c r="AB635" s="338"/>
      <c r="AC635" s="338"/>
      <c r="AD635" s="338"/>
      <c r="AE635" s="338"/>
      <c r="AF635" s="338"/>
      <c r="AG635" s="338"/>
      <c r="AH635" s="338"/>
      <c r="AI635" s="338"/>
      <c r="AJ635" s="338"/>
      <c r="AK635" s="338"/>
      <c r="AL635" s="338"/>
      <c r="AM635" s="338"/>
      <c r="AN635" s="338"/>
      <c r="AO635" s="338"/>
      <c r="AP635" s="338"/>
      <c r="AQ635" s="338"/>
      <c r="AR635" s="338"/>
      <c r="AS635" s="338"/>
      <c r="AT635" s="338"/>
      <c r="AU635" s="338"/>
      <c r="AV635" s="338"/>
      <c r="AW635" s="338"/>
      <c r="AX635" s="338"/>
      <c r="AY635" s="338"/>
      <c r="AZ635" s="338"/>
      <c r="BA635" s="341"/>
      <c r="BB635" s="420"/>
      <c r="BC635" s="341"/>
      <c r="BD635" s="341"/>
      <c r="BE635" s="341"/>
      <c r="BF635" s="341"/>
      <c r="BG635" s="341"/>
      <c r="BH635" s="341"/>
      <c r="BI635" s="341"/>
      <c r="BJ635" s="341"/>
      <c r="BK635" s="341"/>
      <c r="BL635" s="341"/>
      <c r="BM635" s="341"/>
      <c r="BN635" s="341"/>
      <c r="BO635" s="341"/>
      <c r="BP635" s="341"/>
      <c r="BQ635" s="341"/>
      <c r="BR635" s="341"/>
      <c r="BS635" s="341"/>
      <c r="BT635" s="341"/>
      <c r="BU635" s="341"/>
      <c r="BV635" s="341"/>
      <c r="BW635" s="341"/>
      <c r="BX635" s="341"/>
      <c r="BY635" s="341"/>
      <c r="BZ635" s="341"/>
      <c r="CA635" s="341"/>
      <c r="CB635" s="341"/>
      <c r="CC635" s="341"/>
      <c r="CD635" s="341"/>
      <c r="CE635" s="341"/>
      <c r="CF635" s="341"/>
      <c r="CG635" s="341"/>
      <c r="CH635" s="341"/>
      <c r="CI635" s="341"/>
      <c r="CJ635" s="341"/>
      <c r="CK635" s="341"/>
      <c r="CL635" s="341"/>
      <c r="CM635" s="341"/>
      <c r="CN635" s="341"/>
      <c r="CO635" s="341"/>
      <c r="CP635" s="341"/>
      <c r="CQ635" s="341"/>
      <c r="CR635" s="341"/>
      <c r="CS635" s="341"/>
      <c r="CT635" s="341"/>
      <c r="CU635" s="341"/>
      <c r="CV635" s="341"/>
      <c r="CW635" s="341"/>
      <c r="CX635" s="341"/>
      <c r="CY635" s="341"/>
      <c r="CZ635" s="341"/>
    </row>
    <row r="636" s="345" customFormat="true" ht="25.15" customHeight="true" x14ac:dyDescent="0.2">
      <c r="C636" s="1077"/>
      <c r="D636" s="1078"/>
      <c r="E636" s="609"/>
      <c r="F636" s="609"/>
      <c r="G636" s="609"/>
      <c r="H636" s="1077"/>
      <c r="I636" s="1078"/>
      <c r="J636" s="609"/>
      <c r="K636" s="609"/>
      <c r="L636" s="609"/>
      <c r="M636" s="1077"/>
      <c r="N636" s="1078"/>
      <c r="O636" s="609"/>
      <c r="P636" s="609"/>
      <c r="Q636" s="609"/>
      <c r="Z636" s="338"/>
      <c r="AA636" s="338"/>
      <c r="AB636" s="338"/>
      <c r="AC636" s="338"/>
      <c r="AD636" s="338"/>
      <c r="AE636" s="338"/>
      <c r="AF636" s="338"/>
      <c r="AG636" s="338"/>
      <c r="AH636" s="338"/>
      <c r="AI636" s="338"/>
      <c r="AJ636" s="338"/>
      <c r="AK636" s="338"/>
      <c r="AL636" s="338"/>
      <c r="AM636" s="338"/>
      <c r="AN636" s="338"/>
      <c r="AO636" s="338"/>
      <c r="AP636" s="338"/>
      <c r="AQ636" s="338"/>
      <c r="AR636" s="338"/>
      <c r="AS636" s="338"/>
      <c r="AT636" s="338"/>
      <c r="AU636" s="338"/>
      <c r="AV636" s="338"/>
      <c r="AW636" s="338"/>
      <c r="AX636" s="338"/>
      <c r="AY636" s="338"/>
      <c r="AZ636" s="338"/>
      <c r="BA636" s="341"/>
      <c r="BB636" s="420"/>
      <c r="BC636" s="341"/>
      <c r="BD636" s="341"/>
      <c r="BE636" s="341"/>
      <c r="BF636" s="341"/>
      <c r="BG636" s="341"/>
      <c r="BH636" s="341"/>
      <c r="BI636" s="341"/>
      <c r="BJ636" s="341"/>
      <c r="BK636" s="341"/>
      <c r="BL636" s="341"/>
      <c r="BM636" s="341"/>
      <c r="BN636" s="341"/>
      <c r="BO636" s="341"/>
      <c r="BP636" s="341"/>
      <c r="BQ636" s="341"/>
      <c r="BR636" s="341"/>
      <c r="BS636" s="341"/>
      <c r="BT636" s="341"/>
      <c r="BU636" s="341"/>
      <c r="BV636" s="341"/>
      <c r="BW636" s="341"/>
      <c r="BX636" s="341"/>
      <c r="BY636" s="341"/>
      <c r="BZ636" s="341"/>
      <c r="CA636" s="341"/>
      <c r="CB636" s="341"/>
      <c r="CC636" s="341"/>
      <c r="CD636" s="341"/>
      <c r="CE636" s="341"/>
      <c r="CF636" s="341"/>
      <c r="CG636" s="341"/>
      <c r="CH636" s="341"/>
      <c r="CI636" s="341"/>
      <c r="CJ636" s="341"/>
      <c r="CK636" s="341"/>
      <c r="CL636" s="341"/>
      <c r="CM636" s="341"/>
      <c r="CN636" s="341"/>
      <c r="CO636" s="341"/>
      <c r="CP636" s="341"/>
      <c r="CQ636" s="341"/>
      <c r="CR636" s="341"/>
      <c r="CS636" s="341"/>
      <c r="CT636" s="341"/>
      <c r="CU636" s="341"/>
      <c r="CV636" s="341"/>
      <c r="CW636" s="341"/>
      <c r="CX636" s="341"/>
      <c r="CY636" s="341"/>
      <c r="CZ636" s="341"/>
    </row>
    <row r="637" s="345" customFormat="true" ht="25.15" customHeight="true" x14ac:dyDescent="0.2">
      <c r="C637" s="1077"/>
      <c r="D637" s="1078"/>
      <c r="E637" s="609"/>
      <c r="F637" s="609"/>
      <c r="G637" s="609"/>
      <c r="H637" s="1077"/>
      <c r="I637" s="1078"/>
      <c r="J637" s="609"/>
      <c r="K637" s="609"/>
      <c r="L637" s="609"/>
      <c r="M637" s="1077"/>
      <c r="N637" s="1078"/>
      <c r="O637" s="609"/>
      <c r="P637" s="609"/>
      <c r="Q637" s="609"/>
      <c r="Z637" s="338"/>
      <c r="AA637" s="338"/>
      <c r="AB637" s="338"/>
      <c r="AC637" s="338"/>
      <c r="AD637" s="338"/>
      <c r="AE637" s="338"/>
      <c r="AF637" s="338"/>
      <c r="AG637" s="338"/>
      <c r="AH637" s="338"/>
      <c r="AI637" s="338"/>
      <c r="AJ637" s="338"/>
      <c r="AK637" s="338"/>
      <c r="AL637" s="338"/>
      <c r="AM637" s="338"/>
      <c r="AN637" s="338"/>
      <c r="AO637" s="338"/>
      <c r="AP637" s="338"/>
      <c r="AQ637" s="338"/>
      <c r="AR637" s="338"/>
      <c r="AS637" s="338"/>
      <c r="AT637" s="338"/>
      <c r="AU637" s="338"/>
      <c r="AV637" s="338"/>
      <c r="AW637" s="338"/>
      <c r="AX637" s="338"/>
      <c r="AY637" s="338"/>
      <c r="AZ637" s="338"/>
      <c r="BA637" s="341"/>
      <c r="BB637" s="420"/>
      <c r="BC637" s="341"/>
      <c r="BD637" s="341"/>
      <c r="BE637" s="341"/>
      <c r="BF637" s="341"/>
      <c r="BG637" s="341"/>
      <c r="BH637" s="341"/>
      <c r="BI637" s="341"/>
      <c r="BJ637" s="341"/>
      <c r="BK637" s="341"/>
      <c r="BL637" s="341"/>
      <c r="BM637" s="341"/>
      <c r="BN637" s="341"/>
      <c r="BO637" s="341"/>
      <c r="BP637" s="341"/>
      <c r="BQ637" s="341"/>
      <c r="BR637" s="341"/>
      <c r="BS637" s="341"/>
      <c r="BT637" s="341"/>
      <c r="BU637" s="341"/>
      <c r="BV637" s="341"/>
      <c r="BW637" s="341"/>
      <c r="BX637" s="341"/>
      <c r="BY637" s="341"/>
      <c r="BZ637" s="341"/>
      <c r="CA637" s="341"/>
      <c r="CB637" s="341"/>
      <c r="CC637" s="341"/>
      <c r="CD637" s="341"/>
      <c r="CE637" s="341"/>
      <c r="CF637" s="341"/>
      <c r="CG637" s="341"/>
      <c r="CH637" s="341"/>
      <c r="CI637" s="341"/>
      <c r="CJ637" s="341"/>
      <c r="CK637" s="341"/>
      <c r="CL637" s="341"/>
      <c r="CM637" s="341"/>
      <c r="CN637" s="341"/>
      <c r="CO637" s="341"/>
      <c r="CP637" s="341"/>
      <c r="CQ637" s="341"/>
      <c r="CR637" s="341"/>
      <c r="CS637" s="341"/>
      <c r="CT637" s="341"/>
      <c r="CU637" s="341"/>
      <c r="CV637" s="341"/>
      <c r="CW637" s="341"/>
      <c r="CX637" s="341"/>
      <c r="CY637" s="341"/>
      <c r="CZ637" s="341"/>
    </row>
    <row r="638" s="345" customFormat="true" ht="25.15" customHeight="true" x14ac:dyDescent="0.2">
      <c r="C638" s="1077"/>
      <c r="D638" s="1078"/>
      <c r="E638" s="609"/>
      <c r="F638" s="609"/>
      <c r="G638" s="609"/>
      <c r="H638" s="1077"/>
      <c r="I638" s="1078"/>
      <c r="J638" s="609"/>
      <c r="K638" s="609"/>
      <c r="L638" s="609"/>
      <c r="M638" s="1077"/>
      <c r="N638" s="1078"/>
      <c r="O638" s="609"/>
      <c r="P638" s="609"/>
      <c r="Q638" s="609"/>
      <c r="Z638" s="338"/>
      <c r="AA638" s="338"/>
      <c r="AB638" s="338"/>
      <c r="AC638" s="338"/>
      <c r="AD638" s="338"/>
      <c r="AE638" s="338"/>
      <c r="AF638" s="338"/>
      <c r="AG638" s="338"/>
      <c r="AH638" s="338"/>
      <c r="AI638" s="338"/>
      <c r="AJ638" s="338"/>
      <c r="AK638" s="338"/>
      <c r="AL638" s="338"/>
      <c r="AM638" s="338"/>
      <c r="AN638" s="338"/>
      <c r="AO638" s="338"/>
      <c r="AP638" s="338"/>
      <c r="AQ638" s="338"/>
      <c r="AR638" s="338"/>
      <c r="AS638" s="338"/>
      <c r="AT638" s="338"/>
      <c r="AU638" s="338"/>
      <c r="AV638" s="338"/>
      <c r="AW638" s="338"/>
      <c r="AX638" s="338"/>
      <c r="AY638" s="338"/>
      <c r="AZ638" s="338"/>
      <c r="BA638" s="341"/>
      <c r="BB638" s="420"/>
      <c r="BC638" s="341"/>
      <c r="BD638" s="341"/>
      <c r="BE638" s="341"/>
      <c r="BF638" s="341"/>
      <c r="BG638" s="341"/>
      <c r="BH638" s="341"/>
      <c r="BI638" s="341"/>
      <c r="BJ638" s="341"/>
      <c r="BK638" s="341"/>
      <c r="BL638" s="341"/>
      <c r="BM638" s="341"/>
      <c r="BN638" s="341"/>
      <c r="BO638" s="341"/>
      <c r="BP638" s="341"/>
      <c r="BQ638" s="341"/>
      <c r="BR638" s="341"/>
      <c r="BS638" s="341"/>
      <c r="BT638" s="341"/>
      <c r="BU638" s="341"/>
      <c r="BV638" s="341"/>
      <c r="BW638" s="341"/>
      <c r="BX638" s="341"/>
      <c r="BY638" s="341"/>
      <c r="BZ638" s="341"/>
      <c r="CA638" s="341"/>
      <c r="CB638" s="341"/>
      <c r="CC638" s="341"/>
      <c r="CD638" s="341"/>
      <c r="CE638" s="341"/>
      <c r="CF638" s="341"/>
      <c r="CG638" s="341"/>
      <c r="CH638" s="341"/>
      <c r="CI638" s="341"/>
      <c r="CJ638" s="341"/>
      <c r="CK638" s="341"/>
      <c r="CL638" s="341"/>
      <c r="CM638" s="341"/>
      <c r="CN638" s="341"/>
      <c r="CO638" s="341"/>
      <c r="CP638" s="341"/>
      <c r="CQ638" s="341"/>
      <c r="CR638" s="341"/>
      <c r="CS638" s="341"/>
      <c r="CT638" s="341"/>
      <c r="CU638" s="341"/>
      <c r="CV638" s="341"/>
      <c r="CW638" s="341"/>
      <c r="CX638" s="341"/>
      <c r="CY638" s="341"/>
      <c r="CZ638" s="341"/>
    </row>
    <row r="639" s="345" customFormat="true" ht="25.15" customHeight="true" x14ac:dyDescent="0.2">
      <c r="C639" s="1077"/>
      <c r="D639" s="1078"/>
      <c r="E639" s="609"/>
      <c r="F639" s="609"/>
      <c r="G639" s="609"/>
      <c r="H639" s="1077"/>
      <c r="I639" s="1078"/>
      <c r="J639" s="609"/>
      <c r="K639" s="609"/>
      <c r="L639" s="609"/>
      <c r="M639" s="1077"/>
      <c r="N639" s="1078"/>
      <c r="O639" s="609"/>
      <c r="P639" s="609"/>
      <c r="Q639" s="609"/>
      <c r="Z639" s="338"/>
      <c r="AA639" s="338"/>
      <c r="AB639" s="338"/>
      <c r="AC639" s="338"/>
      <c r="AD639" s="338"/>
      <c r="AE639" s="338"/>
      <c r="AF639" s="338"/>
      <c r="AG639" s="338"/>
      <c r="AH639" s="338"/>
      <c r="AI639" s="338"/>
      <c r="AJ639" s="338"/>
      <c r="AK639" s="338"/>
      <c r="AL639" s="338"/>
      <c r="AM639" s="338"/>
      <c r="AN639" s="338"/>
      <c r="AO639" s="338"/>
      <c r="AP639" s="338"/>
      <c r="AQ639" s="338"/>
      <c r="AR639" s="338"/>
      <c r="AS639" s="338"/>
      <c r="AT639" s="338"/>
      <c r="AU639" s="338"/>
      <c r="AV639" s="338"/>
      <c r="AW639" s="338"/>
      <c r="AX639" s="338"/>
      <c r="AY639" s="338"/>
      <c r="AZ639" s="338"/>
      <c r="BA639" s="341"/>
      <c r="BB639" s="420"/>
      <c r="BC639" s="341"/>
      <c r="BD639" s="341"/>
      <c r="BE639" s="341"/>
      <c r="BF639" s="341"/>
      <c r="BG639" s="341"/>
      <c r="BH639" s="341"/>
      <c r="BI639" s="341"/>
      <c r="BJ639" s="341"/>
      <c r="BK639" s="341"/>
      <c r="BL639" s="341"/>
      <c r="BM639" s="341"/>
      <c r="BN639" s="341"/>
      <c r="BO639" s="341"/>
      <c r="BP639" s="341"/>
      <c r="BQ639" s="341"/>
      <c r="BR639" s="341"/>
      <c r="BS639" s="341"/>
      <c r="BT639" s="341"/>
      <c r="BU639" s="341"/>
      <c r="BV639" s="341"/>
      <c r="BW639" s="341"/>
      <c r="BX639" s="341"/>
      <c r="BY639" s="341"/>
      <c r="BZ639" s="341"/>
      <c r="CA639" s="341"/>
      <c r="CB639" s="341"/>
      <c r="CC639" s="341"/>
      <c r="CD639" s="341"/>
      <c r="CE639" s="341"/>
      <c r="CF639" s="341"/>
      <c r="CG639" s="341"/>
      <c r="CH639" s="341"/>
      <c r="CI639" s="341"/>
      <c r="CJ639" s="341"/>
      <c r="CK639" s="341"/>
      <c r="CL639" s="341"/>
      <c r="CM639" s="341"/>
      <c r="CN639" s="341"/>
      <c r="CO639" s="341"/>
      <c r="CP639" s="341"/>
      <c r="CQ639" s="341"/>
      <c r="CR639" s="341"/>
      <c r="CS639" s="341"/>
      <c r="CT639" s="341"/>
      <c r="CU639" s="341"/>
      <c r="CV639" s="341"/>
      <c r="CW639" s="341"/>
      <c r="CX639" s="341"/>
      <c r="CY639" s="341"/>
      <c r="CZ639" s="341"/>
    </row>
    <row r="640" s="345" customFormat="true" ht="25.15" customHeight="true" x14ac:dyDescent="0.2">
      <c r="C640" s="1077"/>
      <c r="D640" s="1078"/>
      <c r="E640" s="609"/>
      <c r="F640" s="609"/>
      <c r="G640" s="609"/>
      <c r="H640" s="1077"/>
      <c r="I640" s="1078"/>
      <c r="J640" s="609"/>
      <c r="K640" s="609"/>
      <c r="L640" s="609"/>
      <c r="M640" s="1077"/>
      <c r="N640" s="1078"/>
      <c r="O640" s="609"/>
      <c r="P640" s="609"/>
      <c r="Q640" s="609"/>
      <c r="Z640" s="338"/>
      <c r="AA640" s="338"/>
      <c r="AB640" s="338"/>
      <c r="AC640" s="338"/>
      <c r="AD640" s="338"/>
      <c r="AE640" s="338"/>
      <c r="AF640" s="338"/>
      <c r="AG640" s="338"/>
      <c r="AH640" s="338"/>
      <c r="AI640" s="338"/>
      <c r="AJ640" s="338"/>
      <c r="AK640" s="338"/>
      <c r="AL640" s="338"/>
      <c r="AM640" s="338"/>
      <c r="AN640" s="338"/>
      <c r="AO640" s="338"/>
      <c r="AP640" s="338"/>
      <c r="AQ640" s="338"/>
      <c r="AR640" s="338"/>
      <c r="AS640" s="338"/>
      <c r="AT640" s="338"/>
      <c r="AU640" s="338"/>
      <c r="AV640" s="338"/>
      <c r="AW640" s="338"/>
      <c r="AX640" s="338"/>
      <c r="AY640" s="338"/>
      <c r="AZ640" s="338"/>
      <c r="BA640" s="341"/>
      <c r="BB640" s="420"/>
      <c r="BC640" s="341"/>
      <c r="BD640" s="341"/>
      <c r="BE640" s="341"/>
      <c r="BF640" s="341"/>
      <c r="BG640" s="341"/>
      <c r="BH640" s="341"/>
      <c r="BI640" s="341"/>
      <c r="BJ640" s="341"/>
      <c r="BK640" s="341"/>
      <c r="BL640" s="341"/>
      <c r="BM640" s="341"/>
      <c r="BN640" s="341"/>
      <c r="BO640" s="341"/>
      <c r="BP640" s="341"/>
      <c r="BQ640" s="341"/>
      <c r="BR640" s="341"/>
      <c r="BS640" s="341"/>
      <c r="BT640" s="341"/>
      <c r="BU640" s="341"/>
      <c r="BV640" s="341"/>
      <c r="BW640" s="341"/>
      <c r="BX640" s="341"/>
      <c r="BY640" s="341"/>
      <c r="BZ640" s="341"/>
      <c r="CA640" s="341"/>
      <c r="CB640" s="341"/>
      <c r="CC640" s="341"/>
      <c r="CD640" s="341"/>
      <c r="CE640" s="341"/>
      <c r="CF640" s="341"/>
      <c r="CG640" s="341"/>
      <c r="CH640" s="341"/>
      <c r="CI640" s="341"/>
      <c r="CJ640" s="341"/>
      <c r="CK640" s="341"/>
      <c r="CL640" s="341"/>
      <c r="CM640" s="341"/>
      <c r="CN640" s="341"/>
      <c r="CO640" s="341"/>
      <c r="CP640" s="341"/>
      <c r="CQ640" s="341"/>
      <c r="CR640" s="341"/>
      <c r="CS640" s="341"/>
      <c r="CT640" s="341"/>
      <c r="CU640" s="341"/>
      <c r="CV640" s="341"/>
      <c r="CW640" s="341"/>
      <c r="CX640" s="341"/>
      <c r="CY640" s="341"/>
      <c r="CZ640" s="341"/>
    </row>
    <row r="641" s="345" customFormat="true" ht="25.15" customHeight="true" x14ac:dyDescent="0.2">
      <c r="C641" s="1077"/>
      <c r="D641" s="1078"/>
      <c r="E641" s="609"/>
      <c r="F641" s="609"/>
      <c r="G641" s="609"/>
      <c r="H641" s="1077"/>
      <c r="I641" s="1078"/>
      <c r="J641" s="609"/>
      <c r="K641" s="609"/>
      <c r="L641" s="609"/>
      <c r="M641" s="1077"/>
      <c r="N641" s="1078"/>
      <c r="O641" s="609"/>
      <c r="P641" s="609"/>
      <c r="Q641" s="609"/>
      <c r="Z641" s="338"/>
      <c r="AA641" s="338"/>
      <c r="AB641" s="338"/>
      <c r="AC641" s="338"/>
      <c r="AD641" s="338"/>
      <c r="AE641" s="338"/>
      <c r="AF641" s="338"/>
      <c r="AG641" s="338"/>
      <c r="AH641" s="338"/>
      <c r="AI641" s="338"/>
      <c r="AJ641" s="338"/>
      <c r="AK641" s="338"/>
      <c r="AL641" s="338"/>
      <c r="AM641" s="338"/>
      <c r="AN641" s="338"/>
      <c r="AO641" s="338"/>
      <c r="AP641" s="338"/>
      <c r="AQ641" s="338"/>
      <c r="AR641" s="338"/>
      <c r="AS641" s="338"/>
      <c r="AT641" s="338"/>
      <c r="AU641" s="338"/>
      <c r="AV641" s="338"/>
      <c r="AW641" s="338"/>
      <c r="AX641" s="338"/>
      <c r="AY641" s="338"/>
      <c r="AZ641" s="338"/>
      <c r="BA641" s="341"/>
      <c r="BB641" s="420"/>
      <c r="BC641" s="341"/>
      <c r="BD641" s="341"/>
      <c r="BE641" s="341"/>
      <c r="BF641" s="341"/>
      <c r="BG641" s="341"/>
      <c r="BH641" s="341"/>
      <c r="BI641" s="341"/>
      <c r="BJ641" s="341"/>
      <c r="BK641" s="341"/>
      <c r="BL641" s="341"/>
      <c r="BM641" s="341"/>
      <c r="BN641" s="341"/>
      <c r="BO641" s="341"/>
      <c r="BP641" s="341"/>
      <c r="BQ641" s="341"/>
      <c r="BR641" s="341"/>
      <c r="BS641" s="341"/>
      <c r="BT641" s="341"/>
      <c r="BU641" s="341"/>
      <c r="BV641" s="341"/>
      <c r="BW641" s="341"/>
      <c r="BX641" s="341"/>
      <c r="BY641" s="341"/>
      <c r="BZ641" s="341"/>
      <c r="CA641" s="341"/>
      <c r="CB641" s="341"/>
      <c r="CC641" s="341"/>
      <c r="CD641" s="341"/>
      <c r="CE641" s="341"/>
      <c r="CF641" s="341"/>
      <c r="CG641" s="341"/>
      <c r="CH641" s="341"/>
      <c r="CI641" s="341"/>
      <c r="CJ641" s="341"/>
      <c r="CK641" s="341"/>
      <c r="CL641" s="341"/>
      <c r="CM641" s="341"/>
      <c r="CN641" s="341"/>
      <c r="CO641" s="341"/>
      <c r="CP641" s="341"/>
      <c r="CQ641" s="341"/>
      <c r="CR641" s="341"/>
      <c r="CS641" s="341"/>
      <c r="CT641" s="341"/>
      <c r="CU641" s="341"/>
      <c r="CV641" s="341"/>
      <c r="CW641" s="341"/>
      <c r="CX641" s="341"/>
      <c r="CY641" s="341"/>
      <c r="CZ641" s="341"/>
    </row>
    <row r="642" s="345" customFormat="true" ht="25.15" customHeight="true" x14ac:dyDescent="0.2">
      <c r="C642" s="1077"/>
      <c r="D642" s="1078"/>
      <c r="E642" s="609"/>
      <c r="F642" s="609"/>
      <c r="G642" s="609"/>
      <c r="H642" s="1077"/>
      <c r="I642" s="1078"/>
      <c r="J642" s="609"/>
      <c r="K642" s="609"/>
      <c r="L642" s="609"/>
      <c r="M642" s="1077"/>
      <c r="N642" s="1078"/>
      <c r="O642" s="609"/>
      <c r="P642" s="609"/>
      <c r="Q642" s="609"/>
      <c r="Z642" s="338"/>
      <c r="AA642" s="338"/>
      <c r="AB642" s="338"/>
      <c r="AC642" s="338"/>
      <c r="AD642" s="338"/>
      <c r="AE642" s="338"/>
      <c r="AF642" s="338"/>
      <c r="AG642" s="338"/>
      <c r="AH642" s="338"/>
      <c r="AI642" s="338"/>
      <c r="AJ642" s="338"/>
      <c r="AK642" s="338"/>
      <c r="AL642" s="338"/>
      <c r="AM642" s="338"/>
      <c r="AN642" s="338"/>
      <c r="AO642" s="338"/>
      <c r="AP642" s="338"/>
      <c r="AQ642" s="338"/>
      <c r="AR642" s="338"/>
      <c r="AS642" s="338"/>
      <c r="AT642" s="338"/>
      <c r="AU642" s="338"/>
      <c r="AV642" s="338"/>
      <c r="AW642" s="338"/>
      <c r="AX642" s="338"/>
      <c r="AY642" s="338"/>
      <c r="AZ642" s="338"/>
      <c r="BA642" s="341"/>
      <c r="BB642" s="420"/>
      <c r="BC642" s="341"/>
      <c r="BD642" s="341"/>
      <c r="BE642" s="341"/>
      <c r="BF642" s="341"/>
      <c r="BG642" s="341"/>
      <c r="BH642" s="341"/>
      <c r="BI642" s="341"/>
      <c r="BJ642" s="341"/>
      <c r="BK642" s="341"/>
      <c r="BL642" s="341"/>
      <c r="BM642" s="341"/>
      <c r="BN642" s="341"/>
      <c r="BO642" s="341"/>
      <c r="BP642" s="341"/>
      <c r="BQ642" s="341"/>
      <c r="BR642" s="341"/>
      <c r="BS642" s="341"/>
      <c r="BT642" s="341"/>
      <c r="BU642" s="341"/>
      <c r="BV642" s="341"/>
      <c r="BW642" s="341"/>
      <c r="BX642" s="341"/>
      <c r="BY642" s="341"/>
      <c r="BZ642" s="341"/>
      <c r="CA642" s="341"/>
      <c r="CB642" s="341"/>
      <c r="CC642" s="341"/>
      <c r="CD642" s="341"/>
      <c r="CE642" s="341"/>
      <c r="CF642" s="341"/>
      <c r="CG642" s="341"/>
      <c r="CH642" s="341"/>
      <c r="CI642" s="341"/>
      <c r="CJ642" s="341"/>
      <c r="CK642" s="341"/>
      <c r="CL642" s="341"/>
      <c r="CM642" s="341"/>
      <c r="CN642" s="341"/>
      <c r="CO642" s="341"/>
      <c r="CP642" s="341"/>
      <c r="CQ642" s="341"/>
      <c r="CR642" s="341"/>
      <c r="CS642" s="341"/>
      <c r="CT642" s="341"/>
      <c r="CU642" s="341"/>
      <c r="CV642" s="341"/>
      <c r="CW642" s="341"/>
      <c r="CX642" s="341"/>
      <c r="CY642" s="341"/>
      <c r="CZ642" s="341"/>
    </row>
    <row r="643" s="345" customFormat="true" ht="25.15" customHeight="true" x14ac:dyDescent="0.2">
      <c r="C643" s="1077"/>
      <c r="D643" s="1078"/>
      <c r="E643" s="609"/>
      <c r="F643" s="609"/>
      <c r="G643" s="609"/>
      <c r="H643" s="1077"/>
      <c r="I643" s="1078"/>
      <c r="J643" s="609"/>
      <c r="K643" s="609"/>
      <c r="L643" s="609"/>
      <c r="M643" s="1077"/>
      <c r="N643" s="1078"/>
      <c r="O643" s="609"/>
      <c r="P643" s="609"/>
      <c r="Q643" s="609"/>
      <c r="Z643" s="338"/>
      <c r="AA643" s="338"/>
      <c r="AB643" s="338"/>
      <c r="AC643" s="338"/>
      <c r="AD643" s="338"/>
      <c r="AE643" s="338"/>
      <c r="AF643" s="338"/>
      <c r="AG643" s="338"/>
      <c r="AH643" s="338"/>
      <c r="AI643" s="338"/>
      <c r="AJ643" s="338"/>
      <c r="AK643" s="338"/>
      <c r="AL643" s="338"/>
      <c r="AM643" s="338"/>
      <c r="AN643" s="338"/>
      <c r="AO643" s="338"/>
      <c r="AP643" s="338"/>
      <c r="AQ643" s="338"/>
      <c r="AR643" s="338"/>
      <c r="AS643" s="338"/>
      <c r="AT643" s="338"/>
      <c r="AU643" s="338"/>
      <c r="AV643" s="338"/>
      <c r="AW643" s="338"/>
      <c r="AX643" s="338"/>
      <c r="AY643" s="338"/>
      <c r="AZ643" s="338"/>
      <c r="BA643" s="341"/>
      <c r="BB643" s="420"/>
      <c r="BC643" s="341"/>
      <c r="BD643" s="341"/>
      <c r="BE643" s="341"/>
      <c r="BF643" s="341"/>
      <c r="BG643" s="341"/>
      <c r="BH643" s="341"/>
      <c r="BI643" s="341"/>
      <c r="BJ643" s="341"/>
      <c r="BK643" s="341"/>
      <c r="BL643" s="341"/>
      <c r="BM643" s="341"/>
      <c r="BN643" s="341"/>
      <c r="BO643" s="341"/>
      <c r="BP643" s="341"/>
      <c r="BQ643" s="341"/>
      <c r="BR643" s="341"/>
      <c r="BS643" s="341"/>
      <c r="BT643" s="341"/>
      <c r="BU643" s="341"/>
      <c r="BV643" s="341"/>
      <c r="BW643" s="341"/>
      <c r="BX643" s="341"/>
      <c r="BY643" s="341"/>
      <c r="BZ643" s="341"/>
      <c r="CA643" s="341"/>
      <c r="CB643" s="341"/>
      <c r="CC643" s="341"/>
      <c r="CD643" s="341"/>
      <c r="CE643" s="341"/>
      <c r="CF643" s="341"/>
      <c r="CG643" s="341"/>
      <c r="CH643" s="341"/>
      <c r="CI643" s="341"/>
      <c r="CJ643" s="341"/>
      <c r="CK643" s="341"/>
      <c r="CL643" s="341"/>
      <c r="CM643" s="341"/>
      <c r="CN643" s="341"/>
      <c r="CO643" s="341"/>
      <c r="CP643" s="341"/>
      <c r="CQ643" s="341"/>
      <c r="CR643" s="341"/>
      <c r="CS643" s="341"/>
      <c r="CT643" s="341"/>
      <c r="CU643" s="341"/>
      <c r="CV643" s="341"/>
      <c r="CW643" s="341"/>
      <c r="CX643" s="341"/>
      <c r="CY643" s="341"/>
      <c r="CZ643" s="341"/>
    </row>
    <row r="644" s="345" customFormat="true" ht="25.15" customHeight="true" x14ac:dyDescent="0.2">
      <c r="C644" s="1077"/>
      <c r="D644" s="1078"/>
      <c r="E644" s="609"/>
      <c r="F644" s="609"/>
      <c r="G644" s="609"/>
      <c r="H644" s="1077"/>
      <c r="I644" s="1078"/>
      <c r="J644" s="609"/>
      <c r="K644" s="609"/>
      <c r="L644" s="609"/>
      <c r="M644" s="1077"/>
      <c r="N644" s="1078"/>
      <c r="O644" s="609"/>
      <c r="P644" s="609"/>
      <c r="Q644" s="609"/>
      <c r="Z644" s="338"/>
      <c r="AA644" s="338"/>
      <c r="AB644" s="338"/>
      <c r="AC644" s="338"/>
      <c r="AD644" s="338"/>
      <c r="AE644" s="338"/>
      <c r="AF644" s="338"/>
      <c r="AG644" s="338"/>
      <c r="AH644" s="338"/>
      <c r="AI644" s="338"/>
      <c r="AJ644" s="338"/>
      <c r="AK644" s="338"/>
      <c r="AL644" s="338"/>
      <c r="AM644" s="338"/>
      <c r="AN644" s="338"/>
      <c r="AO644" s="338"/>
      <c r="AP644" s="338"/>
      <c r="AQ644" s="338"/>
      <c r="AR644" s="338"/>
      <c r="AS644" s="338"/>
      <c r="AT644" s="338"/>
      <c r="AU644" s="338"/>
      <c r="AV644" s="338"/>
      <c r="AW644" s="338"/>
      <c r="AX644" s="338"/>
      <c r="AY644" s="338"/>
      <c r="AZ644" s="338"/>
      <c r="BA644" s="341"/>
      <c r="BB644" s="420"/>
      <c r="BC644" s="341"/>
      <c r="BD644" s="341"/>
      <c r="BE644" s="341"/>
      <c r="BF644" s="341"/>
      <c r="BG644" s="341"/>
      <c r="BH644" s="341"/>
      <c r="BI644" s="341"/>
      <c r="BJ644" s="341"/>
      <c r="BK644" s="341"/>
      <c r="BL644" s="341"/>
      <c r="BM644" s="341"/>
      <c r="BN644" s="341"/>
      <c r="BO644" s="341"/>
      <c r="BP644" s="341"/>
      <c r="BQ644" s="341"/>
      <c r="BR644" s="341"/>
      <c r="BS644" s="341"/>
      <c r="BT644" s="341"/>
      <c r="BU644" s="341"/>
      <c r="BV644" s="341"/>
      <c r="BW644" s="341"/>
      <c r="BX644" s="341"/>
      <c r="BY644" s="341"/>
      <c r="BZ644" s="341"/>
      <c r="CA644" s="341"/>
      <c r="CB644" s="341"/>
      <c r="CC644" s="341"/>
      <c r="CD644" s="341"/>
      <c r="CE644" s="341"/>
      <c r="CF644" s="341"/>
      <c r="CG644" s="341"/>
      <c r="CH644" s="341"/>
      <c r="CI644" s="341"/>
      <c r="CJ644" s="341"/>
      <c r="CK644" s="341"/>
      <c r="CL644" s="341"/>
      <c r="CM644" s="341"/>
      <c r="CN644" s="341"/>
      <c r="CO644" s="341"/>
      <c r="CP644" s="341"/>
      <c r="CQ644" s="341"/>
      <c r="CR644" s="341"/>
      <c r="CS644" s="341"/>
      <c r="CT644" s="341"/>
      <c r="CU644" s="341"/>
      <c r="CV644" s="341"/>
      <c r="CW644" s="341"/>
      <c r="CX644" s="341"/>
      <c r="CY644" s="341"/>
      <c r="CZ644" s="341"/>
    </row>
    <row r="645" s="345" customFormat="true" ht="25.15" customHeight="true" x14ac:dyDescent="0.2">
      <c r="C645" s="1077"/>
      <c r="D645" s="1078"/>
      <c r="E645" s="609"/>
      <c r="F645" s="609"/>
      <c r="G645" s="609"/>
      <c r="H645" s="1077"/>
      <c r="I645" s="1078"/>
      <c r="J645" s="609"/>
      <c r="K645" s="609"/>
      <c r="L645" s="609"/>
      <c r="M645" s="1077"/>
      <c r="N645" s="1078"/>
      <c r="O645" s="609"/>
      <c r="P645" s="609"/>
      <c r="Q645" s="609"/>
      <c r="Z645" s="338"/>
      <c r="AA645" s="338"/>
      <c r="AB645" s="338"/>
      <c r="AC645" s="338"/>
      <c r="AD645" s="338"/>
      <c r="AE645" s="338"/>
      <c r="AF645" s="338"/>
      <c r="AG645" s="338"/>
      <c r="AH645" s="338"/>
      <c r="AI645" s="338"/>
      <c r="AJ645" s="338"/>
      <c r="AK645" s="338"/>
      <c r="AL645" s="338"/>
      <c r="AM645" s="338"/>
      <c r="AN645" s="338"/>
      <c r="AO645" s="338"/>
      <c r="AP645" s="338"/>
      <c r="AQ645" s="338"/>
      <c r="AR645" s="338"/>
      <c r="AS645" s="338"/>
      <c r="AT645" s="338"/>
      <c r="AU645" s="338"/>
      <c r="AV645" s="338"/>
      <c r="AW645" s="338"/>
      <c r="AX645" s="338"/>
      <c r="AY645" s="338"/>
      <c r="AZ645" s="338"/>
      <c r="BA645" s="341"/>
      <c r="BB645" s="420"/>
      <c r="BC645" s="341"/>
      <c r="BD645" s="341"/>
      <c r="BE645" s="341"/>
      <c r="BF645" s="341"/>
      <c r="BG645" s="341"/>
      <c r="BH645" s="341"/>
      <c r="BI645" s="341"/>
      <c r="BJ645" s="341"/>
      <c r="BK645" s="341"/>
      <c r="BL645" s="341"/>
      <c r="BM645" s="341"/>
      <c r="BN645" s="341"/>
      <c r="BO645" s="341"/>
      <c r="BP645" s="341"/>
      <c r="BQ645" s="341"/>
      <c r="BR645" s="341"/>
      <c r="BS645" s="341"/>
      <c r="BT645" s="341"/>
      <c r="BU645" s="341"/>
      <c r="BV645" s="341"/>
      <c r="BW645" s="341"/>
      <c r="BX645" s="341"/>
      <c r="BY645" s="341"/>
      <c r="BZ645" s="341"/>
      <c r="CA645" s="341"/>
      <c r="CB645" s="341"/>
      <c r="CC645" s="341"/>
      <c r="CD645" s="341"/>
      <c r="CE645" s="341"/>
      <c r="CF645" s="341"/>
      <c r="CG645" s="341"/>
      <c r="CH645" s="341"/>
      <c r="CI645" s="341"/>
      <c r="CJ645" s="341"/>
      <c r="CK645" s="341"/>
      <c r="CL645" s="341"/>
      <c r="CM645" s="341"/>
      <c r="CN645" s="341"/>
      <c r="CO645" s="341"/>
      <c r="CP645" s="341"/>
      <c r="CQ645" s="341"/>
      <c r="CR645" s="341"/>
      <c r="CS645" s="341"/>
      <c r="CT645" s="341"/>
      <c r="CU645" s="341"/>
      <c r="CV645" s="341"/>
      <c r="CW645" s="341"/>
      <c r="CX645" s="341"/>
      <c r="CY645" s="341"/>
      <c r="CZ645" s="341"/>
    </row>
    <row r="646" s="345" customFormat="true" ht="25.15" customHeight="true" x14ac:dyDescent="0.2">
      <c r="C646" s="1077"/>
      <c r="D646" s="1078"/>
      <c r="E646" s="609"/>
      <c r="F646" s="609"/>
      <c r="G646" s="609"/>
      <c r="H646" s="1077"/>
      <c r="I646" s="1078"/>
      <c r="J646" s="609"/>
      <c r="K646" s="609"/>
      <c r="L646" s="609"/>
      <c r="M646" s="1077"/>
      <c r="N646" s="1078"/>
      <c r="O646" s="609"/>
      <c r="P646" s="609"/>
      <c r="Q646" s="609"/>
      <c r="Z646" s="338"/>
      <c r="AA646" s="338"/>
      <c r="AB646" s="338"/>
      <c r="AC646" s="338"/>
      <c r="AD646" s="338"/>
      <c r="AE646" s="338"/>
      <c r="AF646" s="338"/>
      <c r="AG646" s="338"/>
      <c r="AH646" s="338"/>
      <c r="AI646" s="338"/>
      <c r="AJ646" s="338"/>
      <c r="AK646" s="338"/>
      <c r="AL646" s="338"/>
      <c r="AM646" s="338"/>
      <c r="AN646" s="338"/>
      <c r="AO646" s="338"/>
      <c r="AP646" s="338"/>
      <c r="AQ646" s="338"/>
      <c r="AR646" s="338"/>
      <c r="AS646" s="338"/>
      <c r="AT646" s="338"/>
      <c r="AU646" s="338"/>
      <c r="AV646" s="338"/>
      <c r="AW646" s="338"/>
      <c r="AX646" s="338"/>
      <c r="AY646" s="338"/>
      <c r="AZ646" s="338"/>
      <c r="BA646" s="341"/>
      <c r="BB646" s="420"/>
      <c r="BC646" s="341"/>
      <c r="BD646" s="341"/>
      <c r="BE646" s="341"/>
      <c r="BF646" s="341"/>
      <c r="BG646" s="341"/>
      <c r="BH646" s="341"/>
      <c r="BI646" s="341"/>
      <c r="BJ646" s="341"/>
      <c r="BK646" s="341"/>
      <c r="BL646" s="341"/>
      <c r="BM646" s="341"/>
      <c r="BN646" s="341"/>
      <c r="BO646" s="341"/>
      <c r="BP646" s="341"/>
      <c r="BQ646" s="341"/>
      <c r="BR646" s="341"/>
      <c r="BS646" s="341"/>
      <c r="BT646" s="341"/>
      <c r="BU646" s="341"/>
      <c r="BV646" s="341"/>
      <c r="BW646" s="341"/>
      <c r="BX646" s="341"/>
      <c r="BY646" s="341"/>
      <c r="BZ646" s="341"/>
      <c r="CA646" s="341"/>
      <c r="CB646" s="341"/>
      <c r="CC646" s="341"/>
      <c r="CD646" s="341"/>
      <c r="CE646" s="341"/>
      <c r="CF646" s="341"/>
      <c r="CG646" s="341"/>
      <c r="CH646" s="341"/>
      <c r="CI646" s="341"/>
      <c r="CJ646" s="341"/>
      <c r="CK646" s="341"/>
      <c r="CL646" s="341"/>
      <c r="CM646" s="341"/>
      <c r="CN646" s="341"/>
      <c r="CO646" s="341"/>
      <c r="CP646" s="341"/>
      <c r="CQ646" s="341"/>
      <c r="CR646" s="341"/>
      <c r="CS646" s="341"/>
      <c r="CT646" s="341"/>
      <c r="CU646" s="341"/>
      <c r="CV646" s="341"/>
      <c r="CW646" s="341"/>
      <c r="CX646" s="341"/>
      <c r="CY646" s="341"/>
      <c r="CZ646" s="341"/>
    </row>
    <row r="647" s="345" customFormat="true" ht="25.15" customHeight="true" x14ac:dyDescent="0.2">
      <c r="C647" s="1077"/>
      <c r="D647" s="1078"/>
      <c r="E647" s="609"/>
      <c r="F647" s="609"/>
      <c r="G647" s="609"/>
      <c r="H647" s="1077"/>
      <c r="I647" s="1078"/>
      <c r="J647" s="609"/>
      <c r="K647" s="609"/>
      <c r="L647" s="609"/>
      <c r="M647" s="1077"/>
      <c r="N647" s="1078"/>
      <c r="O647" s="609"/>
      <c r="P647" s="609"/>
      <c r="Q647" s="609"/>
      <c r="Z647" s="338"/>
      <c r="AA647" s="338"/>
      <c r="AB647" s="338"/>
      <c r="AC647" s="338"/>
      <c r="AD647" s="338"/>
      <c r="AE647" s="338"/>
      <c r="AF647" s="338"/>
      <c r="AG647" s="338"/>
      <c r="AH647" s="338"/>
      <c r="AI647" s="338"/>
      <c r="AJ647" s="338"/>
      <c r="AK647" s="338"/>
      <c r="AL647" s="338"/>
      <c r="AM647" s="338"/>
      <c r="AN647" s="338"/>
      <c r="AO647" s="338"/>
      <c r="AP647" s="338"/>
      <c r="AQ647" s="338"/>
      <c r="AR647" s="338"/>
      <c r="AS647" s="338"/>
      <c r="AT647" s="338"/>
      <c r="AU647" s="338"/>
      <c r="AV647" s="338"/>
      <c r="AW647" s="338"/>
      <c r="AX647" s="338"/>
      <c r="AY647" s="338"/>
      <c r="AZ647" s="338"/>
      <c r="BA647" s="341"/>
      <c r="BB647" s="420"/>
      <c r="BC647" s="341"/>
      <c r="BD647" s="341"/>
      <c r="BE647" s="341"/>
      <c r="BF647" s="341"/>
      <c r="BG647" s="341"/>
      <c r="BH647" s="341"/>
      <c r="BI647" s="341"/>
      <c r="BJ647" s="341"/>
      <c r="BK647" s="341"/>
      <c r="BL647" s="341"/>
      <c r="BM647" s="341"/>
      <c r="BN647" s="341"/>
      <c r="BO647" s="341"/>
      <c r="BP647" s="341"/>
      <c r="BQ647" s="341"/>
      <c r="BR647" s="341"/>
      <c r="BS647" s="341"/>
      <c r="BT647" s="341"/>
      <c r="BU647" s="341"/>
      <c r="BV647" s="341"/>
      <c r="BW647" s="341"/>
      <c r="BX647" s="341"/>
      <c r="BY647" s="341"/>
      <c r="BZ647" s="341"/>
      <c r="CA647" s="341"/>
      <c r="CB647" s="341"/>
      <c r="CC647" s="341"/>
      <c r="CD647" s="341"/>
      <c r="CE647" s="341"/>
      <c r="CF647" s="341"/>
      <c r="CG647" s="341"/>
      <c r="CH647" s="341"/>
      <c r="CI647" s="341"/>
      <c r="CJ647" s="341"/>
      <c r="CK647" s="341"/>
      <c r="CL647" s="341"/>
      <c r="CM647" s="341"/>
      <c r="CN647" s="341"/>
      <c r="CO647" s="341"/>
      <c r="CP647" s="341"/>
      <c r="CQ647" s="341"/>
      <c r="CR647" s="341"/>
      <c r="CS647" s="341"/>
      <c r="CT647" s="341"/>
      <c r="CU647" s="341"/>
      <c r="CV647" s="341"/>
      <c r="CW647" s="341"/>
      <c r="CX647" s="341"/>
      <c r="CY647" s="341"/>
      <c r="CZ647" s="341"/>
    </row>
    <row r="648" s="345" customFormat="true" ht="25.15" customHeight="true" x14ac:dyDescent="0.2">
      <c r="C648" s="1077"/>
      <c r="D648" s="1078"/>
      <c r="E648" s="609"/>
      <c r="F648" s="609"/>
      <c r="G648" s="609"/>
      <c r="H648" s="1077"/>
      <c r="I648" s="1078"/>
      <c r="J648" s="609"/>
      <c r="K648" s="609"/>
      <c r="L648" s="609"/>
      <c r="M648" s="1077"/>
      <c r="N648" s="1078"/>
      <c r="O648" s="609"/>
      <c r="P648" s="609"/>
      <c r="Q648" s="609"/>
      <c r="Z648" s="338"/>
      <c r="AA648" s="338"/>
      <c r="AB648" s="338"/>
      <c r="AC648" s="338"/>
      <c r="AD648" s="338"/>
      <c r="AE648" s="338"/>
      <c r="AF648" s="338"/>
      <c r="AG648" s="338"/>
      <c r="AH648" s="338"/>
      <c r="AI648" s="338"/>
      <c r="AJ648" s="338"/>
      <c r="AK648" s="338"/>
      <c r="AL648" s="338"/>
      <c r="AM648" s="338"/>
      <c r="AN648" s="338"/>
      <c r="AO648" s="338"/>
      <c r="AP648" s="338"/>
      <c r="AQ648" s="338"/>
      <c r="AR648" s="338"/>
      <c r="AS648" s="338"/>
      <c r="AT648" s="338"/>
      <c r="AU648" s="338"/>
      <c r="AV648" s="338"/>
      <c r="AW648" s="338"/>
      <c r="AX648" s="338"/>
      <c r="AY648" s="338"/>
      <c r="AZ648" s="338"/>
      <c r="BA648" s="341"/>
      <c r="BB648" s="420"/>
      <c r="BC648" s="341"/>
      <c r="BD648" s="341"/>
      <c r="BE648" s="341"/>
      <c r="BF648" s="341"/>
      <c r="BG648" s="341"/>
      <c r="BH648" s="341"/>
      <c r="BI648" s="341"/>
      <c r="BJ648" s="341"/>
      <c r="BK648" s="341"/>
      <c r="BL648" s="341"/>
      <c r="BM648" s="341"/>
      <c r="BN648" s="341"/>
      <c r="BO648" s="341"/>
      <c r="BP648" s="341"/>
      <c r="BQ648" s="341"/>
      <c r="BR648" s="341"/>
      <c r="BS648" s="341"/>
      <c r="BT648" s="341"/>
      <c r="BU648" s="341"/>
      <c r="BV648" s="341"/>
      <c r="BW648" s="341"/>
      <c r="BX648" s="341"/>
      <c r="BY648" s="341"/>
      <c r="BZ648" s="341"/>
      <c r="CA648" s="341"/>
      <c r="CB648" s="341"/>
      <c r="CC648" s="341"/>
      <c r="CD648" s="341"/>
      <c r="CE648" s="341"/>
      <c r="CF648" s="341"/>
      <c r="CG648" s="341"/>
      <c r="CH648" s="341"/>
      <c r="CI648" s="341"/>
      <c r="CJ648" s="341"/>
      <c r="CK648" s="341"/>
      <c r="CL648" s="341"/>
      <c r="CM648" s="341"/>
      <c r="CN648" s="341"/>
      <c r="CO648" s="341"/>
      <c r="CP648" s="341"/>
      <c r="CQ648" s="341"/>
      <c r="CR648" s="341"/>
      <c r="CS648" s="341"/>
      <c r="CT648" s="341"/>
      <c r="CU648" s="341"/>
      <c r="CV648" s="341"/>
      <c r="CW648" s="341"/>
      <c r="CX648" s="341"/>
      <c r="CY648" s="341"/>
      <c r="CZ648" s="341"/>
    </row>
    <row r="649" s="345" customFormat="true" ht="25.15" customHeight="true" x14ac:dyDescent="0.2">
      <c r="C649" s="1077"/>
      <c r="D649" s="1078"/>
      <c r="E649" s="609"/>
      <c r="F649" s="609"/>
      <c r="G649" s="609"/>
      <c r="H649" s="1077"/>
      <c r="I649" s="1078"/>
      <c r="J649" s="609"/>
      <c r="K649" s="609"/>
      <c r="L649" s="609"/>
      <c r="M649" s="1077"/>
      <c r="N649" s="1078"/>
      <c r="O649" s="609"/>
      <c r="P649" s="609"/>
      <c r="Q649" s="609"/>
      <c r="Z649" s="338"/>
      <c r="AA649" s="338"/>
      <c r="AB649" s="338"/>
      <c r="AC649" s="338"/>
      <c r="AD649" s="338"/>
      <c r="AE649" s="338"/>
      <c r="AF649" s="338"/>
      <c r="AG649" s="338"/>
      <c r="AH649" s="338"/>
      <c r="AI649" s="338"/>
      <c r="AJ649" s="338"/>
      <c r="AK649" s="338"/>
      <c r="AL649" s="338"/>
      <c r="AM649" s="338"/>
      <c r="AN649" s="338"/>
      <c r="AO649" s="338"/>
      <c r="AP649" s="338"/>
      <c r="AQ649" s="338"/>
      <c r="AR649" s="338"/>
      <c r="AS649" s="338"/>
      <c r="AT649" s="338"/>
      <c r="AU649" s="338"/>
      <c r="AV649" s="338"/>
      <c r="AW649" s="338"/>
      <c r="AX649" s="338"/>
      <c r="AY649" s="338"/>
      <c r="AZ649" s="338"/>
      <c r="BA649" s="341"/>
      <c r="BB649" s="420"/>
      <c r="BC649" s="341"/>
      <c r="BD649" s="341"/>
      <c r="BE649" s="341"/>
      <c r="BF649" s="341"/>
      <c r="BG649" s="341"/>
      <c r="BH649" s="341"/>
      <c r="BI649" s="341"/>
      <c r="BJ649" s="341"/>
      <c r="BK649" s="341"/>
      <c r="BL649" s="341"/>
      <c r="BM649" s="341"/>
      <c r="BN649" s="341"/>
      <c r="BO649" s="341"/>
      <c r="BP649" s="341"/>
      <c r="BQ649" s="341"/>
      <c r="BR649" s="341"/>
      <c r="BS649" s="341"/>
      <c r="BT649" s="341"/>
      <c r="BU649" s="341"/>
      <c r="BV649" s="341"/>
      <c r="BW649" s="341"/>
      <c r="BX649" s="341"/>
      <c r="BY649" s="341"/>
      <c r="BZ649" s="341"/>
      <c r="CA649" s="341"/>
      <c r="CB649" s="341"/>
      <c r="CC649" s="341"/>
      <c r="CD649" s="341"/>
      <c r="CE649" s="341"/>
      <c r="CF649" s="341"/>
      <c r="CG649" s="341"/>
      <c r="CH649" s="341"/>
      <c r="CI649" s="341"/>
      <c r="CJ649" s="341"/>
      <c r="CK649" s="341"/>
      <c r="CL649" s="341"/>
      <c r="CM649" s="341"/>
      <c r="CN649" s="341"/>
      <c r="CO649" s="341"/>
      <c r="CP649" s="341"/>
      <c r="CQ649" s="341"/>
      <c r="CR649" s="341"/>
      <c r="CS649" s="341"/>
      <c r="CT649" s="341"/>
      <c r="CU649" s="341"/>
      <c r="CV649" s="341"/>
      <c r="CW649" s="341"/>
      <c r="CX649" s="341"/>
      <c r="CY649" s="341"/>
      <c r="CZ649" s="341"/>
    </row>
    <row r="650" s="345" customFormat="true" ht="25.15" customHeight="true" x14ac:dyDescent="0.2">
      <c r="C650" s="1077"/>
      <c r="D650" s="1078"/>
      <c r="E650" s="609"/>
      <c r="F650" s="609"/>
      <c r="G650" s="609"/>
      <c r="H650" s="1077"/>
      <c r="I650" s="1078"/>
      <c r="J650" s="609"/>
      <c r="K650" s="609"/>
      <c r="L650" s="609"/>
      <c r="M650" s="1077"/>
      <c r="N650" s="1078"/>
      <c r="O650" s="609"/>
      <c r="P650" s="609"/>
      <c r="Q650" s="609"/>
      <c r="Z650" s="338"/>
      <c r="AA650" s="338"/>
      <c r="AB650" s="338"/>
      <c r="AC650" s="338"/>
      <c r="AD650" s="338"/>
      <c r="AE650" s="338"/>
      <c r="AF650" s="338"/>
      <c r="AG650" s="338"/>
      <c r="AH650" s="338"/>
      <c r="AI650" s="338"/>
      <c r="AJ650" s="338"/>
      <c r="AK650" s="338"/>
      <c r="AL650" s="338"/>
      <c r="AM650" s="338"/>
      <c r="AN650" s="338"/>
      <c r="AO650" s="338"/>
      <c r="AP650" s="338"/>
      <c r="AQ650" s="338"/>
      <c r="AR650" s="338"/>
      <c r="AS650" s="338"/>
      <c r="AT650" s="338"/>
      <c r="AU650" s="338"/>
      <c r="AV650" s="338"/>
      <c r="AW650" s="338"/>
      <c r="AX650" s="338"/>
      <c r="AY650" s="338"/>
      <c r="AZ650" s="338"/>
      <c r="BA650" s="341"/>
      <c r="BB650" s="420"/>
      <c r="BC650" s="341"/>
      <c r="BD650" s="341"/>
      <c r="BE650" s="341"/>
      <c r="BF650" s="341"/>
      <c r="BG650" s="341"/>
      <c r="BH650" s="341"/>
      <c r="BI650" s="341"/>
      <c r="BJ650" s="341"/>
      <c r="BK650" s="341"/>
      <c r="BL650" s="341"/>
      <c r="BM650" s="341"/>
      <c r="BN650" s="341"/>
      <c r="BO650" s="341"/>
      <c r="BP650" s="341"/>
      <c r="BQ650" s="341"/>
      <c r="BR650" s="341"/>
      <c r="BS650" s="341"/>
      <c r="BT650" s="341"/>
      <c r="BU650" s="341"/>
      <c r="BV650" s="341"/>
      <c r="BW650" s="341"/>
      <c r="BX650" s="341"/>
      <c r="BY650" s="341"/>
      <c r="BZ650" s="341"/>
      <c r="CA650" s="341"/>
      <c r="CB650" s="341"/>
      <c r="CC650" s="341"/>
      <c r="CD650" s="341"/>
      <c r="CE650" s="341"/>
      <c r="CF650" s="341"/>
      <c r="CG650" s="341"/>
      <c r="CH650" s="341"/>
      <c r="CI650" s="341"/>
      <c r="CJ650" s="341"/>
      <c r="CK650" s="341"/>
      <c r="CL650" s="341"/>
      <c r="CM650" s="341"/>
      <c r="CN650" s="341"/>
      <c r="CO650" s="341"/>
      <c r="CP650" s="341"/>
      <c r="CQ650" s="341"/>
      <c r="CR650" s="341"/>
      <c r="CS650" s="341"/>
      <c r="CT650" s="341"/>
      <c r="CU650" s="341"/>
      <c r="CV650" s="341"/>
      <c r="CW650" s="341"/>
      <c r="CX650" s="341"/>
      <c r="CY650" s="341"/>
      <c r="CZ650" s="341"/>
    </row>
    <row r="651" s="345" customFormat="true" ht="25.15" customHeight="true" x14ac:dyDescent="0.2">
      <c r="C651" s="1077"/>
      <c r="D651" s="1078"/>
      <c r="E651" s="609"/>
      <c r="F651" s="609"/>
      <c r="G651" s="609"/>
      <c r="H651" s="1077"/>
      <c r="I651" s="1078"/>
      <c r="J651" s="609"/>
      <c r="K651" s="609"/>
      <c r="L651" s="609"/>
      <c r="M651" s="1077"/>
      <c r="N651" s="1078"/>
      <c r="O651" s="609"/>
      <c r="P651" s="609"/>
      <c r="Q651" s="609"/>
      <c r="Z651" s="338"/>
      <c r="AA651" s="338"/>
      <c r="AB651" s="338"/>
      <c r="AC651" s="338"/>
      <c r="AD651" s="338"/>
      <c r="AE651" s="338"/>
      <c r="AF651" s="338"/>
      <c r="AG651" s="338"/>
      <c r="AH651" s="338"/>
      <c r="AI651" s="338"/>
      <c r="AJ651" s="338"/>
      <c r="AK651" s="338"/>
      <c r="AL651" s="338"/>
      <c r="AM651" s="338"/>
      <c r="AN651" s="338"/>
      <c r="AO651" s="338"/>
      <c r="AP651" s="338"/>
      <c r="AQ651" s="338"/>
      <c r="AR651" s="338"/>
      <c r="AS651" s="338"/>
      <c r="AT651" s="338"/>
      <c r="AU651" s="338"/>
      <c r="AV651" s="338"/>
      <c r="AW651" s="338"/>
      <c r="AX651" s="338"/>
      <c r="AY651" s="338"/>
      <c r="AZ651" s="338"/>
      <c r="BA651" s="341"/>
      <c r="BB651" s="420"/>
      <c r="BC651" s="341"/>
      <c r="BD651" s="341"/>
      <c r="BE651" s="341"/>
      <c r="BF651" s="341"/>
      <c r="BG651" s="341"/>
      <c r="BH651" s="341"/>
      <c r="BI651" s="341"/>
      <c r="BJ651" s="341"/>
      <c r="BK651" s="341"/>
      <c r="BL651" s="341"/>
      <c r="BM651" s="341"/>
      <c r="BN651" s="341"/>
      <c r="BO651" s="341"/>
      <c r="BP651" s="341"/>
      <c r="BQ651" s="341"/>
      <c r="BR651" s="341"/>
      <c r="BS651" s="341"/>
      <c r="BT651" s="341"/>
      <c r="BU651" s="341"/>
      <c r="BV651" s="341"/>
      <c r="BW651" s="341"/>
      <c r="BX651" s="341"/>
      <c r="BY651" s="341"/>
      <c r="BZ651" s="341"/>
      <c r="CA651" s="341"/>
      <c r="CB651" s="341"/>
      <c r="CC651" s="341"/>
      <c r="CD651" s="341"/>
      <c r="CE651" s="341"/>
      <c r="CF651" s="341"/>
      <c r="CG651" s="341"/>
      <c r="CH651" s="341"/>
      <c r="CI651" s="341"/>
      <c r="CJ651" s="341"/>
      <c r="CK651" s="341"/>
      <c r="CL651" s="341"/>
      <c r="CM651" s="341"/>
      <c r="CN651" s="341"/>
      <c r="CO651" s="341"/>
      <c r="CP651" s="341"/>
      <c r="CQ651" s="341"/>
      <c r="CR651" s="341"/>
      <c r="CS651" s="341"/>
      <c r="CT651" s="341"/>
      <c r="CU651" s="341"/>
      <c r="CV651" s="341"/>
      <c r="CW651" s="341"/>
      <c r="CX651" s="341"/>
      <c r="CY651" s="341"/>
      <c r="CZ651" s="341"/>
    </row>
    <row r="652" s="345" customFormat="true" ht="25.15" customHeight="true" x14ac:dyDescent="0.2">
      <c r="C652" s="1077"/>
      <c r="D652" s="1078"/>
      <c r="E652" s="609"/>
      <c r="F652" s="609"/>
      <c r="G652" s="609"/>
      <c r="H652" s="1077"/>
      <c r="I652" s="1078"/>
      <c r="J652" s="609"/>
      <c r="K652" s="609"/>
      <c r="L652" s="609"/>
      <c r="M652" s="1077"/>
      <c r="N652" s="1078"/>
      <c r="O652" s="609"/>
      <c r="P652" s="609"/>
      <c r="Q652" s="609"/>
      <c r="Z652" s="338"/>
      <c r="AA652" s="338"/>
      <c r="AB652" s="338"/>
      <c r="AC652" s="338"/>
      <c r="AD652" s="338"/>
      <c r="AE652" s="338"/>
      <c r="AF652" s="338"/>
      <c r="AG652" s="338"/>
      <c r="AH652" s="338"/>
      <c r="AI652" s="338"/>
      <c r="AJ652" s="338"/>
      <c r="AK652" s="338"/>
      <c r="AL652" s="338"/>
      <c r="AM652" s="338"/>
      <c r="AN652" s="338"/>
      <c r="AO652" s="338"/>
      <c r="AP652" s="338"/>
      <c r="AQ652" s="338"/>
      <c r="AR652" s="338"/>
      <c r="AS652" s="338"/>
      <c r="AT652" s="338"/>
      <c r="AU652" s="338"/>
      <c r="AV652" s="338"/>
      <c r="AW652" s="338"/>
      <c r="AX652" s="338"/>
      <c r="AY652" s="338"/>
      <c r="AZ652" s="338"/>
      <c r="BA652" s="341"/>
      <c r="BB652" s="420"/>
      <c r="BC652" s="341"/>
      <c r="BD652" s="341"/>
      <c r="BE652" s="341"/>
      <c r="BF652" s="341"/>
      <c r="BG652" s="341"/>
      <c r="BH652" s="341"/>
      <c r="BI652" s="341"/>
      <c r="BJ652" s="341"/>
      <c r="BK652" s="341"/>
      <c r="BL652" s="341"/>
      <c r="BM652" s="341"/>
      <c r="BN652" s="341"/>
      <c r="BO652" s="341"/>
      <c r="BP652" s="341"/>
      <c r="BQ652" s="341"/>
      <c r="BR652" s="341"/>
      <c r="BS652" s="341"/>
      <c r="BT652" s="341"/>
      <c r="BU652" s="341"/>
      <c r="BV652" s="341"/>
      <c r="BW652" s="341"/>
      <c r="BX652" s="341"/>
      <c r="BY652" s="341"/>
      <c r="BZ652" s="341"/>
      <c r="CA652" s="341"/>
      <c r="CB652" s="341"/>
      <c r="CC652" s="341"/>
      <c r="CD652" s="341"/>
      <c r="CE652" s="341"/>
      <c r="CF652" s="341"/>
      <c r="CG652" s="341"/>
      <c r="CH652" s="341"/>
      <c r="CI652" s="341"/>
      <c r="CJ652" s="341"/>
      <c r="CK652" s="341"/>
      <c r="CL652" s="341"/>
      <c r="CM652" s="341"/>
      <c r="CN652" s="341"/>
      <c r="CO652" s="341"/>
      <c r="CP652" s="341"/>
      <c r="CQ652" s="341"/>
      <c r="CR652" s="341"/>
      <c r="CS652" s="341"/>
      <c r="CT652" s="341"/>
      <c r="CU652" s="341"/>
      <c r="CV652" s="341"/>
      <c r="CW652" s="341"/>
      <c r="CX652" s="341"/>
      <c r="CY652" s="341"/>
      <c r="CZ652" s="341"/>
    </row>
    <row r="653" s="345" customFormat="true" ht="25.15" customHeight="true" x14ac:dyDescent="0.2">
      <c r="C653" s="1077"/>
      <c r="D653" s="1078"/>
      <c r="E653" s="609"/>
      <c r="F653" s="609"/>
      <c r="G653" s="609"/>
      <c r="H653" s="1077"/>
      <c r="I653" s="1078"/>
      <c r="J653" s="609"/>
      <c r="K653" s="609"/>
      <c r="L653" s="609"/>
      <c r="M653" s="1077"/>
      <c r="N653" s="1078"/>
      <c r="O653" s="609"/>
      <c r="P653" s="609"/>
      <c r="Q653" s="609"/>
      <c r="Z653" s="338"/>
      <c r="AA653" s="338"/>
      <c r="AB653" s="338"/>
      <c r="AC653" s="338"/>
      <c r="AD653" s="338"/>
      <c r="AE653" s="338"/>
      <c r="AF653" s="338"/>
      <c r="AG653" s="338"/>
      <c r="AH653" s="338"/>
      <c r="AI653" s="338"/>
      <c r="AJ653" s="338"/>
      <c r="AK653" s="338"/>
      <c r="AL653" s="338"/>
      <c r="AM653" s="338"/>
      <c r="AN653" s="338"/>
      <c r="AO653" s="338"/>
      <c r="AP653" s="338"/>
      <c r="AQ653" s="338"/>
      <c r="AR653" s="338"/>
      <c r="AS653" s="338"/>
      <c r="AT653" s="338"/>
      <c r="AU653" s="338"/>
      <c r="AV653" s="338"/>
      <c r="AW653" s="338"/>
      <c r="AX653" s="338"/>
      <c r="AY653" s="338"/>
      <c r="AZ653" s="338"/>
      <c r="BA653" s="341"/>
      <c r="BB653" s="420"/>
      <c r="BC653" s="341"/>
      <c r="BD653" s="341"/>
      <c r="BE653" s="341"/>
      <c r="BF653" s="341"/>
      <c r="BG653" s="341"/>
      <c r="BH653" s="341"/>
      <c r="BI653" s="341"/>
      <c r="BJ653" s="341"/>
      <c r="BK653" s="341"/>
      <c r="BL653" s="341"/>
      <c r="BM653" s="341"/>
      <c r="BN653" s="341"/>
      <c r="BO653" s="341"/>
      <c r="BP653" s="341"/>
      <c r="BQ653" s="341"/>
      <c r="BR653" s="341"/>
      <c r="BS653" s="341"/>
      <c r="BT653" s="341"/>
      <c r="BU653" s="341"/>
      <c r="BV653" s="341"/>
      <c r="BW653" s="341"/>
      <c r="BX653" s="341"/>
      <c r="BY653" s="341"/>
      <c r="BZ653" s="341"/>
      <c r="CA653" s="341"/>
      <c r="CB653" s="341"/>
      <c r="CC653" s="341"/>
      <c r="CD653" s="341"/>
      <c r="CE653" s="341"/>
      <c r="CF653" s="341"/>
      <c r="CG653" s="341"/>
      <c r="CH653" s="341"/>
      <c r="CI653" s="341"/>
      <c r="CJ653" s="341"/>
      <c r="CK653" s="341"/>
      <c r="CL653" s="341"/>
      <c r="CM653" s="341"/>
      <c r="CN653" s="341"/>
      <c r="CO653" s="341"/>
      <c r="CP653" s="341"/>
      <c r="CQ653" s="341"/>
      <c r="CR653" s="341"/>
      <c r="CS653" s="341"/>
      <c r="CT653" s="341"/>
      <c r="CU653" s="341"/>
      <c r="CV653" s="341"/>
      <c r="CW653" s="341"/>
      <c r="CX653" s="341"/>
      <c r="CY653" s="341"/>
      <c r="CZ653" s="341"/>
    </row>
    <row r="654" s="345" customFormat="true" ht="25.15" customHeight="true" x14ac:dyDescent="0.2">
      <c r="C654" s="1077"/>
      <c r="D654" s="1078"/>
      <c r="E654" s="609"/>
      <c r="F654" s="609"/>
      <c r="G654" s="609"/>
      <c r="H654" s="1077"/>
      <c r="I654" s="1078"/>
      <c r="J654" s="609"/>
      <c r="K654" s="609"/>
      <c r="L654" s="609"/>
      <c r="M654" s="1077"/>
      <c r="N654" s="1078"/>
      <c r="O654" s="609"/>
      <c r="P654" s="609"/>
      <c r="Q654" s="609"/>
      <c r="Z654" s="338"/>
      <c r="AA654" s="338"/>
      <c r="AB654" s="338"/>
      <c r="AC654" s="338"/>
      <c r="AD654" s="338"/>
      <c r="AE654" s="338"/>
      <c r="AF654" s="338"/>
      <c r="AG654" s="338"/>
      <c r="AH654" s="338"/>
      <c r="AI654" s="338"/>
      <c r="AJ654" s="338"/>
      <c r="AK654" s="338"/>
      <c r="AL654" s="338"/>
      <c r="AM654" s="338"/>
      <c r="AN654" s="338"/>
      <c r="AO654" s="338"/>
      <c r="AP654" s="338"/>
      <c r="AQ654" s="338"/>
      <c r="AR654" s="338"/>
      <c r="AS654" s="338"/>
      <c r="AT654" s="338"/>
      <c r="AU654" s="338"/>
      <c r="AV654" s="338"/>
      <c r="AW654" s="338"/>
      <c r="AX654" s="338"/>
      <c r="AY654" s="338"/>
      <c r="AZ654" s="338"/>
      <c r="BA654" s="341"/>
      <c r="BB654" s="420"/>
      <c r="BC654" s="341"/>
      <c r="BD654" s="341"/>
      <c r="BE654" s="341"/>
      <c r="BF654" s="341"/>
      <c r="BG654" s="341"/>
      <c r="BH654" s="341"/>
      <c r="BI654" s="341"/>
      <c r="BJ654" s="341"/>
      <c r="BK654" s="341"/>
      <c r="BL654" s="341"/>
      <c r="BM654" s="341"/>
      <c r="BN654" s="341"/>
      <c r="BO654" s="341"/>
      <c r="BP654" s="341"/>
      <c r="BQ654" s="341"/>
      <c r="BR654" s="341"/>
      <c r="BS654" s="341"/>
      <c r="BT654" s="341"/>
      <c r="BU654" s="341"/>
      <c r="BV654" s="341"/>
      <c r="BW654" s="341"/>
      <c r="BX654" s="341"/>
      <c r="BY654" s="341"/>
      <c r="BZ654" s="341"/>
      <c r="CA654" s="341"/>
      <c r="CB654" s="341"/>
      <c r="CC654" s="341"/>
      <c r="CD654" s="341"/>
      <c r="CE654" s="341"/>
      <c r="CF654" s="341"/>
      <c r="CG654" s="341"/>
      <c r="CH654" s="341"/>
      <c r="CI654" s="341"/>
      <c r="CJ654" s="341"/>
      <c r="CK654" s="341"/>
      <c r="CL654" s="341"/>
      <c r="CM654" s="341"/>
      <c r="CN654" s="341"/>
      <c r="CO654" s="341"/>
      <c r="CP654" s="341"/>
      <c r="CQ654" s="341"/>
      <c r="CR654" s="341"/>
      <c r="CS654" s="341"/>
      <c r="CT654" s="341"/>
      <c r="CU654" s="341"/>
      <c r="CV654" s="341"/>
      <c r="CW654" s="341"/>
      <c r="CX654" s="341"/>
      <c r="CY654" s="341"/>
      <c r="CZ654" s="341"/>
    </row>
    <row r="655" s="345" customFormat="true" ht="25.15" customHeight="true" x14ac:dyDescent="0.2">
      <c r="C655" s="1077"/>
      <c r="D655" s="1078"/>
      <c r="E655" s="609"/>
      <c r="F655" s="609"/>
      <c r="G655" s="609"/>
      <c r="H655" s="1077"/>
      <c r="I655" s="1078"/>
      <c r="J655" s="609"/>
      <c r="K655" s="609"/>
      <c r="L655" s="609"/>
      <c r="M655" s="1077"/>
      <c r="N655" s="1078"/>
      <c r="O655" s="609"/>
      <c r="P655" s="609"/>
      <c r="Q655" s="609"/>
      <c r="Z655" s="338"/>
      <c r="AA655" s="338"/>
      <c r="AB655" s="338"/>
      <c r="AC655" s="338"/>
      <c r="AD655" s="338"/>
      <c r="AE655" s="338"/>
      <c r="AF655" s="338"/>
      <c r="AG655" s="338"/>
      <c r="AH655" s="338"/>
      <c r="AI655" s="338"/>
      <c r="AJ655" s="338"/>
      <c r="AK655" s="338"/>
      <c r="AL655" s="338"/>
      <c r="AM655" s="338"/>
      <c r="AN655" s="338"/>
      <c r="AO655" s="338"/>
      <c r="AP655" s="338"/>
      <c r="AQ655" s="338"/>
      <c r="AR655" s="338"/>
      <c r="AS655" s="338"/>
      <c r="AT655" s="338"/>
      <c r="AU655" s="338"/>
      <c r="AV655" s="338"/>
      <c r="AW655" s="338"/>
      <c r="AX655" s="338"/>
      <c r="AY655" s="338"/>
      <c r="AZ655" s="338"/>
      <c r="BA655" s="341"/>
      <c r="BB655" s="420"/>
      <c r="BC655" s="341"/>
      <c r="BD655" s="341"/>
      <c r="BE655" s="341"/>
      <c r="BF655" s="341"/>
      <c r="BG655" s="341"/>
      <c r="BH655" s="341"/>
      <c r="BI655" s="341"/>
      <c r="BJ655" s="341"/>
      <c r="BK655" s="341"/>
      <c r="BL655" s="341"/>
      <c r="BM655" s="341"/>
      <c r="BN655" s="341"/>
      <c r="BO655" s="341"/>
      <c r="BP655" s="341"/>
      <c r="BQ655" s="341"/>
      <c r="BR655" s="341"/>
      <c r="BS655" s="341"/>
      <c r="BT655" s="341"/>
      <c r="BU655" s="341"/>
      <c r="BV655" s="341"/>
      <c r="BW655" s="341"/>
      <c r="BX655" s="341"/>
      <c r="BY655" s="341"/>
      <c r="BZ655" s="341"/>
      <c r="CA655" s="341"/>
      <c r="CB655" s="341"/>
      <c r="CC655" s="341"/>
      <c r="CD655" s="341"/>
      <c r="CE655" s="341"/>
      <c r="CF655" s="341"/>
      <c r="CG655" s="341"/>
      <c r="CH655" s="341"/>
      <c r="CI655" s="341"/>
      <c r="CJ655" s="341"/>
      <c r="CK655" s="341"/>
      <c r="CL655" s="341"/>
      <c r="CM655" s="341"/>
      <c r="CN655" s="341"/>
      <c r="CO655" s="341"/>
      <c r="CP655" s="341"/>
      <c r="CQ655" s="341"/>
      <c r="CR655" s="341"/>
      <c r="CS655" s="341"/>
      <c r="CT655" s="341"/>
      <c r="CU655" s="341"/>
      <c r="CV655" s="341"/>
      <c r="CW655" s="341"/>
      <c r="CX655" s="341"/>
      <c r="CY655" s="341"/>
      <c r="CZ655" s="341"/>
    </row>
    <row r="656" s="345" customFormat="true" ht="25.15" customHeight="true" x14ac:dyDescent="0.2">
      <c r="C656" s="1077"/>
      <c r="D656" s="1078"/>
      <c r="E656" s="609"/>
      <c r="F656" s="609"/>
      <c r="G656" s="609"/>
      <c r="H656" s="1077"/>
      <c r="I656" s="1078"/>
      <c r="J656" s="609"/>
      <c r="K656" s="609"/>
      <c r="L656" s="609"/>
      <c r="M656" s="1077"/>
      <c r="N656" s="1078"/>
      <c r="O656" s="609"/>
      <c r="P656" s="609"/>
      <c r="Q656" s="609"/>
      <c r="Z656" s="338"/>
      <c r="AA656" s="338"/>
      <c r="AB656" s="338"/>
      <c r="AC656" s="338"/>
      <c r="AD656" s="338"/>
      <c r="AE656" s="338"/>
      <c r="AF656" s="338"/>
      <c r="AG656" s="338"/>
      <c r="AH656" s="338"/>
      <c r="AI656" s="338"/>
      <c r="AJ656" s="338"/>
      <c r="AK656" s="338"/>
      <c r="AL656" s="338"/>
      <c r="AM656" s="338"/>
      <c r="AN656" s="338"/>
      <c r="AO656" s="338"/>
      <c r="AP656" s="338"/>
      <c r="AQ656" s="338"/>
      <c r="AR656" s="338"/>
      <c r="AS656" s="338"/>
      <c r="AT656" s="338"/>
      <c r="AU656" s="338"/>
      <c r="AV656" s="338"/>
      <c r="AW656" s="338"/>
      <c r="AX656" s="338"/>
      <c r="AY656" s="338"/>
      <c r="AZ656" s="338"/>
      <c r="BA656" s="341"/>
      <c r="BB656" s="420"/>
      <c r="BC656" s="341"/>
      <c r="BD656" s="341"/>
      <c r="BE656" s="341"/>
      <c r="BF656" s="341"/>
      <c r="BG656" s="341"/>
      <c r="BH656" s="341"/>
      <c r="BI656" s="341"/>
      <c r="BJ656" s="341"/>
      <c r="BK656" s="341"/>
      <c r="BL656" s="341"/>
      <c r="BM656" s="341"/>
      <c r="BN656" s="341"/>
      <c r="BO656" s="341"/>
      <c r="BP656" s="341"/>
      <c r="BQ656" s="341"/>
      <c r="BR656" s="341"/>
      <c r="BS656" s="341"/>
      <c r="BT656" s="341"/>
      <c r="BU656" s="341"/>
      <c r="BV656" s="341"/>
      <c r="BW656" s="341"/>
      <c r="BX656" s="341"/>
      <c r="BY656" s="341"/>
      <c r="BZ656" s="341"/>
      <c r="CA656" s="341"/>
      <c r="CB656" s="341"/>
      <c r="CC656" s="341"/>
      <c r="CD656" s="341"/>
      <c r="CE656" s="341"/>
      <c r="CF656" s="341"/>
      <c r="CG656" s="341"/>
      <c r="CH656" s="341"/>
      <c r="CI656" s="341"/>
      <c r="CJ656" s="341"/>
      <c r="CK656" s="341"/>
      <c r="CL656" s="341"/>
      <c r="CM656" s="341"/>
      <c r="CN656" s="341"/>
      <c r="CO656" s="341"/>
      <c r="CP656" s="341"/>
      <c r="CQ656" s="341"/>
      <c r="CR656" s="341"/>
      <c r="CS656" s="341"/>
      <c r="CT656" s="341"/>
      <c r="CU656" s="341"/>
      <c r="CV656" s="341"/>
      <c r="CW656" s="341"/>
      <c r="CX656" s="341"/>
      <c r="CY656" s="341"/>
      <c r="CZ656" s="341"/>
    </row>
    <row r="657" s="345" customFormat="true" ht="25.15" customHeight="true" x14ac:dyDescent="0.2">
      <c r="C657" s="1077"/>
      <c r="D657" s="1078"/>
      <c r="E657" s="609"/>
      <c r="F657" s="609"/>
      <c r="G657" s="609"/>
      <c r="H657" s="1077"/>
      <c r="I657" s="1078"/>
      <c r="J657" s="609"/>
      <c r="K657" s="609"/>
      <c r="L657" s="609"/>
      <c r="M657" s="1077"/>
      <c r="N657" s="1078"/>
      <c r="O657" s="609"/>
      <c r="P657" s="609"/>
      <c r="Q657" s="609"/>
      <c r="Z657" s="338"/>
      <c r="AA657" s="338"/>
      <c r="AB657" s="338"/>
      <c r="AC657" s="338"/>
      <c r="AD657" s="338"/>
      <c r="AE657" s="338"/>
      <c r="AF657" s="338"/>
      <c r="AG657" s="338"/>
      <c r="AH657" s="338"/>
      <c r="AI657" s="338"/>
      <c r="AJ657" s="338"/>
      <c r="AK657" s="338"/>
      <c r="AL657" s="338"/>
      <c r="AM657" s="338"/>
      <c r="AN657" s="338"/>
      <c r="AO657" s="338"/>
      <c r="AP657" s="338"/>
      <c r="AQ657" s="338"/>
      <c r="AR657" s="338"/>
      <c r="AS657" s="338"/>
      <c r="AT657" s="338"/>
      <c r="AU657" s="338"/>
      <c r="AV657" s="338"/>
      <c r="AW657" s="338"/>
      <c r="AX657" s="338"/>
      <c r="AY657" s="338"/>
      <c r="AZ657" s="338"/>
      <c r="BA657" s="341"/>
      <c r="BB657" s="420"/>
      <c r="BC657" s="341"/>
      <c r="BD657" s="341"/>
      <c r="BE657" s="341"/>
      <c r="BF657" s="341"/>
      <c r="BG657" s="341"/>
      <c r="BH657" s="341"/>
      <c r="BI657" s="341"/>
      <c r="BJ657" s="341"/>
      <c r="BK657" s="341"/>
      <c r="BL657" s="341"/>
      <c r="BM657" s="341"/>
      <c r="BN657" s="341"/>
      <c r="BO657" s="341"/>
      <c r="BP657" s="341"/>
      <c r="BQ657" s="341"/>
      <c r="BR657" s="341"/>
      <c r="BS657" s="341"/>
      <c r="BT657" s="341"/>
      <c r="BU657" s="341"/>
      <c r="BV657" s="341"/>
      <c r="BW657" s="341"/>
      <c r="BX657" s="341"/>
      <c r="BY657" s="341"/>
      <c r="BZ657" s="341"/>
      <c r="CA657" s="341"/>
      <c r="CB657" s="341"/>
      <c r="CC657" s="341"/>
      <c r="CD657" s="341"/>
      <c r="CE657" s="341"/>
      <c r="CF657" s="341"/>
      <c r="CG657" s="341"/>
      <c r="CH657" s="341"/>
      <c r="CI657" s="341"/>
      <c r="CJ657" s="341"/>
      <c r="CK657" s="341"/>
      <c r="CL657" s="341"/>
      <c r="CM657" s="341"/>
      <c r="CN657" s="341"/>
      <c r="CO657" s="341"/>
      <c r="CP657" s="341"/>
      <c r="CQ657" s="341"/>
      <c r="CR657" s="341"/>
      <c r="CS657" s="341"/>
      <c r="CT657" s="341"/>
      <c r="CU657" s="341"/>
      <c r="CV657" s="341"/>
      <c r="CW657" s="341"/>
      <c r="CX657" s="341"/>
      <c r="CY657" s="341"/>
      <c r="CZ657" s="341"/>
    </row>
    <row r="658" s="345" customFormat="true" ht="25.15" customHeight="true" x14ac:dyDescent="0.2">
      <c r="C658" s="1077"/>
      <c r="D658" s="1078"/>
      <c r="E658" s="609"/>
      <c r="F658" s="609"/>
      <c r="G658" s="609"/>
      <c r="H658" s="1077"/>
      <c r="I658" s="1078"/>
      <c r="J658" s="609"/>
      <c r="K658" s="609"/>
      <c r="L658" s="609"/>
      <c r="M658" s="1077"/>
      <c r="N658" s="1078"/>
      <c r="O658" s="609"/>
      <c r="P658" s="609"/>
      <c r="Q658" s="609"/>
      <c r="Z658" s="338"/>
      <c r="AA658" s="338"/>
      <c r="AB658" s="338"/>
      <c r="AC658" s="338"/>
      <c r="AD658" s="338"/>
      <c r="AE658" s="338"/>
      <c r="AF658" s="338"/>
      <c r="AG658" s="338"/>
      <c r="AH658" s="338"/>
      <c r="AI658" s="338"/>
      <c r="AJ658" s="338"/>
      <c r="AK658" s="338"/>
      <c r="AL658" s="338"/>
      <c r="AM658" s="338"/>
      <c r="AN658" s="338"/>
      <c r="AO658" s="338"/>
      <c r="AP658" s="338"/>
      <c r="AQ658" s="338"/>
      <c r="AR658" s="338"/>
      <c r="AS658" s="338"/>
      <c r="AT658" s="338"/>
      <c r="AU658" s="338"/>
      <c r="AV658" s="338"/>
      <c r="AW658" s="338"/>
      <c r="AX658" s="338"/>
      <c r="AY658" s="338"/>
      <c r="AZ658" s="338"/>
      <c r="BA658" s="341"/>
      <c r="BB658" s="420"/>
      <c r="BC658" s="341"/>
      <c r="BD658" s="341"/>
      <c r="BE658" s="341"/>
      <c r="BF658" s="341"/>
      <c r="BG658" s="341"/>
      <c r="BH658" s="341"/>
      <c r="BI658" s="341"/>
      <c r="BJ658" s="341"/>
      <c r="BK658" s="341"/>
      <c r="BL658" s="341"/>
      <c r="BM658" s="341"/>
      <c r="BN658" s="341"/>
      <c r="BO658" s="341"/>
      <c r="BP658" s="341"/>
      <c r="BQ658" s="341"/>
      <c r="BR658" s="341"/>
      <c r="BS658" s="341"/>
      <c r="BT658" s="341"/>
      <c r="BU658" s="341"/>
      <c r="BV658" s="341"/>
      <c r="BW658" s="341"/>
      <c r="BX658" s="341"/>
      <c r="BY658" s="341"/>
      <c r="BZ658" s="341"/>
      <c r="CA658" s="341"/>
      <c r="CB658" s="341"/>
      <c r="CC658" s="341"/>
      <c r="CD658" s="341"/>
      <c r="CE658" s="341"/>
      <c r="CF658" s="341"/>
      <c r="CG658" s="341"/>
      <c r="CH658" s="341"/>
      <c r="CI658" s="341"/>
      <c r="CJ658" s="341"/>
      <c r="CK658" s="341"/>
      <c r="CL658" s="341"/>
      <c r="CM658" s="341"/>
      <c r="CN658" s="341"/>
      <c r="CO658" s="341"/>
      <c r="CP658" s="341"/>
      <c r="CQ658" s="341"/>
      <c r="CR658" s="341"/>
      <c r="CS658" s="341"/>
      <c r="CT658" s="341"/>
      <c r="CU658" s="341"/>
      <c r="CV658" s="341"/>
      <c r="CW658" s="341"/>
      <c r="CX658" s="341"/>
      <c r="CY658" s="341"/>
      <c r="CZ658" s="341"/>
    </row>
    <row r="659" s="345" customFormat="true" ht="25.15" customHeight="true" x14ac:dyDescent="0.2">
      <c r="C659" s="1077"/>
      <c r="D659" s="1078"/>
      <c r="E659" s="609"/>
      <c r="F659" s="609"/>
      <c r="G659" s="609"/>
      <c r="H659" s="1077"/>
      <c r="I659" s="1078"/>
      <c r="J659" s="609"/>
      <c r="K659" s="609"/>
      <c r="L659" s="609"/>
      <c r="M659" s="1077"/>
      <c r="N659" s="1078"/>
      <c r="O659" s="609"/>
      <c r="P659" s="609"/>
      <c r="Q659" s="609"/>
      <c r="Z659" s="338"/>
      <c r="AA659" s="338"/>
      <c r="AB659" s="338"/>
      <c r="AC659" s="338"/>
      <c r="AD659" s="338"/>
      <c r="AE659" s="338"/>
      <c r="AF659" s="338"/>
      <c r="AG659" s="338"/>
      <c r="AH659" s="338"/>
      <c r="AI659" s="338"/>
      <c r="AJ659" s="338"/>
      <c r="AK659" s="338"/>
      <c r="AL659" s="338"/>
      <c r="AM659" s="338"/>
      <c r="AN659" s="338"/>
      <c r="AO659" s="338"/>
      <c r="AP659" s="338"/>
      <c r="AQ659" s="338"/>
      <c r="AR659" s="338"/>
      <c r="AS659" s="338"/>
      <c r="AT659" s="338"/>
      <c r="AU659" s="338"/>
      <c r="AV659" s="338"/>
      <c r="AW659" s="338"/>
      <c r="AX659" s="338"/>
      <c r="AY659" s="338"/>
      <c r="AZ659" s="338"/>
      <c r="BA659" s="341"/>
      <c r="BB659" s="420"/>
      <c r="BC659" s="341"/>
      <c r="BD659" s="341"/>
      <c r="BE659" s="341"/>
      <c r="BF659" s="341"/>
      <c r="BG659" s="341"/>
      <c r="BH659" s="341"/>
      <c r="BI659" s="341"/>
      <c r="BJ659" s="341"/>
      <c r="BK659" s="341"/>
      <c r="BL659" s="341"/>
      <c r="BM659" s="341"/>
      <c r="BN659" s="341"/>
      <c r="BO659" s="341"/>
      <c r="BP659" s="341"/>
      <c r="BQ659" s="341"/>
      <c r="BR659" s="341"/>
      <c r="BS659" s="341"/>
      <c r="BT659" s="341"/>
      <c r="BU659" s="341"/>
      <c r="BV659" s="341"/>
      <c r="BW659" s="341"/>
      <c r="BX659" s="341"/>
      <c r="BY659" s="341"/>
      <c r="BZ659" s="341"/>
      <c r="CA659" s="341"/>
      <c r="CB659" s="341"/>
      <c r="CC659" s="341"/>
      <c r="CD659" s="341"/>
      <c r="CE659" s="341"/>
      <c r="CF659" s="341"/>
      <c r="CG659" s="341"/>
      <c r="CH659" s="341"/>
      <c r="CI659" s="341"/>
      <c r="CJ659" s="341"/>
      <c r="CK659" s="341"/>
      <c r="CL659" s="341"/>
      <c r="CM659" s="341"/>
      <c r="CN659" s="341"/>
      <c r="CO659" s="341"/>
      <c r="CP659" s="341"/>
      <c r="CQ659" s="341"/>
      <c r="CR659" s="341"/>
      <c r="CS659" s="341"/>
      <c r="CT659" s="341"/>
      <c r="CU659" s="341"/>
      <c r="CV659" s="341"/>
      <c r="CW659" s="341"/>
      <c r="CX659" s="341"/>
      <c r="CY659" s="341"/>
      <c r="CZ659" s="341"/>
    </row>
    <row r="660" s="345" customFormat="true" ht="25.15" customHeight="true" x14ac:dyDescent="0.2">
      <c r="C660" s="1077"/>
      <c r="D660" s="1078"/>
      <c r="E660" s="609"/>
      <c r="F660" s="609"/>
      <c r="G660" s="609"/>
      <c r="H660" s="1077"/>
      <c r="I660" s="1078"/>
      <c r="J660" s="609"/>
      <c r="K660" s="609"/>
      <c r="L660" s="609"/>
      <c r="M660" s="1077"/>
      <c r="N660" s="1078"/>
      <c r="O660" s="609"/>
      <c r="P660" s="609"/>
      <c r="Q660" s="609"/>
      <c r="Z660" s="338"/>
      <c r="AA660" s="338"/>
      <c r="AB660" s="338"/>
      <c r="AC660" s="338"/>
      <c r="AD660" s="338"/>
      <c r="AE660" s="338"/>
      <c r="AF660" s="338"/>
      <c r="AG660" s="338"/>
      <c r="AH660" s="338"/>
      <c r="AI660" s="338"/>
      <c r="AJ660" s="338"/>
      <c r="AK660" s="338"/>
      <c r="AL660" s="338"/>
      <c r="AM660" s="338"/>
      <c r="AN660" s="338"/>
      <c r="AO660" s="338"/>
      <c r="AP660" s="338"/>
      <c r="AQ660" s="338"/>
      <c r="AR660" s="338"/>
      <c r="AS660" s="338"/>
      <c r="AT660" s="338"/>
      <c r="AU660" s="338"/>
      <c r="AV660" s="338"/>
      <c r="AW660" s="338"/>
      <c r="AX660" s="338"/>
      <c r="AY660" s="338"/>
      <c r="AZ660" s="338"/>
      <c r="BA660" s="341"/>
      <c r="BB660" s="420"/>
      <c r="BC660" s="341"/>
      <c r="BD660" s="341"/>
      <c r="BE660" s="341"/>
      <c r="BF660" s="341"/>
      <c r="BG660" s="341"/>
      <c r="BH660" s="341"/>
      <c r="BI660" s="341"/>
      <c r="BJ660" s="341"/>
      <c r="BK660" s="341"/>
      <c r="BL660" s="341"/>
      <c r="BM660" s="341"/>
      <c r="BN660" s="341"/>
      <c r="BO660" s="341"/>
      <c r="BP660" s="341"/>
      <c r="BQ660" s="341"/>
      <c r="BR660" s="341"/>
      <c r="BS660" s="341"/>
      <c r="BT660" s="341"/>
      <c r="BU660" s="341"/>
      <c r="BV660" s="341"/>
      <c r="BW660" s="341"/>
      <c r="BX660" s="341"/>
      <c r="BY660" s="341"/>
      <c r="BZ660" s="341"/>
      <c r="CA660" s="341"/>
      <c r="CB660" s="341"/>
      <c r="CC660" s="341"/>
      <c r="CD660" s="341"/>
      <c r="CE660" s="341"/>
      <c r="CF660" s="341"/>
      <c r="CG660" s="341"/>
      <c r="CH660" s="341"/>
      <c r="CI660" s="341"/>
      <c r="CJ660" s="341"/>
      <c r="CK660" s="341"/>
      <c r="CL660" s="341"/>
      <c r="CM660" s="341"/>
      <c r="CN660" s="341"/>
      <c r="CO660" s="341"/>
      <c r="CP660" s="341"/>
      <c r="CQ660" s="341"/>
      <c r="CR660" s="341"/>
      <c r="CS660" s="341"/>
      <c r="CT660" s="341"/>
      <c r="CU660" s="341"/>
      <c r="CV660" s="341"/>
      <c r="CW660" s="341"/>
      <c r="CX660" s="341"/>
      <c r="CY660" s="341"/>
      <c r="CZ660" s="341"/>
    </row>
    <row r="661" s="345" customFormat="true" ht="25.15" customHeight="true" x14ac:dyDescent="0.2">
      <c r="C661" s="1077"/>
      <c r="D661" s="1078"/>
      <c r="E661" s="609"/>
      <c r="F661" s="609"/>
      <c r="G661" s="609"/>
      <c r="H661" s="1077"/>
      <c r="I661" s="1078"/>
      <c r="J661" s="609"/>
      <c r="K661" s="609"/>
      <c r="L661" s="609"/>
      <c r="M661" s="1077"/>
      <c r="N661" s="1078"/>
      <c r="O661" s="609"/>
      <c r="P661" s="609"/>
      <c r="Q661" s="609"/>
      <c r="Z661" s="338"/>
      <c r="AA661" s="338"/>
      <c r="AB661" s="338"/>
      <c r="AC661" s="338"/>
      <c r="AD661" s="338"/>
      <c r="AE661" s="338"/>
      <c r="AF661" s="338"/>
      <c r="AG661" s="338"/>
      <c r="AH661" s="338"/>
      <c r="AI661" s="338"/>
      <c r="AJ661" s="338"/>
      <c r="AK661" s="338"/>
      <c r="AL661" s="338"/>
      <c r="AM661" s="338"/>
      <c r="AN661" s="338"/>
      <c r="AO661" s="338"/>
      <c r="AP661" s="338"/>
      <c r="AQ661" s="338"/>
      <c r="AR661" s="338"/>
      <c r="AS661" s="338"/>
      <c r="AT661" s="338"/>
      <c r="AU661" s="338"/>
      <c r="AV661" s="338"/>
      <c r="AW661" s="338"/>
      <c r="AX661" s="338"/>
      <c r="AY661" s="338"/>
      <c r="AZ661" s="338"/>
      <c r="BA661" s="341"/>
      <c r="BB661" s="420"/>
      <c r="BC661" s="341"/>
      <c r="BD661" s="341"/>
      <c r="BE661" s="341"/>
      <c r="BF661" s="341"/>
      <c r="BG661" s="341"/>
      <c r="BH661" s="341"/>
      <c r="BI661" s="341"/>
      <c r="BJ661" s="341"/>
      <c r="BK661" s="341"/>
      <c r="BL661" s="341"/>
      <c r="BM661" s="341"/>
      <c r="BN661" s="341"/>
      <c r="BO661" s="341"/>
      <c r="BP661" s="341"/>
      <c r="BQ661" s="341"/>
      <c r="BR661" s="341"/>
      <c r="BS661" s="341"/>
      <c r="BT661" s="341"/>
      <c r="BU661" s="341"/>
      <c r="BV661" s="341"/>
      <c r="BW661" s="341"/>
      <c r="BX661" s="341"/>
      <c r="BY661" s="341"/>
      <c r="BZ661" s="341"/>
      <c r="CA661" s="341"/>
      <c r="CB661" s="341"/>
      <c r="CC661" s="341"/>
      <c r="CD661" s="341"/>
      <c r="CE661" s="341"/>
      <c r="CF661" s="341"/>
      <c r="CG661" s="341"/>
      <c r="CH661" s="341"/>
      <c r="CI661" s="341"/>
      <c r="CJ661" s="341"/>
      <c r="CK661" s="341"/>
      <c r="CL661" s="341"/>
      <c r="CM661" s="341"/>
      <c r="CN661" s="341"/>
      <c r="CO661" s="341"/>
      <c r="CP661" s="341"/>
      <c r="CQ661" s="341"/>
      <c r="CR661" s="341"/>
      <c r="CS661" s="341"/>
      <c r="CT661" s="341"/>
      <c r="CU661" s="341"/>
      <c r="CV661" s="341"/>
      <c r="CW661" s="341"/>
      <c r="CX661" s="341"/>
      <c r="CY661" s="341"/>
      <c r="CZ661" s="341"/>
    </row>
    <row r="662" s="345" customFormat="true" ht="25.15" customHeight="true" x14ac:dyDescent="0.2">
      <c r="C662" s="1077"/>
      <c r="D662" s="1078"/>
      <c r="E662" s="609"/>
      <c r="F662" s="609"/>
      <c r="G662" s="609"/>
      <c r="H662" s="1077"/>
      <c r="I662" s="1078"/>
      <c r="J662" s="609"/>
      <c r="K662" s="609"/>
      <c r="L662" s="609"/>
      <c r="M662" s="1077"/>
      <c r="N662" s="1078"/>
      <c r="O662" s="609"/>
      <c r="P662" s="609"/>
      <c r="Q662" s="609"/>
      <c r="Z662" s="338"/>
      <c r="AA662" s="338"/>
      <c r="AB662" s="338"/>
      <c r="AC662" s="338"/>
      <c r="AD662" s="338"/>
      <c r="AE662" s="338"/>
      <c r="AF662" s="338"/>
      <c r="AG662" s="338"/>
      <c r="AH662" s="338"/>
      <c r="AI662" s="338"/>
      <c r="AJ662" s="338"/>
      <c r="AK662" s="338"/>
      <c r="AL662" s="338"/>
      <c r="AM662" s="338"/>
      <c r="AN662" s="338"/>
      <c r="AO662" s="338"/>
      <c r="AP662" s="338"/>
      <c r="AQ662" s="338"/>
      <c r="AR662" s="338"/>
      <c r="AS662" s="338"/>
      <c r="AT662" s="338"/>
      <c r="AU662" s="338"/>
      <c r="AV662" s="338"/>
      <c r="AW662" s="338"/>
      <c r="AX662" s="338"/>
      <c r="AY662" s="338"/>
      <c r="AZ662" s="338"/>
      <c r="BA662" s="341"/>
      <c r="BB662" s="420"/>
      <c r="BC662" s="341"/>
      <c r="BD662" s="341"/>
      <c r="BE662" s="341"/>
      <c r="BF662" s="341"/>
      <c r="BG662" s="341"/>
      <c r="BH662" s="341"/>
      <c r="BI662" s="341"/>
      <c r="BJ662" s="341"/>
      <c r="BK662" s="341"/>
      <c r="BL662" s="341"/>
      <c r="BM662" s="341"/>
      <c r="BN662" s="341"/>
      <c r="BO662" s="341"/>
      <c r="BP662" s="341"/>
      <c r="BQ662" s="341"/>
      <c r="BR662" s="341"/>
      <c r="BS662" s="341"/>
      <c r="BT662" s="341"/>
      <c r="BU662" s="341"/>
      <c r="BV662" s="341"/>
      <c r="BW662" s="341"/>
      <c r="BX662" s="341"/>
      <c r="BY662" s="341"/>
      <c r="BZ662" s="341"/>
      <c r="CA662" s="341"/>
      <c r="CB662" s="341"/>
      <c r="CC662" s="341"/>
      <c r="CD662" s="341"/>
      <c r="CE662" s="341"/>
      <c r="CF662" s="341"/>
      <c r="CG662" s="341"/>
      <c r="CH662" s="341"/>
      <c r="CI662" s="341"/>
      <c r="CJ662" s="341"/>
      <c r="CK662" s="341"/>
      <c r="CL662" s="341"/>
      <c r="CM662" s="341"/>
      <c r="CN662" s="341"/>
      <c r="CO662" s="341"/>
      <c r="CP662" s="341"/>
      <c r="CQ662" s="341"/>
      <c r="CR662" s="341"/>
      <c r="CS662" s="341"/>
      <c r="CT662" s="341"/>
      <c r="CU662" s="341"/>
      <c r="CV662" s="341"/>
      <c r="CW662" s="341"/>
      <c r="CX662" s="341"/>
      <c r="CY662" s="341"/>
      <c r="CZ662" s="341"/>
    </row>
    <row r="663" s="345" customFormat="true" ht="25.15" customHeight="true" x14ac:dyDescent="0.2">
      <c r="C663" s="1077"/>
      <c r="D663" s="1078"/>
      <c r="E663" s="609"/>
      <c r="F663" s="609"/>
      <c r="G663" s="609"/>
      <c r="H663" s="1077"/>
      <c r="I663" s="1078"/>
      <c r="J663" s="609"/>
      <c r="K663" s="609"/>
      <c r="L663" s="609"/>
      <c r="M663" s="1077"/>
      <c r="N663" s="1078"/>
      <c r="O663" s="609"/>
      <c r="P663" s="609"/>
      <c r="Q663" s="609"/>
      <c r="Z663" s="338"/>
      <c r="AA663" s="338"/>
      <c r="AB663" s="338"/>
      <c r="AC663" s="338"/>
      <c r="AD663" s="338"/>
      <c r="AE663" s="338"/>
      <c r="AF663" s="338"/>
      <c r="AG663" s="338"/>
      <c r="AH663" s="338"/>
      <c r="AI663" s="338"/>
      <c r="AJ663" s="338"/>
      <c r="AK663" s="338"/>
      <c r="AL663" s="338"/>
      <c r="AM663" s="338"/>
      <c r="AN663" s="338"/>
      <c r="AO663" s="338"/>
      <c r="AP663" s="338"/>
      <c r="AQ663" s="338"/>
      <c r="AR663" s="338"/>
      <c r="AS663" s="338"/>
      <c r="AT663" s="338"/>
      <c r="AU663" s="338"/>
      <c r="AV663" s="338"/>
      <c r="AW663" s="338"/>
      <c r="AX663" s="338"/>
      <c r="AY663" s="338"/>
      <c r="AZ663" s="338"/>
      <c r="BA663" s="341"/>
      <c r="BB663" s="420"/>
      <c r="BC663" s="341"/>
      <c r="BD663" s="341"/>
      <c r="BE663" s="341"/>
      <c r="BF663" s="341"/>
      <c r="BG663" s="341"/>
      <c r="BH663" s="341"/>
      <c r="BI663" s="341"/>
      <c r="BJ663" s="341"/>
      <c r="BK663" s="341"/>
      <c r="BL663" s="341"/>
      <c r="BM663" s="341"/>
      <c r="BN663" s="341"/>
      <c r="BO663" s="341"/>
      <c r="BP663" s="341"/>
      <c r="BQ663" s="341"/>
      <c r="BR663" s="341"/>
      <c r="BS663" s="341"/>
      <c r="BT663" s="341"/>
      <c r="BU663" s="341"/>
      <c r="BV663" s="341"/>
      <c r="BW663" s="341"/>
      <c r="BX663" s="341"/>
      <c r="BY663" s="341"/>
      <c r="BZ663" s="341"/>
      <c r="CA663" s="341"/>
      <c r="CB663" s="341"/>
      <c r="CC663" s="341"/>
      <c r="CD663" s="341"/>
      <c r="CE663" s="341"/>
      <c r="CF663" s="341"/>
      <c r="CG663" s="341"/>
      <c r="CH663" s="341"/>
      <c r="CI663" s="341"/>
      <c r="CJ663" s="341"/>
      <c r="CK663" s="341"/>
      <c r="CL663" s="341"/>
      <c r="CM663" s="341"/>
      <c r="CN663" s="341"/>
      <c r="CO663" s="341"/>
      <c r="CP663" s="341"/>
      <c r="CQ663" s="341"/>
      <c r="CR663" s="341"/>
      <c r="CS663" s="341"/>
      <c r="CT663" s="341"/>
      <c r="CU663" s="341"/>
      <c r="CV663" s="341"/>
      <c r="CW663" s="341"/>
      <c r="CX663" s="341"/>
      <c r="CY663" s="341"/>
      <c r="CZ663" s="341"/>
    </row>
    <row r="664" s="345" customFormat="true" ht="25.15" customHeight="true" x14ac:dyDescent="0.2">
      <c r="C664" s="1077"/>
      <c r="D664" s="1078"/>
      <c r="E664" s="609"/>
      <c r="F664" s="609"/>
      <c r="G664" s="609"/>
      <c r="H664" s="1077"/>
      <c r="I664" s="1078"/>
      <c r="J664" s="609"/>
      <c r="K664" s="609"/>
      <c r="L664" s="609"/>
      <c r="M664" s="1077"/>
      <c r="N664" s="1078"/>
      <c r="O664" s="609"/>
      <c r="P664" s="609"/>
      <c r="Q664" s="609"/>
      <c r="Z664" s="338"/>
      <c r="AA664" s="338"/>
      <c r="AB664" s="338"/>
      <c r="AC664" s="338"/>
      <c r="AD664" s="338"/>
      <c r="AE664" s="338"/>
      <c r="AF664" s="338"/>
      <c r="AG664" s="338"/>
      <c r="AH664" s="338"/>
      <c r="AI664" s="338"/>
      <c r="AJ664" s="338"/>
      <c r="AK664" s="338"/>
      <c r="AL664" s="338"/>
      <c r="AM664" s="338"/>
      <c r="AN664" s="338"/>
      <c r="AO664" s="338"/>
      <c r="AP664" s="338"/>
      <c r="AQ664" s="338"/>
      <c r="AR664" s="338"/>
      <c r="AS664" s="338"/>
      <c r="AT664" s="338"/>
      <c r="AU664" s="338"/>
      <c r="AV664" s="338"/>
      <c r="AW664" s="338"/>
      <c r="AX664" s="338"/>
      <c r="AY664" s="338"/>
      <c r="AZ664" s="338"/>
      <c r="BA664" s="341"/>
      <c r="BB664" s="420"/>
      <c r="BC664" s="341"/>
      <c r="BD664" s="341"/>
      <c r="BE664" s="341"/>
      <c r="BF664" s="341"/>
      <c r="BG664" s="341"/>
      <c r="BH664" s="341"/>
      <c r="BI664" s="341"/>
      <c r="BJ664" s="341"/>
      <c r="BK664" s="341"/>
      <c r="BL664" s="341"/>
      <c r="BM664" s="341"/>
      <c r="BN664" s="341"/>
      <c r="BO664" s="341"/>
      <c r="BP664" s="341"/>
      <c r="BQ664" s="341"/>
      <c r="BR664" s="341"/>
      <c r="BS664" s="341"/>
      <c r="BT664" s="341"/>
      <c r="BU664" s="341"/>
      <c r="BV664" s="341"/>
      <c r="BW664" s="341"/>
      <c r="BX664" s="341"/>
      <c r="BY664" s="341"/>
      <c r="BZ664" s="341"/>
      <c r="CA664" s="341"/>
      <c r="CB664" s="341"/>
      <c r="CC664" s="341"/>
      <c r="CD664" s="341"/>
      <c r="CE664" s="341"/>
      <c r="CF664" s="341"/>
      <c r="CG664" s="341"/>
      <c r="CH664" s="341"/>
      <c r="CI664" s="341"/>
      <c r="CJ664" s="341"/>
      <c r="CK664" s="341"/>
      <c r="CL664" s="341"/>
      <c r="CM664" s="341"/>
      <c r="CN664" s="341"/>
      <c r="CO664" s="341"/>
      <c r="CP664" s="341"/>
      <c r="CQ664" s="341"/>
      <c r="CR664" s="341"/>
      <c r="CS664" s="341"/>
      <c r="CT664" s="341"/>
      <c r="CU664" s="341"/>
      <c r="CV664" s="341"/>
      <c r="CW664" s="341"/>
      <c r="CX664" s="341"/>
      <c r="CY664" s="341"/>
      <c r="CZ664" s="341"/>
    </row>
    <row r="665" s="345" customFormat="true" ht="25.15" customHeight="true" x14ac:dyDescent="0.2">
      <c r="C665" s="1077"/>
      <c r="D665" s="1078"/>
      <c r="E665" s="609"/>
      <c r="F665" s="609"/>
      <c r="G665" s="609"/>
      <c r="H665" s="1077"/>
      <c r="I665" s="1078"/>
      <c r="J665" s="609"/>
      <c r="K665" s="609"/>
      <c r="L665" s="609"/>
      <c r="M665" s="1077"/>
      <c r="N665" s="1078"/>
      <c r="O665" s="609"/>
      <c r="P665" s="609"/>
      <c r="Q665" s="609"/>
      <c r="Z665" s="338"/>
      <c r="AA665" s="338"/>
      <c r="AB665" s="338"/>
      <c r="AC665" s="338"/>
      <c r="AD665" s="338"/>
      <c r="AE665" s="338"/>
      <c r="AF665" s="338"/>
      <c r="AG665" s="338"/>
      <c r="AH665" s="338"/>
      <c r="AI665" s="338"/>
      <c r="AJ665" s="338"/>
      <c r="AK665" s="338"/>
      <c r="AL665" s="338"/>
      <c r="AM665" s="338"/>
      <c r="AN665" s="338"/>
      <c r="AO665" s="338"/>
      <c r="AP665" s="338"/>
      <c r="AQ665" s="338"/>
      <c r="AR665" s="338"/>
      <c r="AS665" s="338"/>
      <c r="AT665" s="338"/>
      <c r="AU665" s="338"/>
      <c r="AV665" s="338"/>
      <c r="AW665" s="338"/>
      <c r="AX665" s="338"/>
      <c r="AY665" s="338"/>
      <c r="AZ665" s="338"/>
      <c r="BA665" s="341"/>
      <c r="BB665" s="420"/>
      <c r="BC665" s="341"/>
      <c r="BD665" s="341"/>
      <c r="BE665" s="341"/>
      <c r="BF665" s="341"/>
      <c r="BG665" s="341"/>
      <c r="BH665" s="341"/>
      <c r="BI665" s="341"/>
      <c r="BJ665" s="341"/>
      <c r="BK665" s="341"/>
      <c r="BL665" s="341"/>
      <c r="BM665" s="341"/>
      <c r="BN665" s="341"/>
      <c r="BO665" s="341"/>
      <c r="BP665" s="341"/>
      <c r="BQ665" s="341"/>
      <c r="BR665" s="341"/>
      <c r="BS665" s="341"/>
      <c r="BT665" s="341"/>
      <c r="BU665" s="341"/>
      <c r="BV665" s="341"/>
      <c r="BW665" s="341"/>
      <c r="BX665" s="341"/>
      <c r="BY665" s="341"/>
      <c r="BZ665" s="341"/>
      <c r="CA665" s="341"/>
      <c r="CB665" s="341"/>
      <c r="CC665" s="341"/>
      <c r="CD665" s="341"/>
      <c r="CE665" s="341"/>
      <c r="CF665" s="341"/>
      <c r="CG665" s="341"/>
      <c r="CH665" s="341"/>
      <c r="CI665" s="341"/>
      <c r="CJ665" s="341"/>
      <c r="CK665" s="341"/>
      <c r="CL665" s="341"/>
      <c r="CM665" s="341"/>
      <c r="CN665" s="341"/>
      <c r="CO665" s="341"/>
      <c r="CP665" s="341"/>
      <c r="CQ665" s="341"/>
      <c r="CR665" s="341"/>
      <c r="CS665" s="341"/>
      <c r="CT665" s="341"/>
      <c r="CU665" s="341"/>
      <c r="CV665" s="341"/>
      <c r="CW665" s="341"/>
      <c r="CX665" s="341"/>
      <c r="CY665" s="341"/>
      <c r="CZ665" s="341"/>
    </row>
    <row r="666" s="345" customFormat="true" ht="25.15" customHeight="true" x14ac:dyDescent="0.2">
      <c r="C666" s="1077"/>
      <c r="D666" s="1078"/>
      <c r="E666" s="609"/>
      <c r="F666" s="609"/>
      <c r="G666" s="609"/>
      <c r="H666" s="1077"/>
      <c r="I666" s="1078"/>
      <c r="J666" s="609"/>
      <c r="K666" s="609"/>
      <c r="L666" s="609"/>
      <c r="M666" s="1077"/>
      <c r="N666" s="1078"/>
      <c r="O666" s="609"/>
      <c r="P666" s="609"/>
      <c r="Q666" s="609"/>
      <c r="Z666" s="338"/>
      <c r="AA666" s="338"/>
      <c r="AB666" s="338"/>
      <c r="AC666" s="338"/>
      <c r="AD666" s="338"/>
      <c r="AE666" s="338"/>
      <c r="AF666" s="338"/>
      <c r="AG666" s="338"/>
      <c r="AH666" s="338"/>
      <c r="AI666" s="338"/>
      <c r="AJ666" s="338"/>
      <c r="AK666" s="338"/>
      <c r="AL666" s="338"/>
      <c r="AM666" s="338"/>
      <c r="AN666" s="338"/>
      <c r="AO666" s="338"/>
      <c r="AP666" s="338"/>
      <c r="AQ666" s="338"/>
      <c r="AR666" s="338"/>
      <c r="AS666" s="338"/>
      <c r="AT666" s="338"/>
      <c r="AU666" s="338"/>
      <c r="AV666" s="338"/>
      <c r="AW666" s="338"/>
      <c r="AX666" s="338"/>
      <c r="AY666" s="338"/>
      <c r="AZ666" s="338"/>
      <c r="BA666" s="341"/>
      <c r="BB666" s="420"/>
      <c r="BC666" s="341"/>
      <c r="BD666" s="341"/>
      <c r="BE666" s="341"/>
      <c r="BF666" s="341"/>
      <c r="BG666" s="341"/>
      <c r="BH666" s="341"/>
      <c r="BI666" s="341"/>
      <c r="BJ666" s="341"/>
      <c r="BK666" s="341"/>
      <c r="BL666" s="341"/>
      <c r="BM666" s="341"/>
      <c r="BN666" s="341"/>
      <c r="BO666" s="341"/>
      <c r="BP666" s="341"/>
      <c r="BQ666" s="341"/>
      <c r="BR666" s="341"/>
      <c r="BS666" s="341"/>
      <c r="BT666" s="341"/>
      <c r="BU666" s="341"/>
      <c r="BV666" s="341"/>
      <c r="BW666" s="341"/>
      <c r="BX666" s="341"/>
      <c r="BY666" s="341"/>
      <c r="BZ666" s="341"/>
      <c r="CA666" s="341"/>
      <c r="CB666" s="341"/>
      <c r="CC666" s="341"/>
      <c r="CD666" s="341"/>
      <c r="CE666" s="341"/>
      <c r="CF666" s="341"/>
      <c r="CG666" s="341"/>
      <c r="CH666" s="341"/>
      <c r="CI666" s="341"/>
      <c r="CJ666" s="341"/>
      <c r="CK666" s="341"/>
      <c r="CL666" s="341"/>
      <c r="CM666" s="341"/>
      <c r="CN666" s="341"/>
      <c r="CO666" s="341"/>
      <c r="CP666" s="341"/>
      <c r="CQ666" s="341"/>
      <c r="CR666" s="341"/>
      <c r="CS666" s="341"/>
      <c r="CT666" s="341"/>
      <c r="CU666" s="341"/>
      <c r="CV666" s="341"/>
      <c r="CW666" s="341"/>
      <c r="CX666" s="341"/>
      <c r="CY666" s="341"/>
      <c r="CZ666" s="341"/>
    </row>
    <row r="667" s="345" customFormat="true" ht="25.15" customHeight="true" x14ac:dyDescent="0.2">
      <c r="C667" s="1077"/>
      <c r="D667" s="1078"/>
      <c r="E667" s="609"/>
      <c r="F667" s="609"/>
      <c r="G667" s="609"/>
      <c r="H667" s="1077"/>
      <c r="I667" s="1078"/>
      <c r="J667" s="609"/>
      <c r="K667" s="609"/>
      <c r="L667" s="609"/>
      <c r="M667" s="1077"/>
      <c r="N667" s="1078"/>
      <c r="O667" s="609"/>
      <c r="P667" s="609"/>
      <c r="Q667" s="609"/>
      <c r="Z667" s="338"/>
      <c r="AA667" s="338"/>
      <c r="AB667" s="338"/>
      <c r="AC667" s="338"/>
      <c r="AD667" s="338"/>
      <c r="AE667" s="338"/>
      <c r="AF667" s="338"/>
      <c r="AG667" s="338"/>
      <c r="AH667" s="338"/>
      <c r="AI667" s="338"/>
      <c r="AJ667" s="338"/>
      <c r="AK667" s="338"/>
      <c r="AL667" s="338"/>
      <c r="AM667" s="338"/>
      <c r="AN667" s="338"/>
      <c r="AO667" s="338"/>
      <c r="AP667" s="338"/>
      <c r="AQ667" s="338"/>
      <c r="AR667" s="338"/>
      <c r="AS667" s="338"/>
      <c r="AT667" s="338"/>
      <c r="AU667" s="338"/>
      <c r="AV667" s="338"/>
      <c r="AW667" s="338"/>
      <c r="AX667" s="338"/>
      <c r="AY667" s="338"/>
      <c r="AZ667" s="338"/>
      <c r="BA667" s="341"/>
      <c r="BB667" s="420"/>
      <c r="BC667" s="341"/>
      <c r="BD667" s="341"/>
      <c r="BE667" s="341"/>
      <c r="BF667" s="341"/>
      <c r="BG667" s="341"/>
      <c r="BH667" s="341"/>
      <c r="BI667" s="341"/>
      <c r="BJ667" s="341"/>
      <c r="BK667" s="341"/>
      <c r="BL667" s="341"/>
      <c r="BM667" s="341"/>
      <c r="BN667" s="341"/>
      <c r="BO667" s="341"/>
      <c r="BP667" s="341"/>
      <c r="BQ667" s="341"/>
      <c r="BR667" s="341"/>
      <c r="BS667" s="341"/>
      <c r="BT667" s="341"/>
      <c r="BU667" s="341"/>
      <c r="BV667" s="341"/>
      <c r="BW667" s="341"/>
      <c r="BX667" s="341"/>
      <c r="BY667" s="341"/>
      <c r="BZ667" s="341"/>
      <c r="CA667" s="341"/>
      <c r="CB667" s="341"/>
      <c r="CC667" s="341"/>
      <c r="CD667" s="341"/>
      <c r="CE667" s="341"/>
      <c r="CF667" s="341"/>
      <c r="CG667" s="341"/>
      <c r="CH667" s="341"/>
      <c r="CI667" s="341"/>
      <c r="CJ667" s="341"/>
      <c r="CK667" s="341"/>
      <c r="CL667" s="341"/>
      <c r="CM667" s="341"/>
      <c r="CN667" s="341"/>
      <c r="CO667" s="341"/>
      <c r="CP667" s="341"/>
      <c r="CQ667" s="341"/>
      <c r="CR667" s="341"/>
      <c r="CS667" s="341"/>
      <c r="CT667" s="341"/>
      <c r="CU667" s="341"/>
      <c r="CV667" s="341"/>
      <c r="CW667" s="341"/>
      <c r="CX667" s="341"/>
      <c r="CY667" s="341"/>
      <c r="CZ667" s="341"/>
    </row>
    <row r="668" s="345" customFormat="true" ht="25.15" customHeight="true" x14ac:dyDescent="0.2">
      <c r="C668" s="1077"/>
      <c r="D668" s="1078"/>
      <c r="E668" s="609"/>
      <c r="F668" s="609"/>
      <c r="G668" s="609"/>
      <c r="H668" s="1077"/>
      <c r="I668" s="1078"/>
      <c r="J668" s="609"/>
      <c r="K668" s="609"/>
      <c r="L668" s="609"/>
      <c r="M668" s="1077"/>
      <c r="N668" s="1078"/>
      <c r="O668" s="609"/>
      <c r="P668" s="609"/>
      <c r="Q668" s="609"/>
      <c r="Z668" s="338"/>
      <c r="AA668" s="338"/>
      <c r="AB668" s="338"/>
      <c r="AC668" s="338"/>
      <c r="AD668" s="338"/>
      <c r="AE668" s="338"/>
      <c r="AF668" s="338"/>
      <c r="AG668" s="338"/>
      <c r="AH668" s="338"/>
      <c r="AI668" s="338"/>
      <c r="AJ668" s="338"/>
      <c r="AK668" s="338"/>
      <c r="AL668" s="338"/>
      <c r="AM668" s="338"/>
      <c r="AN668" s="338"/>
      <c r="AO668" s="338"/>
      <c r="AP668" s="338"/>
      <c r="AQ668" s="338"/>
      <c r="AR668" s="338"/>
      <c r="AS668" s="338"/>
      <c r="AT668" s="338"/>
      <c r="AU668" s="338"/>
      <c r="AV668" s="338"/>
      <c r="AW668" s="338"/>
      <c r="AX668" s="338"/>
      <c r="AY668" s="338"/>
      <c r="AZ668" s="338"/>
      <c r="BA668" s="341"/>
      <c r="BB668" s="420"/>
      <c r="BC668" s="341"/>
      <c r="BD668" s="341"/>
      <c r="BE668" s="341"/>
      <c r="BF668" s="341"/>
      <c r="BG668" s="341"/>
      <c r="BH668" s="341"/>
      <c r="BI668" s="341"/>
      <c r="BJ668" s="341"/>
      <c r="BK668" s="341"/>
      <c r="BL668" s="341"/>
      <c r="BM668" s="341"/>
      <c r="BN668" s="341"/>
      <c r="BO668" s="341"/>
      <c r="BP668" s="341"/>
      <c r="BQ668" s="341"/>
      <c r="BR668" s="341"/>
      <c r="BS668" s="341"/>
      <c r="BT668" s="341"/>
      <c r="BU668" s="341"/>
      <c r="BV668" s="341"/>
      <c r="BW668" s="341"/>
      <c r="BX668" s="341"/>
      <c r="BY668" s="341"/>
      <c r="BZ668" s="341"/>
      <c r="CA668" s="341"/>
      <c r="CB668" s="341"/>
      <c r="CC668" s="341"/>
      <c r="CD668" s="341"/>
      <c r="CE668" s="341"/>
      <c r="CF668" s="341"/>
      <c r="CG668" s="341"/>
      <c r="CH668" s="341"/>
      <c r="CI668" s="341"/>
      <c r="CJ668" s="341"/>
      <c r="CK668" s="341"/>
      <c r="CL668" s="341"/>
      <c r="CM668" s="341"/>
      <c r="CN668" s="341"/>
      <c r="CO668" s="341"/>
      <c r="CP668" s="341"/>
      <c r="CQ668" s="341"/>
      <c r="CR668" s="341"/>
      <c r="CS668" s="341"/>
      <c r="CT668" s="341"/>
      <c r="CU668" s="341"/>
      <c r="CV668" s="341"/>
      <c r="CW668" s="341"/>
      <c r="CX668" s="341"/>
      <c r="CY668" s="341"/>
      <c r="CZ668" s="341"/>
    </row>
    <row r="669" s="345" customFormat="true" ht="25.15" customHeight="true" x14ac:dyDescent="0.2">
      <c r="C669" s="1077"/>
      <c r="D669" s="1078"/>
      <c r="E669" s="609"/>
      <c r="F669" s="609"/>
      <c r="G669" s="609"/>
      <c r="H669" s="1077"/>
      <c r="I669" s="1078"/>
      <c r="J669" s="609"/>
      <c r="K669" s="609"/>
      <c r="L669" s="609"/>
      <c r="M669" s="1077"/>
      <c r="N669" s="1078"/>
      <c r="O669" s="609"/>
      <c r="P669" s="609"/>
      <c r="Q669" s="609"/>
      <c r="Z669" s="338"/>
      <c r="AA669" s="338"/>
      <c r="AB669" s="338"/>
      <c r="AC669" s="338"/>
      <c r="AD669" s="338"/>
      <c r="AE669" s="338"/>
      <c r="AF669" s="338"/>
      <c r="AG669" s="338"/>
      <c r="AH669" s="338"/>
      <c r="AI669" s="338"/>
      <c r="AJ669" s="338"/>
      <c r="AK669" s="338"/>
      <c r="AL669" s="338"/>
      <c r="AM669" s="338"/>
      <c r="AN669" s="338"/>
      <c r="AO669" s="338"/>
      <c r="AP669" s="338"/>
      <c r="AQ669" s="338"/>
      <c r="AR669" s="338"/>
      <c r="AS669" s="338"/>
      <c r="AT669" s="338"/>
      <c r="AU669" s="338"/>
      <c r="AV669" s="338"/>
      <c r="AW669" s="338"/>
      <c r="AX669" s="338"/>
      <c r="AY669" s="338"/>
      <c r="AZ669" s="338"/>
      <c r="BA669" s="341"/>
      <c r="BB669" s="420"/>
      <c r="BC669" s="341"/>
      <c r="BD669" s="341"/>
      <c r="BE669" s="341"/>
      <c r="BF669" s="341"/>
      <c r="BG669" s="341"/>
      <c r="BH669" s="341"/>
      <c r="BI669" s="341"/>
      <c r="BJ669" s="341"/>
      <c r="BK669" s="341"/>
      <c r="BL669" s="341"/>
      <c r="BM669" s="341"/>
      <c r="BN669" s="341"/>
      <c r="BO669" s="341"/>
      <c r="BP669" s="341"/>
      <c r="BQ669" s="341"/>
      <c r="BR669" s="341"/>
      <c r="BS669" s="341"/>
      <c r="BT669" s="341"/>
      <c r="BU669" s="341"/>
      <c r="BV669" s="341"/>
      <c r="BW669" s="341"/>
      <c r="BX669" s="341"/>
      <c r="BY669" s="341"/>
      <c r="BZ669" s="341"/>
      <c r="CA669" s="341"/>
      <c r="CB669" s="341"/>
      <c r="CC669" s="341"/>
      <c r="CD669" s="341"/>
      <c r="CE669" s="341"/>
      <c r="CF669" s="341"/>
      <c r="CG669" s="341"/>
      <c r="CH669" s="341"/>
      <c r="CI669" s="341"/>
      <c r="CJ669" s="341"/>
      <c r="CK669" s="341"/>
      <c r="CL669" s="341"/>
      <c r="CM669" s="341"/>
      <c r="CN669" s="341"/>
      <c r="CO669" s="341"/>
      <c r="CP669" s="341"/>
      <c r="CQ669" s="341"/>
      <c r="CR669" s="341"/>
      <c r="CS669" s="341"/>
      <c r="CT669" s="341"/>
      <c r="CU669" s="341"/>
      <c r="CV669" s="341"/>
      <c r="CW669" s="341"/>
      <c r="CX669" s="341"/>
      <c r="CY669" s="341"/>
      <c r="CZ669" s="341"/>
    </row>
    <row r="670" s="345" customFormat="true" ht="25.15" customHeight="true" x14ac:dyDescent="0.2">
      <c r="C670" s="1077"/>
      <c r="D670" s="1078"/>
      <c r="E670" s="609"/>
      <c r="F670" s="609"/>
      <c r="G670" s="609"/>
      <c r="H670" s="1077"/>
      <c r="I670" s="1078"/>
      <c r="J670" s="609"/>
      <c r="K670" s="609"/>
      <c r="L670" s="609"/>
      <c r="M670" s="1077"/>
      <c r="N670" s="1078"/>
      <c r="O670" s="609"/>
      <c r="P670" s="609"/>
      <c r="Q670" s="609"/>
      <c r="Z670" s="338"/>
      <c r="AA670" s="338"/>
      <c r="AB670" s="338"/>
      <c r="AC670" s="338"/>
      <c r="AD670" s="338"/>
      <c r="AE670" s="338"/>
      <c r="AF670" s="338"/>
      <c r="AG670" s="338"/>
      <c r="AH670" s="338"/>
      <c r="AI670" s="338"/>
      <c r="AJ670" s="338"/>
      <c r="AK670" s="338"/>
      <c r="AL670" s="338"/>
      <c r="AM670" s="338"/>
      <c r="AN670" s="338"/>
      <c r="AO670" s="338"/>
      <c r="AP670" s="338"/>
      <c r="AQ670" s="338"/>
      <c r="AR670" s="338"/>
      <c r="AS670" s="338"/>
      <c r="AT670" s="338"/>
      <c r="AU670" s="338"/>
      <c r="AV670" s="338"/>
      <c r="AW670" s="338"/>
      <c r="AX670" s="338"/>
      <c r="AY670" s="338"/>
      <c r="AZ670" s="338"/>
      <c r="BA670" s="341"/>
      <c r="BB670" s="420"/>
      <c r="BC670" s="341"/>
      <c r="BD670" s="341"/>
      <c r="BE670" s="341"/>
      <c r="BF670" s="341"/>
      <c r="BG670" s="341"/>
      <c r="BH670" s="341"/>
      <c r="BI670" s="341"/>
      <c r="BJ670" s="341"/>
      <c r="BK670" s="341"/>
      <c r="BL670" s="341"/>
      <c r="BM670" s="341"/>
      <c r="BN670" s="341"/>
      <c r="BO670" s="341"/>
      <c r="BP670" s="341"/>
      <c r="BQ670" s="341"/>
      <c r="BR670" s="341"/>
      <c r="BS670" s="341"/>
      <c r="BT670" s="341"/>
      <c r="BU670" s="341"/>
      <c r="BV670" s="341"/>
      <c r="BW670" s="341"/>
      <c r="BX670" s="341"/>
      <c r="BY670" s="341"/>
      <c r="BZ670" s="341"/>
      <c r="CA670" s="341"/>
      <c r="CB670" s="341"/>
      <c r="CC670" s="341"/>
      <c r="CD670" s="341"/>
      <c r="CE670" s="341"/>
      <c r="CF670" s="341"/>
      <c r="CG670" s="341"/>
      <c r="CH670" s="341"/>
      <c r="CI670" s="341"/>
      <c r="CJ670" s="341"/>
      <c r="CK670" s="341"/>
      <c r="CL670" s="341"/>
      <c r="CM670" s="341"/>
      <c r="CN670" s="341"/>
      <c r="CO670" s="341"/>
      <c r="CP670" s="341"/>
      <c r="CQ670" s="341"/>
      <c r="CR670" s="341"/>
      <c r="CS670" s="341"/>
      <c r="CT670" s="341"/>
      <c r="CU670" s="341"/>
      <c r="CV670" s="341"/>
      <c r="CW670" s="341"/>
      <c r="CX670" s="341"/>
      <c r="CY670" s="341"/>
      <c r="CZ670" s="341"/>
    </row>
    <row r="671" s="345" customFormat="true" ht="25.15" customHeight="true" x14ac:dyDescent="0.2">
      <c r="C671" s="1077"/>
      <c r="D671" s="1078"/>
      <c r="E671" s="609"/>
      <c r="F671" s="609"/>
      <c r="G671" s="609"/>
      <c r="H671" s="1077"/>
      <c r="I671" s="1078"/>
      <c r="J671" s="609"/>
      <c r="K671" s="609"/>
      <c r="L671" s="609"/>
      <c r="M671" s="1077"/>
      <c r="N671" s="1078"/>
      <c r="O671" s="609"/>
      <c r="P671" s="609"/>
      <c r="Q671" s="609"/>
      <c r="Z671" s="338"/>
      <c r="AA671" s="338"/>
      <c r="AB671" s="338"/>
      <c r="AC671" s="338"/>
      <c r="AD671" s="338"/>
      <c r="AE671" s="338"/>
      <c r="AF671" s="338"/>
      <c r="AG671" s="338"/>
      <c r="AH671" s="338"/>
      <c r="AI671" s="338"/>
      <c r="AJ671" s="338"/>
      <c r="AK671" s="338"/>
      <c r="AL671" s="338"/>
      <c r="AM671" s="338"/>
      <c r="AN671" s="338"/>
      <c r="AO671" s="338"/>
      <c r="AP671" s="338"/>
      <c r="AQ671" s="338"/>
      <c r="AR671" s="338"/>
      <c r="AS671" s="338"/>
      <c r="AT671" s="338"/>
      <c r="AU671" s="338"/>
      <c r="AV671" s="338"/>
      <c r="AW671" s="338"/>
      <c r="AX671" s="338"/>
      <c r="AY671" s="338"/>
      <c r="AZ671" s="338"/>
      <c r="BA671" s="341"/>
      <c r="BB671" s="420"/>
      <c r="BC671" s="341"/>
      <c r="BD671" s="341"/>
      <c r="BE671" s="341"/>
      <c r="BF671" s="341"/>
      <c r="BG671" s="341"/>
      <c r="BH671" s="341"/>
      <c r="BI671" s="341"/>
      <c r="BJ671" s="341"/>
      <c r="BK671" s="341"/>
      <c r="BL671" s="341"/>
      <c r="BM671" s="341"/>
      <c r="BN671" s="341"/>
      <c r="BO671" s="341"/>
      <c r="BP671" s="341"/>
      <c r="BQ671" s="341"/>
      <c r="BR671" s="341"/>
      <c r="BS671" s="341"/>
      <c r="BT671" s="341"/>
      <c r="BU671" s="341"/>
      <c r="BV671" s="341"/>
      <c r="BW671" s="341"/>
      <c r="BX671" s="341"/>
      <c r="BY671" s="341"/>
      <c r="BZ671" s="341"/>
      <c r="CA671" s="341"/>
      <c r="CB671" s="341"/>
      <c r="CC671" s="341"/>
      <c r="CD671" s="341"/>
      <c r="CE671" s="341"/>
      <c r="CF671" s="341"/>
      <c r="CG671" s="341"/>
      <c r="CH671" s="341"/>
      <c r="CI671" s="341"/>
      <c r="CJ671" s="341"/>
      <c r="CK671" s="341"/>
      <c r="CL671" s="341"/>
      <c r="CM671" s="341"/>
      <c r="CN671" s="341"/>
      <c r="CO671" s="341"/>
      <c r="CP671" s="341"/>
      <c r="CQ671" s="341"/>
      <c r="CR671" s="341"/>
      <c r="CS671" s="341"/>
      <c r="CT671" s="341"/>
      <c r="CU671" s="341"/>
      <c r="CV671" s="341"/>
      <c r="CW671" s="341"/>
      <c r="CX671" s="341"/>
      <c r="CY671" s="341"/>
      <c r="CZ671" s="341"/>
    </row>
    <row r="672" s="345" customFormat="true" ht="25.15" customHeight="true" x14ac:dyDescent="0.2">
      <c r="C672" s="1077"/>
      <c r="D672" s="1078"/>
      <c r="E672" s="609"/>
      <c r="F672" s="609"/>
      <c r="G672" s="609"/>
      <c r="H672" s="1077"/>
      <c r="I672" s="1078"/>
      <c r="J672" s="609"/>
      <c r="K672" s="609"/>
      <c r="L672" s="609"/>
      <c r="M672" s="1077"/>
      <c r="N672" s="1078"/>
      <c r="O672" s="609"/>
      <c r="P672" s="609"/>
      <c r="Q672" s="609"/>
      <c r="Z672" s="338"/>
      <c r="AA672" s="338"/>
      <c r="AB672" s="338"/>
      <c r="AC672" s="338"/>
      <c r="AD672" s="338"/>
      <c r="AE672" s="338"/>
      <c r="AF672" s="338"/>
      <c r="AG672" s="338"/>
      <c r="AH672" s="338"/>
      <c r="AI672" s="338"/>
      <c r="AJ672" s="338"/>
      <c r="AK672" s="338"/>
      <c r="AL672" s="338"/>
      <c r="AM672" s="338"/>
      <c r="AN672" s="338"/>
      <c r="AO672" s="338"/>
      <c r="AP672" s="338"/>
      <c r="AQ672" s="338"/>
      <c r="AR672" s="338"/>
      <c r="AS672" s="338"/>
      <c r="AT672" s="338"/>
      <c r="AU672" s="338"/>
      <c r="AV672" s="338"/>
      <c r="AW672" s="338"/>
      <c r="AX672" s="338"/>
      <c r="AY672" s="338"/>
      <c r="AZ672" s="338"/>
      <c r="BA672" s="341"/>
      <c r="BB672" s="420"/>
      <c r="BC672" s="341"/>
      <c r="BD672" s="341"/>
      <c r="BE672" s="341"/>
      <c r="BF672" s="341"/>
      <c r="BG672" s="341"/>
      <c r="BH672" s="341"/>
      <c r="BI672" s="341"/>
      <c r="BJ672" s="341"/>
      <c r="BK672" s="341"/>
      <c r="BL672" s="341"/>
      <c r="BM672" s="341"/>
      <c r="BN672" s="341"/>
      <c r="BO672" s="341"/>
      <c r="BP672" s="341"/>
      <c r="BQ672" s="341"/>
      <c r="BR672" s="341"/>
      <c r="BS672" s="341"/>
      <c r="BT672" s="341"/>
      <c r="BU672" s="341"/>
      <c r="BV672" s="341"/>
      <c r="BW672" s="341"/>
      <c r="BX672" s="341"/>
      <c r="BY672" s="341"/>
      <c r="BZ672" s="341"/>
      <c r="CA672" s="341"/>
      <c r="CB672" s="341"/>
      <c r="CC672" s="341"/>
      <c r="CD672" s="341"/>
      <c r="CE672" s="341"/>
      <c r="CF672" s="341"/>
      <c r="CG672" s="341"/>
      <c r="CH672" s="341"/>
      <c r="CI672" s="341"/>
      <c r="CJ672" s="341"/>
      <c r="CK672" s="341"/>
      <c r="CL672" s="341"/>
      <c r="CM672" s="341"/>
      <c r="CN672" s="341"/>
      <c r="CO672" s="341"/>
      <c r="CP672" s="341"/>
      <c r="CQ672" s="341"/>
      <c r="CR672" s="341"/>
      <c r="CS672" s="341"/>
      <c r="CT672" s="341"/>
      <c r="CU672" s="341"/>
      <c r="CV672" s="341"/>
      <c r="CW672" s="341"/>
      <c r="CX672" s="341"/>
      <c r="CY672" s="341"/>
      <c r="CZ672" s="341"/>
    </row>
    <row r="673" s="345" customFormat="true" ht="25.15" customHeight="true" x14ac:dyDescent="0.2">
      <c r="C673" s="1077"/>
      <c r="D673" s="1078"/>
      <c r="E673" s="609"/>
      <c r="F673" s="609"/>
      <c r="G673" s="609"/>
      <c r="H673" s="1077"/>
      <c r="I673" s="1078"/>
      <c r="J673" s="609"/>
      <c r="K673" s="609"/>
      <c r="L673" s="609"/>
      <c r="M673" s="1077"/>
      <c r="N673" s="1078"/>
      <c r="O673" s="609"/>
      <c r="P673" s="609"/>
      <c r="Q673" s="609"/>
      <c r="Z673" s="338"/>
      <c r="AA673" s="338"/>
      <c r="AB673" s="338"/>
      <c r="AC673" s="338"/>
      <c r="AD673" s="338"/>
      <c r="AE673" s="338"/>
      <c r="AF673" s="338"/>
      <c r="AG673" s="338"/>
      <c r="AH673" s="338"/>
      <c r="AI673" s="338"/>
      <c r="AJ673" s="338"/>
      <c r="AK673" s="338"/>
      <c r="AL673" s="338"/>
      <c r="AM673" s="338"/>
      <c r="AN673" s="338"/>
      <c r="AO673" s="338"/>
      <c r="AP673" s="338"/>
      <c r="AQ673" s="338"/>
      <c r="AR673" s="338"/>
      <c r="AS673" s="338"/>
      <c r="AT673" s="338"/>
      <c r="AU673" s="338"/>
      <c r="AV673" s="338"/>
      <c r="AW673" s="338"/>
      <c r="AX673" s="338"/>
      <c r="AY673" s="338"/>
      <c r="AZ673" s="338"/>
      <c r="BA673" s="341"/>
      <c r="BB673" s="420"/>
      <c r="BC673" s="341"/>
      <c r="BD673" s="341"/>
      <c r="BE673" s="341"/>
      <c r="BF673" s="341"/>
      <c r="BG673" s="341"/>
      <c r="BH673" s="341"/>
      <c r="BI673" s="341"/>
      <c r="BJ673" s="341"/>
      <c r="BK673" s="341"/>
      <c r="BL673" s="341"/>
      <c r="BM673" s="341"/>
      <c r="BN673" s="341"/>
      <c r="BO673" s="341"/>
      <c r="BP673" s="341"/>
      <c r="BQ673" s="341"/>
      <c r="BR673" s="341"/>
      <c r="BS673" s="341"/>
      <c r="BT673" s="341"/>
      <c r="BU673" s="341"/>
      <c r="BV673" s="341"/>
      <c r="BW673" s="341"/>
      <c r="BX673" s="341"/>
      <c r="BY673" s="341"/>
      <c r="BZ673" s="341"/>
      <c r="CA673" s="341"/>
      <c r="CB673" s="341"/>
      <c r="CC673" s="341"/>
      <c r="CD673" s="341"/>
      <c r="CE673" s="341"/>
      <c r="CF673" s="341"/>
      <c r="CG673" s="341"/>
      <c r="CH673" s="341"/>
      <c r="CI673" s="341"/>
      <c r="CJ673" s="341"/>
      <c r="CK673" s="341"/>
      <c r="CL673" s="341"/>
      <c r="CM673" s="341"/>
      <c r="CN673" s="341"/>
      <c r="CO673" s="341"/>
      <c r="CP673" s="341"/>
      <c r="CQ673" s="341"/>
      <c r="CR673" s="341"/>
      <c r="CS673" s="341"/>
      <c r="CT673" s="341"/>
      <c r="CU673" s="341"/>
      <c r="CV673" s="341"/>
      <c r="CW673" s="341"/>
      <c r="CX673" s="341"/>
      <c r="CY673" s="341"/>
      <c r="CZ673" s="341"/>
    </row>
    <row r="674" s="345" customFormat="true" ht="25.15" customHeight="true" x14ac:dyDescent="0.2">
      <c r="C674" s="1077"/>
      <c r="D674" s="1078"/>
      <c r="E674" s="609"/>
      <c r="F674" s="609"/>
      <c r="G674" s="609"/>
      <c r="H674" s="1077"/>
      <c r="I674" s="1078"/>
      <c r="J674" s="609"/>
      <c r="K674" s="609"/>
      <c r="L674" s="609"/>
      <c r="M674" s="1077"/>
      <c r="N674" s="1078"/>
      <c r="O674" s="609"/>
      <c r="P674" s="609"/>
      <c r="Q674" s="609"/>
      <c r="Z674" s="338"/>
      <c r="AA674" s="338"/>
      <c r="AB674" s="338"/>
      <c r="AC674" s="338"/>
      <c r="AD674" s="338"/>
      <c r="AE674" s="338"/>
      <c r="AF674" s="338"/>
      <c r="AG674" s="338"/>
      <c r="AH674" s="338"/>
      <c r="AI674" s="338"/>
      <c r="AJ674" s="338"/>
      <c r="AK674" s="338"/>
      <c r="AL674" s="338"/>
      <c r="AM674" s="338"/>
      <c r="AN674" s="338"/>
      <c r="AO674" s="338"/>
      <c r="AP674" s="338"/>
      <c r="AQ674" s="338"/>
      <c r="AR674" s="338"/>
      <c r="AS674" s="338"/>
      <c r="AT674" s="338"/>
      <c r="AU674" s="338"/>
      <c r="AV674" s="338"/>
      <c r="AW674" s="338"/>
      <c r="AX674" s="338"/>
      <c r="AY674" s="338"/>
      <c r="AZ674" s="338"/>
      <c r="BA674" s="341"/>
      <c r="BB674" s="420"/>
      <c r="BC674" s="341"/>
      <c r="BD674" s="341"/>
      <c r="BE674" s="341"/>
      <c r="BF674" s="341"/>
      <c r="BG674" s="341"/>
      <c r="BH674" s="341"/>
      <c r="BI674" s="341"/>
      <c r="BJ674" s="341"/>
      <c r="BK674" s="341"/>
      <c r="BL674" s="341"/>
      <c r="BM674" s="341"/>
      <c r="BN674" s="341"/>
      <c r="BO674" s="341"/>
      <c r="BP674" s="341"/>
      <c r="BQ674" s="341"/>
      <c r="BR674" s="341"/>
      <c r="BS674" s="341"/>
      <c r="BT674" s="341"/>
      <c r="BU674" s="341"/>
      <c r="BV674" s="341"/>
      <c r="BW674" s="341"/>
      <c r="BX674" s="341"/>
      <c r="BY674" s="341"/>
      <c r="BZ674" s="341"/>
      <c r="CA674" s="341"/>
      <c r="CB674" s="341"/>
      <c r="CC674" s="341"/>
      <c r="CD674" s="341"/>
      <c r="CE674" s="341"/>
      <c r="CF674" s="341"/>
      <c r="CG674" s="341"/>
      <c r="CH674" s="341"/>
      <c r="CI674" s="341"/>
      <c r="CJ674" s="341"/>
      <c r="CK674" s="341"/>
      <c r="CL674" s="341"/>
      <c r="CM674" s="341"/>
      <c r="CN674" s="341"/>
      <c r="CO674" s="341"/>
      <c r="CP674" s="341"/>
      <c r="CQ674" s="341"/>
      <c r="CR674" s="341"/>
      <c r="CS674" s="341"/>
      <c r="CT674" s="341"/>
      <c r="CU674" s="341"/>
      <c r="CV674" s="341"/>
      <c r="CW674" s="341"/>
      <c r="CX674" s="341"/>
      <c r="CY674" s="341"/>
      <c r="CZ674" s="341"/>
    </row>
    <row r="675" s="345" customFormat="true" ht="25.15" customHeight="true" x14ac:dyDescent="0.2">
      <c r="C675" s="1077"/>
      <c r="D675" s="1078"/>
      <c r="E675" s="609"/>
      <c r="F675" s="609"/>
      <c r="G675" s="609"/>
      <c r="H675" s="1077"/>
      <c r="I675" s="1078"/>
      <c r="J675" s="609"/>
      <c r="K675" s="609"/>
      <c r="L675" s="609"/>
      <c r="M675" s="1077"/>
      <c r="N675" s="1078"/>
      <c r="O675" s="609"/>
      <c r="P675" s="609"/>
      <c r="Q675" s="609"/>
      <c r="Z675" s="338"/>
      <c r="AA675" s="338"/>
      <c r="AB675" s="338"/>
      <c r="AC675" s="338"/>
      <c r="AD675" s="338"/>
      <c r="AE675" s="338"/>
      <c r="AF675" s="338"/>
      <c r="AG675" s="338"/>
      <c r="AH675" s="338"/>
      <c r="AI675" s="338"/>
      <c r="AJ675" s="338"/>
      <c r="AK675" s="338"/>
      <c r="AL675" s="338"/>
      <c r="AM675" s="338"/>
      <c r="AN675" s="338"/>
      <c r="AO675" s="338"/>
      <c r="AP675" s="338"/>
      <c r="AQ675" s="338"/>
      <c r="AR675" s="338"/>
      <c r="AS675" s="338"/>
      <c r="AT675" s="338"/>
      <c r="AU675" s="338"/>
      <c r="AV675" s="338"/>
      <c r="AW675" s="338"/>
      <c r="AX675" s="338"/>
      <c r="AY675" s="338"/>
      <c r="AZ675" s="338"/>
      <c r="BA675" s="341"/>
      <c r="BB675" s="420"/>
      <c r="BC675" s="341"/>
      <c r="BD675" s="341"/>
      <c r="BE675" s="341"/>
      <c r="BF675" s="341"/>
      <c r="BG675" s="341"/>
      <c r="BH675" s="341"/>
      <c r="BI675" s="341"/>
      <c r="BJ675" s="341"/>
      <c r="BK675" s="341"/>
      <c r="BL675" s="341"/>
      <c r="BM675" s="341"/>
      <c r="BN675" s="341"/>
      <c r="BO675" s="341"/>
      <c r="BP675" s="341"/>
      <c r="BQ675" s="341"/>
      <c r="BR675" s="341"/>
      <c r="BS675" s="341"/>
      <c r="BT675" s="341"/>
      <c r="BU675" s="341"/>
      <c r="BV675" s="341"/>
      <c r="BW675" s="341"/>
      <c r="BX675" s="341"/>
      <c r="BY675" s="341"/>
      <c r="BZ675" s="341"/>
      <c r="CA675" s="341"/>
      <c r="CB675" s="341"/>
      <c r="CC675" s="341"/>
      <c r="CD675" s="341"/>
      <c r="CE675" s="341"/>
      <c r="CF675" s="341"/>
      <c r="CG675" s="341"/>
      <c r="CH675" s="341"/>
      <c r="CI675" s="341"/>
      <c r="CJ675" s="341"/>
      <c r="CK675" s="341"/>
      <c r="CL675" s="341"/>
      <c r="CM675" s="341"/>
      <c r="CN675" s="341"/>
      <c r="CO675" s="341"/>
      <c r="CP675" s="341"/>
      <c r="CQ675" s="341"/>
      <c r="CR675" s="341"/>
      <c r="CS675" s="341"/>
      <c r="CT675" s="341"/>
      <c r="CU675" s="341"/>
      <c r="CV675" s="341"/>
      <c r="CW675" s="341"/>
      <c r="CX675" s="341"/>
      <c r="CY675" s="341"/>
      <c r="CZ675" s="341"/>
    </row>
    <row r="676" s="345" customFormat="true" ht="25.15" customHeight="true" x14ac:dyDescent="0.2">
      <c r="C676" s="1077"/>
      <c r="D676" s="1078"/>
      <c r="E676" s="609"/>
      <c r="F676" s="609"/>
      <c r="G676" s="609"/>
      <c r="H676" s="1077"/>
      <c r="I676" s="1078"/>
      <c r="J676" s="609"/>
      <c r="K676" s="609"/>
      <c r="L676" s="609"/>
      <c r="M676" s="1077"/>
      <c r="N676" s="1078"/>
      <c r="O676" s="609"/>
      <c r="P676" s="609"/>
      <c r="Q676" s="609"/>
      <c r="Z676" s="338"/>
      <c r="AA676" s="338"/>
      <c r="AB676" s="338"/>
      <c r="AC676" s="338"/>
      <c r="AD676" s="338"/>
      <c r="AE676" s="338"/>
      <c r="AF676" s="338"/>
      <c r="AG676" s="338"/>
      <c r="AH676" s="338"/>
      <c r="AI676" s="338"/>
      <c r="AJ676" s="338"/>
      <c r="AK676" s="338"/>
      <c r="AL676" s="338"/>
      <c r="AM676" s="338"/>
      <c r="AN676" s="338"/>
      <c r="AO676" s="338"/>
      <c r="AP676" s="338"/>
      <c r="AQ676" s="338"/>
      <c r="AR676" s="338"/>
      <c r="AS676" s="338"/>
      <c r="AT676" s="338"/>
      <c r="AU676" s="338"/>
      <c r="AV676" s="338"/>
      <c r="AW676" s="338"/>
      <c r="AX676" s="338"/>
      <c r="AY676" s="338"/>
      <c r="AZ676" s="338"/>
      <c r="BA676" s="341"/>
      <c r="BB676" s="420"/>
      <c r="BC676" s="341"/>
      <c r="BD676" s="341"/>
      <c r="BE676" s="341"/>
      <c r="BF676" s="341"/>
      <c r="BG676" s="341"/>
      <c r="BH676" s="341"/>
      <c r="BI676" s="341"/>
      <c r="BJ676" s="341"/>
      <c r="BK676" s="341"/>
      <c r="BL676" s="341"/>
      <c r="BM676" s="341"/>
      <c r="BN676" s="341"/>
      <c r="BO676" s="341"/>
      <c r="BP676" s="341"/>
      <c r="BQ676" s="341"/>
      <c r="BR676" s="341"/>
      <c r="BS676" s="341"/>
      <c r="BT676" s="341"/>
      <c r="BU676" s="341"/>
      <c r="BV676" s="341"/>
      <c r="BW676" s="341"/>
      <c r="BX676" s="341"/>
      <c r="BY676" s="341"/>
      <c r="BZ676" s="341"/>
      <c r="CA676" s="341"/>
      <c r="CB676" s="341"/>
      <c r="CC676" s="341"/>
      <c r="CD676" s="341"/>
      <c r="CE676" s="341"/>
      <c r="CF676" s="341"/>
      <c r="CG676" s="341"/>
      <c r="CH676" s="341"/>
      <c r="CI676" s="341"/>
      <c r="CJ676" s="341"/>
      <c r="CK676" s="341"/>
      <c r="CL676" s="341"/>
      <c r="CM676" s="341"/>
      <c r="CN676" s="341"/>
      <c r="CO676" s="341"/>
      <c r="CP676" s="341"/>
      <c r="CQ676" s="341"/>
      <c r="CR676" s="341"/>
      <c r="CS676" s="341"/>
      <c r="CT676" s="341"/>
      <c r="CU676" s="341"/>
      <c r="CV676" s="341"/>
      <c r="CW676" s="341"/>
      <c r="CX676" s="341"/>
      <c r="CY676" s="341"/>
      <c r="CZ676" s="341"/>
    </row>
    <row r="677" s="345" customFormat="true" ht="25.15" customHeight="true" x14ac:dyDescent="0.2">
      <c r="C677" s="1077"/>
      <c r="D677" s="1078"/>
      <c r="E677" s="609"/>
      <c r="F677" s="609"/>
      <c r="G677" s="609"/>
      <c r="H677" s="1077"/>
      <c r="I677" s="1078"/>
      <c r="J677" s="609"/>
      <c r="K677" s="609"/>
      <c r="L677" s="609"/>
      <c r="M677" s="1077"/>
      <c r="N677" s="1078"/>
      <c r="O677" s="609"/>
      <c r="P677" s="609"/>
      <c r="Q677" s="609"/>
      <c r="Z677" s="338"/>
      <c r="AA677" s="338"/>
      <c r="AB677" s="338"/>
      <c r="AC677" s="338"/>
      <c r="AD677" s="338"/>
      <c r="AE677" s="338"/>
      <c r="AF677" s="338"/>
      <c r="AG677" s="338"/>
      <c r="AH677" s="338"/>
      <c r="AI677" s="338"/>
      <c r="AJ677" s="338"/>
      <c r="AK677" s="338"/>
      <c r="AL677" s="338"/>
      <c r="AM677" s="338"/>
      <c r="AN677" s="338"/>
      <c r="AO677" s="338"/>
      <c r="AP677" s="338"/>
      <c r="AQ677" s="338"/>
      <c r="AR677" s="338"/>
      <c r="AS677" s="338"/>
      <c r="AT677" s="338"/>
      <c r="AU677" s="338"/>
      <c r="AV677" s="338"/>
      <c r="AW677" s="338"/>
      <c r="AX677" s="338"/>
      <c r="AY677" s="338"/>
      <c r="AZ677" s="338"/>
      <c r="BA677" s="341"/>
      <c r="BB677" s="420"/>
      <c r="BC677" s="341"/>
      <c r="BD677" s="341"/>
      <c r="BE677" s="341"/>
      <c r="BF677" s="341"/>
      <c r="BG677" s="341"/>
      <c r="BH677" s="341"/>
      <c r="BI677" s="341"/>
      <c r="BJ677" s="341"/>
      <c r="BK677" s="341"/>
      <c r="BL677" s="341"/>
      <c r="BM677" s="341"/>
      <c r="BN677" s="341"/>
      <c r="BO677" s="341"/>
      <c r="BP677" s="341"/>
      <c r="BQ677" s="341"/>
      <c r="BR677" s="341"/>
      <c r="BS677" s="341"/>
      <c r="BT677" s="341"/>
      <c r="BU677" s="341"/>
      <c r="BV677" s="341"/>
      <c r="BW677" s="341"/>
      <c r="BX677" s="341"/>
      <c r="BY677" s="341"/>
      <c r="BZ677" s="341"/>
      <c r="CA677" s="341"/>
      <c r="CB677" s="341"/>
      <c r="CC677" s="341"/>
      <c r="CD677" s="341"/>
      <c r="CE677" s="341"/>
      <c r="CF677" s="341"/>
      <c r="CG677" s="341"/>
      <c r="CH677" s="341"/>
      <c r="CI677" s="341"/>
      <c r="CJ677" s="341"/>
      <c r="CK677" s="341"/>
      <c r="CL677" s="341"/>
      <c r="CM677" s="341"/>
      <c r="CN677" s="341"/>
      <c r="CO677" s="341"/>
      <c r="CP677" s="341"/>
      <c r="CQ677" s="341"/>
      <c r="CR677" s="341"/>
      <c r="CS677" s="341"/>
      <c r="CT677" s="341"/>
      <c r="CU677" s="341"/>
      <c r="CV677" s="341"/>
      <c r="CW677" s="341"/>
      <c r="CX677" s="341"/>
      <c r="CY677" s="341"/>
      <c r="CZ677" s="341"/>
    </row>
    <row r="678" s="345" customFormat="true" ht="25.15" customHeight="true" x14ac:dyDescent="0.2">
      <c r="C678" s="1077"/>
      <c r="D678" s="1078"/>
      <c r="E678" s="609"/>
      <c r="F678" s="609"/>
      <c r="G678" s="609"/>
      <c r="H678" s="1077"/>
      <c r="I678" s="1078"/>
      <c r="J678" s="609"/>
      <c r="K678" s="609"/>
      <c r="L678" s="609"/>
      <c r="M678" s="1077"/>
      <c r="N678" s="1078"/>
      <c r="O678" s="609"/>
      <c r="P678" s="609"/>
      <c r="Q678" s="609"/>
      <c r="Z678" s="338"/>
      <c r="AA678" s="338"/>
      <c r="AB678" s="338"/>
      <c r="AC678" s="338"/>
      <c r="AD678" s="338"/>
      <c r="AE678" s="338"/>
      <c r="AF678" s="338"/>
      <c r="AG678" s="338"/>
      <c r="AH678" s="338"/>
      <c r="AI678" s="338"/>
      <c r="AJ678" s="338"/>
      <c r="AK678" s="338"/>
      <c r="AL678" s="338"/>
      <c r="AM678" s="338"/>
      <c r="AN678" s="338"/>
      <c r="AO678" s="338"/>
      <c r="AP678" s="338"/>
      <c r="AQ678" s="338"/>
      <c r="AR678" s="338"/>
      <c r="AS678" s="338"/>
      <c r="AT678" s="338"/>
      <c r="AU678" s="338"/>
      <c r="AV678" s="338"/>
      <c r="AW678" s="338"/>
      <c r="AX678" s="338"/>
      <c r="AY678" s="338"/>
      <c r="AZ678" s="338"/>
      <c r="BA678" s="341"/>
      <c r="BB678" s="420"/>
      <c r="BC678" s="341"/>
      <c r="BD678" s="341"/>
      <c r="BE678" s="341"/>
      <c r="BF678" s="341"/>
      <c r="BG678" s="341"/>
      <c r="BH678" s="341"/>
      <c r="BI678" s="341"/>
      <c r="BJ678" s="341"/>
      <c r="BK678" s="341"/>
      <c r="BL678" s="341"/>
      <c r="BM678" s="341"/>
      <c r="BN678" s="341"/>
      <c r="BO678" s="341"/>
      <c r="BP678" s="341"/>
      <c r="BQ678" s="341"/>
      <c r="BR678" s="341"/>
      <c r="BS678" s="341"/>
      <c r="BT678" s="341"/>
      <c r="BU678" s="341"/>
      <c r="BV678" s="341"/>
      <c r="BW678" s="341"/>
      <c r="BX678" s="341"/>
      <c r="BY678" s="341"/>
      <c r="BZ678" s="341"/>
      <c r="CA678" s="341"/>
      <c r="CB678" s="341"/>
      <c r="CC678" s="341"/>
      <c r="CD678" s="341"/>
      <c r="CE678" s="341"/>
      <c r="CF678" s="341"/>
      <c r="CG678" s="341"/>
      <c r="CH678" s="341"/>
      <c r="CI678" s="341"/>
      <c r="CJ678" s="341"/>
      <c r="CK678" s="341"/>
      <c r="CL678" s="341"/>
      <c r="CM678" s="341"/>
      <c r="CN678" s="341"/>
      <c r="CO678" s="341"/>
      <c r="CP678" s="341"/>
      <c r="CQ678" s="341"/>
      <c r="CR678" s="341"/>
      <c r="CS678" s="341"/>
      <c r="CT678" s="341"/>
      <c r="CU678" s="341"/>
      <c r="CV678" s="341"/>
      <c r="CW678" s="341"/>
      <c r="CX678" s="341"/>
      <c r="CY678" s="341"/>
      <c r="CZ678" s="341"/>
    </row>
    <row r="679" s="345" customFormat="true" ht="25.15" customHeight="true" x14ac:dyDescent="0.2">
      <c r="C679" s="1077"/>
      <c r="D679" s="1078"/>
      <c r="E679" s="609"/>
      <c r="F679" s="609"/>
      <c r="G679" s="609"/>
      <c r="H679" s="1077"/>
      <c r="I679" s="1078"/>
      <c r="J679" s="609"/>
      <c r="K679" s="609"/>
      <c r="L679" s="609"/>
      <c r="M679" s="1077"/>
      <c r="N679" s="1078"/>
      <c r="O679" s="609"/>
      <c r="P679" s="609"/>
      <c r="Q679" s="609"/>
      <c r="Z679" s="338"/>
      <c r="AA679" s="338"/>
      <c r="AB679" s="338"/>
      <c r="AC679" s="338"/>
      <c r="AD679" s="338"/>
      <c r="AE679" s="338"/>
      <c r="AF679" s="338"/>
      <c r="AG679" s="338"/>
      <c r="AH679" s="338"/>
      <c r="AI679" s="338"/>
      <c r="AJ679" s="338"/>
      <c r="AK679" s="338"/>
      <c r="AL679" s="338"/>
      <c r="AM679" s="338"/>
      <c r="AN679" s="338"/>
      <c r="AO679" s="338"/>
      <c r="AP679" s="338"/>
      <c r="AQ679" s="338"/>
      <c r="AR679" s="338"/>
      <c r="AS679" s="338"/>
      <c r="AT679" s="338"/>
      <c r="AU679" s="338"/>
      <c r="AV679" s="338"/>
      <c r="AW679" s="338"/>
      <c r="AX679" s="338"/>
      <c r="AY679" s="338"/>
      <c r="AZ679" s="338"/>
      <c r="BA679" s="341"/>
      <c r="BB679" s="420"/>
      <c r="BC679" s="341"/>
      <c r="BD679" s="341"/>
      <c r="BE679" s="341"/>
      <c r="BF679" s="341"/>
      <c r="BG679" s="341"/>
      <c r="BH679" s="341"/>
      <c r="BI679" s="341"/>
      <c r="BJ679" s="341"/>
      <c r="BK679" s="341"/>
      <c r="BL679" s="341"/>
      <c r="BM679" s="341"/>
      <c r="BN679" s="341"/>
      <c r="BO679" s="341"/>
      <c r="BP679" s="341"/>
      <c r="BQ679" s="341"/>
      <c r="BR679" s="341"/>
      <c r="BS679" s="341"/>
      <c r="BT679" s="341"/>
      <c r="BU679" s="341"/>
      <c r="BV679" s="341"/>
      <c r="BW679" s="341"/>
      <c r="BX679" s="341"/>
      <c r="BY679" s="341"/>
      <c r="BZ679" s="341"/>
      <c r="CA679" s="341"/>
      <c r="CB679" s="341"/>
      <c r="CC679" s="341"/>
      <c r="CD679" s="341"/>
      <c r="CE679" s="341"/>
      <c r="CF679" s="341"/>
      <c r="CG679" s="341"/>
      <c r="CH679" s="341"/>
      <c r="CI679" s="341"/>
      <c r="CJ679" s="341"/>
      <c r="CK679" s="341"/>
      <c r="CL679" s="341"/>
      <c r="CM679" s="341"/>
      <c r="CN679" s="341"/>
      <c r="CO679" s="341"/>
      <c r="CP679" s="341"/>
      <c r="CQ679" s="341"/>
      <c r="CR679" s="341"/>
      <c r="CS679" s="341"/>
      <c r="CT679" s="341"/>
      <c r="CU679" s="341"/>
      <c r="CV679" s="341"/>
      <c r="CW679" s="341"/>
      <c r="CX679" s="341"/>
      <c r="CY679" s="341"/>
      <c r="CZ679" s="341"/>
    </row>
    <row r="680" s="345" customFormat="true" ht="25.15" customHeight="true" x14ac:dyDescent="0.2">
      <c r="C680" s="1077"/>
      <c r="D680" s="1078"/>
      <c r="E680" s="609"/>
      <c r="F680" s="609"/>
      <c r="G680" s="609"/>
      <c r="H680" s="1077"/>
      <c r="I680" s="1078"/>
      <c r="J680" s="609"/>
      <c r="K680" s="609"/>
      <c r="L680" s="609"/>
      <c r="M680" s="1077"/>
      <c r="N680" s="1078"/>
      <c r="O680" s="609"/>
      <c r="P680" s="609"/>
      <c r="Q680" s="609"/>
      <c r="Z680" s="338"/>
      <c r="AA680" s="338"/>
      <c r="AB680" s="338"/>
      <c r="AC680" s="338"/>
      <c r="AD680" s="338"/>
      <c r="AE680" s="338"/>
      <c r="AF680" s="338"/>
      <c r="AG680" s="338"/>
      <c r="AH680" s="338"/>
      <c r="AI680" s="338"/>
      <c r="AJ680" s="338"/>
      <c r="AK680" s="338"/>
      <c r="AL680" s="338"/>
      <c r="AM680" s="338"/>
      <c r="AN680" s="338"/>
      <c r="AO680" s="338"/>
      <c r="AP680" s="338"/>
      <c r="AQ680" s="338"/>
      <c r="AR680" s="338"/>
      <c r="AS680" s="338"/>
      <c r="AT680" s="338"/>
      <c r="AU680" s="338"/>
      <c r="AV680" s="338"/>
      <c r="AW680" s="338"/>
      <c r="AX680" s="338"/>
      <c r="AY680" s="338"/>
      <c r="AZ680" s="338"/>
      <c r="BA680" s="341"/>
      <c r="BB680" s="420"/>
      <c r="BC680" s="341"/>
      <c r="BD680" s="341"/>
      <c r="BE680" s="341"/>
      <c r="BF680" s="341"/>
      <c r="BG680" s="341"/>
      <c r="BH680" s="341"/>
      <c r="BI680" s="341"/>
      <c r="BJ680" s="341"/>
      <c r="BK680" s="341"/>
      <c r="BL680" s="341"/>
      <c r="BM680" s="341"/>
      <c r="BN680" s="341"/>
      <c r="BO680" s="341"/>
      <c r="BP680" s="341"/>
      <c r="BQ680" s="341"/>
      <c r="BR680" s="341"/>
      <c r="BS680" s="341"/>
      <c r="BT680" s="341"/>
      <c r="BU680" s="341"/>
      <c r="BV680" s="341"/>
      <c r="BW680" s="341"/>
      <c r="BX680" s="341"/>
      <c r="BY680" s="341"/>
      <c r="BZ680" s="341"/>
      <c r="CA680" s="341"/>
      <c r="CB680" s="341"/>
      <c r="CC680" s="341"/>
      <c r="CD680" s="341"/>
      <c r="CE680" s="341"/>
      <c r="CF680" s="341"/>
      <c r="CG680" s="341"/>
      <c r="CH680" s="341"/>
      <c r="CI680" s="341"/>
      <c r="CJ680" s="341"/>
      <c r="CK680" s="341"/>
      <c r="CL680" s="341"/>
      <c r="CM680" s="341"/>
      <c r="CN680" s="341"/>
      <c r="CO680" s="341"/>
      <c r="CP680" s="341"/>
      <c r="CQ680" s="341"/>
      <c r="CR680" s="341"/>
      <c r="CS680" s="341"/>
      <c r="CT680" s="341"/>
      <c r="CU680" s="341"/>
      <c r="CV680" s="341"/>
      <c r="CW680" s="341"/>
      <c r="CX680" s="341"/>
      <c r="CY680" s="341"/>
      <c r="CZ680" s="341"/>
    </row>
    <row r="681" s="345" customFormat="true" ht="25.15" customHeight="true" x14ac:dyDescent="0.2">
      <c r="C681" s="1077"/>
      <c r="D681" s="1078"/>
      <c r="E681" s="609"/>
      <c r="F681" s="609"/>
      <c r="G681" s="609"/>
      <c r="H681" s="1077"/>
      <c r="I681" s="1078"/>
      <c r="J681" s="609"/>
      <c r="K681" s="609"/>
      <c r="L681" s="609"/>
      <c r="M681" s="1077"/>
      <c r="N681" s="1078"/>
      <c r="O681" s="609"/>
      <c r="P681" s="609"/>
      <c r="Q681" s="609"/>
      <c r="Z681" s="338"/>
      <c r="AA681" s="338"/>
      <c r="AB681" s="338"/>
      <c r="AC681" s="338"/>
      <c r="AD681" s="338"/>
      <c r="AE681" s="338"/>
      <c r="AF681" s="338"/>
      <c r="AG681" s="338"/>
      <c r="AH681" s="338"/>
      <c r="AI681" s="338"/>
      <c r="AJ681" s="338"/>
      <c r="AK681" s="338"/>
      <c r="AL681" s="338"/>
      <c r="AM681" s="338"/>
      <c r="AN681" s="338"/>
      <c r="AO681" s="338"/>
      <c r="AP681" s="338"/>
      <c r="AQ681" s="338"/>
      <c r="AR681" s="338"/>
      <c r="AS681" s="338"/>
      <c r="AT681" s="338"/>
      <c r="AU681" s="338"/>
      <c r="AV681" s="338"/>
      <c r="AW681" s="338"/>
      <c r="AX681" s="338"/>
      <c r="AY681" s="338"/>
      <c r="AZ681" s="338"/>
      <c r="BA681" s="341"/>
      <c r="BB681" s="420"/>
      <c r="BC681" s="341"/>
      <c r="BD681" s="341"/>
      <c r="BE681" s="341"/>
      <c r="BF681" s="341"/>
      <c r="BG681" s="341"/>
      <c r="BH681" s="341"/>
      <c r="BI681" s="341"/>
      <c r="BJ681" s="341"/>
      <c r="BK681" s="341"/>
      <c r="BL681" s="341"/>
      <c r="BM681" s="341"/>
      <c r="BN681" s="341"/>
      <c r="BO681" s="341"/>
      <c r="BP681" s="341"/>
      <c r="BQ681" s="341"/>
      <c r="BR681" s="341"/>
      <c r="BS681" s="341"/>
      <c r="BT681" s="341"/>
      <c r="BU681" s="341"/>
      <c r="BV681" s="341"/>
      <c r="BW681" s="341"/>
      <c r="BX681" s="341"/>
      <c r="BY681" s="341"/>
      <c r="BZ681" s="341"/>
      <c r="CA681" s="341"/>
      <c r="CB681" s="341"/>
      <c r="CC681" s="341"/>
      <c r="CD681" s="341"/>
      <c r="CE681" s="341"/>
      <c r="CF681" s="341"/>
      <c r="CG681" s="341"/>
      <c r="CH681" s="341"/>
      <c r="CI681" s="341"/>
      <c r="CJ681" s="341"/>
      <c r="CK681" s="341"/>
      <c r="CL681" s="341"/>
      <c r="CM681" s="341"/>
      <c r="CN681" s="341"/>
      <c r="CO681" s="341"/>
      <c r="CP681" s="341"/>
      <c r="CQ681" s="341"/>
      <c r="CR681" s="341"/>
      <c r="CS681" s="341"/>
      <c r="CT681" s="341"/>
      <c r="CU681" s="341"/>
      <c r="CV681" s="341"/>
      <c r="CW681" s="341"/>
      <c r="CX681" s="341"/>
      <c r="CY681" s="341"/>
      <c r="CZ681" s="341"/>
    </row>
    <row r="682" s="345" customFormat="true" ht="25.15" customHeight="true" x14ac:dyDescent="0.2">
      <c r="C682" s="1077"/>
      <c r="D682" s="1078"/>
      <c r="E682" s="609"/>
      <c r="F682" s="609"/>
      <c r="G682" s="609"/>
      <c r="H682" s="1077"/>
      <c r="I682" s="1078"/>
      <c r="J682" s="609"/>
      <c r="K682" s="609"/>
      <c r="L682" s="609"/>
      <c r="M682" s="1077"/>
      <c r="N682" s="1078"/>
      <c r="O682" s="609"/>
      <c r="P682" s="609"/>
      <c r="Q682" s="609"/>
      <c r="Z682" s="338"/>
      <c r="AA682" s="338"/>
      <c r="AB682" s="338"/>
      <c r="AC682" s="338"/>
      <c r="AD682" s="338"/>
      <c r="AE682" s="338"/>
      <c r="AF682" s="338"/>
      <c r="AG682" s="338"/>
      <c r="AH682" s="338"/>
      <c r="AI682" s="338"/>
      <c r="AJ682" s="338"/>
      <c r="AK682" s="338"/>
      <c r="AL682" s="338"/>
      <c r="AM682" s="338"/>
      <c r="AN682" s="338"/>
      <c r="AO682" s="338"/>
      <c r="AP682" s="338"/>
      <c r="AQ682" s="338"/>
      <c r="AR682" s="338"/>
      <c r="AS682" s="338"/>
      <c r="AT682" s="338"/>
      <c r="AU682" s="338"/>
      <c r="AV682" s="338"/>
      <c r="AW682" s="338"/>
      <c r="AX682" s="338"/>
      <c r="AY682" s="338"/>
      <c r="AZ682" s="338"/>
      <c r="BA682" s="341"/>
      <c r="BB682" s="420"/>
      <c r="BC682" s="341"/>
      <c r="BD682" s="341"/>
      <c r="BE682" s="341"/>
      <c r="BF682" s="341"/>
      <c r="BG682" s="341"/>
      <c r="BH682" s="341"/>
      <c r="BI682" s="341"/>
      <c r="BJ682" s="341"/>
      <c r="BK682" s="341"/>
      <c r="BL682" s="341"/>
      <c r="BM682" s="341"/>
      <c r="BN682" s="341"/>
      <c r="BO682" s="341"/>
      <c r="BP682" s="341"/>
      <c r="BQ682" s="341"/>
      <c r="BR682" s="341"/>
      <c r="BS682" s="341"/>
      <c r="BT682" s="341"/>
      <c r="BU682" s="341"/>
      <c r="BV682" s="341"/>
      <c r="BW682" s="341"/>
      <c r="BX682" s="341"/>
      <c r="BY682" s="341"/>
      <c r="BZ682" s="341"/>
      <c r="CA682" s="341"/>
      <c r="CB682" s="341"/>
      <c r="CC682" s="341"/>
      <c r="CD682" s="341"/>
      <c r="CE682" s="341"/>
      <c r="CF682" s="341"/>
      <c r="CG682" s="341"/>
      <c r="CH682" s="341"/>
      <c r="CI682" s="341"/>
      <c r="CJ682" s="341"/>
      <c r="CK682" s="341"/>
      <c r="CL682" s="341"/>
      <c r="CM682" s="341"/>
      <c r="CN682" s="341"/>
      <c r="CO682" s="341"/>
      <c r="CP682" s="341"/>
      <c r="CQ682" s="341"/>
      <c r="CR682" s="341"/>
      <c r="CS682" s="341"/>
      <c r="CT682" s="341"/>
      <c r="CU682" s="341"/>
      <c r="CV682" s="341"/>
      <c r="CW682" s="341"/>
      <c r="CX682" s="341"/>
      <c r="CY682" s="341"/>
      <c r="CZ682" s="341"/>
    </row>
    <row r="683" s="345" customFormat="true" ht="25.15" customHeight="true" x14ac:dyDescent="0.2">
      <c r="C683" s="1077"/>
      <c r="D683" s="1078"/>
      <c r="E683" s="609"/>
      <c r="F683" s="609"/>
      <c r="G683" s="609"/>
      <c r="H683" s="1077"/>
      <c r="I683" s="1078"/>
      <c r="J683" s="609"/>
      <c r="K683" s="609"/>
      <c r="L683" s="609"/>
      <c r="M683" s="1077"/>
      <c r="N683" s="1078"/>
      <c r="O683" s="609"/>
      <c r="P683" s="609"/>
      <c r="Q683" s="609"/>
      <c r="Z683" s="338"/>
      <c r="AA683" s="338"/>
      <c r="AB683" s="338"/>
      <c r="AC683" s="338"/>
      <c r="AD683" s="338"/>
      <c r="AE683" s="338"/>
      <c r="AF683" s="338"/>
      <c r="AG683" s="338"/>
      <c r="AH683" s="338"/>
      <c r="AI683" s="338"/>
      <c r="AJ683" s="338"/>
      <c r="AK683" s="338"/>
      <c r="AL683" s="338"/>
      <c r="AM683" s="338"/>
      <c r="AN683" s="338"/>
      <c r="AO683" s="338"/>
      <c r="AP683" s="338"/>
      <c r="AQ683" s="338"/>
      <c r="AR683" s="338"/>
      <c r="AS683" s="338"/>
      <c r="AT683" s="338"/>
      <c r="AU683" s="338"/>
      <c r="AV683" s="338"/>
      <c r="AW683" s="338"/>
      <c r="AX683" s="338"/>
      <c r="AY683" s="338"/>
      <c r="AZ683" s="338"/>
      <c r="BA683" s="341"/>
      <c r="BB683" s="420"/>
      <c r="BC683" s="341"/>
      <c r="BD683" s="341"/>
      <c r="BE683" s="341"/>
      <c r="BF683" s="341"/>
      <c r="BG683" s="341"/>
      <c r="BH683" s="341"/>
      <c r="BI683" s="341"/>
      <c r="BJ683" s="341"/>
      <c r="BK683" s="341"/>
      <c r="BL683" s="341"/>
      <c r="BM683" s="341"/>
      <c r="BN683" s="341"/>
      <c r="BO683" s="341"/>
      <c r="BP683" s="341"/>
      <c r="BQ683" s="341"/>
      <c r="BR683" s="341"/>
      <c r="BS683" s="341"/>
      <c r="BT683" s="341"/>
      <c r="BU683" s="341"/>
      <c r="BV683" s="341"/>
      <c r="BW683" s="341"/>
      <c r="BX683" s="341"/>
      <c r="BY683" s="341"/>
      <c r="BZ683" s="341"/>
      <c r="CA683" s="341"/>
      <c r="CB683" s="341"/>
      <c r="CC683" s="341"/>
      <c r="CD683" s="341"/>
      <c r="CE683" s="341"/>
      <c r="CF683" s="341"/>
      <c r="CG683" s="341"/>
      <c r="CH683" s="341"/>
      <c r="CI683" s="341"/>
      <c r="CJ683" s="341"/>
      <c r="CK683" s="341"/>
      <c r="CL683" s="341"/>
      <c r="CM683" s="341"/>
      <c r="CN683" s="341"/>
      <c r="CO683" s="341"/>
      <c r="CP683" s="341"/>
      <c r="CQ683" s="341"/>
      <c r="CR683" s="341"/>
      <c r="CS683" s="341"/>
      <c r="CT683" s="341"/>
      <c r="CU683" s="341"/>
      <c r="CV683" s="341"/>
      <c r="CW683" s="341"/>
      <c r="CX683" s="341"/>
      <c r="CY683" s="341"/>
      <c r="CZ683" s="341"/>
    </row>
    <row r="684" s="345" customFormat="true" ht="25.15" customHeight="true" x14ac:dyDescent="0.2">
      <c r="C684" s="1077"/>
      <c r="D684" s="1078"/>
      <c r="E684" s="609"/>
      <c r="F684" s="609"/>
      <c r="G684" s="609"/>
      <c r="H684" s="1077"/>
      <c r="I684" s="1078"/>
      <c r="J684" s="609"/>
      <c r="K684" s="609"/>
      <c r="L684" s="609"/>
      <c r="M684" s="1077"/>
      <c r="N684" s="1078"/>
      <c r="O684" s="609"/>
      <c r="P684" s="609"/>
      <c r="Q684" s="609"/>
      <c r="Z684" s="338"/>
      <c r="AA684" s="338"/>
      <c r="AB684" s="338"/>
      <c r="AC684" s="338"/>
      <c r="AD684" s="338"/>
      <c r="AE684" s="338"/>
      <c r="AF684" s="338"/>
      <c r="AG684" s="338"/>
      <c r="AH684" s="338"/>
      <c r="AI684" s="338"/>
      <c r="AJ684" s="338"/>
      <c r="AK684" s="338"/>
      <c r="AL684" s="338"/>
      <c r="AM684" s="338"/>
      <c r="AN684" s="338"/>
      <c r="AO684" s="338"/>
      <c r="AP684" s="338"/>
      <c r="AQ684" s="338"/>
      <c r="AR684" s="338"/>
      <c r="AS684" s="338"/>
      <c r="AT684" s="338"/>
      <c r="AU684" s="338"/>
      <c r="AV684" s="338"/>
      <c r="AW684" s="338"/>
      <c r="AX684" s="338"/>
      <c r="AY684" s="338"/>
      <c r="AZ684" s="338"/>
      <c r="BA684" s="341"/>
      <c r="BB684" s="420"/>
      <c r="BC684" s="341"/>
      <c r="BD684" s="341"/>
      <c r="BE684" s="341"/>
      <c r="BF684" s="341"/>
      <c r="BG684" s="341"/>
      <c r="BH684" s="341"/>
      <c r="BI684" s="341"/>
      <c r="BJ684" s="341"/>
      <c r="BK684" s="341"/>
      <c r="BL684" s="341"/>
      <c r="BM684" s="341"/>
      <c r="BN684" s="341"/>
      <c r="BO684" s="341"/>
      <c r="BP684" s="341"/>
      <c r="BQ684" s="341"/>
      <c r="BR684" s="341"/>
      <c r="BS684" s="341"/>
      <c r="BT684" s="341"/>
      <c r="BU684" s="341"/>
      <c r="BV684" s="341"/>
      <c r="BW684" s="341"/>
      <c r="BX684" s="341"/>
      <c r="BY684" s="341"/>
      <c r="BZ684" s="341"/>
      <c r="CA684" s="341"/>
      <c r="CB684" s="341"/>
      <c r="CC684" s="341"/>
      <c r="CD684" s="341"/>
      <c r="CE684" s="341"/>
      <c r="CF684" s="341"/>
      <c r="CG684" s="341"/>
      <c r="CH684" s="341"/>
      <c r="CI684" s="341"/>
      <c r="CJ684" s="341"/>
      <c r="CK684" s="341"/>
      <c r="CL684" s="341"/>
      <c r="CM684" s="341"/>
      <c r="CN684" s="341"/>
      <c r="CO684" s="341"/>
      <c r="CP684" s="341"/>
      <c r="CQ684" s="341"/>
      <c r="CR684" s="341"/>
      <c r="CS684" s="341"/>
      <c r="CT684" s="341"/>
      <c r="CU684" s="341"/>
      <c r="CV684" s="341"/>
      <c r="CW684" s="341"/>
      <c r="CX684" s="341"/>
      <c r="CY684" s="341"/>
      <c r="CZ684" s="341"/>
    </row>
    <row r="685" s="345" customFormat="true" ht="25.15" customHeight="true" x14ac:dyDescent="0.2">
      <c r="C685" s="1077"/>
      <c r="D685" s="1078"/>
      <c r="E685" s="609"/>
      <c r="F685" s="609"/>
      <c r="G685" s="609"/>
      <c r="H685" s="1077"/>
      <c r="I685" s="1078"/>
      <c r="J685" s="609"/>
      <c r="K685" s="609"/>
      <c r="L685" s="609"/>
      <c r="M685" s="1077"/>
      <c r="N685" s="1078"/>
      <c r="O685" s="609"/>
      <c r="P685" s="609"/>
      <c r="Q685" s="609"/>
      <c r="Z685" s="338"/>
      <c r="AA685" s="338"/>
      <c r="AB685" s="338"/>
      <c r="AC685" s="338"/>
      <c r="AD685" s="338"/>
      <c r="AE685" s="338"/>
      <c r="AF685" s="338"/>
      <c r="AG685" s="338"/>
      <c r="AH685" s="338"/>
      <c r="AI685" s="338"/>
      <c r="AJ685" s="338"/>
      <c r="AK685" s="338"/>
      <c r="AL685" s="338"/>
      <c r="AM685" s="338"/>
      <c r="AN685" s="338"/>
      <c r="AO685" s="338"/>
      <c r="AP685" s="338"/>
      <c r="AQ685" s="338"/>
      <c r="AR685" s="338"/>
      <c r="AS685" s="338"/>
      <c r="AT685" s="338"/>
      <c r="AU685" s="338"/>
      <c r="AV685" s="338"/>
      <c r="AW685" s="338"/>
      <c r="AX685" s="338"/>
      <c r="AY685" s="338"/>
      <c r="AZ685" s="338"/>
      <c r="BA685" s="341"/>
      <c r="BB685" s="420"/>
      <c r="BC685" s="341"/>
      <c r="BD685" s="341"/>
      <c r="BE685" s="341"/>
      <c r="BF685" s="341"/>
      <c r="BG685" s="341"/>
      <c r="BH685" s="341"/>
      <c r="BI685" s="341"/>
      <c r="BJ685" s="341"/>
      <c r="BK685" s="341"/>
      <c r="BL685" s="341"/>
      <c r="BM685" s="341"/>
      <c r="BN685" s="341"/>
      <c r="BO685" s="341"/>
      <c r="BP685" s="341"/>
      <c r="BQ685" s="341"/>
      <c r="BR685" s="341"/>
      <c r="BS685" s="341"/>
      <c r="BT685" s="341"/>
      <c r="BU685" s="341"/>
      <c r="BV685" s="341"/>
      <c r="BW685" s="341"/>
      <c r="BX685" s="341"/>
      <c r="BY685" s="341"/>
      <c r="BZ685" s="341"/>
      <c r="CA685" s="341"/>
      <c r="CB685" s="341"/>
      <c r="CC685" s="341"/>
      <c r="CD685" s="341"/>
      <c r="CE685" s="341"/>
      <c r="CF685" s="341"/>
      <c r="CG685" s="341"/>
      <c r="CH685" s="341"/>
      <c r="CI685" s="341"/>
      <c r="CJ685" s="341"/>
      <c r="CK685" s="341"/>
      <c r="CL685" s="341"/>
      <c r="CM685" s="341"/>
      <c r="CN685" s="341"/>
      <c r="CO685" s="341"/>
      <c r="CP685" s="341"/>
      <c r="CQ685" s="341"/>
      <c r="CR685" s="341"/>
      <c r="CS685" s="341"/>
      <c r="CT685" s="341"/>
      <c r="CU685" s="341"/>
      <c r="CV685" s="341"/>
      <c r="CW685" s="341"/>
      <c r="CX685" s="341"/>
      <c r="CY685" s="341"/>
      <c r="CZ685" s="341"/>
    </row>
    <row r="686" s="345" customFormat="true" ht="25.15" customHeight="true" x14ac:dyDescent="0.2">
      <c r="C686" s="1077"/>
      <c r="D686" s="1078"/>
      <c r="E686" s="609"/>
      <c r="F686" s="609"/>
      <c r="G686" s="609"/>
      <c r="H686" s="1077"/>
      <c r="I686" s="1078"/>
      <c r="J686" s="609"/>
      <c r="K686" s="609"/>
      <c r="L686" s="609"/>
      <c r="M686" s="1077"/>
      <c r="N686" s="1078"/>
      <c r="O686" s="609"/>
      <c r="P686" s="609"/>
      <c r="Q686" s="609"/>
      <c r="Z686" s="338"/>
      <c r="AA686" s="338"/>
      <c r="AB686" s="338"/>
      <c r="AC686" s="338"/>
      <c r="AD686" s="338"/>
      <c r="AE686" s="338"/>
      <c r="AF686" s="338"/>
      <c r="AG686" s="338"/>
      <c r="AH686" s="338"/>
      <c r="AI686" s="338"/>
      <c r="AJ686" s="338"/>
      <c r="AK686" s="338"/>
      <c r="AL686" s="338"/>
      <c r="AM686" s="338"/>
      <c r="AN686" s="338"/>
      <c r="AO686" s="338"/>
      <c r="AP686" s="338"/>
      <c r="AQ686" s="338"/>
      <c r="AR686" s="338"/>
      <c r="AS686" s="338"/>
      <c r="AT686" s="338"/>
      <c r="AU686" s="338"/>
      <c r="AV686" s="338"/>
      <c r="AW686" s="338"/>
      <c r="AX686" s="338"/>
      <c r="AY686" s="338"/>
      <c r="AZ686" s="338"/>
      <c r="BA686" s="341"/>
      <c r="BB686" s="420"/>
      <c r="BC686" s="341"/>
      <c r="BD686" s="341"/>
      <c r="BE686" s="341"/>
      <c r="BF686" s="341"/>
      <c r="BG686" s="341"/>
      <c r="BH686" s="341"/>
      <c r="BI686" s="341"/>
      <c r="BJ686" s="341"/>
      <c r="BK686" s="341"/>
      <c r="BL686" s="341"/>
      <c r="BM686" s="341"/>
      <c r="BN686" s="341"/>
      <c r="BO686" s="341"/>
      <c r="BP686" s="341"/>
      <c r="BQ686" s="341"/>
      <c r="BR686" s="341"/>
      <c r="BS686" s="341"/>
      <c r="BT686" s="341"/>
      <c r="BU686" s="341"/>
      <c r="BV686" s="341"/>
      <c r="BW686" s="341"/>
      <c r="BX686" s="341"/>
      <c r="BY686" s="341"/>
      <c r="BZ686" s="341"/>
      <c r="CA686" s="341"/>
      <c r="CB686" s="341"/>
      <c r="CC686" s="341"/>
      <c r="CD686" s="341"/>
      <c r="CE686" s="341"/>
      <c r="CF686" s="341"/>
      <c r="CG686" s="341"/>
      <c r="CH686" s="341"/>
      <c r="CI686" s="341"/>
      <c r="CJ686" s="341"/>
      <c r="CK686" s="341"/>
      <c r="CL686" s="341"/>
      <c r="CM686" s="341"/>
      <c r="CN686" s="341"/>
      <c r="CO686" s="341"/>
      <c r="CP686" s="341"/>
      <c r="CQ686" s="341"/>
      <c r="CR686" s="341"/>
      <c r="CS686" s="341"/>
      <c r="CT686" s="341"/>
      <c r="CU686" s="341"/>
      <c r="CV686" s="341"/>
      <c r="CW686" s="341"/>
      <c r="CX686" s="341"/>
      <c r="CY686" s="341"/>
      <c r="CZ686" s="341"/>
    </row>
    <row r="687" s="345" customFormat="true" ht="25.15" customHeight="true" x14ac:dyDescent="0.2">
      <c r="C687" s="1077"/>
      <c r="D687" s="1078"/>
      <c r="E687" s="609"/>
      <c r="F687" s="609"/>
      <c r="G687" s="609"/>
      <c r="H687" s="1077"/>
      <c r="I687" s="1078"/>
      <c r="J687" s="609"/>
      <c r="K687" s="609"/>
      <c r="L687" s="609"/>
      <c r="M687" s="1077"/>
      <c r="N687" s="1078"/>
      <c r="O687" s="609"/>
      <c r="P687" s="609"/>
      <c r="Q687" s="609"/>
      <c r="Z687" s="338"/>
      <c r="AA687" s="338"/>
      <c r="AB687" s="338"/>
      <c r="AC687" s="338"/>
      <c r="AD687" s="338"/>
      <c r="AE687" s="338"/>
      <c r="AF687" s="338"/>
      <c r="AG687" s="338"/>
      <c r="AH687" s="338"/>
      <c r="AI687" s="338"/>
      <c r="AJ687" s="338"/>
      <c r="AK687" s="338"/>
      <c r="AL687" s="338"/>
      <c r="AM687" s="338"/>
      <c r="AN687" s="338"/>
      <c r="AO687" s="338"/>
      <c r="AP687" s="338"/>
      <c r="AQ687" s="338"/>
      <c r="AR687" s="338"/>
      <c r="AS687" s="338"/>
      <c r="AT687" s="338"/>
      <c r="AU687" s="338"/>
      <c r="AV687" s="338"/>
      <c r="AW687" s="338"/>
      <c r="AX687" s="338"/>
      <c r="AY687" s="338"/>
      <c r="AZ687" s="338"/>
      <c r="BA687" s="341"/>
      <c r="BB687" s="420"/>
      <c r="BC687" s="341"/>
      <c r="BD687" s="341"/>
      <c r="BE687" s="341"/>
      <c r="BF687" s="341"/>
      <c r="BG687" s="341"/>
      <c r="BH687" s="341"/>
      <c r="BI687" s="341"/>
      <c r="BJ687" s="341"/>
      <c r="BK687" s="341"/>
      <c r="BL687" s="341"/>
      <c r="BM687" s="341"/>
      <c r="BN687" s="341"/>
      <c r="BO687" s="341"/>
      <c r="BP687" s="341"/>
      <c r="BQ687" s="341"/>
      <c r="BR687" s="341"/>
      <c r="BS687" s="341"/>
      <c r="BT687" s="341"/>
      <c r="BU687" s="341"/>
      <c r="BV687" s="341"/>
      <c r="BW687" s="341"/>
      <c r="BX687" s="341"/>
      <c r="BY687" s="341"/>
      <c r="BZ687" s="341"/>
      <c r="CA687" s="341"/>
      <c r="CB687" s="341"/>
      <c r="CC687" s="341"/>
      <c r="CD687" s="341"/>
      <c r="CE687" s="341"/>
      <c r="CF687" s="341"/>
      <c r="CG687" s="341"/>
      <c r="CH687" s="341"/>
      <c r="CI687" s="341"/>
      <c r="CJ687" s="341"/>
      <c r="CK687" s="341"/>
      <c r="CL687" s="341"/>
      <c r="CM687" s="341"/>
      <c r="CN687" s="341"/>
      <c r="CO687" s="341"/>
      <c r="CP687" s="341"/>
      <c r="CQ687" s="341"/>
      <c r="CR687" s="341"/>
      <c r="CS687" s="341"/>
      <c r="CT687" s="341"/>
      <c r="CU687" s="341"/>
      <c r="CV687" s="341"/>
      <c r="CW687" s="341"/>
      <c r="CX687" s="341"/>
      <c r="CY687" s="341"/>
      <c r="CZ687" s="341"/>
    </row>
    <row r="688" s="345" customFormat="true" ht="25.15" customHeight="true" x14ac:dyDescent="0.2">
      <c r="C688" s="1077"/>
      <c r="D688" s="1078"/>
      <c r="E688" s="609"/>
      <c r="F688" s="609"/>
      <c r="G688" s="609"/>
      <c r="H688" s="1077"/>
      <c r="I688" s="1078"/>
      <c r="J688" s="609"/>
      <c r="K688" s="609"/>
      <c r="L688" s="609"/>
      <c r="M688" s="1077"/>
      <c r="N688" s="1078"/>
      <c r="O688" s="609"/>
      <c r="P688" s="609"/>
      <c r="Q688" s="609"/>
      <c r="Z688" s="338"/>
      <c r="AA688" s="338"/>
      <c r="AB688" s="338"/>
      <c r="AC688" s="338"/>
      <c r="AD688" s="338"/>
      <c r="AE688" s="338"/>
      <c r="AF688" s="338"/>
      <c r="AG688" s="338"/>
      <c r="AH688" s="338"/>
      <c r="AI688" s="338"/>
      <c r="AJ688" s="338"/>
      <c r="AK688" s="338"/>
      <c r="AL688" s="338"/>
      <c r="AM688" s="338"/>
      <c r="AN688" s="338"/>
      <c r="AO688" s="338"/>
      <c r="AP688" s="338"/>
      <c r="AQ688" s="338"/>
      <c r="AR688" s="338"/>
      <c r="AS688" s="338"/>
      <c r="AT688" s="338"/>
      <c r="AU688" s="338"/>
      <c r="AV688" s="338"/>
      <c r="AW688" s="338"/>
      <c r="AX688" s="338"/>
      <c r="AY688" s="338"/>
      <c r="AZ688" s="338"/>
      <c r="BA688" s="341"/>
      <c r="BB688" s="420"/>
      <c r="BC688" s="341"/>
      <c r="BD688" s="341"/>
      <c r="BE688" s="341"/>
      <c r="BF688" s="341"/>
      <c r="BG688" s="341"/>
      <c r="BH688" s="341"/>
      <c r="BI688" s="341"/>
      <c r="BJ688" s="341"/>
      <c r="BK688" s="341"/>
      <c r="BL688" s="341"/>
      <c r="BM688" s="341"/>
      <c r="BN688" s="341"/>
      <c r="BO688" s="341"/>
      <c r="BP688" s="341"/>
      <c r="BQ688" s="341"/>
      <c r="BR688" s="341"/>
      <c r="BS688" s="341"/>
      <c r="BT688" s="341"/>
      <c r="BU688" s="341"/>
      <c r="BV688" s="341"/>
      <c r="BW688" s="341"/>
      <c r="BX688" s="341"/>
      <c r="BY688" s="341"/>
      <c r="BZ688" s="341"/>
      <c r="CA688" s="341"/>
      <c r="CB688" s="341"/>
      <c r="CC688" s="341"/>
      <c r="CD688" s="341"/>
      <c r="CE688" s="341"/>
      <c r="CF688" s="341"/>
      <c r="CG688" s="341"/>
      <c r="CH688" s="341"/>
      <c r="CI688" s="341"/>
      <c r="CJ688" s="341"/>
      <c r="CK688" s="341"/>
      <c r="CL688" s="341"/>
      <c r="CM688" s="341"/>
      <c r="CN688" s="341"/>
      <c r="CO688" s="341"/>
      <c r="CP688" s="341"/>
      <c r="CQ688" s="341"/>
      <c r="CR688" s="341"/>
      <c r="CS688" s="341"/>
      <c r="CT688" s="341"/>
      <c r="CU688" s="341"/>
      <c r="CV688" s="341"/>
      <c r="CW688" s="341"/>
      <c r="CX688" s="341"/>
      <c r="CY688" s="341"/>
      <c r="CZ688" s="341"/>
    </row>
    <row r="689" s="345" customFormat="true" ht="25.15" customHeight="true" x14ac:dyDescent="0.2">
      <c r="C689" s="1077"/>
      <c r="D689" s="1078"/>
      <c r="E689" s="609"/>
      <c r="F689" s="609"/>
      <c r="G689" s="609"/>
      <c r="H689" s="1077"/>
      <c r="I689" s="1078"/>
      <c r="J689" s="609"/>
      <c r="K689" s="609"/>
      <c r="L689" s="609"/>
      <c r="M689" s="1077"/>
      <c r="N689" s="1078"/>
      <c r="O689" s="609"/>
      <c r="P689" s="609"/>
      <c r="Q689" s="609"/>
      <c r="Z689" s="338"/>
      <c r="AA689" s="338"/>
      <c r="AB689" s="338"/>
      <c r="AC689" s="338"/>
      <c r="AD689" s="338"/>
      <c r="AE689" s="338"/>
      <c r="AF689" s="338"/>
      <c r="AG689" s="338"/>
      <c r="AH689" s="338"/>
      <c r="AI689" s="338"/>
      <c r="AJ689" s="338"/>
      <c r="AK689" s="338"/>
      <c r="AL689" s="338"/>
      <c r="AM689" s="338"/>
      <c r="AN689" s="338"/>
      <c r="AO689" s="338"/>
      <c r="AP689" s="338"/>
      <c r="AQ689" s="338"/>
      <c r="AR689" s="338"/>
      <c r="AS689" s="338"/>
      <c r="AT689" s="338"/>
      <c r="AU689" s="338"/>
      <c r="AV689" s="338"/>
      <c r="AW689" s="338"/>
      <c r="AX689" s="338"/>
      <c r="AY689" s="338"/>
      <c r="AZ689" s="338"/>
      <c r="BA689" s="341"/>
      <c r="BB689" s="420"/>
      <c r="BC689" s="341"/>
      <c r="BD689" s="341"/>
      <c r="BE689" s="341"/>
      <c r="BF689" s="341"/>
      <c r="BG689" s="341"/>
      <c r="BH689" s="341"/>
      <c r="BI689" s="341"/>
      <c r="BJ689" s="341"/>
      <c r="BK689" s="341"/>
      <c r="BL689" s="341"/>
      <c r="BM689" s="341"/>
      <c r="BN689" s="341"/>
      <c r="BO689" s="341"/>
      <c r="BP689" s="341"/>
      <c r="BQ689" s="341"/>
      <c r="BR689" s="341"/>
      <c r="BS689" s="341"/>
      <c r="BT689" s="341"/>
      <c r="BU689" s="341"/>
      <c r="BV689" s="341"/>
      <c r="BW689" s="341"/>
      <c r="BX689" s="341"/>
      <c r="BY689" s="341"/>
      <c r="BZ689" s="341"/>
      <c r="CA689" s="341"/>
      <c r="CB689" s="341"/>
      <c r="CC689" s="341"/>
      <c r="CD689" s="341"/>
      <c r="CE689" s="341"/>
      <c r="CF689" s="341"/>
      <c r="CG689" s="341"/>
      <c r="CH689" s="341"/>
      <c r="CI689" s="341"/>
      <c r="CJ689" s="341"/>
      <c r="CK689" s="341"/>
      <c r="CL689" s="341"/>
      <c r="CM689" s="341"/>
      <c r="CN689" s="341"/>
      <c r="CO689" s="341"/>
      <c r="CP689" s="341"/>
      <c r="CQ689" s="341"/>
      <c r="CR689" s="341"/>
      <c r="CS689" s="341"/>
      <c r="CT689" s="341"/>
      <c r="CU689" s="341"/>
      <c r="CV689" s="341"/>
      <c r="CW689" s="341"/>
      <c r="CX689" s="341"/>
      <c r="CY689" s="341"/>
      <c r="CZ689" s="341"/>
    </row>
    <row r="690" s="345" customFormat="true" ht="25.15" customHeight="true" x14ac:dyDescent="0.2">
      <c r="C690" s="1077"/>
      <c r="D690" s="1078"/>
      <c r="E690" s="609"/>
      <c r="F690" s="609"/>
      <c r="G690" s="609"/>
      <c r="H690" s="1077"/>
      <c r="I690" s="1078"/>
      <c r="J690" s="609"/>
      <c r="K690" s="609"/>
      <c r="L690" s="609"/>
      <c r="M690" s="1077"/>
      <c r="N690" s="1078"/>
      <c r="O690" s="609"/>
      <c r="P690" s="609"/>
      <c r="Q690" s="609"/>
      <c r="Z690" s="338"/>
      <c r="AA690" s="338"/>
      <c r="AB690" s="338"/>
      <c r="AC690" s="338"/>
      <c r="AD690" s="338"/>
      <c r="AE690" s="338"/>
      <c r="AF690" s="338"/>
      <c r="AG690" s="338"/>
      <c r="AH690" s="338"/>
      <c r="AI690" s="338"/>
      <c r="AJ690" s="338"/>
      <c r="AK690" s="338"/>
      <c r="AL690" s="338"/>
      <c r="AM690" s="338"/>
      <c r="AN690" s="338"/>
      <c r="AO690" s="338"/>
      <c r="AP690" s="338"/>
      <c r="AQ690" s="338"/>
      <c r="AR690" s="338"/>
      <c r="AS690" s="338"/>
      <c r="AT690" s="338"/>
      <c r="AU690" s="338"/>
      <c r="AV690" s="338"/>
      <c r="AW690" s="338"/>
      <c r="AX690" s="338"/>
      <c r="AY690" s="338"/>
      <c r="AZ690" s="338"/>
      <c r="BA690" s="341"/>
      <c r="BB690" s="420"/>
      <c r="BC690" s="341"/>
      <c r="BD690" s="341"/>
      <c r="BE690" s="341"/>
      <c r="BF690" s="341"/>
      <c r="BG690" s="341"/>
      <c r="BH690" s="341"/>
      <c r="BI690" s="341"/>
      <c r="BJ690" s="341"/>
      <c r="BK690" s="341"/>
      <c r="BL690" s="341"/>
      <c r="BM690" s="341"/>
      <c r="BN690" s="341"/>
      <c r="BO690" s="341"/>
      <c r="BP690" s="341"/>
      <c r="BQ690" s="341"/>
      <c r="BR690" s="341"/>
      <c r="BS690" s="341"/>
      <c r="BT690" s="341"/>
      <c r="BU690" s="341"/>
      <c r="BV690" s="341"/>
      <c r="BW690" s="341"/>
      <c r="BX690" s="341"/>
      <c r="BY690" s="341"/>
      <c r="BZ690" s="341"/>
      <c r="CA690" s="341"/>
      <c r="CB690" s="341"/>
      <c r="CC690" s="341"/>
      <c r="CD690" s="341"/>
      <c r="CE690" s="341"/>
      <c r="CF690" s="341"/>
      <c r="CG690" s="341"/>
      <c r="CH690" s="341"/>
      <c r="CI690" s="341"/>
      <c r="CJ690" s="341"/>
      <c r="CK690" s="341"/>
      <c r="CL690" s="341"/>
      <c r="CM690" s="341"/>
      <c r="CN690" s="341"/>
      <c r="CO690" s="341"/>
      <c r="CP690" s="341"/>
      <c r="CQ690" s="341"/>
      <c r="CR690" s="341"/>
      <c r="CS690" s="341"/>
      <c r="CT690" s="341"/>
      <c r="CU690" s="341"/>
      <c r="CV690" s="341"/>
      <c r="CW690" s="341"/>
      <c r="CX690" s="341"/>
      <c r="CY690" s="341"/>
      <c r="CZ690" s="341"/>
    </row>
    <row r="691" s="345" customFormat="true" ht="25.15" customHeight="true" x14ac:dyDescent="0.2">
      <c r="C691" s="1077"/>
      <c r="D691" s="1078"/>
      <c r="E691" s="609"/>
      <c r="F691" s="609"/>
      <c r="G691" s="609"/>
      <c r="H691" s="1077"/>
      <c r="I691" s="1078"/>
      <c r="J691" s="609"/>
      <c r="K691" s="609"/>
      <c r="L691" s="609"/>
      <c r="M691" s="1077"/>
      <c r="N691" s="1078"/>
      <c r="O691" s="609"/>
      <c r="P691" s="609"/>
      <c r="Q691" s="609"/>
      <c r="Z691" s="338"/>
      <c r="AA691" s="338"/>
      <c r="AB691" s="338"/>
      <c r="AC691" s="338"/>
      <c r="AD691" s="338"/>
      <c r="AE691" s="338"/>
      <c r="AF691" s="338"/>
      <c r="AG691" s="338"/>
      <c r="AH691" s="338"/>
      <c r="AI691" s="338"/>
      <c r="AJ691" s="338"/>
      <c r="AK691" s="338"/>
      <c r="AL691" s="338"/>
      <c r="AM691" s="338"/>
      <c r="AN691" s="338"/>
      <c r="AO691" s="338"/>
      <c r="AP691" s="338"/>
      <c r="AQ691" s="338"/>
      <c r="AR691" s="338"/>
      <c r="AS691" s="338"/>
      <c r="AT691" s="338"/>
      <c r="AU691" s="338"/>
      <c r="AV691" s="338"/>
      <c r="AW691" s="338"/>
      <c r="AX691" s="338"/>
      <c r="AY691" s="338"/>
      <c r="AZ691" s="338"/>
      <c r="BA691" s="341"/>
      <c r="BB691" s="420"/>
      <c r="BC691" s="341"/>
      <c r="BD691" s="341"/>
      <c r="BE691" s="341"/>
      <c r="BF691" s="341"/>
      <c r="BG691" s="341"/>
      <c r="BH691" s="341"/>
      <c r="BI691" s="341"/>
      <c r="BJ691" s="341"/>
      <c r="BK691" s="341"/>
      <c r="BL691" s="341"/>
      <c r="BM691" s="341"/>
      <c r="BN691" s="341"/>
      <c r="BO691" s="341"/>
      <c r="BP691" s="341"/>
      <c r="BQ691" s="341"/>
      <c r="BR691" s="341"/>
      <c r="BS691" s="341"/>
      <c r="BT691" s="341"/>
      <c r="BU691" s="341"/>
      <c r="BV691" s="341"/>
      <c r="BW691" s="341"/>
      <c r="BX691" s="341"/>
      <c r="BY691" s="341"/>
      <c r="BZ691" s="341"/>
      <c r="CA691" s="341"/>
      <c r="CB691" s="341"/>
      <c r="CC691" s="341"/>
      <c r="CD691" s="341"/>
      <c r="CE691" s="341"/>
      <c r="CF691" s="341"/>
      <c r="CG691" s="341"/>
      <c r="CH691" s="341"/>
      <c r="CI691" s="341"/>
      <c r="CJ691" s="341"/>
      <c r="CK691" s="341"/>
      <c r="CL691" s="341"/>
      <c r="CM691" s="341"/>
      <c r="CN691" s="341"/>
      <c r="CO691" s="341"/>
      <c r="CP691" s="341"/>
      <c r="CQ691" s="341"/>
      <c r="CR691" s="341"/>
      <c r="CS691" s="341"/>
      <c r="CT691" s="341"/>
      <c r="CU691" s="341"/>
      <c r="CV691" s="341"/>
      <c r="CW691" s="341"/>
      <c r="CX691" s="341"/>
      <c r="CY691" s="341"/>
      <c r="CZ691" s="341"/>
    </row>
    <row r="692" s="345" customFormat="true" ht="25.15" customHeight="true" x14ac:dyDescent="0.2">
      <c r="C692" s="1077"/>
      <c r="D692" s="1078"/>
      <c r="E692" s="609"/>
      <c r="F692" s="609"/>
      <c r="G692" s="609"/>
      <c r="H692" s="1077"/>
      <c r="I692" s="1078"/>
      <c r="J692" s="609"/>
      <c r="K692" s="609"/>
      <c r="L692" s="609"/>
      <c r="M692" s="1077"/>
      <c r="N692" s="1078"/>
      <c r="O692" s="609"/>
      <c r="P692" s="609"/>
      <c r="Q692" s="609"/>
      <c r="Z692" s="338"/>
      <c r="AA692" s="338"/>
      <c r="AB692" s="338"/>
      <c r="AC692" s="338"/>
      <c r="AD692" s="338"/>
      <c r="AE692" s="338"/>
      <c r="AF692" s="338"/>
      <c r="AG692" s="338"/>
      <c r="AH692" s="338"/>
      <c r="AI692" s="338"/>
      <c r="AJ692" s="338"/>
      <c r="AK692" s="338"/>
      <c r="AL692" s="338"/>
      <c r="AM692" s="338"/>
      <c r="AN692" s="338"/>
      <c r="AO692" s="338"/>
      <c r="AP692" s="338"/>
      <c r="AQ692" s="338"/>
      <c r="AR692" s="338"/>
      <c r="AS692" s="338"/>
      <c r="AT692" s="338"/>
      <c r="AU692" s="338"/>
      <c r="AV692" s="338"/>
      <c r="AW692" s="338"/>
      <c r="AX692" s="338"/>
      <c r="AY692" s="338"/>
      <c r="AZ692" s="338"/>
      <c r="BA692" s="341"/>
      <c r="BB692" s="420"/>
      <c r="BC692" s="341"/>
      <c r="BD692" s="341"/>
      <c r="BE692" s="341"/>
      <c r="BF692" s="341"/>
      <c r="BG692" s="341"/>
      <c r="BH692" s="341"/>
      <c r="BI692" s="341"/>
      <c r="BJ692" s="341"/>
      <c r="BK692" s="341"/>
      <c r="BL692" s="341"/>
      <c r="BM692" s="341"/>
      <c r="BN692" s="341"/>
      <c r="BO692" s="341"/>
      <c r="BP692" s="341"/>
      <c r="BQ692" s="341"/>
      <c r="BR692" s="341"/>
      <c r="BS692" s="341"/>
      <c r="BT692" s="341"/>
      <c r="BU692" s="341"/>
      <c r="BV692" s="341"/>
      <c r="BW692" s="341"/>
      <c r="BX692" s="341"/>
      <c r="BY692" s="341"/>
      <c r="BZ692" s="341"/>
      <c r="CA692" s="341"/>
      <c r="CB692" s="341"/>
      <c r="CC692" s="341"/>
      <c r="CD692" s="341"/>
      <c r="CE692" s="341"/>
      <c r="CF692" s="341"/>
      <c r="CG692" s="341"/>
      <c r="CH692" s="341"/>
      <c r="CI692" s="341"/>
      <c r="CJ692" s="341"/>
      <c r="CK692" s="341"/>
      <c r="CL692" s="341"/>
      <c r="CM692" s="341"/>
      <c r="CN692" s="341"/>
      <c r="CO692" s="341"/>
      <c r="CP692" s="341"/>
      <c r="CQ692" s="341"/>
      <c r="CR692" s="341"/>
      <c r="CS692" s="341"/>
      <c r="CT692" s="341"/>
      <c r="CU692" s="341"/>
      <c r="CV692" s="341"/>
      <c r="CW692" s="341"/>
      <c r="CX692" s="341"/>
      <c r="CY692" s="341"/>
      <c r="CZ692" s="341"/>
    </row>
    <row r="693" s="345" customFormat="true" ht="25.15" customHeight="true" x14ac:dyDescent="0.2">
      <c r="C693" s="1077"/>
      <c r="D693" s="1078"/>
      <c r="E693" s="609"/>
      <c r="F693" s="609"/>
      <c r="G693" s="609"/>
      <c r="H693" s="1077"/>
      <c r="I693" s="1078"/>
      <c r="J693" s="609"/>
      <c r="K693" s="609"/>
      <c r="L693" s="609"/>
      <c r="M693" s="1077"/>
      <c r="N693" s="1078"/>
      <c r="O693" s="609"/>
      <c r="P693" s="609"/>
      <c r="Q693" s="609"/>
      <c r="Z693" s="338"/>
      <c r="AA693" s="338"/>
      <c r="AB693" s="338"/>
      <c r="AC693" s="338"/>
      <c r="AD693" s="338"/>
      <c r="AE693" s="338"/>
      <c r="AF693" s="338"/>
      <c r="AG693" s="338"/>
      <c r="AH693" s="338"/>
      <c r="AI693" s="338"/>
      <c r="AJ693" s="338"/>
      <c r="AK693" s="338"/>
      <c r="AL693" s="338"/>
      <c r="AM693" s="338"/>
      <c r="AN693" s="338"/>
      <c r="AO693" s="338"/>
      <c r="AP693" s="338"/>
      <c r="AQ693" s="338"/>
      <c r="AR693" s="338"/>
      <c r="AS693" s="338"/>
      <c r="AT693" s="338"/>
      <c r="AU693" s="338"/>
      <c r="AV693" s="338"/>
      <c r="AW693" s="338"/>
      <c r="AX693" s="338"/>
      <c r="AY693" s="338"/>
      <c r="AZ693" s="338"/>
      <c r="BA693" s="341"/>
      <c r="BB693" s="420"/>
      <c r="BC693" s="341"/>
      <c r="BD693" s="341"/>
      <c r="BE693" s="341"/>
      <c r="BF693" s="341"/>
      <c r="BG693" s="341"/>
      <c r="BH693" s="341"/>
      <c r="BI693" s="341"/>
      <c r="BJ693" s="341"/>
      <c r="BK693" s="341"/>
      <c r="BL693" s="341"/>
      <c r="BM693" s="341"/>
      <c r="BN693" s="341"/>
      <c r="BO693" s="341"/>
      <c r="BP693" s="341"/>
      <c r="BQ693" s="341"/>
      <c r="BR693" s="341"/>
      <c r="BS693" s="341"/>
      <c r="BT693" s="341"/>
      <c r="BU693" s="341"/>
      <c r="BV693" s="341"/>
      <c r="BW693" s="341"/>
      <c r="BX693" s="341"/>
      <c r="BY693" s="341"/>
      <c r="BZ693" s="341"/>
      <c r="CA693" s="341"/>
      <c r="CB693" s="341"/>
      <c r="CC693" s="341"/>
      <c r="CD693" s="341"/>
      <c r="CE693" s="341"/>
      <c r="CF693" s="341"/>
      <c r="CG693" s="341"/>
      <c r="CH693" s="341"/>
      <c r="CI693" s="341"/>
      <c r="CJ693" s="341"/>
      <c r="CK693" s="341"/>
      <c r="CL693" s="341"/>
      <c r="CM693" s="341"/>
      <c r="CN693" s="341"/>
      <c r="CO693" s="341"/>
      <c r="CP693" s="341"/>
      <c r="CQ693" s="341"/>
      <c r="CR693" s="341"/>
      <c r="CS693" s="341"/>
      <c r="CT693" s="341"/>
      <c r="CU693" s="341"/>
      <c r="CV693" s="341"/>
      <c r="CW693" s="341"/>
      <c r="CX693" s="341"/>
      <c r="CY693" s="341"/>
      <c r="CZ693" s="341"/>
    </row>
    <row r="694" s="345" customFormat="true" ht="25.15" customHeight="true" x14ac:dyDescent="0.2">
      <c r="C694" s="1077"/>
      <c r="D694" s="1078"/>
      <c r="E694" s="609"/>
      <c r="F694" s="609"/>
      <c r="G694" s="609"/>
      <c r="H694" s="1077"/>
      <c r="I694" s="1078"/>
      <c r="J694" s="609"/>
      <c r="K694" s="609"/>
      <c r="L694" s="609"/>
      <c r="M694" s="1077"/>
      <c r="N694" s="1078"/>
      <c r="O694" s="609"/>
      <c r="P694" s="609"/>
      <c r="Q694" s="609"/>
      <c r="Z694" s="338"/>
      <c r="AA694" s="338"/>
      <c r="AB694" s="338"/>
      <c r="AC694" s="338"/>
      <c r="AD694" s="338"/>
      <c r="AE694" s="338"/>
      <c r="AF694" s="338"/>
      <c r="AG694" s="338"/>
      <c r="AH694" s="338"/>
      <c r="AI694" s="338"/>
      <c r="AJ694" s="338"/>
      <c r="AK694" s="338"/>
      <c r="AL694" s="338"/>
      <c r="AM694" s="338"/>
      <c r="AN694" s="338"/>
      <c r="AO694" s="338"/>
      <c r="AP694" s="338"/>
      <c r="AQ694" s="338"/>
      <c r="AR694" s="338"/>
      <c r="AS694" s="338"/>
      <c r="AT694" s="338"/>
      <c r="AU694" s="338"/>
      <c r="AV694" s="338"/>
      <c r="AW694" s="338"/>
      <c r="AX694" s="338"/>
      <c r="AY694" s="338"/>
      <c r="AZ694" s="338"/>
      <c r="BA694" s="341"/>
      <c r="BB694" s="420"/>
      <c r="BC694" s="341"/>
      <c r="BD694" s="341"/>
      <c r="BE694" s="341"/>
      <c r="BF694" s="341"/>
      <c r="BG694" s="341"/>
      <c r="BH694" s="341"/>
      <c r="BI694" s="341"/>
      <c r="BJ694" s="341"/>
      <c r="BK694" s="341"/>
      <c r="BL694" s="341"/>
      <c r="BM694" s="341"/>
      <c r="BN694" s="341"/>
      <c r="BO694" s="341"/>
      <c r="BP694" s="341"/>
      <c r="BQ694" s="341"/>
      <c r="BR694" s="341"/>
      <c r="BS694" s="341"/>
      <c r="BT694" s="341"/>
      <c r="BU694" s="341"/>
      <c r="BV694" s="341"/>
      <c r="BW694" s="341"/>
      <c r="BX694" s="341"/>
      <c r="BY694" s="341"/>
      <c r="BZ694" s="341"/>
      <c r="CA694" s="341"/>
      <c r="CB694" s="341"/>
      <c r="CC694" s="341"/>
      <c r="CD694" s="341"/>
      <c r="CE694" s="341"/>
      <c r="CF694" s="341"/>
      <c r="CG694" s="341"/>
      <c r="CH694" s="341"/>
      <c r="CI694" s="341"/>
      <c r="CJ694" s="341"/>
      <c r="CK694" s="341"/>
      <c r="CL694" s="341"/>
      <c r="CM694" s="341"/>
      <c r="CN694" s="341"/>
      <c r="CO694" s="341"/>
      <c r="CP694" s="341"/>
      <c r="CQ694" s="341"/>
      <c r="CR694" s="341"/>
      <c r="CS694" s="341"/>
      <c r="CT694" s="341"/>
      <c r="CU694" s="341"/>
      <c r="CV694" s="341"/>
      <c r="CW694" s="341"/>
      <c r="CX694" s="341"/>
      <c r="CY694" s="341"/>
      <c r="CZ694" s="341"/>
    </row>
    <row r="695" s="345" customFormat="true" ht="25.15" customHeight="true" x14ac:dyDescent="0.2">
      <c r="C695" s="1077"/>
      <c r="D695" s="1078"/>
      <c r="E695" s="609"/>
      <c r="F695" s="609"/>
      <c r="G695" s="609"/>
      <c r="H695" s="1077"/>
      <c r="I695" s="1078"/>
      <c r="J695" s="609"/>
      <c r="K695" s="609"/>
      <c r="L695" s="609"/>
      <c r="M695" s="1077"/>
      <c r="N695" s="1078"/>
      <c r="O695" s="609"/>
      <c r="P695" s="609"/>
      <c r="Q695" s="609"/>
      <c r="Z695" s="338"/>
      <c r="AA695" s="338"/>
      <c r="AB695" s="338"/>
      <c r="AC695" s="338"/>
      <c r="AD695" s="338"/>
      <c r="AE695" s="338"/>
      <c r="AF695" s="338"/>
      <c r="AG695" s="338"/>
      <c r="AH695" s="338"/>
      <c r="AI695" s="338"/>
      <c r="AJ695" s="338"/>
      <c r="AK695" s="338"/>
      <c r="AL695" s="338"/>
      <c r="AM695" s="338"/>
      <c r="AN695" s="338"/>
      <c r="AO695" s="338"/>
      <c r="AP695" s="338"/>
      <c r="AQ695" s="338"/>
      <c r="AR695" s="338"/>
      <c r="AS695" s="338"/>
      <c r="AT695" s="338"/>
      <c r="AU695" s="338"/>
      <c r="AV695" s="338"/>
      <c r="AW695" s="338"/>
      <c r="AX695" s="338"/>
      <c r="AY695" s="338"/>
      <c r="AZ695" s="338"/>
      <c r="BA695" s="341"/>
      <c r="BB695" s="420"/>
      <c r="BC695" s="341"/>
      <c r="BD695" s="341"/>
      <c r="BE695" s="341"/>
      <c r="BF695" s="341"/>
      <c r="BG695" s="341"/>
      <c r="BH695" s="341"/>
      <c r="BI695" s="341"/>
      <c r="BJ695" s="341"/>
      <c r="BK695" s="341"/>
      <c r="BL695" s="341"/>
      <c r="BM695" s="341"/>
      <c r="BN695" s="341"/>
      <c r="BO695" s="341"/>
      <c r="BP695" s="341"/>
      <c r="BQ695" s="341"/>
      <c r="BR695" s="341"/>
      <c r="BS695" s="341"/>
      <c r="BT695" s="341"/>
      <c r="BU695" s="341"/>
      <c r="BV695" s="341"/>
      <c r="BW695" s="341"/>
      <c r="BX695" s="341"/>
      <c r="BY695" s="341"/>
      <c r="BZ695" s="341"/>
      <c r="CA695" s="341"/>
      <c r="CB695" s="341"/>
      <c r="CC695" s="341"/>
      <c r="CD695" s="341"/>
      <c r="CE695" s="341"/>
      <c r="CF695" s="341"/>
      <c r="CG695" s="341"/>
      <c r="CH695" s="341"/>
      <c r="CI695" s="341"/>
      <c r="CJ695" s="341"/>
      <c r="CK695" s="341"/>
      <c r="CL695" s="341"/>
      <c r="CM695" s="341"/>
      <c r="CN695" s="341"/>
      <c r="CO695" s="341"/>
      <c r="CP695" s="341"/>
      <c r="CQ695" s="341"/>
      <c r="CR695" s="341"/>
      <c r="CS695" s="341"/>
      <c r="CT695" s="341"/>
      <c r="CU695" s="341"/>
      <c r="CV695" s="341"/>
      <c r="CW695" s="341"/>
      <c r="CX695" s="341"/>
      <c r="CY695" s="341"/>
      <c r="CZ695" s="341"/>
    </row>
    <row r="696" s="345" customFormat="true" ht="25.15" customHeight="true" x14ac:dyDescent="0.2">
      <c r="C696" s="1077"/>
      <c r="D696" s="1078"/>
      <c r="E696" s="609"/>
      <c r="F696" s="609"/>
      <c r="G696" s="609"/>
      <c r="H696" s="1077"/>
      <c r="I696" s="1078"/>
      <c r="J696" s="609"/>
      <c r="K696" s="609"/>
      <c r="L696" s="609"/>
      <c r="M696" s="1077"/>
      <c r="N696" s="1078"/>
      <c r="O696" s="609"/>
      <c r="P696" s="609"/>
      <c r="Q696" s="609"/>
      <c r="Z696" s="338"/>
      <c r="AA696" s="338"/>
      <c r="AB696" s="338"/>
      <c r="AC696" s="338"/>
      <c r="AD696" s="338"/>
      <c r="AE696" s="338"/>
      <c r="AF696" s="338"/>
      <c r="AG696" s="338"/>
      <c r="AH696" s="338"/>
      <c r="AI696" s="338"/>
      <c r="AJ696" s="338"/>
      <c r="AK696" s="338"/>
      <c r="AL696" s="338"/>
      <c r="AM696" s="338"/>
      <c r="AN696" s="338"/>
      <c r="AO696" s="338"/>
      <c r="AP696" s="338"/>
      <c r="AQ696" s="338"/>
      <c r="AR696" s="338"/>
      <c r="AS696" s="338"/>
      <c r="AT696" s="338"/>
      <c r="AU696" s="338"/>
      <c r="AV696" s="338"/>
      <c r="AW696" s="338"/>
      <c r="AX696" s="338"/>
      <c r="AY696" s="338"/>
      <c r="AZ696" s="338"/>
      <c r="BA696" s="341"/>
      <c r="BB696" s="420"/>
      <c r="BC696" s="341"/>
      <c r="BD696" s="341"/>
      <c r="BE696" s="341"/>
      <c r="BF696" s="341"/>
      <c r="BG696" s="341"/>
      <c r="BH696" s="341"/>
      <c r="BI696" s="341"/>
      <c r="BJ696" s="341"/>
      <c r="BK696" s="341"/>
      <c r="BL696" s="341"/>
      <c r="BM696" s="341"/>
      <c r="BN696" s="341"/>
      <c r="BO696" s="341"/>
      <c r="BP696" s="341"/>
      <c r="BQ696" s="341"/>
      <c r="BR696" s="341"/>
      <c r="BS696" s="341"/>
      <c r="BT696" s="341"/>
      <c r="BU696" s="341"/>
      <c r="BV696" s="341"/>
      <c r="BW696" s="341"/>
      <c r="BX696" s="341"/>
      <c r="BY696" s="341"/>
      <c r="BZ696" s="341"/>
      <c r="CA696" s="341"/>
      <c r="CB696" s="341"/>
      <c r="CC696" s="341"/>
      <c r="CD696" s="341"/>
      <c r="CE696" s="341"/>
      <c r="CF696" s="341"/>
      <c r="CG696" s="341"/>
      <c r="CH696" s="341"/>
      <c r="CI696" s="341"/>
      <c r="CJ696" s="341"/>
      <c r="CK696" s="341"/>
      <c r="CL696" s="341"/>
      <c r="CM696" s="341"/>
      <c r="CN696" s="341"/>
      <c r="CO696" s="341"/>
      <c r="CP696" s="341"/>
      <c r="CQ696" s="341"/>
      <c r="CR696" s="341"/>
      <c r="CS696" s="341"/>
      <c r="CT696" s="341"/>
      <c r="CU696" s="341"/>
      <c r="CV696" s="341"/>
      <c r="CW696" s="341"/>
      <c r="CX696" s="341"/>
      <c r="CY696" s="341"/>
      <c r="CZ696" s="341"/>
    </row>
    <row r="697" s="345" customFormat="true" ht="25.15" customHeight="true" x14ac:dyDescent="0.2">
      <c r="C697" s="1077"/>
      <c r="D697" s="1078"/>
      <c r="E697" s="609"/>
      <c r="F697" s="609"/>
      <c r="G697" s="609"/>
      <c r="H697" s="1077"/>
      <c r="I697" s="1078"/>
      <c r="J697" s="609"/>
      <c r="K697" s="609"/>
      <c r="L697" s="609"/>
      <c r="M697" s="1077"/>
      <c r="N697" s="1078"/>
      <c r="O697" s="609"/>
      <c r="P697" s="609"/>
      <c r="Q697" s="609"/>
      <c r="Z697" s="338"/>
      <c r="AA697" s="338"/>
      <c r="AB697" s="338"/>
      <c r="AC697" s="338"/>
      <c r="AD697" s="338"/>
      <c r="AE697" s="338"/>
      <c r="AF697" s="338"/>
      <c r="AG697" s="338"/>
      <c r="AH697" s="338"/>
      <c r="AI697" s="338"/>
      <c r="AJ697" s="338"/>
      <c r="AK697" s="338"/>
      <c r="AL697" s="338"/>
      <c r="AM697" s="338"/>
      <c r="AN697" s="338"/>
      <c r="AO697" s="338"/>
      <c r="AP697" s="338"/>
      <c r="AQ697" s="338"/>
      <c r="AR697" s="338"/>
      <c r="AS697" s="338"/>
      <c r="AT697" s="338"/>
      <c r="AU697" s="338"/>
      <c r="AV697" s="338"/>
      <c r="AW697" s="338"/>
      <c r="AX697" s="338"/>
      <c r="AY697" s="338"/>
      <c r="AZ697" s="338"/>
      <c r="BA697" s="341"/>
      <c r="BB697" s="420"/>
      <c r="BC697" s="341"/>
      <c r="BD697" s="341"/>
      <c r="BE697" s="341"/>
      <c r="BF697" s="341"/>
      <c r="BG697" s="341"/>
      <c r="BH697" s="341"/>
      <c r="BI697" s="341"/>
      <c r="BJ697" s="341"/>
      <c r="BK697" s="341"/>
      <c r="BL697" s="341"/>
      <c r="BM697" s="341"/>
      <c r="BN697" s="341"/>
      <c r="BO697" s="341"/>
      <c r="BP697" s="341"/>
      <c r="BQ697" s="341"/>
      <c r="BR697" s="341"/>
      <c r="BS697" s="341"/>
      <c r="BT697" s="341"/>
      <c r="BU697" s="341"/>
      <c r="BV697" s="341"/>
      <c r="BW697" s="341"/>
      <c r="BX697" s="341"/>
      <c r="BY697" s="341"/>
      <c r="BZ697" s="341"/>
      <c r="CA697" s="341"/>
      <c r="CB697" s="341"/>
      <c r="CC697" s="341"/>
      <c r="CD697" s="341"/>
      <c r="CE697" s="341"/>
      <c r="CF697" s="341"/>
      <c r="CG697" s="341"/>
      <c r="CH697" s="341"/>
      <c r="CI697" s="341"/>
      <c r="CJ697" s="341"/>
      <c r="CK697" s="341"/>
      <c r="CL697" s="341"/>
      <c r="CM697" s="341"/>
      <c r="CN697" s="341"/>
      <c r="CO697" s="341"/>
      <c r="CP697" s="341"/>
      <c r="CQ697" s="341"/>
      <c r="CR697" s="341"/>
      <c r="CS697" s="341"/>
      <c r="CT697" s="341"/>
      <c r="CU697" s="341"/>
      <c r="CV697" s="341"/>
      <c r="CW697" s="341"/>
      <c r="CX697" s="341"/>
      <c r="CY697" s="341"/>
      <c r="CZ697" s="341"/>
    </row>
    <row r="698" s="345" customFormat="true" ht="25.15" customHeight="true" x14ac:dyDescent="0.2">
      <c r="C698" s="1077"/>
      <c r="D698" s="1078"/>
      <c r="E698" s="609"/>
      <c r="F698" s="609"/>
      <c r="G698" s="609"/>
      <c r="H698" s="1077"/>
      <c r="I698" s="1078"/>
      <c r="J698" s="609"/>
      <c r="K698" s="609"/>
      <c r="L698" s="609"/>
      <c r="M698" s="1077"/>
      <c r="N698" s="1078"/>
      <c r="O698" s="609"/>
      <c r="P698" s="609"/>
      <c r="Q698" s="609"/>
      <c r="Z698" s="338"/>
      <c r="AA698" s="338"/>
      <c r="AB698" s="338"/>
      <c r="AC698" s="338"/>
      <c r="AD698" s="338"/>
      <c r="AE698" s="338"/>
      <c r="AF698" s="338"/>
      <c r="AG698" s="338"/>
      <c r="AH698" s="338"/>
      <c r="AI698" s="338"/>
      <c r="AJ698" s="338"/>
      <c r="AK698" s="338"/>
      <c r="AL698" s="338"/>
      <c r="AM698" s="338"/>
      <c r="AN698" s="338"/>
      <c r="AO698" s="338"/>
      <c r="AP698" s="338"/>
      <c r="AQ698" s="338"/>
      <c r="AR698" s="338"/>
      <c r="AS698" s="338"/>
      <c r="AT698" s="338"/>
      <c r="AU698" s="338"/>
      <c r="AV698" s="338"/>
      <c r="AW698" s="338"/>
      <c r="AX698" s="338"/>
      <c r="AY698" s="338"/>
      <c r="AZ698" s="338"/>
      <c r="BA698" s="341"/>
      <c r="BB698" s="420"/>
      <c r="BC698" s="341"/>
      <c r="BD698" s="341"/>
      <c r="BE698" s="341"/>
      <c r="BF698" s="341"/>
      <c r="BG698" s="341"/>
      <c r="BH698" s="341"/>
      <c r="BI698" s="341"/>
      <c r="BJ698" s="341"/>
      <c r="BK698" s="341"/>
      <c r="BL698" s="341"/>
      <c r="BM698" s="341"/>
      <c r="BN698" s="341"/>
      <c r="BO698" s="341"/>
      <c r="BP698" s="341"/>
      <c r="BQ698" s="341"/>
      <c r="BR698" s="341"/>
      <c r="BS698" s="341"/>
      <c r="BT698" s="341"/>
      <c r="BU698" s="341"/>
      <c r="BV698" s="341"/>
      <c r="BW698" s="341"/>
      <c r="BX698" s="341"/>
      <c r="BY698" s="341"/>
      <c r="BZ698" s="341"/>
      <c r="CA698" s="341"/>
      <c r="CB698" s="341"/>
      <c r="CC698" s="341"/>
      <c r="CD698" s="341"/>
      <c r="CE698" s="341"/>
      <c r="CF698" s="341"/>
      <c r="CG698" s="341"/>
      <c r="CH698" s="341"/>
      <c r="CI698" s="341"/>
      <c r="CJ698" s="341"/>
      <c r="CK698" s="341"/>
      <c r="CL698" s="341"/>
      <c r="CM698" s="341"/>
      <c r="CN698" s="341"/>
      <c r="CO698" s="341"/>
      <c r="CP698" s="341"/>
      <c r="CQ698" s="341"/>
      <c r="CR698" s="341"/>
      <c r="CS698" s="341"/>
      <c r="CT698" s="341"/>
      <c r="CU698" s="341"/>
      <c r="CV698" s="341"/>
      <c r="CW698" s="341"/>
      <c r="CX698" s="341"/>
      <c r="CY698" s="341"/>
      <c r="CZ698" s="341"/>
    </row>
    <row r="699" s="345" customFormat="true" ht="25.15" customHeight="true" x14ac:dyDescent="0.2">
      <c r="C699" s="1077"/>
      <c r="D699" s="1078"/>
      <c r="E699" s="609"/>
      <c r="F699" s="609"/>
      <c r="G699" s="609"/>
      <c r="H699" s="1077"/>
      <c r="I699" s="1078"/>
      <c r="J699" s="609"/>
      <c r="K699" s="609"/>
      <c r="L699" s="609"/>
      <c r="M699" s="1077"/>
      <c r="N699" s="1078"/>
      <c r="O699" s="609"/>
      <c r="P699" s="609"/>
      <c r="Q699" s="609"/>
      <c r="Z699" s="338"/>
      <c r="AA699" s="338"/>
      <c r="AB699" s="338"/>
      <c r="AC699" s="338"/>
      <c r="AD699" s="338"/>
      <c r="AE699" s="338"/>
      <c r="AF699" s="338"/>
      <c r="AG699" s="338"/>
      <c r="AH699" s="338"/>
      <c r="AI699" s="338"/>
      <c r="AJ699" s="338"/>
      <c r="AK699" s="338"/>
      <c r="AL699" s="338"/>
      <c r="AM699" s="338"/>
      <c r="AN699" s="338"/>
      <c r="AO699" s="338"/>
      <c r="AP699" s="338"/>
      <c r="AQ699" s="338"/>
      <c r="AR699" s="338"/>
      <c r="AS699" s="338"/>
      <c r="AT699" s="338"/>
      <c r="AU699" s="338"/>
      <c r="AV699" s="338"/>
      <c r="AW699" s="338"/>
      <c r="AX699" s="338"/>
      <c r="AY699" s="338"/>
      <c r="AZ699" s="338"/>
      <c r="BA699" s="341"/>
      <c r="BB699" s="420"/>
      <c r="BC699" s="341"/>
      <c r="BD699" s="341"/>
      <c r="BE699" s="341"/>
      <c r="BF699" s="341"/>
      <c r="BG699" s="341"/>
      <c r="BH699" s="341"/>
      <c r="BI699" s="341"/>
      <c r="BJ699" s="341"/>
      <c r="BK699" s="341"/>
      <c r="BL699" s="341"/>
      <c r="BM699" s="341"/>
      <c r="BN699" s="341"/>
      <c r="BO699" s="341"/>
      <c r="BP699" s="341"/>
      <c r="BQ699" s="341"/>
      <c r="BR699" s="341"/>
      <c r="BS699" s="341"/>
      <c r="BT699" s="341"/>
      <c r="BU699" s="341"/>
      <c r="BV699" s="341"/>
      <c r="BW699" s="341"/>
      <c r="BX699" s="341"/>
      <c r="BY699" s="341"/>
      <c r="BZ699" s="341"/>
      <c r="CA699" s="341"/>
      <c r="CB699" s="341"/>
      <c r="CC699" s="341"/>
      <c r="CD699" s="341"/>
      <c r="CE699" s="341"/>
      <c r="CF699" s="341"/>
      <c r="CG699" s="341"/>
      <c r="CH699" s="341"/>
      <c r="CI699" s="341"/>
      <c r="CJ699" s="341"/>
      <c r="CK699" s="341"/>
      <c r="CL699" s="341"/>
      <c r="CM699" s="341"/>
      <c r="CN699" s="341"/>
      <c r="CO699" s="341"/>
      <c r="CP699" s="341"/>
      <c r="CQ699" s="341"/>
      <c r="CR699" s="341"/>
      <c r="CS699" s="341"/>
      <c r="CT699" s="341"/>
      <c r="CU699" s="341"/>
      <c r="CV699" s="341"/>
      <c r="CW699" s="341"/>
      <c r="CX699" s="341"/>
      <c r="CY699" s="341"/>
      <c r="CZ699" s="341"/>
    </row>
    <row r="700" s="345" customFormat="true" ht="25.15" customHeight="true" x14ac:dyDescent="0.2">
      <c r="C700" s="609"/>
      <c r="D700" s="609"/>
      <c r="E700" s="609"/>
      <c r="F700" s="609"/>
      <c r="G700" s="609"/>
      <c r="H700" s="609"/>
      <c r="I700" s="609"/>
      <c r="J700" s="609"/>
      <c r="K700" s="609"/>
      <c r="L700" s="609"/>
      <c r="M700" s="609"/>
      <c r="N700" s="609"/>
      <c r="O700" s="609"/>
      <c r="P700" s="609"/>
      <c r="Q700" s="609"/>
      <c r="Z700" s="338"/>
      <c r="AA700" s="338"/>
      <c r="AB700" s="338"/>
      <c r="AC700" s="338"/>
      <c r="AD700" s="338"/>
      <c r="AE700" s="338"/>
      <c r="AF700" s="338"/>
      <c r="AG700" s="338"/>
      <c r="AH700" s="338"/>
      <c r="AI700" s="338"/>
      <c r="AJ700" s="338"/>
      <c r="AK700" s="338"/>
      <c r="AL700" s="338"/>
      <c r="AM700" s="338"/>
      <c r="AN700" s="338"/>
      <c r="AO700" s="338"/>
      <c r="AP700" s="338"/>
      <c r="AQ700" s="338"/>
      <c r="AR700" s="338"/>
      <c r="AS700" s="338"/>
      <c r="AT700" s="338"/>
      <c r="AU700" s="338"/>
      <c r="AV700" s="338"/>
      <c r="AW700" s="338"/>
      <c r="AX700" s="338"/>
      <c r="AY700" s="338"/>
      <c r="AZ700" s="338"/>
      <c r="BA700" s="341"/>
      <c r="BB700" s="420"/>
      <c r="BC700" s="341"/>
      <c r="BD700" s="341"/>
      <c r="BE700" s="341"/>
      <c r="BF700" s="341"/>
      <c r="BG700" s="341"/>
      <c r="BH700" s="341"/>
      <c r="BI700" s="341"/>
      <c r="BJ700" s="341"/>
      <c r="BK700" s="341"/>
      <c r="BL700" s="341"/>
      <c r="BM700" s="341"/>
      <c r="BN700" s="341"/>
      <c r="BO700" s="341"/>
      <c r="BP700" s="341"/>
      <c r="BQ700" s="341"/>
      <c r="BR700" s="341"/>
      <c r="BS700" s="341"/>
      <c r="BT700" s="341"/>
      <c r="BU700" s="341"/>
      <c r="BV700" s="341"/>
      <c r="BW700" s="341"/>
      <c r="BX700" s="341"/>
      <c r="BY700" s="341"/>
      <c r="BZ700" s="341"/>
      <c r="CA700" s="341"/>
      <c r="CB700" s="341"/>
      <c r="CC700" s="341"/>
      <c r="CD700" s="341"/>
      <c r="CE700" s="341"/>
      <c r="CF700" s="341"/>
      <c r="CG700" s="341"/>
      <c r="CH700" s="341"/>
      <c r="CI700" s="341"/>
      <c r="CJ700" s="341"/>
      <c r="CK700" s="341"/>
      <c r="CL700" s="341"/>
      <c r="CM700" s="341"/>
      <c r="CN700" s="341"/>
      <c r="CO700" s="341"/>
      <c r="CP700" s="341"/>
      <c r="CQ700" s="341"/>
      <c r="CR700" s="341"/>
      <c r="CS700" s="341"/>
      <c r="CT700" s="341"/>
      <c r="CU700" s="341"/>
      <c r="CV700" s="341"/>
      <c r="CW700" s="341"/>
      <c r="CX700" s="341"/>
      <c r="CY700" s="341"/>
      <c r="CZ700" s="341"/>
    </row>
    <row r="701" ht="25.15" customHeight="true" x14ac:dyDescent="0.2">
      <c r="C701" s="610"/>
      <c r="D701" s="610"/>
      <c r="E701" s="610"/>
      <c r="F701" s="610"/>
      <c r="G701" s="610"/>
      <c r="H701" s="610"/>
      <c r="I701" s="610"/>
      <c r="J701" s="610"/>
      <c r="K701" s="610"/>
      <c r="L701" s="610"/>
      <c r="M701" s="610"/>
      <c r="N701" s="610"/>
      <c r="O701" s="610"/>
      <c r="P701" s="610"/>
      <c r="Q701" s="610"/>
      <c r="BA701" s="341"/>
      <c r="BB701" s="420"/>
      <c r="BC701" s="341"/>
      <c r="BD701" s="341"/>
      <c r="BE701" s="341"/>
      <c r="BF701" s="341"/>
      <c r="BG701" s="341"/>
      <c r="BH701" s="341"/>
      <c r="BI701" s="341"/>
      <c r="BJ701" s="341"/>
      <c r="BK701" s="341"/>
      <c r="BL701" s="341"/>
      <c r="BM701" s="341"/>
      <c r="BN701" s="341"/>
      <c r="BO701" s="341"/>
      <c r="BP701" s="341"/>
      <c r="BQ701" s="341"/>
      <c r="BR701" s="341"/>
      <c r="BS701" s="341"/>
      <c r="BT701" s="341"/>
      <c r="BU701" s="341"/>
      <c r="BV701" s="341"/>
      <c r="BW701" s="341"/>
      <c r="BX701" s="341"/>
      <c r="BY701" s="341"/>
      <c r="BZ701" s="341"/>
      <c r="CA701" s="341"/>
      <c r="CB701" s="341"/>
      <c r="CC701" s="341"/>
      <c r="CD701" s="341"/>
      <c r="CE701" s="341"/>
      <c r="CF701" s="341"/>
      <c r="CG701" s="341"/>
      <c r="CH701" s="341"/>
      <c r="CI701" s="341"/>
      <c r="CJ701" s="341"/>
      <c r="CK701" s="341"/>
      <c r="CL701" s="341"/>
      <c r="CM701" s="341"/>
      <c r="CN701" s="341"/>
      <c r="CO701" s="341"/>
      <c r="CP701" s="341"/>
      <c r="CQ701" s="341"/>
      <c r="CR701" s="341"/>
      <c r="CS701" s="341"/>
      <c r="CT701" s="341"/>
      <c r="CU701" s="341"/>
      <c r="CV701" s="341"/>
      <c r="CW701" s="341"/>
      <c r="CX701" s="341"/>
      <c r="CY701" s="341"/>
      <c r="CZ701" s="341"/>
    </row>
    <row r="702" ht="25.15" customHeight="true" x14ac:dyDescent="0.2">
      <c r="C702" s="610"/>
      <c r="D702" s="610"/>
      <c r="E702" s="610"/>
      <c r="F702" s="610"/>
      <c r="G702" s="610"/>
      <c r="H702" s="610"/>
      <c r="I702" s="610"/>
      <c r="J702" s="610"/>
      <c r="K702" s="610"/>
      <c r="L702" s="610"/>
      <c r="M702" s="610"/>
      <c r="N702" s="610"/>
      <c r="O702" s="610"/>
      <c r="P702" s="610"/>
      <c r="Q702" s="610"/>
      <c r="BA702" s="341"/>
      <c r="BB702" s="420"/>
      <c r="BC702" s="341"/>
      <c r="BD702" s="341"/>
      <c r="BE702" s="341"/>
      <c r="BF702" s="341"/>
      <c r="BG702" s="341"/>
      <c r="BH702" s="341"/>
      <c r="BI702" s="341"/>
      <c r="BJ702" s="341"/>
      <c r="BK702" s="341"/>
      <c r="BL702" s="341"/>
      <c r="BM702" s="341"/>
      <c r="BN702" s="341"/>
      <c r="BO702" s="341"/>
      <c r="BP702" s="341"/>
      <c r="BQ702" s="341"/>
      <c r="BR702" s="341"/>
      <c r="BS702" s="341"/>
      <c r="BT702" s="341"/>
      <c r="BU702" s="341"/>
      <c r="BV702" s="341"/>
      <c r="BW702" s="341"/>
      <c r="BX702" s="341"/>
      <c r="BY702" s="341"/>
      <c r="BZ702" s="341"/>
      <c r="CA702" s="341"/>
      <c r="CB702" s="341"/>
      <c r="CC702" s="341"/>
      <c r="CD702" s="341"/>
      <c r="CE702" s="341"/>
      <c r="CF702" s="341"/>
      <c r="CG702" s="341"/>
      <c r="CH702" s="341"/>
      <c r="CI702" s="341"/>
      <c r="CJ702" s="341"/>
      <c r="CK702" s="341"/>
      <c r="CL702" s="341"/>
      <c r="CM702" s="341"/>
      <c r="CN702" s="341"/>
      <c r="CO702" s="341"/>
      <c r="CP702" s="341"/>
      <c r="CQ702" s="341"/>
      <c r="CR702" s="341"/>
      <c r="CS702" s="341"/>
      <c r="CT702" s="341"/>
      <c r="CU702" s="341"/>
      <c r="CV702" s="341"/>
      <c r="CW702" s="341"/>
      <c r="CX702" s="341"/>
      <c r="CY702" s="341"/>
      <c r="CZ702" s="341"/>
    </row>
    <row r="703" ht="25.15" customHeight="true" x14ac:dyDescent="0.2">
      <c r="C703" s="610"/>
      <c r="D703" s="610"/>
      <c r="E703" s="610"/>
      <c r="F703" s="610"/>
      <c r="G703" s="610"/>
      <c r="H703" s="610"/>
      <c r="I703" s="610"/>
      <c r="J703" s="610"/>
      <c r="K703" s="610"/>
      <c r="L703" s="610"/>
      <c r="M703" s="610"/>
      <c r="N703" s="610"/>
      <c r="O703" s="610"/>
      <c r="P703" s="610"/>
      <c r="Q703" s="610"/>
      <c r="BA703" s="341"/>
      <c r="BB703" s="420"/>
      <c r="BC703" s="341"/>
      <c r="BD703" s="341"/>
      <c r="BE703" s="341"/>
      <c r="BF703" s="341"/>
      <c r="BG703" s="341"/>
      <c r="BH703" s="341"/>
      <c r="BI703" s="341"/>
      <c r="BJ703" s="341"/>
      <c r="BK703" s="341"/>
      <c r="BL703" s="341"/>
      <c r="BM703" s="341"/>
      <c r="BN703" s="341"/>
      <c r="BO703" s="341"/>
      <c r="BP703" s="341"/>
      <c r="BQ703" s="341"/>
      <c r="BR703" s="341"/>
      <c r="BS703" s="341"/>
      <c r="BT703" s="341"/>
      <c r="BU703" s="341"/>
      <c r="BV703" s="341"/>
      <c r="BW703" s="341"/>
      <c r="BX703" s="341"/>
      <c r="BY703" s="341"/>
      <c r="BZ703" s="341"/>
      <c r="CA703" s="341"/>
      <c r="CB703" s="341"/>
      <c r="CC703" s="341"/>
      <c r="CD703" s="341"/>
      <c r="CE703" s="341"/>
      <c r="CF703" s="341"/>
      <c r="CG703" s="341"/>
      <c r="CH703" s="341"/>
      <c r="CI703" s="341"/>
      <c r="CJ703" s="341"/>
      <c r="CK703" s="341"/>
      <c r="CL703" s="341"/>
      <c r="CM703" s="341"/>
      <c r="CN703" s="341"/>
      <c r="CO703" s="341"/>
      <c r="CP703" s="341"/>
      <c r="CQ703" s="341"/>
      <c r="CR703" s="341"/>
      <c r="CS703" s="341"/>
      <c r="CT703" s="341"/>
      <c r="CU703" s="341"/>
      <c r="CV703" s="341"/>
      <c r="CW703" s="341"/>
      <c r="CX703" s="341"/>
      <c r="CY703" s="341"/>
      <c r="CZ703" s="341"/>
    </row>
    <row r="704" ht="25.15" customHeight="true" x14ac:dyDescent="0.2">
      <c r="C704" s="610"/>
      <c r="D704" s="610"/>
      <c r="E704" s="610"/>
      <c r="F704" s="610"/>
      <c r="G704" s="610"/>
      <c r="H704" s="610"/>
      <c r="I704" s="610"/>
      <c r="J704" s="610"/>
      <c r="K704" s="610"/>
      <c r="L704" s="610"/>
      <c r="M704" s="610"/>
      <c r="N704" s="610"/>
      <c r="O704" s="610"/>
      <c r="P704" s="610"/>
      <c r="Q704" s="610"/>
      <c r="BA704" s="341"/>
      <c r="BB704" s="420"/>
      <c r="BC704" s="341"/>
      <c r="BD704" s="341"/>
      <c r="BE704" s="341"/>
      <c r="BF704" s="341"/>
      <c r="BG704" s="341"/>
      <c r="BH704" s="341"/>
      <c r="BI704" s="341"/>
      <c r="BJ704" s="341"/>
      <c r="BK704" s="341"/>
      <c r="BL704" s="341"/>
      <c r="BM704" s="341"/>
      <c r="BN704" s="341"/>
      <c r="BO704" s="341"/>
      <c r="BP704" s="341"/>
      <c r="BQ704" s="341"/>
      <c r="BR704" s="341"/>
      <c r="BS704" s="341"/>
      <c r="BT704" s="341"/>
      <c r="BU704" s="341"/>
      <c r="BV704" s="341"/>
      <c r="BW704" s="341"/>
      <c r="BX704" s="341"/>
      <c r="BY704" s="341"/>
      <c r="BZ704" s="341"/>
      <c r="CA704" s="341"/>
      <c r="CB704" s="341"/>
      <c r="CC704" s="341"/>
      <c r="CD704" s="341"/>
      <c r="CE704" s="341"/>
      <c r="CF704" s="341"/>
      <c r="CG704" s="341"/>
      <c r="CH704" s="341"/>
      <c r="CI704" s="341"/>
      <c r="CJ704" s="341"/>
      <c r="CK704" s="341"/>
      <c r="CL704" s="341"/>
      <c r="CM704" s="341"/>
      <c r="CN704" s="341"/>
      <c r="CO704" s="341"/>
      <c r="CP704" s="341"/>
      <c r="CQ704" s="341"/>
      <c r="CR704" s="341"/>
      <c r="CS704" s="341"/>
      <c r="CT704" s="341"/>
      <c r="CU704" s="341"/>
      <c r="CV704" s="341"/>
      <c r="CW704" s="341"/>
      <c r="CX704" s="341"/>
      <c r="CY704" s="341"/>
      <c r="CZ704" s="341"/>
    </row>
    <row r="705" ht="25.15" customHeight="true" x14ac:dyDescent="0.2">
      <c r="C705" s="610"/>
      <c r="D705" s="610"/>
      <c r="E705" s="610"/>
      <c r="F705" s="610"/>
      <c r="G705" s="610"/>
      <c r="H705" s="610"/>
      <c r="I705" s="610"/>
      <c r="J705" s="610"/>
      <c r="K705" s="610"/>
      <c r="L705" s="610"/>
      <c r="M705" s="610"/>
      <c r="N705" s="610"/>
      <c r="O705" s="610"/>
      <c r="P705" s="610"/>
      <c r="Q705" s="610"/>
      <c r="BA705" s="341"/>
      <c r="BB705" s="420"/>
      <c r="BC705" s="341"/>
      <c r="BD705" s="341"/>
      <c r="BE705" s="341"/>
      <c r="BF705" s="341"/>
      <c r="BG705" s="341"/>
      <c r="BH705" s="341"/>
      <c r="BI705" s="341"/>
      <c r="BJ705" s="341"/>
      <c r="BK705" s="341"/>
      <c r="BL705" s="341"/>
      <c r="BM705" s="341"/>
      <c r="BN705" s="341"/>
      <c r="BO705" s="341"/>
      <c r="BP705" s="341"/>
      <c r="BQ705" s="341"/>
      <c r="BR705" s="341"/>
      <c r="BS705" s="341"/>
      <c r="BT705" s="341"/>
      <c r="BU705" s="341"/>
      <c r="BV705" s="341"/>
      <c r="BW705" s="341"/>
      <c r="BX705" s="341"/>
      <c r="BY705" s="341"/>
      <c r="BZ705" s="341"/>
      <c r="CA705" s="341"/>
      <c r="CB705" s="341"/>
      <c r="CC705" s="341"/>
      <c r="CD705" s="341"/>
      <c r="CE705" s="341"/>
      <c r="CF705" s="341"/>
      <c r="CG705" s="341"/>
      <c r="CH705" s="341"/>
      <c r="CI705" s="341"/>
      <c r="CJ705" s="341"/>
      <c r="CK705" s="341"/>
      <c r="CL705" s="341"/>
      <c r="CM705" s="341"/>
      <c r="CN705" s="341"/>
      <c r="CO705" s="341"/>
      <c r="CP705" s="341"/>
      <c r="CQ705" s="341"/>
      <c r="CR705" s="341"/>
      <c r="CS705" s="341"/>
      <c r="CT705" s="341"/>
      <c r="CU705" s="341"/>
      <c r="CV705" s="341"/>
      <c r="CW705" s="341"/>
      <c r="CX705" s="341"/>
      <c r="CY705" s="341"/>
      <c r="CZ705" s="341"/>
    </row>
    <row r="706" ht="25.15" customHeight="true" x14ac:dyDescent="0.2">
      <c r="C706" s="610"/>
      <c r="D706" s="610"/>
      <c r="E706" s="610"/>
      <c r="F706" s="610"/>
      <c r="G706" s="610"/>
      <c r="H706" s="610"/>
      <c r="I706" s="610"/>
      <c r="J706" s="610"/>
      <c r="K706" s="610"/>
      <c r="L706" s="610"/>
      <c r="M706" s="610"/>
      <c r="N706" s="610"/>
      <c r="O706" s="610"/>
      <c r="P706" s="610"/>
      <c r="Q706" s="610"/>
      <c r="BA706" s="341"/>
      <c r="BB706" s="420"/>
      <c r="BC706" s="341"/>
      <c r="BD706" s="341"/>
      <c r="BE706" s="341"/>
      <c r="BF706" s="341"/>
      <c r="BG706" s="341"/>
      <c r="BH706" s="341"/>
      <c r="BI706" s="341"/>
      <c r="BJ706" s="341"/>
      <c r="BK706" s="341"/>
      <c r="BL706" s="341"/>
      <c r="BM706" s="341"/>
      <c r="BN706" s="341"/>
      <c r="BO706" s="341"/>
      <c r="BP706" s="341"/>
      <c r="BQ706" s="341"/>
      <c r="BR706" s="341"/>
      <c r="BS706" s="341"/>
      <c r="BT706" s="341"/>
      <c r="BU706" s="341"/>
      <c r="BV706" s="341"/>
      <c r="BW706" s="341"/>
      <c r="BX706" s="341"/>
      <c r="BY706" s="341"/>
      <c r="BZ706" s="341"/>
      <c r="CA706" s="341"/>
      <c r="CB706" s="341"/>
      <c r="CC706" s="341"/>
      <c r="CD706" s="341"/>
      <c r="CE706" s="341"/>
      <c r="CF706" s="341"/>
      <c r="CG706" s="341"/>
      <c r="CH706" s="341"/>
      <c r="CI706" s="341"/>
      <c r="CJ706" s="341"/>
      <c r="CK706" s="341"/>
      <c r="CL706" s="341"/>
      <c r="CM706" s="341"/>
      <c r="CN706" s="341"/>
      <c r="CO706" s="341"/>
      <c r="CP706" s="341"/>
      <c r="CQ706" s="341"/>
      <c r="CR706" s="341"/>
      <c r="CS706" s="341"/>
      <c r="CT706" s="341"/>
      <c r="CU706" s="341"/>
      <c r="CV706" s="341"/>
      <c r="CW706" s="341"/>
      <c r="CX706" s="341"/>
      <c r="CY706" s="341"/>
      <c r="CZ706" s="341"/>
    </row>
    <row r="707" ht="25.15" customHeight="true" x14ac:dyDescent="0.2">
      <c r="C707" s="610"/>
      <c r="D707" s="610"/>
      <c r="E707" s="610"/>
      <c r="F707" s="610"/>
      <c r="G707" s="610"/>
      <c r="H707" s="610"/>
      <c r="I707" s="610"/>
      <c r="J707" s="610"/>
      <c r="K707" s="610"/>
      <c r="L707" s="610"/>
      <c r="M707" s="610"/>
      <c r="N707" s="610"/>
      <c r="O707" s="610"/>
      <c r="P707" s="610"/>
      <c r="Q707" s="610"/>
      <c r="BA707" s="341"/>
      <c r="BB707" s="420"/>
      <c r="BC707" s="341"/>
      <c r="BD707" s="341"/>
      <c r="BE707" s="341"/>
      <c r="BF707" s="341"/>
      <c r="BG707" s="341"/>
      <c r="BH707" s="341"/>
      <c r="BI707" s="341"/>
      <c r="BJ707" s="341"/>
      <c r="BK707" s="341"/>
      <c r="BL707" s="341"/>
      <c r="BM707" s="341"/>
      <c r="BN707" s="341"/>
      <c r="BO707" s="341"/>
      <c r="BP707" s="341"/>
      <c r="BQ707" s="341"/>
      <c r="BR707" s="341"/>
      <c r="BS707" s="341"/>
      <c r="BT707" s="341"/>
      <c r="BU707" s="341"/>
      <c r="BV707" s="341"/>
      <c r="BW707" s="341"/>
      <c r="BX707" s="341"/>
      <c r="BY707" s="341"/>
      <c r="BZ707" s="341"/>
      <c r="CA707" s="341"/>
      <c r="CB707" s="341"/>
      <c r="CC707" s="341"/>
      <c r="CD707" s="341"/>
      <c r="CE707" s="341"/>
      <c r="CF707" s="341"/>
      <c r="CG707" s="341"/>
      <c r="CH707" s="341"/>
      <c r="CI707" s="341"/>
      <c r="CJ707" s="341"/>
      <c r="CK707" s="341"/>
      <c r="CL707" s="341"/>
      <c r="CM707" s="341"/>
      <c r="CN707" s="341"/>
      <c r="CO707" s="341"/>
      <c r="CP707" s="341"/>
      <c r="CQ707" s="341"/>
      <c r="CR707" s="341"/>
      <c r="CS707" s="341"/>
      <c r="CT707" s="341"/>
      <c r="CU707" s="341"/>
      <c r="CV707" s="341"/>
      <c r="CW707" s="341"/>
      <c r="CX707" s="341"/>
      <c r="CY707" s="341"/>
      <c r="CZ707" s="341"/>
    </row>
    <row r="708" ht="25.15" customHeight="true" x14ac:dyDescent="0.2">
      <c r="C708" s="610"/>
      <c r="D708" s="610"/>
      <c r="E708" s="610"/>
      <c r="F708" s="610"/>
      <c r="G708" s="610"/>
      <c r="H708" s="610"/>
      <c r="I708" s="610"/>
      <c r="J708" s="610"/>
      <c r="K708" s="610"/>
      <c r="L708" s="610"/>
      <c r="M708" s="610"/>
      <c r="N708" s="610"/>
      <c r="O708" s="610"/>
      <c r="P708" s="610"/>
      <c r="Q708" s="610"/>
      <c r="BA708" s="341"/>
      <c r="BB708" s="420"/>
      <c r="BC708" s="341"/>
      <c r="BD708" s="341"/>
      <c r="BE708" s="341"/>
      <c r="BF708" s="341"/>
      <c r="BG708" s="341"/>
      <c r="BH708" s="341"/>
      <c r="BI708" s="341"/>
      <c r="BJ708" s="341"/>
      <c r="BK708" s="341"/>
      <c r="BL708" s="341"/>
      <c r="BM708" s="341"/>
      <c r="BN708" s="341"/>
      <c r="BO708" s="341"/>
      <c r="BP708" s="341"/>
      <c r="BQ708" s="341"/>
      <c r="BR708" s="341"/>
      <c r="BS708" s="341"/>
      <c r="BT708" s="341"/>
      <c r="BU708" s="341"/>
      <c r="BV708" s="341"/>
      <c r="BW708" s="341"/>
      <c r="BX708" s="341"/>
      <c r="BY708" s="341"/>
      <c r="BZ708" s="341"/>
      <c r="CA708" s="341"/>
      <c r="CB708" s="341"/>
      <c r="CC708" s="341"/>
      <c r="CD708" s="341"/>
      <c r="CE708" s="341"/>
      <c r="CF708" s="341"/>
      <c r="CG708" s="341"/>
      <c r="CH708" s="341"/>
      <c r="CI708" s="341"/>
      <c r="CJ708" s="341"/>
      <c r="CK708" s="341"/>
      <c r="CL708" s="341"/>
      <c r="CM708" s="341"/>
      <c r="CN708" s="341"/>
      <c r="CO708" s="341"/>
      <c r="CP708" s="341"/>
      <c r="CQ708" s="341"/>
      <c r="CR708" s="341"/>
      <c r="CS708" s="341"/>
      <c r="CT708" s="341"/>
      <c r="CU708" s="341"/>
      <c r="CV708" s="341"/>
      <c r="CW708" s="341"/>
      <c r="CX708" s="341"/>
      <c r="CY708" s="341"/>
      <c r="CZ708" s="341"/>
    </row>
    <row r="709" ht="25.15" customHeight="true" x14ac:dyDescent="0.2">
      <c r="C709" s="610"/>
      <c r="D709" s="610"/>
      <c r="E709" s="610"/>
      <c r="F709" s="610"/>
      <c r="G709" s="610"/>
      <c r="H709" s="610"/>
      <c r="I709" s="610"/>
      <c r="J709" s="610"/>
      <c r="K709" s="610"/>
      <c r="L709" s="610"/>
      <c r="M709" s="610"/>
      <c r="N709" s="610"/>
      <c r="O709" s="610"/>
      <c r="P709" s="610"/>
      <c r="Q709" s="610"/>
      <c r="BA709" s="341"/>
      <c r="BB709" s="420"/>
      <c r="BC709" s="341"/>
      <c r="BD709" s="341"/>
      <c r="BE709" s="341"/>
      <c r="BF709" s="341"/>
      <c r="BG709" s="341"/>
      <c r="BH709" s="341"/>
      <c r="BI709" s="341"/>
      <c r="BJ709" s="341"/>
      <c r="BK709" s="341"/>
      <c r="BL709" s="341"/>
      <c r="BM709" s="341"/>
      <c r="BN709" s="341"/>
      <c r="BO709" s="341"/>
      <c r="BP709" s="341"/>
      <c r="BQ709" s="341"/>
      <c r="BR709" s="341"/>
      <c r="BS709" s="341"/>
      <c r="BT709" s="341"/>
      <c r="BU709" s="341"/>
      <c r="BV709" s="341"/>
      <c r="BW709" s="341"/>
      <c r="BX709" s="341"/>
      <c r="BY709" s="341"/>
      <c r="BZ709" s="341"/>
      <c r="CA709" s="341"/>
      <c r="CB709" s="341"/>
      <c r="CC709" s="341"/>
      <c r="CD709" s="341"/>
      <c r="CE709" s="341"/>
      <c r="CF709" s="341"/>
      <c r="CG709" s="341"/>
      <c r="CH709" s="341"/>
      <c r="CI709" s="341"/>
      <c r="CJ709" s="341"/>
      <c r="CK709" s="341"/>
      <c r="CL709" s="341"/>
      <c r="CM709" s="341"/>
      <c r="CN709" s="341"/>
      <c r="CO709" s="341"/>
      <c r="CP709" s="341"/>
      <c r="CQ709" s="341"/>
      <c r="CR709" s="341"/>
      <c r="CS709" s="341"/>
      <c r="CT709" s="341"/>
      <c r="CU709" s="341"/>
      <c r="CV709" s="341"/>
      <c r="CW709" s="341"/>
      <c r="CX709" s="341"/>
      <c r="CY709" s="341"/>
      <c r="CZ709" s="341"/>
    </row>
    <row r="710" ht="25.15" customHeight="true" x14ac:dyDescent="0.2">
      <c r="C710" s="610"/>
      <c r="D710" s="610"/>
      <c r="E710" s="610"/>
      <c r="F710" s="610"/>
      <c r="G710" s="610"/>
      <c r="H710" s="610"/>
      <c r="I710" s="610"/>
      <c r="J710" s="610"/>
      <c r="K710" s="610"/>
      <c r="L710" s="610"/>
      <c r="M710" s="610"/>
      <c r="N710" s="610"/>
      <c r="O710" s="610"/>
      <c r="P710" s="610"/>
      <c r="Q710" s="610"/>
      <c r="BA710" s="341"/>
      <c r="BB710" s="420"/>
      <c r="BC710" s="341"/>
      <c r="BD710" s="341"/>
      <c r="BE710" s="341"/>
      <c r="BF710" s="341"/>
      <c r="BG710" s="341"/>
      <c r="BH710" s="341"/>
      <c r="BI710" s="341"/>
      <c r="BJ710" s="341"/>
      <c r="BK710" s="341"/>
      <c r="BL710" s="341"/>
      <c r="BM710" s="341"/>
      <c r="BN710" s="341"/>
      <c r="BO710" s="341"/>
      <c r="BP710" s="341"/>
      <c r="BQ710" s="341"/>
      <c r="BR710" s="341"/>
      <c r="BS710" s="341"/>
      <c r="BT710" s="341"/>
      <c r="BU710" s="341"/>
      <c r="BV710" s="341"/>
      <c r="BW710" s="341"/>
      <c r="BX710" s="341"/>
      <c r="BY710" s="341"/>
      <c r="BZ710" s="341"/>
      <c r="CA710" s="341"/>
      <c r="CB710" s="341"/>
      <c r="CC710" s="341"/>
      <c r="CD710" s="341"/>
      <c r="CE710" s="341"/>
      <c r="CF710" s="341"/>
      <c r="CG710" s="341"/>
      <c r="CH710" s="341"/>
      <c r="CI710" s="341"/>
      <c r="CJ710" s="341"/>
      <c r="CK710" s="341"/>
      <c r="CL710" s="341"/>
      <c r="CM710" s="341"/>
      <c r="CN710" s="341"/>
      <c r="CO710" s="341"/>
      <c r="CP710" s="341"/>
      <c r="CQ710" s="341"/>
      <c r="CR710" s="341"/>
      <c r="CS710" s="341"/>
      <c r="CT710" s="341"/>
      <c r="CU710" s="341"/>
      <c r="CV710" s="341"/>
      <c r="CW710" s="341"/>
      <c r="CX710" s="341"/>
      <c r="CY710" s="341"/>
      <c r="CZ710" s="341"/>
    </row>
    <row r="711" ht="25.15" customHeight="true" x14ac:dyDescent="0.2">
      <c r="C711" s="610"/>
      <c r="D711" s="610"/>
      <c r="E711" s="610"/>
      <c r="F711" s="610"/>
      <c r="G711" s="610"/>
      <c r="H711" s="610"/>
      <c r="I711" s="610"/>
      <c r="J711" s="610"/>
      <c r="K711" s="610"/>
      <c r="L711" s="610"/>
      <c r="M711" s="610"/>
      <c r="N711" s="610"/>
      <c r="O711" s="610"/>
      <c r="P711" s="610"/>
      <c r="Q711" s="610"/>
      <c r="BA711" s="341"/>
      <c r="BB711" s="420"/>
      <c r="BC711" s="341"/>
      <c r="BD711" s="341"/>
      <c r="BE711" s="341"/>
      <c r="BF711" s="341"/>
      <c r="BG711" s="341"/>
      <c r="BH711" s="341"/>
      <c r="BI711" s="341"/>
      <c r="BJ711" s="341"/>
      <c r="BK711" s="341"/>
      <c r="BL711" s="341"/>
      <c r="BM711" s="341"/>
      <c r="BN711" s="341"/>
      <c r="BO711" s="341"/>
      <c r="BP711" s="341"/>
      <c r="BQ711" s="341"/>
      <c r="BR711" s="341"/>
      <c r="BS711" s="341"/>
      <c r="BT711" s="341"/>
      <c r="BU711" s="341"/>
      <c r="BV711" s="341"/>
      <c r="BW711" s="341"/>
      <c r="BX711" s="341"/>
      <c r="BY711" s="341"/>
      <c r="BZ711" s="341"/>
      <c r="CA711" s="341"/>
      <c r="CB711" s="341"/>
      <c r="CC711" s="341"/>
      <c r="CD711" s="341"/>
      <c r="CE711" s="341"/>
      <c r="CF711" s="341"/>
      <c r="CG711" s="341"/>
      <c r="CH711" s="341"/>
      <c r="CI711" s="341"/>
      <c r="CJ711" s="341"/>
      <c r="CK711" s="341"/>
      <c r="CL711" s="341"/>
      <c r="CM711" s="341"/>
      <c r="CN711" s="341"/>
      <c r="CO711" s="341"/>
      <c r="CP711" s="341"/>
      <c r="CQ711" s="341"/>
      <c r="CR711" s="341"/>
      <c r="CS711" s="341"/>
      <c r="CT711" s="341"/>
      <c r="CU711" s="341"/>
      <c r="CV711" s="341"/>
      <c r="CW711" s="341"/>
      <c r="CX711" s="341"/>
      <c r="CY711" s="341"/>
      <c r="CZ711" s="341"/>
    </row>
    <row r="712" ht="25.15" customHeight="true" x14ac:dyDescent="0.2">
      <c r="C712" s="610"/>
      <c r="D712" s="610"/>
      <c r="E712" s="610"/>
      <c r="F712" s="610"/>
      <c r="G712" s="610"/>
      <c r="H712" s="610"/>
      <c r="I712" s="610"/>
      <c r="J712" s="610"/>
      <c r="K712" s="610"/>
      <c r="L712" s="610"/>
      <c r="M712" s="610"/>
      <c r="N712" s="610"/>
      <c r="O712" s="610"/>
      <c r="P712" s="610"/>
      <c r="Q712" s="610"/>
      <c r="BA712" s="341"/>
      <c r="BB712" s="420"/>
      <c r="BC712" s="341"/>
      <c r="BD712" s="341"/>
      <c r="BE712" s="341"/>
      <c r="BF712" s="341"/>
      <c r="BG712" s="341"/>
      <c r="BH712" s="341"/>
      <c r="BI712" s="341"/>
      <c r="BJ712" s="341"/>
      <c r="BK712" s="341"/>
      <c r="BL712" s="341"/>
      <c r="BM712" s="341"/>
      <c r="BN712" s="341"/>
      <c r="BO712" s="341"/>
      <c r="BP712" s="341"/>
      <c r="BQ712" s="341"/>
      <c r="BR712" s="341"/>
      <c r="BS712" s="341"/>
      <c r="BT712" s="341"/>
      <c r="BU712" s="341"/>
      <c r="BV712" s="341"/>
      <c r="BW712" s="341"/>
      <c r="BX712" s="341"/>
      <c r="BY712" s="341"/>
      <c r="BZ712" s="341"/>
      <c r="CA712" s="341"/>
      <c r="CB712" s="341"/>
      <c r="CC712" s="341"/>
      <c r="CD712" s="341"/>
      <c r="CE712" s="341"/>
      <c r="CF712" s="341"/>
      <c r="CG712" s="341"/>
      <c r="CH712" s="341"/>
      <c r="CI712" s="341"/>
      <c r="CJ712" s="341"/>
      <c r="CK712" s="341"/>
      <c r="CL712" s="341"/>
      <c r="CM712" s="341"/>
      <c r="CN712" s="341"/>
      <c r="CO712" s="341"/>
      <c r="CP712" s="341"/>
      <c r="CQ712" s="341"/>
      <c r="CR712" s="341"/>
      <c r="CS712" s="341"/>
      <c r="CT712" s="341"/>
      <c r="CU712" s="341"/>
      <c r="CV712" s="341"/>
      <c r="CW712" s="341"/>
      <c r="CX712" s="341"/>
      <c r="CY712" s="341"/>
      <c r="CZ712" s="341"/>
    </row>
    <row r="713" ht="25.15" customHeight="true" x14ac:dyDescent="0.2">
      <c r="C713" s="610"/>
      <c r="D713" s="610"/>
      <c r="E713" s="610"/>
      <c r="F713" s="610"/>
      <c r="G713" s="610"/>
      <c r="H713" s="610"/>
      <c r="I713" s="610"/>
      <c r="J713" s="610"/>
      <c r="K713" s="610"/>
      <c r="L713" s="610"/>
      <c r="M713" s="610"/>
      <c r="N713" s="610"/>
      <c r="O713" s="610"/>
      <c r="P713" s="610"/>
      <c r="Q713" s="610"/>
      <c r="BA713" s="341"/>
      <c r="BB713" s="420"/>
      <c r="BC713" s="341"/>
      <c r="BD713" s="341"/>
      <c r="BE713" s="341"/>
      <c r="BF713" s="341"/>
      <c r="BG713" s="341"/>
      <c r="BH713" s="341"/>
      <c r="BI713" s="341"/>
      <c r="BJ713" s="341"/>
      <c r="BK713" s="341"/>
      <c r="BL713" s="341"/>
      <c r="BM713" s="341"/>
      <c r="BN713" s="341"/>
      <c r="BO713" s="341"/>
      <c r="BP713" s="341"/>
      <c r="BQ713" s="341"/>
      <c r="BR713" s="341"/>
      <c r="BS713" s="341"/>
      <c r="BT713" s="341"/>
      <c r="BU713" s="341"/>
      <c r="BV713" s="341"/>
      <c r="BW713" s="341"/>
      <c r="BX713" s="341"/>
      <c r="BY713" s="341"/>
      <c r="BZ713" s="341"/>
      <c r="CA713" s="341"/>
      <c r="CB713" s="341"/>
      <c r="CC713" s="341"/>
      <c r="CD713" s="341"/>
      <c r="CE713" s="341"/>
      <c r="CF713" s="341"/>
      <c r="CG713" s="341"/>
      <c r="CH713" s="341"/>
      <c r="CI713" s="341"/>
      <c r="CJ713" s="341"/>
      <c r="CK713" s="341"/>
      <c r="CL713" s="341"/>
      <c r="CM713" s="341"/>
      <c r="CN713" s="341"/>
      <c r="CO713" s="341"/>
      <c r="CP713" s="341"/>
      <c r="CQ713" s="341"/>
      <c r="CR713" s="341"/>
      <c r="CS713" s="341"/>
      <c r="CT713" s="341"/>
      <c r="CU713" s="341"/>
      <c r="CV713" s="341"/>
      <c r="CW713" s="341"/>
      <c r="CX713" s="341"/>
      <c r="CY713" s="341"/>
      <c r="CZ713" s="341"/>
    </row>
    <row r="714" ht="25.15" customHeight="true" x14ac:dyDescent="0.2">
      <c r="C714" s="610"/>
      <c r="D714" s="610"/>
      <c r="E714" s="610"/>
      <c r="F714" s="610"/>
      <c r="G714" s="610"/>
      <c r="H714" s="610"/>
      <c r="I714" s="610"/>
      <c r="J714" s="610"/>
      <c r="K714" s="610"/>
      <c r="L714" s="610"/>
      <c r="M714" s="610"/>
      <c r="N714" s="610"/>
      <c r="O714" s="610"/>
      <c r="P714" s="610"/>
      <c r="Q714" s="610"/>
      <c r="BA714" s="341"/>
      <c r="BB714" s="420"/>
      <c r="BC714" s="341"/>
      <c r="BD714" s="341"/>
      <c r="BE714" s="341"/>
      <c r="BF714" s="341"/>
      <c r="BG714" s="341"/>
      <c r="BH714" s="341"/>
      <c r="BI714" s="341"/>
      <c r="BJ714" s="341"/>
      <c r="BK714" s="341"/>
      <c r="BL714" s="341"/>
      <c r="BM714" s="341"/>
      <c r="BN714" s="341"/>
      <c r="BO714" s="341"/>
      <c r="BP714" s="341"/>
      <c r="BQ714" s="341"/>
      <c r="BR714" s="341"/>
      <c r="BS714" s="341"/>
      <c r="BT714" s="341"/>
      <c r="BU714" s="341"/>
      <c r="BV714" s="341"/>
      <c r="BW714" s="341"/>
      <c r="BX714" s="341"/>
      <c r="BY714" s="341"/>
      <c r="BZ714" s="341"/>
      <c r="CA714" s="341"/>
      <c r="CB714" s="341"/>
      <c r="CC714" s="341"/>
      <c r="CD714" s="341"/>
      <c r="CE714" s="341"/>
      <c r="CF714" s="341"/>
      <c r="CG714" s="341"/>
      <c r="CH714" s="341"/>
      <c r="CI714" s="341"/>
      <c r="CJ714" s="341"/>
      <c r="CK714" s="341"/>
      <c r="CL714" s="341"/>
      <c r="CM714" s="341"/>
      <c r="CN714" s="341"/>
      <c r="CO714" s="341"/>
      <c r="CP714" s="341"/>
      <c r="CQ714" s="341"/>
      <c r="CR714" s="341"/>
      <c r="CS714" s="341"/>
      <c r="CT714" s="341"/>
      <c r="CU714" s="341"/>
      <c r="CV714" s="341"/>
      <c r="CW714" s="341"/>
      <c r="CX714" s="341"/>
      <c r="CY714" s="341"/>
      <c r="CZ714" s="341"/>
    </row>
    <row r="715" ht="25.15" customHeight="true" x14ac:dyDescent="0.2">
      <c r="C715" s="610"/>
      <c r="D715" s="610"/>
      <c r="E715" s="610"/>
      <c r="F715" s="610"/>
      <c r="G715" s="610"/>
      <c r="H715" s="610"/>
      <c r="I715" s="610"/>
      <c r="J715" s="610"/>
      <c r="K715" s="610"/>
      <c r="L715" s="610"/>
      <c r="M715" s="610"/>
      <c r="N715" s="610"/>
      <c r="O715" s="610"/>
      <c r="P715" s="610"/>
      <c r="Q715" s="610"/>
      <c r="BA715" s="341"/>
      <c r="BB715" s="420"/>
      <c r="BC715" s="341"/>
      <c r="BD715" s="341"/>
      <c r="BE715" s="341"/>
      <c r="BF715" s="341"/>
      <c r="BG715" s="341"/>
      <c r="BH715" s="341"/>
      <c r="BI715" s="341"/>
      <c r="BJ715" s="341"/>
      <c r="BK715" s="341"/>
      <c r="BL715" s="341"/>
      <c r="BM715" s="341"/>
      <c r="BN715" s="341"/>
      <c r="BO715" s="341"/>
      <c r="BP715" s="341"/>
      <c r="BQ715" s="341"/>
      <c r="BR715" s="341"/>
      <c r="BS715" s="341"/>
      <c r="BT715" s="341"/>
      <c r="BU715" s="341"/>
      <c r="BV715" s="341"/>
      <c r="BW715" s="341"/>
      <c r="BX715" s="341"/>
      <c r="BY715" s="341"/>
      <c r="BZ715" s="341"/>
      <c r="CA715" s="341"/>
      <c r="CB715" s="341"/>
      <c r="CC715" s="341"/>
      <c r="CD715" s="341"/>
      <c r="CE715" s="341"/>
      <c r="CF715" s="341"/>
      <c r="CG715" s="341"/>
      <c r="CH715" s="341"/>
      <c r="CI715" s="341"/>
      <c r="CJ715" s="341"/>
      <c r="CK715" s="341"/>
      <c r="CL715" s="341"/>
      <c r="CM715" s="341"/>
      <c r="CN715" s="341"/>
      <c r="CO715" s="341"/>
      <c r="CP715" s="341"/>
      <c r="CQ715" s="341"/>
      <c r="CR715" s="341"/>
      <c r="CS715" s="341"/>
      <c r="CT715" s="341"/>
      <c r="CU715" s="341"/>
      <c r="CV715" s="341"/>
      <c r="CW715" s="341"/>
      <c r="CX715" s="341"/>
      <c r="CY715" s="341"/>
      <c r="CZ715" s="341"/>
    </row>
    <row r="716" ht="25.15" customHeight="true" x14ac:dyDescent="0.2">
      <c r="C716" s="610"/>
      <c r="D716" s="610"/>
      <c r="E716" s="610"/>
      <c r="F716" s="610"/>
      <c r="G716" s="610"/>
      <c r="H716" s="610"/>
      <c r="I716" s="610"/>
      <c r="J716" s="610"/>
      <c r="K716" s="610"/>
      <c r="L716" s="610"/>
      <c r="M716" s="610"/>
      <c r="N716" s="610"/>
      <c r="O716" s="610"/>
      <c r="P716" s="610"/>
      <c r="Q716" s="610"/>
      <c r="BA716" s="341"/>
      <c r="BB716" s="420"/>
      <c r="BC716" s="341"/>
      <c r="BD716" s="341"/>
      <c r="BE716" s="341"/>
      <c r="BF716" s="341"/>
      <c r="BG716" s="341"/>
      <c r="BH716" s="341"/>
      <c r="BI716" s="341"/>
      <c r="BJ716" s="341"/>
      <c r="BK716" s="341"/>
      <c r="BL716" s="341"/>
      <c r="BM716" s="341"/>
      <c r="BN716" s="341"/>
      <c r="BO716" s="341"/>
      <c r="BP716" s="341"/>
      <c r="BQ716" s="341"/>
      <c r="BR716" s="341"/>
      <c r="BS716" s="341"/>
      <c r="BT716" s="341"/>
      <c r="BU716" s="341"/>
      <c r="BV716" s="341"/>
      <c r="BW716" s="341"/>
      <c r="BX716" s="341"/>
      <c r="BY716" s="341"/>
      <c r="BZ716" s="341"/>
      <c r="CA716" s="341"/>
      <c r="CB716" s="341"/>
      <c r="CC716" s="341"/>
      <c r="CD716" s="341"/>
      <c r="CE716" s="341"/>
      <c r="CF716" s="341"/>
      <c r="CG716" s="341"/>
      <c r="CH716" s="341"/>
      <c r="CI716" s="341"/>
      <c r="CJ716" s="341"/>
      <c r="CK716" s="341"/>
      <c r="CL716" s="341"/>
      <c r="CM716" s="341"/>
      <c r="CN716" s="341"/>
      <c r="CO716" s="341"/>
      <c r="CP716" s="341"/>
      <c r="CQ716" s="341"/>
      <c r="CR716" s="341"/>
      <c r="CS716" s="341"/>
      <c r="CT716" s="341"/>
      <c r="CU716" s="341"/>
      <c r="CV716" s="341"/>
      <c r="CW716" s="341"/>
      <c r="CX716" s="341"/>
      <c r="CY716" s="341"/>
      <c r="CZ716" s="341"/>
    </row>
    <row r="717" ht="25.15" customHeight="true" x14ac:dyDescent="0.2">
      <c r="C717" s="610"/>
      <c r="D717" s="610"/>
      <c r="E717" s="610"/>
      <c r="F717" s="610"/>
      <c r="G717" s="610"/>
      <c r="H717" s="610"/>
      <c r="I717" s="610"/>
      <c r="J717" s="610"/>
      <c r="K717" s="610"/>
      <c r="L717" s="610"/>
      <c r="M717" s="610"/>
      <c r="N717" s="610"/>
      <c r="O717" s="610"/>
      <c r="P717" s="610"/>
      <c r="Q717" s="610"/>
      <c r="BA717" s="341"/>
      <c r="BB717" s="420"/>
      <c r="BC717" s="341"/>
      <c r="BD717" s="341"/>
      <c r="BE717" s="341"/>
      <c r="BF717" s="341"/>
      <c r="BG717" s="341"/>
      <c r="BH717" s="341"/>
      <c r="BI717" s="341"/>
      <c r="BJ717" s="341"/>
      <c r="BK717" s="341"/>
      <c r="BL717" s="341"/>
      <c r="BM717" s="341"/>
      <c r="BN717" s="341"/>
      <c r="BO717" s="341"/>
      <c r="BP717" s="341"/>
      <c r="BQ717" s="341"/>
      <c r="BR717" s="341"/>
      <c r="BS717" s="341"/>
      <c r="BT717" s="341"/>
      <c r="BU717" s="341"/>
      <c r="BV717" s="341"/>
      <c r="BW717" s="341"/>
      <c r="BX717" s="341"/>
      <c r="BY717" s="341"/>
      <c r="BZ717" s="341"/>
      <c r="CA717" s="341"/>
      <c r="CB717" s="341"/>
      <c r="CC717" s="341"/>
      <c r="CD717" s="341"/>
      <c r="CE717" s="341"/>
      <c r="CF717" s="341"/>
      <c r="CG717" s="341"/>
      <c r="CH717" s="341"/>
      <c r="CI717" s="341"/>
      <c r="CJ717" s="341"/>
      <c r="CK717" s="341"/>
      <c r="CL717" s="341"/>
      <c r="CM717" s="341"/>
      <c r="CN717" s="341"/>
      <c r="CO717" s="341"/>
      <c r="CP717" s="341"/>
      <c r="CQ717" s="341"/>
      <c r="CR717" s="341"/>
      <c r="CS717" s="341"/>
      <c r="CT717" s="341"/>
      <c r="CU717" s="341"/>
      <c r="CV717" s="341"/>
      <c r="CW717" s="341"/>
      <c r="CX717" s="341"/>
      <c r="CY717" s="341"/>
      <c r="CZ717" s="341"/>
    </row>
    <row r="718" ht="25.15" customHeight="true" x14ac:dyDescent="0.2">
      <c r="C718" s="610"/>
      <c r="D718" s="610"/>
      <c r="E718" s="610"/>
      <c r="F718" s="610"/>
      <c r="G718" s="610"/>
      <c r="H718" s="610"/>
      <c r="I718" s="610"/>
      <c r="J718" s="610"/>
      <c r="K718" s="610"/>
      <c r="L718" s="610"/>
      <c r="M718" s="610"/>
      <c r="N718" s="610"/>
      <c r="O718" s="610"/>
      <c r="P718" s="610"/>
      <c r="Q718" s="610"/>
      <c r="BA718" s="341"/>
      <c r="BB718" s="420"/>
      <c r="BC718" s="341"/>
      <c r="BD718" s="341"/>
      <c r="BE718" s="341"/>
      <c r="BF718" s="341"/>
      <c r="BG718" s="341"/>
      <c r="BH718" s="341"/>
      <c r="BI718" s="341"/>
      <c r="BJ718" s="341"/>
      <c r="BK718" s="341"/>
      <c r="BL718" s="341"/>
      <c r="BM718" s="341"/>
      <c r="BN718" s="341"/>
      <c r="BO718" s="341"/>
      <c r="BP718" s="341"/>
      <c r="BQ718" s="341"/>
      <c r="BR718" s="341"/>
      <c r="BS718" s="341"/>
      <c r="BT718" s="341"/>
      <c r="BU718" s="341"/>
      <c r="BV718" s="341"/>
      <c r="BW718" s="341"/>
      <c r="BX718" s="341"/>
      <c r="BY718" s="341"/>
      <c r="BZ718" s="341"/>
      <c r="CA718" s="341"/>
      <c r="CB718" s="341"/>
      <c r="CC718" s="341"/>
      <c r="CD718" s="341"/>
      <c r="CE718" s="341"/>
      <c r="CF718" s="341"/>
      <c r="CG718" s="341"/>
      <c r="CH718" s="341"/>
      <c r="CI718" s="341"/>
      <c r="CJ718" s="341"/>
      <c r="CK718" s="341"/>
      <c r="CL718" s="341"/>
      <c r="CM718" s="341"/>
      <c r="CN718" s="341"/>
      <c r="CO718" s="341"/>
      <c r="CP718" s="341"/>
      <c r="CQ718" s="341"/>
      <c r="CR718" s="341"/>
      <c r="CS718" s="341"/>
      <c r="CT718" s="341"/>
      <c r="CU718" s="341"/>
      <c r="CV718" s="341"/>
      <c r="CW718" s="341"/>
      <c r="CX718" s="341"/>
      <c r="CY718" s="341"/>
      <c r="CZ718" s="341"/>
    </row>
    <row r="719" ht="25.15" customHeight="true" x14ac:dyDescent="0.2">
      <c r="C719" s="610"/>
      <c r="D719" s="610"/>
      <c r="E719" s="610"/>
      <c r="F719" s="610"/>
      <c r="G719" s="610"/>
      <c r="H719" s="610"/>
      <c r="I719" s="610"/>
      <c r="J719" s="610"/>
      <c r="K719" s="610"/>
      <c r="L719" s="610"/>
      <c r="M719" s="610"/>
      <c r="N719" s="610"/>
      <c r="O719" s="610"/>
      <c r="P719" s="610"/>
      <c r="Q719" s="610"/>
      <c r="BA719" s="341"/>
      <c r="BB719" s="420"/>
      <c r="BC719" s="341"/>
      <c r="BD719" s="341"/>
      <c r="BE719" s="341"/>
      <c r="BF719" s="341"/>
      <c r="BG719" s="341"/>
      <c r="BH719" s="341"/>
      <c r="BI719" s="341"/>
      <c r="BJ719" s="341"/>
      <c r="BK719" s="341"/>
      <c r="BL719" s="341"/>
      <c r="BM719" s="341"/>
      <c r="BN719" s="341"/>
      <c r="BO719" s="341"/>
      <c r="BP719" s="341"/>
      <c r="BQ719" s="341"/>
      <c r="BR719" s="341"/>
      <c r="BS719" s="341"/>
      <c r="BT719" s="341"/>
      <c r="BU719" s="341"/>
      <c r="BV719" s="341"/>
      <c r="BW719" s="341"/>
      <c r="BX719" s="341"/>
      <c r="BY719" s="341"/>
      <c r="BZ719" s="341"/>
      <c r="CA719" s="341"/>
      <c r="CB719" s="341"/>
      <c r="CC719" s="341"/>
      <c r="CD719" s="341"/>
      <c r="CE719" s="341"/>
      <c r="CF719" s="341"/>
      <c r="CG719" s="341"/>
      <c r="CH719" s="341"/>
      <c r="CI719" s="341"/>
      <c r="CJ719" s="341"/>
      <c r="CK719" s="341"/>
      <c r="CL719" s="341"/>
      <c r="CM719" s="341"/>
      <c r="CN719" s="341"/>
      <c r="CO719" s="341"/>
      <c r="CP719" s="341"/>
      <c r="CQ719" s="341"/>
      <c r="CR719" s="341"/>
      <c r="CS719" s="341"/>
      <c r="CT719" s="341"/>
      <c r="CU719" s="341"/>
      <c r="CV719" s="341"/>
      <c r="CW719" s="341"/>
      <c r="CX719" s="341"/>
      <c r="CY719" s="341"/>
      <c r="CZ719" s="341"/>
    </row>
    <row r="720" ht="25.15" customHeight="true" x14ac:dyDescent="0.2">
      <c r="C720" s="610"/>
      <c r="D720" s="610"/>
      <c r="E720" s="610"/>
      <c r="F720" s="610"/>
      <c r="G720" s="610"/>
      <c r="H720" s="610"/>
      <c r="I720" s="610"/>
      <c r="J720" s="610"/>
      <c r="K720" s="610"/>
      <c r="L720" s="610"/>
      <c r="M720" s="610"/>
      <c r="N720" s="610"/>
      <c r="O720" s="610"/>
      <c r="P720" s="610"/>
      <c r="Q720" s="610"/>
      <c r="BA720" s="341"/>
      <c r="BB720" s="420"/>
      <c r="BC720" s="341"/>
      <c r="BD720" s="341"/>
      <c r="BE720" s="341"/>
      <c r="BF720" s="341"/>
      <c r="BG720" s="341"/>
      <c r="BH720" s="341"/>
      <c r="BI720" s="341"/>
      <c r="BJ720" s="341"/>
      <c r="BK720" s="341"/>
      <c r="BL720" s="341"/>
      <c r="BM720" s="341"/>
      <c r="BN720" s="341"/>
      <c r="BO720" s="341"/>
      <c r="BP720" s="341"/>
      <c r="BQ720" s="341"/>
      <c r="BR720" s="341"/>
      <c r="BS720" s="341"/>
      <c r="BT720" s="341"/>
      <c r="BU720" s="341"/>
      <c r="BV720" s="341"/>
      <c r="BW720" s="341"/>
      <c r="BX720" s="341"/>
      <c r="BY720" s="341"/>
      <c r="BZ720" s="341"/>
      <c r="CA720" s="341"/>
      <c r="CB720" s="341"/>
      <c r="CC720" s="341"/>
      <c r="CD720" s="341"/>
      <c r="CE720" s="341"/>
      <c r="CF720" s="341"/>
      <c r="CG720" s="341"/>
      <c r="CH720" s="341"/>
      <c r="CI720" s="341"/>
      <c r="CJ720" s="341"/>
      <c r="CK720" s="341"/>
      <c r="CL720" s="341"/>
      <c r="CM720" s="341"/>
      <c r="CN720" s="341"/>
      <c r="CO720" s="341"/>
      <c r="CP720" s="341"/>
      <c r="CQ720" s="341"/>
      <c r="CR720" s="341"/>
      <c r="CS720" s="341"/>
      <c r="CT720" s="341"/>
      <c r="CU720" s="341"/>
      <c r="CV720" s="341"/>
      <c r="CW720" s="341"/>
      <c r="CX720" s="341"/>
      <c r="CY720" s="341"/>
      <c r="CZ720" s="341"/>
    </row>
    <row r="721" ht="25.15" customHeight="true" x14ac:dyDescent="0.2">
      <c r="C721" s="610"/>
      <c r="D721" s="610"/>
      <c r="E721" s="610"/>
      <c r="F721" s="610"/>
      <c r="G721" s="610"/>
      <c r="H721" s="610"/>
      <c r="I721" s="610"/>
      <c r="J721" s="610"/>
      <c r="K721" s="610"/>
      <c r="L721" s="610"/>
      <c r="M721" s="610"/>
      <c r="N721" s="610"/>
      <c r="O721" s="610"/>
      <c r="P721" s="610"/>
      <c r="Q721" s="610"/>
      <c r="BA721" s="341"/>
      <c r="BB721" s="420"/>
      <c r="BC721" s="341"/>
      <c r="BD721" s="341"/>
      <c r="BE721" s="341"/>
      <c r="BF721" s="341"/>
      <c r="BG721" s="341"/>
      <c r="BH721" s="341"/>
      <c r="BI721" s="341"/>
      <c r="BJ721" s="341"/>
      <c r="BK721" s="341"/>
      <c r="BL721" s="341"/>
      <c r="BM721" s="341"/>
      <c r="BN721" s="341"/>
      <c r="BO721" s="341"/>
      <c r="BP721" s="341"/>
      <c r="BQ721" s="341"/>
      <c r="BR721" s="341"/>
      <c r="BS721" s="341"/>
      <c r="BT721" s="341"/>
      <c r="BU721" s="341"/>
      <c r="BV721" s="341"/>
      <c r="BW721" s="341"/>
      <c r="BX721" s="341"/>
      <c r="BY721" s="341"/>
      <c r="BZ721" s="341"/>
      <c r="CA721" s="341"/>
      <c r="CB721" s="341"/>
      <c r="CC721" s="341"/>
      <c r="CD721" s="341"/>
      <c r="CE721" s="341"/>
      <c r="CF721" s="341"/>
      <c r="CG721" s="341"/>
      <c r="CH721" s="341"/>
      <c r="CI721" s="341"/>
      <c r="CJ721" s="341"/>
      <c r="CK721" s="341"/>
      <c r="CL721" s="341"/>
      <c r="CM721" s="341"/>
      <c r="CN721" s="341"/>
      <c r="CO721" s="341"/>
      <c r="CP721" s="341"/>
      <c r="CQ721" s="341"/>
      <c r="CR721" s="341"/>
      <c r="CS721" s="341"/>
      <c r="CT721" s="341"/>
      <c r="CU721" s="341"/>
      <c r="CV721" s="341"/>
      <c r="CW721" s="341"/>
      <c r="CX721" s="341"/>
      <c r="CY721" s="341"/>
      <c r="CZ721" s="341"/>
    </row>
    <row r="722" ht="25.15" customHeight="true" x14ac:dyDescent="0.2">
      <c r="C722" s="610"/>
      <c r="D722" s="610"/>
      <c r="E722" s="610"/>
      <c r="F722" s="610"/>
      <c r="G722" s="610"/>
      <c r="H722" s="610"/>
      <c r="I722" s="610"/>
      <c r="J722" s="610"/>
      <c r="K722" s="610"/>
      <c r="L722" s="610"/>
      <c r="M722" s="610"/>
      <c r="N722" s="610"/>
      <c r="O722" s="610"/>
      <c r="P722" s="610"/>
      <c r="Q722" s="610"/>
      <c r="BA722" s="341"/>
      <c r="BB722" s="420"/>
      <c r="BC722" s="341"/>
      <c r="BD722" s="341"/>
      <c r="BE722" s="341"/>
      <c r="BF722" s="341"/>
      <c r="BG722" s="341"/>
      <c r="BH722" s="341"/>
      <c r="BI722" s="341"/>
      <c r="BJ722" s="341"/>
      <c r="BK722" s="341"/>
      <c r="BL722" s="341"/>
      <c r="BM722" s="341"/>
      <c r="BN722" s="341"/>
      <c r="BO722" s="341"/>
      <c r="BP722" s="341"/>
      <c r="BQ722" s="341"/>
      <c r="BR722" s="341"/>
      <c r="BS722" s="341"/>
      <c r="BT722" s="341"/>
      <c r="BU722" s="341"/>
      <c r="BV722" s="341"/>
      <c r="BW722" s="341"/>
      <c r="BX722" s="341"/>
      <c r="BY722" s="341"/>
      <c r="BZ722" s="341"/>
      <c r="CA722" s="341"/>
      <c r="CB722" s="341"/>
      <c r="CC722" s="341"/>
      <c r="CD722" s="341"/>
      <c r="CE722" s="341"/>
      <c r="CF722" s="341"/>
      <c r="CG722" s="341"/>
      <c r="CH722" s="341"/>
      <c r="CI722" s="341"/>
      <c r="CJ722" s="341"/>
      <c r="CK722" s="341"/>
      <c r="CL722" s="341"/>
      <c r="CM722" s="341"/>
      <c r="CN722" s="341"/>
      <c r="CO722" s="341"/>
      <c r="CP722" s="341"/>
      <c r="CQ722" s="341"/>
      <c r="CR722" s="341"/>
      <c r="CS722" s="341"/>
      <c r="CT722" s="341"/>
      <c r="CU722" s="341"/>
      <c r="CV722" s="341"/>
      <c r="CW722" s="341"/>
      <c r="CX722" s="341"/>
      <c r="CY722" s="341"/>
      <c r="CZ722" s="341"/>
    </row>
    <row r="723" ht="25.15" customHeight="true" x14ac:dyDescent="0.2">
      <c r="C723" s="610"/>
      <c r="D723" s="610"/>
      <c r="E723" s="610"/>
      <c r="F723" s="610"/>
      <c r="G723" s="610"/>
      <c r="H723" s="610"/>
      <c r="I723" s="610"/>
      <c r="J723" s="610"/>
      <c r="K723" s="610"/>
      <c r="L723" s="610"/>
      <c r="M723" s="610"/>
      <c r="N723" s="610"/>
      <c r="O723" s="610"/>
      <c r="P723" s="610"/>
      <c r="Q723" s="610"/>
      <c r="BA723" s="341"/>
      <c r="BB723" s="420"/>
      <c r="BC723" s="341"/>
      <c r="BD723" s="341"/>
      <c r="BE723" s="341"/>
      <c r="BF723" s="341"/>
      <c r="BG723" s="341"/>
      <c r="BH723" s="341"/>
      <c r="BI723" s="341"/>
      <c r="BJ723" s="341"/>
      <c r="BK723" s="341"/>
      <c r="BL723" s="341"/>
      <c r="BM723" s="341"/>
      <c r="BN723" s="341"/>
      <c r="BO723" s="341"/>
      <c r="BP723" s="341"/>
      <c r="BQ723" s="341"/>
      <c r="BR723" s="341"/>
      <c r="BS723" s="341"/>
      <c r="BT723" s="341"/>
      <c r="BU723" s="341"/>
      <c r="BV723" s="341"/>
      <c r="BW723" s="341"/>
      <c r="BX723" s="341"/>
      <c r="BY723" s="341"/>
      <c r="BZ723" s="341"/>
      <c r="CA723" s="341"/>
      <c r="CB723" s="341"/>
      <c r="CC723" s="341"/>
      <c r="CD723" s="341"/>
      <c r="CE723" s="341"/>
      <c r="CF723" s="341"/>
      <c r="CG723" s="341"/>
      <c r="CH723" s="341"/>
      <c r="CI723" s="341"/>
      <c r="CJ723" s="341"/>
      <c r="CK723" s="341"/>
      <c r="CL723" s="341"/>
      <c r="CM723" s="341"/>
      <c r="CN723" s="341"/>
      <c r="CO723" s="341"/>
      <c r="CP723" s="341"/>
      <c r="CQ723" s="341"/>
      <c r="CR723" s="341"/>
      <c r="CS723" s="341"/>
      <c r="CT723" s="341"/>
      <c r="CU723" s="341"/>
      <c r="CV723" s="341"/>
      <c r="CW723" s="341"/>
      <c r="CX723" s="341"/>
      <c r="CY723" s="341"/>
      <c r="CZ723" s="341"/>
    </row>
    <row r="724" ht="25.15" customHeight="true" x14ac:dyDescent="0.2">
      <c r="C724" s="610"/>
      <c r="D724" s="610"/>
      <c r="E724" s="610"/>
      <c r="F724" s="610"/>
      <c r="G724" s="610"/>
      <c r="H724" s="610"/>
      <c r="I724" s="610"/>
      <c r="J724" s="610"/>
      <c r="K724" s="610"/>
      <c r="L724" s="610"/>
      <c r="M724" s="610"/>
      <c r="N724" s="610"/>
      <c r="O724" s="610"/>
      <c r="P724" s="610"/>
      <c r="Q724" s="610"/>
      <c r="BA724" s="341"/>
      <c r="BB724" s="420"/>
      <c r="BC724" s="341"/>
      <c r="BD724" s="341"/>
      <c r="BE724" s="341"/>
      <c r="BF724" s="341"/>
      <c r="BG724" s="341"/>
      <c r="BH724" s="341"/>
      <c r="BI724" s="341"/>
      <c r="BJ724" s="341"/>
      <c r="BK724" s="341"/>
      <c r="BL724" s="341"/>
      <c r="BM724" s="341"/>
      <c r="BN724" s="341"/>
      <c r="BO724" s="341"/>
      <c r="BP724" s="341"/>
      <c r="BQ724" s="341"/>
      <c r="BR724" s="341"/>
      <c r="BS724" s="341"/>
      <c r="BT724" s="341"/>
      <c r="BU724" s="341"/>
      <c r="BV724" s="341"/>
      <c r="BW724" s="341"/>
      <c r="BX724" s="341"/>
      <c r="BY724" s="341"/>
      <c r="BZ724" s="341"/>
      <c r="CA724" s="341"/>
      <c r="CB724" s="341"/>
      <c r="CC724" s="341"/>
      <c r="CD724" s="341"/>
      <c r="CE724" s="341"/>
      <c r="CF724" s="341"/>
      <c r="CG724" s="341"/>
      <c r="CH724" s="341"/>
      <c r="CI724" s="341"/>
      <c r="CJ724" s="341"/>
      <c r="CK724" s="341"/>
      <c r="CL724" s="341"/>
      <c r="CM724" s="341"/>
      <c r="CN724" s="341"/>
      <c r="CO724" s="341"/>
      <c r="CP724" s="341"/>
      <c r="CQ724" s="341"/>
      <c r="CR724" s="341"/>
      <c r="CS724" s="341"/>
      <c r="CT724" s="341"/>
      <c r="CU724" s="341"/>
      <c r="CV724" s="341"/>
      <c r="CW724" s="341"/>
      <c r="CX724" s="341"/>
      <c r="CY724" s="341"/>
      <c r="CZ724" s="341"/>
    </row>
    <row r="725" ht="25.15" customHeight="true" x14ac:dyDescent="0.2">
      <c r="C725" s="610"/>
      <c r="D725" s="610"/>
      <c r="E725" s="610"/>
      <c r="F725" s="610"/>
      <c r="G725" s="610"/>
      <c r="H725" s="610"/>
      <c r="I725" s="610"/>
      <c r="J725" s="610"/>
      <c r="K725" s="610"/>
      <c r="L725" s="610"/>
      <c r="M725" s="610"/>
      <c r="N725" s="610"/>
      <c r="O725" s="610"/>
      <c r="P725" s="610"/>
      <c r="Q725" s="610"/>
      <c r="BA725" s="341"/>
      <c r="BB725" s="420"/>
      <c r="BC725" s="341"/>
      <c r="BD725" s="341"/>
      <c r="BE725" s="341"/>
      <c r="BF725" s="341"/>
      <c r="BG725" s="341"/>
      <c r="BH725" s="341"/>
      <c r="BI725" s="341"/>
      <c r="BJ725" s="341"/>
      <c r="BK725" s="341"/>
      <c r="BL725" s="341"/>
      <c r="BM725" s="341"/>
      <c r="BN725" s="341"/>
      <c r="BO725" s="341"/>
      <c r="BP725" s="341"/>
      <c r="BQ725" s="341"/>
      <c r="BR725" s="341"/>
      <c r="BS725" s="341"/>
      <c r="BT725" s="341"/>
      <c r="BU725" s="341"/>
      <c r="BV725" s="341"/>
      <c r="BW725" s="341"/>
      <c r="BX725" s="341"/>
      <c r="BY725" s="341"/>
      <c r="BZ725" s="341"/>
      <c r="CA725" s="341"/>
      <c r="CB725" s="341"/>
      <c r="CC725" s="341"/>
      <c r="CD725" s="341"/>
      <c r="CE725" s="341"/>
      <c r="CF725" s="341"/>
      <c r="CG725" s="341"/>
      <c r="CH725" s="341"/>
      <c r="CI725" s="341"/>
      <c r="CJ725" s="341"/>
      <c r="CK725" s="341"/>
      <c r="CL725" s="341"/>
      <c r="CM725" s="341"/>
      <c r="CN725" s="341"/>
      <c r="CO725" s="341"/>
      <c r="CP725" s="341"/>
      <c r="CQ725" s="341"/>
      <c r="CR725" s="341"/>
      <c r="CS725" s="341"/>
      <c r="CT725" s="341"/>
      <c r="CU725" s="341"/>
      <c r="CV725" s="341"/>
      <c r="CW725" s="341"/>
      <c r="CX725" s="341"/>
      <c r="CY725" s="341"/>
      <c r="CZ725" s="341"/>
    </row>
    <row r="726" ht="25.15" customHeight="true" x14ac:dyDescent="0.2">
      <c r="C726" s="610"/>
      <c r="D726" s="610"/>
      <c r="E726" s="610"/>
      <c r="F726" s="610"/>
      <c r="G726" s="610"/>
      <c r="H726" s="610"/>
      <c r="I726" s="610"/>
      <c r="J726" s="610"/>
      <c r="K726" s="610"/>
      <c r="L726" s="610"/>
      <c r="M726" s="610"/>
      <c r="N726" s="610"/>
      <c r="O726" s="610"/>
      <c r="P726" s="610"/>
      <c r="Q726" s="610"/>
      <c r="BA726" s="341"/>
      <c r="BB726" s="420"/>
      <c r="BC726" s="341"/>
      <c r="BD726" s="341"/>
      <c r="BE726" s="341"/>
      <c r="BF726" s="341"/>
      <c r="BG726" s="341"/>
      <c r="BH726" s="341"/>
      <c r="BI726" s="341"/>
      <c r="BJ726" s="341"/>
      <c r="BK726" s="341"/>
      <c r="BL726" s="341"/>
      <c r="BM726" s="341"/>
      <c r="BN726" s="341"/>
      <c r="BO726" s="341"/>
      <c r="BP726" s="341"/>
      <c r="BQ726" s="341"/>
      <c r="BR726" s="341"/>
      <c r="BS726" s="341"/>
      <c r="BT726" s="341"/>
      <c r="BU726" s="341"/>
      <c r="BV726" s="341"/>
      <c r="BW726" s="341"/>
      <c r="BX726" s="341"/>
      <c r="BY726" s="341"/>
      <c r="BZ726" s="341"/>
      <c r="CA726" s="341"/>
      <c r="CB726" s="341"/>
      <c r="CC726" s="341"/>
      <c r="CD726" s="341"/>
      <c r="CE726" s="341"/>
      <c r="CF726" s="341"/>
      <c r="CG726" s="341"/>
      <c r="CH726" s="341"/>
      <c r="CI726" s="341"/>
      <c r="CJ726" s="341"/>
      <c r="CK726" s="341"/>
      <c r="CL726" s="341"/>
      <c r="CM726" s="341"/>
      <c r="CN726" s="341"/>
      <c r="CO726" s="341"/>
      <c r="CP726" s="341"/>
      <c r="CQ726" s="341"/>
      <c r="CR726" s="341"/>
      <c r="CS726" s="341"/>
      <c r="CT726" s="341"/>
      <c r="CU726" s="341"/>
      <c r="CV726" s="341"/>
      <c r="CW726" s="341"/>
      <c r="CX726" s="341"/>
      <c r="CY726" s="341"/>
      <c r="CZ726" s="341"/>
    </row>
    <row r="727" ht="25.15" customHeight="true" x14ac:dyDescent="0.2">
      <c r="C727" s="610"/>
      <c r="D727" s="610"/>
      <c r="E727" s="610"/>
      <c r="F727" s="610"/>
      <c r="G727" s="610"/>
      <c r="H727" s="610"/>
      <c r="I727" s="610"/>
      <c r="J727" s="610"/>
      <c r="K727" s="610"/>
      <c r="L727" s="610"/>
      <c r="M727" s="610"/>
      <c r="N727" s="610"/>
      <c r="O727" s="610"/>
      <c r="P727" s="610"/>
      <c r="Q727" s="610"/>
      <c r="BA727" s="341"/>
      <c r="BB727" s="420"/>
      <c r="BC727" s="341"/>
      <c r="BD727" s="341"/>
      <c r="BE727" s="341"/>
      <c r="BF727" s="341"/>
      <c r="BG727" s="341"/>
      <c r="BH727" s="341"/>
      <c r="BI727" s="341"/>
      <c r="BJ727" s="341"/>
      <c r="BK727" s="341"/>
      <c r="BL727" s="341"/>
      <c r="BM727" s="341"/>
      <c r="BN727" s="341"/>
      <c r="BO727" s="341"/>
      <c r="BP727" s="341"/>
      <c r="BQ727" s="341"/>
      <c r="BR727" s="341"/>
      <c r="BS727" s="341"/>
      <c r="BT727" s="341"/>
      <c r="BU727" s="341"/>
      <c r="BV727" s="341"/>
      <c r="BW727" s="341"/>
      <c r="BX727" s="341"/>
      <c r="BY727" s="341"/>
      <c r="BZ727" s="341"/>
      <c r="CA727" s="341"/>
      <c r="CB727" s="341"/>
      <c r="CC727" s="341"/>
      <c r="CD727" s="341"/>
      <c r="CE727" s="341"/>
      <c r="CF727" s="341"/>
      <c r="CG727" s="341"/>
      <c r="CH727" s="341"/>
      <c r="CI727" s="341"/>
      <c r="CJ727" s="341"/>
      <c r="CK727" s="341"/>
      <c r="CL727" s="341"/>
      <c r="CM727" s="341"/>
      <c r="CN727" s="341"/>
      <c r="CO727" s="341"/>
      <c r="CP727" s="341"/>
      <c r="CQ727" s="341"/>
      <c r="CR727" s="341"/>
      <c r="CS727" s="341"/>
      <c r="CT727" s="341"/>
      <c r="CU727" s="341"/>
      <c r="CV727" s="341"/>
      <c r="CW727" s="341"/>
      <c r="CX727" s="341"/>
      <c r="CY727" s="341"/>
      <c r="CZ727" s="341"/>
    </row>
    <row r="728" ht="25.15" customHeight="true" x14ac:dyDescent="0.2">
      <c r="C728" s="610"/>
      <c r="D728" s="610"/>
      <c r="E728" s="610"/>
      <c r="F728" s="610"/>
      <c r="G728" s="610"/>
      <c r="H728" s="610"/>
      <c r="I728" s="610"/>
      <c r="J728" s="610"/>
      <c r="K728" s="610"/>
      <c r="L728" s="610"/>
      <c r="M728" s="610"/>
      <c r="N728" s="610"/>
      <c r="O728" s="610"/>
      <c r="P728" s="610"/>
      <c r="Q728" s="610"/>
      <c r="BA728" s="341"/>
      <c r="BB728" s="420"/>
      <c r="BC728" s="341"/>
      <c r="BD728" s="341"/>
      <c r="BE728" s="341"/>
      <c r="BF728" s="341"/>
      <c r="BG728" s="341"/>
      <c r="BH728" s="341"/>
      <c r="BI728" s="341"/>
      <c r="BJ728" s="341"/>
      <c r="BK728" s="341"/>
      <c r="BL728" s="341"/>
      <c r="BM728" s="341"/>
      <c r="BN728" s="341"/>
      <c r="BO728" s="341"/>
      <c r="BP728" s="341"/>
      <c r="BQ728" s="341"/>
      <c r="BR728" s="341"/>
      <c r="BS728" s="341"/>
      <c r="BT728" s="341"/>
      <c r="BU728" s="341"/>
      <c r="BV728" s="341"/>
      <c r="BW728" s="341"/>
      <c r="BX728" s="341"/>
      <c r="BY728" s="341"/>
      <c r="BZ728" s="341"/>
      <c r="CA728" s="341"/>
      <c r="CB728" s="341"/>
      <c r="CC728" s="341"/>
      <c r="CD728" s="341"/>
      <c r="CE728" s="341"/>
      <c r="CF728" s="341"/>
      <c r="CG728" s="341"/>
      <c r="CH728" s="341"/>
      <c r="CI728" s="341"/>
      <c r="CJ728" s="341"/>
      <c r="CK728" s="341"/>
      <c r="CL728" s="341"/>
      <c r="CM728" s="341"/>
      <c r="CN728" s="341"/>
      <c r="CO728" s="341"/>
      <c r="CP728" s="341"/>
      <c r="CQ728" s="341"/>
      <c r="CR728" s="341"/>
      <c r="CS728" s="341"/>
      <c r="CT728" s="341"/>
      <c r="CU728" s="341"/>
      <c r="CV728" s="341"/>
      <c r="CW728" s="341"/>
      <c r="CX728" s="341"/>
      <c r="CY728" s="341"/>
      <c r="CZ728" s="341"/>
    </row>
    <row r="729" ht="25.15" customHeight="true" x14ac:dyDescent="0.2">
      <c r="C729" s="610"/>
      <c r="D729" s="610"/>
      <c r="E729" s="610"/>
      <c r="F729" s="610"/>
      <c r="G729" s="610"/>
      <c r="H729" s="610"/>
      <c r="I729" s="610"/>
      <c r="J729" s="610"/>
      <c r="K729" s="610"/>
      <c r="L729" s="610"/>
      <c r="M729" s="610"/>
      <c r="N729" s="610"/>
      <c r="O729" s="610"/>
      <c r="P729" s="610"/>
      <c r="Q729" s="610"/>
      <c r="BA729" s="341"/>
      <c r="BB729" s="420"/>
      <c r="BC729" s="341"/>
      <c r="BD729" s="341"/>
      <c r="BE729" s="341"/>
      <c r="BF729" s="341"/>
      <c r="BG729" s="341"/>
      <c r="BH729" s="341"/>
      <c r="BI729" s="341"/>
      <c r="BJ729" s="341"/>
      <c r="BK729" s="341"/>
      <c r="BL729" s="341"/>
      <c r="BM729" s="341"/>
      <c r="BN729" s="341"/>
      <c r="BO729" s="341"/>
      <c r="BP729" s="341"/>
      <c r="BQ729" s="341"/>
      <c r="BR729" s="341"/>
      <c r="BS729" s="341"/>
      <c r="BT729" s="341"/>
      <c r="BU729" s="341"/>
      <c r="BV729" s="341"/>
      <c r="BW729" s="341"/>
      <c r="BX729" s="341"/>
      <c r="BY729" s="341"/>
      <c r="BZ729" s="341"/>
      <c r="CA729" s="341"/>
      <c r="CB729" s="341"/>
      <c r="CC729" s="341"/>
      <c r="CD729" s="341"/>
      <c r="CE729" s="341"/>
      <c r="CF729" s="341"/>
      <c r="CG729" s="341"/>
      <c r="CH729" s="341"/>
      <c r="CI729" s="341"/>
      <c r="CJ729" s="341"/>
      <c r="CK729" s="341"/>
      <c r="CL729" s="341"/>
      <c r="CM729" s="341"/>
      <c r="CN729" s="341"/>
      <c r="CO729" s="341"/>
      <c r="CP729" s="341"/>
      <c r="CQ729" s="341"/>
      <c r="CR729" s="341"/>
      <c r="CS729" s="341"/>
      <c r="CT729" s="341"/>
      <c r="CU729" s="341"/>
      <c r="CV729" s="341"/>
      <c r="CW729" s="341"/>
      <c r="CX729" s="341"/>
      <c r="CY729" s="341"/>
      <c r="CZ729" s="341"/>
    </row>
    <row r="730" ht="25.15" customHeight="true" x14ac:dyDescent="0.2">
      <c r="C730" s="610"/>
      <c r="D730" s="610"/>
      <c r="E730" s="610"/>
      <c r="F730" s="610"/>
      <c r="G730" s="610"/>
      <c r="H730" s="610"/>
      <c r="I730" s="610"/>
      <c r="J730" s="610"/>
      <c r="K730" s="610"/>
      <c r="L730" s="610"/>
      <c r="M730" s="610"/>
      <c r="N730" s="610"/>
      <c r="O730" s="610"/>
      <c r="P730" s="610"/>
      <c r="Q730" s="610"/>
      <c r="BA730" s="341"/>
      <c r="BB730" s="420"/>
      <c r="BC730" s="341"/>
      <c r="BD730" s="341"/>
      <c r="BE730" s="341"/>
      <c r="BF730" s="341"/>
      <c r="BG730" s="341"/>
      <c r="BH730" s="341"/>
      <c r="BI730" s="341"/>
      <c r="BJ730" s="341"/>
      <c r="BK730" s="341"/>
      <c r="BL730" s="341"/>
      <c r="BM730" s="341"/>
      <c r="BN730" s="341"/>
      <c r="BO730" s="341"/>
      <c r="BP730" s="341"/>
      <c r="BQ730" s="341"/>
      <c r="BR730" s="341"/>
      <c r="BS730" s="341"/>
      <c r="BT730" s="341"/>
      <c r="BU730" s="341"/>
      <c r="BV730" s="341"/>
      <c r="BW730" s="341"/>
      <c r="BX730" s="341"/>
      <c r="BY730" s="341"/>
      <c r="BZ730" s="341"/>
      <c r="CA730" s="341"/>
      <c r="CB730" s="341"/>
      <c r="CC730" s="341"/>
      <c r="CD730" s="341"/>
      <c r="CE730" s="341"/>
      <c r="CF730" s="341"/>
      <c r="CG730" s="341"/>
      <c r="CH730" s="341"/>
      <c r="CI730" s="341"/>
      <c r="CJ730" s="341"/>
      <c r="CK730" s="341"/>
      <c r="CL730" s="341"/>
      <c r="CM730" s="341"/>
      <c r="CN730" s="341"/>
      <c r="CO730" s="341"/>
      <c r="CP730" s="341"/>
      <c r="CQ730" s="341"/>
      <c r="CR730" s="341"/>
      <c r="CS730" s="341"/>
      <c r="CT730" s="341"/>
      <c r="CU730" s="341"/>
      <c r="CV730" s="341"/>
      <c r="CW730" s="341"/>
      <c r="CX730" s="341"/>
      <c r="CY730" s="341"/>
      <c r="CZ730" s="341"/>
    </row>
    <row r="731" ht="25.15" customHeight="true" x14ac:dyDescent="0.2">
      <c r="C731" s="610"/>
      <c r="D731" s="610"/>
      <c r="E731" s="610"/>
      <c r="F731" s="610"/>
      <c r="G731" s="610"/>
      <c r="H731" s="610"/>
      <c r="I731" s="610"/>
      <c r="J731" s="610"/>
      <c r="K731" s="610"/>
      <c r="L731" s="610"/>
      <c r="M731" s="610"/>
      <c r="N731" s="610"/>
      <c r="O731" s="610"/>
      <c r="P731" s="610"/>
      <c r="Q731" s="610"/>
      <c r="BA731" s="341"/>
      <c r="BB731" s="420"/>
      <c r="BC731" s="341"/>
      <c r="BD731" s="341"/>
      <c r="BE731" s="341"/>
      <c r="BF731" s="341"/>
      <c r="BG731" s="341"/>
      <c r="BH731" s="341"/>
      <c r="BI731" s="341"/>
      <c r="BJ731" s="341"/>
      <c r="BK731" s="341"/>
      <c r="BL731" s="341"/>
      <c r="BM731" s="341"/>
      <c r="BN731" s="341"/>
      <c r="BO731" s="341"/>
      <c r="BP731" s="341"/>
      <c r="BQ731" s="341"/>
      <c r="BR731" s="341"/>
      <c r="BS731" s="341"/>
      <c r="BT731" s="341"/>
      <c r="BU731" s="341"/>
      <c r="BV731" s="341"/>
      <c r="BW731" s="341"/>
      <c r="BX731" s="341"/>
      <c r="BY731" s="341"/>
      <c r="BZ731" s="341"/>
      <c r="CA731" s="341"/>
      <c r="CB731" s="341"/>
      <c r="CC731" s="341"/>
      <c r="CD731" s="341"/>
      <c r="CE731" s="341"/>
      <c r="CF731" s="341"/>
      <c r="CG731" s="341"/>
      <c r="CH731" s="341"/>
      <c r="CI731" s="341"/>
      <c r="CJ731" s="341"/>
      <c r="CK731" s="341"/>
      <c r="CL731" s="341"/>
      <c r="CM731" s="341"/>
      <c r="CN731" s="341"/>
      <c r="CO731" s="341"/>
      <c r="CP731" s="341"/>
      <c r="CQ731" s="341"/>
      <c r="CR731" s="341"/>
      <c r="CS731" s="341"/>
      <c r="CT731" s="341"/>
      <c r="CU731" s="341"/>
      <c r="CV731" s="341"/>
      <c r="CW731" s="341"/>
      <c r="CX731" s="341"/>
      <c r="CY731" s="341"/>
      <c r="CZ731" s="341"/>
    </row>
    <row r="732" ht="25.15" customHeight="true" x14ac:dyDescent="0.2">
      <c r="C732" s="610"/>
      <c r="D732" s="610"/>
      <c r="E732" s="610"/>
      <c r="F732" s="610"/>
      <c r="G732" s="610"/>
      <c r="H732" s="610"/>
      <c r="I732" s="610"/>
      <c r="J732" s="610"/>
      <c r="K732" s="610"/>
      <c r="L732" s="610"/>
      <c r="M732" s="610"/>
      <c r="N732" s="610"/>
      <c r="O732" s="610"/>
      <c r="P732" s="610"/>
      <c r="Q732" s="610"/>
      <c r="BA732" s="341"/>
      <c r="BB732" s="420"/>
      <c r="BC732" s="341"/>
      <c r="BD732" s="341"/>
      <c r="BE732" s="341"/>
      <c r="BF732" s="341"/>
      <c r="BG732" s="341"/>
      <c r="BH732" s="341"/>
      <c r="BI732" s="341"/>
      <c r="BJ732" s="341"/>
      <c r="BK732" s="341"/>
      <c r="BL732" s="341"/>
      <c r="BM732" s="341"/>
      <c r="BN732" s="341"/>
      <c r="BO732" s="341"/>
      <c r="BP732" s="341"/>
      <c r="BQ732" s="341"/>
      <c r="BR732" s="341"/>
      <c r="BS732" s="341"/>
      <c r="BT732" s="341"/>
      <c r="BU732" s="341"/>
      <c r="BV732" s="341"/>
      <c r="BW732" s="341"/>
      <c r="BX732" s="341"/>
      <c r="BY732" s="341"/>
      <c r="BZ732" s="341"/>
      <c r="CA732" s="341"/>
      <c r="CB732" s="341"/>
      <c r="CC732" s="341"/>
      <c r="CD732" s="341"/>
      <c r="CE732" s="341"/>
      <c r="CF732" s="341"/>
      <c r="CG732" s="341"/>
      <c r="CH732" s="341"/>
      <c r="CI732" s="341"/>
      <c r="CJ732" s="341"/>
      <c r="CK732" s="341"/>
      <c r="CL732" s="341"/>
      <c r="CM732" s="341"/>
      <c r="CN732" s="341"/>
      <c r="CO732" s="341"/>
      <c r="CP732" s="341"/>
      <c r="CQ732" s="341"/>
      <c r="CR732" s="341"/>
      <c r="CS732" s="341"/>
      <c r="CT732" s="341"/>
      <c r="CU732" s="341"/>
      <c r="CV732" s="341"/>
      <c r="CW732" s="341"/>
      <c r="CX732" s="341"/>
      <c r="CY732" s="341"/>
      <c r="CZ732" s="341"/>
    </row>
    <row r="733" ht="25.15" customHeight="true" x14ac:dyDescent="0.2">
      <c r="C733" s="610"/>
      <c r="D733" s="610"/>
      <c r="E733" s="610"/>
      <c r="F733" s="610"/>
      <c r="G733" s="610"/>
      <c r="H733" s="610"/>
      <c r="I733" s="610"/>
      <c r="J733" s="610"/>
      <c r="K733" s="610"/>
      <c r="L733" s="610"/>
      <c r="M733" s="610"/>
      <c r="N733" s="610"/>
      <c r="O733" s="610"/>
      <c r="P733" s="610"/>
      <c r="Q733" s="610"/>
      <c r="BA733" s="341"/>
      <c r="BB733" s="420"/>
      <c r="BC733" s="341"/>
      <c r="BD733" s="341"/>
      <c r="BE733" s="341"/>
      <c r="BF733" s="341"/>
      <c r="BG733" s="341"/>
      <c r="BH733" s="341"/>
      <c r="BI733" s="341"/>
      <c r="BJ733" s="341"/>
      <c r="BK733" s="341"/>
      <c r="BL733" s="341"/>
      <c r="BM733" s="341"/>
      <c r="BN733" s="341"/>
      <c r="BO733" s="341"/>
      <c r="BP733" s="341"/>
      <c r="BQ733" s="341"/>
      <c r="BR733" s="341"/>
      <c r="BS733" s="341"/>
      <c r="BT733" s="341"/>
      <c r="BU733" s="341"/>
      <c r="BV733" s="341"/>
      <c r="BW733" s="341"/>
      <c r="BX733" s="341"/>
      <c r="BY733" s="341"/>
      <c r="BZ733" s="341"/>
      <c r="CA733" s="341"/>
      <c r="CB733" s="341"/>
      <c r="CC733" s="341"/>
      <c r="CD733" s="341"/>
      <c r="CE733" s="341"/>
      <c r="CF733" s="341"/>
      <c r="CG733" s="341"/>
      <c r="CH733" s="341"/>
      <c r="CI733" s="341"/>
      <c r="CJ733" s="341"/>
      <c r="CK733" s="341"/>
      <c r="CL733" s="341"/>
      <c r="CM733" s="341"/>
      <c r="CN733" s="341"/>
      <c r="CO733" s="341"/>
      <c r="CP733" s="341"/>
      <c r="CQ733" s="341"/>
      <c r="CR733" s="341"/>
      <c r="CS733" s="341"/>
      <c r="CT733" s="341"/>
      <c r="CU733" s="341"/>
      <c r="CV733" s="341"/>
      <c r="CW733" s="341"/>
      <c r="CX733" s="341"/>
      <c r="CY733" s="341"/>
      <c r="CZ733" s="341"/>
    </row>
    <row r="734" ht="25.15" customHeight="true" x14ac:dyDescent="0.2">
      <c r="C734" s="610"/>
      <c r="D734" s="610"/>
      <c r="E734" s="610"/>
      <c r="F734" s="610"/>
      <c r="G734" s="610"/>
      <c r="H734" s="610"/>
      <c r="I734" s="610"/>
      <c r="J734" s="610"/>
      <c r="K734" s="610"/>
      <c r="L734" s="610"/>
      <c r="M734" s="610"/>
      <c r="N734" s="610"/>
      <c r="O734" s="610"/>
      <c r="P734" s="610"/>
      <c r="Q734" s="610"/>
      <c r="BA734" s="341"/>
      <c r="BB734" s="420"/>
      <c r="BC734" s="341"/>
      <c r="BD734" s="341"/>
      <c r="BE734" s="341"/>
      <c r="BF734" s="341"/>
      <c r="BG734" s="341"/>
      <c r="BH734" s="341"/>
      <c r="BI734" s="341"/>
      <c r="BJ734" s="341"/>
      <c r="BK734" s="341"/>
      <c r="BL734" s="341"/>
      <c r="BM734" s="341"/>
      <c r="BN734" s="341"/>
      <c r="BO734" s="341"/>
      <c r="BP734" s="341"/>
      <c r="BQ734" s="341"/>
      <c r="BR734" s="341"/>
      <c r="BS734" s="341"/>
      <c r="BT734" s="341"/>
      <c r="BU734" s="341"/>
      <c r="BV734" s="341"/>
      <c r="BW734" s="341"/>
      <c r="BX734" s="341"/>
      <c r="BY734" s="341"/>
      <c r="BZ734" s="341"/>
      <c r="CA734" s="341"/>
      <c r="CB734" s="341"/>
      <c r="CC734" s="341"/>
      <c r="CD734" s="341"/>
      <c r="CE734" s="341"/>
      <c r="CF734" s="341"/>
      <c r="CG734" s="341"/>
      <c r="CH734" s="341"/>
      <c r="CI734" s="341"/>
      <c r="CJ734" s="341"/>
      <c r="CK734" s="341"/>
      <c r="CL734" s="341"/>
      <c r="CM734" s="341"/>
      <c r="CN734" s="341"/>
      <c r="CO734" s="341"/>
      <c r="CP734" s="341"/>
      <c r="CQ734" s="341"/>
      <c r="CR734" s="341"/>
      <c r="CS734" s="341"/>
      <c r="CT734" s="341"/>
      <c r="CU734" s="341"/>
      <c r="CV734" s="341"/>
      <c r="CW734" s="341"/>
      <c r="CX734" s="341"/>
      <c r="CY734" s="341"/>
      <c r="CZ734" s="341"/>
    </row>
    <row r="735" ht="25.15" customHeight="true" x14ac:dyDescent="0.2">
      <c r="C735" s="610"/>
      <c r="D735" s="610"/>
      <c r="E735" s="610"/>
      <c r="F735" s="610"/>
      <c r="G735" s="610"/>
      <c r="H735" s="610"/>
      <c r="I735" s="610"/>
      <c r="J735" s="610"/>
      <c r="K735" s="610"/>
      <c r="L735" s="610"/>
      <c r="M735" s="610"/>
      <c r="N735" s="610"/>
      <c r="O735" s="610"/>
      <c r="P735" s="610"/>
      <c r="Q735" s="610"/>
      <c r="BA735" s="341"/>
      <c r="BB735" s="420"/>
      <c r="BC735" s="341"/>
      <c r="BD735" s="341"/>
      <c r="BE735" s="341"/>
      <c r="BF735" s="341"/>
      <c r="BG735" s="341"/>
      <c r="BH735" s="341"/>
      <c r="BI735" s="341"/>
      <c r="BJ735" s="341"/>
      <c r="BK735" s="341"/>
      <c r="BL735" s="341"/>
      <c r="BM735" s="341"/>
      <c r="BN735" s="341"/>
      <c r="BO735" s="341"/>
      <c r="BP735" s="341"/>
      <c r="BQ735" s="341"/>
      <c r="BR735" s="341"/>
      <c r="BS735" s="341"/>
      <c r="BT735" s="341"/>
      <c r="BU735" s="341"/>
      <c r="BV735" s="341"/>
      <c r="BW735" s="341"/>
      <c r="BX735" s="341"/>
      <c r="BY735" s="341"/>
      <c r="BZ735" s="341"/>
      <c r="CA735" s="341"/>
      <c r="CB735" s="341"/>
      <c r="CC735" s="341"/>
      <c r="CD735" s="341"/>
      <c r="CE735" s="341"/>
      <c r="CF735" s="341"/>
      <c r="CG735" s="341"/>
      <c r="CH735" s="341"/>
      <c r="CI735" s="341"/>
      <c r="CJ735" s="341"/>
      <c r="CK735" s="341"/>
      <c r="CL735" s="341"/>
      <c r="CM735" s="341"/>
      <c r="CN735" s="341"/>
      <c r="CO735" s="341"/>
      <c r="CP735" s="341"/>
      <c r="CQ735" s="341"/>
      <c r="CR735" s="341"/>
      <c r="CS735" s="341"/>
      <c r="CT735" s="341"/>
      <c r="CU735" s="341"/>
      <c r="CV735" s="341"/>
      <c r="CW735" s="341"/>
      <c r="CX735" s="341"/>
      <c r="CY735" s="341"/>
      <c r="CZ735" s="341"/>
    </row>
    <row r="736" ht="25.15" customHeight="true" x14ac:dyDescent="0.2">
      <c r="C736" s="610"/>
      <c r="D736" s="610"/>
      <c r="E736" s="610"/>
      <c r="F736" s="610"/>
      <c r="G736" s="610"/>
      <c r="H736" s="610"/>
      <c r="I736" s="610"/>
      <c r="J736" s="610"/>
      <c r="K736" s="610"/>
      <c r="L736" s="610"/>
      <c r="M736" s="610"/>
      <c r="N736" s="610"/>
      <c r="O736" s="610"/>
      <c r="P736" s="610"/>
      <c r="Q736" s="610"/>
      <c r="BA736" s="341"/>
      <c r="BB736" s="420"/>
      <c r="BC736" s="341"/>
      <c r="BD736" s="341"/>
      <c r="BE736" s="341"/>
      <c r="BF736" s="341"/>
      <c r="BG736" s="341"/>
      <c r="BH736" s="341"/>
      <c r="BI736" s="341"/>
      <c r="BJ736" s="341"/>
      <c r="BK736" s="341"/>
      <c r="BL736" s="341"/>
      <c r="BM736" s="341"/>
      <c r="BN736" s="341"/>
      <c r="BO736" s="341"/>
      <c r="BP736" s="341"/>
      <c r="BQ736" s="341"/>
      <c r="BR736" s="341"/>
      <c r="BS736" s="341"/>
      <c r="BT736" s="341"/>
      <c r="BU736" s="341"/>
      <c r="BV736" s="341"/>
      <c r="BW736" s="341"/>
      <c r="BX736" s="341"/>
      <c r="BY736" s="341"/>
      <c r="BZ736" s="341"/>
      <c r="CA736" s="341"/>
      <c r="CB736" s="341"/>
      <c r="CC736" s="341"/>
      <c r="CD736" s="341"/>
      <c r="CE736" s="341"/>
      <c r="CF736" s="341"/>
      <c r="CG736" s="341"/>
      <c r="CH736" s="341"/>
      <c r="CI736" s="341"/>
      <c r="CJ736" s="341"/>
      <c r="CK736" s="341"/>
      <c r="CL736" s="341"/>
      <c r="CM736" s="341"/>
      <c r="CN736" s="341"/>
      <c r="CO736" s="341"/>
      <c r="CP736" s="341"/>
      <c r="CQ736" s="341"/>
      <c r="CR736" s="341"/>
      <c r="CS736" s="341"/>
      <c r="CT736" s="341"/>
      <c r="CU736" s="341"/>
      <c r="CV736" s="341"/>
      <c r="CW736" s="341"/>
      <c r="CX736" s="341"/>
      <c r="CY736" s="341"/>
      <c r="CZ736" s="341"/>
    </row>
    <row r="737" ht="25.15" customHeight="true" x14ac:dyDescent="0.2">
      <c r="C737" s="610"/>
      <c r="D737" s="610"/>
      <c r="E737" s="610"/>
      <c r="F737" s="610"/>
      <c r="G737" s="610"/>
      <c r="H737" s="610"/>
      <c r="I737" s="610"/>
      <c r="J737" s="610"/>
      <c r="K737" s="610"/>
      <c r="L737" s="610"/>
      <c r="M737" s="610"/>
      <c r="N737" s="610"/>
      <c r="O737" s="610"/>
      <c r="P737" s="610"/>
      <c r="Q737" s="610"/>
      <c r="BA737" s="341"/>
      <c r="BB737" s="420"/>
      <c r="BC737" s="341"/>
      <c r="BD737" s="341"/>
      <c r="BE737" s="341"/>
      <c r="BF737" s="341"/>
      <c r="BG737" s="341"/>
      <c r="BH737" s="341"/>
      <c r="BI737" s="341"/>
      <c r="BJ737" s="341"/>
      <c r="BK737" s="341"/>
      <c r="BL737" s="341"/>
      <c r="BM737" s="341"/>
      <c r="BN737" s="341"/>
      <c r="BO737" s="341"/>
      <c r="BP737" s="341"/>
      <c r="BQ737" s="341"/>
      <c r="BR737" s="341"/>
      <c r="BS737" s="341"/>
      <c r="BT737" s="341"/>
      <c r="BU737" s="341"/>
      <c r="BV737" s="341"/>
      <c r="BW737" s="341"/>
      <c r="BX737" s="341"/>
      <c r="BY737" s="341"/>
      <c r="BZ737" s="341"/>
      <c r="CA737" s="341"/>
      <c r="CB737" s="341"/>
      <c r="CC737" s="341"/>
      <c r="CD737" s="341"/>
      <c r="CE737" s="341"/>
      <c r="CF737" s="341"/>
      <c r="CG737" s="341"/>
      <c r="CH737" s="341"/>
      <c r="CI737" s="341"/>
      <c r="CJ737" s="341"/>
      <c r="CK737" s="341"/>
      <c r="CL737" s="341"/>
      <c r="CM737" s="341"/>
      <c r="CN737" s="341"/>
      <c r="CO737" s="341"/>
      <c r="CP737" s="341"/>
      <c r="CQ737" s="341"/>
      <c r="CR737" s="341"/>
      <c r="CS737" s="341"/>
      <c r="CT737" s="341"/>
      <c r="CU737" s="341"/>
      <c r="CV737" s="341"/>
      <c r="CW737" s="341"/>
      <c r="CX737" s="341"/>
      <c r="CY737" s="341"/>
      <c r="CZ737" s="341"/>
    </row>
    <row r="738" ht="25.15" customHeight="true" x14ac:dyDescent="0.2">
      <c r="C738" s="610"/>
      <c r="D738" s="610"/>
      <c r="E738" s="610"/>
      <c r="F738" s="610"/>
      <c r="G738" s="610"/>
      <c r="H738" s="610"/>
      <c r="I738" s="610"/>
      <c r="J738" s="610"/>
      <c r="K738" s="610"/>
      <c r="L738" s="610"/>
      <c r="M738" s="610"/>
      <c r="N738" s="610"/>
      <c r="O738" s="610"/>
      <c r="P738" s="610"/>
      <c r="Q738" s="610"/>
      <c r="BA738" s="341"/>
      <c r="BB738" s="420"/>
      <c r="BC738" s="341"/>
      <c r="BD738" s="341"/>
      <c r="BE738" s="341"/>
      <c r="BF738" s="341"/>
      <c r="BG738" s="341"/>
      <c r="BH738" s="341"/>
      <c r="BI738" s="341"/>
      <c r="BJ738" s="341"/>
      <c r="BK738" s="341"/>
      <c r="BL738" s="341"/>
      <c r="BM738" s="341"/>
      <c r="BN738" s="341"/>
      <c r="BO738" s="341"/>
      <c r="BP738" s="341"/>
      <c r="BQ738" s="341"/>
      <c r="BR738" s="341"/>
      <c r="BS738" s="341"/>
      <c r="BT738" s="341"/>
      <c r="BU738" s="341"/>
      <c r="BV738" s="341"/>
      <c r="BW738" s="341"/>
      <c r="BX738" s="341"/>
      <c r="BY738" s="341"/>
      <c r="BZ738" s="341"/>
      <c r="CA738" s="341"/>
      <c r="CB738" s="341"/>
      <c r="CC738" s="341"/>
      <c r="CD738" s="341"/>
      <c r="CE738" s="341"/>
      <c r="CF738" s="341"/>
      <c r="CG738" s="341"/>
      <c r="CH738" s="341"/>
      <c r="CI738" s="341"/>
      <c r="CJ738" s="341"/>
      <c r="CK738" s="341"/>
      <c r="CL738" s="341"/>
      <c r="CM738" s="341"/>
      <c r="CN738" s="341"/>
      <c r="CO738" s="341"/>
      <c r="CP738" s="341"/>
      <c r="CQ738" s="341"/>
      <c r="CR738" s="341"/>
      <c r="CS738" s="341"/>
      <c r="CT738" s="341"/>
      <c r="CU738" s="341"/>
      <c r="CV738" s="341"/>
      <c r="CW738" s="341"/>
      <c r="CX738" s="341"/>
      <c r="CY738" s="341"/>
      <c r="CZ738" s="341"/>
    </row>
    <row r="739" ht="25.15" customHeight="true" x14ac:dyDescent="0.2">
      <c r="C739" s="610"/>
      <c r="D739" s="610"/>
      <c r="E739" s="610"/>
      <c r="F739" s="610"/>
      <c r="G739" s="610"/>
      <c r="H739" s="610"/>
      <c r="I739" s="610"/>
      <c r="J739" s="610"/>
      <c r="K739" s="610"/>
      <c r="L739" s="610"/>
      <c r="M739" s="610"/>
      <c r="N739" s="610"/>
      <c r="O739" s="610"/>
      <c r="P739" s="610"/>
      <c r="Q739" s="610"/>
      <c r="BA739" s="341"/>
      <c r="BB739" s="420"/>
      <c r="BC739" s="341"/>
      <c r="BD739" s="341"/>
      <c r="BE739" s="341"/>
      <c r="BF739" s="341"/>
      <c r="BG739" s="341"/>
      <c r="BH739" s="341"/>
      <c r="BI739" s="341"/>
      <c r="BJ739" s="341"/>
      <c r="BK739" s="341"/>
      <c r="BL739" s="341"/>
      <c r="BM739" s="341"/>
      <c r="BN739" s="341"/>
      <c r="BO739" s="341"/>
      <c r="BP739" s="341"/>
      <c r="BQ739" s="341"/>
      <c r="BR739" s="341"/>
      <c r="BS739" s="341"/>
      <c r="BT739" s="341"/>
      <c r="BU739" s="341"/>
      <c r="BV739" s="341"/>
      <c r="BW739" s="341"/>
      <c r="BX739" s="341"/>
      <c r="BY739" s="341"/>
      <c r="BZ739" s="341"/>
      <c r="CA739" s="341"/>
      <c r="CB739" s="341"/>
      <c r="CC739" s="341"/>
      <c r="CD739" s="341"/>
      <c r="CE739" s="341"/>
      <c r="CF739" s="341"/>
      <c r="CG739" s="341"/>
      <c r="CH739" s="341"/>
      <c r="CI739" s="341"/>
      <c r="CJ739" s="341"/>
      <c r="CK739" s="341"/>
      <c r="CL739" s="341"/>
      <c r="CM739" s="341"/>
      <c r="CN739" s="341"/>
      <c r="CO739" s="341"/>
      <c r="CP739" s="341"/>
      <c r="CQ739" s="341"/>
      <c r="CR739" s="341"/>
      <c r="CS739" s="341"/>
      <c r="CT739" s="341"/>
      <c r="CU739" s="341"/>
      <c r="CV739" s="341"/>
      <c r="CW739" s="341"/>
      <c r="CX739" s="341"/>
      <c r="CY739" s="341"/>
      <c r="CZ739" s="341"/>
    </row>
    <row r="740" ht="25.15" customHeight="true" x14ac:dyDescent="0.2">
      <c r="C740" s="610"/>
      <c r="D740" s="610"/>
      <c r="E740" s="610"/>
      <c r="F740" s="610"/>
      <c r="G740" s="610"/>
      <c r="H740" s="610"/>
      <c r="I740" s="610"/>
      <c r="J740" s="610"/>
      <c r="K740" s="610"/>
      <c r="L740" s="610"/>
      <c r="M740" s="610"/>
      <c r="N740" s="610"/>
      <c r="O740" s="610"/>
      <c r="P740" s="610"/>
      <c r="Q740" s="610"/>
      <c r="BA740" s="341"/>
      <c r="BB740" s="420"/>
      <c r="BC740" s="341"/>
      <c r="BD740" s="341"/>
      <c r="BE740" s="341"/>
      <c r="BF740" s="341"/>
      <c r="BG740" s="341"/>
      <c r="BH740" s="341"/>
      <c r="BI740" s="341"/>
      <c r="BJ740" s="341"/>
      <c r="BK740" s="341"/>
      <c r="BL740" s="341"/>
      <c r="BM740" s="341"/>
      <c r="BN740" s="341"/>
      <c r="BO740" s="341"/>
      <c r="BP740" s="341"/>
      <c r="BQ740" s="341"/>
      <c r="BR740" s="341"/>
      <c r="BS740" s="341"/>
      <c r="BT740" s="341"/>
      <c r="BU740" s="341"/>
      <c r="BV740" s="341"/>
      <c r="BW740" s="341"/>
      <c r="BX740" s="341"/>
      <c r="BY740" s="341"/>
      <c r="BZ740" s="341"/>
      <c r="CA740" s="341"/>
      <c r="CB740" s="341"/>
      <c r="CC740" s="341"/>
      <c r="CD740" s="341"/>
      <c r="CE740" s="341"/>
      <c r="CF740" s="341"/>
      <c r="CG740" s="341"/>
      <c r="CH740" s="341"/>
      <c r="CI740" s="341"/>
      <c r="CJ740" s="341"/>
      <c r="CK740" s="341"/>
      <c r="CL740" s="341"/>
      <c r="CM740" s="341"/>
      <c r="CN740" s="341"/>
      <c r="CO740" s="341"/>
      <c r="CP740" s="341"/>
      <c r="CQ740" s="341"/>
      <c r="CR740" s="341"/>
      <c r="CS740" s="341"/>
      <c r="CT740" s="341"/>
      <c r="CU740" s="341"/>
      <c r="CV740" s="341"/>
      <c r="CW740" s="341"/>
      <c r="CX740" s="341"/>
      <c r="CY740" s="341"/>
      <c r="CZ740" s="341"/>
    </row>
    <row r="741" ht="25.15" customHeight="true" x14ac:dyDescent="0.2">
      <c r="C741" s="610"/>
      <c r="D741" s="610"/>
      <c r="E741" s="610"/>
      <c r="F741" s="610"/>
      <c r="G741" s="610"/>
      <c r="H741" s="610"/>
      <c r="I741" s="610"/>
      <c r="J741" s="610"/>
      <c r="K741" s="610"/>
      <c r="L741" s="610"/>
      <c r="M741" s="610"/>
      <c r="N741" s="610"/>
      <c r="O741" s="610"/>
      <c r="P741" s="610"/>
      <c r="Q741" s="610"/>
      <c r="BA741" s="341"/>
      <c r="BB741" s="420"/>
      <c r="BC741" s="341"/>
      <c r="BD741" s="341"/>
      <c r="BE741" s="341"/>
      <c r="BF741" s="341"/>
      <c r="BG741" s="341"/>
      <c r="BH741" s="341"/>
      <c r="BI741" s="341"/>
      <c r="BJ741" s="341"/>
      <c r="BK741" s="341"/>
      <c r="BL741" s="341"/>
      <c r="BM741" s="341"/>
      <c r="BN741" s="341"/>
      <c r="BO741" s="341"/>
      <c r="BP741" s="341"/>
      <c r="BQ741" s="341"/>
      <c r="BR741" s="341"/>
      <c r="BS741" s="341"/>
      <c r="BT741" s="341"/>
      <c r="BU741" s="341"/>
      <c r="BV741" s="341"/>
      <c r="BW741" s="341"/>
      <c r="BX741" s="341"/>
      <c r="BY741" s="341"/>
      <c r="BZ741" s="341"/>
      <c r="CA741" s="341"/>
      <c r="CB741" s="341"/>
      <c r="CC741" s="341"/>
      <c r="CD741" s="341"/>
      <c r="CE741" s="341"/>
      <c r="CF741" s="341"/>
      <c r="CG741" s="341"/>
      <c r="CH741" s="341"/>
      <c r="CI741" s="341"/>
      <c r="CJ741" s="341"/>
      <c r="CK741" s="341"/>
      <c r="CL741" s="341"/>
      <c r="CM741" s="341"/>
      <c r="CN741" s="341"/>
      <c r="CO741" s="341"/>
      <c r="CP741" s="341"/>
      <c r="CQ741" s="341"/>
      <c r="CR741" s="341"/>
      <c r="CS741" s="341"/>
      <c r="CT741" s="341"/>
      <c r="CU741" s="341"/>
      <c r="CV741" s="341"/>
      <c r="CW741" s="341"/>
      <c r="CX741" s="341"/>
      <c r="CY741" s="341"/>
      <c r="CZ741" s="341"/>
    </row>
    <row r="742" ht="25.15" customHeight="true" x14ac:dyDescent="0.2">
      <c r="C742" s="610"/>
      <c r="D742" s="610"/>
      <c r="E742" s="610"/>
      <c r="F742" s="610"/>
      <c r="G742" s="610"/>
      <c r="H742" s="610"/>
      <c r="I742" s="610"/>
      <c r="J742" s="610"/>
      <c r="K742" s="610"/>
      <c r="L742" s="610"/>
      <c r="M742" s="610"/>
      <c r="N742" s="610"/>
      <c r="O742" s="610"/>
      <c r="P742" s="610"/>
      <c r="Q742" s="610"/>
      <c r="BA742" s="341"/>
      <c r="BB742" s="420"/>
      <c r="BC742" s="341"/>
      <c r="BD742" s="341"/>
      <c r="BE742" s="341"/>
      <c r="BF742" s="341"/>
      <c r="BG742" s="341"/>
      <c r="BH742" s="341"/>
      <c r="BI742" s="341"/>
      <c r="BJ742" s="341"/>
      <c r="BK742" s="341"/>
      <c r="BL742" s="341"/>
      <c r="BM742" s="341"/>
      <c r="BN742" s="341"/>
      <c r="BO742" s="341"/>
      <c r="BP742" s="341"/>
      <c r="BQ742" s="341"/>
      <c r="BR742" s="341"/>
      <c r="BS742" s="341"/>
      <c r="BT742" s="341"/>
      <c r="BU742" s="341"/>
      <c r="BV742" s="341"/>
      <c r="BW742" s="341"/>
      <c r="BX742" s="341"/>
      <c r="BY742" s="341"/>
      <c r="BZ742" s="341"/>
      <c r="CA742" s="341"/>
      <c r="CB742" s="341"/>
      <c r="CC742" s="341"/>
      <c r="CD742" s="341"/>
      <c r="CE742" s="341"/>
      <c r="CF742" s="341"/>
      <c r="CG742" s="341"/>
      <c r="CH742" s="341"/>
      <c r="CI742" s="341"/>
      <c r="CJ742" s="341"/>
      <c r="CK742" s="341"/>
      <c r="CL742" s="341"/>
      <c r="CM742" s="341"/>
      <c r="CN742" s="341"/>
      <c r="CO742" s="341"/>
      <c r="CP742" s="341"/>
      <c r="CQ742" s="341"/>
      <c r="CR742" s="341"/>
      <c r="CS742" s="341"/>
      <c r="CT742" s="341"/>
      <c r="CU742" s="341"/>
      <c r="CV742" s="341"/>
      <c r="CW742" s="341"/>
      <c r="CX742" s="341"/>
      <c r="CY742" s="341"/>
      <c r="CZ742" s="341"/>
    </row>
    <row r="743" ht="25.15" customHeight="true" x14ac:dyDescent="0.2">
      <c r="C743" s="610"/>
      <c r="D743" s="610"/>
      <c r="E743" s="610"/>
      <c r="F743" s="610"/>
      <c r="G743" s="610"/>
      <c r="H743" s="610"/>
      <c r="I743" s="610"/>
      <c r="J743" s="610"/>
      <c r="K743" s="610"/>
      <c r="L743" s="610"/>
      <c r="M743" s="610"/>
      <c r="N743" s="610"/>
      <c r="O743" s="610"/>
      <c r="P743" s="610"/>
      <c r="Q743" s="610"/>
      <c r="BA743" s="341"/>
      <c r="BB743" s="420"/>
      <c r="BC743" s="341"/>
      <c r="BD743" s="341"/>
      <c r="BE743" s="341"/>
      <c r="BF743" s="341"/>
      <c r="BG743" s="341"/>
      <c r="BH743" s="341"/>
      <c r="BI743" s="341"/>
      <c r="BJ743" s="341"/>
      <c r="BK743" s="341"/>
      <c r="BL743" s="341"/>
      <c r="BM743" s="341"/>
      <c r="BN743" s="341"/>
      <c r="BO743" s="341"/>
      <c r="BP743" s="341"/>
      <c r="BQ743" s="341"/>
      <c r="BR743" s="341"/>
      <c r="BS743" s="341"/>
      <c r="BT743" s="341"/>
      <c r="BU743" s="341"/>
      <c r="BV743" s="341"/>
      <c r="BW743" s="341"/>
      <c r="BX743" s="341"/>
      <c r="BY743" s="341"/>
      <c r="BZ743" s="341"/>
      <c r="CA743" s="341"/>
      <c r="CB743" s="341"/>
      <c r="CC743" s="341"/>
      <c r="CD743" s="341"/>
      <c r="CE743" s="341"/>
      <c r="CF743" s="341"/>
      <c r="CG743" s="341"/>
      <c r="CH743" s="341"/>
      <c r="CI743" s="341"/>
      <c r="CJ743" s="341"/>
      <c r="CK743" s="341"/>
      <c r="CL743" s="341"/>
      <c r="CM743" s="341"/>
      <c r="CN743" s="341"/>
      <c r="CO743" s="341"/>
      <c r="CP743" s="341"/>
      <c r="CQ743" s="341"/>
      <c r="CR743" s="341"/>
      <c r="CS743" s="341"/>
      <c r="CT743" s="341"/>
      <c r="CU743" s="341"/>
      <c r="CV743" s="341"/>
      <c r="CW743" s="341"/>
      <c r="CX743" s="341"/>
      <c r="CY743" s="341"/>
      <c r="CZ743" s="341"/>
    </row>
    <row r="744" ht="25.15" customHeight="true" x14ac:dyDescent="0.2">
      <c r="C744" s="610"/>
      <c r="D744" s="610"/>
      <c r="E744" s="610"/>
      <c r="F744" s="610"/>
      <c r="G744" s="610"/>
      <c r="H744" s="610"/>
      <c r="I744" s="610"/>
      <c r="J744" s="610"/>
      <c r="K744" s="610"/>
      <c r="L744" s="610"/>
      <c r="M744" s="610"/>
      <c r="N744" s="610"/>
      <c r="O744" s="610"/>
      <c r="P744" s="610"/>
      <c r="Q744" s="610"/>
      <c r="BA744" s="341"/>
      <c r="BB744" s="420"/>
      <c r="BC744" s="341"/>
      <c r="BD744" s="341"/>
      <c r="BE744" s="341"/>
      <c r="BF744" s="341"/>
      <c r="BG744" s="341"/>
      <c r="BH744" s="341"/>
      <c r="BI744" s="341"/>
      <c r="BJ744" s="341"/>
      <c r="BK744" s="341"/>
      <c r="BL744" s="341"/>
      <c r="BM744" s="341"/>
      <c r="BN744" s="341"/>
      <c r="BO744" s="341"/>
      <c r="BP744" s="341"/>
      <c r="BQ744" s="341"/>
      <c r="BR744" s="341"/>
      <c r="BS744" s="341"/>
      <c r="BT744" s="341"/>
      <c r="BU744" s="341"/>
      <c r="BV744" s="341"/>
      <c r="BW744" s="341"/>
      <c r="BX744" s="341"/>
      <c r="BY744" s="341"/>
      <c r="BZ744" s="341"/>
      <c r="CA744" s="341"/>
      <c r="CB744" s="341"/>
      <c r="CC744" s="341"/>
      <c r="CD744" s="341"/>
      <c r="CE744" s="341"/>
      <c r="CF744" s="341"/>
      <c r="CG744" s="341"/>
      <c r="CH744" s="341"/>
      <c r="CI744" s="341"/>
      <c r="CJ744" s="341"/>
      <c r="CK744" s="341"/>
      <c r="CL744" s="341"/>
      <c r="CM744" s="341"/>
      <c r="CN744" s="341"/>
      <c r="CO744" s="341"/>
      <c r="CP744" s="341"/>
      <c r="CQ744" s="341"/>
      <c r="CR744" s="341"/>
      <c r="CS744" s="341"/>
      <c r="CT744" s="341"/>
      <c r="CU744" s="341"/>
      <c r="CV744" s="341"/>
      <c r="CW744" s="341"/>
      <c r="CX744" s="341"/>
      <c r="CY744" s="341"/>
      <c r="CZ744" s="341"/>
    </row>
    <row r="745" ht="25.15" customHeight="true" x14ac:dyDescent="0.2">
      <c r="C745" s="610"/>
      <c r="D745" s="610"/>
      <c r="E745" s="610"/>
      <c r="F745" s="610"/>
      <c r="G745" s="610"/>
      <c r="H745" s="610"/>
      <c r="I745" s="610"/>
      <c r="J745" s="610"/>
      <c r="K745" s="610"/>
      <c r="L745" s="610"/>
      <c r="M745" s="610"/>
      <c r="N745" s="610"/>
      <c r="O745" s="610"/>
      <c r="P745" s="610"/>
      <c r="Q745" s="610"/>
      <c r="BA745" s="341"/>
      <c r="BB745" s="420"/>
      <c r="BC745" s="341"/>
      <c r="BD745" s="341"/>
      <c r="BE745" s="341"/>
      <c r="BF745" s="341"/>
      <c r="BG745" s="341"/>
      <c r="BH745" s="341"/>
      <c r="BI745" s="341"/>
      <c r="BJ745" s="341"/>
      <c r="BK745" s="341"/>
      <c r="BL745" s="341"/>
      <c r="BM745" s="341"/>
      <c r="BN745" s="341"/>
      <c r="BO745" s="341"/>
      <c r="BP745" s="341"/>
      <c r="BQ745" s="341"/>
      <c r="BR745" s="341"/>
      <c r="BS745" s="341"/>
      <c r="BT745" s="341"/>
      <c r="BU745" s="341"/>
      <c r="BV745" s="341"/>
      <c r="BW745" s="341"/>
      <c r="BX745" s="341"/>
      <c r="BY745" s="341"/>
      <c r="BZ745" s="341"/>
      <c r="CA745" s="341"/>
      <c r="CB745" s="341"/>
      <c r="CC745" s="341"/>
      <c r="CD745" s="341"/>
      <c r="CE745" s="341"/>
      <c r="CF745" s="341"/>
      <c r="CG745" s="341"/>
      <c r="CH745" s="341"/>
      <c r="CI745" s="341"/>
      <c r="CJ745" s="341"/>
      <c r="CK745" s="341"/>
      <c r="CL745" s="341"/>
      <c r="CM745" s="341"/>
      <c r="CN745" s="341"/>
      <c r="CO745" s="341"/>
      <c r="CP745" s="341"/>
      <c r="CQ745" s="341"/>
      <c r="CR745" s="341"/>
      <c r="CS745" s="341"/>
      <c r="CT745" s="341"/>
      <c r="CU745" s="341"/>
      <c r="CV745" s="341"/>
      <c r="CW745" s="341"/>
      <c r="CX745" s="341"/>
      <c r="CY745" s="341"/>
      <c r="CZ745" s="341"/>
    </row>
    <row r="746" ht="25.15" customHeight="true" x14ac:dyDescent="0.2">
      <c r="C746" s="610"/>
      <c r="D746" s="610"/>
      <c r="E746" s="610"/>
      <c r="F746" s="610"/>
      <c r="G746" s="610"/>
      <c r="H746" s="610"/>
      <c r="I746" s="610"/>
      <c r="J746" s="610"/>
      <c r="K746" s="610"/>
      <c r="L746" s="610"/>
      <c r="M746" s="610"/>
      <c r="N746" s="610"/>
      <c r="O746" s="610"/>
      <c r="P746" s="610"/>
      <c r="Q746" s="610"/>
      <c r="BA746" s="341"/>
      <c r="BB746" s="420"/>
      <c r="BC746" s="341"/>
      <c r="BD746" s="341"/>
      <c r="BE746" s="341"/>
      <c r="BF746" s="341"/>
      <c r="BG746" s="341"/>
      <c r="BH746" s="341"/>
      <c r="BI746" s="341"/>
      <c r="BJ746" s="341"/>
      <c r="BK746" s="341"/>
      <c r="BL746" s="341"/>
      <c r="BM746" s="341"/>
      <c r="BN746" s="341"/>
      <c r="BO746" s="341"/>
      <c r="BP746" s="341"/>
      <c r="BQ746" s="341"/>
      <c r="BR746" s="341"/>
      <c r="BS746" s="341"/>
      <c r="BT746" s="341"/>
      <c r="BU746" s="341"/>
      <c r="BV746" s="341"/>
      <c r="BW746" s="341"/>
      <c r="BX746" s="341"/>
      <c r="BY746" s="341"/>
      <c r="BZ746" s="341"/>
      <c r="CA746" s="341"/>
      <c r="CB746" s="341"/>
      <c r="CC746" s="341"/>
      <c r="CD746" s="341"/>
      <c r="CE746" s="341"/>
      <c r="CF746" s="341"/>
      <c r="CG746" s="341"/>
      <c r="CH746" s="341"/>
      <c r="CI746" s="341"/>
      <c r="CJ746" s="341"/>
      <c r="CK746" s="341"/>
      <c r="CL746" s="341"/>
      <c r="CM746" s="341"/>
      <c r="CN746" s="341"/>
      <c r="CO746" s="341"/>
      <c r="CP746" s="341"/>
      <c r="CQ746" s="341"/>
      <c r="CR746" s="341"/>
      <c r="CS746" s="341"/>
      <c r="CT746" s="341"/>
      <c r="CU746" s="341"/>
      <c r="CV746" s="341"/>
      <c r="CW746" s="341"/>
      <c r="CX746" s="341"/>
      <c r="CY746" s="341"/>
      <c r="CZ746" s="341"/>
    </row>
    <row r="747" ht="25.15" customHeight="true" x14ac:dyDescent="0.2">
      <c r="C747" s="610"/>
      <c r="D747" s="610"/>
      <c r="E747" s="610"/>
      <c r="F747" s="610"/>
      <c r="G747" s="610"/>
      <c r="H747" s="610"/>
      <c r="I747" s="610"/>
      <c r="J747" s="610"/>
      <c r="K747" s="610"/>
      <c r="L747" s="610"/>
      <c r="M747" s="610"/>
      <c r="N747" s="610"/>
      <c r="O747" s="610"/>
      <c r="P747" s="610"/>
      <c r="Q747" s="610"/>
      <c r="BA747" s="341"/>
      <c r="BB747" s="420"/>
      <c r="BC747" s="341"/>
      <c r="BD747" s="341"/>
      <c r="BE747" s="341"/>
      <c r="BF747" s="341"/>
      <c r="BG747" s="341"/>
      <c r="BH747" s="341"/>
      <c r="BI747" s="341"/>
      <c r="BJ747" s="341"/>
      <c r="BK747" s="341"/>
      <c r="BL747" s="341"/>
      <c r="BM747" s="341"/>
      <c r="BN747" s="341"/>
      <c r="BO747" s="341"/>
      <c r="BP747" s="341"/>
      <c r="BQ747" s="341"/>
      <c r="BR747" s="341"/>
      <c r="BS747" s="341"/>
      <c r="BT747" s="341"/>
      <c r="BU747" s="341"/>
      <c r="BV747" s="341"/>
      <c r="BW747" s="341"/>
      <c r="BX747" s="341"/>
      <c r="BY747" s="341"/>
      <c r="BZ747" s="341"/>
      <c r="CA747" s="341"/>
      <c r="CB747" s="341"/>
      <c r="CC747" s="341"/>
      <c r="CD747" s="341"/>
      <c r="CE747" s="341"/>
      <c r="CF747" s="341"/>
      <c r="CG747" s="341"/>
      <c r="CH747" s="341"/>
      <c r="CI747" s="341"/>
      <c r="CJ747" s="341"/>
      <c r="CK747" s="341"/>
      <c r="CL747" s="341"/>
      <c r="CM747" s="341"/>
      <c r="CN747" s="341"/>
      <c r="CO747" s="341"/>
      <c r="CP747" s="341"/>
      <c r="CQ747" s="341"/>
      <c r="CR747" s="341"/>
      <c r="CS747" s="341"/>
      <c r="CT747" s="341"/>
      <c r="CU747" s="341"/>
      <c r="CV747" s="341"/>
      <c r="CW747" s="341"/>
      <c r="CX747" s="341"/>
      <c r="CY747" s="341"/>
      <c r="CZ747" s="341"/>
    </row>
    <row r="748" ht="25.15" customHeight="true" x14ac:dyDescent="0.2">
      <c r="C748" s="610"/>
      <c r="D748" s="610"/>
      <c r="E748" s="610"/>
      <c r="F748" s="610"/>
      <c r="G748" s="610"/>
      <c r="H748" s="610"/>
      <c r="I748" s="610"/>
      <c r="J748" s="610"/>
      <c r="K748" s="610"/>
      <c r="L748" s="610"/>
      <c r="M748" s="610"/>
      <c r="N748" s="610"/>
      <c r="O748" s="610"/>
      <c r="P748" s="610"/>
      <c r="Q748" s="610"/>
      <c r="BA748" s="341"/>
      <c r="BB748" s="420"/>
      <c r="BC748" s="341"/>
      <c r="BD748" s="341"/>
      <c r="BE748" s="341"/>
      <c r="BF748" s="341"/>
      <c r="BG748" s="341"/>
      <c r="BH748" s="341"/>
      <c r="BI748" s="341"/>
      <c r="BJ748" s="341"/>
      <c r="BK748" s="341"/>
      <c r="BL748" s="341"/>
      <c r="BM748" s="341"/>
      <c r="BN748" s="341"/>
      <c r="BO748" s="341"/>
      <c r="BP748" s="341"/>
      <c r="BQ748" s="341"/>
      <c r="BR748" s="341"/>
      <c r="BS748" s="341"/>
      <c r="BT748" s="341"/>
      <c r="BU748" s="341"/>
      <c r="BV748" s="341"/>
      <c r="BW748" s="341"/>
      <c r="BX748" s="341"/>
      <c r="BY748" s="341"/>
      <c r="BZ748" s="341"/>
      <c r="CA748" s="341"/>
      <c r="CB748" s="341"/>
      <c r="CC748" s="341"/>
      <c r="CD748" s="341"/>
      <c r="CE748" s="341"/>
      <c r="CF748" s="341"/>
      <c r="CG748" s="341"/>
      <c r="CH748" s="341"/>
      <c r="CI748" s="341"/>
      <c r="CJ748" s="341"/>
      <c r="CK748" s="341"/>
      <c r="CL748" s="341"/>
      <c r="CM748" s="341"/>
      <c r="CN748" s="341"/>
      <c r="CO748" s="341"/>
      <c r="CP748" s="341"/>
      <c r="CQ748" s="341"/>
      <c r="CR748" s="341"/>
      <c r="CS748" s="341"/>
      <c r="CT748" s="341"/>
      <c r="CU748" s="341"/>
      <c r="CV748" s="341"/>
      <c r="CW748" s="341"/>
      <c r="CX748" s="341"/>
      <c r="CY748" s="341"/>
      <c r="CZ748" s="341"/>
    </row>
    <row r="749" ht="25.15" customHeight="true" x14ac:dyDescent="0.2">
      <c r="C749" s="610"/>
      <c r="D749" s="610"/>
      <c r="E749" s="610"/>
      <c r="F749" s="610"/>
      <c r="G749" s="610"/>
      <c r="H749" s="610"/>
      <c r="I749" s="610"/>
      <c r="J749" s="610"/>
      <c r="K749" s="610"/>
      <c r="L749" s="610"/>
      <c r="M749" s="610"/>
      <c r="N749" s="610"/>
      <c r="O749" s="610"/>
      <c r="P749" s="610"/>
      <c r="Q749" s="610"/>
      <c r="BA749" s="341"/>
      <c r="BB749" s="420"/>
      <c r="BC749" s="341"/>
      <c r="BD749" s="341"/>
      <c r="BE749" s="341"/>
      <c r="BF749" s="341"/>
      <c r="BG749" s="341"/>
      <c r="BH749" s="341"/>
      <c r="BI749" s="341"/>
      <c r="BJ749" s="341"/>
      <c r="BK749" s="341"/>
      <c r="BL749" s="341"/>
      <c r="BM749" s="341"/>
      <c r="BN749" s="341"/>
      <c r="BO749" s="341"/>
      <c r="BP749" s="341"/>
      <c r="BQ749" s="341"/>
      <c r="BR749" s="341"/>
      <c r="BS749" s="341"/>
      <c r="BT749" s="341"/>
      <c r="BU749" s="341"/>
      <c r="BV749" s="341"/>
      <c r="BW749" s="341"/>
      <c r="BX749" s="341"/>
      <c r="BY749" s="341"/>
      <c r="BZ749" s="341"/>
      <c r="CA749" s="341"/>
      <c r="CB749" s="341"/>
      <c r="CC749" s="341"/>
      <c r="CD749" s="341"/>
      <c r="CE749" s="341"/>
      <c r="CF749" s="341"/>
      <c r="CG749" s="341"/>
      <c r="CH749" s="341"/>
      <c r="CI749" s="341"/>
      <c r="CJ749" s="341"/>
      <c r="CK749" s="341"/>
      <c r="CL749" s="341"/>
      <c r="CM749" s="341"/>
      <c r="CN749" s="341"/>
      <c r="CO749" s="341"/>
      <c r="CP749" s="341"/>
      <c r="CQ749" s="341"/>
      <c r="CR749" s="341"/>
      <c r="CS749" s="341"/>
      <c r="CT749" s="341"/>
      <c r="CU749" s="341"/>
      <c r="CV749" s="341"/>
      <c r="CW749" s="341"/>
      <c r="CX749" s="341"/>
      <c r="CY749" s="341"/>
      <c r="CZ749" s="341"/>
    </row>
    <row r="750" ht="25.15" customHeight="true" x14ac:dyDescent="0.2">
      <c r="C750" s="610"/>
      <c r="D750" s="610"/>
      <c r="E750" s="610"/>
      <c r="F750" s="610"/>
      <c r="G750" s="610"/>
      <c r="H750" s="610"/>
      <c r="I750" s="610"/>
      <c r="J750" s="610"/>
      <c r="K750" s="610"/>
      <c r="L750" s="610"/>
      <c r="M750" s="610"/>
      <c r="N750" s="610"/>
      <c r="O750" s="610"/>
      <c r="P750" s="610"/>
      <c r="Q750" s="610"/>
      <c r="BA750" s="341"/>
      <c r="BB750" s="420"/>
      <c r="BC750" s="341"/>
      <c r="BD750" s="341"/>
      <c r="BE750" s="341"/>
      <c r="BF750" s="341"/>
      <c r="BG750" s="341"/>
      <c r="BH750" s="341"/>
      <c r="BI750" s="341"/>
      <c r="BJ750" s="341"/>
      <c r="BK750" s="341"/>
      <c r="BL750" s="341"/>
      <c r="BM750" s="341"/>
      <c r="BN750" s="341"/>
      <c r="BO750" s="341"/>
      <c r="BP750" s="341"/>
      <c r="BQ750" s="341"/>
      <c r="BR750" s="341"/>
      <c r="BS750" s="341"/>
      <c r="BT750" s="341"/>
      <c r="BU750" s="341"/>
      <c r="BV750" s="341"/>
      <c r="BW750" s="341"/>
      <c r="BX750" s="341"/>
      <c r="BY750" s="341"/>
      <c r="BZ750" s="341"/>
      <c r="CA750" s="341"/>
      <c r="CB750" s="341"/>
      <c r="CC750" s="341"/>
      <c r="CD750" s="341"/>
      <c r="CE750" s="341"/>
      <c r="CF750" s="341"/>
      <c r="CG750" s="341"/>
      <c r="CH750" s="341"/>
      <c r="CI750" s="341"/>
      <c r="CJ750" s="341"/>
      <c r="CK750" s="341"/>
      <c r="CL750" s="341"/>
      <c r="CM750" s="341"/>
      <c r="CN750" s="341"/>
      <c r="CO750" s="341"/>
      <c r="CP750" s="341"/>
      <c r="CQ750" s="341"/>
      <c r="CR750" s="341"/>
      <c r="CS750" s="341"/>
      <c r="CT750" s="341"/>
      <c r="CU750" s="341"/>
      <c r="CV750" s="341"/>
      <c r="CW750" s="341"/>
      <c r="CX750" s="341"/>
      <c r="CY750" s="341"/>
      <c r="CZ750" s="341"/>
    </row>
    <row r="751" ht="25.15" customHeight="true" x14ac:dyDescent="0.2">
      <c r="C751" s="610"/>
      <c r="D751" s="610"/>
      <c r="E751" s="610"/>
      <c r="F751" s="610"/>
      <c r="G751" s="610"/>
      <c r="H751" s="610"/>
      <c r="I751" s="610"/>
      <c r="J751" s="610"/>
      <c r="K751" s="610"/>
      <c r="L751" s="610"/>
      <c r="M751" s="610"/>
      <c r="N751" s="610"/>
      <c r="O751" s="610"/>
      <c r="P751" s="610"/>
      <c r="Q751" s="610"/>
      <c r="BA751" s="341"/>
      <c r="BB751" s="420"/>
      <c r="BC751" s="341"/>
      <c r="BD751" s="341"/>
      <c r="BE751" s="341"/>
      <c r="BF751" s="341"/>
      <c r="BG751" s="341"/>
      <c r="BH751" s="341"/>
      <c r="BI751" s="341"/>
      <c r="BJ751" s="341"/>
      <c r="BK751" s="341"/>
      <c r="BL751" s="341"/>
      <c r="BM751" s="341"/>
      <c r="BN751" s="341"/>
      <c r="BO751" s="341"/>
      <c r="BP751" s="341"/>
      <c r="BQ751" s="341"/>
      <c r="BR751" s="341"/>
      <c r="BS751" s="341"/>
      <c r="BT751" s="341"/>
      <c r="BU751" s="341"/>
      <c r="BV751" s="341"/>
      <c r="BW751" s="341"/>
      <c r="BX751" s="341"/>
      <c r="BY751" s="341"/>
      <c r="BZ751" s="341"/>
      <c r="CA751" s="341"/>
      <c r="CB751" s="341"/>
      <c r="CC751" s="341"/>
      <c r="CD751" s="341"/>
      <c r="CE751" s="341"/>
      <c r="CF751" s="341"/>
      <c r="CG751" s="341"/>
      <c r="CH751" s="341"/>
      <c r="CI751" s="341"/>
      <c r="CJ751" s="341"/>
      <c r="CK751" s="341"/>
      <c r="CL751" s="341"/>
      <c r="CM751" s="341"/>
      <c r="CN751" s="341"/>
      <c r="CO751" s="341"/>
      <c r="CP751" s="341"/>
      <c r="CQ751" s="341"/>
      <c r="CR751" s="341"/>
      <c r="CS751" s="341"/>
      <c r="CT751" s="341"/>
      <c r="CU751" s="341"/>
      <c r="CV751" s="341"/>
      <c r="CW751" s="341"/>
      <c r="CX751" s="341"/>
      <c r="CY751" s="341"/>
      <c r="CZ751" s="341"/>
    </row>
    <row r="752" ht="25.15" customHeight="true" x14ac:dyDescent="0.2">
      <c r="C752" s="610"/>
      <c r="D752" s="610"/>
      <c r="E752" s="610"/>
      <c r="F752" s="610"/>
      <c r="G752" s="610"/>
      <c r="H752" s="610"/>
      <c r="I752" s="610"/>
      <c r="J752" s="610"/>
      <c r="K752" s="610"/>
      <c r="L752" s="610"/>
      <c r="M752" s="610"/>
      <c r="N752" s="610"/>
      <c r="O752" s="610"/>
      <c r="P752" s="610"/>
      <c r="Q752" s="610"/>
      <c r="BA752" s="341"/>
      <c r="BB752" s="420"/>
      <c r="BC752" s="341"/>
      <c r="BD752" s="341"/>
      <c r="BE752" s="341"/>
      <c r="BF752" s="341"/>
      <c r="BG752" s="341"/>
      <c r="BH752" s="341"/>
      <c r="BI752" s="341"/>
      <c r="BJ752" s="341"/>
      <c r="BK752" s="341"/>
      <c r="BL752" s="341"/>
      <c r="BM752" s="341"/>
      <c r="BN752" s="341"/>
      <c r="BO752" s="341"/>
      <c r="BP752" s="341"/>
      <c r="BQ752" s="341"/>
      <c r="BR752" s="341"/>
      <c r="BS752" s="341"/>
      <c r="BT752" s="341"/>
      <c r="BU752" s="341"/>
      <c r="BV752" s="341"/>
      <c r="BW752" s="341"/>
      <c r="BX752" s="341"/>
      <c r="BY752" s="341"/>
      <c r="BZ752" s="341"/>
      <c r="CA752" s="341"/>
      <c r="CB752" s="341"/>
      <c r="CC752" s="341"/>
      <c r="CD752" s="341"/>
      <c r="CE752" s="341"/>
      <c r="CF752" s="341"/>
      <c r="CG752" s="341"/>
      <c r="CH752" s="341"/>
      <c r="CI752" s="341"/>
      <c r="CJ752" s="341"/>
      <c r="CK752" s="341"/>
      <c r="CL752" s="341"/>
      <c r="CM752" s="341"/>
      <c r="CN752" s="341"/>
      <c r="CO752" s="341"/>
      <c r="CP752" s="341"/>
      <c r="CQ752" s="341"/>
      <c r="CR752" s="341"/>
      <c r="CS752" s="341"/>
      <c r="CT752" s="341"/>
      <c r="CU752" s="341"/>
      <c r="CV752" s="341"/>
      <c r="CW752" s="341"/>
      <c r="CX752" s="341"/>
      <c r="CY752" s="341"/>
      <c r="CZ752" s="341"/>
    </row>
    <row r="753" ht="25.15" customHeight="true" x14ac:dyDescent="0.2">
      <c r="C753" s="610"/>
      <c r="D753" s="610"/>
      <c r="E753" s="610"/>
      <c r="F753" s="610"/>
      <c r="G753" s="610"/>
      <c r="H753" s="610"/>
      <c r="I753" s="610"/>
      <c r="J753" s="610"/>
      <c r="K753" s="610"/>
      <c r="L753" s="610"/>
      <c r="M753" s="610"/>
      <c r="N753" s="610"/>
      <c r="O753" s="610"/>
      <c r="P753" s="610"/>
      <c r="Q753" s="610"/>
      <c r="BA753" s="341"/>
      <c r="BB753" s="420"/>
      <c r="BC753" s="341"/>
      <c r="BD753" s="341"/>
      <c r="BE753" s="341"/>
      <c r="BF753" s="341"/>
      <c r="BG753" s="341"/>
      <c r="BH753" s="341"/>
      <c r="BI753" s="341"/>
      <c r="BJ753" s="341"/>
      <c r="BK753" s="341"/>
      <c r="BL753" s="341"/>
      <c r="BM753" s="341"/>
      <c r="BN753" s="341"/>
      <c r="BO753" s="341"/>
      <c r="BP753" s="341"/>
      <c r="BQ753" s="341"/>
      <c r="BR753" s="341"/>
      <c r="BS753" s="341"/>
      <c r="BT753" s="341"/>
      <c r="BU753" s="341"/>
      <c r="BV753" s="341"/>
      <c r="BW753" s="341"/>
      <c r="BX753" s="341"/>
      <c r="BY753" s="341"/>
      <c r="BZ753" s="341"/>
      <c r="CA753" s="341"/>
      <c r="CB753" s="341"/>
      <c r="CC753" s="341"/>
      <c r="CD753" s="341"/>
      <c r="CE753" s="341"/>
      <c r="CF753" s="341"/>
      <c r="CG753" s="341"/>
      <c r="CH753" s="341"/>
      <c r="CI753" s="341"/>
      <c r="CJ753" s="341"/>
      <c r="CK753" s="341"/>
      <c r="CL753" s="341"/>
      <c r="CM753" s="341"/>
      <c r="CN753" s="341"/>
      <c r="CO753" s="341"/>
      <c r="CP753" s="341"/>
      <c r="CQ753" s="341"/>
      <c r="CR753" s="341"/>
      <c r="CS753" s="341"/>
      <c r="CT753" s="341"/>
      <c r="CU753" s="341"/>
      <c r="CV753" s="341"/>
      <c r="CW753" s="341"/>
      <c r="CX753" s="341"/>
      <c r="CY753" s="341"/>
      <c r="CZ753" s="341"/>
    </row>
    <row r="754" ht="25.15" customHeight="true" x14ac:dyDescent="0.2">
      <c r="C754" s="610"/>
      <c r="D754" s="610"/>
      <c r="E754" s="610"/>
      <c r="F754" s="610"/>
      <c r="G754" s="610"/>
      <c r="H754" s="610"/>
      <c r="I754" s="610"/>
      <c r="J754" s="610"/>
      <c r="K754" s="610"/>
      <c r="L754" s="610"/>
      <c r="M754" s="610"/>
      <c r="N754" s="610"/>
      <c r="O754" s="610"/>
      <c r="P754" s="610"/>
      <c r="Q754" s="610"/>
      <c r="BA754" s="341"/>
      <c r="BB754" s="420"/>
      <c r="BC754" s="341"/>
      <c r="BD754" s="341"/>
      <c r="BE754" s="341"/>
      <c r="BF754" s="341"/>
      <c r="BG754" s="341"/>
      <c r="BH754" s="341"/>
      <c r="BI754" s="341"/>
      <c r="BJ754" s="341"/>
      <c r="BK754" s="341"/>
      <c r="BL754" s="341"/>
      <c r="BM754" s="341"/>
      <c r="BN754" s="341"/>
      <c r="BO754" s="341"/>
      <c r="BP754" s="341"/>
      <c r="BQ754" s="341"/>
      <c r="BR754" s="341"/>
      <c r="BS754" s="341"/>
      <c r="BT754" s="341"/>
      <c r="BU754" s="341"/>
      <c r="BV754" s="341"/>
      <c r="BW754" s="341"/>
      <c r="BX754" s="341"/>
      <c r="BY754" s="341"/>
      <c r="BZ754" s="341"/>
      <c r="CA754" s="341"/>
      <c r="CB754" s="341"/>
      <c r="CC754" s="341"/>
      <c r="CD754" s="341"/>
      <c r="CE754" s="341"/>
      <c r="CF754" s="341"/>
      <c r="CG754" s="341"/>
      <c r="CH754" s="341"/>
      <c r="CI754" s="341"/>
      <c r="CJ754" s="341"/>
      <c r="CK754" s="341"/>
      <c r="CL754" s="341"/>
      <c r="CM754" s="341"/>
      <c r="CN754" s="341"/>
      <c r="CO754" s="341"/>
      <c r="CP754" s="341"/>
      <c r="CQ754" s="341"/>
      <c r="CR754" s="341"/>
      <c r="CS754" s="341"/>
      <c r="CT754" s="341"/>
      <c r="CU754" s="341"/>
      <c r="CV754" s="341"/>
      <c r="CW754" s="341"/>
      <c r="CX754" s="341"/>
      <c r="CY754" s="341"/>
      <c r="CZ754" s="341"/>
    </row>
    <row r="755" ht="25.15" customHeight="true" x14ac:dyDescent="0.2">
      <c r="C755" s="610"/>
      <c r="D755" s="610"/>
      <c r="E755" s="610"/>
      <c r="F755" s="610"/>
      <c r="G755" s="610"/>
      <c r="H755" s="610"/>
      <c r="I755" s="610"/>
      <c r="J755" s="610"/>
      <c r="K755" s="610"/>
      <c r="L755" s="610"/>
      <c r="M755" s="610"/>
      <c r="N755" s="610"/>
      <c r="O755" s="610"/>
      <c r="P755" s="610"/>
      <c r="Q755" s="610"/>
      <c r="BA755" s="341"/>
      <c r="BB755" s="420"/>
      <c r="BC755" s="341"/>
      <c r="BD755" s="341"/>
      <c r="BE755" s="341"/>
      <c r="BF755" s="341"/>
      <c r="BG755" s="341"/>
      <c r="BH755" s="341"/>
      <c r="BI755" s="341"/>
      <c r="BJ755" s="341"/>
      <c r="BK755" s="341"/>
      <c r="BL755" s="341"/>
      <c r="BM755" s="341"/>
      <c r="BN755" s="341"/>
      <c r="BO755" s="341"/>
      <c r="BP755" s="341"/>
      <c r="BQ755" s="341"/>
      <c r="BR755" s="341"/>
      <c r="BS755" s="341"/>
      <c r="BT755" s="341"/>
      <c r="BU755" s="341"/>
      <c r="BV755" s="341"/>
      <c r="BW755" s="341"/>
      <c r="BX755" s="341"/>
      <c r="BY755" s="341"/>
      <c r="BZ755" s="341"/>
      <c r="CA755" s="341"/>
      <c r="CB755" s="341"/>
      <c r="CC755" s="341"/>
      <c r="CD755" s="341"/>
      <c r="CE755" s="341"/>
      <c r="CF755" s="341"/>
      <c r="CG755" s="341"/>
      <c r="CH755" s="341"/>
      <c r="CI755" s="341"/>
      <c r="CJ755" s="341"/>
      <c r="CK755" s="341"/>
      <c r="CL755" s="341"/>
      <c r="CM755" s="341"/>
      <c r="CN755" s="341"/>
      <c r="CO755" s="341"/>
      <c r="CP755" s="341"/>
      <c r="CQ755" s="341"/>
      <c r="CR755" s="341"/>
      <c r="CS755" s="341"/>
      <c r="CT755" s="341"/>
      <c r="CU755" s="341"/>
      <c r="CV755" s="341"/>
      <c r="CW755" s="341"/>
      <c r="CX755" s="341"/>
      <c r="CY755" s="341"/>
      <c r="CZ755" s="341"/>
    </row>
    <row r="756" ht="25.15" customHeight="true" x14ac:dyDescent="0.2">
      <c r="C756" s="610"/>
      <c r="D756" s="610"/>
      <c r="E756" s="610"/>
      <c r="F756" s="610"/>
      <c r="G756" s="610"/>
      <c r="H756" s="610"/>
      <c r="I756" s="610"/>
      <c r="J756" s="610"/>
      <c r="K756" s="610"/>
      <c r="L756" s="610"/>
      <c r="M756" s="610"/>
      <c r="N756" s="610"/>
      <c r="O756" s="610"/>
      <c r="P756" s="610"/>
      <c r="Q756" s="610"/>
      <c r="BA756" s="341"/>
      <c r="BB756" s="420"/>
      <c r="BC756" s="341"/>
      <c r="BD756" s="341"/>
      <c r="BE756" s="341"/>
      <c r="BF756" s="341"/>
      <c r="BG756" s="341"/>
      <c r="BH756" s="341"/>
      <c r="BI756" s="341"/>
      <c r="BJ756" s="341"/>
      <c r="BK756" s="341"/>
      <c r="BL756" s="341"/>
      <c r="BM756" s="341"/>
      <c r="BN756" s="341"/>
      <c r="BO756" s="341"/>
      <c r="BP756" s="341"/>
      <c r="BQ756" s="341"/>
      <c r="BR756" s="341"/>
      <c r="BS756" s="341"/>
      <c r="BT756" s="341"/>
      <c r="BU756" s="341"/>
      <c r="BV756" s="341"/>
      <c r="BW756" s="341"/>
      <c r="BX756" s="341"/>
      <c r="BY756" s="341"/>
      <c r="BZ756" s="341"/>
      <c r="CA756" s="341"/>
      <c r="CB756" s="341"/>
      <c r="CC756" s="341"/>
      <c r="CD756" s="341"/>
      <c r="CE756" s="341"/>
      <c r="CF756" s="341"/>
      <c r="CG756" s="341"/>
      <c r="CH756" s="341"/>
      <c r="CI756" s="341"/>
      <c r="CJ756" s="341"/>
      <c r="CK756" s="341"/>
      <c r="CL756" s="341"/>
      <c r="CM756" s="341"/>
      <c r="CN756" s="341"/>
      <c r="CO756" s="341"/>
      <c r="CP756" s="341"/>
      <c r="CQ756" s="341"/>
      <c r="CR756" s="341"/>
      <c r="CS756" s="341"/>
      <c r="CT756" s="341"/>
      <c r="CU756" s="341"/>
      <c r="CV756" s="341"/>
      <c r="CW756" s="341"/>
      <c r="CX756" s="341"/>
      <c r="CY756" s="341"/>
      <c r="CZ756" s="341"/>
    </row>
    <row r="757" ht="25.15" customHeight="true" x14ac:dyDescent="0.2">
      <c r="C757" s="610"/>
      <c r="D757" s="610"/>
      <c r="E757" s="610"/>
      <c r="F757" s="610"/>
      <c r="G757" s="610"/>
      <c r="H757" s="610"/>
      <c r="I757" s="610"/>
      <c r="J757" s="610"/>
      <c r="K757" s="610"/>
      <c r="L757" s="610"/>
      <c r="M757" s="610"/>
      <c r="N757" s="610"/>
      <c r="O757" s="610"/>
      <c r="P757" s="610"/>
      <c r="Q757" s="610"/>
      <c r="BA757" s="341"/>
      <c r="BB757" s="420"/>
      <c r="BC757" s="341"/>
      <c r="BD757" s="341"/>
      <c r="BE757" s="341"/>
      <c r="BF757" s="341"/>
      <c r="BG757" s="341"/>
      <c r="BH757" s="341"/>
      <c r="BI757" s="341"/>
      <c r="BJ757" s="341"/>
      <c r="BK757" s="341"/>
      <c r="BL757" s="341"/>
      <c r="BM757" s="341"/>
      <c r="BN757" s="341"/>
      <c r="BO757" s="341"/>
      <c r="BP757" s="341"/>
      <c r="BQ757" s="341"/>
      <c r="BR757" s="341"/>
      <c r="BS757" s="341"/>
      <c r="BT757" s="341"/>
      <c r="BU757" s="341"/>
      <c r="BV757" s="341"/>
      <c r="BW757" s="341"/>
      <c r="BX757" s="341"/>
      <c r="BY757" s="341"/>
      <c r="BZ757" s="341"/>
      <c r="CA757" s="341"/>
      <c r="CB757" s="341"/>
      <c r="CC757" s="341"/>
      <c r="CD757" s="341"/>
      <c r="CE757" s="341"/>
      <c r="CF757" s="341"/>
      <c r="CG757" s="341"/>
      <c r="CH757" s="341"/>
      <c r="CI757" s="341"/>
      <c r="CJ757" s="341"/>
      <c r="CK757" s="341"/>
      <c r="CL757" s="341"/>
      <c r="CM757" s="341"/>
      <c r="CN757" s="341"/>
      <c r="CO757" s="341"/>
      <c r="CP757" s="341"/>
      <c r="CQ757" s="341"/>
      <c r="CR757" s="341"/>
      <c r="CS757" s="341"/>
      <c r="CT757" s="341"/>
      <c r="CU757" s="341"/>
      <c r="CV757" s="341"/>
      <c r="CW757" s="341"/>
      <c r="CX757" s="341"/>
      <c r="CY757" s="341"/>
      <c r="CZ757" s="341"/>
    </row>
    <row r="758" ht="25.15" customHeight="true" x14ac:dyDescent="0.2">
      <c r="C758" s="610"/>
      <c r="D758" s="610"/>
      <c r="E758" s="610"/>
      <c r="F758" s="610"/>
      <c r="G758" s="610"/>
      <c r="H758" s="610"/>
      <c r="I758" s="610"/>
      <c r="J758" s="610"/>
      <c r="K758" s="610"/>
      <c r="L758" s="610"/>
      <c r="M758" s="610"/>
      <c r="N758" s="610"/>
      <c r="O758" s="610"/>
      <c r="P758" s="610"/>
      <c r="Q758" s="610"/>
      <c r="BA758" s="341"/>
      <c r="BB758" s="420"/>
      <c r="BC758" s="341"/>
      <c r="BD758" s="341"/>
      <c r="BE758" s="341"/>
      <c r="BF758" s="341"/>
      <c r="BG758" s="341"/>
      <c r="BH758" s="341"/>
      <c r="BI758" s="341"/>
      <c r="BJ758" s="341"/>
      <c r="BK758" s="341"/>
      <c r="BL758" s="341"/>
      <c r="BM758" s="341"/>
      <c r="BN758" s="341"/>
      <c r="BO758" s="341"/>
      <c r="BP758" s="341"/>
      <c r="BQ758" s="341"/>
      <c r="BR758" s="341"/>
      <c r="BS758" s="341"/>
      <c r="BT758" s="341"/>
      <c r="BU758" s="341"/>
      <c r="BV758" s="341"/>
      <c r="BW758" s="341"/>
      <c r="BX758" s="341"/>
      <c r="BY758" s="341"/>
      <c r="BZ758" s="341"/>
      <c r="CA758" s="341"/>
      <c r="CB758" s="341"/>
      <c r="CC758" s="341"/>
      <c r="CD758" s="341"/>
      <c r="CE758" s="341"/>
      <c r="CF758" s="341"/>
      <c r="CG758" s="341"/>
      <c r="CH758" s="341"/>
      <c r="CI758" s="341"/>
      <c r="CJ758" s="341"/>
      <c r="CK758" s="341"/>
      <c r="CL758" s="341"/>
      <c r="CM758" s="341"/>
      <c r="CN758" s="341"/>
      <c r="CO758" s="341"/>
      <c r="CP758" s="341"/>
      <c r="CQ758" s="341"/>
      <c r="CR758" s="341"/>
      <c r="CS758" s="341"/>
      <c r="CT758" s="341"/>
      <c r="CU758" s="341"/>
      <c r="CV758" s="341"/>
      <c r="CW758" s="341"/>
      <c r="CX758" s="341"/>
      <c r="CY758" s="341"/>
      <c r="CZ758" s="341"/>
    </row>
    <row r="759" ht="25.15" customHeight="true" x14ac:dyDescent="0.2">
      <c r="C759" s="610"/>
      <c r="D759" s="610"/>
      <c r="E759" s="610"/>
      <c r="F759" s="610"/>
      <c r="G759" s="610"/>
      <c r="H759" s="610"/>
      <c r="I759" s="610"/>
      <c r="J759" s="610"/>
      <c r="K759" s="610"/>
      <c r="L759" s="610"/>
      <c r="M759" s="610"/>
      <c r="N759" s="610"/>
      <c r="O759" s="610"/>
      <c r="P759" s="610"/>
      <c r="Q759" s="610"/>
      <c r="BA759" s="341"/>
      <c r="BB759" s="420"/>
      <c r="BC759" s="341"/>
      <c r="BD759" s="341"/>
      <c r="BE759" s="341"/>
      <c r="BF759" s="341"/>
      <c r="BG759" s="341"/>
      <c r="BH759" s="341"/>
      <c r="BI759" s="341"/>
      <c r="BJ759" s="341"/>
      <c r="BK759" s="341"/>
      <c r="BL759" s="341"/>
      <c r="BM759" s="341"/>
      <c r="BN759" s="341"/>
      <c r="BO759" s="341"/>
      <c r="BP759" s="341"/>
      <c r="BQ759" s="341"/>
      <c r="BR759" s="341"/>
      <c r="BS759" s="341"/>
      <c r="BT759" s="341"/>
      <c r="BU759" s="341"/>
      <c r="BV759" s="341"/>
      <c r="BW759" s="341"/>
      <c r="BX759" s="341"/>
      <c r="BY759" s="341"/>
      <c r="BZ759" s="341"/>
      <c r="CA759" s="341"/>
      <c r="CB759" s="341"/>
      <c r="CC759" s="341"/>
      <c r="CD759" s="341"/>
      <c r="CE759" s="341"/>
      <c r="CF759" s="341"/>
      <c r="CG759" s="341"/>
      <c r="CH759" s="341"/>
      <c r="CI759" s="341"/>
      <c r="CJ759" s="341"/>
      <c r="CK759" s="341"/>
      <c r="CL759" s="341"/>
      <c r="CM759" s="341"/>
      <c r="CN759" s="341"/>
      <c r="CO759" s="341"/>
      <c r="CP759" s="341"/>
      <c r="CQ759" s="341"/>
      <c r="CR759" s="341"/>
      <c r="CS759" s="341"/>
      <c r="CT759" s="341"/>
      <c r="CU759" s="341"/>
      <c r="CV759" s="341"/>
      <c r="CW759" s="341"/>
      <c r="CX759" s="341"/>
      <c r="CY759" s="341"/>
      <c r="CZ759" s="341"/>
    </row>
    <row r="760" ht="25.15" customHeight="true" x14ac:dyDescent="0.2">
      <c r="C760" s="610"/>
      <c r="D760" s="610"/>
      <c r="E760" s="610"/>
      <c r="F760" s="610"/>
      <c r="G760" s="610"/>
      <c r="H760" s="610"/>
      <c r="I760" s="610"/>
      <c r="J760" s="610"/>
      <c r="K760" s="610"/>
      <c r="L760" s="610"/>
      <c r="M760" s="610"/>
      <c r="N760" s="610"/>
      <c r="O760" s="610"/>
      <c r="P760" s="610"/>
      <c r="Q760" s="610"/>
      <c r="BA760" s="341"/>
      <c r="BB760" s="420"/>
      <c r="BC760" s="341"/>
      <c r="BD760" s="341"/>
      <c r="BE760" s="341"/>
      <c r="BF760" s="341"/>
      <c r="BG760" s="341"/>
      <c r="BH760" s="341"/>
      <c r="BI760" s="341"/>
      <c r="BJ760" s="341"/>
      <c r="BK760" s="341"/>
      <c r="BL760" s="341"/>
      <c r="BM760" s="341"/>
      <c r="BN760" s="341"/>
      <c r="BO760" s="341"/>
      <c r="BP760" s="341"/>
      <c r="BQ760" s="341"/>
      <c r="BR760" s="341"/>
      <c r="BS760" s="341"/>
      <c r="BT760" s="341"/>
      <c r="BU760" s="341"/>
      <c r="BV760" s="341"/>
      <c r="BW760" s="341"/>
      <c r="BX760" s="341"/>
      <c r="BY760" s="341"/>
      <c r="BZ760" s="341"/>
      <c r="CA760" s="341"/>
      <c r="CB760" s="341"/>
      <c r="CC760" s="341"/>
      <c r="CD760" s="341"/>
      <c r="CE760" s="341"/>
      <c r="CF760" s="341"/>
      <c r="CG760" s="341"/>
      <c r="CH760" s="341"/>
      <c r="CI760" s="341"/>
      <c r="CJ760" s="341"/>
      <c r="CK760" s="341"/>
      <c r="CL760" s="341"/>
      <c r="CM760" s="341"/>
      <c r="CN760" s="341"/>
      <c r="CO760" s="341"/>
      <c r="CP760" s="341"/>
      <c r="CQ760" s="341"/>
      <c r="CR760" s="341"/>
      <c r="CS760" s="341"/>
      <c r="CT760" s="341"/>
      <c r="CU760" s="341"/>
      <c r="CV760" s="341"/>
      <c r="CW760" s="341"/>
      <c r="CX760" s="341"/>
      <c r="CY760" s="341"/>
      <c r="CZ760" s="341"/>
    </row>
    <row r="761" ht="25.15" customHeight="true" x14ac:dyDescent="0.2">
      <c r="C761" s="610"/>
      <c r="D761" s="610"/>
      <c r="E761" s="610"/>
      <c r="F761" s="610"/>
      <c r="G761" s="610"/>
      <c r="H761" s="610"/>
      <c r="I761" s="610"/>
      <c r="J761" s="610"/>
      <c r="K761" s="610"/>
      <c r="L761" s="610"/>
      <c r="M761" s="610"/>
      <c r="N761" s="610"/>
      <c r="O761" s="610"/>
      <c r="P761" s="610"/>
      <c r="Q761" s="610"/>
      <c r="BA761" s="341"/>
      <c r="BB761" s="420"/>
      <c r="BC761" s="341"/>
      <c r="BD761" s="341"/>
      <c r="BE761" s="341"/>
      <c r="BF761" s="341"/>
      <c r="BG761" s="341"/>
      <c r="BH761" s="341"/>
      <c r="BI761" s="341"/>
      <c r="BJ761" s="341"/>
      <c r="BK761" s="341"/>
      <c r="BL761" s="341"/>
      <c r="BM761" s="341"/>
      <c r="BN761" s="341"/>
      <c r="BO761" s="341"/>
      <c r="BP761" s="341"/>
      <c r="BQ761" s="341"/>
      <c r="BR761" s="341"/>
      <c r="BS761" s="341"/>
      <c r="BT761" s="341"/>
      <c r="BU761" s="341"/>
      <c r="BV761" s="341"/>
      <c r="BW761" s="341"/>
      <c r="BX761" s="341"/>
      <c r="BY761" s="341"/>
      <c r="BZ761" s="341"/>
      <c r="CA761" s="341"/>
      <c r="CB761" s="341"/>
      <c r="CC761" s="341"/>
      <c r="CD761" s="341"/>
      <c r="CE761" s="341"/>
      <c r="CF761" s="341"/>
      <c r="CG761" s="341"/>
      <c r="CH761" s="341"/>
      <c r="CI761" s="341"/>
      <c r="CJ761" s="341"/>
      <c r="CK761" s="341"/>
      <c r="CL761" s="341"/>
      <c r="CM761" s="341"/>
      <c r="CN761" s="341"/>
      <c r="CO761" s="341"/>
      <c r="CP761" s="341"/>
      <c r="CQ761" s="341"/>
      <c r="CR761" s="341"/>
      <c r="CS761" s="341"/>
      <c r="CT761" s="341"/>
      <c r="CU761" s="341"/>
      <c r="CV761" s="341"/>
      <c r="CW761" s="341"/>
      <c r="CX761" s="341"/>
      <c r="CY761" s="341"/>
      <c r="CZ761" s="341"/>
    </row>
    <row r="762" ht="25.15" customHeight="true" x14ac:dyDescent="0.2">
      <c r="C762" s="610"/>
      <c r="D762" s="610"/>
      <c r="E762" s="610"/>
      <c r="F762" s="610"/>
      <c r="G762" s="610"/>
      <c r="H762" s="610"/>
      <c r="I762" s="610"/>
      <c r="J762" s="610"/>
      <c r="K762" s="610"/>
      <c r="L762" s="610"/>
      <c r="M762" s="610"/>
      <c r="N762" s="610"/>
      <c r="O762" s="610"/>
      <c r="P762" s="610"/>
      <c r="Q762" s="610"/>
      <c r="BA762" s="341"/>
      <c r="BB762" s="420"/>
      <c r="BC762" s="341"/>
      <c r="BD762" s="341"/>
      <c r="BE762" s="341"/>
      <c r="BF762" s="341"/>
      <c r="BG762" s="341"/>
      <c r="BH762" s="341"/>
      <c r="BI762" s="341"/>
      <c r="BJ762" s="341"/>
      <c r="BK762" s="341"/>
      <c r="BL762" s="341"/>
      <c r="BM762" s="341"/>
      <c r="BN762" s="341"/>
      <c r="BO762" s="341"/>
      <c r="BP762" s="341"/>
      <c r="BQ762" s="341"/>
      <c r="BR762" s="341"/>
      <c r="BS762" s="341"/>
      <c r="BT762" s="341"/>
      <c r="BU762" s="341"/>
      <c r="BV762" s="341"/>
      <c r="BW762" s="341"/>
      <c r="BX762" s="341"/>
      <c r="BY762" s="341"/>
      <c r="BZ762" s="341"/>
      <c r="CA762" s="341"/>
      <c r="CB762" s="341"/>
      <c r="CC762" s="341"/>
      <c r="CD762" s="341"/>
      <c r="CE762" s="341"/>
      <c r="CF762" s="341"/>
      <c r="CG762" s="341"/>
      <c r="CH762" s="341"/>
      <c r="CI762" s="341"/>
      <c r="CJ762" s="341"/>
      <c r="CK762" s="341"/>
      <c r="CL762" s="341"/>
      <c r="CM762" s="341"/>
      <c r="CN762" s="341"/>
      <c r="CO762" s="341"/>
      <c r="CP762" s="341"/>
      <c r="CQ762" s="341"/>
      <c r="CR762" s="341"/>
      <c r="CS762" s="341"/>
      <c r="CT762" s="341"/>
      <c r="CU762" s="341"/>
      <c r="CV762" s="341"/>
      <c r="CW762" s="341"/>
      <c r="CX762" s="341"/>
      <c r="CY762" s="341"/>
      <c r="CZ762" s="341"/>
    </row>
    <row r="763" ht="25.15" customHeight="true" x14ac:dyDescent="0.2">
      <c r="C763" s="610"/>
      <c r="D763" s="610"/>
      <c r="E763" s="610"/>
      <c r="F763" s="610"/>
      <c r="G763" s="610"/>
      <c r="H763" s="610"/>
      <c r="I763" s="610"/>
      <c r="J763" s="610"/>
      <c r="K763" s="610"/>
      <c r="L763" s="610"/>
      <c r="M763" s="610"/>
      <c r="N763" s="610"/>
      <c r="O763" s="610"/>
      <c r="P763" s="610"/>
      <c r="Q763" s="610"/>
      <c r="BA763" s="341"/>
      <c r="BB763" s="420"/>
      <c r="BC763" s="341"/>
      <c r="BD763" s="341"/>
      <c r="BE763" s="341"/>
      <c r="BF763" s="341"/>
      <c r="BG763" s="341"/>
      <c r="BH763" s="341"/>
      <c r="BI763" s="341"/>
      <c r="BJ763" s="341"/>
      <c r="BK763" s="341"/>
      <c r="BL763" s="341"/>
      <c r="BM763" s="341"/>
      <c r="BN763" s="341"/>
      <c r="BO763" s="341"/>
      <c r="BP763" s="341"/>
      <c r="BQ763" s="341"/>
      <c r="BR763" s="341"/>
      <c r="BS763" s="341"/>
      <c r="BT763" s="341"/>
      <c r="BU763" s="341"/>
      <c r="BV763" s="341"/>
      <c r="BW763" s="341"/>
      <c r="BX763" s="341"/>
      <c r="BY763" s="341"/>
      <c r="BZ763" s="341"/>
      <c r="CA763" s="341"/>
      <c r="CB763" s="341"/>
      <c r="CC763" s="341"/>
      <c r="CD763" s="341"/>
      <c r="CE763" s="341"/>
      <c r="CF763" s="341"/>
      <c r="CG763" s="341"/>
      <c r="CH763" s="341"/>
      <c r="CI763" s="341"/>
      <c r="CJ763" s="341"/>
      <c r="CK763" s="341"/>
      <c r="CL763" s="341"/>
      <c r="CM763" s="341"/>
      <c r="CN763" s="341"/>
      <c r="CO763" s="341"/>
      <c r="CP763" s="341"/>
      <c r="CQ763" s="341"/>
      <c r="CR763" s="341"/>
      <c r="CS763" s="341"/>
      <c r="CT763" s="341"/>
      <c r="CU763" s="341"/>
      <c r="CV763" s="341"/>
      <c r="CW763" s="341"/>
      <c r="CX763" s="341"/>
      <c r="CY763" s="341"/>
      <c r="CZ763" s="341"/>
    </row>
    <row r="764" ht="25.15" customHeight="true" x14ac:dyDescent="0.2">
      <c r="C764" s="610"/>
      <c r="D764" s="610"/>
      <c r="E764" s="610"/>
      <c r="F764" s="610"/>
      <c r="G764" s="610"/>
      <c r="H764" s="610"/>
      <c r="I764" s="610"/>
      <c r="J764" s="610"/>
      <c r="K764" s="610"/>
      <c r="L764" s="610"/>
      <c r="M764" s="610"/>
      <c r="N764" s="610"/>
      <c r="O764" s="610"/>
      <c r="P764" s="610"/>
      <c r="Q764" s="610"/>
      <c r="BA764" s="341"/>
      <c r="BB764" s="420"/>
      <c r="BC764" s="341"/>
      <c r="BD764" s="341"/>
      <c r="BE764" s="341"/>
      <c r="BF764" s="341"/>
      <c r="BG764" s="341"/>
      <c r="BH764" s="341"/>
      <c r="BI764" s="341"/>
      <c r="BJ764" s="341"/>
      <c r="BK764" s="341"/>
      <c r="BL764" s="341"/>
      <c r="BM764" s="341"/>
      <c r="BN764" s="341"/>
      <c r="BO764" s="341"/>
      <c r="BP764" s="341"/>
      <c r="BQ764" s="341"/>
      <c r="BR764" s="341"/>
      <c r="BS764" s="341"/>
      <c r="BT764" s="341"/>
      <c r="BU764" s="341"/>
      <c r="BV764" s="341"/>
      <c r="BW764" s="341"/>
      <c r="BX764" s="341"/>
      <c r="BY764" s="341"/>
      <c r="BZ764" s="341"/>
      <c r="CA764" s="341"/>
      <c r="CB764" s="341"/>
      <c r="CC764" s="341"/>
      <c r="CD764" s="341"/>
      <c r="CE764" s="341"/>
      <c r="CF764" s="341"/>
      <c r="CG764" s="341"/>
      <c r="CH764" s="341"/>
      <c r="CI764" s="341"/>
      <c r="CJ764" s="341"/>
      <c r="CK764" s="341"/>
      <c r="CL764" s="341"/>
      <c r="CM764" s="341"/>
      <c r="CN764" s="341"/>
      <c r="CO764" s="341"/>
      <c r="CP764" s="341"/>
      <c r="CQ764" s="341"/>
      <c r="CR764" s="341"/>
      <c r="CS764" s="341"/>
      <c r="CT764" s="341"/>
      <c r="CU764" s="341"/>
      <c r="CV764" s="341"/>
      <c r="CW764" s="341"/>
      <c r="CX764" s="341"/>
      <c r="CY764" s="341"/>
      <c r="CZ764" s="341"/>
    </row>
    <row r="765" ht="25.15" customHeight="true" x14ac:dyDescent="0.2">
      <c r="C765" s="610"/>
      <c r="D765" s="610"/>
      <c r="E765" s="610"/>
      <c r="F765" s="610"/>
      <c r="G765" s="610"/>
      <c r="H765" s="610"/>
      <c r="I765" s="610"/>
      <c r="J765" s="610"/>
      <c r="K765" s="610"/>
      <c r="L765" s="610"/>
      <c r="M765" s="610"/>
      <c r="N765" s="610"/>
      <c r="O765" s="610"/>
      <c r="P765" s="610"/>
      <c r="Q765" s="610"/>
      <c r="BA765" s="341"/>
      <c r="BB765" s="420"/>
      <c r="BC765" s="341"/>
      <c r="BD765" s="341"/>
      <c r="BE765" s="341"/>
      <c r="BF765" s="341"/>
      <c r="BG765" s="341"/>
      <c r="BH765" s="341"/>
      <c r="BI765" s="341"/>
      <c r="BJ765" s="341"/>
      <c r="BK765" s="341"/>
      <c r="BL765" s="341"/>
      <c r="BM765" s="341"/>
      <c r="BN765" s="341"/>
      <c r="BO765" s="341"/>
      <c r="BP765" s="341"/>
      <c r="BQ765" s="341"/>
      <c r="BR765" s="341"/>
      <c r="BS765" s="341"/>
      <c r="BT765" s="341"/>
      <c r="BU765" s="341"/>
      <c r="BV765" s="341"/>
      <c r="BW765" s="341"/>
      <c r="BX765" s="341"/>
      <c r="BY765" s="341"/>
      <c r="BZ765" s="341"/>
      <c r="CA765" s="341"/>
      <c r="CB765" s="341"/>
      <c r="CC765" s="341"/>
      <c r="CD765" s="341"/>
      <c r="CE765" s="341"/>
      <c r="CF765" s="341"/>
      <c r="CG765" s="341"/>
      <c r="CH765" s="341"/>
      <c r="CI765" s="341"/>
      <c r="CJ765" s="341"/>
      <c r="CK765" s="341"/>
      <c r="CL765" s="341"/>
      <c r="CM765" s="341"/>
      <c r="CN765" s="341"/>
      <c r="CO765" s="341"/>
      <c r="CP765" s="341"/>
      <c r="CQ765" s="341"/>
      <c r="CR765" s="341"/>
      <c r="CS765" s="341"/>
      <c r="CT765" s="341"/>
      <c r="CU765" s="341"/>
      <c r="CV765" s="341"/>
      <c r="CW765" s="341"/>
      <c r="CX765" s="341"/>
      <c r="CY765" s="341"/>
      <c r="CZ765" s="341"/>
    </row>
    <row r="766" ht="25.15" customHeight="true" x14ac:dyDescent="0.2">
      <c r="C766" s="610"/>
      <c r="D766" s="610"/>
      <c r="E766" s="610"/>
      <c r="F766" s="610"/>
      <c r="G766" s="610"/>
      <c r="H766" s="610"/>
      <c r="I766" s="610"/>
      <c r="J766" s="610"/>
      <c r="K766" s="610"/>
      <c r="L766" s="610"/>
      <c r="M766" s="610"/>
      <c r="N766" s="610"/>
      <c r="O766" s="610"/>
      <c r="P766" s="610"/>
      <c r="Q766" s="610"/>
      <c r="BA766" s="341"/>
      <c r="BB766" s="420"/>
      <c r="BC766" s="341"/>
      <c r="BD766" s="341"/>
      <c r="BE766" s="341"/>
      <c r="BF766" s="341"/>
      <c r="BG766" s="341"/>
      <c r="BH766" s="341"/>
      <c r="BI766" s="341"/>
      <c r="BJ766" s="341"/>
      <c r="BK766" s="341"/>
      <c r="BL766" s="341"/>
      <c r="BM766" s="341"/>
      <c r="BN766" s="341"/>
      <c r="BO766" s="341"/>
      <c r="BP766" s="341"/>
      <c r="BQ766" s="341"/>
      <c r="BR766" s="341"/>
      <c r="BS766" s="341"/>
      <c r="BT766" s="341"/>
      <c r="BU766" s="341"/>
      <c r="BV766" s="341"/>
      <c r="BW766" s="341"/>
      <c r="BX766" s="341"/>
      <c r="BY766" s="341"/>
      <c r="BZ766" s="341"/>
      <c r="CA766" s="341"/>
      <c r="CB766" s="341"/>
      <c r="CC766" s="341"/>
      <c r="CD766" s="341"/>
      <c r="CE766" s="341"/>
      <c r="CF766" s="341"/>
      <c r="CG766" s="341"/>
      <c r="CH766" s="341"/>
      <c r="CI766" s="341"/>
      <c r="CJ766" s="341"/>
      <c r="CK766" s="341"/>
      <c r="CL766" s="341"/>
      <c r="CM766" s="341"/>
      <c r="CN766" s="341"/>
      <c r="CO766" s="341"/>
      <c r="CP766" s="341"/>
      <c r="CQ766" s="341"/>
      <c r="CR766" s="341"/>
      <c r="CS766" s="341"/>
      <c r="CT766" s="341"/>
      <c r="CU766" s="341"/>
      <c r="CV766" s="341"/>
      <c r="CW766" s="341"/>
      <c r="CX766" s="341"/>
      <c r="CY766" s="341"/>
      <c r="CZ766" s="341"/>
    </row>
    <row r="767" ht="25.15" customHeight="true" x14ac:dyDescent="0.2">
      <c r="C767" s="610"/>
      <c r="D767" s="610"/>
      <c r="E767" s="610"/>
      <c r="F767" s="610"/>
      <c r="G767" s="610"/>
      <c r="H767" s="610"/>
      <c r="I767" s="610"/>
      <c r="J767" s="610"/>
      <c r="K767" s="610"/>
      <c r="L767" s="610"/>
      <c r="M767" s="610"/>
      <c r="N767" s="610"/>
      <c r="O767" s="610"/>
      <c r="P767" s="610"/>
      <c r="Q767" s="610"/>
      <c r="BA767" s="341"/>
      <c r="BB767" s="420"/>
      <c r="BC767" s="341"/>
      <c r="BD767" s="341"/>
      <c r="BE767" s="341"/>
      <c r="BF767" s="341"/>
      <c r="BG767" s="341"/>
      <c r="BH767" s="341"/>
      <c r="BI767" s="341"/>
      <c r="BJ767" s="341"/>
      <c r="BK767" s="341"/>
      <c r="BL767" s="341"/>
      <c r="BM767" s="341"/>
      <c r="BN767" s="341"/>
      <c r="BO767" s="341"/>
      <c r="BP767" s="341"/>
      <c r="BQ767" s="341"/>
      <c r="BR767" s="341"/>
      <c r="BS767" s="341"/>
      <c r="BT767" s="341"/>
      <c r="BU767" s="341"/>
      <c r="BV767" s="341"/>
      <c r="BW767" s="341"/>
      <c r="BX767" s="341"/>
      <c r="BY767" s="341"/>
      <c r="BZ767" s="341"/>
      <c r="CA767" s="341"/>
      <c r="CB767" s="341"/>
      <c r="CC767" s="341"/>
      <c r="CD767" s="341"/>
      <c r="CE767" s="341"/>
      <c r="CF767" s="341"/>
      <c r="CG767" s="341"/>
      <c r="CH767" s="341"/>
      <c r="CI767" s="341"/>
      <c r="CJ767" s="341"/>
      <c r="CK767" s="341"/>
      <c r="CL767" s="341"/>
      <c r="CM767" s="341"/>
      <c r="CN767" s="341"/>
      <c r="CO767" s="341"/>
      <c r="CP767" s="341"/>
      <c r="CQ767" s="341"/>
      <c r="CR767" s="341"/>
      <c r="CS767" s="341"/>
      <c r="CT767" s="341"/>
      <c r="CU767" s="341"/>
      <c r="CV767" s="341"/>
      <c r="CW767" s="341"/>
      <c r="CX767" s="341"/>
      <c r="CY767" s="341"/>
      <c r="CZ767" s="341"/>
    </row>
    <row r="768" ht="25.15" customHeight="true" x14ac:dyDescent="0.2">
      <c r="C768" s="610"/>
      <c r="D768" s="610"/>
      <c r="E768" s="610"/>
      <c r="F768" s="610"/>
      <c r="G768" s="610"/>
      <c r="H768" s="610"/>
      <c r="I768" s="610"/>
      <c r="J768" s="610"/>
      <c r="K768" s="610"/>
      <c r="L768" s="610"/>
      <c r="M768" s="610"/>
      <c r="N768" s="610"/>
      <c r="O768" s="610"/>
      <c r="P768" s="610"/>
      <c r="Q768" s="610"/>
      <c r="BA768" s="339"/>
      <c r="BB768" s="421"/>
      <c r="BC768" s="339"/>
      <c r="BD768" s="339"/>
      <c r="BE768" s="339"/>
      <c r="BF768" s="339"/>
      <c r="BG768" s="339"/>
      <c r="BH768" s="339"/>
      <c r="BI768" s="339"/>
      <c r="BJ768" s="339"/>
      <c r="BK768" s="339"/>
      <c r="BL768" s="339"/>
      <c r="BM768" s="339"/>
      <c r="BN768" s="339"/>
      <c r="BO768" s="339"/>
      <c r="BP768" s="339"/>
      <c r="BQ768" s="339"/>
      <c r="BR768" s="339"/>
      <c r="BS768" s="339"/>
      <c r="BT768" s="339"/>
      <c r="BU768" s="339"/>
      <c r="BV768" s="339"/>
      <c r="BW768" s="339"/>
      <c r="BX768" s="339"/>
      <c r="BY768" s="339"/>
      <c r="BZ768" s="339"/>
      <c r="CA768" s="339"/>
      <c r="CB768" s="339"/>
      <c r="CC768" s="339"/>
      <c r="CD768" s="339"/>
      <c r="CE768" s="339"/>
      <c r="CF768" s="339"/>
      <c r="CG768" s="339"/>
      <c r="CH768" s="339"/>
      <c r="CI768" s="339"/>
      <c r="CJ768" s="339"/>
      <c r="CK768" s="339"/>
      <c r="CL768" s="339"/>
      <c r="CM768" s="339"/>
      <c r="CN768" s="339"/>
      <c r="CO768" s="339"/>
      <c r="CP768" s="339"/>
      <c r="CQ768" s="339"/>
      <c r="CR768" s="339"/>
      <c r="CS768" s="339"/>
      <c r="CT768" s="339"/>
      <c r="CU768" s="339"/>
      <c r="CV768" s="339"/>
      <c r="CW768" s="339"/>
      <c r="CX768" s="339"/>
      <c r="CY768" s="339"/>
      <c r="CZ768" s="339"/>
    </row>
    <row r="769" ht="25.15" customHeight="true" x14ac:dyDescent="0.2">
      <c r="C769" s="610"/>
      <c r="D769" s="610"/>
      <c r="E769" s="610"/>
      <c r="F769" s="610"/>
      <c r="G769" s="610"/>
      <c r="H769" s="610"/>
      <c r="I769" s="610"/>
      <c r="J769" s="610"/>
      <c r="K769" s="610"/>
      <c r="L769" s="610"/>
      <c r="M769" s="610"/>
      <c r="N769" s="610"/>
      <c r="O769" s="610"/>
      <c r="P769" s="610"/>
      <c r="Q769" s="610"/>
      <c r="BA769" s="339"/>
      <c r="BB769" s="421"/>
      <c r="BC769" s="339"/>
      <c r="BD769" s="339"/>
      <c r="BE769" s="339"/>
      <c r="BF769" s="339"/>
      <c r="BG769" s="339"/>
      <c r="BH769" s="339"/>
      <c r="BI769" s="339"/>
      <c r="BJ769" s="339"/>
      <c r="BK769" s="339"/>
      <c r="BL769" s="339"/>
      <c r="BM769" s="339"/>
      <c r="BN769" s="339"/>
      <c r="BO769" s="339"/>
      <c r="BP769" s="339"/>
      <c r="BQ769" s="339"/>
      <c r="BR769" s="339"/>
      <c r="BS769" s="339"/>
      <c r="BT769" s="339"/>
      <c r="BU769" s="339"/>
      <c r="BV769" s="339"/>
      <c r="BW769" s="339"/>
      <c r="BX769" s="339"/>
      <c r="BY769" s="339"/>
      <c r="BZ769" s="339"/>
      <c r="CA769" s="339"/>
      <c r="CB769" s="339"/>
      <c r="CC769" s="339"/>
      <c r="CD769" s="339"/>
      <c r="CE769" s="339"/>
      <c r="CF769" s="339"/>
      <c r="CG769" s="339"/>
      <c r="CH769" s="339"/>
      <c r="CI769" s="339"/>
      <c r="CJ769" s="339"/>
      <c r="CK769" s="339"/>
      <c r="CL769" s="339"/>
      <c r="CM769" s="339"/>
      <c r="CN769" s="339"/>
      <c r="CO769" s="339"/>
      <c r="CP769" s="339"/>
      <c r="CQ769" s="339"/>
      <c r="CR769" s="339"/>
      <c r="CS769" s="339"/>
      <c r="CT769" s="339"/>
      <c r="CU769" s="339"/>
      <c r="CV769" s="339"/>
      <c r="CW769" s="339"/>
      <c r="CX769" s="339"/>
      <c r="CY769" s="339"/>
      <c r="CZ769" s="339"/>
    </row>
    <row r="770" ht="25.15" customHeight="true" x14ac:dyDescent="0.2">
      <c r="C770" s="610"/>
      <c r="D770" s="610"/>
      <c r="E770" s="610"/>
      <c r="F770" s="610"/>
      <c r="G770" s="610"/>
      <c r="H770" s="610"/>
      <c r="I770" s="610"/>
      <c r="J770" s="610"/>
      <c r="K770" s="610"/>
      <c r="L770" s="610"/>
      <c r="M770" s="610"/>
      <c r="N770" s="610"/>
      <c r="O770" s="610"/>
      <c r="P770" s="610"/>
      <c r="Q770" s="610"/>
      <c r="BA770" s="339"/>
      <c r="BB770" s="421"/>
      <c r="BC770" s="339"/>
      <c r="BD770" s="339"/>
      <c r="BE770" s="339"/>
      <c r="BF770" s="339"/>
      <c r="BG770" s="339"/>
      <c r="BH770" s="339"/>
      <c r="BI770" s="339"/>
      <c r="BJ770" s="339"/>
      <c r="BK770" s="339"/>
      <c r="BL770" s="339"/>
      <c r="BM770" s="339"/>
      <c r="BN770" s="339"/>
      <c r="BO770" s="339"/>
      <c r="BP770" s="339"/>
      <c r="BQ770" s="339"/>
      <c r="BR770" s="339"/>
      <c r="BS770" s="339"/>
      <c r="BT770" s="339"/>
      <c r="BU770" s="339"/>
      <c r="BV770" s="339"/>
      <c r="BW770" s="339"/>
      <c r="BX770" s="339"/>
      <c r="BY770" s="339"/>
      <c r="BZ770" s="339"/>
      <c r="CA770" s="339"/>
      <c r="CB770" s="339"/>
      <c r="CC770" s="339"/>
      <c r="CD770" s="339"/>
      <c r="CE770" s="339"/>
      <c r="CF770" s="339"/>
      <c r="CG770" s="339"/>
      <c r="CH770" s="339"/>
      <c r="CI770" s="339"/>
      <c r="CJ770" s="339"/>
      <c r="CK770" s="339"/>
      <c r="CL770" s="339"/>
      <c r="CM770" s="339"/>
      <c r="CN770" s="339"/>
      <c r="CO770" s="339"/>
      <c r="CP770" s="339"/>
      <c r="CQ770" s="339"/>
      <c r="CR770" s="339"/>
      <c r="CS770" s="339"/>
      <c r="CT770" s="339"/>
      <c r="CU770" s="339"/>
      <c r="CV770" s="339"/>
      <c r="CW770" s="339"/>
      <c r="CX770" s="339"/>
      <c r="CY770" s="339"/>
      <c r="CZ770" s="339"/>
    </row>
    <row r="771" ht="25.15" customHeight="true" x14ac:dyDescent="0.2">
      <c r="C771" s="610"/>
      <c r="D771" s="610"/>
      <c r="E771" s="610"/>
      <c r="F771" s="610"/>
      <c r="G771" s="610"/>
      <c r="H771" s="610"/>
      <c r="I771" s="610"/>
      <c r="J771" s="610"/>
      <c r="K771" s="610"/>
      <c r="L771" s="610"/>
      <c r="M771" s="610"/>
      <c r="N771" s="610"/>
      <c r="O771" s="610"/>
      <c r="P771" s="610"/>
      <c r="Q771" s="610"/>
      <c r="BA771" s="339"/>
      <c r="BB771" s="421"/>
      <c r="BC771" s="339"/>
      <c r="BD771" s="339"/>
      <c r="BE771" s="339"/>
      <c r="BF771" s="339"/>
      <c r="BG771" s="339"/>
      <c r="BH771" s="339"/>
      <c r="BI771" s="339"/>
      <c r="BJ771" s="339"/>
      <c r="BK771" s="339"/>
      <c r="BL771" s="339"/>
      <c r="BM771" s="339"/>
      <c r="BN771" s="339"/>
      <c r="BO771" s="339"/>
      <c r="BP771" s="339"/>
      <c r="BQ771" s="339"/>
      <c r="BR771" s="339"/>
      <c r="BS771" s="339"/>
      <c r="BT771" s="339"/>
      <c r="BU771" s="339"/>
      <c r="BV771" s="339"/>
      <c r="BW771" s="339"/>
      <c r="BX771" s="339"/>
      <c r="BY771" s="339"/>
      <c r="BZ771" s="339"/>
      <c r="CA771" s="339"/>
      <c r="CB771" s="339"/>
      <c r="CC771" s="339"/>
      <c r="CD771" s="339"/>
      <c r="CE771" s="339"/>
      <c r="CF771" s="339"/>
      <c r="CG771" s="339"/>
      <c r="CH771" s="339"/>
      <c r="CI771" s="339"/>
      <c r="CJ771" s="339"/>
      <c r="CK771" s="339"/>
      <c r="CL771" s="339"/>
      <c r="CM771" s="339"/>
      <c r="CN771" s="339"/>
      <c r="CO771" s="339"/>
      <c r="CP771" s="339"/>
      <c r="CQ771" s="339"/>
      <c r="CR771" s="339"/>
      <c r="CS771" s="339"/>
      <c r="CT771" s="339"/>
      <c r="CU771" s="339"/>
      <c r="CV771" s="339"/>
      <c r="CW771" s="339"/>
      <c r="CX771" s="339"/>
      <c r="CY771" s="339"/>
      <c r="CZ771" s="339"/>
    </row>
    <row r="772" ht="25.15" customHeight="true" x14ac:dyDescent="0.2">
      <c r="C772" s="610"/>
      <c r="D772" s="610"/>
      <c r="E772" s="610"/>
      <c r="F772" s="610"/>
      <c r="G772" s="610"/>
      <c r="H772" s="610"/>
      <c r="I772" s="610"/>
      <c r="J772" s="610"/>
      <c r="K772" s="610"/>
      <c r="L772" s="610"/>
      <c r="M772" s="610"/>
      <c r="N772" s="610"/>
      <c r="O772" s="610"/>
      <c r="P772" s="610"/>
      <c r="Q772" s="610"/>
      <c r="BA772" s="339"/>
      <c r="BB772" s="421"/>
      <c r="BC772" s="339"/>
      <c r="BD772" s="339"/>
      <c r="BE772" s="339"/>
      <c r="BF772" s="339"/>
      <c r="BG772" s="339"/>
      <c r="BH772" s="339"/>
      <c r="BI772" s="339"/>
      <c r="BJ772" s="339"/>
      <c r="BK772" s="339"/>
      <c r="BL772" s="339"/>
      <c r="BM772" s="339"/>
      <c r="BN772" s="339"/>
      <c r="BO772" s="339"/>
      <c r="BP772" s="339"/>
      <c r="BQ772" s="339"/>
      <c r="BR772" s="339"/>
      <c r="BS772" s="339"/>
      <c r="BT772" s="339"/>
      <c r="BU772" s="339"/>
      <c r="BV772" s="339"/>
      <c r="BW772" s="339"/>
      <c r="BX772" s="339"/>
      <c r="BY772" s="339"/>
      <c r="BZ772" s="339"/>
      <c r="CA772" s="339"/>
      <c r="CB772" s="339"/>
      <c r="CC772" s="339"/>
      <c r="CD772" s="339"/>
      <c r="CE772" s="339"/>
      <c r="CF772" s="339"/>
      <c r="CG772" s="339"/>
      <c r="CH772" s="339"/>
      <c r="CI772" s="339"/>
      <c r="CJ772" s="339"/>
      <c r="CK772" s="339"/>
      <c r="CL772" s="339"/>
      <c r="CM772" s="339"/>
      <c r="CN772" s="339"/>
      <c r="CO772" s="339"/>
      <c r="CP772" s="339"/>
      <c r="CQ772" s="339"/>
      <c r="CR772" s="339"/>
      <c r="CS772" s="339"/>
      <c r="CT772" s="339"/>
      <c r="CU772" s="339"/>
      <c r="CV772" s="339"/>
      <c r="CW772" s="339"/>
      <c r="CX772" s="339"/>
      <c r="CY772" s="339"/>
      <c r="CZ772" s="339"/>
    </row>
    <row r="773" ht="25.15" customHeight="true" x14ac:dyDescent="0.2">
      <c r="C773" s="610"/>
      <c r="D773" s="610"/>
      <c r="E773" s="610"/>
      <c r="F773" s="610"/>
      <c r="G773" s="610"/>
      <c r="H773" s="610"/>
      <c r="I773" s="610"/>
      <c r="J773" s="610"/>
      <c r="K773" s="610"/>
      <c r="L773" s="610"/>
      <c r="M773" s="610"/>
      <c r="N773" s="610"/>
      <c r="O773" s="610"/>
      <c r="P773" s="610"/>
      <c r="Q773" s="610"/>
      <c r="BA773" s="339"/>
      <c r="BB773" s="421"/>
      <c r="BC773" s="339"/>
      <c r="BD773" s="339"/>
      <c r="BE773" s="339"/>
      <c r="BF773" s="339"/>
      <c r="BG773" s="339"/>
      <c r="BH773" s="339"/>
      <c r="BI773" s="339"/>
      <c r="BJ773" s="339"/>
      <c r="BK773" s="339"/>
      <c r="BL773" s="339"/>
      <c r="BM773" s="339"/>
      <c r="BN773" s="339"/>
      <c r="BO773" s="339"/>
      <c r="BP773" s="339"/>
      <c r="BQ773" s="339"/>
      <c r="BR773" s="339"/>
      <c r="BS773" s="339"/>
      <c r="BT773" s="339"/>
      <c r="BU773" s="339"/>
      <c r="BV773" s="339"/>
      <c r="BW773" s="339"/>
      <c r="BX773" s="339"/>
      <c r="BY773" s="339"/>
      <c r="BZ773" s="339"/>
      <c r="CA773" s="339"/>
      <c r="CB773" s="339"/>
      <c r="CC773" s="339"/>
      <c r="CD773" s="339"/>
      <c r="CE773" s="339"/>
      <c r="CF773" s="339"/>
      <c r="CG773" s="339"/>
      <c r="CH773" s="339"/>
      <c r="CI773" s="339"/>
      <c r="CJ773" s="339"/>
      <c r="CK773" s="339"/>
      <c r="CL773" s="339"/>
      <c r="CM773" s="339"/>
      <c r="CN773" s="339"/>
      <c r="CO773" s="339"/>
      <c r="CP773" s="339"/>
      <c r="CQ773" s="339"/>
      <c r="CR773" s="339"/>
      <c r="CS773" s="339"/>
      <c r="CT773" s="339"/>
      <c r="CU773" s="339"/>
      <c r="CV773" s="339"/>
      <c r="CW773" s="339"/>
      <c r="CX773" s="339"/>
      <c r="CY773" s="339"/>
      <c r="CZ773" s="339"/>
    </row>
    <row r="774" ht="25.15" customHeight="true" x14ac:dyDescent="0.2">
      <c r="C774" s="610"/>
      <c r="D774" s="610"/>
      <c r="E774" s="610"/>
      <c r="F774" s="610"/>
      <c r="G774" s="610"/>
      <c r="H774" s="610"/>
      <c r="I774" s="610"/>
      <c r="J774" s="610"/>
      <c r="K774" s="610"/>
      <c r="L774" s="610"/>
      <c r="M774" s="610"/>
      <c r="N774" s="610"/>
      <c r="O774" s="610"/>
      <c r="P774" s="610"/>
      <c r="Q774" s="610"/>
      <c r="BA774" s="339"/>
      <c r="BB774" s="421"/>
      <c r="BC774" s="339"/>
      <c r="BD774" s="339"/>
      <c r="BE774" s="339"/>
      <c r="BF774" s="339"/>
      <c r="BG774" s="339"/>
      <c r="BH774" s="339"/>
      <c r="BI774" s="339"/>
      <c r="BJ774" s="339"/>
      <c r="BK774" s="339"/>
      <c r="BL774" s="339"/>
      <c r="BM774" s="339"/>
      <c r="BN774" s="339"/>
      <c r="BO774" s="339"/>
      <c r="BP774" s="339"/>
      <c r="BQ774" s="339"/>
      <c r="BR774" s="339"/>
      <c r="BS774" s="339"/>
      <c r="BT774" s="339"/>
      <c r="BU774" s="339"/>
      <c r="BV774" s="339"/>
      <c r="BW774" s="339"/>
      <c r="BX774" s="339"/>
      <c r="BY774" s="339"/>
      <c r="BZ774" s="339"/>
      <c r="CA774" s="339"/>
      <c r="CB774" s="339"/>
      <c r="CC774" s="339"/>
      <c r="CD774" s="339"/>
      <c r="CE774" s="339"/>
      <c r="CF774" s="339"/>
      <c r="CG774" s="339"/>
      <c r="CH774" s="339"/>
      <c r="CI774" s="339"/>
      <c r="CJ774" s="339"/>
      <c r="CK774" s="339"/>
      <c r="CL774" s="339"/>
      <c r="CM774" s="339"/>
      <c r="CN774" s="339"/>
      <c r="CO774" s="339"/>
      <c r="CP774" s="339"/>
      <c r="CQ774" s="339"/>
      <c r="CR774" s="339"/>
      <c r="CS774" s="339"/>
      <c r="CT774" s="339"/>
      <c r="CU774" s="339"/>
      <c r="CV774" s="339"/>
      <c r="CW774" s="339"/>
      <c r="CX774" s="339"/>
      <c r="CY774" s="339"/>
      <c r="CZ774" s="339"/>
    </row>
    <row r="775" ht="25.15" customHeight="true" x14ac:dyDescent="0.2">
      <c r="C775" s="610"/>
      <c r="D775" s="610"/>
      <c r="E775" s="610"/>
      <c r="F775" s="610"/>
      <c r="G775" s="610"/>
      <c r="H775" s="610"/>
      <c r="I775" s="610"/>
      <c r="J775" s="610"/>
      <c r="K775" s="610"/>
      <c r="L775" s="610"/>
      <c r="M775" s="610"/>
      <c r="N775" s="610"/>
      <c r="O775" s="610"/>
      <c r="P775" s="610"/>
      <c r="Q775" s="610"/>
      <c r="BA775" s="339"/>
      <c r="BB775" s="421"/>
      <c r="BC775" s="339"/>
      <c r="BD775" s="339"/>
      <c r="BE775" s="339"/>
      <c r="BF775" s="339"/>
      <c r="BG775" s="339"/>
      <c r="BH775" s="339"/>
      <c r="BI775" s="339"/>
      <c r="BJ775" s="339"/>
      <c r="BK775" s="339"/>
      <c r="BL775" s="339"/>
      <c r="BM775" s="339"/>
      <c r="BN775" s="339"/>
      <c r="BO775" s="339"/>
      <c r="BP775" s="339"/>
      <c r="BQ775" s="339"/>
      <c r="BR775" s="339"/>
      <c r="BS775" s="339"/>
      <c r="BT775" s="339"/>
      <c r="BU775" s="339"/>
      <c r="BV775" s="339"/>
      <c r="BW775" s="339"/>
      <c r="BX775" s="339"/>
      <c r="BY775" s="339"/>
      <c r="BZ775" s="339"/>
      <c r="CA775" s="339"/>
      <c r="CB775" s="339"/>
      <c r="CC775" s="339"/>
      <c r="CD775" s="339"/>
      <c r="CE775" s="339"/>
      <c r="CF775" s="339"/>
      <c r="CG775" s="339"/>
      <c r="CH775" s="339"/>
      <c r="CI775" s="339"/>
      <c r="CJ775" s="339"/>
      <c r="CK775" s="339"/>
      <c r="CL775" s="339"/>
      <c r="CM775" s="339"/>
      <c r="CN775" s="339"/>
      <c r="CO775" s="339"/>
      <c r="CP775" s="339"/>
      <c r="CQ775" s="339"/>
      <c r="CR775" s="339"/>
      <c r="CS775" s="339"/>
      <c r="CT775" s="339"/>
      <c r="CU775" s="339"/>
      <c r="CV775" s="339"/>
      <c r="CW775" s="339"/>
      <c r="CX775" s="339"/>
      <c r="CY775" s="339"/>
      <c r="CZ775" s="339"/>
    </row>
    <row r="776" ht="25.15" customHeight="true" x14ac:dyDescent="0.2">
      <c r="C776" s="610"/>
      <c r="D776" s="610"/>
      <c r="E776" s="610"/>
      <c r="F776" s="610"/>
      <c r="G776" s="610"/>
      <c r="H776" s="610"/>
      <c r="I776" s="610"/>
      <c r="J776" s="610"/>
      <c r="K776" s="610"/>
      <c r="L776" s="610"/>
      <c r="M776" s="610"/>
      <c r="N776" s="610"/>
      <c r="O776" s="610"/>
      <c r="P776" s="610"/>
      <c r="Q776" s="610"/>
      <c r="BA776" s="339"/>
      <c r="BB776" s="421"/>
      <c r="BC776" s="339"/>
      <c r="BD776" s="339"/>
      <c r="BE776" s="339"/>
      <c r="BF776" s="339"/>
      <c r="BG776" s="339"/>
      <c r="BH776" s="339"/>
      <c r="BI776" s="339"/>
      <c r="BJ776" s="339"/>
      <c r="BK776" s="339"/>
      <c r="BL776" s="339"/>
      <c r="BM776" s="339"/>
      <c r="BN776" s="339"/>
      <c r="BO776" s="339"/>
      <c r="BP776" s="339"/>
      <c r="BQ776" s="339"/>
      <c r="BR776" s="339"/>
      <c r="BS776" s="339"/>
      <c r="BT776" s="339"/>
      <c r="BU776" s="339"/>
      <c r="BV776" s="339"/>
      <c r="BW776" s="339"/>
      <c r="BX776" s="339"/>
      <c r="BY776" s="339"/>
      <c r="BZ776" s="339"/>
      <c r="CA776" s="339"/>
      <c r="CB776" s="339"/>
      <c r="CC776" s="339"/>
      <c r="CD776" s="339"/>
      <c r="CE776" s="339"/>
      <c r="CF776" s="339"/>
      <c r="CG776" s="339"/>
      <c r="CH776" s="339"/>
      <c r="CI776" s="339"/>
      <c r="CJ776" s="339"/>
      <c r="CK776" s="339"/>
      <c r="CL776" s="339"/>
      <c r="CM776" s="339"/>
      <c r="CN776" s="339"/>
      <c r="CO776" s="339"/>
      <c r="CP776" s="339"/>
      <c r="CQ776" s="339"/>
      <c r="CR776" s="339"/>
      <c r="CS776" s="339"/>
      <c r="CT776" s="339"/>
      <c r="CU776" s="339"/>
      <c r="CV776" s="339"/>
      <c r="CW776" s="339"/>
      <c r="CX776" s="339"/>
      <c r="CY776" s="339"/>
      <c r="CZ776" s="339"/>
    </row>
    <row r="777" ht="25.15" customHeight="true" x14ac:dyDescent="0.2">
      <c r="C777" s="610"/>
      <c r="D777" s="610"/>
      <c r="E777" s="610"/>
      <c r="F777" s="610"/>
      <c r="G777" s="610"/>
      <c r="H777" s="610"/>
      <c r="I777" s="610"/>
      <c r="J777" s="610"/>
      <c r="K777" s="610"/>
      <c r="L777" s="610"/>
      <c r="M777" s="610"/>
      <c r="N777" s="610"/>
      <c r="O777" s="610"/>
      <c r="P777" s="610"/>
      <c r="Q777" s="610"/>
      <c r="BA777" s="339"/>
      <c r="BB777" s="421"/>
      <c r="BC777" s="339"/>
      <c r="BD777" s="339"/>
      <c r="BE777" s="339"/>
      <c r="BF777" s="339"/>
      <c r="BG777" s="339"/>
      <c r="BH777" s="339"/>
      <c r="BI777" s="339"/>
      <c r="BJ777" s="339"/>
      <c r="BK777" s="339"/>
      <c r="BL777" s="339"/>
      <c r="BM777" s="339"/>
      <c r="BN777" s="339"/>
      <c r="BO777" s="339"/>
      <c r="BP777" s="339"/>
      <c r="BQ777" s="339"/>
      <c r="BR777" s="339"/>
      <c r="BS777" s="339"/>
      <c r="BT777" s="339"/>
      <c r="BU777" s="339"/>
      <c r="BV777" s="339"/>
      <c r="BW777" s="339"/>
      <c r="BX777" s="339"/>
      <c r="BY777" s="339"/>
      <c r="BZ777" s="339"/>
      <c r="CA777" s="339"/>
      <c r="CB777" s="339"/>
      <c r="CC777" s="339"/>
      <c r="CD777" s="339"/>
      <c r="CE777" s="339"/>
      <c r="CF777" s="339"/>
      <c r="CG777" s="339"/>
      <c r="CH777" s="339"/>
      <c r="CI777" s="339"/>
      <c r="CJ777" s="339"/>
      <c r="CK777" s="339"/>
      <c r="CL777" s="339"/>
      <c r="CM777" s="339"/>
      <c r="CN777" s="339"/>
      <c r="CO777" s="339"/>
      <c r="CP777" s="339"/>
      <c r="CQ777" s="339"/>
      <c r="CR777" s="339"/>
      <c r="CS777" s="339"/>
      <c r="CT777" s="339"/>
      <c r="CU777" s="339"/>
      <c r="CV777" s="339"/>
      <c r="CW777" s="339"/>
      <c r="CX777" s="339"/>
      <c r="CY777" s="339"/>
      <c r="CZ777" s="339"/>
    </row>
    <row r="778" ht="25.15" customHeight="true" x14ac:dyDescent="0.2">
      <c r="C778" s="610"/>
      <c r="D778" s="610"/>
      <c r="E778" s="610"/>
      <c r="F778" s="610"/>
      <c r="G778" s="610"/>
      <c r="H778" s="610"/>
      <c r="I778" s="610"/>
      <c r="J778" s="610"/>
      <c r="K778" s="610"/>
      <c r="L778" s="610"/>
      <c r="M778" s="610"/>
      <c r="N778" s="610"/>
      <c r="O778" s="610"/>
      <c r="P778" s="610"/>
      <c r="Q778" s="610"/>
      <c r="BA778" s="339"/>
      <c r="BB778" s="421"/>
      <c r="BC778" s="339"/>
      <c r="BD778" s="339"/>
      <c r="BE778" s="339"/>
      <c r="BF778" s="339"/>
      <c r="BG778" s="339"/>
      <c r="BH778" s="339"/>
      <c r="BI778" s="339"/>
      <c r="BJ778" s="339"/>
      <c r="BK778" s="339"/>
      <c r="BL778" s="339"/>
      <c r="BM778" s="339"/>
      <c r="BN778" s="339"/>
      <c r="BO778" s="339"/>
      <c r="BP778" s="339"/>
      <c r="BQ778" s="339"/>
      <c r="BR778" s="339"/>
      <c r="BS778" s="339"/>
      <c r="BT778" s="339"/>
      <c r="BU778" s="339"/>
      <c r="BV778" s="339"/>
      <c r="BW778" s="339"/>
      <c r="BX778" s="339"/>
      <c r="BY778" s="339"/>
      <c r="BZ778" s="339"/>
      <c r="CA778" s="339"/>
      <c r="CB778" s="339"/>
      <c r="CC778" s="339"/>
      <c r="CD778" s="339"/>
      <c r="CE778" s="339"/>
      <c r="CF778" s="339"/>
      <c r="CG778" s="339"/>
      <c r="CH778" s="339"/>
      <c r="CI778" s="339"/>
      <c r="CJ778" s="339"/>
      <c r="CK778" s="339"/>
      <c r="CL778" s="339"/>
      <c r="CM778" s="339"/>
      <c r="CN778" s="339"/>
      <c r="CO778" s="339"/>
      <c r="CP778" s="339"/>
      <c r="CQ778" s="339"/>
      <c r="CR778" s="339"/>
      <c r="CS778" s="339"/>
      <c r="CT778" s="339"/>
      <c r="CU778" s="339"/>
      <c r="CV778" s="339"/>
      <c r="CW778" s="339"/>
      <c r="CX778" s="339"/>
      <c r="CY778" s="339"/>
      <c r="CZ778" s="339"/>
    </row>
    <row r="779" ht="25.15" customHeight="true" x14ac:dyDescent="0.2">
      <c r="C779" s="610"/>
      <c r="D779" s="610"/>
      <c r="E779" s="610"/>
      <c r="F779" s="610"/>
      <c r="G779" s="610"/>
      <c r="H779" s="610"/>
      <c r="I779" s="610"/>
      <c r="J779" s="610"/>
      <c r="K779" s="610"/>
      <c r="L779" s="610"/>
      <c r="M779" s="610"/>
      <c r="N779" s="610"/>
      <c r="O779" s="610"/>
      <c r="P779" s="610"/>
      <c r="Q779" s="610"/>
      <c r="BA779" s="339"/>
      <c r="BB779" s="421"/>
      <c r="BC779" s="339"/>
      <c r="BD779" s="339"/>
      <c r="BE779" s="339"/>
      <c r="BF779" s="339"/>
      <c r="BG779" s="339"/>
      <c r="BH779" s="339"/>
      <c r="BI779" s="339"/>
      <c r="BJ779" s="339"/>
      <c r="BK779" s="339"/>
      <c r="BL779" s="339"/>
      <c r="BM779" s="339"/>
      <c r="BN779" s="339"/>
      <c r="BO779" s="339"/>
      <c r="BP779" s="339"/>
      <c r="BQ779" s="339"/>
      <c r="BR779" s="339"/>
      <c r="BS779" s="339"/>
      <c r="BT779" s="339"/>
      <c r="BU779" s="339"/>
      <c r="BV779" s="339"/>
      <c r="BW779" s="339"/>
      <c r="BX779" s="339"/>
      <c r="BY779" s="339"/>
      <c r="BZ779" s="339"/>
      <c r="CA779" s="339"/>
      <c r="CB779" s="339"/>
      <c r="CC779" s="339"/>
      <c r="CD779" s="339"/>
      <c r="CE779" s="339"/>
      <c r="CF779" s="339"/>
      <c r="CG779" s="339"/>
      <c r="CH779" s="339"/>
      <c r="CI779" s="339"/>
      <c r="CJ779" s="339"/>
      <c r="CK779" s="339"/>
      <c r="CL779" s="339"/>
      <c r="CM779" s="339"/>
      <c r="CN779" s="339"/>
      <c r="CO779" s="339"/>
      <c r="CP779" s="339"/>
      <c r="CQ779" s="339"/>
      <c r="CR779" s="339"/>
      <c r="CS779" s="339"/>
      <c r="CT779" s="339"/>
      <c r="CU779" s="339"/>
      <c r="CV779" s="339"/>
      <c r="CW779" s="339"/>
      <c r="CX779" s="339"/>
      <c r="CY779" s="339"/>
      <c r="CZ779" s="339"/>
    </row>
    <row r="780" ht="25.15" customHeight="true" x14ac:dyDescent="0.2">
      <c r="C780" s="610"/>
      <c r="D780" s="610"/>
      <c r="E780" s="610"/>
      <c r="F780" s="610"/>
      <c r="G780" s="610"/>
      <c r="H780" s="610"/>
      <c r="I780" s="610"/>
      <c r="J780" s="610"/>
      <c r="K780" s="610"/>
      <c r="L780" s="610"/>
      <c r="M780" s="610"/>
      <c r="N780" s="610"/>
      <c r="O780" s="610"/>
      <c r="P780" s="610"/>
      <c r="Q780" s="610"/>
      <c r="BA780" s="339"/>
      <c r="BB780" s="421"/>
      <c r="BC780" s="339"/>
      <c r="BD780" s="339"/>
      <c r="BE780" s="339"/>
      <c r="BF780" s="339"/>
      <c r="BG780" s="339"/>
      <c r="BH780" s="339"/>
      <c r="BI780" s="339"/>
      <c r="BJ780" s="339"/>
      <c r="BK780" s="339"/>
      <c r="BL780" s="339"/>
      <c r="BM780" s="339"/>
      <c r="BN780" s="339"/>
      <c r="BO780" s="339"/>
      <c r="BP780" s="339"/>
      <c r="BQ780" s="339"/>
      <c r="BR780" s="339"/>
      <c r="BS780" s="339"/>
      <c r="BT780" s="339"/>
      <c r="BU780" s="339"/>
      <c r="BV780" s="339"/>
      <c r="BW780" s="339"/>
      <c r="BX780" s="339"/>
      <c r="BY780" s="339"/>
      <c r="BZ780" s="339"/>
      <c r="CA780" s="339"/>
      <c r="CB780" s="339"/>
      <c r="CC780" s="339"/>
      <c r="CD780" s="339"/>
      <c r="CE780" s="339"/>
      <c r="CF780" s="339"/>
      <c r="CG780" s="339"/>
      <c r="CH780" s="339"/>
      <c r="CI780" s="339"/>
      <c r="CJ780" s="339"/>
      <c r="CK780" s="339"/>
      <c r="CL780" s="339"/>
      <c r="CM780" s="339"/>
      <c r="CN780" s="339"/>
      <c r="CO780" s="339"/>
      <c r="CP780" s="339"/>
      <c r="CQ780" s="339"/>
      <c r="CR780" s="339"/>
      <c r="CS780" s="339"/>
      <c r="CT780" s="339"/>
      <c r="CU780" s="339"/>
      <c r="CV780" s="339"/>
      <c r="CW780" s="339"/>
      <c r="CX780" s="339"/>
      <c r="CY780" s="339"/>
      <c r="CZ780" s="339"/>
    </row>
    <row r="781" ht="25.15" customHeight="true" x14ac:dyDescent="0.2">
      <c r="C781" s="610"/>
      <c r="D781" s="610"/>
      <c r="E781" s="610"/>
      <c r="F781" s="610"/>
      <c r="G781" s="610"/>
      <c r="H781" s="610"/>
      <c r="I781" s="610"/>
      <c r="J781" s="610"/>
      <c r="K781" s="610"/>
      <c r="L781" s="610"/>
      <c r="M781" s="610"/>
      <c r="N781" s="610"/>
      <c r="O781" s="610"/>
      <c r="P781" s="610"/>
      <c r="Q781" s="610"/>
      <c r="BA781" s="339"/>
      <c r="BB781" s="421"/>
      <c r="BC781" s="339"/>
      <c r="BD781" s="339"/>
      <c r="BE781" s="339"/>
      <c r="BF781" s="339"/>
      <c r="BG781" s="339"/>
      <c r="BH781" s="339"/>
      <c r="BI781" s="339"/>
      <c r="BJ781" s="339"/>
      <c r="BK781" s="339"/>
      <c r="BL781" s="339"/>
      <c r="BM781" s="339"/>
      <c r="BN781" s="339"/>
      <c r="BO781" s="339"/>
      <c r="BP781" s="339"/>
      <c r="BQ781" s="339"/>
      <c r="BR781" s="339"/>
      <c r="BS781" s="339"/>
      <c r="BT781" s="339"/>
      <c r="BU781" s="339"/>
      <c r="BV781" s="339"/>
      <c r="BW781" s="339"/>
      <c r="BX781" s="339"/>
      <c r="BY781" s="339"/>
      <c r="BZ781" s="339"/>
      <c r="CA781" s="339"/>
      <c r="CB781" s="339"/>
      <c r="CC781" s="339"/>
      <c r="CD781" s="339"/>
      <c r="CE781" s="339"/>
      <c r="CF781" s="339"/>
      <c r="CG781" s="339"/>
      <c r="CH781" s="339"/>
      <c r="CI781" s="339"/>
      <c r="CJ781" s="339"/>
      <c r="CK781" s="339"/>
      <c r="CL781" s="339"/>
      <c r="CM781" s="339"/>
      <c r="CN781" s="339"/>
      <c r="CO781" s="339"/>
      <c r="CP781" s="339"/>
      <c r="CQ781" s="339"/>
      <c r="CR781" s="339"/>
      <c r="CS781" s="339"/>
      <c r="CT781" s="339"/>
      <c r="CU781" s="339"/>
      <c r="CV781" s="339"/>
      <c r="CW781" s="339"/>
      <c r="CX781" s="339"/>
      <c r="CY781" s="339"/>
      <c r="CZ781" s="339"/>
    </row>
    <row r="782" ht="25.15" customHeight="true" x14ac:dyDescent="0.2">
      <c r="C782" s="610"/>
      <c r="D782" s="610"/>
      <c r="E782" s="610"/>
      <c r="F782" s="610"/>
      <c r="G782" s="610"/>
      <c r="H782" s="610"/>
      <c r="I782" s="610"/>
      <c r="J782" s="610"/>
      <c r="K782" s="610"/>
      <c r="L782" s="610"/>
      <c r="M782" s="610"/>
      <c r="N782" s="610"/>
      <c r="O782" s="610"/>
      <c r="P782" s="610"/>
      <c r="Q782" s="610"/>
      <c r="BA782" s="339"/>
      <c r="BB782" s="421"/>
      <c r="BC782" s="339"/>
      <c r="BD782" s="339"/>
      <c r="BE782" s="339"/>
      <c r="BF782" s="339"/>
      <c r="BG782" s="339"/>
      <c r="BH782" s="339"/>
      <c r="BI782" s="339"/>
      <c r="BJ782" s="339"/>
      <c r="BK782" s="339"/>
      <c r="BL782" s="339"/>
      <c r="BM782" s="339"/>
      <c r="BN782" s="339"/>
      <c r="BO782" s="339"/>
      <c r="BP782" s="339"/>
      <c r="BQ782" s="339"/>
      <c r="BR782" s="339"/>
      <c r="BS782" s="339"/>
      <c r="BT782" s="339"/>
      <c r="BU782" s="339"/>
      <c r="BV782" s="339"/>
      <c r="BW782" s="339"/>
      <c r="BX782" s="339"/>
      <c r="BY782" s="339"/>
      <c r="BZ782" s="339"/>
      <c r="CA782" s="339"/>
      <c r="CB782" s="339"/>
      <c r="CC782" s="339"/>
      <c r="CD782" s="339"/>
      <c r="CE782" s="339"/>
      <c r="CF782" s="339"/>
      <c r="CG782" s="339"/>
      <c r="CH782" s="339"/>
      <c r="CI782" s="339"/>
      <c r="CJ782" s="339"/>
      <c r="CK782" s="339"/>
      <c r="CL782" s="339"/>
      <c r="CM782" s="339"/>
      <c r="CN782" s="339"/>
      <c r="CO782" s="339"/>
      <c r="CP782" s="339"/>
      <c r="CQ782" s="339"/>
      <c r="CR782" s="339"/>
      <c r="CS782" s="339"/>
      <c r="CT782" s="339"/>
      <c r="CU782" s="339"/>
      <c r="CV782" s="339"/>
      <c r="CW782" s="339"/>
      <c r="CX782" s="339"/>
      <c r="CY782" s="339"/>
      <c r="CZ782" s="339"/>
    </row>
    <row r="783" ht="25.15" customHeight="true" x14ac:dyDescent="0.2">
      <c r="C783" s="610"/>
      <c r="D783" s="610"/>
      <c r="E783" s="610"/>
      <c r="F783" s="610"/>
      <c r="G783" s="610"/>
      <c r="H783" s="610"/>
      <c r="I783" s="610"/>
      <c r="J783" s="610"/>
      <c r="K783" s="610"/>
      <c r="L783" s="610"/>
      <c r="M783" s="610"/>
      <c r="N783" s="610"/>
      <c r="O783" s="610"/>
      <c r="P783" s="610"/>
      <c r="Q783" s="610"/>
      <c r="BA783" s="339"/>
      <c r="BB783" s="421"/>
      <c r="BC783" s="339"/>
      <c r="BD783" s="339"/>
      <c r="BE783" s="339"/>
      <c r="BF783" s="339"/>
      <c r="BG783" s="339"/>
      <c r="BH783" s="339"/>
      <c r="BI783" s="339"/>
      <c r="BJ783" s="339"/>
      <c r="BK783" s="339"/>
      <c r="BL783" s="339"/>
      <c r="BM783" s="339"/>
      <c r="BN783" s="339"/>
      <c r="BO783" s="339"/>
      <c r="BP783" s="339"/>
      <c r="BQ783" s="339"/>
      <c r="BR783" s="339"/>
      <c r="BS783" s="339"/>
      <c r="BT783" s="339"/>
      <c r="BU783" s="339"/>
      <c r="BV783" s="339"/>
      <c r="BW783" s="339"/>
      <c r="BX783" s="339"/>
      <c r="BY783" s="339"/>
      <c r="BZ783" s="339"/>
      <c r="CA783" s="339"/>
      <c r="CB783" s="339"/>
      <c r="CC783" s="339"/>
      <c r="CD783" s="339"/>
      <c r="CE783" s="339"/>
      <c r="CF783" s="339"/>
      <c r="CG783" s="339"/>
      <c r="CH783" s="339"/>
      <c r="CI783" s="339"/>
      <c r="CJ783" s="339"/>
      <c r="CK783" s="339"/>
      <c r="CL783" s="339"/>
      <c r="CM783" s="339"/>
      <c r="CN783" s="339"/>
      <c r="CO783" s="339"/>
      <c r="CP783" s="339"/>
      <c r="CQ783" s="339"/>
      <c r="CR783" s="339"/>
      <c r="CS783" s="339"/>
      <c r="CT783" s="339"/>
      <c r="CU783" s="339"/>
      <c r="CV783" s="339"/>
      <c r="CW783" s="339"/>
      <c r="CX783" s="339"/>
      <c r="CY783" s="339"/>
      <c r="CZ783" s="339"/>
    </row>
    <row r="784" ht="25.15" customHeight="true" x14ac:dyDescent="0.2">
      <c r="C784" s="610"/>
      <c r="D784" s="610"/>
      <c r="E784" s="610"/>
      <c r="F784" s="610"/>
      <c r="G784" s="610"/>
      <c r="H784" s="610"/>
      <c r="I784" s="610"/>
      <c r="J784" s="610"/>
      <c r="K784" s="610"/>
      <c r="L784" s="610"/>
      <c r="M784" s="610"/>
      <c r="N784" s="610"/>
      <c r="O784" s="610"/>
      <c r="P784" s="610"/>
      <c r="Q784" s="610"/>
      <c r="BA784" s="339"/>
      <c r="BB784" s="421"/>
      <c r="BC784" s="339"/>
      <c r="BD784" s="339"/>
      <c r="BE784" s="339"/>
      <c r="BF784" s="339"/>
      <c r="BG784" s="339"/>
      <c r="BH784" s="339"/>
      <c r="BI784" s="339"/>
      <c r="BJ784" s="339"/>
      <c r="BK784" s="339"/>
      <c r="BL784" s="339"/>
      <c r="BM784" s="339"/>
      <c r="BN784" s="339"/>
      <c r="BO784" s="339"/>
      <c r="BP784" s="339"/>
      <c r="BQ784" s="339"/>
      <c r="BR784" s="339"/>
      <c r="BS784" s="339"/>
      <c r="BT784" s="339"/>
      <c r="BU784" s="339"/>
      <c r="BV784" s="339"/>
      <c r="BW784" s="339"/>
      <c r="BX784" s="339"/>
      <c r="BY784" s="339"/>
      <c r="BZ784" s="339"/>
      <c r="CA784" s="339"/>
      <c r="CB784" s="339"/>
      <c r="CC784" s="339"/>
      <c r="CD784" s="339"/>
      <c r="CE784" s="339"/>
      <c r="CF784" s="339"/>
      <c r="CG784" s="339"/>
      <c r="CH784" s="339"/>
      <c r="CI784" s="339"/>
      <c r="CJ784" s="339"/>
      <c r="CK784" s="339"/>
      <c r="CL784" s="339"/>
      <c r="CM784" s="339"/>
      <c r="CN784" s="339"/>
      <c r="CO784" s="339"/>
      <c r="CP784" s="339"/>
      <c r="CQ784" s="339"/>
      <c r="CR784" s="339"/>
      <c r="CS784" s="339"/>
      <c r="CT784" s="339"/>
      <c r="CU784" s="339"/>
      <c r="CV784" s="339"/>
      <c r="CW784" s="339"/>
      <c r="CX784" s="339"/>
      <c r="CY784" s="339"/>
      <c r="CZ784" s="339"/>
    </row>
    <row r="785" ht="25.15" customHeight="true" x14ac:dyDescent="0.2">
      <c r="C785" s="610"/>
      <c r="D785" s="610"/>
      <c r="E785" s="610"/>
      <c r="F785" s="610"/>
      <c r="G785" s="610"/>
      <c r="H785" s="610"/>
      <c r="I785" s="610"/>
      <c r="J785" s="610"/>
      <c r="K785" s="610"/>
      <c r="L785" s="610"/>
      <c r="M785" s="610"/>
      <c r="N785" s="610"/>
      <c r="O785" s="610"/>
      <c r="P785" s="610"/>
      <c r="Q785" s="610"/>
      <c r="BA785" s="339"/>
      <c r="BB785" s="421"/>
      <c r="BC785" s="339"/>
      <c r="BD785" s="339"/>
      <c r="BE785" s="339"/>
      <c r="BF785" s="339"/>
      <c r="BG785" s="339"/>
      <c r="BH785" s="339"/>
      <c r="BI785" s="339"/>
      <c r="BJ785" s="339"/>
      <c r="BK785" s="339"/>
      <c r="BL785" s="339"/>
      <c r="BM785" s="339"/>
      <c r="BN785" s="339"/>
      <c r="BO785" s="339"/>
      <c r="BP785" s="339"/>
      <c r="BQ785" s="339"/>
      <c r="BR785" s="339"/>
      <c r="BS785" s="339"/>
      <c r="BT785" s="339"/>
      <c r="BU785" s="339"/>
      <c r="BV785" s="339"/>
      <c r="BW785" s="339"/>
      <c r="BX785" s="339"/>
      <c r="BY785" s="339"/>
      <c r="BZ785" s="339"/>
      <c r="CA785" s="339"/>
      <c r="CB785" s="339"/>
      <c r="CC785" s="339"/>
      <c r="CD785" s="339"/>
      <c r="CE785" s="339"/>
      <c r="CF785" s="339"/>
      <c r="CG785" s="339"/>
      <c r="CH785" s="339"/>
      <c r="CI785" s="339"/>
      <c r="CJ785" s="339"/>
      <c r="CK785" s="339"/>
      <c r="CL785" s="339"/>
      <c r="CM785" s="339"/>
      <c r="CN785" s="339"/>
      <c r="CO785" s="339"/>
      <c r="CP785" s="339"/>
      <c r="CQ785" s="339"/>
      <c r="CR785" s="339"/>
      <c r="CS785" s="339"/>
      <c r="CT785" s="339"/>
      <c r="CU785" s="339"/>
      <c r="CV785" s="339"/>
      <c r="CW785" s="339"/>
      <c r="CX785" s="339"/>
      <c r="CY785" s="339"/>
      <c r="CZ785" s="339"/>
    </row>
    <row r="786" ht="25.15" customHeight="true" x14ac:dyDescent="0.2">
      <c r="C786" s="610"/>
      <c r="D786" s="610"/>
      <c r="E786" s="610"/>
      <c r="F786" s="610"/>
      <c r="G786" s="610"/>
      <c r="H786" s="610"/>
      <c r="I786" s="610"/>
      <c r="J786" s="610"/>
      <c r="K786" s="610"/>
      <c r="L786" s="610"/>
      <c r="M786" s="610"/>
      <c r="N786" s="610"/>
      <c r="O786" s="610"/>
      <c r="P786" s="610"/>
      <c r="Q786" s="610"/>
      <c r="BA786" s="339"/>
      <c r="BB786" s="421"/>
      <c r="BC786" s="339"/>
      <c r="BD786" s="339"/>
      <c r="BE786" s="339"/>
      <c r="BF786" s="339"/>
      <c r="BG786" s="339"/>
      <c r="BH786" s="339"/>
      <c r="BI786" s="339"/>
      <c r="BJ786" s="339"/>
      <c r="BK786" s="339"/>
      <c r="BL786" s="339"/>
      <c r="BM786" s="339"/>
      <c r="BN786" s="339"/>
      <c r="BO786" s="339"/>
      <c r="BP786" s="339"/>
      <c r="BQ786" s="339"/>
      <c r="BR786" s="339"/>
      <c r="BS786" s="339"/>
      <c r="BT786" s="339"/>
      <c r="BU786" s="339"/>
      <c r="BV786" s="339"/>
      <c r="BW786" s="339"/>
      <c r="BX786" s="339"/>
      <c r="BY786" s="339"/>
      <c r="BZ786" s="339"/>
      <c r="CA786" s="339"/>
      <c r="CB786" s="339"/>
      <c r="CC786" s="339"/>
      <c r="CD786" s="339"/>
      <c r="CE786" s="339"/>
      <c r="CF786" s="339"/>
      <c r="CG786" s="339"/>
      <c r="CH786" s="339"/>
      <c r="CI786" s="339"/>
      <c r="CJ786" s="339"/>
      <c r="CK786" s="339"/>
      <c r="CL786" s="339"/>
      <c r="CM786" s="339"/>
      <c r="CN786" s="339"/>
      <c r="CO786" s="339"/>
      <c r="CP786" s="339"/>
      <c r="CQ786" s="339"/>
      <c r="CR786" s="339"/>
      <c r="CS786" s="339"/>
      <c r="CT786" s="339"/>
      <c r="CU786" s="339"/>
      <c r="CV786" s="339"/>
      <c r="CW786" s="339"/>
      <c r="CX786" s="339"/>
      <c r="CY786" s="339"/>
      <c r="CZ786" s="339"/>
    </row>
    <row r="787" ht="25.15" customHeight="true" x14ac:dyDescent="0.2">
      <c r="C787" s="610"/>
      <c r="D787" s="610"/>
      <c r="E787" s="610"/>
      <c r="F787" s="610"/>
      <c r="G787" s="610"/>
      <c r="H787" s="610"/>
      <c r="I787" s="610"/>
      <c r="J787" s="610"/>
      <c r="K787" s="610"/>
      <c r="L787" s="610"/>
      <c r="M787" s="610"/>
      <c r="N787" s="610"/>
      <c r="O787" s="610"/>
      <c r="P787" s="610"/>
      <c r="Q787" s="610"/>
      <c r="BA787" s="339"/>
      <c r="BB787" s="421"/>
      <c r="BC787" s="339"/>
      <c r="BD787" s="339"/>
      <c r="BE787" s="339"/>
      <c r="BF787" s="339"/>
      <c r="BG787" s="339"/>
      <c r="BH787" s="339"/>
      <c r="BI787" s="339"/>
      <c r="BJ787" s="339"/>
      <c r="BK787" s="339"/>
      <c r="BL787" s="339"/>
      <c r="BM787" s="339"/>
      <c r="BN787" s="339"/>
      <c r="BO787" s="339"/>
      <c r="BP787" s="339"/>
      <c r="BQ787" s="339"/>
      <c r="BR787" s="339"/>
      <c r="BS787" s="339"/>
      <c r="BT787" s="339"/>
      <c r="BU787" s="339"/>
      <c r="BV787" s="339"/>
      <c r="BW787" s="339"/>
      <c r="BX787" s="339"/>
      <c r="BY787" s="339"/>
      <c r="BZ787" s="339"/>
      <c r="CA787" s="339"/>
      <c r="CB787" s="339"/>
      <c r="CC787" s="339"/>
      <c r="CD787" s="339"/>
      <c r="CE787" s="339"/>
      <c r="CF787" s="339"/>
      <c r="CG787" s="339"/>
      <c r="CH787" s="339"/>
      <c r="CI787" s="339"/>
      <c r="CJ787" s="339"/>
      <c r="CK787" s="339"/>
      <c r="CL787" s="339"/>
      <c r="CM787" s="339"/>
      <c r="CN787" s="339"/>
      <c r="CO787" s="339"/>
      <c r="CP787" s="339"/>
      <c r="CQ787" s="339"/>
      <c r="CR787" s="339"/>
      <c r="CS787" s="339"/>
      <c r="CT787" s="339"/>
      <c r="CU787" s="339"/>
      <c r="CV787" s="339"/>
      <c r="CW787" s="339"/>
      <c r="CX787" s="339"/>
      <c r="CY787" s="339"/>
      <c r="CZ787" s="339"/>
    </row>
    <row r="788" ht="25.15" customHeight="true" x14ac:dyDescent="0.2">
      <c r="C788" s="610"/>
      <c r="D788" s="610"/>
      <c r="E788" s="610"/>
      <c r="F788" s="610"/>
      <c r="G788" s="610"/>
      <c r="H788" s="610"/>
      <c r="I788" s="610"/>
      <c r="J788" s="610"/>
      <c r="K788" s="610"/>
      <c r="L788" s="610"/>
      <c r="M788" s="610"/>
      <c r="N788" s="610"/>
      <c r="O788" s="610"/>
      <c r="P788" s="610"/>
      <c r="Q788" s="610"/>
      <c r="BA788" s="339"/>
      <c r="BB788" s="421"/>
      <c r="BC788" s="339"/>
      <c r="BD788" s="339"/>
      <c r="BE788" s="339"/>
      <c r="BF788" s="339"/>
      <c r="BG788" s="339"/>
      <c r="BH788" s="339"/>
      <c r="BI788" s="339"/>
      <c r="BJ788" s="339"/>
      <c r="BK788" s="339"/>
      <c r="BL788" s="339"/>
      <c r="BM788" s="339"/>
      <c r="BN788" s="339"/>
      <c r="BO788" s="339"/>
      <c r="BP788" s="339"/>
      <c r="BQ788" s="339"/>
      <c r="BR788" s="339"/>
      <c r="BS788" s="339"/>
      <c r="BT788" s="339"/>
      <c r="BU788" s="339"/>
      <c r="BV788" s="339"/>
      <c r="BW788" s="339"/>
      <c r="BX788" s="339"/>
      <c r="BY788" s="339"/>
      <c r="BZ788" s="339"/>
      <c r="CA788" s="339"/>
      <c r="CB788" s="339"/>
      <c r="CC788" s="339"/>
      <c r="CD788" s="339"/>
      <c r="CE788" s="339"/>
      <c r="CF788" s="339"/>
      <c r="CG788" s="339"/>
      <c r="CH788" s="339"/>
      <c r="CI788" s="339"/>
      <c r="CJ788" s="339"/>
      <c r="CK788" s="339"/>
      <c r="CL788" s="339"/>
      <c r="CM788" s="339"/>
      <c r="CN788" s="339"/>
      <c r="CO788" s="339"/>
      <c r="CP788" s="339"/>
      <c r="CQ788" s="339"/>
      <c r="CR788" s="339"/>
      <c r="CS788" s="339"/>
      <c r="CT788" s="339"/>
      <c r="CU788" s="339"/>
      <c r="CV788" s="339"/>
      <c r="CW788" s="339"/>
      <c r="CX788" s="339"/>
      <c r="CY788" s="339"/>
      <c r="CZ788" s="339"/>
    </row>
    <row r="789" ht="25.15" customHeight="true" x14ac:dyDescent="0.2">
      <c r="C789" s="610"/>
      <c r="D789" s="610"/>
      <c r="E789" s="610"/>
      <c r="F789" s="610"/>
      <c r="G789" s="610"/>
      <c r="H789" s="610"/>
      <c r="I789" s="610"/>
      <c r="J789" s="610"/>
      <c r="K789" s="610"/>
      <c r="L789" s="610"/>
      <c r="M789" s="610"/>
      <c r="N789" s="610"/>
      <c r="O789" s="610"/>
      <c r="P789" s="610"/>
      <c r="Q789" s="610"/>
      <c r="BA789" s="339"/>
      <c r="BB789" s="421"/>
      <c r="BC789" s="339"/>
      <c r="BD789" s="339"/>
      <c r="BE789" s="339"/>
      <c r="BF789" s="339"/>
      <c r="BG789" s="339"/>
      <c r="BH789" s="339"/>
      <c r="BI789" s="339"/>
      <c r="BJ789" s="339"/>
      <c r="BK789" s="339"/>
      <c r="BL789" s="339"/>
      <c r="BM789" s="339"/>
      <c r="BN789" s="339"/>
      <c r="BO789" s="339"/>
      <c r="BP789" s="339"/>
      <c r="BQ789" s="339"/>
      <c r="BR789" s="339"/>
      <c r="BS789" s="339"/>
      <c r="BT789" s="339"/>
      <c r="BU789" s="339"/>
      <c r="BV789" s="339"/>
      <c r="BW789" s="339"/>
      <c r="BX789" s="339"/>
      <c r="BY789" s="339"/>
      <c r="BZ789" s="339"/>
      <c r="CA789" s="339"/>
      <c r="CB789" s="339"/>
      <c r="CC789" s="339"/>
      <c r="CD789" s="339"/>
      <c r="CE789" s="339"/>
      <c r="CF789" s="339"/>
      <c r="CG789" s="339"/>
      <c r="CH789" s="339"/>
      <c r="CI789" s="339"/>
      <c r="CJ789" s="339"/>
      <c r="CK789" s="339"/>
      <c r="CL789" s="339"/>
      <c r="CM789" s="339"/>
      <c r="CN789" s="339"/>
      <c r="CO789" s="339"/>
      <c r="CP789" s="339"/>
      <c r="CQ789" s="339"/>
      <c r="CR789" s="339"/>
      <c r="CS789" s="339"/>
      <c r="CT789" s="339"/>
      <c r="CU789" s="339"/>
      <c r="CV789" s="339"/>
      <c r="CW789" s="339"/>
      <c r="CX789" s="339"/>
      <c r="CY789" s="339"/>
      <c r="CZ789" s="339"/>
    </row>
    <row r="790" ht="25.15" customHeight="true" x14ac:dyDescent="0.2">
      <c r="C790" s="610"/>
      <c r="D790" s="610"/>
      <c r="E790" s="610"/>
      <c r="F790" s="610"/>
      <c r="G790" s="610"/>
      <c r="H790" s="610"/>
      <c r="I790" s="610"/>
      <c r="J790" s="610"/>
      <c r="K790" s="610"/>
      <c r="L790" s="610"/>
      <c r="M790" s="610"/>
      <c r="N790" s="610"/>
      <c r="O790" s="610"/>
      <c r="P790" s="610"/>
      <c r="Q790" s="610"/>
      <c r="BA790" s="339"/>
      <c r="BB790" s="421"/>
      <c r="BC790" s="339"/>
      <c r="BD790" s="339"/>
      <c r="BE790" s="339"/>
      <c r="BF790" s="339"/>
      <c r="BG790" s="339"/>
      <c r="BH790" s="339"/>
      <c r="BI790" s="339"/>
      <c r="BJ790" s="339"/>
      <c r="BK790" s="339"/>
      <c r="BL790" s="339"/>
      <c r="BM790" s="339"/>
      <c r="BN790" s="339"/>
      <c r="BO790" s="339"/>
      <c r="BP790" s="339"/>
      <c r="BQ790" s="339"/>
      <c r="BR790" s="339"/>
      <c r="BS790" s="339"/>
      <c r="BT790" s="339"/>
      <c r="BU790" s="339"/>
      <c r="BV790" s="339"/>
      <c r="BW790" s="339"/>
      <c r="BX790" s="339"/>
      <c r="BY790" s="339"/>
      <c r="BZ790" s="339"/>
      <c r="CA790" s="339"/>
      <c r="CB790" s="339"/>
      <c r="CC790" s="339"/>
      <c r="CD790" s="339"/>
      <c r="CE790" s="339"/>
      <c r="CF790" s="339"/>
      <c r="CG790" s="339"/>
      <c r="CH790" s="339"/>
      <c r="CI790" s="339"/>
      <c r="CJ790" s="339"/>
      <c r="CK790" s="339"/>
      <c r="CL790" s="339"/>
      <c r="CM790" s="339"/>
      <c r="CN790" s="339"/>
      <c r="CO790" s="339"/>
      <c r="CP790" s="339"/>
      <c r="CQ790" s="339"/>
      <c r="CR790" s="339"/>
      <c r="CS790" s="339"/>
      <c r="CT790" s="339"/>
      <c r="CU790" s="339"/>
      <c r="CV790" s="339"/>
      <c r="CW790" s="339"/>
      <c r="CX790" s="339"/>
      <c r="CY790" s="339"/>
      <c r="CZ790" s="339"/>
    </row>
    <row r="791" ht="25.15" customHeight="true" x14ac:dyDescent="0.2">
      <c r="C791" s="610"/>
      <c r="D791" s="610"/>
      <c r="E791" s="610"/>
      <c r="F791" s="610"/>
      <c r="G791" s="610"/>
      <c r="H791" s="610"/>
      <c r="I791" s="610"/>
      <c r="J791" s="610"/>
      <c r="K791" s="610"/>
      <c r="L791" s="610"/>
      <c r="M791" s="610"/>
      <c r="N791" s="610"/>
      <c r="O791" s="610"/>
      <c r="P791" s="610"/>
      <c r="Q791" s="610"/>
      <c r="BA791" s="339"/>
      <c r="BB791" s="421"/>
      <c r="BC791" s="339"/>
      <c r="BD791" s="339"/>
      <c r="BE791" s="339"/>
      <c r="BF791" s="339"/>
      <c r="BG791" s="339"/>
      <c r="BH791" s="339"/>
      <c r="BI791" s="339"/>
      <c r="BJ791" s="339"/>
      <c r="BK791" s="339"/>
      <c r="BL791" s="339"/>
      <c r="BM791" s="339"/>
      <c r="BN791" s="339"/>
      <c r="BO791" s="339"/>
      <c r="BP791" s="339"/>
      <c r="BQ791" s="339"/>
      <c r="BR791" s="339"/>
      <c r="BS791" s="339"/>
      <c r="BT791" s="339"/>
      <c r="BU791" s="339"/>
      <c r="BV791" s="339"/>
      <c r="BW791" s="339"/>
      <c r="BX791" s="339"/>
      <c r="BY791" s="339"/>
      <c r="BZ791" s="339"/>
      <c r="CA791" s="339"/>
      <c r="CB791" s="339"/>
      <c r="CC791" s="339"/>
      <c r="CD791" s="339"/>
      <c r="CE791" s="339"/>
      <c r="CF791" s="339"/>
      <c r="CG791" s="339"/>
      <c r="CH791" s="339"/>
      <c r="CI791" s="339"/>
      <c r="CJ791" s="339"/>
      <c r="CK791" s="339"/>
      <c r="CL791" s="339"/>
      <c r="CM791" s="339"/>
      <c r="CN791" s="339"/>
      <c r="CO791" s="339"/>
      <c r="CP791" s="339"/>
      <c r="CQ791" s="339"/>
      <c r="CR791" s="339"/>
      <c r="CS791" s="339"/>
      <c r="CT791" s="339"/>
      <c r="CU791" s="339"/>
      <c r="CV791" s="339"/>
      <c r="CW791" s="339"/>
      <c r="CX791" s="339"/>
      <c r="CY791" s="339"/>
      <c r="CZ791" s="339"/>
    </row>
    <row r="792" ht="25.15" customHeight="true" x14ac:dyDescent="0.2">
      <c r="C792" s="610"/>
      <c r="D792" s="610"/>
      <c r="E792" s="610"/>
      <c r="F792" s="610"/>
      <c r="G792" s="610"/>
      <c r="H792" s="610"/>
      <c r="I792" s="610"/>
      <c r="J792" s="610"/>
      <c r="K792" s="610"/>
      <c r="L792" s="610"/>
      <c r="M792" s="610"/>
      <c r="N792" s="610"/>
      <c r="O792" s="610"/>
      <c r="P792" s="610"/>
      <c r="Q792" s="610"/>
      <c r="BA792" s="339"/>
      <c r="BB792" s="421"/>
      <c r="BC792" s="339"/>
      <c r="BD792" s="339"/>
      <c r="BE792" s="339"/>
      <c r="BF792" s="339"/>
      <c r="BG792" s="339"/>
      <c r="BH792" s="339"/>
      <c r="BI792" s="339"/>
      <c r="BJ792" s="339"/>
      <c r="BK792" s="339"/>
      <c r="BL792" s="339"/>
      <c r="BM792" s="339"/>
      <c r="BN792" s="339"/>
      <c r="BO792" s="339"/>
      <c r="BP792" s="339"/>
      <c r="BQ792" s="339"/>
      <c r="BR792" s="339"/>
      <c r="BS792" s="339"/>
      <c r="BT792" s="339"/>
      <c r="BU792" s="339"/>
      <c r="BV792" s="339"/>
      <c r="BW792" s="339"/>
      <c r="BX792" s="339"/>
      <c r="BY792" s="339"/>
      <c r="BZ792" s="339"/>
      <c r="CA792" s="339"/>
      <c r="CB792" s="339"/>
      <c r="CC792" s="339"/>
      <c r="CD792" s="339"/>
      <c r="CE792" s="339"/>
      <c r="CF792" s="339"/>
      <c r="CG792" s="339"/>
      <c r="CH792" s="339"/>
      <c r="CI792" s="339"/>
      <c r="CJ792" s="339"/>
      <c r="CK792" s="339"/>
      <c r="CL792" s="339"/>
      <c r="CM792" s="339"/>
      <c r="CN792" s="339"/>
      <c r="CO792" s="339"/>
      <c r="CP792" s="339"/>
      <c r="CQ792" s="339"/>
      <c r="CR792" s="339"/>
      <c r="CS792" s="339"/>
      <c r="CT792" s="339"/>
      <c r="CU792" s="339"/>
      <c r="CV792" s="339"/>
      <c r="CW792" s="339"/>
      <c r="CX792" s="339"/>
      <c r="CY792" s="339"/>
      <c r="CZ792" s="339"/>
    </row>
    <row r="793" ht="25.15" customHeight="true" x14ac:dyDescent="0.2">
      <c r="C793" s="610"/>
      <c r="D793" s="610"/>
      <c r="E793" s="610"/>
      <c r="F793" s="610"/>
      <c r="G793" s="610"/>
      <c r="H793" s="610"/>
      <c r="I793" s="610"/>
      <c r="J793" s="610"/>
      <c r="K793" s="610"/>
      <c r="L793" s="610"/>
      <c r="M793" s="610"/>
      <c r="N793" s="610"/>
      <c r="O793" s="610"/>
      <c r="P793" s="610"/>
      <c r="Q793" s="610"/>
      <c r="BA793" s="339"/>
      <c r="BB793" s="421"/>
      <c r="BC793" s="339"/>
      <c r="BD793" s="339"/>
      <c r="BE793" s="339"/>
      <c r="BF793" s="339"/>
      <c r="BG793" s="339"/>
      <c r="BH793" s="339"/>
      <c r="BI793" s="339"/>
      <c r="BJ793" s="339"/>
      <c r="BK793" s="339"/>
      <c r="BL793" s="339"/>
      <c r="BM793" s="339"/>
      <c r="BN793" s="339"/>
      <c r="BO793" s="339"/>
      <c r="BP793" s="339"/>
      <c r="BQ793" s="339"/>
      <c r="BR793" s="339"/>
      <c r="BS793" s="339"/>
      <c r="BT793" s="339"/>
      <c r="BU793" s="339"/>
      <c r="BV793" s="339"/>
      <c r="BW793" s="339"/>
      <c r="BX793" s="339"/>
      <c r="BY793" s="339"/>
      <c r="BZ793" s="339"/>
      <c r="CA793" s="339"/>
      <c r="CB793" s="339"/>
      <c r="CC793" s="339"/>
      <c r="CD793" s="339"/>
      <c r="CE793" s="339"/>
      <c r="CF793" s="339"/>
      <c r="CG793" s="339"/>
      <c r="CH793" s="339"/>
      <c r="CI793" s="339"/>
      <c r="CJ793" s="339"/>
      <c r="CK793" s="339"/>
      <c r="CL793" s="339"/>
      <c r="CM793" s="339"/>
      <c r="CN793" s="339"/>
      <c r="CO793" s="339"/>
      <c r="CP793" s="339"/>
      <c r="CQ793" s="339"/>
      <c r="CR793" s="339"/>
      <c r="CS793" s="339"/>
      <c r="CT793" s="339"/>
      <c r="CU793" s="339"/>
      <c r="CV793" s="339"/>
      <c r="CW793" s="339"/>
      <c r="CX793" s="339"/>
      <c r="CY793" s="339"/>
      <c r="CZ793" s="339"/>
    </row>
    <row r="794" ht="25.15" customHeight="true" x14ac:dyDescent="0.2">
      <c r="C794" s="610"/>
      <c r="D794" s="610"/>
      <c r="E794" s="610"/>
      <c r="F794" s="610"/>
      <c r="G794" s="610"/>
      <c r="H794" s="610"/>
      <c r="I794" s="610"/>
      <c r="J794" s="610"/>
      <c r="K794" s="610"/>
      <c r="L794" s="610"/>
      <c r="M794" s="610"/>
      <c r="N794" s="610"/>
      <c r="O794" s="610"/>
      <c r="P794" s="610"/>
      <c r="Q794" s="610"/>
      <c r="BA794" s="339"/>
      <c r="BB794" s="421"/>
      <c r="BC794" s="339"/>
      <c r="BD794" s="339"/>
      <c r="BE794" s="339"/>
      <c r="BF794" s="339"/>
      <c r="BG794" s="339"/>
      <c r="BH794" s="339"/>
      <c r="BI794" s="339"/>
      <c r="BJ794" s="339"/>
      <c r="BK794" s="339"/>
      <c r="BL794" s="339"/>
      <c r="BM794" s="339"/>
      <c r="BN794" s="339"/>
      <c r="BO794" s="339"/>
      <c r="BP794" s="339"/>
      <c r="BQ794" s="339"/>
      <c r="BR794" s="339"/>
      <c r="BS794" s="339"/>
      <c r="BT794" s="339"/>
      <c r="BU794" s="339"/>
      <c r="BV794" s="339"/>
      <c r="BW794" s="339"/>
      <c r="BX794" s="339"/>
      <c r="BY794" s="339"/>
      <c r="BZ794" s="339"/>
      <c r="CA794" s="339"/>
      <c r="CB794" s="339"/>
      <c r="CC794" s="339"/>
      <c r="CD794" s="339"/>
      <c r="CE794" s="339"/>
      <c r="CF794" s="339"/>
      <c r="CG794" s="339"/>
      <c r="CH794" s="339"/>
      <c r="CI794" s="339"/>
      <c r="CJ794" s="339"/>
      <c r="CK794" s="339"/>
      <c r="CL794" s="339"/>
      <c r="CM794" s="339"/>
      <c r="CN794" s="339"/>
      <c r="CO794" s="339"/>
      <c r="CP794" s="339"/>
      <c r="CQ794" s="339"/>
      <c r="CR794" s="339"/>
      <c r="CS794" s="339"/>
      <c r="CT794" s="339"/>
      <c r="CU794" s="339"/>
      <c r="CV794" s="339"/>
      <c r="CW794" s="339"/>
      <c r="CX794" s="339"/>
      <c r="CY794" s="339"/>
      <c r="CZ794" s="339"/>
    </row>
    <row r="795" ht="25.15" customHeight="true" x14ac:dyDescent="0.2">
      <c r="C795" s="610"/>
      <c r="D795" s="610"/>
      <c r="E795" s="610"/>
      <c r="F795" s="610"/>
      <c r="G795" s="610"/>
      <c r="H795" s="610"/>
      <c r="I795" s="610"/>
      <c r="J795" s="610"/>
      <c r="K795" s="610"/>
      <c r="L795" s="610"/>
      <c r="M795" s="610"/>
      <c r="N795" s="610"/>
      <c r="O795" s="610"/>
      <c r="P795" s="610"/>
      <c r="Q795" s="610"/>
      <c r="BA795" s="339"/>
      <c r="BB795" s="421"/>
      <c r="BC795" s="339"/>
      <c r="BD795" s="339"/>
      <c r="BE795" s="339"/>
      <c r="BF795" s="339"/>
      <c r="BG795" s="339"/>
      <c r="BH795" s="339"/>
      <c r="BI795" s="339"/>
      <c r="BJ795" s="339"/>
      <c r="BK795" s="339"/>
      <c r="BL795" s="339"/>
      <c r="BM795" s="339"/>
      <c r="BN795" s="339"/>
      <c r="BO795" s="339"/>
      <c r="BP795" s="339"/>
      <c r="BQ795" s="339"/>
      <c r="BR795" s="339"/>
      <c r="BS795" s="339"/>
      <c r="BT795" s="339"/>
      <c r="BU795" s="339"/>
      <c r="BV795" s="339"/>
      <c r="BW795" s="339"/>
      <c r="BX795" s="339"/>
      <c r="BY795" s="339"/>
      <c r="BZ795" s="339"/>
      <c r="CA795" s="339"/>
      <c r="CB795" s="339"/>
      <c r="CC795" s="339"/>
      <c r="CD795" s="339"/>
      <c r="CE795" s="339"/>
      <c r="CF795" s="339"/>
      <c r="CG795" s="339"/>
      <c r="CH795" s="339"/>
      <c r="CI795" s="339"/>
      <c r="CJ795" s="339"/>
      <c r="CK795" s="339"/>
      <c r="CL795" s="339"/>
      <c r="CM795" s="339"/>
      <c r="CN795" s="339"/>
      <c r="CO795" s="339"/>
      <c r="CP795" s="339"/>
      <c r="CQ795" s="339"/>
      <c r="CR795" s="339"/>
      <c r="CS795" s="339"/>
      <c r="CT795" s="339"/>
      <c r="CU795" s="339"/>
      <c r="CV795" s="339"/>
      <c r="CW795" s="339"/>
      <c r="CX795" s="339"/>
      <c r="CY795" s="339"/>
      <c r="CZ795" s="339"/>
    </row>
    <row r="796" ht="25.15" customHeight="true" x14ac:dyDescent="0.2">
      <c r="C796" s="610"/>
      <c r="D796" s="610"/>
      <c r="E796" s="610"/>
      <c r="F796" s="610"/>
      <c r="G796" s="610"/>
      <c r="H796" s="610"/>
      <c r="I796" s="610"/>
      <c r="J796" s="610"/>
      <c r="K796" s="610"/>
      <c r="L796" s="610"/>
      <c r="M796" s="610"/>
      <c r="N796" s="610"/>
      <c r="O796" s="610"/>
      <c r="P796" s="610"/>
      <c r="Q796" s="610"/>
      <c r="BA796" s="339"/>
      <c r="BB796" s="421"/>
      <c r="BC796" s="339"/>
      <c r="BD796" s="339"/>
      <c r="BE796" s="339"/>
      <c r="BF796" s="339"/>
      <c r="BG796" s="339"/>
      <c r="BH796" s="339"/>
      <c r="BI796" s="339"/>
      <c r="BJ796" s="339"/>
      <c r="BK796" s="339"/>
      <c r="BL796" s="339"/>
      <c r="BM796" s="339"/>
      <c r="BN796" s="339"/>
      <c r="BO796" s="339"/>
      <c r="BP796" s="339"/>
      <c r="BQ796" s="339"/>
      <c r="BR796" s="339"/>
      <c r="BS796" s="339"/>
      <c r="BT796" s="339"/>
      <c r="BU796" s="339"/>
      <c r="BV796" s="339"/>
      <c r="BW796" s="339"/>
      <c r="BX796" s="339"/>
      <c r="BY796" s="339"/>
      <c r="BZ796" s="339"/>
      <c r="CA796" s="339"/>
      <c r="CB796" s="339"/>
      <c r="CC796" s="339"/>
      <c r="CD796" s="339"/>
      <c r="CE796" s="339"/>
      <c r="CF796" s="339"/>
      <c r="CG796" s="339"/>
      <c r="CH796" s="339"/>
      <c r="CI796" s="339"/>
      <c r="CJ796" s="339"/>
      <c r="CK796" s="339"/>
      <c r="CL796" s="339"/>
      <c r="CM796" s="339"/>
      <c r="CN796" s="339"/>
      <c r="CO796" s="339"/>
      <c r="CP796" s="339"/>
      <c r="CQ796" s="339"/>
      <c r="CR796" s="339"/>
      <c r="CS796" s="339"/>
      <c r="CT796" s="339"/>
      <c r="CU796" s="339"/>
      <c r="CV796" s="339"/>
      <c r="CW796" s="339"/>
      <c r="CX796" s="339"/>
      <c r="CY796" s="339"/>
      <c r="CZ796" s="339"/>
    </row>
    <row r="797" ht="25.15" customHeight="true" x14ac:dyDescent="0.2">
      <c r="C797" s="610"/>
      <c r="D797" s="610"/>
      <c r="E797" s="610"/>
      <c r="F797" s="610"/>
      <c r="G797" s="610"/>
      <c r="H797" s="610"/>
      <c r="I797" s="610"/>
      <c r="J797" s="610"/>
      <c r="K797" s="610"/>
      <c r="L797" s="610"/>
      <c r="M797" s="610"/>
      <c r="N797" s="610"/>
      <c r="O797" s="610"/>
      <c r="P797" s="610"/>
      <c r="Q797" s="610"/>
      <c r="BA797" s="339"/>
      <c r="BB797" s="421"/>
      <c r="BC797" s="339"/>
      <c r="BD797" s="339"/>
      <c r="BE797" s="339"/>
      <c r="BF797" s="339"/>
      <c r="BG797" s="339"/>
      <c r="BH797" s="339"/>
      <c r="BI797" s="339"/>
      <c r="BJ797" s="339"/>
      <c r="BK797" s="339"/>
      <c r="BL797" s="339"/>
      <c r="BM797" s="339"/>
      <c r="BN797" s="339"/>
      <c r="BO797" s="339"/>
      <c r="BP797" s="339"/>
      <c r="BQ797" s="339"/>
      <c r="BR797" s="339"/>
      <c r="BS797" s="339"/>
      <c r="BT797" s="339"/>
      <c r="BU797" s="339"/>
      <c r="BV797" s="339"/>
      <c r="BW797" s="339"/>
      <c r="BX797" s="339"/>
      <c r="BY797" s="339"/>
      <c r="BZ797" s="339"/>
      <c r="CA797" s="339"/>
      <c r="CB797" s="339"/>
      <c r="CC797" s="339"/>
      <c r="CD797" s="339"/>
      <c r="CE797" s="339"/>
      <c r="CF797" s="339"/>
      <c r="CG797" s="339"/>
      <c r="CH797" s="339"/>
      <c r="CI797" s="339"/>
      <c r="CJ797" s="339"/>
      <c r="CK797" s="339"/>
      <c r="CL797" s="339"/>
      <c r="CM797" s="339"/>
      <c r="CN797" s="339"/>
      <c r="CO797" s="339"/>
      <c r="CP797" s="339"/>
      <c r="CQ797" s="339"/>
      <c r="CR797" s="339"/>
      <c r="CS797" s="339"/>
      <c r="CT797" s="339"/>
      <c r="CU797" s="339"/>
      <c r="CV797" s="339"/>
      <c r="CW797" s="339"/>
      <c r="CX797" s="339"/>
      <c r="CY797" s="339"/>
      <c r="CZ797" s="339"/>
    </row>
    <row r="798" ht="25.15" customHeight="true" x14ac:dyDescent="0.2">
      <c r="C798" s="610"/>
      <c r="D798" s="610"/>
      <c r="E798" s="610"/>
      <c r="F798" s="610"/>
      <c r="G798" s="610"/>
      <c r="H798" s="610"/>
      <c r="I798" s="610"/>
      <c r="J798" s="610"/>
      <c r="K798" s="610"/>
      <c r="L798" s="610"/>
      <c r="M798" s="610"/>
      <c r="N798" s="610"/>
      <c r="O798" s="610"/>
      <c r="P798" s="610"/>
      <c r="Q798" s="610"/>
      <c r="BA798" s="339"/>
      <c r="BB798" s="421"/>
      <c r="BC798" s="339"/>
      <c r="BD798" s="339"/>
      <c r="BE798" s="339"/>
      <c r="BF798" s="339"/>
      <c r="BG798" s="339"/>
      <c r="BH798" s="339"/>
      <c r="BI798" s="339"/>
      <c r="BJ798" s="339"/>
      <c r="BK798" s="339"/>
      <c r="BL798" s="339"/>
      <c r="BM798" s="339"/>
      <c r="BN798" s="339"/>
      <c r="BO798" s="339"/>
      <c r="BP798" s="339"/>
      <c r="BQ798" s="339"/>
      <c r="BR798" s="339"/>
      <c r="BS798" s="339"/>
      <c r="BT798" s="339"/>
      <c r="BU798" s="339"/>
      <c r="BV798" s="339"/>
      <c r="BW798" s="339"/>
      <c r="BX798" s="339"/>
      <c r="BY798" s="339"/>
      <c r="BZ798" s="339"/>
      <c r="CA798" s="339"/>
      <c r="CB798" s="339"/>
      <c r="CC798" s="339"/>
      <c r="CD798" s="339"/>
      <c r="CE798" s="339"/>
      <c r="CF798" s="339"/>
      <c r="CG798" s="339"/>
      <c r="CH798" s="339"/>
      <c r="CI798" s="339"/>
      <c r="CJ798" s="339"/>
      <c r="CK798" s="339"/>
      <c r="CL798" s="339"/>
      <c r="CM798" s="339"/>
      <c r="CN798" s="339"/>
      <c r="CO798" s="339"/>
      <c r="CP798" s="339"/>
      <c r="CQ798" s="339"/>
      <c r="CR798" s="339"/>
      <c r="CS798" s="339"/>
      <c r="CT798" s="339"/>
      <c r="CU798" s="339"/>
      <c r="CV798" s="339"/>
      <c r="CW798" s="339"/>
      <c r="CX798" s="339"/>
      <c r="CY798" s="339"/>
      <c r="CZ798" s="339"/>
    </row>
    <row r="799" ht="25.15" customHeight="true" x14ac:dyDescent="0.2">
      <c r="C799" s="610"/>
      <c r="D799" s="610"/>
      <c r="E799" s="610"/>
      <c r="F799" s="610"/>
      <c r="G799" s="610"/>
      <c r="H799" s="610"/>
      <c r="I799" s="610"/>
      <c r="J799" s="610"/>
      <c r="K799" s="610"/>
      <c r="L799" s="610"/>
      <c r="M799" s="610"/>
      <c r="N799" s="610"/>
      <c r="O799" s="610"/>
      <c r="P799" s="610"/>
      <c r="Q799" s="610"/>
      <c r="BA799" s="339"/>
      <c r="BB799" s="421"/>
      <c r="BC799" s="339"/>
      <c r="BD799" s="339"/>
      <c r="BE799" s="339"/>
      <c r="BF799" s="339"/>
      <c r="BG799" s="339"/>
      <c r="BH799" s="339"/>
      <c r="BI799" s="339"/>
      <c r="BJ799" s="339"/>
      <c r="BK799" s="339"/>
      <c r="BL799" s="339"/>
      <c r="BM799" s="339"/>
      <c r="BN799" s="339"/>
      <c r="BO799" s="339"/>
      <c r="BP799" s="339"/>
      <c r="BQ799" s="339"/>
      <c r="BR799" s="339"/>
      <c r="BS799" s="339"/>
      <c r="BT799" s="339"/>
      <c r="BU799" s="339"/>
      <c r="BV799" s="339"/>
      <c r="BW799" s="339"/>
      <c r="BX799" s="339"/>
      <c r="BY799" s="339"/>
      <c r="BZ799" s="339"/>
      <c r="CA799" s="339"/>
      <c r="CB799" s="339"/>
      <c r="CC799" s="339"/>
      <c r="CD799" s="339"/>
      <c r="CE799" s="339"/>
      <c r="CF799" s="339"/>
      <c r="CG799" s="339"/>
      <c r="CH799" s="339"/>
      <c r="CI799" s="339"/>
      <c r="CJ799" s="339"/>
      <c r="CK799" s="339"/>
      <c r="CL799" s="339"/>
      <c r="CM799" s="339"/>
      <c r="CN799" s="339"/>
      <c r="CO799" s="339"/>
      <c r="CP799" s="339"/>
      <c r="CQ799" s="339"/>
      <c r="CR799" s="339"/>
      <c r="CS799" s="339"/>
      <c r="CT799" s="339"/>
      <c r="CU799" s="339"/>
      <c r="CV799" s="339"/>
      <c r="CW799" s="339"/>
      <c r="CX799" s="339"/>
      <c r="CY799" s="339"/>
      <c r="CZ799" s="339"/>
    </row>
    <row r="800" ht="25.15" customHeight="true" x14ac:dyDescent="0.2">
      <c r="C800" s="610"/>
      <c r="D800" s="610"/>
      <c r="E800" s="610"/>
      <c r="F800" s="610"/>
      <c r="G800" s="610"/>
      <c r="H800" s="610"/>
      <c r="I800" s="610"/>
      <c r="J800" s="610"/>
      <c r="K800" s="610"/>
      <c r="L800" s="610"/>
      <c r="M800" s="610"/>
      <c r="N800" s="610"/>
      <c r="O800" s="610"/>
      <c r="P800" s="610"/>
      <c r="Q800" s="610"/>
      <c r="BA800" s="339"/>
      <c r="BB800" s="421"/>
      <c r="BC800" s="339"/>
      <c r="BD800" s="339"/>
      <c r="BE800" s="339"/>
      <c r="BF800" s="339"/>
      <c r="BG800" s="339"/>
      <c r="BH800" s="339"/>
      <c r="BI800" s="339"/>
      <c r="BJ800" s="339"/>
      <c r="BK800" s="339"/>
      <c r="BL800" s="339"/>
      <c r="BM800" s="339"/>
      <c r="BN800" s="339"/>
      <c r="BO800" s="339"/>
      <c r="BP800" s="339"/>
      <c r="BQ800" s="339"/>
      <c r="BR800" s="339"/>
      <c r="BS800" s="339"/>
      <c r="BT800" s="339"/>
      <c r="BU800" s="339"/>
      <c r="BV800" s="339"/>
      <c r="BW800" s="339"/>
      <c r="BX800" s="339"/>
      <c r="BY800" s="339"/>
      <c r="BZ800" s="339"/>
      <c r="CA800" s="339"/>
      <c r="CB800" s="339"/>
      <c r="CC800" s="339"/>
      <c r="CD800" s="339"/>
      <c r="CE800" s="339"/>
      <c r="CF800" s="339"/>
      <c r="CG800" s="339"/>
      <c r="CH800" s="339"/>
      <c r="CI800" s="339"/>
      <c r="CJ800" s="339"/>
      <c r="CK800" s="339"/>
      <c r="CL800" s="339"/>
      <c r="CM800" s="339"/>
      <c r="CN800" s="339"/>
      <c r="CO800" s="339"/>
      <c r="CP800" s="339"/>
      <c r="CQ800" s="339"/>
      <c r="CR800" s="339"/>
      <c r="CS800" s="339"/>
      <c r="CT800" s="339"/>
      <c r="CU800" s="339"/>
      <c r="CV800" s="339"/>
      <c r="CW800" s="339"/>
      <c r="CX800" s="339"/>
      <c r="CY800" s="339"/>
      <c r="CZ800" s="339"/>
    </row>
    <row r="801" ht="25.15" customHeight="true" x14ac:dyDescent="0.2">
      <c r="C801" s="610"/>
      <c r="D801" s="610"/>
      <c r="E801" s="610"/>
      <c r="F801" s="610"/>
      <c r="G801" s="610"/>
      <c r="H801" s="610"/>
      <c r="I801" s="610"/>
      <c r="J801" s="610"/>
      <c r="K801" s="610"/>
      <c r="L801" s="610"/>
      <c r="M801" s="610"/>
      <c r="N801" s="610"/>
      <c r="O801" s="610"/>
      <c r="P801" s="610"/>
      <c r="Q801" s="610"/>
    </row>
    <row r="802" ht="25.15" customHeight="true" x14ac:dyDescent="0.2">
      <c r="C802" s="610"/>
      <c r="D802" s="610"/>
      <c r="E802" s="610"/>
      <c r="F802" s="610"/>
      <c r="G802" s="610"/>
      <c r="H802" s="610"/>
      <c r="I802" s="610"/>
      <c r="J802" s="610"/>
      <c r="K802" s="610"/>
      <c r="L802" s="610"/>
      <c r="M802" s="610"/>
      <c r="N802" s="610"/>
      <c r="O802" s="610"/>
      <c r="P802" s="610"/>
      <c r="Q802" s="610"/>
    </row>
    <row r="803" ht="25.15" customHeight="true" x14ac:dyDescent="0.2">
      <c r="C803" s="610"/>
      <c r="D803" s="610"/>
      <c r="E803" s="610"/>
      <c r="F803" s="610"/>
      <c r="G803" s="610"/>
      <c r="H803" s="610"/>
      <c r="I803" s="610"/>
      <c r="J803" s="610"/>
      <c r="K803" s="610"/>
      <c r="L803" s="610"/>
      <c r="M803" s="610"/>
      <c r="N803" s="610"/>
      <c r="O803" s="610"/>
      <c r="P803" s="610"/>
      <c r="Q803" s="610"/>
    </row>
    <row r="804" ht="25.15" customHeight="true" x14ac:dyDescent="0.2">
      <c r="C804" s="610"/>
      <c r="D804" s="610"/>
      <c r="E804" s="610"/>
      <c r="F804" s="610"/>
      <c r="G804" s="610"/>
      <c r="H804" s="610"/>
      <c r="I804" s="610"/>
      <c r="J804" s="610"/>
      <c r="K804" s="610"/>
      <c r="L804" s="610"/>
      <c r="M804" s="610"/>
      <c r="N804" s="610"/>
      <c r="O804" s="610"/>
      <c r="P804" s="610"/>
      <c r="Q804" s="610"/>
    </row>
    <row r="805" ht="25.15" customHeight="true" x14ac:dyDescent="0.2">
      <c r="C805" s="610"/>
      <c r="D805" s="610"/>
      <c r="E805" s="610"/>
      <c r="F805" s="610"/>
      <c r="G805" s="610"/>
      <c r="H805" s="610"/>
      <c r="I805" s="610"/>
      <c r="J805" s="610"/>
      <c r="K805" s="610"/>
      <c r="L805" s="610"/>
      <c r="M805" s="610"/>
      <c r="N805" s="610"/>
      <c r="O805" s="610"/>
      <c r="P805" s="610"/>
      <c r="Q805" s="610"/>
    </row>
    <row r="806" ht="25.15" customHeight="true" x14ac:dyDescent="0.2">
      <c r="C806" s="610"/>
      <c r="D806" s="610"/>
      <c r="E806" s="610"/>
      <c r="F806" s="610"/>
      <c r="G806" s="610"/>
      <c r="H806" s="610"/>
      <c r="I806" s="610"/>
      <c r="J806" s="610"/>
      <c r="K806" s="610"/>
      <c r="L806" s="610"/>
      <c r="M806" s="610"/>
      <c r="N806" s="610"/>
      <c r="O806" s="610"/>
      <c r="P806" s="610"/>
      <c r="Q806" s="610"/>
    </row>
    <row r="807" ht="25.15" customHeight="true" x14ac:dyDescent="0.2">
      <c r="C807" s="610"/>
      <c r="D807" s="610"/>
      <c r="E807" s="610"/>
      <c r="F807" s="610"/>
      <c r="G807" s="610"/>
      <c r="H807" s="610"/>
      <c r="I807" s="610"/>
      <c r="J807" s="610"/>
      <c r="K807" s="610"/>
      <c r="L807" s="610"/>
      <c r="M807" s="610"/>
      <c r="N807" s="610"/>
      <c r="O807" s="610"/>
      <c r="P807" s="610"/>
      <c r="Q807" s="610"/>
    </row>
    <row r="808" ht="25.15" customHeight="true" x14ac:dyDescent="0.2">
      <c r="C808" s="610"/>
      <c r="D808" s="610"/>
      <c r="E808" s="610"/>
      <c r="F808" s="610"/>
      <c r="G808" s="610"/>
      <c r="H808" s="610"/>
      <c r="I808" s="610"/>
      <c r="J808" s="610"/>
      <c r="K808" s="610"/>
      <c r="L808" s="610"/>
      <c r="M808" s="610"/>
      <c r="N808" s="610"/>
      <c r="O808" s="610"/>
      <c r="P808" s="610"/>
      <c r="Q808" s="610"/>
    </row>
    <row r="809" ht="25.15" customHeight="true" x14ac:dyDescent="0.2">
      <c r="C809" s="610"/>
      <c r="D809" s="610"/>
      <c r="E809" s="610"/>
      <c r="F809" s="610"/>
      <c r="G809" s="610"/>
      <c r="H809" s="610"/>
      <c r="I809" s="610"/>
      <c r="J809" s="610"/>
      <c r="K809" s="610"/>
      <c r="L809" s="610"/>
      <c r="M809" s="610"/>
      <c r="N809" s="610"/>
      <c r="O809" s="610"/>
      <c r="P809" s="610"/>
      <c r="Q809" s="610"/>
    </row>
    <row r="810" ht="25.15" customHeight="true" x14ac:dyDescent="0.2">
      <c r="C810" s="610"/>
      <c r="D810" s="610"/>
      <c r="E810" s="610"/>
      <c r="F810" s="610"/>
      <c r="G810" s="610"/>
      <c r="H810" s="610"/>
      <c r="I810" s="610"/>
      <c r="J810" s="610"/>
      <c r="K810" s="610"/>
      <c r="L810" s="610"/>
      <c r="M810" s="610"/>
      <c r="N810" s="610"/>
      <c r="O810" s="610"/>
      <c r="P810" s="610"/>
      <c r="Q810" s="610"/>
    </row>
    <row r="811" ht="25.15" customHeight="true" x14ac:dyDescent="0.2">
      <c r="C811" s="610"/>
      <c r="D811" s="610"/>
      <c r="E811" s="610"/>
      <c r="F811" s="610"/>
      <c r="G811" s="610"/>
      <c r="H811" s="610"/>
      <c r="I811" s="610"/>
      <c r="J811" s="610"/>
      <c r="K811" s="610"/>
      <c r="L811" s="610"/>
      <c r="M811" s="610"/>
      <c r="N811" s="610"/>
      <c r="O811" s="610"/>
      <c r="P811" s="610"/>
      <c r="Q811" s="610"/>
    </row>
    <row r="812" ht="25.15" customHeight="true" x14ac:dyDescent="0.2">
      <c r="C812" s="610"/>
      <c r="D812" s="610"/>
      <c r="E812" s="610"/>
      <c r="F812" s="610"/>
      <c r="G812" s="610"/>
      <c r="H812" s="610"/>
      <c r="I812" s="610"/>
      <c r="J812" s="610"/>
      <c r="K812" s="610"/>
      <c r="L812" s="610"/>
      <c r="M812" s="610"/>
      <c r="N812" s="610"/>
      <c r="O812" s="610"/>
      <c r="P812" s="610"/>
      <c r="Q812" s="610"/>
    </row>
    <row r="813" ht="25.15" customHeight="true" x14ac:dyDescent="0.2">
      <c r="C813" s="610"/>
      <c r="D813" s="610"/>
      <c r="E813" s="610"/>
      <c r="F813" s="610"/>
      <c r="G813" s="610"/>
      <c r="H813" s="610"/>
      <c r="I813" s="610"/>
      <c r="J813" s="610"/>
      <c r="K813" s="610"/>
      <c r="L813" s="610"/>
      <c r="M813" s="610"/>
      <c r="N813" s="610"/>
      <c r="O813" s="610"/>
      <c r="P813" s="610"/>
      <c r="Q813" s="610"/>
    </row>
    <row r="814" ht="25.15" customHeight="true" x14ac:dyDescent="0.2">
      <c r="C814" s="610"/>
      <c r="D814" s="610"/>
      <c r="E814" s="610"/>
      <c r="F814" s="610"/>
      <c r="G814" s="610"/>
      <c r="H814" s="610"/>
      <c r="I814" s="610"/>
      <c r="J814" s="610"/>
      <c r="K814" s="610"/>
      <c r="L814" s="610"/>
      <c r="M814" s="610"/>
      <c r="N814" s="610"/>
      <c r="O814" s="610"/>
      <c r="P814" s="610"/>
      <c r="Q814" s="610"/>
    </row>
    <row r="815" ht="25.15" customHeight="true" x14ac:dyDescent="0.2">
      <c r="C815" s="610"/>
      <c r="D815" s="610"/>
      <c r="E815" s="610"/>
      <c r="F815" s="610"/>
      <c r="G815" s="610"/>
      <c r="H815" s="610"/>
      <c r="I815" s="610"/>
      <c r="J815" s="610"/>
      <c r="K815" s="610"/>
      <c r="L815" s="610"/>
      <c r="M815" s="610"/>
      <c r="N815" s="610"/>
      <c r="O815" s="610"/>
      <c r="P815" s="610"/>
      <c r="Q815" s="610"/>
    </row>
    <row r="816" ht="25.15" customHeight="true" x14ac:dyDescent="0.2">
      <c r="C816" s="610"/>
      <c r="D816" s="610"/>
      <c r="E816" s="610"/>
      <c r="F816" s="610"/>
      <c r="G816" s="610"/>
      <c r="H816" s="610"/>
      <c r="I816" s="610"/>
      <c r="J816" s="610"/>
      <c r="K816" s="610"/>
      <c r="L816" s="610"/>
      <c r="M816" s="610"/>
      <c r="N816" s="610"/>
      <c r="O816" s="610"/>
      <c r="P816" s="610"/>
      <c r="Q816" s="610"/>
    </row>
    <row r="817" ht="25.15" customHeight="true" x14ac:dyDescent="0.2">
      <c r="C817" s="610"/>
      <c r="D817" s="610"/>
      <c r="E817" s="610"/>
      <c r="F817" s="610"/>
      <c r="G817" s="610"/>
      <c r="H817" s="610"/>
      <c r="I817" s="610"/>
      <c r="J817" s="610"/>
      <c r="K817" s="610"/>
      <c r="L817" s="610"/>
      <c r="M817" s="610"/>
      <c r="N817" s="610"/>
      <c r="O817" s="610"/>
      <c r="P817" s="610"/>
      <c r="Q817" s="610"/>
    </row>
    <row r="818" ht="25.15" customHeight="true" x14ac:dyDescent="0.2">
      <c r="C818" s="610"/>
      <c r="D818" s="610"/>
      <c r="E818" s="610"/>
      <c r="F818" s="610"/>
      <c r="G818" s="610"/>
      <c r="H818" s="610"/>
      <c r="I818" s="610"/>
      <c r="J818" s="610"/>
      <c r="K818" s="610"/>
      <c r="L818" s="610"/>
      <c r="M818" s="610"/>
      <c r="N818" s="610"/>
      <c r="O818" s="610"/>
      <c r="P818" s="610"/>
      <c r="Q818" s="610"/>
    </row>
    <row r="819" ht="25.15" customHeight="true" x14ac:dyDescent="0.2">
      <c r="C819" s="610"/>
      <c r="D819" s="610"/>
      <c r="E819" s="610"/>
      <c r="F819" s="610"/>
      <c r="G819" s="610"/>
      <c r="H819" s="610"/>
      <c r="I819" s="610"/>
      <c r="J819" s="610"/>
      <c r="K819" s="610"/>
      <c r="L819" s="610"/>
      <c r="M819" s="610"/>
      <c r="N819" s="610"/>
      <c r="O819" s="610"/>
      <c r="P819" s="610"/>
      <c r="Q819" s="610"/>
    </row>
    <row r="820" ht="25.15" customHeight="true" x14ac:dyDescent="0.2">
      <c r="C820" s="610"/>
      <c r="D820" s="610"/>
      <c r="E820" s="610"/>
      <c r="F820" s="610"/>
      <c r="G820" s="610"/>
      <c r="H820" s="610"/>
      <c r="I820" s="610"/>
      <c r="J820" s="610"/>
      <c r="K820" s="610"/>
      <c r="L820" s="610"/>
      <c r="M820" s="610"/>
      <c r="N820" s="610"/>
      <c r="O820" s="610"/>
      <c r="P820" s="610"/>
      <c r="Q820" s="610"/>
    </row>
    <row r="821" ht="25.15" customHeight="true" x14ac:dyDescent="0.2">
      <c r="C821" s="610"/>
      <c r="D821" s="610"/>
      <c r="E821" s="610"/>
      <c r="F821" s="610"/>
      <c r="G821" s="610"/>
      <c r="H821" s="610"/>
      <c r="I821" s="610"/>
      <c r="J821" s="610"/>
      <c r="K821" s="610"/>
      <c r="L821" s="610"/>
      <c r="M821" s="610"/>
      <c r="N821" s="610"/>
      <c r="O821" s="610"/>
      <c r="P821" s="610"/>
      <c r="Q821" s="610"/>
    </row>
    <row r="822" ht="25.15" customHeight="true" x14ac:dyDescent="0.2">
      <c r="C822" s="610"/>
      <c r="D822" s="610"/>
      <c r="E822" s="610"/>
      <c r="F822" s="610"/>
      <c r="G822" s="610"/>
      <c r="H822" s="610"/>
      <c r="I822" s="610"/>
      <c r="J822" s="610"/>
      <c r="K822" s="610"/>
      <c r="L822" s="610"/>
      <c r="M822" s="610"/>
      <c r="N822" s="610"/>
      <c r="O822" s="610"/>
      <c r="P822" s="610"/>
      <c r="Q822" s="610"/>
    </row>
    <row r="823" ht="25.15" customHeight="true" x14ac:dyDescent="0.2">
      <c r="C823" s="610"/>
      <c r="D823" s="610"/>
      <c r="E823" s="610"/>
      <c r="F823" s="610"/>
      <c r="G823" s="610"/>
      <c r="H823" s="610"/>
      <c r="I823" s="610"/>
      <c r="J823" s="610"/>
      <c r="K823" s="610"/>
      <c r="L823" s="610"/>
      <c r="M823" s="610"/>
      <c r="N823" s="610"/>
      <c r="O823" s="610"/>
      <c r="P823" s="610"/>
      <c r="Q823" s="610"/>
    </row>
    <row r="824" ht="25.15" customHeight="true" x14ac:dyDescent="0.2">
      <c r="C824" s="610"/>
      <c r="D824" s="610"/>
      <c r="E824" s="610"/>
      <c r="F824" s="610"/>
      <c r="G824" s="610"/>
      <c r="H824" s="610"/>
      <c r="I824" s="610"/>
      <c r="J824" s="610"/>
      <c r="K824" s="610"/>
      <c r="L824" s="610"/>
      <c r="M824" s="610"/>
      <c r="N824" s="610"/>
      <c r="O824" s="610"/>
      <c r="P824" s="610"/>
      <c r="Q824" s="610"/>
    </row>
    <row r="825" ht="25.15" customHeight="true" x14ac:dyDescent="0.2">
      <c r="C825" s="610"/>
      <c r="D825" s="610"/>
      <c r="E825" s="610"/>
      <c r="F825" s="610"/>
      <c r="G825" s="610"/>
      <c r="H825" s="610"/>
      <c r="I825" s="610"/>
      <c r="J825" s="610"/>
      <c r="K825" s="610"/>
      <c r="L825" s="610"/>
      <c r="M825" s="610"/>
      <c r="N825" s="610"/>
      <c r="O825" s="610"/>
      <c r="P825" s="610"/>
      <c r="Q825" s="610"/>
    </row>
    <row r="826" ht="25.15" customHeight="true" x14ac:dyDescent="0.2">
      <c r="C826" s="610"/>
      <c r="D826" s="610"/>
      <c r="E826" s="610"/>
      <c r="F826" s="610"/>
      <c r="G826" s="610"/>
      <c r="H826" s="610"/>
      <c r="I826" s="610"/>
      <c r="J826" s="610"/>
      <c r="K826" s="610"/>
      <c r="L826" s="610"/>
      <c r="M826" s="610"/>
      <c r="N826" s="610"/>
      <c r="O826" s="610"/>
      <c r="P826" s="610"/>
      <c r="Q826" s="610"/>
    </row>
    <row r="827" ht="25.15" customHeight="true" x14ac:dyDescent="0.2">
      <c r="C827" s="610"/>
      <c r="D827" s="610"/>
      <c r="E827" s="610"/>
      <c r="F827" s="610"/>
      <c r="G827" s="610"/>
      <c r="H827" s="610"/>
      <c r="I827" s="610"/>
      <c r="J827" s="610"/>
      <c r="K827" s="610"/>
      <c r="L827" s="610"/>
      <c r="M827" s="610"/>
      <c r="N827" s="610"/>
      <c r="O827" s="610"/>
      <c r="P827" s="610"/>
      <c r="Q827" s="610"/>
    </row>
    <row r="828" ht="25.15" customHeight="true" x14ac:dyDescent="0.2">
      <c r="C828" s="610"/>
      <c r="D828" s="610"/>
      <c r="E828" s="610"/>
      <c r="F828" s="610"/>
      <c r="G828" s="610"/>
      <c r="H828" s="610"/>
      <c r="I828" s="610"/>
      <c r="J828" s="610"/>
      <c r="K828" s="610"/>
      <c r="L828" s="610"/>
      <c r="M828" s="610"/>
      <c r="N828" s="610"/>
      <c r="O828" s="610"/>
      <c r="P828" s="610"/>
      <c r="Q828" s="610"/>
    </row>
    <row r="829" ht="25.15" customHeight="true" x14ac:dyDescent="0.2">
      <c r="C829" s="610"/>
      <c r="D829" s="610"/>
      <c r="E829" s="610"/>
      <c r="F829" s="610"/>
      <c r="G829" s="610"/>
      <c r="H829" s="610"/>
      <c r="I829" s="610"/>
      <c r="J829" s="610"/>
      <c r="K829" s="610"/>
      <c r="L829" s="610"/>
      <c r="M829" s="610"/>
      <c r="N829" s="610"/>
      <c r="O829" s="610"/>
      <c r="P829" s="610"/>
      <c r="Q829" s="610"/>
    </row>
    <row r="830" ht="25.15" customHeight="true" x14ac:dyDescent="0.2">
      <c r="C830" s="610"/>
      <c r="D830" s="610"/>
      <c r="E830" s="610"/>
      <c r="F830" s="610"/>
      <c r="G830" s="610"/>
      <c r="H830" s="610"/>
      <c r="I830" s="610"/>
      <c r="J830" s="610"/>
      <c r="K830" s="610"/>
      <c r="L830" s="610"/>
      <c r="M830" s="610"/>
      <c r="N830" s="610"/>
      <c r="O830" s="610"/>
      <c r="P830" s="610"/>
      <c r="Q830" s="610"/>
    </row>
    <row r="831" ht="25.15" customHeight="true" x14ac:dyDescent="0.2">
      <c r="C831" s="610"/>
      <c r="D831" s="610"/>
      <c r="E831" s="610"/>
      <c r="F831" s="610"/>
      <c r="G831" s="610"/>
      <c r="H831" s="610"/>
      <c r="I831" s="610"/>
      <c r="J831" s="610"/>
      <c r="K831" s="610"/>
      <c r="L831" s="610"/>
      <c r="M831" s="610"/>
      <c r="N831" s="610"/>
      <c r="O831" s="610"/>
      <c r="P831" s="610"/>
      <c r="Q831" s="610"/>
    </row>
    <row r="832" ht="25.15" customHeight="true" x14ac:dyDescent="0.2">
      <c r="C832" s="610"/>
      <c r="D832" s="610"/>
      <c r="E832" s="610"/>
      <c r="F832" s="610"/>
      <c r="G832" s="610"/>
      <c r="H832" s="610"/>
      <c r="I832" s="610"/>
      <c r="J832" s="610"/>
      <c r="K832" s="610"/>
      <c r="L832" s="610"/>
      <c r="M832" s="610"/>
      <c r="N832" s="610"/>
      <c r="O832" s="610"/>
      <c r="P832" s="610"/>
      <c r="Q832" s="610"/>
    </row>
    <row r="833" ht="25.15" customHeight="true" x14ac:dyDescent="0.2">
      <c r="C833" s="610"/>
      <c r="D833" s="610"/>
      <c r="E833" s="610"/>
      <c r="F833" s="610"/>
      <c r="G833" s="610"/>
      <c r="H833" s="610"/>
      <c r="I833" s="610"/>
      <c r="J833" s="610"/>
      <c r="K833" s="610"/>
      <c r="L833" s="610"/>
      <c r="M833" s="610"/>
      <c r="N833" s="610"/>
      <c r="O833" s="610"/>
      <c r="P833" s="610"/>
      <c r="Q833" s="610"/>
    </row>
    <row r="834" ht="25.15" customHeight="true" x14ac:dyDescent="0.2">
      <c r="C834" s="610"/>
      <c r="D834" s="610"/>
      <c r="E834" s="610"/>
      <c r="F834" s="610"/>
      <c r="G834" s="610"/>
      <c r="H834" s="610"/>
      <c r="I834" s="610"/>
      <c r="J834" s="610"/>
      <c r="K834" s="610"/>
      <c r="L834" s="610"/>
      <c r="M834" s="610"/>
      <c r="N834" s="610"/>
      <c r="O834" s="610"/>
      <c r="P834" s="610"/>
      <c r="Q834" s="610"/>
    </row>
    <row r="835" ht="25.15" customHeight="true" x14ac:dyDescent="0.2">
      <c r="C835" s="610"/>
      <c r="D835" s="610"/>
      <c r="E835" s="610"/>
      <c r="F835" s="610"/>
      <c r="G835" s="610"/>
      <c r="H835" s="610"/>
      <c r="I835" s="610"/>
      <c r="J835" s="610"/>
      <c r="K835" s="610"/>
      <c r="L835" s="610"/>
      <c r="M835" s="610"/>
      <c r="N835" s="610"/>
      <c r="O835" s="610"/>
      <c r="P835" s="610"/>
      <c r="Q835" s="610"/>
    </row>
    <row r="836" ht="25.15" customHeight="true" x14ac:dyDescent="0.2">
      <c r="C836" s="610"/>
      <c r="D836" s="610"/>
      <c r="E836" s="610"/>
      <c r="F836" s="610"/>
      <c r="G836" s="610"/>
      <c r="H836" s="610"/>
      <c r="I836" s="610"/>
      <c r="J836" s="610"/>
      <c r="K836" s="610"/>
      <c r="L836" s="610"/>
      <c r="M836" s="610"/>
      <c r="N836" s="610"/>
      <c r="O836" s="610"/>
      <c r="P836" s="610"/>
      <c r="Q836" s="610"/>
    </row>
    <row r="837" ht="25.15" customHeight="true" x14ac:dyDescent="0.2">
      <c r="C837" s="610"/>
      <c r="D837" s="610"/>
      <c r="E837" s="610"/>
      <c r="F837" s="610"/>
      <c r="G837" s="610"/>
      <c r="H837" s="610"/>
      <c r="I837" s="610"/>
      <c r="J837" s="610"/>
      <c r="K837" s="610"/>
      <c r="L837" s="610"/>
      <c r="M837" s="610"/>
      <c r="N837" s="610"/>
      <c r="O837" s="610"/>
      <c r="P837" s="610"/>
      <c r="Q837" s="610"/>
    </row>
    <row r="838" ht="25.15" customHeight="true" x14ac:dyDescent="0.2">
      <c r="C838" s="610"/>
      <c r="D838" s="610"/>
      <c r="E838" s="610"/>
      <c r="F838" s="610"/>
      <c r="G838" s="610"/>
      <c r="H838" s="610"/>
      <c r="I838" s="610"/>
      <c r="J838" s="610"/>
      <c r="K838" s="610"/>
      <c r="L838" s="610"/>
      <c r="M838" s="610"/>
      <c r="N838" s="610"/>
      <c r="O838" s="610"/>
      <c r="P838" s="610"/>
      <c r="Q838" s="610"/>
    </row>
    <row r="839" ht="25.15" customHeight="true" x14ac:dyDescent="0.2">
      <c r="C839" s="610"/>
      <c r="D839" s="610"/>
      <c r="E839" s="610"/>
      <c r="F839" s="610"/>
      <c r="G839" s="610"/>
      <c r="H839" s="610"/>
      <c r="I839" s="610"/>
      <c r="J839" s="610"/>
      <c r="K839" s="610"/>
      <c r="L839" s="610"/>
      <c r="M839" s="610"/>
      <c r="N839" s="610"/>
      <c r="O839" s="610"/>
      <c r="P839" s="610"/>
      <c r="Q839" s="610"/>
    </row>
    <row r="840" ht="25.15" customHeight="true" x14ac:dyDescent="0.2">
      <c r="C840" s="610"/>
      <c r="D840" s="610"/>
      <c r="E840" s="610"/>
      <c r="F840" s="610"/>
      <c r="G840" s="610"/>
      <c r="H840" s="610"/>
      <c r="I840" s="610"/>
      <c r="J840" s="610"/>
      <c r="K840" s="610"/>
      <c r="L840" s="610"/>
      <c r="M840" s="610"/>
      <c r="N840" s="610"/>
      <c r="O840" s="610"/>
      <c r="P840" s="610"/>
      <c r="Q840" s="610"/>
    </row>
    <row r="841" ht="25.15" customHeight="true" x14ac:dyDescent="0.2">
      <c r="C841" s="610"/>
      <c r="D841" s="610"/>
      <c r="E841" s="610"/>
      <c r="F841" s="610"/>
      <c r="G841" s="610"/>
      <c r="H841" s="610"/>
      <c r="I841" s="610"/>
      <c r="J841" s="610"/>
      <c r="K841" s="610"/>
      <c r="L841" s="610"/>
      <c r="M841" s="610"/>
      <c r="N841" s="610"/>
      <c r="O841" s="610"/>
      <c r="P841" s="610"/>
      <c r="Q841" s="610"/>
    </row>
    <row r="842" ht="25.15" customHeight="true" x14ac:dyDescent="0.2">
      <c r="C842" s="610"/>
      <c r="D842" s="610"/>
      <c r="E842" s="610"/>
      <c r="F842" s="610"/>
      <c r="G842" s="610"/>
      <c r="H842" s="610"/>
      <c r="I842" s="610"/>
      <c r="J842" s="610"/>
      <c r="K842" s="610"/>
      <c r="L842" s="610"/>
      <c r="M842" s="610"/>
      <c r="N842" s="610"/>
      <c r="O842" s="610"/>
      <c r="P842" s="610"/>
      <c r="Q842" s="610"/>
    </row>
    <row r="843" ht="25.15" customHeight="true" x14ac:dyDescent="0.2">
      <c r="C843" s="610"/>
      <c r="D843" s="610"/>
      <c r="E843" s="610"/>
      <c r="F843" s="610"/>
      <c r="G843" s="610"/>
      <c r="H843" s="610"/>
      <c r="I843" s="610"/>
      <c r="J843" s="610"/>
      <c r="K843" s="610"/>
      <c r="L843" s="610"/>
      <c r="M843" s="610"/>
      <c r="N843" s="610"/>
      <c r="O843" s="610"/>
      <c r="P843" s="610"/>
      <c r="Q843" s="610"/>
    </row>
    <row r="844" ht="25.15" customHeight="true" x14ac:dyDescent="0.2">
      <c r="C844" s="610"/>
      <c r="D844" s="610"/>
      <c r="E844" s="610"/>
      <c r="F844" s="610"/>
      <c r="G844" s="610"/>
      <c r="H844" s="610"/>
      <c r="I844" s="610"/>
      <c r="J844" s="610"/>
      <c r="K844" s="610"/>
      <c r="L844" s="610"/>
      <c r="M844" s="610"/>
      <c r="N844" s="610"/>
      <c r="O844" s="610"/>
      <c r="P844" s="610"/>
      <c r="Q844" s="610"/>
    </row>
    <row r="845" ht="25.15" customHeight="true" x14ac:dyDescent="0.2">
      <c r="C845" s="610"/>
      <c r="D845" s="610"/>
      <c r="E845" s="610"/>
      <c r="F845" s="610"/>
      <c r="G845" s="610"/>
      <c r="H845" s="610"/>
      <c r="I845" s="610"/>
      <c r="J845" s="610"/>
      <c r="K845" s="610"/>
      <c r="L845" s="610"/>
      <c r="M845" s="610"/>
      <c r="N845" s="610"/>
      <c r="O845" s="610"/>
      <c r="P845" s="610"/>
      <c r="Q845" s="610"/>
    </row>
    <row r="846" ht="25.15" customHeight="true" x14ac:dyDescent="0.2">
      <c r="C846" s="610"/>
      <c r="D846" s="610"/>
      <c r="E846" s="610"/>
      <c r="F846" s="610"/>
      <c r="G846" s="610"/>
      <c r="H846" s="610"/>
      <c r="I846" s="610"/>
      <c r="J846" s="610"/>
      <c r="K846" s="610"/>
      <c r="L846" s="610"/>
      <c r="M846" s="610"/>
      <c r="N846" s="610"/>
      <c r="O846" s="610"/>
      <c r="P846" s="610"/>
      <c r="Q846" s="610"/>
    </row>
    <row r="847" ht="25.15" customHeight="true" x14ac:dyDescent="0.2">
      <c r="C847" s="610"/>
      <c r="D847" s="610"/>
      <c r="E847" s="610"/>
      <c r="F847" s="610"/>
      <c r="G847" s="610"/>
      <c r="H847" s="610"/>
      <c r="I847" s="610"/>
      <c r="J847" s="610"/>
      <c r="K847" s="610"/>
      <c r="L847" s="610"/>
      <c r="M847" s="610"/>
      <c r="N847" s="610"/>
      <c r="O847" s="610"/>
      <c r="P847" s="610"/>
      <c r="Q847" s="610"/>
    </row>
    <row r="848" ht="25.15" customHeight="true" x14ac:dyDescent="0.2">
      <c r="C848" s="610"/>
      <c r="D848" s="610"/>
      <c r="E848" s="610"/>
      <c r="F848" s="610"/>
      <c r="G848" s="610"/>
      <c r="H848" s="610"/>
      <c r="I848" s="610"/>
      <c r="J848" s="610"/>
      <c r="K848" s="610"/>
      <c r="L848" s="610"/>
      <c r="M848" s="610"/>
      <c r="N848" s="610"/>
      <c r="O848" s="610"/>
      <c r="P848" s="610"/>
      <c r="Q848" s="610"/>
    </row>
    <row r="849" ht="25.15" customHeight="true" x14ac:dyDescent="0.2">
      <c r="C849" s="610"/>
      <c r="D849" s="610"/>
      <c r="E849" s="610"/>
      <c r="F849" s="610"/>
      <c r="G849" s="610"/>
      <c r="H849" s="610"/>
      <c r="I849" s="610"/>
      <c r="J849" s="610"/>
      <c r="K849" s="610"/>
      <c r="L849" s="610"/>
      <c r="M849" s="610"/>
      <c r="N849" s="610"/>
      <c r="O849" s="610"/>
      <c r="P849" s="610"/>
      <c r="Q849" s="610"/>
    </row>
    <row r="850" ht="25.15" customHeight="true" x14ac:dyDescent="0.2">
      <c r="C850" s="610"/>
      <c r="D850" s="610"/>
      <c r="E850" s="610"/>
      <c r="F850" s="610"/>
      <c r="G850" s="610"/>
      <c r="H850" s="610"/>
      <c r="I850" s="610"/>
      <c r="J850" s="610"/>
      <c r="K850" s="610"/>
      <c r="L850" s="610"/>
      <c r="M850" s="610"/>
      <c r="N850" s="610"/>
      <c r="O850" s="610"/>
      <c r="P850" s="610"/>
      <c r="Q850" s="610"/>
    </row>
    <row r="851" ht="25.15" customHeight="true" x14ac:dyDescent="0.2">
      <c r="C851" s="610"/>
      <c r="D851" s="610"/>
      <c r="E851" s="610"/>
      <c r="F851" s="610"/>
      <c r="G851" s="610"/>
      <c r="H851" s="610"/>
      <c r="I851" s="610"/>
      <c r="J851" s="610"/>
      <c r="K851" s="610"/>
      <c r="L851" s="610"/>
      <c r="M851" s="610"/>
      <c r="N851" s="610"/>
      <c r="O851" s="610"/>
      <c r="P851" s="610"/>
      <c r="Q851" s="610"/>
    </row>
    <row r="852" ht="25.15" customHeight="true" x14ac:dyDescent="0.2">
      <c r="C852" s="610"/>
      <c r="D852" s="610"/>
      <c r="E852" s="610"/>
      <c r="F852" s="610"/>
      <c r="G852" s="610"/>
      <c r="H852" s="610"/>
      <c r="I852" s="610"/>
      <c r="J852" s="610"/>
      <c r="K852" s="610"/>
      <c r="L852" s="610"/>
      <c r="M852" s="610"/>
      <c r="N852" s="610"/>
      <c r="O852" s="610"/>
      <c r="P852" s="610"/>
      <c r="Q852" s="610"/>
    </row>
    <row r="853" ht="25.15" customHeight="true" x14ac:dyDescent="0.2">
      <c r="C853" s="610"/>
      <c r="D853" s="610"/>
      <c r="E853" s="610"/>
      <c r="F853" s="610"/>
      <c r="G853" s="610"/>
      <c r="H853" s="610"/>
      <c r="I853" s="610"/>
      <c r="J853" s="610"/>
      <c r="K853" s="610"/>
      <c r="L853" s="610"/>
      <c r="M853" s="610"/>
      <c r="N853" s="610"/>
      <c r="O853" s="610"/>
      <c r="P853" s="610"/>
      <c r="Q853" s="610"/>
    </row>
    <row r="854" ht="25.15" customHeight="true" x14ac:dyDescent="0.2">
      <c r="C854" s="610"/>
      <c r="D854" s="610"/>
      <c r="E854" s="610"/>
      <c r="F854" s="610"/>
      <c r="G854" s="610"/>
      <c r="H854" s="610"/>
      <c r="I854" s="610"/>
      <c r="J854" s="610"/>
      <c r="K854" s="610"/>
      <c r="L854" s="610"/>
      <c r="M854" s="610"/>
      <c r="N854" s="610"/>
      <c r="O854" s="610"/>
      <c r="P854" s="610"/>
      <c r="Q854" s="610"/>
    </row>
    <row r="855" ht="25.15" customHeight="true" x14ac:dyDescent="0.2">
      <c r="C855" s="610"/>
      <c r="D855" s="610"/>
      <c r="E855" s="610"/>
      <c r="F855" s="610"/>
      <c r="G855" s="610"/>
      <c r="H855" s="610"/>
      <c r="I855" s="610"/>
      <c r="J855" s="610"/>
      <c r="K855" s="610"/>
      <c r="L855" s="610"/>
      <c r="M855" s="610"/>
      <c r="N855" s="610"/>
      <c r="O855" s="610"/>
      <c r="P855" s="610"/>
      <c r="Q855" s="610"/>
    </row>
    <row r="856" ht="25.15" customHeight="true" x14ac:dyDescent="0.2">
      <c r="C856" s="610"/>
      <c r="D856" s="610"/>
      <c r="E856" s="610"/>
      <c r="F856" s="610"/>
      <c r="G856" s="610"/>
      <c r="H856" s="610"/>
      <c r="I856" s="610"/>
      <c r="J856" s="610"/>
      <c r="K856" s="610"/>
      <c r="L856" s="610"/>
      <c r="M856" s="610"/>
      <c r="N856" s="610"/>
      <c r="O856" s="610"/>
      <c r="P856" s="610"/>
      <c r="Q856" s="610"/>
    </row>
    <row r="857" ht="25.15" customHeight="true" x14ac:dyDescent="0.2">
      <c r="C857" s="610"/>
      <c r="D857" s="610"/>
      <c r="E857" s="610"/>
      <c r="F857" s="610"/>
      <c r="G857" s="610"/>
      <c r="H857" s="610"/>
      <c r="I857" s="610"/>
      <c r="J857" s="610"/>
      <c r="K857" s="610"/>
      <c r="L857" s="610"/>
      <c r="M857" s="610"/>
      <c r="N857" s="610"/>
      <c r="O857" s="610"/>
      <c r="P857" s="610"/>
      <c r="Q857" s="610"/>
    </row>
    <row r="858" ht="25.15" customHeight="true" x14ac:dyDescent="0.2">
      <c r="C858" s="610"/>
      <c r="D858" s="610"/>
      <c r="E858" s="610"/>
      <c r="F858" s="610"/>
      <c r="G858" s="610"/>
      <c r="H858" s="610"/>
      <c r="I858" s="610"/>
      <c r="J858" s="610"/>
      <c r="K858" s="610"/>
      <c r="L858" s="610"/>
      <c r="M858" s="610"/>
      <c r="N858" s="610"/>
      <c r="O858" s="610"/>
      <c r="P858" s="610"/>
      <c r="Q858" s="610"/>
    </row>
    <row r="859" ht="25.15" customHeight="true" x14ac:dyDescent="0.2">
      <c r="C859" s="610"/>
      <c r="D859" s="610"/>
      <c r="E859" s="610"/>
      <c r="F859" s="610"/>
      <c r="G859" s="610"/>
      <c r="H859" s="610"/>
      <c r="I859" s="610"/>
      <c r="J859" s="610"/>
      <c r="K859" s="610"/>
      <c r="L859" s="610"/>
      <c r="M859" s="610"/>
      <c r="N859" s="610"/>
      <c r="O859" s="610"/>
      <c r="P859" s="610"/>
      <c r="Q859" s="610"/>
    </row>
    <row r="860" ht="25.15" customHeight="true" x14ac:dyDescent="0.2">
      <c r="C860" s="610"/>
      <c r="D860" s="610"/>
      <c r="E860" s="610"/>
      <c r="F860" s="610"/>
      <c r="G860" s="610"/>
      <c r="H860" s="610"/>
      <c r="I860" s="610"/>
      <c r="J860" s="610"/>
      <c r="K860" s="610"/>
      <c r="L860" s="610"/>
      <c r="M860" s="610"/>
      <c r="N860" s="610"/>
      <c r="O860" s="610"/>
      <c r="P860" s="610"/>
      <c r="Q860" s="610"/>
    </row>
    <row r="861" ht="25.15" customHeight="true" x14ac:dyDescent="0.2">
      <c r="C861" s="610"/>
      <c r="D861" s="610"/>
      <c r="E861" s="610"/>
      <c r="F861" s="610"/>
      <c r="G861" s="610"/>
      <c r="H861" s="610"/>
      <c r="I861" s="610"/>
      <c r="J861" s="610"/>
      <c r="K861" s="610"/>
      <c r="L861" s="610"/>
      <c r="M861" s="610"/>
      <c r="N861" s="610"/>
      <c r="O861" s="610"/>
      <c r="P861" s="610"/>
      <c r="Q861" s="610"/>
    </row>
    <row r="862" ht="25.15" customHeight="true" x14ac:dyDescent="0.2">
      <c r="C862" s="610"/>
      <c r="D862" s="610"/>
      <c r="E862" s="610"/>
      <c r="F862" s="610"/>
      <c r="G862" s="610"/>
      <c r="H862" s="610"/>
      <c r="I862" s="610"/>
      <c r="J862" s="610"/>
      <c r="K862" s="610"/>
      <c r="L862" s="610"/>
      <c r="M862" s="610"/>
      <c r="N862" s="610"/>
      <c r="O862" s="610"/>
      <c r="P862" s="610"/>
      <c r="Q862" s="610"/>
    </row>
    <row r="863" ht="25.15" customHeight="true" x14ac:dyDescent="0.2">
      <c r="C863" s="610"/>
      <c r="D863" s="610"/>
      <c r="E863" s="610"/>
      <c r="F863" s="610"/>
      <c r="G863" s="610"/>
      <c r="H863" s="610"/>
      <c r="I863" s="610"/>
      <c r="J863" s="610"/>
      <c r="K863" s="610"/>
      <c r="L863" s="610"/>
      <c r="M863" s="610"/>
      <c r="N863" s="610"/>
      <c r="O863" s="610"/>
      <c r="P863" s="610"/>
      <c r="Q863" s="610"/>
    </row>
    <row r="864" ht="25.15" customHeight="true" x14ac:dyDescent="0.2">
      <c r="C864" s="610"/>
      <c r="D864" s="610"/>
      <c r="E864" s="610"/>
      <c r="F864" s="610"/>
      <c r="G864" s="610"/>
      <c r="H864" s="610"/>
      <c r="I864" s="610"/>
      <c r="J864" s="610"/>
      <c r="K864" s="610"/>
      <c r="L864" s="610"/>
      <c r="M864" s="610"/>
      <c r="N864" s="610"/>
      <c r="O864" s="610"/>
      <c r="P864" s="610"/>
      <c r="Q864" s="610"/>
    </row>
    <row r="865" ht="25.15" customHeight="true" x14ac:dyDescent="0.2">
      <c r="C865" s="610"/>
      <c r="D865" s="610"/>
      <c r="E865" s="610"/>
      <c r="F865" s="610"/>
      <c r="G865" s="610"/>
      <c r="H865" s="610"/>
      <c r="I865" s="610"/>
      <c r="J865" s="610"/>
      <c r="K865" s="610"/>
      <c r="L865" s="610"/>
      <c r="M865" s="610"/>
      <c r="N865" s="610"/>
      <c r="O865" s="610"/>
      <c r="P865" s="610"/>
      <c r="Q865" s="610"/>
    </row>
    <row r="866" ht="25.15" customHeight="true" x14ac:dyDescent="0.2">
      <c r="C866" s="610"/>
      <c r="D866" s="610"/>
      <c r="E866" s="610"/>
      <c r="F866" s="610"/>
      <c r="G866" s="610"/>
      <c r="H866" s="610"/>
      <c r="I866" s="610"/>
      <c r="J866" s="610"/>
      <c r="K866" s="610"/>
      <c r="L866" s="610"/>
      <c r="M866" s="610"/>
      <c r="N866" s="610"/>
      <c r="O866" s="610"/>
      <c r="P866" s="610"/>
      <c r="Q866" s="610"/>
    </row>
    <row r="867" ht="25.15" customHeight="true" x14ac:dyDescent="0.2">
      <c r="C867" s="610"/>
      <c r="D867" s="610"/>
      <c r="E867" s="610"/>
      <c r="F867" s="610"/>
      <c r="G867" s="610"/>
      <c r="H867" s="610"/>
      <c r="I867" s="610"/>
      <c r="J867" s="610"/>
      <c r="K867" s="610"/>
      <c r="L867" s="610"/>
      <c r="M867" s="610"/>
      <c r="N867" s="610"/>
      <c r="O867" s="610"/>
      <c r="P867" s="610"/>
      <c r="Q867" s="610"/>
    </row>
    <row r="868" ht="25.15" customHeight="true" x14ac:dyDescent="0.2">
      <c r="C868" s="610"/>
      <c r="D868" s="610"/>
      <c r="E868" s="610"/>
      <c r="F868" s="610"/>
      <c r="G868" s="610"/>
      <c r="H868" s="610"/>
      <c r="I868" s="610"/>
      <c r="J868" s="610"/>
      <c r="K868" s="610"/>
      <c r="L868" s="610"/>
      <c r="M868" s="610"/>
      <c r="N868" s="610"/>
      <c r="O868" s="610"/>
      <c r="P868" s="610"/>
      <c r="Q868" s="610"/>
    </row>
    <row r="869" ht="25.15" customHeight="true" x14ac:dyDescent="0.2">
      <c r="C869" s="610"/>
      <c r="D869" s="610"/>
      <c r="E869" s="610"/>
      <c r="F869" s="610"/>
      <c r="G869" s="610"/>
      <c r="H869" s="610"/>
      <c r="I869" s="610"/>
      <c r="J869" s="610"/>
      <c r="K869" s="610"/>
      <c r="L869" s="610"/>
      <c r="M869" s="610"/>
      <c r="N869" s="610"/>
      <c r="O869" s="610"/>
      <c r="P869" s="610"/>
      <c r="Q869" s="610"/>
    </row>
    <row r="870" ht="25.15" customHeight="true" x14ac:dyDescent="0.2">
      <c r="C870" s="610"/>
      <c r="D870" s="610"/>
      <c r="E870" s="610"/>
      <c r="F870" s="610"/>
      <c r="G870" s="610"/>
      <c r="H870" s="610"/>
      <c r="I870" s="610"/>
      <c r="J870" s="610"/>
      <c r="K870" s="610"/>
      <c r="L870" s="610"/>
      <c r="M870" s="610"/>
      <c r="N870" s="610"/>
      <c r="O870" s="610"/>
      <c r="P870" s="610"/>
      <c r="Q870" s="610"/>
    </row>
    <row r="871" ht="25.15" customHeight="true" x14ac:dyDescent="0.2">
      <c r="C871" s="610"/>
      <c r="D871" s="610"/>
      <c r="E871" s="610"/>
      <c r="F871" s="610"/>
      <c r="G871" s="610"/>
      <c r="H871" s="610"/>
      <c r="I871" s="610"/>
      <c r="J871" s="610"/>
      <c r="K871" s="610"/>
      <c r="L871" s="610"/>
      <c r="M871" s="610"/>
      <c r="N871" s="610"/>
      <c r="O871" s="610"/>
      <c r="P871" s="610"/>
      <c r="Q871" s="610"/>
    </row>
    <row r="872" ht="25.15" customHeight="true" x14ac:dyDescent="0.2">
      <c r="C872" s="610"/>
      <c r="D872" s="610"/>
      <c r="E872" s="610"/>
      <c r="F872" s="610"/>
      <c r="G872" s="610"/>
      <c r="H872" s="610"/>
      <c r="I872" s="610"/>
      <c r="J872" s="610"/>
      <c r="K872" s="610"/>
      <c r="L872" s="610"/>
      <c r="M872" s="610"/>
      <c r="N872" s="610"/>
      <c r="O872" s="610"/>
      <c r="P872" s="610"/>
      <c r="Q872" s="610"/>
    </row>
    <row r="873" ht="25.15" customHeight="true" x14ac:dyDescent="0.2">
      <c r="C873" s="610"/>
      <c r="D873" s="610"/>
      <c r="E873" s="610"/>
      <c r="F873" s="610"/>
      <c r="G873" s="610"/>
      <c r="H873" s="610"/>
      <c r="I873" s="610"/>
      <c r="J873" s="610"/>
      <c r="K873" s="610"/>
      <c r="L873" s="610"/>
      <c r="M873" s="610"/>
      <c r="N873" s="610"/>
      <c r="O873" s="610"/>
      <c r="P873" s="610"/>
      <c r="Q873" s="610"/>
    </row>
    <row r="874" ht="25.15" customHeight="true" x14ac:dyDescent="0.2">
      <c r="C874" s="610"/>
      <c r="D874" s="610"/>
      <c r="E874" s="610"/>
      <c r="F874" s="610"/>
      <c r="G874" s="610"/>
      <c r="H874" s="610"/>
      <c r="I874" s="610"/>
      <c r="J874" s="610"/>
      <c r="K874" s="610"/>
      <c r="L874" s="610"/>
      <c r="M874" s="610"/>
      <c r="N874" s="610"/>
      <c r="O874" s="610"/>
      <c r="P874" s="610"/>
      <c r="Q874" s="610"/>
    </row>
    <row r="875" ht="25.15" customHeight="true" x14ac:dyDescent="0.2">
      <c r="C875" s="610"/>
      <c r="D875" s="610"/>
      <c r="E875" s="610"/>
      <c r="F875" s="610"/>
      <c r="G875" s="610"/>
      <c r="H875" s="610"/>
      <c r="I875" s="610"/>
      <c r="J875" s="610"/>
      <c r="K875" s="610"/>
      <c r="L875" s="610"/>
      <c r="M875" s="610"/>
      <c r="N875" s="610"/>
      <c r="O875" s="610"/>
      <c r="P875" s="610"/>
      <c r="Q875" s="610"/>
    </row>
    <row r="876" ht="25.15" customHeight="true" x14ac:dyDescent="0.2">
      <c r="C876" s="610"/>
      <c r="D876" s="610"/>
      <c r="E876" s="610"/>
      <c r="F876" s="610"/>
      <c r="G876" s="610"/>
      <c r="H876" s="610"/>
      <c r="I876" s="610"/>
      <c r="J876" s="610"/>
      <c r="K876" s="610"/>
      <c r="L876" s="610"/>
      <c r="M876" s="610"/>
      <c r="N876" s="610"/>
      <c r="O876" s="610"/>
      <c r="P876" s="610"/>
      <c r="Q876" s="610"/>
    </row>
    <row r="877" ht="25.15" customHeight="true" x14ac:dyDescent="0.2">
      <c r="C877" s="610"/>
      <c r="D877" s="610"/>
      <c r="E877" s="610"/>
      <c r="F877" s="610"/>
      <c r="G877" s="610"/>
      <c r="H877" s="610"/>
      <c r="I877" s="610"/>
      <c r="J877" s="610"/>
      <c r="K877" s="610"/>
      <c r="L877" s="610"/>
      <c r="M877" s="610"/>
      <c r="N877" s="610"/>
      <c r="O877" s="610"/>
      <c r="P877" s="610"/>
      <c r="Q877" s="610"/>
    </row>
    <row r="878" ht="25.15" customHeight="true" x14ac:dyDescent="0.2">
      <c r="C878" s="610"/>
      <c r="D878" s="610"/>
      <c r="E878" s="610"/>
      <c r="F878" s="610"/>
      <c r="G878" s="610"/>
      <c r="H878" s="610"/>
      <c r="I878" s="610"/>
      <c r="J878" s="610"/>
      <c r="K878" s="610"/>
      <c r="L878" s="610"/>
      <c r="M878" s="610"/>
      <c r="N878" s="610"/>
      <c r="O878" s="610"/>
      <c r="P878" s="610"/>
      <c r="Q878" s="610"/>
    </row>
    <row r="879" ht="25.15" customHeight="true" x14ac:dyDescent="0.2">
      <c r="C879" s="610"/>
      <c r="D879" s="610"/>
      <c r="E879" s="610"/>
      <c r="F879" s="610"/>
      <c r="G879" s="610"/>
      <c r="H879" s="610"/>
      <c r="I879" s="610"/>
      <c r="J879" s="610"/>
      <c r="K879" s="610"/>
      <c r="L879" s="610"/>
      <c r="M879" s="610"/>
      <c r="N879" s="610"/>
      <c r="O879" s="610"/>
      <c r="P879" s="610"/>
      <c r="Q879" s="610"/>
    </row>
    <row r="880" ht="25.15" customHeight="true" x14ac:dyDescent="0.2">
      <c r="C880" s="610"/>
      <c r="D880" s="610"/>
      <c r="E880" s="610"/>
      <c r="F880" s="610"/>
      <c r="G880" s="610"/>
      <c r="H880" s="610"/>
      <c r="I880" s="610"/>
      <c r="J880" s="610"/>
      <c r="K880" s="610"/>
      <c r="L880" s="610"/>
      <c r="M880" s="610"/>
      <c r="N880" s="610"/>
      <c r="O880" s="610"/>
      <c r="P880" s="610"/>
      <c r="Q880" s="610"/>
    </row>
    <row r="881" ht="25.15" customHeight="true" x14ac:dyDescent="0.2">
      <c r="C881" s="610"/>
      <c r="D881" s="610"/>
      <c r="E881" s="610"/>
      <c r="F881" s="610"/>
      <c r="G881" s="610"/>
      <c r="H881" s="610"/>
      <c r="I881" s="610"/>
      <c r="J881" s="610"/>
      <c r="K881" s="610"/>
      <c r="L881" s="610"/>
      <c r="M881" s="610"/>
      <c r="N881" s="610"/>
      <c r="O881" s="610"/>
      <c r="P881" s="610"/>
      <c r="Q881" s="610"/>
    </row>
    <row r="882" ht="25.15" customHeight="true" x14ac:dyDescent="0.2">
      <c r="C882" s="610"/>
      <c r="D882" s="610"/>
      <c r="E882" s="610"/>
      <c r="F882" s="610"/>
      <c r="G882" s="610"/>
      <c r="H882" s="610"/>
      <c r="I882" s="610"/>
      <c r="J882" s="610"/>
      <c r="K882" s="610"/>
      <c r="L882" s="610"/>
      <c r="M882" s="610"/>
      <c r="N882" s="610"/>
      <c r="O882" s="610"/>
      <c r="P882" s="610"/>
      <c r="Q882" s="610"/>
    </row>
    <row r="883" ht="25.15" customHeight="true" x14ac:dyDescent="0.2">
      <c r="C883" s="610"/>
      <c r="D883" s="610"/>
      <c r="E883" s="610"/>
      <c r="F883" s="610"/>
      <c r="G883" s="610"/>
      <c r="H883" s="610"/>
      <c r="I883" s="610"/>
      <c r="J883" s="610"/>
      <c r="K883" s="610"/>
      <c r="L883" s="610"/>
      <c r="M883" s="610"/>
      <c r="N883" s="610"/>
      <c r="O883" s="610"/>
      <c r="P883" s="610"/>
      <c r="Q883" s="610"/>
    </row>
    <row r="884" ht="25.15" customHeight="true" x14ac:dyDescent="0.2">
      <c r="C884" s="610"/>
      <c r="D884" s="610"/>
      <c r="E884" s="610"/>
      <c r="F884" s="610"/>
      <c r="G884" s="610"/>
      <c r="H884" s="610"/>
      <c r="I884" s="610"/>
      <c r="J884" s="610"/>
      <c r="K884" s="610"/>
      <c r="L884" s="610"/>
      <c r="M884" s="610"/>
      <c r="N884" s="610"/>
      <c r="O884" s="610"/>
      <c r="P884" s="610"/>
      <c r="Q884" s="610"/>
    </row>
    <row r="885" ht="25.15" customHeight="true" x14ac:dyDescent="0.2">
      <c r="C885" s="610"/>
      <c r="D885" s="610"/>
      <c r="E885" s="610"/>
      <c r="F885" s="610"/>
      <c r="G885" s="610"/>
      <c r="H885" s="610"/>
      <c r="I885" s="610"/>
      <c r="J885" s="610"/>
      <c r="K885" s="610"/>
      <c r="L885" s="610"/>
      <c r="M885" s="610"/>
      <c r="N885" s="610"/>
      <c r="O885" s="610"/>
      <c r="P885" s="610"/>
      <c r="Q885" s="610"/>
    </row>
    <row r="886" ht="25.15" customHeight="true" x14ac:dyDescent="0.2">
      <c r="C886" s="610"/>
      <c r="D886" s="610"/>
      <c r="E886" s="610"/>
      <c r="F886" s="610"/>
      <c r="G886" s="610"/>
      <c r="H886" s="610"/>
      <c r="I886" s="610"/>
      <c r="J886" s="610"/>
      <c r="K886" s="610"/>
      <c r="L886" s="610"/>
      <c r="M886" s="610"/>
      <c r="N886" s="610"/>
      <c r="O886" s="610"/>
      <c r="P886" s="610"/>
      <c r="Q886" s="610"/>
    </row>
    <row r="887" ht="25.15" customHeight="true" x14ac:dyDescent="0.2">
      <c r="C887" s="610"/>
      <c r="D887" s="610"/>
      <c r="E887" s="610"/>
      <c r="F887" s="610"/>
      <c r="G887" s="610"/>
      <c r="H887" s="610"/>
      <c r="I887" s="610"/>
      <c r="J887" s="610"/>
      <c r="K887" s="610"/>
      <c r="L887" s="610"/>
      <c r="M887" s="610"/>
      <c r="N887" s="610"/>
      <c r="O887" s="610"/>
      <c r="P887" s="610"/>
      <c r="Q887" s="610"/>
    </row>
    <row r="888" ht="25.15" customHeight="true" x14ac:dyDescent="0.2">
      <c r="C888" s="610"/>
      <c r="D888" s="610"/>
      <c r="E888" s="610"/>
      <c r="F888" s="610"/>
      <c r="G888" s="610"/>
      <c r="H888" s="610"/>
      <c r="I888" s="610"/>
      <c r="J888" s="610"/>
      <c r="K888" s="610"/>
      <c r="L888" s="610"/>
      <c r="M888" s="610"/>
      <c r="N888" s="610"/>
      <c r="O888" s="610"/>
      <c r="P888" s="610"/>
      <c r="Q888" s="610"/>
    </row>
    <row r="889" ht="25.15" customHeight="true" x14ac:dyDescent="0.2">
      <c r="C889" s="610"/>
      <c r="D889" s="610"/>
      <c r="E889" s="610"/>
      <c r="F889" s="610"/>
      <c r="G889" s="610"/>
      <c r="H889" s="610"/>
      <c r="I889" s="610"/>
      <c r="J889" s="610"/>
      <c r="K889" s="610"/>
      <c r="L889" s="610"/>
      <c r="M889" s="610"/>
      <c r="N889" s="610"/>
      <c r="O889" s="610"/>
      <c r="P889" s="610"/>
      <c r="Q889" s="610"/>
    </row>
    <row r="890" ht="25.15" customHeight="true" x14ac:dyDescent="0.2">
      <c r="C890" s="610"/>
      <c r="D890" s="610"/>
      <c r="E890" s="610"/>
      <c r="F890" s="610"/>
      <c r="G890" s="610"/>
      <c r="H890" s="610"/>
      <c r="I890" s="610"/>
      <c r="J890" s="610"/>
      <c r="K890" s="610"/>
      <c r="L890" s="610"/>
      <c r="M890" s="610"/>
      <c r="N890" s="610"/>
      <c r="O890" s="610"/>
      <c r="P890" s="610"/>
      <c r="Q890" s="610"/>
    </row>
    <row r="891" ht="25.15" customHeight="true" x14ac:dyDescent="0.2">
      <c r="C891" s="610"/>
      <c r="D891" s="610"/>
      <c r="E891" s="610"/>
      <c r="F891" s="610"/>
      <c r="G891" s="610"/>
      <c r="H891" s="610"/>
      <c r="I891" s="610"/>
      <c r="J891" s="610"/>
      <c r="K891" s="610"/>
      <c r="L891" s="610"/>
      <c r="M891" s="610"/>
      <c r="N891" s="610"/>
      <c r="O891" s="610"/>
      <c r="P891" s="610"/>
      <c r="Q891" s="610"/>
    </row>
    <row r="892" ht="25.15" customHeight="true" x14ac:dyDescent="0.2">
      <c r="C892" s="610"/>
      <c r="D892" s="610"/>
      <c r="E892" s="610"/>
      <c r="F892" s="610"/>
      <c r="G892" s="610"/>
      <c r="H892" s="610"/>
      <c r="I892" s="610"/>
      <c r="J892" s="610"/>
      <c r="K892" s="610"/>
      <c r="L892" s="610"/>
      <c r="M892" s="610"/>
      <c r="N892" s="610"/>
      <c r="O892" s="610"/>
      <c r="P892" s="610"/>
      <c r="Q892" s="610"/>
    </row>
    <row r="893" ht="25.15" customHeight="true" x14ac:dyDescent="0.2">
      <c r="C893" s="610"/>
      <c r="D893" s="610"/>
      <c r="E893" s="610"/>
      <c r="F893" s="610"/>
      <c r="G893" s="610"/>
      <c r="H893" s="610"/>
      <c r="I893" s="610"/>
      <c r="J893" s="610"/>
      <c r="K893" s="610"/>
      <c r="L893" s="610"/>
      <c r="M893" s="610"/>
      <c r="N893" s="610"/>
      <c r="O893" s="610"/>
      <c r="P893" s="610"/>
      <c r="Q893" s="610"/>
    </row>
    <row r="894" ht="25.15" customHeight="true" x14ac:dyDescent="0.2">
      <c r="C894" s="610"/>
      <c r="D894" s="610"/>
      <c r="E894" s="610"/>
      <c r="F894" s="610"/>
      <c r="G894" s="610"/>
      <c r="H894" s="610"/>
      <c r="I894" s="610"/>
      <c r="J894" s="610"/>
      <c r="K894" s="610"/>
      <c r="L894" s="610"/>
      <c r="M894" s="610"/>
      <c r="N894" s="610"/>
      <c r="O894" s="610"/>
      <c r="P894" s="610"/>
      <c r="Q894" s="610"/>
    </row>
    <row r="895" ht="25.15" customHeight="true" x14ac:dyDescent="0.2">
      <c r="C895" s="610"/>
      <c r="D895" s="610"/>
      <c r="E895" s="610"/>
      <c r="F895" s="610"/>
      <c r="G895" s="610"/>
      <c r="H895" s="610"/>
      <c r="I895" s="610"/>
      <c r="J895" s="610"/>
      <c r="K895" s="610"/>
      <c r="L895" s="610"/>
      <c r="M895" s="610"/>
      <c r="N895" s="610"/>
      <c r="O895" s="610"/>
      <c r="P895" s="610"/>
      <c r="Q895" s="610"/>
    </row>
    <row r="896" ht="25.15" customHeight="true" x14ac:dyDescent="0.2">
      <c r="C896" s="610"/>
      <c r="D896" s="610"/>
      <c r="E896" s="610"/>
      <c r="F896" s="610"/>
      <c r="G896" s="610"/>
      <c r="H896" s="610"/>
      <c r="I896" s="610"/>
      <c r="J896" s="610"/>
      <c r="K896" s="610"/>
      <c r="L896" s="610"/>
      <c r="M896" s="610"/>
      <c r="N896" s="610"/>
      <c r="O896" s="610"/>
      <c r="P896" s="610"/>
      <c r="Q896" s="610"/>
    </row>
    <row r="897" ht="25.15" customHeight="true" x14ac:dyDescent="0.2">
      <c r="C897" s="610"/>
      <c r="D897" s="610"/>
      <c r="E897" s="610"/>
      <c r="F897" s="610"/>
      <c r="G897" s="610"/>
      <c r="H897" s="610"/>
      <c r="I897" s="610"/>
      <c r="J897" s="610"/>
      <c r="K897" s="610"/>
      <c r="L897" s="610"/>
      <c r="M897" s="610"/>
      <c r="N897" s="610"/>
      <c r="O897" s="610"/>
      <c r="P897" s="610"/>
      <c r="Q897" s="610"/>
    </row>
    <row r="898" ht="25.15" customHeight="true" x14ac:dyDescent="0.2">
      <c r="C898" s="610"/>
      <c r="D898" s="610"/>
      <c r="E898" s="610"/>
      <c r="F898" s="610"/>
      <c r="G898" s="610"/>
      <c r="H898" s="610"/>
      <c r="I898" s="610"/>
      <c r="J898" s="610"/>
      <c r="K898" s="610"/>
      <c r="L898" s="610"/>
      <c r="M898" s="610"/>
      <c r="N898" s="610"/>
      <c r="O898" s="610"/>
      <c r="P898" s="610"/>
      <c r="Q898" s="610"/>
    </row>
    <row r="899" ht="25.15" customHeight="true" x14ac:dyDescent="0.2">
      <c r="C899" s="610"/>
      <c r="D899" s="610"/>
      <c r="E899" s="610"/>
      <c r="F899" s="610"/>
      <c r="G899" s="610"/>
      <c r="H899" s="610"/>
      <c r="I899" s="610"/>
      <c r="J899" s="610"/>
      <c r="K899" s="610"/>
      <c r="L899" s="610"/>
      <c r="M899" s="610"/>
      <c r="N899" s="610"/>
      <c r="O899" s="610"/>
      <c r="P899" s="610"/>
      <c r="Q899" s="610"/>
    </row>
    <row r="900" ht="25.15" customHeight="true" x14ac:dyDescent="0.2">
      <c r="C900" s="610"/>
      <c r="D900" s="610"/>
      <c r="E900" s="610"/>
      <c r="F900" s="610"/>
      <c r="G900" s="610"/>
      <c r="H900" s="610"/>
      <c r="I900" s="610"/>
      <c r="J900" s="610"/>
      <c r="K900" s="610"/>
      <c r="L900" s="610"/>
      <c r="M900" s="610"/>
      <c r="N900" s="610"/>
      <c r="O900" s="610"/>
      <c r="P900" s="610"/>
      <c r="Q900" s="610"/>
    </row>
    <row r="901" ht="25.15" customHeight="true" x14ac:dyDescent="0.2">
      <c r="C901" s="610"/>
      <c r="D901" s="610"/>
      <c r="E901" s="610"/>
      <c r="F901" s="610"/>
      <c r="G901" s="610"/>
      <c r="H901" s="610"/>
      <c r="I901" s="610"/>
      <c r="J901" s="610"/>
      <c r="K901" s="610"/>
      <c r="L901" s="610"/>
      <c r="M901" s="610"/>
      <c r="N901" s="610"/>
      <c r="O901" s="610"/>
      <c r="P901" s="610"/>
      <c r="Q901" s="610"/>
    </row>
    <row r="902" ht="25.15" customHeight="true" x14ac:dyDescent="0.2">
      <c r="C902" s="610"/>
      <c r="D902" s="610"/>
      <c r="E902" s="610"/>
      <c r="F902" s="610"/>
      <c r="G902" s="610"/>
      <c r="H902" s="610"/>
      <c r="I902" s="610"/>
      <c r="J902" s="610"/>
      <c r="K902" s="610"/>
      <c r="L902" s="610"/>
      <c r="M902" s="610"/>
      <c r="N902" s="610"/>
      <c r="O902" s="610"/>
      <c r="P902" s="610"/>
      <c r="Q902" s="610"/>
    </row>
    <row r="903" ht="25.15" customHeight="true" x14ac:dyDescent="0.2">
      <c r="C903" s="610"/>
      <c r="D903" s="610"/>
      <c r="E903" s="610"/>
      <c r="F903" s="610"/>
      <c r="G903" s="610"/>
      <c r="H903" s="610"/>
      <c r="I903" s="610"/>
      <c r="J903" s="610"/>
      <c r="K903" s="610"/>
      <c r="L903" s="610"/>
      <c r="M903" s="610"/>
      <c r="N903" s="610"/>
      <c r="O903" s="610"/>
      <c r="P903" s="610"/>
      <c r="Q903" s="610"/>
    </row>
    <row r="904" ht="25.15" customHeight="true" x14ac:dyDescent="0.2">
      <c r="C904" s="610"/>
      <c r="D904" s="610"/>
      <c r="E904" s="610"/>
      <c r="F904" s="610"/>
      <c r="G904" s="610"/>
      <c r="H904" s="610"/>
      <c r="I904" s="610"/>
      <c r="J904" s="610"/>
      <c r="K904" s="610"/>
      <c r="L904" s="610"/>
      <c r="M904" s="610"/>
      <c r="N904" s="610"/>
      <c r="O904" s="610"/>
      <c r="P904" s="610"/>
      <c r="Q904" s="610"/>
    </row>
    <row r="905" ht="25.15" customHeight="true" x14ac:dyDescent="0.2">
      <c r="C905" s="610"/>
      <c r="D905" s="610"/>
      <c r="E905" s="610"/>
      <c r="F905" s="610"/>
      <c r="G905" s="610"/>
      <c r="H905" s="610"/>
      <c r="I905" s="610"/>
      <c r="J905" s="610"/>
      <c r="K905" s="610"/>
      <c r="L905" s="610"/>
      <c r="M905" s="610"/>
      <c r="N905" s="610"/>
      <c r="O905" s="610"/>
      <c r="P905" s="610"/>
      <c r="Q905" s="610"/>
    </row>
    <row r="906" ht="25.15" customHeight="true" x14ac:dyDescent="0.2">
      <c r="C906" s="610"/>
      <c r="D906" s="610"/>
      <c r="E906" s="610"/>
      <c r="F906" s="610"/>
      <c r="G906" s="610"/>
      <c r="H906" s="610"/>
      <c r="I906" s="610"/>
      <c r="J906" s="610"/>
      <c r="K906" s="610"/>
      <c r="L906" s="610"/>
      <c r="M906" s="610"/>
      <c r="N906" s="610"/>
      <c r="O906" s="610"/>
      <c r="P906" s="610"/>
      <c r="Q906" s="610"/>
    </row>
    <row r="907" ht="25.15" customHeight="true" x14ac:dyDescent="0.2">
      <c r="C907" s="610"/>
      <c r="D907" s="610"/>
      <c r="E907" s="610"/>
      <c r="F907" s="610"/>
      <c r="G907" s="610"/>
      <c r="H907" s="610"/>
      <c r="I907" s="610"/>
      <c r="J907" s="610"/>
      <c r="K907" s="610"/>
      <c r="L907" s="610"/>
      <c r="M907" s="610"/>
      <c r="N907" s="610"/>
      <c r="O907" s="610"/>
      <c r="P907" s="610"/>
      <c r="Q907" s="610"/>
    </row>
    <row r="908" ht="25.15" customHeight="true" x14ac:dyDescent="0.2">
      <c r="C908" s="610"/>
      <c r="D908" s="610"/>
      <c r="E908" s="610"/>
      <c r="F908" s="610"/>
      <c r="G908" s="610"/>
      <c r="H908" s="610"/>
      <c r="I908" s="610"/>
      <c r="J908" s="610"/>
      <c r="K908" s="610"/>
      <c r="L908" s="610"/>
      <c r="M908" s="610"/>
      <c r="N908" s="610"/>
      <c r="O908" s="610"/>
      <c r="P908" s="610"/>
      <c r="Q908" s="610"/>
    </row>
    <row r="909" ht="25.15" customHeight="true" x14ac:dyDescent="0.2">
      <c r="C909" s="610"/>
      <c r="D909" s="610"/>
      <c r="E909" s="610"/>
      <c r="F909" s="610"/>
      <c r="G909" s="610"/>
      <c r="H909" s="610"/>
      <c r="I909" s="610"/>
      <c r="J909" s="610"/>
      <c r="K909" s="610"/>
      <c r="L909" s="610"/>
      <c r="M909" s="610"/>
      <c r="N909" s="610"/>
      <c r="O909" s="610"/>
      <c r="P909" s="610"/>
      <c r="Q909" s="610"/>
    </row>
    <row r="910" ht="25.15" customHeight="true" x14ac:dyDescent="0.2">
      <c r="C910" s="610"/>
      <c r="D910" s="610"/>
      <c r="E910" s="610"/>
      <c r="F910" s="610"/>
      <c r="G910" s="610"/>
      <c r="H910" s="610"/>
      <c r="I910" s="610"/>
      <c r="J910" s="610"/>
      <c r="K910" s="610"/>
      <c r="L910" s="610"/>
      <c r="M910" s="610"/>
      <c r="N910" s="610"/>
      <c r="O910" s="610"/>
      <c r="P910" s="610"/>
      <c r="Q910" s="610"/>
    </row>
    <row r="911" ht="25.15" customHeight="true" x14ac:dyDescent="0.2">
      <c r="C911" s="610"/>
      <c r="D911" s="610"/>
      <c r="E911" s="610"/>
      <c r="F911" s="610"/>
      <c r="G911" s="610"/>
      <c r="H911" s="610"/>
      <c r="I911" s="610"/>
      <c r="J911" s="610"/>
      <c r="K911" s="610"/>
      <c r="L911" s="610"/>
      <c r="M911" s="610"/>
      <c r="N911" s="610"/>
      <c r="O911" s="610"/>
      <c r="P911" s="610"/>
      <c r="Q911" s="610"/>
    </row>
    <row r="912" ht="25.15" customHeight="true" x14ac:dyDescent="0.2">
      <c r="C912" s="610"/>
      <c r="D912" s="610"/>
      <c r="E912" s="610"/>
      <c r="F912" s="610"/>
      <c r="G912" s="610"/>
      <c r="H912" s="610"/>
      <c r="I912" s="610"/>
      <c r="J912" s="610"/>
      <c r="K912" s="610"/>
      <c r="L912" s="610"/>
      <c r="M912" s="610"/>
      <c r="N912" s="610"/>
      <c r="O912" s="610"/>
      <c r="P912" s="610"/>
      <c r="Q912" s="610"/>
    </row>
    <row r="913" ht="25.15" customHeight="true" x14ac:dyDescent="0.2">
      <c r="C913" s="610"/>
      <c r="D913" s="610"/>
      <c r="E913" s="610"/>
      <c r="F913" s="610"/>
      <c r="G913" s="610"/>
      <c r="H913" s="610"/>
      <c r="I913" s="610"/>
      <c r="J913" s="610"/>
      <c r="K913" s="610"/>
      <c r="L913" s="610"/>
      <c r="M913" s="610"/>
      <c r="N913" s="610"/>
      <c r="O913" s="610"/>
      <c r="P913" s="610"/>
      <c r="Q913" s="610"/>
    </row>
    <row r="914" ht="25.15" customHeight="true" x14ac:dyDescent="0.2">
      <c r="C914" s="610"/>
      <c r="D914" s="610"/>
      <c r="E914" s="610"/>
      <c r="F914" s="610"/>
      <c r="G914" s="610"/>
      <c r="H914" s="610"/>
      <c r="I914" s="610"/>
      <c r="J914" s="610"/>
      <c r="K914" s="610"/>
      <c r="L914" s="610"/>
      <c r="M914" s="610"/>
      <c r="N914" s="610"/>
      <c r="O914" s="610"/>
      <c r="P914" s="610"/>
      <c r="Q914" s="610"/>
    </row>
    <row r="915" ht="25.15" customHeight="true" x14ac:dyDescent="0.2">
      <c r="C915" s="610"/>
      <c r="D915" s="610"/>
      <c r="E915" s="610"/>
      <c r="F915" s="610"/>
      <c r="G915" s="610"/>
      <c r="H915" s="610"/>
      <c r="I915" s="610"/>
      <c r="J915" s="610"/>
      <c r="K915" s="610"/>
      <c r="L915" s="610"/>
      <c r="M915" s="610"/>
      <c r="N915" s="610"/>
      <c r="O915" s="610"/>
      <c r="P915" s="610"/>
      <c r="Q915" s="610"/>
    </row>
    <row r="916" ht="25.15" customHeight="true" x14ac:dyDescent="0.2">
      <c r="C916" s="610"/>
      <c r="D916" s="610"/>
      <c r="E916" s="610"/>
      <c r="F916" s="610"/>
      <c r="G916" s="610"/>
      <c r="H916" s="610"/>
      <c r="I916" s="610"/>
      <c r="J916" s="610"/>
      <c r="K916" s="610"/>
      <c r="L916" s="610"/>
      <c r="M916" s="610"/>
      <c r="N916" s="610"/>
      <c r="O916" s="610"/>
      <c r="P916" s="610"/>
      <c r="Q916" s="610"/>
    </row>
    <row r="917" ht="25.15" customHeight="true" x14ac:dyDescent="0.2">
      <c r="C917" s="610"/>
      <c r="D917" s="610"/>
      <c r="E917" s="610"/>
      <c r="F917" s="610"/>
      <c r="G917" s="610"/>
      <c r="H917" s="610"/>
      <c r="I917" s="610"/>
      <c r="J917" s="610"/>
      <c r="K917" s="610"/>
      <c r="L917" s="610"/>
      <c r="M917" s="610"/>
      <c r="N917" s="610"/>
      <c r="O917" s="610"/>
      <c r="P917" s="610"/>
      <c r="Q917" s="610"/>
    </row>
    <row r="918" ht="25.15" customHeight="true" x14ac:dyDescent="0.2">
      <c r="C918" s="610"/>
      <c r="D918" s="610"/>
      <c r="E918" s="610"/>
      <c r="F918" s="610"/>
      <c r="G918" s="610"/>
      <c r="H918" s="610"/>
      <c r="I918" s="610"/>
      <c r="J918" s="610"/>
      <c r="K918" s="610"/>
      <c r="L918" s="610"/>
      <c r="M918" s="610"/>
      <c r="N918" s="610"/>
      <c r="O918" s="610"/>
      <c r="P918" s="610"/>
      <c r="Q918" s="610"/>
    </row>
    <row r="919" ht="25.15" customHeight="true" x14ac:dyDescent="0.2">
      <c r="C919" s="610"/>
      <c r="D919" s="610"/>
      <c r="E919" s="610"/>
      <c r="F919" s="610"/>
      <c r="G919" s="610"/>
      <c r="H919" s="610"/>
      <c r="I919" s="610"/>
      <c r="J919" s="610"/>
      <c r="K919" s="610"/>
      <c r="L919" s="610"/>
      <c r="M919" s="610"/>
      <c r="N919" s="610"/>
      <c r="O919" s="610"/>
      <c r="P919" s="610"/>
      <c r="Q919" s="610"/>
    </row>
    <row r="920" ht="25.15" customHeight="true" x14ac:dyDescent="0.2">
      <c r="C920" s="610"/>
      <c r="D920" s="610"/>
      <c r="E920" s="610"/>
      <c r="F920" s="610"/>
      <c r="G920" s="610"/>
      <c r="H920" s="610"/>
      <c r="I920" s="610"/>
      <c r="J920" s="610"/>
      <c r="K920" s="610"/>
      <c r="L920" s="610"/>
      <c r="M920" s="610"/>
      <c r="N920" s="610"/>
      <c r="O920" s="610"/>
      <c r="P920" s="610"/>
      <c r="Q920" s="610"/>
    </row>
    <row r="921" ht="25.15" customHeight="true" x14ac:dyDescent="0.2">
      <c r="C921" s="610"/>
      <c r="D921" s="610"/>
      <c r="E921" s="610"/>
      <c r="F921" s="610"/>
      <c r="G921" s="610"/>
      <c r="H921" s="610"/>
      <c r="I921" s="610"/>
      <c r="J921" s="610"/>
      <c r="K921" s="610"/>
      <c r="L921" s="610"/>
      <c r="M921" s="610"/>
      <c r="N921" s="610"/>
      <c r="O921" s="610"/>
      <c r="P921" s="610"/>
      <c r="Q921" s="610"/>
    </row>
    <row r="922" ht="25.15" customHeight="true" x14ac:dyDescent="0.2">
      <c r="C922" s="610"/>
      <c r="D922" s="610"/>
      <c r="E922" s="610"/>
      <c r="F922" s="610"/>
      <c r="G922" s="610"/>
      <c r="H922" s="610"/>
      <c r="I922" s="610"/>
      <c r="J922" s="610"/>
      <c r="K922" s="610"/>
      <c r="L922" s="610"/>
      <c r="M922" s="610"/>
      <c r="N922" s="610"/>
      <c r="O922" s="610"/>
      <c r="P922" s="610"/>
      <c r="Q922" s="610"/>
    </row>
    <row r="923" ht="25.15" customHeight="true" x14ac:dyDescent="0.2">
      <c r="C923" s="610"/>
      <c r="D923" s="610"/>
      <c r="E923" s="610"/>
      <c r="F923" s="610"/>
      <c r="G923" s="610"/>
      <c r="H923" s="610"/>
      <c r="I923" s="610"/>
      <c r="J923" s="610"/>
      <c r="K923" s="610"/>
      <c r="L923" s="610"/>
      <c r="M923" s="610"/>
      <c r="N923" s="610"/>
      <c r="O923" s="610"/>
      <c r="P923" s="610"/>
      <c r="Q923" s="610"/>
    </row>
    <row r="924" ht="25.15" customHeight="true" x14ac:dyDescent="0.2">
      <c r="C924" s="610"/>
      <c r="D924" s="610"/>
      <c r="E924" s="610"/>
      <c r="F924" s="610"/>
      <c r="G924" s="610"/>
      <c r="H924" s="610"/>
      <c r="I924" s="610"/>
      <c r="J924" s="610"/>
      <c r="K924" s="610"/>
      <c r="L924" s="610"/>
      <c r="M924" s="610"/>
      <c r="N924" s="610"/>
      <c r="O924" s="610"/>
      <c r="P924" s="610"/>
      <c r="Q924" s="610"/>
    </row>
    <row r="925" ht="25.15" customHeight="true" x14ac:dyDescent="0.2">
      <c r="C925" s="610"/>
      <c r="D925" s="610"/>
      <c r="E925" s="610"/>
      <c r="F925" s="610"/>
      <c r="G925" s="610"/>
      <c r="H925" s="610"/>
      <c r="I925" s="610"/>
      <c r="J925" s="610"/>
      <c r="K925" s="610"/>
      <c r="L925" s="610"/>
      <c r="M925" s="610"/>
      <c r="N925" s="610"/>
      <c r="O925" s="610"/>
      <c r="P925" s="610"/>
      <c r="Q925" s="610"/>
    </row>
    <row r="926" ht="25.15" customHeight="true" x14ac:dyDescent="0.2">
      <c r="C926" s="610"/>
      <c r="D926" s="610"/>
      <c r="E926" s="610"/>
      <c r="F926" s="610"/>
      <c r="G926" s="610"/>
      <c r="H926" s="610"/>
      <c r="I926" s="610"/>
      <c r="J926" s="610"/>
      <c r="K926" s="610"/>
      <c r="L926" s="610"/>
      <c r="M926" s="610"/>
      <c r="N926" s="610"/>
      <c r="O926" s="610"/>
      <c r="P926" s="610"/>
      <c r="Q926" s="610"/>
    </row>
    <row r="927" ht="25.15" customHeight="true" x14ac:dyDescent="0.2">
      <c r="C927" s="610"/>
      <c r="D927" s="610"/>
      <c r="E927" s="610"/>
      <c r="F927" s="610"/>
      <c r="G927" s="610"/>
      <c r="H927" s="610"/>
      <c r="I927" s="610"/>
      <c r="J927" s="610"/>
      <c r="K927" s="610"/>
      <c r="L927" s="610"/>
      <c r="M927" s="610"/>
      <c r="N927" s="610"/>
      <c r="O927" s="610"/>
      <c r="P927" s="610"/>
      <c r="Q927" s="610"/>
    </row>
    <row r="928" ht="25.15" customHeight="true" x14ac:dyDescent="0.2">
      <c r="C928" s="610"/>
      <c r="D928" s="610"/>
      <c r="E928" s="610"/>
      <c r="F928" s="610"/>
      <c r="G928" s="610"/>
      <c r="H928" s="610"/>
      <c r="I928" s="610"/>
      <c r="J928" s="610"/>
      <c r="K928" s="610"/>
      <c r="L928" s="610"/>
      <c r="M928" s="610"/>
      <c r="N928" s="610"/>
      <c r="O928" s="610"/>
      <c r="P928" s="610"/>
      <c r="Q928" s="610"/>
    </row>
    <row r="929" ht="25.15" customHeight="true" x14ac:dyDescent="0.2">
      <c r="C929" s="610"/>
      <c r="D929" s="610"/>
      <c r="E929" s="610"/>
      <c r="F929" s="610"/>
      <c r="G929" s="610"/>
      <c r="H929" s="610"/>
      <c r="I929" s="610"/>
      <c r="J929" s="610"/>
      <c r="K929" s="610"/>
      <c r="L929" s="610"/>
      <c r="M929" s="610"/>
      <c r="N929" s="610"/>
      <c r="O929" s="610"/>
      <c r="P929" s="610"/>
      <c r="Q929" s="610"/>
    </row>
    <row r="930" ht="25.15" customHeight="true" x14ac:dyDescent="0.2">
      <c r="C930" s="610"/>
      <c r="D930" s="610"/>
      <c r="E930" s="610"/>
      <c r="F930" s="610"/>
      <c r="G930" s="610"/>
      <c r="H930" s="610"/>
      <c r="I930" s="610"/>
      <c r="J930" s="610"/>
      <c r="K930" s="610"/>
      <c r="L930" s="610"/>
      <c r="M930" s="610"/>
      <c r="N930" s="610"/>
      <c r="O930" s="610"/>
      <c r="P930" s="610"/>
      <c r="Q930" s="610"/>
    </row>
    <row r="931" ht="25.15" customHeight="true" x14ac:dyDescent="0.2">
      <c r="C931" s="610"/>
      <c r="D931" s="610"/>
      <c r="E931" s="610"/>
      <c r="F931" s="610"/>
      <c r="G931" s="610"/>
      <c r="H931" s="610"/>
      <c r="I931" s="610"/>
      <c r="J931" s="610"/>
      <c r="K931" s="610"/>
      <c r="L931" s="610"/>
      <c r="M931" s="610"/>
      <c r="N931" s="610"/>
      <c r="O931" s="610"/>
      <c r="P931" s="610"/>
      <c r="Q931" s="610"/>
    </row>
    <row r="932" ht="25.15" customHeight="true" x14ac:dyDescent="0.2">
      <c r="C932" s="610"/>
      <c r="D932" s="610"/>
      <c r="E932" s="610"/>
      <c r="F932" s="610"/>
      <c r="G932" s="610"/>
      <c r="H932" s="610"/>
      <c r="I932" s="610"/>
      <c r="J932" s="610"/>
      <c r="K932" s="610"/>
      <c r="L932" s="610"/>
      <c r="M932" s="610"/>
      <c r="N932" s="610"/>
      <c r="O932" s="610"/>
      <c r="P932" s="610"/>
      <c r="Q932" s="610"/>
    </row>
    <row r="933" ht="25.15" customHeight="true" x14ac:dyDescent="0.2">
      <c r="C933" s="610"/>
      <c r="D933" s="610"/>
      <c r="E933" s="610"/>
      <c r="F933" s="610"/>
      <c r="G933" s="610"/>
      <c r="H933" s="610"/>
      <c r="I933" s="610"/>
      <c r="J933" s="610"/>
      <c r="K933" s="610"/>
      <c r="L933" s="610"/>
      <c r="M933" s="610"/>
      <c r="N933" s="610"/>
      <c r="O933" s="610"/>
      <c r="P933" s="610"/>
      <c r="Q933" s="610"/>
    </row>
    <row r="934" ht="25.15" customHeight="true" x14ac:dyDescent="0.2">
      <c r="C934" s="610"/>
      <c r="D934" s="610"/>
      <c r="E934" s="610"/>
      <c r="F934" s="610"/>
      <c r="G934" s="610"/>
      <c r="H934" s="610"/>
      <c r="I934" s="610"/>
      <c r="J934" s="610"/>
      <c r="K934" s="610"/>
      <c r="L934" s="610"/>
      <c r="M934" s="610"/>
      <c r="N934" s="610"/>
      <c r="O934" s="610"/>
      <c r="P934" s="610"/>
      <c r="Q934" s="610"/>
    </row>
    <row r="935" ht="25.15" customHeight="true" x14ac:dyDescent="0.2">
      <c r="C935" s="610"/>
      <c r="D935" s="610"/>
      <c r="E935" s="610"/>
      <c r="F935" s="610"/>
      <c r="G935" s="610"/>
      <c r="H935" s="610"/>
      <c r="I935" s="610"/>
      <c r="J935" s="610"/>
      <c r="K935" s="610"/>
      <c r="L935" s="610"/>
      <c r="M935" s="610"/>
      <c r="N935" s="610"/>
      <c r="O935" s="610"/>
      <c r="P935" s="610"/>
      <c r="Q935" s="610"/>
    </row>
    <row r="936" ht="25.15" customHeight="true" x14ac:dyDescent="0.2">
      <c r="C936" s="610"/>
      <c r="D936" s="610"/>
      <c r="E936" s="610"/>
      <c r="F936" s="610"/>
      <c r="G936" s="610"/>
      <c r="H936" s="610"/>
      <c r="I936" s="610"/>
      <c r="J936" s="610"/>
      <c r="K936" s="610"/>
      <c r="L936" s="610"/>
      <c r="M936" s="610"/>
      <c r="N936" s="610"/>
      <c r="O936" s="610"/>
      <c r="P936" s="610"/>
      <c r="Q936" s="610"/>
    </row>
    <row r="937" ht="25.15" customHeight="true" x14ac:dyDescent="0.2">
      <c r="C937" s="610"/>
      <c r="D937" s="610"/>
      <c r="E937" s="610"/>
      <c r="F937" s="610"/>
      <c r="G937" s="610"/>
      <c r="H937" s="610"/>
      <c r="I937" s="610"/>
      <c r="J937" s="610"/>
      <c r="K937" s="610"/>
      <c r="L937" s="610"/>
      <c r="M937" s="610"/>
      <c r="N937" s="610"/>
      <c r="O937" s="610"/>
      <c r="P937" s="610"/>
      <c r="Q937" s="610"/>
    </row>
    <row r="938" ht="25.15" customHeight="true" x14ac:dyDescent="0.2">
      <c r="C938" s="610"/>
      <c r="D938" s="610"/>
      <c r="E938" s="610"/>
      <c r="F938" s="610"/>
      <c r="G938" s="610"/>
      <c r="H938" s="610"/>
      <c r="I938" s="610"/>
      <c r="J938" s="610"/>
      <c r="K938" s="610"/>
      <c r="L938" s="610"/>
      <c r="M938" s="610"/>
      <c r="N938" s="610"/>
      <c r="O938" s="610"/>
      <c r="P938" s="610"/>
      <c r="Q938" s="610"/>
    </row>
    <row r="939" ht="25.15" customHeight="true" x14ac:dyDescent="0.2">
      <c r="C939" s="610"/>
      <c r="D939" s="610"/>
      <c r="E939" s="610"/>
      <c r="F939" s="610"/>
      <c r="G939" s="610"/>
      <c r="H939" s="610"/>
      <c r="I939" s="610"/>
      <c r="J939" s="610"/>
      <c r="K939" s="610"/>
      <c r="L939" s="610"/>
      <c r="M939" s="610"/>
      <c r="N939" s="610"/>
      <c r="O939" s="610"/>
      <c r="P939" s="610"/>
      <c r="Q939" s="610"/>
    </row>
    <row r="940" ht="25.15" customHeight="true" x14ac:dyDescent="0.2">
      <c r="C940" s="610"/>
      <c r="D940" s="610"/>
      <c r="E940" s="610"/>
      <c r="F940" s="610"/>
      <c r="G940" s="610"/>
      <c r="H940" s="610"/>
      <c r="I940" s="610"/>
      <c r="J940" s="610"/>
      <c r="K940" s="610"/>
      <c r="L940" s="610"/>
      <c r="M940" s="610"/>
      <c r="N940" s="610"/>
      <c r="O940" s="610"/>
      <c r="P940" s="610"/>
      <c r="Q940" s="610"/>
    </row>
    <row r="941" ht="25.15" customHeight="true" x14ac:dyDescent="0.2">
      <c r="C941" s="610"/>
      <c r="D941" s="610"/>
      <c r="E941" s="610"/>
      <c r="F941" s="610"/>
      <c r="G941" s="610"/>
      <c r="H941" s="610"/>
      <c r="I941" s="610"/>
      <c r="J941" s="610"/>
      <c r="K941" s="610"/>
      <c r="L941" s="610"/>
      <c r="M941" s="610"/>
      <c r="N941" s="610"/>
      <c r="O941" s="610"/>
      <c r="P941" s="610"/>
      <c r="Q941" s="610"/>
    </row>
    <row r="942" ht="25.15" customHeight="true" x14ac:dyDescent="0.2">
      <c r="C942" s="610"/>
      <c r="D942" s="610"/>
      <c r="E942" s="610"/>
      <c r="F942" s="610"/>
      <c r="G942" s="610"/>
      <c r="H942" s="610"/>
      <c r="I942" s="610"/>
      <c r="J942" s="610"/>
      <c r="K942" s="610"/>
      <c r="L942" s="610"/>
      <c r="M942" s="610"/>
      <c r="N942" s="610"/>
      <c r="O942" s="610"/>
      <c r="P942" s="610"/>
      <c r="Q942" s="610"/>
    </row>
    <row r="943" ht="25.15" customHeight="true" x14ac:dyDescent="0.2">
      <c r="C943" s="610"/>
      <c r="D943" s="610"/>
      <c r="E943" s="610"/>
      <c r="F943" s="610"/>
      <c r="G943" s="610"/>
      <c r="H943" s="610"/>
      <c r="I943" s="610"/>
      <c r="J943" s="610"/>
      <c r="K943" s="610"/>
      <c r="L943" s="610"/>
      <c r="M943" s="610"/>
      <c r="N943" s="610"/>
      <c r="O943" s="610"/>
      <c r="P943" s="610"/>
      <c r="Q943" s="610"/>
    </row>
    <row r="944" ht="25.15" customHeight="true" x14ac:dyDescent="0.2">
      <c r="C944" s="610"/>
      <c r="D944" s="610"/>
      <c r="E944" s="610"/>
      <c r="F944" s="610"/>
      <c r="G944" s="610"/>
      <c r="H944" s="610"/>
      <c r="I944" s="610"/>
      <c r="J944" s="610"/>
      <c r="K944" s="610"/>
      <c r="L944" s="610"/>
      <c r="M944" s="610"/>
      <c r="N944" s="610"/>
      <c r="O944" s="610"/>
      <c r="P944" s="610"/>
      <c r="Q944" s="610"/>
    </row>
    <row r="945" ht="25.15" customHeight="true" x14ac:dyDescent="0.2">
      <c r="C945" s="610"/>
      <c r="D945" s="610"/>
      <c r="E945" s="610"/>
      <c r="F945" s="610"/>
      <c r="G945" s="610"/>
      <c r="H945" s="610"/>
      <c r="I945" s="610"/>
      <c r="J945" s="610"/>
      <c r="K945" s="610"/>
      <c r="L945" s="610"/>
      <c r="M945" s="610"/>
      <c r="N945" s="610"/>
      <c r="O945" s="610"/>
      <c r="P945" s="610"/>
      <c r="Q945" s="610"/>
    </row>
    <row r="946" ht="25.15" customHeight="true" x14ac:dyDescent="0.2">
      <c r="C946" s="610"/>
      <c r="D946" s="610"/>
      <c r="E946" s="610"/>
      <c r="F946" s="610"/>
      <c r="G946" s="610"/>
      <c r="H946" s="610"/>
      <c r="I946" s="610"/>
      <c r="J946" s="610"/>
      <c r="K946" s="610"/>
      <c r="L946" s="610"/>
      <c r="M946" s="610"/>
      <c r="N946" s="610"/>
      <c r="O946" s="610"/>
      <c r="P946" s="610"/>
      <c r="Q946" s="610"/>
    </row>
    <row r="947" ht="25.15" customHeight="true" x14ac:dyDescent="0.2">
      <c r="C947" s="610"/>
      <c r="D947" s="610"/>
      <c r="E947" s="610"/>
      <c r="F947" s="610"/>
      <c r="G947" s="610"/>
      <c r="H947" s="610"/>
      <c r="I947" s="610"/>
      <c r="J947" s="610"/>
      <c r="K947" s="610"/>
      <c r="L947" s="610"/>
      <c r="M947" s="610"/>
      <c r="N947" s="610"/>
      <c r="O947" s="610"/>
      <c r="P947" s="610"/>
      <c r="Q947" s="610"/>
    </row>
    <row r="948" ht="25.15" customHeight="true" x14ac:dyDescent="0.2">
      <c r="C948" s="610"/>
      <c r="D948" s="610"/>
      <c r="E948" s="610"/>
      <c r="F948" s="610"/>
      <c r="G948" s="610"/>
      <c r="H948" s="610"/>
      <c r="I948" s="610"/>
      <c r="J948" s="610"/>
      <c r="K948" s="610"/>
      <c r="L948" s="610"/>
      <c r="M948" s="610"/>
      <c r="N948" s="610"/>
      <c r="O948" s="610"/>
      <c r="P948" s="610"/>
      <c r="Q948" s="610"/>
    </row>
    <row r="949" ht="25.15" customHeight="true" x14ac:dyDescent="0.2">
      <c r="C949" s="610"/>
      <c r="D949" s="610"/>
      <c r="E949" s="610"/>
      <c r="F949" s="610"/>
      <c r="G949" s="610"/>
      <c r="H949" s="610"/>
      <c r="I949" s="610"/>
      <c r="J949" s="610"/>
      <c r="K949" s="610"/>
      <c r="L949" s="610"/>
      <c r="M949" s="610"/>
      <c r="N949" s="610"/>
      <c r="O949" s="610"/>
      <c r="P949" s="610"/>
      <c r="Q949" s="610"/>
    </row>
    <row r="950" ht="25.15" customHeight="true" x14ac:dyDescent="0.2">
      <c r="C950" s="610"/>
      <c r="D950" s="610"/>
      <c r="E950" s="610"/>
      <c r="F950" s="610"/>
      <c r="G950" s="610"/>
      <c r="H950" s="610"/>
      <c r="I950" s="610"/>
      <c r="J950" s="610"/>
      <c r="K950" s="610"/>
      <c r="L950" s="610"/>
      <c r="M950" s="610"/>
      <c r="N950" s="610"/>
      <c r="O950" s="610"/>
      <c r="P950" s="610"/>
      <c r="Q950" s="610"/>
    </row>
    <row r="951" ht="25.15" customHeight="true" x14ac:dyDescent="0.2">
      <c r="C951" s="610"/>
      <c r="D951" s="610"/>
      <c r="E951" s="610"/>
      <c r="F951" s="610"/>
      <c r="G951" s="610"/>
      <c r="H951" s="610"/>
      <c r="I951" s="610"/>
      <c r="J951" s="610"/>
      <c r="K951" s="610"/>
      <c r="L951" s="610"/>
      <c r="M951" s="610"/>
      <c r="N951" s="610"/>
      <c r="O951" s="610"/>
      <c r="P951" s="610"/>
      <c r="Q951" s="610"/>
    </row>
    <row r="952" ht="25.15" customHeight="true" x14ac:dyDescent="0.2">
      <c r="C952" s="610"/>
      <c r="D952" s="610"/>
      <c r="E952" s="610"/>
      <c r="F952" s="610"/>
      <c r="G952" s="610"/>
      <c r="H952" s="610"/>
      <c r="I952" s="610"/>
      <c r="J952" s="610"/>
      <c r="K952" s="610"/>
      <c r="L952" s="610"/>
      <c r="M952" s="610"/>
      <c r="N952" s="610"/>
      <c r="O952" s="610"/>
      <c r="P952" s="610"/>
      <c r="Q952" s="610"/>
    </row>
    <row r="953" ht="25.15" customHeight="true" x14ac:dyDescent="0.2">
      <c r="C953" s="610"/>
      <c r="D953" s="610"/>
      <c r="E953" s="610"/>
      <c r="F953" s="610"/>
      <c r="G953" s="610"/>
      <c r="H953" s="610"/>
      <c r="I953" s="610"/>
      <c r="J953" s="610"/>
      <c r="K953" s="610"/>
      <c r="L953" s="610"/>
      <c r="M953" s="610"/>
      <c r="N953" s="610"/>
      <c r="O953" s="610"/>
      <c r="P953" s="610"/>
      <c r="Q953" s="610"/>
    </row>
    <row r="954" ht="25.15" customHeight="true" x14ac:dyDescent="0.2">
      <c r="C954" s="610"/>
      <c r="D954" s="610"/>
      <c r="E954" s="610"/>
      <c r="F954" s="610"/>
      <c r="G954" s="610"/>
      <c r="H954" s="610"/>
      <c r="I954" s="610"/>
      <c r="J954" s="610"/>
      <c r="K954" s="610"/>
      <c r="L954" s="610"/>
      <c r="M954" s="610"/>
      <c r="N954" s="610"/>
      <c r="O954" s="610"/>
      <c r="P954" s="610"/>
      <c r="Q954" s="610"/>
    </row>
    <row r="955" ht="25.15" customHeight="true" x14ac:dyDescent="0.2">
      <c r="C955" s="610"/>
      <c r="D955" s="610"/>
      <c r="E955" s="610"/>
      <c r="F955" s="610"/>
      <c r="G955" s="610"/>
      <c r="H955" s="610"/>
      <c r="I955" s="610"/>
      <c r="J955" s="610"/>
      <c r="K955" s="610"/>
      <c r="L955" s="610"/>
      <c r="M955" s="610"/>
      <c r="N955" s="610"/>
      <c r="O955" s="610"/>
      <c r="P955" s="610"/>
      <c r="Q955" s="610"/>
    </row>
    <row r="956" ht="25.15" customHeight="true" x14ac:dyDescent="0.2">
      <c r="C956" s="610"/>
      <c r="D956" s="610"/>
      <c r="E956" s="610"/>
      <c r="F956" s="610"/>
      <c r="G956" s="610"/>
      <c r="H956" s="610"/>
      <c r="I956" s="610"/>
      <c r="J956" s="610"/>
      <c r="K956" s="610"/>
      <c r="L956" s="610"/>
      <c r="M956" s="610"/>
      <c r="N956" s="610"/>
      <c r="O956" s="610"/>
      <c r="P956" s="610"/>
      <c r="Q956" s="610"/>
    </row>
    <row r="957" ht="25.15" customHeight="true" x14ac:dyDescent="0.2">
      <c r="C957" s="610"/>
      <c r="D957" s="610"/>
      <c r="E957" s="610"/>
      <c r="F957" s="610"/>
      <c r="G957" s="610"/>
      <c r="H957" s="610"/>
      <c r="I957" s="610"/>
      <c r="J957" s="610"/>
      <c r="K957" s="610"/>
      <c r="L957" s="610"/>
      <c r="M957" s="610"/>
      <c r="N957" s="610"/>
      <c r="O957" s="610"/>
      <c r="P957" s="610"/>
      <c r="Q957" s="610"/>
    </row>
    <row r="958" ht="25.15" customHeight="true" x14ac:dyDescent="0.2">
      <c r="C958" s="610"/>
      <c r="D958" s="610"/>
      <c r="E958" s="610"/>
      <c r="F958" s="610"/>
      <c r="G958" s="610"/>
      <c r="H958" s="610"/>
      <c r="I958" s="610"/>
      <c r="J958" s="610"/>
      <c r="K958" s="610"/>
      <c r="L958" s="610"/>
      <c r="M958" s="610"/>
      <c r="N958" s="610"/>
      <c r="O958" s="610"/>
      <c r="P958" s="610"/>
      <c r="Q958" s="610"/>
    </row>
    <row r="959" ht="25.15" customHeight="true" x14ac:dyDescent="0.2">
      <c r="C959" s="610"/>
      <c r="D959" s="610"/>
      <c r="E959" s="610"/>
      <c r="F959" s="610"/>
      <c r="G959" s="610"/>
      <c r="H959" s="610"/>
      <c r="I959" s="610"/>
      <c r="J959" s="610"/>
      <c r="K959" s="610"/>
      <c r="L959" s="610"/>
      <c r="M959" s="610"/>
      <c r="N959" s="610"/>
      <c r="O959" s="610"/>
      <c r="P959" s="610"/>
      <c r="Q959" s="610"/>
    </row>
    <row r="960" ht="25.15" customHeight="true" x14ac:dyDescent="0.2">
      <c r="C960" s="610"/>
      <c r="D960" s="610"/>
      <c r="E960" s="610"/>
      <c r="F960" s="610"/>
      <c r="G960" s="610"/>
      <c r="H960" s="610"/>
      <c r="I960" s="610"/>
      <c r="J960" s="610"/>
      <c r="K960" s="610"/>
      <c r="L960" s="610"/>
      <c r="M960" s="610"/>
      <c r="N960" s="610"/>
      <c r="O960" s="610"/>
      <c r="P960" s="610"/>
      <c r="Q960" s="610"/>
    </row>
    <row r="961" ht="25.15" customHeight="true" x14ac:dyDescent="0.2">
      <c r="C961" s="610"/>
      <c r="D961" s="610"/>
      <c r="E961" s="610"/>
      <c r="F961" s="610"/>
      <c r="G961" s="610"/>
      <c r="H961" s="610"/>
      <c r="I961" s="610"/>
      <c r="J961" s="610"/>
      <c r="K961" s="610"/>
      <c r="L961" s="610"/>
      <c r="M961" s="610"/>
      <c r="N961" s="610"/>
      <c r="O961" s="610"/>
      <c r="P961" s="610"/>
      <c r="Q961" s="610"/>
    </row>
    <row r="962" ht="25.15" customHeight="true" x14ac:dyDescent="0.2">
      <c r="C962" s="610"/>
      <c r="D962" s="610"/>
      <c r="E962" s="610"/>
      <c r="F962" s="610"/>
      <c r="G962" s="610"/>
      <c r="H962" s="610"/>
      <c r="I962" s="610"/>
      <c r="J962" s="610"/>
      <c r="K962" s="610"/>
      <c r="L962" s="610"/>
      <c r="M962" s="610"/>
      <c r="N962" s="610"/>
      <c r="O962" s="610"/>
      <c r="P962" s="610"/>
      <c r="Q962" s="610"/>
    </row>
    <row r="963" ht="25.15" customHeight="true" x14ac:dyDescent="0.2">
      <c r="C963" s="610"/>
      <c r="D963" s="610"/>
      <c r="E963" s="610"/>
      <c r="F963" s="610"/>
      <c r="G963" s="610"/>
      <c r="H963" s="610"/>
      <c r="I963" s="610"/>
      <c r="J963" s="610"/>
      <c r="K963" s="610"/>
      <c r="L963" s="610"/>
      <c r="M963" s="610"/>
      <c r="N963" s="610"/>
      <c r="O963" s="610"/>
      <c r="P963" s="610"/>
      <c r="Q963" s="610"/>
    </row>
    <row r="964" ht="25.15" customHeight="true" x14ac:dyDescent="0.2">
      <c r="C964" s="610"/>
      <c r="D964" s="610"/>
      <c r="E964" s="610"/>
      <c r="F964" s="610"/>
      <c r="G964" s="610"/>
      <c r="H964" s="610"/>
      <c r="I964" s="610"/>
      <c r="J964" s="610"/>
      <c r="K964" s="610"/>
      <c r="L964" s="610"/>
      <c r="M964" s="610"/>
      <c r="N964" s="610"/>
      <c r="O964" s="610"/>
      <c r="P964" s="610"/>
      <c r="Q964" s="610"/>
    </row>
    <row r="965" ht="25.15" customHeight="true" x14ac:dyDescent="0.2">
      <c r="C965" s="610"/>
      <c r="D965" s="610"/>
      <c r="E965" s="610"/>
      <c r="F965" s="610"/>
      <c r="G965" s="610"/>
      <c r="H965" s="610"/>
      <c r="I965" s="610"/>
      <c r="J965" s="610"/>
      <c r="K965" s="610"/>
      <c r="L965" s="610"/>
      <c r="M965" s="610"/>
      <c r="N965" s="610"/>
      <c r="O965" s="610"/>
      <c r="P965" s="610"/>
      <c r="Q965" s="610"/>
    </row>
    <row r="966" ht="25.15" customHeight="true" x14ac:dyDescent="0.2">
      <c r="C966" s="610"/>
      <c r="D966" s="610"/>
      <c r="E966" s="610"/>
      <c r="F966" s="610"/>
      <c r="G966" s="610"/>
      <c r="H966" s="610"/>
      <c r="I966" s="610"/>
      <c r="J966" s="610"/>
      <c r="K966" s="610"/>
      <c r="L966" s="610"/>
      <c r="M966" s="610"/>
      <c r="N966" s="610"/>
      <c r="O966" s="610"/>
      <c r="P966" s="610"/>
      <c r="Q966" s="610"/>
    </row>
    <row r="967" ht="25.15" customHeight="true" x14ac:dyDescent="0.2">
      <c r="C967" s="610"/>
      <c r="D967" s="610"/>
      <c r="E967" s="610"/>
      <c r="F967" s="610"/>
      <c r="G967" s="610"/>
      <c r="H967" s="610"/>
      <c r="I967" s="610"/>
      <c r="J967" s="610"/>
      <c r="K967" s="610"/>
      <c r="L967" s="610"/>
      <c r="M967" s="610"/>
      <c r="N967" s="610"/>
      <c r="O967" s="610"/>
      <c r="P967" s="610"/>
      <c r="Q967" s="610"/>
    </row>
    <row r="968" ht="25.15" customHeight="true" x14ac:dyDescent="0.2">
      <c r="C968" s="610"/>
      <c r="D968" s="610"/>
      <c r="E968" s="610"/>
      <c r="F968" s="610"/>
      <c r="G968" s="610"/>
      <c r="H968" s="610"/>
      <c r="I968" s="610"/>
      <c r="J968" s="610"/>
      <c r="K968" s="610"/>
      <c r="L968" s="610"/>
      <c r="M968" s="610"/>
      <c r="N968" s="610"/>
      <c r="O968" s="610"/>
      <c r="P968" s="610"/>
      <c r="Q968" s="610"/>
    </row>
    <row r="969" ht="25.15" customHeight="true" x14ac:dyDescent="0.2">
      <c r="C969" s="610"/>
      <c r="D969" s="610"/>
      <c r="E969" s="610"/>
      <c r="F969" s="610"/>
      <c r="G969" s="610"/>
      <c r="H969" s="610"/>
      <c r="I969" s="610"/>
      <c r="J969" s="610"/>
      <c r="K969" s="610"/>
      <c r="L969" s="610"/>
      <c r="M969" s="610"/>
      <c r="N969" s="610"/>
      <c r="O969" s="610"/>
      <c r="P969" s="610"/>
      <c r="Q969" s="610"/>
    </row>
    <row r="970" ht="25.15" customHeight="true" x14ac:dyDescent="0.2">
      <c r="C970" s="610"/>
      <c r="D970" s="610"/>
      <c r="E970" s="610"/>
      <c r="F970" s="610"/>
      <c r="G970" s="610"/>
      <c r="H970" s="610"/>
      <c r="I970" s="610"/>
      <c r="J970" s="610"/>
      <c r="K970" s="610"/>
      <c r="L970" s="610"/>
      <c r="M970" s="610"/>
      <c r="N970" s="610"/>
      <c r="O970" s="610"/>
      <c r="P970" s="610"/>
      <c r="Q970" s="610"/>
    </row>
    <row r="971" ht="25.15" customHeight="true" x14ac:dyDescent="0.2">
      <c r="C971" s="610"/>
      <c r="D971" s="610"/>
      <c r="E971" s="610"/>
      <c r="F971" s="610"/>
      <c r="G971" s="610"/>
      <c r="H971" s="610"/>
      <c r="I971" s="610"/>
      <c r="J971" s="610"/>
      <c r="K971" s="610"/>
      <c r="L971" s="610"/>
      <c r="M971" s="610"/>
      <c r="N971" s="610"/>
      <c r="O971" s="610"/>
      <c r="P971" s="610"/>
      <c r="Q971" s="610"/>
    </row>
    <row r="972" ht="25.15" customHeight="true" x14ac:dyDescent="0.2">
      <c r="C972" s="610"/>
      <c r="D972" s="610"/>
      <c r="E972" s="610"/>
      <c r="F972" s="610"/>
      <c r="G972" s="610"/>
      <c r="H972" s="610"/>
      <c r="I972" s="610"/>
      <c r="J972" s="610"/>
      <c r="K972" s="610"/>
      <c r="L972" s="610"/>
      <c r="M972" s="610"/>
      <c r="N972" s="610"/>
      <c r="O972" s="610"/>
      <c r="P972" s="610"/>
      <c r="Q972" s="610"/>
    </row>
    <row r="973" ht="25.15" customHeight="true" x14ac:dyDescent="0.2">
      <c r="C973" s="610"/>
      <c r="D973" s="610"/>
      <c r="E973" s="610"/>
      <c r="F973" s="610"/>
      <c r="G973" s="610"/>
      <c r="H973" s="610"/>
      <c r="I973" s="610"/>
      <c r="J973" s="610"/>
      <c r="K973" s="610"/>
      <c r="L973" s="610"/>
      <c r="M973" s="610"/>
      <c r="N973" s="610"/>
      <c r="O973" s="610"/>
      <c r="P973" s="610"/>
      <c r="Q973" s="610"/>
    </row>
    <row r="974" ht="25.15" customHeight="true" x14ac:dyDescent="0.2">
      <c r="C974" s="610"/>
      <c r="D974" s="610"/>
      <c r="E974" s="610"/>
      <c r="F974" s="610"/>
      <c r="G974" s="610"/>
      <c r="H974" s="610"/>
      <c r="I974" s="610"/>
      <c r="J974" s="610"/>
      <c r="K974" s="610"/>
      <c r="L974" s="610"/>
      <c r="M974" s="610"/>
      <c r="N974" s="610"/>
      <c r="O974" s="610"/>
      <c r="P974" s="610"/>
      <c r="Q974" s="610"/>
    </row>
    <row r="975" ht="25.15" customHeight="true" x14ac:dyDescent="0.2">
      <c r="C975" s="610"/>
      <c r="D975" s="610"/>
      <c r="E975" s="610"/>
      <c r="F975" s="610"/>
      <c r="G975" s="610"/>
      <c r="H975" s="610"/>
      <c r="I975" s="610"/>
      <c r="J975" s="610"/>
      <c r="K975" s="610"/>
      <c r="L975" s="610"/>
      <c r="M975" s="610"/>
      <c r="N975" s="610"/>
      <c r="O975" s="610"/>
      <c r="P975" s="610"/>
      <c r="Q975" s="610"/>
    </row>
    <row r="976" ht="25.15" customHeight="true" x14ac:dyDescent="0.2">
      <c r="C976" s="610"/>
      <c r="D976" s="610"/>
      <c r="E976" s="610"/>
      <c r="F976" s="610"/>
      <c r="G976" s="610"/>
      <c r="H976" s="610"/>
      <c r="I976" s="610"/>
      <c r="J976" s="610"/>
      <c r="K976" s="610"/>
      <c r="L976" s="610"/>
      <c r="M976" s="610"/>
      <c r="N976" s="610"/>
      <c r="O976" s="610"/>
      <c r="P976" s="610"/>
      <c r="Q976" s="610"/>
    </row>
    <row r="977" ht="25.15" customHeight="true" x14ac:dyDescent="0.2">
      <c r="C977" s="610"/>
      <c r="D977" s="610"/>
      <c r="E977" s="610"/>
      <c r="F977" s="610"/>
      <c r="G977" s="610"/>
      <c r="H977" s="610"/>
      <c r="I977" s="610"/>
      <c r="J977" s="610"/>
      <c r="K977" s="610"/>
      <c r="L977" s="610"/>
      <c r="M977" s="610"/>
      <c r="N977" s="610"/>
      <c r="O977" s="610"/>
      <c r="P977" s="610"/>
      <c r="Q977" s="610"/>
    </row>
    <row r="978" ht="25.15" customHeight="true" x14ac:dyDescent="0.2">
      <c r="C978" s="610"/>
      <c r="D978" s="610"/>
      <c r="E978" s="610"/>
      <c r="F978" s="610"/>
      <c r="G978" s="610"/>
      <c r="H978" s="610"/>
      <c r="I978" s="610"/>
      <c r="J978" s="610"/>
      <c r="K978" s="610"/>
      <c r="L978" s="610"/>
      <c r="M978" s="610"/>
      <c r="N978" s="610"/>
      <c r="O978" s="610"/>
      <c r="P978" s="610"/>
      <c r="Q978" s="610"/>
    </row>
    <row r="979" ht="25.15" customHeight="true" x14ac:dyDescent="0.2">
      <c r="C979" s="610"/>
      <c r="D979" s="610"/>
      <c r="E979" s="610"/>
      <c r="F979" s="610"/>
      <c r="G979" s="610"/>
      <c r="H979" s="610"/>
      <c r="I979" s="610"/>
      <c r="J979" s="610"/>
      <c r="K979" s="610"/>
      <c r="L979" s="610"/>
      <c r="M979" s="610"/>
      <c r="N979" s="610"/>
      <c r="O979" s="610"/>
      <c r="P979" s="610"/>
      <c r="Q979" s="610"/>
    </row>
    <row r="980" ht="25.15" customHeight="true" x14ac:dyDescent="0.2">
      <c r="C980" s="610"/>
      <c r="D980" s="610"/>
      <c r="E980" s="610"/>
      <c r="F980" s="610"/>
      <c r="G980" s="610"/>
      <c r="H980" s="610"/>
      <c r="I980" s="610"/>
      <c r="J980" s="610"/>
      <c r="K980" s="610"/>
      <c r="L980" s="610"/>
      <c r="M980" s="610"/>
      <c r="N980" s="610"/>
      <c r="O980" s="610"/>
      <c r="P980" s="610"/>
      <c r="Q980" s="610"/>
    </row>
    <row r="981" ht="25.15" customHeight="true" x14ac:dyDescent="0.2">
      <c r="C981" s="610"/>
      <c r="D981" s="610"/>
      <c r="E981" s="610"/>
      <c r="F981" s="610"/>
      <c r="G981" s="610"/>
      <c r="H981" s="610"/>
      <c r="I981" s="610"/>
      <c r="J981" s="610"/>
      <c r="K981" s="610"/>
      <c r="L981" s="610"/>
      <c r="M981" s="610"/>
      <c r="N981" s="610"/>
      <c r="O981" s="610"/>
      <c r="P981" s="610"/>
      <c r="Q981" s="610"/>
    </row>
    <row r="982" ht="25.15" customHeight="true" x14ac:dyDescent="0.2">
      <c r="C982" s="610"/>
      <c r="D982" s="610"/>
      <c r="E982" s="610"/>
      <c r="F982" s="610"/>
      <c r="G982" s="610"/>
      <c r="H982" s="610"/>
      <c r="I982" s="610"/>
      <c r="J982" s="610"/>
      <c r="K982" s="610"/>
      <c r="L982" s="610"/>
      <c r="M982" s="610"/>
      <c r="N982" s="610"/>
      <c r="O982" s="610"/>
      <c r="P982" s="610"/>
      <c r="Q982" s="610"/>
    </row>
    <row r="983" ht="25.15" customHeight="true" x14ac:dyDescent="0.2">
      <c r="C983" s="610"/>
      <c r="D983" s="610"/>
      <c r="E983" s="610"/>
      <c r="F983" s="610"/>
      <c r="G983" s="610"/>
      <c r="H983" s="610"/>
      <c r="I983" s="610"/>
      <c r="J983" s="610"/>
      <c r="K983" s="610"/>
      <c r="L983" s="610"/>
      <c r="M983" s="610"/>
      <c r="N983" s="610"/>
      <c r="O983" s="610"/>
      <c r="P983" s="610"/>
      <c r="Q983" s="610"/>
    </row>
    <row r="984" ht="25.15" customHeight="true" x14ac:dyDescent="0.2">
      <c r="C984" s="610"/>
      <c r="D984" s="610"/>
      <c r="E984" s="610"/>
      <c r="F984" s="610"/>
      <c r="G984" s="610"/>
      <c r="H984" s="610"/>
      <c r="I984" s="610"/>
      <c r="J984" s="610"/>
      <c r="K984" s="610"/>
      <c r="L984" s="610"/>
      <c r="M984" s="610"/>
      <c r="N984" s="610"/>
      <c r="O984" s="610"/>
      <c r="P984" s="610"/>
      <c r="Q984" s="610"/>
    </row>
    <row r="985" ht="25.15" customHeight="true" x14ac:dyDescent="0.2">
      <c r="C985" s="610"/>
      <c r="D985" s="610"/>
      <c r="E985" s="610"/>
      <c r="F985" s="610"/>
      <c r="G985" s="610"/>
      <c r="H985" s="610"/>
      <c r="I985" s="610"/>
      <c r="J985" s="610"/>
      <c r="K985" s="610"/>
      <c r="L985" s="610"/>
      <c r="M985" s="610"/>
      <c r="N985" s="610"/>
      <c r="O985" s="610"/>
      <c r="P985" s="610"/>
      <c r="Q985" s="610"/>
    </row>
    <row r="986" ht="25.15" customHeight="true" x14ac:dyDescent="0.2">
      <c r="C986" s="610"/>
      <c r="D986" s="610"/>
      <c r="E986" s="610"/>
      <c r="F986" s="610"/>
      <c r="G986" s="610"/>
      <c r="H986" s="610"/>
      <c r="I986" s="610"/>
      <c r="J986" s="610"/>
      <c r="K986" s="610"/>
      <c r="L986" s="610"/>
      <c r="M986" s="610"/>
      <c r="N986" s="610"/>
      <c r="O986" s="610"/>
      <c r="P986" s="610"/>
      <c r="Q986" s="610"/>
    </row>
    <row r="987" ht="25.15" customHeight="true" x14ac:dyDescent="0.2">
      <c r="C987" s="610"/>
      <c r="D987" s="610"/>
      <c r="E987" s="610"/>
      <c r="F987" s="610"/>
      <c r="G987" s="610"/>
      <c r="H987" s="610"/>
      <c r="I987" s="610"/>
      <c r="J987" s="610"/>
      <c r="K987" s="610"/>
      <c r="L987" s="610"/>
      <c r="M987" s="610"/>
      <c r="N987" s="610"/>
      <c r="O987" s="610"/>
      <c r="P987" s="610"/>
      <c r="Q987" s="610"/>
    </row>
    <row r="988" ht="25.15" customHeight="true" x14ac:dyDescent="0.2">
      <c r="C988" s="610"/>
      <c r="D988" s="610"/>
      <c r="E988" s="610"/>
      <c r="F988" s="610"/>
      <c r="G988" s="610"/>
      <c r="H988" s="610"/>
      <c r="I988" s="610"/>
      <c r="J988" s="610"/>
      <c r="K988" s="610"/>
      <c r="L988" s="610"/>
      <c r="M988" s="610"/>
      <c r="N988" s="610"/>
      <c r="O988" s="610"/>
      <c r="P988" s="610"/>
      <c r="Q988" s="610"/>
    </row>
    <row r="989" ht="25.15" customHeight="true" x14ac:dyDescent="0.2">
      <c r="C989" s="610"/>
      <c r="D989" s="610"/>
      <c r="E989" s="610"/>
      <c r="F989" s="610"/>
      <c r="G989" s="610"/>
      <c r="H989" s="610"/>
      <c r="I989" s="610"/>
      <c r="J989" s="610"/>
      <c r="K989" s="610"/>
      <c r="L989" s="610"/>
      <c r="M989" s="610"/>
      <c r="N989" s="610"/>
      <c r="O989" s="610"/>
      <c r="P989" s="610"/>
      <c r="Q989" s="610"/>
    </row>
    <row r="990" ht="25.15" customHeight="true" x14ac:dyDescent="0.2">
      <c r="C990" s="610"/>
      <c r="D990" s="610"/>
      <c r="E990" s="610"/>
      <c r="F990" s="610"/>
      <c r="G990" s="610"/>
      <c r="H990" s="610"/>
      <c r="I990" s="610"/>
      <c r="J990" s="610"/>
      <c r="K990" s="610"/>
      <c r="L990" s="610"/>
      <c r="M990" s="610"/>
      <c r="N990" s="610"/>
      <c r="O990" s="610"/>
      <c r="P990" s="610"/>
      <c r="Q990" s="610"/>
    </row>
    <row r="991" ht="25.15" customHeight="true" x14ac:dyDescent="0.2">
      <c r="C991" s="610"/>
      <c r="D991" s="610"/>
      <c r="E991" s="610"/>
      <c r="F991" s="610"/>
      <c r="G991" s="610"/>
      <c r="H991" s="610"/>
      <c r="I991" s="610"/>
      <c r="J991" s="610"/>
      <c r="K991" s="610"/>
      <c r="L991" s="610"/>
      <c r="M991" s="610"/>
      <c r="N991" s="610"/>
      <c r="O991" s="610"/>
      <c r="P991" s="610"/>
      <c r="Q991" s="610"/>
    </row>
    <row r="992" ht="25.15" customHeight="true" x14ac:dyDescent="0.2">
      <c r="C992" s="610"/>
      <c r="D992" s="610"/>
      <c r="E992" s="610"/>
      <c r="F992" s="610"/>
      <c r="G992" s="610"/>
      <c r="H992" s="610"/>
      <c r="I992" s="610"/>
      <c r="J992" s="610"/>
      <c r="K992" s="610"/>
      <c r="L992" s="610"/>
      <c r="M992" s="610"/>
      <c r="N992" s="610"/>
      <c r="O992" s="610"/>
      <c r="P992" s="610"/>
      <c r="Q992" s="610"/>
    </row>
    <row r="993" ht="25.15" customHeight="true" x14ac:dyDescent="0.2">
      <c r="C993" s="610"/>
      <c r="D993" s="610"/>
      <c r="E993" s="610"/>
      <c r="F993" s="610"/>
      <c r="G993" s="610"/>
      <c r="H993" s="610"/>
      <c r="I993" s="610"/>
      <c r="J993" s="610"/>
      <c r="K993" s="610"/>
      <c r="L993" s="610"/>
      <c r="M993" s="610"/>
      <c r="N993" s="610"/>
      <c r="O993" s="610"/>
      <c r="P993" s="610"/>
      <c r="Q993" s="610"/>
    </row>
    <row r="994" ht="25.15" customHeight="true" x14ac:dyDescent="0.2">
      <c r="C994" s="610"/>
      <c r="D994" s="610"/>
      <c r="E994" s="610"/>
      <c r="F994" s="610"/>
      <c r="G994" s="610"/>
      <c r="H994" s="610"/>
      <c r="I994" s="610"/>
      <c r="J994" s="610"/>
      <c r="K994" s="610"/>
      <c r="L994" s="610"/>
      <c r="M994" s="610"/>
      <c r="N994" s="610"/>
      <c r="O994" s="610"/>
      <c r="P994" s="610"/>
      <c r="Q994" s="610"/>
    </row>
    <row r="995" ht="25.15" customHeight="true" x14ac:dyDescent="0.2">
      <c r="C995" s="610"/>
      <c r="D995" s="610"/>
      <c r="E995" s="610"/>
      <c r="F995" s="610"/>
      <c r="G995" s="610"/>
      <c r="H995" s="610"/>
      <c r="I995" s="610"/>
      <c r="J995" s="610"/>
      <c r="K995" s="610"/>
      <c r="L995" s="610"/>
      <c r="M995" s="610"/>
      <c r="N995" s="610"/>
      <c r="O995" s="610"/>
      <c r="P995" s="610"/>
      <c r="Q995" s="610"/>
    </row>
    <row r="996" ht="25.15" customHeight="true" x14ac:dyDescent="0.2">
      <c r="C996" s="610"/>
      <c r="D996" s="610"/>
      <c r="E996" s="610"/>
      <c r="F996" s="610"/>
      <c r="G996" s="610"/>
      <c r="H996" s="610"/>
      <c r="I996" s="610"/>
      <c r="J996" s="610"/>
      <c r="K996" s="610"/>
      <c r="L996" s="610"/>
      <c r="M996" s="610"/>
      <c r="N996" s="610"/>
      <c r="O996" s="610"/>
      <c r="P996" s="610"/>
      <c r="Q996" s="610"/>
    </row>
    <row r="997" ht="25.15" customHeight="true" x14ac:dyDescent="0.2">
      <c r="C997" s="610"/>
      <c r="D997" s="610"/>
      <c r="E997" s="610"/>
      <c r="F997" s="610"/>
      <c r="G997" s="610"/>
      <c r="H997" s="610"/>
      <c r="I997" s="610"/>
      <c r="J997" s="610"/>
      <c r="K997" s="610"/>
      <c r="L997" s="610"/>
      <c r="M997" s="610"/>
      <c r="N997" s="610"/>
      <c r="O997" s="610"/>
      <c r="P997" s="610"/>
      <c r="Q997" s="610"/>
    </row>
    <row r="998" ht="25.15" customHeight="true" x14ac:dyDescent="0.2">
      <c r="C998" s="610"/>
      <c r="D998" s="610"/>
      <c r="E998" s="610"/>
      <c r="F998" s="610"/>
      <c r="G998" s="610"/>
      <c r="H998" s="610"/>
      <c r="I998" s="610"/>
      <c r="J998" s="610"/>
      <c r="K998" s="610"/>
      <c r="L998" s="610"/>
      <c r="M998" s="610"/>
      <c r="N998" s="610"/>
      <c r="O998" s="610"/>
      <c r="P998" s="610"/>
      <c r="Q998" s="610"/>
    </row>
    <row r="999" ht="25.15" customHeight="true" x14ac:dyDescent="0.2">
      <c r="C999" s="610"/>
      <c r="D999" s="610"/>
      <c r="E999" s="610"/>
      <c r="F999" s="610"/>
      <c r="G999" s="610"/>
      <c r="H999" s="610"/>
      <c r="I999" s="610"/>
      <c r="J999" s="610"/>
      <c r="K999" s="610"/>
      <c r="L999" s="610"/>
      <c r="M999" s="610"/>
      <c r="N999" s="610"/>
      <c r="O999" s="610"/>
      <c r="P999" s="610"/>
      <c r="Q999" s="610"/>
    </row>
    <row r="1000" ht="25.15" customHeight="true" x14ac:dyDescent="0.2">
      <c r="C1000" s="610"/>
      <c r="D1000" s="610"/>
      <c r="E1000" s="610"/>
      <c r="F1000" s="610"/>
      <c r="G1000" s="610"/>
      <c r="H1000" s="610"/>
      <c r="I1000" s="610"/>
      <c r="J1000" s="610"/>
      <c r="K1000" s="610"/>
      <c r="L1000" s="610"/>
      <c r="M1000" s="610"/>
      <c r="N1000" s="610"/>
      <c r="O1000" s="610"/>
      <c r="P1000" s="610"/>
      <c r="Q1000" s="610"/>
    </row>
    <row r="1001" ht="25.15" customHeight="true" x14ac:dyDescent="0.2">
      <c r="C1001" s="610"/>
      <c r="D1001" s="610"/>
      <c r="E1001" s="610"/>
      <c r="F1001" s="610"/>
      <c r="G1001" s="610"/>
      <c r="H1001" s="610"/>
      <c r="I1001" s="610"/>
      <c r="J1001" s="610"/>
      <c r="K1001" s="610"/>
      <c r="L1001" s="610"/>
      <c r="M1001" s="610"/>
      <c r="N1001" s="610"/>
      <c r="O1001" s="610"/>
      <c r="P1001" s="610"/>
      <c r="Q1001" s="610"/>
    </row>
    <row r="1002" ht="25.15" customHeight="true" x14ac:dyDescent="0.2">
      <c r="C1002" s="610"/>
      <c r="D1002" s="610"/>
      <c r="E1002" s="610"/>
      <c r="F1002" s="610"/>
      <c r="G1002" s="610"/>
      <c r="H1002" s="610"/>
      <c r="I1002" s="610"/>
      <c r="J1002" s="610"/>
      <c r="K1002" s="610"/>
      <c r="L1002" s="610"/>
      <c r="M1002" s="610"/>
      <c r="N1002" s="610"/>
      <c r="O1002" s="610"/>
      <c r="P1002" s="610"/>
      <c r="Q1002" s="610"/>
    </row>
    <row r="1003" ht="25.15" customHeight="true" x14ac:dyDescent="0.2">
      <c r="C1003" s="610"/>
      <c r="D1003" s="610"/>
      <c r="E1003" s="610"/>
      <c r="F1003" s="610"/>
      <c r="G1003" s="610"/>
      <c r="H1003" s="610"/>
      <c r="I1003" s="610"/>
      <c r="J1003" s="610"/>
      <c r="K1003" s="610"/>
      <c r="L1003" s="610"/>
      <c r="M1003" s="610"/>
      <c r="N1003" s="610"/>
      <c r="O1003" s="610"/>
      <c r="P1003" s="610"/>
      <c r="Q1003" s="610"/>
    </row>
    <row r="1004" ht="25.15" customHeight="true" x14ac:dyDescent="0.2">
      <c r="C1004" s="610"/>
      <c r="D1004" s="610"/>
      <c r="E1004" s="610"/>
      <c r="F1004" s="610"/>
      <c r="G1004" s="610"/>
      <c r="H1004" s="610"/>
      <c r="I1004" s="610"/>
      <c r="J1004" s="610"/>
      <c r="K1004" s="610"/>
      <c r="L1004" s="610"/>
      <c r="M1004" s="610"/>
      <c r="N1004" s="610"/>
      <c r="O1004" s="610"/>
      <c r="P1004" s="610"/>
      <c r="Q1004" s="610"/>
    </row>
    <row r="1005" ht="25.15" customHeight="true" x14ac:dyDescent="0.2">
      <c r="C1005" s="610"/>
      <c r="D1005" s="610"/>
      <c r="E1005" s="610"/>
      <c r="F1005" s="610"/>
      <c r="G1005" s="610"/>
      <c r="H1005" s="610"/>
      <c r="I1005" s="610"/>
      <c r="J1005" s="610"/>
      <c r="K1005" s="610"/>
      <c r="L1005" s="610"/>
      <c r="M1005" s="610"/>
      <c r="N1005" s="610"/>
      <c r="O1005" s="610"/>
      <c r="P1005" s="610"/>
      <c r="Q1005" s="610"/>
    </row>
    <row r="1006" ht="25.15" customHeight="true" x14ac:dyDescent="0.2">
      <c r="C1006" s="610"/>
      <c r="D1006" s="610"/>
      <c r="E1006" s="610"/>
      <c r="F1006" s="610"/>
      <c r="G1006" s="610"/>
      <c r="H1006" s="610"/>
      <c r="I1006" s="610"/>
      <c r="J1006" s="610"/>
      <c r="K1006" s="610"/>
      <c r="L1006" s="610"/>
      <c r="M1006" s="610"/>
      <c r="N1006" s="610"/>
      <c r="O1006" s="610"/>
      <c r="P1006" s="610"/>
      <c r="Q1006" s="610"/>
    </row>
    <row r="1007" ht="25.15" customHeight="true" x14ac:dyDescent="0.2">
      <c r="C1007" s="610"/>
      <c r="D1007" s="610"/>
      <c r="E1007" s="610"/>
      <c r="F1007" s="610"/>
      <c r="G1007" s="610"/>
      <c r="H1007" s="610"/>
      <c r="I1007" s="610"/>
      <c r="J1007" s="610"/>
      <c r="K1007" s="610"/>
      <c r="L1007" s="610"/>
      <c r="M1007" s="610"/>
      <c r="N1007" s="610"/>
      <c r="O1007" s="610"/>
      <c r="P1007" s="610"/>
      <c r="Q1007" s="610"/>
    </row>
    <row r="1008" ht="25.15" customHeight="true" x14ac:dyDescent="0.2">
      <c r="C1008" s="610"/>
      <c r="D1008" s="610"/>
      <c r="E1008" s="610"/>
      <c r="F1008" s="610"/>
      <c r="G1008" s="610"/>
      <c r="H1008" s="610"/>
      <c r="I1008" s="610"/>
      <c r="J1008" s="610"/>
      <c r="K1008" s="610"/>
      <c r="L1008" s="610"/>
      <c r="M1008" s="610"/>
      <c r="N1008" s="610"/>
      <c r="O1008" s="610"/>
      <c r="P1008" s="610"/>
      <c r="Q1008" s="610"/>
    </row>
    <row r="1009" ht="25.15" customHeight="true" x14ac:dyDescent="0.2">
      <c r="C1009" s="610"/>
      <c r="D1009" s="610"/>
      <c r="E1009" s="610"/>
      <c r="F1009" s="610"/>
      <c r="G1009" s="610"/>
      <c r="H1009" s="610"/>
      <c r="I1009" s="610"/>
      <c r="J1009" s="610"/>
      <c r="K1009" s="610"/>
      <c r="L1009" s="610"/>
      <c r="M1009" s="610"/>
      <c r="N1009" s="610"/>
      <c r="O1009" s="610"/>
      <c r="P1009" s="610"/>
      <c r="Q1009" s="610"/>
    </row>
    <row r="1010" ht="25.15" customHeight="true" x14ac:dyDescent="0.2">
      <c r="C1010" s="610"/>
      <c r="D1010" s="610"/>
      <c r="E1010" s="610"/>
      <c r="F1010" s="610"/>
      <c r="G1010" s="610"/>
      <c r="H1010" s="610"/>
      <c r="I1010" s="610"/>
      <c r="J1010" s="610"/>
      <c r="K1010" s="610"/>
      <c r="L1010" s="610"/>
      <c r="M1010" s="610"/>
      <c r="N1010" s="610"/>
      <c r="O1010" s="610"/>
      <c r="P1010" s="610"/>
      <c r="Q1010" s="610"/>
    </row>
    <row r="1011" ht="25.15" customHeight="true" x14ac:dyDescent="0.2">
      <c r="C1011" s="610"/>
      <c r="D1011" s="610"/>
      <c r="E1011" s="610"/>
      <c r="F1011" s="610"/>
      <c r="G1011" s="610"/>
      <c r="H1011" s="610"/>
      <c r="I1011" s="610"/>
      <c r="J1011" s="610"/>
      <c r="K1011" s="610"/>
      <c r="L1011" s="610"/>
      <c r="M1011" s="610"/>
      <c r="N1011" s="610"/>
      <c r="O1011" s="610"/>
      <c r="P1011" s="610"/>
      <c r="Q1011" s="610"/>
    </row>
    <row r="1012" ht="25.15" customHeight="true" x14ac:dyDescent="0.2">
      <c r="C1012" s="610"/>
      <c r="D1012" s="610"/>
      <c r="E1012" s="610"/>
      <c r="F1012" s="610"/>
      <c r="G1012" s="610"/>
      <c r="H1012" s="610"/>
      <c r="I1012" s="610"/>
      <c r="J1012" s="610"/>
      <c r="K1012" s="610"/>
      <c r="L1012" s="610"/>
      <c r="M1012" s="610"/>
      <c r="N1012" s="610"/>
      <c r="O1012" s="610"/>
      <c r="P1012" s="610"/>
      <c r="Q1012" s="610"/>
    </row>
    <row r="1013" ht="25.15" customHeight="true" x14ac:dyDescent="0.2">
      <c r="C1013" s="610"/>
      <c r="D1013" s="610"/>
      <c r="E1013" s="610"/>
      <c r="F1013" s="610"/>
      <c r="G1013" s="610"/>
      <c r="H1013" s="610"/>
      <c r="I1013" s="610"/>
      <c r="J1013" s="610"/>
      <c r="K1013" s="610"/>
      <c r="L1013" s="610"/>
      <c r="M1013" s="610"/>
      <c r="N1013" s="610"/>
      <c r="O1013" s="610"/>
      <c r="P1013" s="610"/>
      <c r="Q1013" s="610"/>
    </row>
    <row r="1014" ht="25.15" customHeight="true" x14ac:dyDescent="0.2">
      <c r="C1014" s="610"/>
      <c r="D1014" s="610"/>
      <c r="E1014" s="610"/>
      <c r="F1014" s="610"/>
      <c r="G1014" s="610"/>
      <c r="H1014" s="610"/>
      <c r="I1014" s="610"/>
      <c r="J1014" s="610"/>
      <c r="K1014" s="610"/>
      <c r="L1014" s="610"/>
      <c r="M1014" s="610"/>
      <c r="N1014" s="610"/>
      <c r="O1014" s="610"/>
      <c r="P1014" s="610"/>
      <c r="Q1014" s="610"/>
    </row>
    <row r="1015" ht="25.15" customHeight="true" x14ac:dyDescent="0.2">
      <c r="C1015" s="610"/>
      <c r="D1015" s="610"/>
      <c r="E1015" s="610"/>
      <c r="F1015" s="610"/>
      <c r="G1015" s="610"/>
      <c r="H1015" s="610"/>
      <c r="I1015" s="610"/>
      <c r="J1015" s="610"/>
      <c r="K1015" s="610"/>
      <c r="L1015" s="610"/>
      <c r="M1015" s="610"/>
      <c r="N1015" s="610"/>
      <c r="O1015" s="610"/>
      <c r="P1015" s="610"/>
      <c r="Q1015" s="610"/>
    </row>
    <row r="1016" ht="25.15" customHeight="true" x14ac:dyDescent="0.2">
      <c r="C1016" s="610"/>
      <c r="D1016" s="610"/>
      <c r="E1016" s="610"/>
      <c r="F1016" s="610"/>
      <c r="G1016" s="610"/>
      <c r="H1016" s="610"/>
      <c r="I1016" s="610"/>
      <c r="J1016" s="610"/>
      <c r="K1016" s="610"/>
      <c r="L1016" s="610"/>
      <c r="M1016" s="610"/>
      <c r="N1016" s="610"/>
      <c r="O1016" s="610"/>
      <c r="P1016" s="610"/>
      <c r="Q1016" s="610"/>
    </row>
    <row r="1017" ht="25.15" customHeight="true" x14ac:dyDescent="0.2">
      <c r="C1017" s="610"/>
      <c r="D1017" s="610"/>
      <c r="E1017" s="610"/>
      <c r="F1017" s="610"/>
      <c r="G1017" s="610"/>
      <c r="H1017" s="610"/>
      <c r="I1017" s="610"/>
      <c r="J1017" s="610"/>
      <c r="K1017" s="610"/>
      <c r="L1017" s="610"/>
      <c r="M1017" s="610"/>
      <c r="N1017" s="610"/>
      <c r="O1017" s="610"/>
      <c r="P1017" s="610"/>
      <c r="Q1017" s="610"/>
    </row>
    <row r="1018" ht="25.15" customHeight="true" x14ac:dyDescent="0.2">
      <c r="C1018" s="610"/>
      <c r="D1018" s="610"/>
      <c r="E1018" s="610"/>
      <c r="F1018" s="610"/>
      <c r="G1018" s="610"/>
      <c r="H1018" s="610"/>
      <c r="I1018" s="610"/>
      <c r="J1018" s="610"/>
      <c r="K1018" s="610"/>
      <c r="L1018" s="610"/>
      <c r="M1018" s="610"/>
      <c r="N1018" s="610"/>
      <c r="O1018" s="610"/>
      <c r="P1018" s="610"/>
      <c r="Q1018" s="610"/>
    </row>
    <row r="1019" ht="25.15" customHeight="true" x14ac:dyDescent="0.2">
      <c r="C1019" s="610"/>
      <c r="D1019" s="610"/>
      <c r="E1019" s="610"/>
      <c r="F1019" s="610"/>
      <c r="G1019" s="610"/>
      <c r="H1019" s="610"/>
      <c r="I1019" s="610"/>
      <c r="J1019" s="610"/>
      <c r="K1019" s="610"/>
      <c r="L1019" s="610"/>
      <c r="M1019" s="610"/>
      <c r="N1019" s="610"/>
      <c r="O1019" s="610"/>
      <c r="P1019" s="610"/>
      <c r="Q1019" s="610"/>
    </row>
    <row r="1020" ht="25.15" customHeight="true" x14ac:dyDescent="0.2">
      <c r="C1020" s="610"/>
      <c r="D1020" s="610"/>
      <c r="E1020" s="610"/>
      <c r="F1020" s="610"/>
      <c r="G1020" s="610"/>
      <c r="H1020" s="610"/>
      <c r="I1020" s="610"/>
      <c r="J1020" s="610"/>
      <c r="K1020" s="610"/>
      <c r="L1020" s="610"/>
      <c r="M1020" s="610"/>
      <c r="N1020" s="610"/>
      <c r="O1020" s="610"/>
      <c r="P1020" s="610"/>
      <c r="Q1020" s="610"/>
    </row>
    <row r="1021" ht="25.15" customHeight="true" x14ac:dyDescent="0.2">
      <c r="C1021" s="610"/>
      <c r="D1021" s="610"/>
      <c r="E1021" s="610"/>
      <c r="F1021" s="610"/>
      <c r="G1021" s="610"/>
      <c r="H1021" s="610"/>
      <c r="I1021" s="610"/>
      <c r="J1021" s="610"/>
      <c r="K1021" s="610"/>
      <c r="L1021" s="610"/>
      <c r="M1021" s="610"/>
      <c r="N1021" s="610"/>
      <c r="O1021" s="610"/>
      <c r="P1021" s="610"/>
      <c r="Q1021" s="610"/>
    </row>
    <row r="1022" ht="25.15" customHeight="true" x14ac:dyDescent="0.2">
      <c r="C1022" s="610"/>
      <c r="D1022" s="610"/>
      <c r="E1022" s="610"/>
      <c r="F1022" s="610"/>
      <c r="G1022" s="610"/>
      <c r="H1022" s="610"/>
      <c r="I1022" s="610"/>
      <c r="J1022" s="610"/>
      <c r="K1022" s="610"/>
      <c r="L1022" s="610"/>
      <c r="M1022" s="610"/>
      <c r="N1022" s="610"/>
      <c r="O1022" s="610"/>
      <c r="P1022" s="610"/>
      <c r="Q1022" s="610"/>
    </row>
    <row r="1023" ht="25.15" customHeight="true" x14ac:dyDescent="0.2">
      <c r="C1023" s="610"/>
      <c r="D1023" s="610"/>
      <c r="E1023" s="610"/>
      <c r="F1023" s="610"/>
      <c r="G1023" s="610"/>
      <c r="H1023" s="610"/>
      <c r="I1023" s="610"/>
      <c r="J1023" s="610"/>
      <c r="K1023" s="610"/>
      <c r="L1023" s="610"/>
      <c r="M1023" s="610"/>
      <c r="N1023" s="610"/>
      <c r="O1023" s="610"/>
      <c r="P1023" s="610"/>
      <c r="Q1023" s="610"/>
    </row>
    <row r="1024" ht="25.15" customHeight="true" x14ac:dyDescent="0.2">
      <c r="C1024" s="610"/>
      <c r="D1024" s="610"/>
      <c r="E1024" s="610"/>
      <c r="F1024" s="610"/>
      <c r="G1024" s="610"/>
      <c r="H1024" s="610"/>
      <c r="I1024" s="610"/>
      <c r="J1024" s="610"/>
      <c r="K1024" s="610"/>
      <c r="L1024" s="610"/>
      <c r="M1024" s="610"/>
      <c r="N1024" s="610"/>
      <c r="O1024" s="610"/>
      <c r="P1024" s="610"/>
      <c r="Q1024" s="610"/>
    </row>
    <row r="1025" s="511" customFormat="true" ht="21" customHeight="true" x14ac:dyDescent="0.2">
      <c r="A1025" s="1066" t="s">
        <v>140</v>
      </c>
      <c r="B1025" s="1066"/>
      <c r="C1025" s="1066"/>
      <c r="Z1025" s="5"/>
      <c r="AA1025" s="5"/>
      <c r="AB1025" s="5"/>
      <c r="AC1025" s="5"/>
      <c r="AD1025" s="5"/>
      <c r="AE1025" s="5"/>
      <c r="AF1025" s="5"/>
      <c r="AG1025" s="5"/>
      <c r="AH1025" s="5"/>
      <c r="AI1025" s="5"/>
      <c r="AJ1025" s="5"/>
      <c r="AK1025" s="5"/>
      <c r="AL1025" s="5"/>
      <c r="AM1025" s="5"/>
      <c r="AN1025" s="5"/>
      <c r="AO1025" s="5"/>
      <c r="AP1025" s="5"/>
      <c r="AQ1025" s="5"/>
      <c r="AR1025" s="5"/>
      <c r="AS1025" s="5"/>
      <c r="AT1025" s="5"/>
      <c r="AU1025" s="5"/>
      <c r="AV1025" s="5"/>
      <c r="AW1025" s="5"/>
      <c r="AX1025" s="5"/>
      <c r="AY1025" s="5"/>
      <c r="AZ1025" s="5"/>
      <c r="BA1025" s="353"/>
      <c r="BB1025" s="422"/>
      <c r="BC1025"/>
      <c r="BD1025"/>
      <c r="BE1025"/>
      <c r="BF1025"/>
      <c r="BG1025"/>
      <c r="BH1025"/>
      <c r="BI1025"/>
      <c r="BJ1025"/>
      <c r="BK1025"/>
      <c r="BL1025"/>
      <c r="BM1025"/>
      <c r="BN1025"/>
      <c r="BO1025"/>
      <c r="BP1025"/>
      <c r="BQ1025"/>
      <c r="BR1025"/>
      <c r="BS1025"/>
      <c r="BT1025"/>
      <c r="BU1025"/>
      <c r="BV1025"/>
      <c r="BW1025"/>
      <c r="BX1025"/>
      <c r="BY1025" s="353"/>
      <c r="BZ1025" s="355"/>
      <c r="CA1025" s="355"/>
      <c r="CB1025" s="355"/>
      <c r="CC1025" s="355"/>
      <c r="CD1025" s="355"/>
      <c r="CE1025" s="355"/>
      <c r="CF1025" s="355"/>
      <c r="CG1025" s="355"/>
      <c r="CH1025" s="355"/>
      <c r="CI1025" s="355"/>
      <c r="CJ1025" s="355"/>
      <c r="CK1025" s="355"/>
      <c r="CL1025" s="355"/>
      <c r="CM1025" s="355"/>
      <c r="CN1025" s="355"/>
      <c r="CO1025" s="355"/>
      <c r="CP1025" s="355"/>
      <c r="CQ1025" s="355"/>
      <c r="CR1025" s="355"/>
      <c r="CS1025" s="355"/>
      <c r="CT1025" s="355"/>
      <c r="CU1025" s="355"/>
      <c r="CV1025" s="355"/>
      <c r="CW1025" s="355"/>
      <c r="CX1025" s="355"/>
      <c r="CY1025" s="355"/>
      <c r="CZ1025" s="355"/>
    </row>
    <row r="1026" s="511" customFormat="true" ht="15.95" customHeight="true" x14ac:dyDescent="0.2">
      <c r="A1026" s="1067" t="s">
        <v>192</v>
      </c>
      <c r="B1026" s="1067"/>
      <c r="C1026" s="514" t="s">
        <v>193</v>
      </c>
      <c r="Z1026" s="5"/>
      <c r="AA1026" s="5"/>
      <c r="AB1026" s="5"/>
      <c r="AC1026" s="5"/>
      <c r="AD1026" s="5"/>
      <c r="AE1026" s="5"/>
      <c r="AF1026" s="5"/>
      <c r="AG1026" s="5"/>
      <c r="AH1026" s="5"/>
      <c r="AI1026" s="5"/>
      <c r="AJ1026" s="5"/>
      <c r="AK1026" s="5"/>
      <c r="AL1026" s="5"/>
      <c r="AM1026" s="5"/>
      <c r="AN1026" s="5"/>
      <c r="AO1026" s="5"/>
      <c r="AP1026" s="5"/>
      <c r="AQ1026" s="5"/>
      <c r="AR1026" s="5"/>
      <c r="AS1026" s="5"/>
      <c r="AT1026" s="5"/>
      <c r="AU1026" s="5"/>
      <c r="AV1026" s="5"/>
      <c r="AW1026" s="5"/>
      <c r="AX1026" s="5"/>
      <c r="AY1026" s="5"/>
      <c r="AZ1026" s="5"/>
      <c r="BA1026" s="353"/>
      <c r="BB1026" s="422"/>
      <c r="BC1026"/>
      <c r="BD1026"/>
      <c r="BE1026"/>
      <c r="BF1026"/>
      <c r="BG1026"/>
      <c r="BH1026"/>
      <c r="BI1026"/>
      <c r="BJ1026"/>
      <c r="BK1026"/>
      <c r="BL1026"/>
      <c r="BM1026"/>
      <c r="BN1026"/>
      <c r="BO1026"/>
      <c r="BP1026"/>
      <c r="BQ1026"/>
      <c r="BR1026"/>
      <c r="BS1026"/>
      <c r="BT1026"/>
      <c r="BU1026"/>
      <c r="BV1026"/>
      <c r="BW1026"/>
      <c r="BX1026"/>
      <c r="BY1026" s="353"/>
      <c r="BZ1026" s="355"/>
      <c r="CA1026" s="355"/>
      <c r="CB1026" s="355"/>
      <c r="CC1026" s="355"/>
      <c r="CD1026" s="355"/>
      <c r="CE1026" s="355"/>
      <c r="CF1026" s="355"/>
      <c r="CG1026" s="355"/>
      <c r="CH1026" s="355"/>
      <c r="CI1026" s="355"/>
      <c r="CJ1026" s="355"/>
      <c r="CK1026" s="355"/>
      <c r="CL1026" s="355"/>
      <c r="CM1026" s="355"/>
      <c r="CN1026" s="355"/>
      <c r="CO1026" s="355"/>
      <c r="CP1026" s="355"/>
      <c r="CQ1026" s="355"/>
      <c r="CR1026" s="355"/>
      <c r="CS1026" s="355"/>
      <c r="CT1026" s="355"/>
      <c r="CU1026" s="355"/>
      <c r="CV1026" s="355"/>
      <c r="CW1026" s="355"/>
      <c r="CX1026" s="355"/>
      <c r="CY1026" s="355"/>
      <c r="CZ1026" s="355"/>
    </row>
    <row r="1027" s="511" customFormat="true" ht="17.1" hidden="true" customHeight="true" x14ac:dyDescent="0.2">
      <c r="A1027" s="515" t="s">
        <v>194</v>
      </c>
      <c r="B1027" s="516" t="s">
        <v>195</v>
      </c>
      <c r="C1027" s="517">
        <v>4478</v>
      </c>
      <c r="Z1027" s="5"/>
      <c r="AA1027" s="5"/>
      <c r="AB1027" s="5"/>
      <c r="AC1027" s="5"/>
      <c r="AD1027" s="5"/>
      <c r="AE1027" s="5"/>
      <c r="AF1027" s="5"/>
      <c r="AG1027" s="5"/>
      <c r="AH1027" s="5"/>
      <c r="AI1027" s="5"/>
      <c r="AJ1027" s="5"/>
      <c r="AK1027" s="5"/>
      <c r="AL1027" s="5"/>
      <c r="AM1027" s="5"/>
      <c r="AN1027" s="5"/>
      <c r="AO1027" s="5"/>
      <c r="AP1027" s="5"/>
      <c r="AQ1027" s="5"/>
      <c r="AR1027" s="5"/>
      <c r="AS1027" s="5"/>
      <c r="AT1027" s="5"/>
      <c r="AU1027" s="5"/>
      <c r="AV1027" s="5"/>
      <c r="AW1027" s="5"/>
      <c r="AX1027" s="5"/>
      <c r="AY1027" s="5"/>
      <c r="AZ1027" s="5"/>
      <c r="BA1027" s="353"/>
      <c r="BB1027" s="422"/>
      <c r="BC1027"/>
      <c r="BD1027"/>
      <c r="BE1027"/>
      <c r="BF1027"/>
      <c r="BG1027"/>
      <c r="BH1027"/>
      <c r="BI1027"/>
      <c r="BJ1027"/>
      <c r="BK1027"/>
      <c r="BL1027"/>
      <c r="BM1027"/>
      <c r="BN1027"/>
      <c r="BO1027"/>
      <c r="BP1027"/>
      <c r="BQ1027"/>
      <c r="BR1027"/>
      <c r="BS1027"/>
      <c r="BT1027"/>
      <c r="BU1027"/>
      <c r="BV1027"/>
      <c r="BW1027"/>
      <c r="BX1027"/>
      <c r="BY1027" s="353"/>
      <c r="BZ1027" s="355"/>
      <c r="CA1027" s="355"/>
      <c r="CB1027" s="355"/>
      <c r="CC1027" s="355"/>
      <c r="CD1027" s="355"/>
      <c r="CE1027" s="355"/>
      <c r="CF1027" s="355"/>
      <c r="CG1027" s="355"/>
      <c r="CH1027" s="355"/>
      <c r="CI1027" s="355"/>
      <c r="CJ1027" s="355"/>
      <c r="CK1027" s="355"/>
      <c r="CL1027" s="355"/>
      <c r="CM1027" s="355"/>
      <c r="CN1027" s="355"/>
      <c r="CO1027" s="355"/>
      <c r="CP1027" s="355"/>
      <c r="CQ1027" s="355"/>
      <c r="CR1027" s="355"/>
      <c r="CS1027" s="355"/>
      <c r="CT1027" s="355"/>
      <c r="CU1027" s="355"/>
      <c r="CV1027" s="355"/>
      <c r="CW1027" s="355"/>
      <c r="CX1027" s="355"/>
      <c r="CY1027" s="355"/>
      <c r="CZ1027" s="355"/>
    </row>
    <row r="1028" s="511" customFormat="true" ht="17.1" hidden="true" customHeight="true" x14ac:dyDescent="0.2">
      <c r="A1028" s="518" t="s">
        <v>196</v>
      </c>
      <c r="B1028" s="519" t="s">
        <v>195</v>
      </c>
      <c r="C1028" s="520">
        <v>4478</v>
      </c>
      <c r="Z1028" s="5"/>
      <c r="AA1028" s="5"/>
      <c r="AB1028" s="5"/>
      <c r="AC1028" s="5"/>
      <c r="AD1028" s="5"/>
      <c r="AE1028" s="5"/>
      <c r="AF1028" s="5"/>
      <c r="AG1028" s="5"/>
      <c r="AH1028" s="5"/>
      <c r="AI1028" s="5"/>
      <c r="AJ1028" s="5"/>
      <c r="AK1028" s="5"/>
      <c r="AL1028" s="5"/>
      <c r="AM1028" s="5"/>
      <c r="AN1028" s="5"/>
      <c r="AO1028" s="5"/>
      <c r="AP1028" s="5"/>
      <c r="AQ1028" s="5"/>
      <c r="AR1028" s="5"/>
      <c r="AS1028" s="5"/>
      <c r="AT1028" s="5"/>
      <c r="AU1028" s="5"/>
      <c r="AV1028" s="5"/>
      <c r="AW1028" s="5"/>
      <c r="AX1028" s="5"/>
      <c r="AY1028" s="5"/>
      <c r="AZ1028" s="5"/>
      <c r="BA1028" s="353"/>
      <c r="BB1028" s="422"/>
      <c r="BC1028"/>
      <c r="BD1028"/>
      <c r="BE1028"/>
      <c r="BF1028"/>
      <c r="BG1028"/>
      <c r="BH1028"/>
      <c r="BI1028"/>
      <c r="BJ1028"/>
      <c r="BK1028"/>
      <c r="BL1028"/>
      <c r="BM1028"/>
      <c r="BN1028"/>
      <c r="BO1028"/>
      <c r="BP1028"/>
      <c r="BQ1028"/>
      <c r="BR1028"/>
      <c r="BS1028"/>
      <c r="BT1028"/>
      <c r="BU1028"/>
      <c r="BV1028"/>
      <c r="BW1028"/>
      <c r="BX1028"/>
      <c r="BY1028" s="353"/>
      <c r="BZ1028" s="355"/>
      <c r="CA1028" s="355"/>
      <c r="CB1028" s="355"/>
      <c r="CC1028" s="355"/>
      <c r="CD1028" s="355"/>
      <c r="CE1028" s="355"/>
      <c r="CF1028" s="355"/>
      <c r="CG1028" s="355"/>
      <c r="CH1028" s="355"/>
      <c r="CI1028" s="355"/>
      <c r="CJ1028" s="355"/>
      <c r="CK1028" s="355"/>
      <c r="CL1028" s="355"/>
      <c r="CM1028" s="355"/>
      <c r="CN1028" s="355"/>
      <c r="CO1028" s="355"/>
      <c r="CP1028" s="355"/>
      <c r="CQ1028" s="355"/>
      <c r="CR1028" s="355"/>
      <c r="CS1028" s="355"/>
      <c r="CT1028" s="355"/>
      <c r="CU1028" s="355"/>
      <c r="CV1028" s="355"/>
      <c r="CW1028" s="355"/>
      <c r="CX1028" s="355"/>
      <c r="CY1028" s="355"/>
      <c r="CZ1028" s="355"/>
    </row>
    <row r="1029" s="511" customFormat="true" ht="17.1" hidden="true" customHeight="true" x14ac:dyDescent="0.2">
      <c r="A1029" s="518" t="s">
        <v>197</v>
      </c>
      <c r="B1029" s="519" t="s">
        <v>198</v>
      </c>
      <c r="C1029" s="520">
        <v>4478</v>
      </c>
      <c r="Z1029" s="5"/>
      <c r="AA1029" s="5"/>
      <c r="AB1029" s="5"/>
      <c r="AC1029" s="5"/>
      <c r="AD1029" s="5"/>
      <c r="AE1029" s="5"/>
      <c r="AF1029" s="5"/>
      <c r="AG1029" s="5"/>
      <c r="AH1029" s="5"/>
      <c r="AI1029" s="5"/>
      <c r="AJ1029" s="5"/>
      <c r="AK1029" s="5"/>
      <c r="AL1029" s="5"/>
      <c r="AM1029" s="5"/>
      <c r="AN1029" s="5"/>
      <c r="AO1029" s="5"/>
      <c r="AP1029" s="5"/>
      <c r="AQ1029" s="5"/>
      <c r="AR1029" s="5"/>
      <c r="AS1029" s="5"/>
      <c r="AT1029" s="5"/>
      <c r="AU1029" s="5"/>
      <c r="AV1029" s="5"/>
      <c r="AW1029" s="5"/>
      <c r="AX1029" s="5"/>
      <c r="AY1029" s="5"/>
      <c r="AZ1029" s="5"/>
      <c r="BA1029" s="353"/>
      <c r="BB1029" s="422"/>
      <c r="BC1029"/>
      <c r="BD1029"/>
      <c r="BE1029"/>
      <c r="BF1029"/>
      <c r="BG1029"/>
      <c r="BH1029"/>
      <c r="BI1029"/>
      <c r="BJ1029"/>
      <c r="BK1029"/>
      <c r="BL1029"/>
      <c r="BM1029"/>
      <c r="BN1029"/>
      <c r="BO1029"/>
      <c r="BP1029"/>
      <c r="BQ1029"/>
      <c r="BR1029"/>
      <c r="BS1029"/>
      <c r="BT1029"/>
      <c r="BU1029"/>
      <c r="BV1029"/>
      <c r="BW1029"/>
      <c r="BX1029"/>
      <c r="BY1029" s="353"/>
      <c r="BZ1029" s="355"/>
      <c r="CA1029" s="355"/>
      <c r="CB1029" s="355"/>
      <c r="CC1029" s="355"/>
      <c r="CD1029" s="355"/>
      <c r="CE1029" s="355"/>
      <c r="CF1029" s="355"/>
      <c r="CG1029" s="355"/>
      <c r="CH1029" s="355"/>
      <c r="CI1029" s="355"/>
      <c r="CJ1029" s="355"/>
      <c r="CK1029" s="355"/>
      <c r="CL1029" s="355"/>
      <c r="CM1029" s="355"/>
      <c r="CN1029" s="355"/>
      <c r="CO1029" s="355"/>
      <c r="CP1029" s="355"/>
      <c r="CQ1029" s="355"/>
      <c r="CR1029" s="355"/>
      <c r="CS1029" s="355"/>
      <c r="CT1029" s="355"/>
      <c r="CU1029" s="355"/>
      <c r="CV1029" s="355"/>
      <c r="CW1029" s="355"/>
      <c r="CX1029" s="355"/>
      <c r="CY1029" s="355"/>
      <c r="CZ1029" s="355"/>
    </row>
    <row r="1030" s="511" customFormat="true" ht="17.1" hidden="true" customHeight="true" x14ac:dyDescent="0.2">
      <c r="A1030" s="518" t="s">
        <v>199</v>
      </c>
      <c r="B1030" s="519" t="s">
        <v>200</v>
      </c>
      <c r="C1030" s="520">
        <v>4478</v>
      </c>
      <c r="Z1030" s="5"/>
      <c r="AA1030" s="5"/>
      <c r="AB1030" s="5"/>
      <c r="AC1030" s="5"/>
      <c r="AD1030" s="5"/>
      <c r="AE1030" s="5"/>
      <c r="AF1030" s="5"/>
      <c r="AG1030" s="5"/>
      <c r="AH1030" s="5"/>
      <c r="AI1030" s="5"/>
      <c r="AJ1030" s="5"/>
      <c r="AK1030" s="5"/>
      <c r="AL1030" s="5"/>
      <c r="AM1030" s="5"/>
      <c r="AN1030" s="5"/>
      <c r="AO1030" s="5"/>
      <c r="AP1030" s="5"/>
      <c r="AQ1030" s="5"/>
      <c r="AR1030" s="5"/>
      <c r="AS1030" s="5"/>
      <c r="AT1030" s="5"/>
      <c r="AU1030" s="5"/>
      <c r="AV1030" s="5"/>
      <c r="AW1030" s="5"/>
      <c r="AX1030" s="5"/>
      <c r="AY1030" s="5"/>
      <c r="AZ1030" s="5"/>
      <c r="BA1030" s="353"/>
      <c r="BB1030" s="422"/>
      <c r="BC1030"/>
      <c r="BD1030"/>
      <c r="BE1030"/>
      <c r="BF1030"/>
      <c r="BG1030"/>
      <c r="BH1030"/>
      <c r="BI1030"/>
      <c r="BJ1030"/>
      <c r="BK1030"/>
      <c r="BL1030"/>
      <c r="BM1030"/>
      <c r="BN1030"/>
      <c r="BO1030"/>
      <c r="BP1030"/>
      <c r="BQ1030"/>
      <c r="BR1030"/>
      <c r="BS1030"/>
      <c r="BT1030"/>
      <c r="BU1030"/>
      <c r="BV1030"/>
      <c r="BW1030"/>
      <c r="BX1030"/>
      <c r="BY1030" s="353"/>
      <c r="BZ1030" s="355"/>
      <c r="CA1030" s="355"/>
      <c r="CB1030" s="355"/>
      <c r="CC1030" s="355"/>
      <c r="CD1030" s="355"/>
      <c r="CE1030" s="355"/>
      <c r="CF1030" s="355"/>
      <c r="CG1030" s="355"/>
      <c r="CH1030" s="355"/>
      <c r="CI1030" s="355"/>
      <c r="CJ1030" s="355"/>
      <c r="CK1030" s="355"/>
      <c r="CL1030" s="355"/>
      <c r="CM1030" s="355"/>
      <c r="CN1030" s="355"/>
      <c r="CO1030" s="355"/>
      <c r="CP1030" s="355"/>
      <c r="CQ1030" s="355"/>
      <c r="CR1030" s="355"/>
      <c r="CS1030" s="355"/>
      <c r="CT1030" s="355"/>
      <c r="CU1030" s="355"/>
      <c r="CV1030" s="355"/>
      <c r="CW1030" s="355"/>
      <c r="CX1030" s="355"/>
      <c r="CY1030" s="355"/>
      <c r="CZ1030" s="355"/>
    </row>
    <row r="1031" s="511" customFormat="true" ht="17.1" customHeight="true" x14ac:dyDescent="0.2">
      <c r="A1031" s="1068" t="s">
        <v>201</v>
      </c>
      <c r="B1031" s="519" t="s">
        <v>202</v>
      </c>
      <c r="C1031" s="520">
        <v>2313</v>
      </c>
      <c r="Z1031" s="5"/>
      <c r="AA1031" s="5"/>
      <c r="AB1031" s="5"/>
      <c r="AC1031" s="5"/>
      <c r="AD1031" s="5"/>
      <c r="AE1031" s="5"/>
      <c r="AF1031" s="5"/>
      <c r="AG1031" s="5"/>
      <c r="AH1031" s="5"/>
      <c r="AI1031" s="5"/>
      <c r="AJ1031" s="5"/>
      <c r="AK1031" s="5"/>
      <c r="AL1031" s="5"/>
      <c r="AM1031" s="5"/>
      <c r="AN1031" s="5"/>
      <c r="AO1031" s="5"/>
      <c r="AP1031" s="5"/>
      <c r="AQ1031" s="5"/>
      <c r="AR1031" s="5"/>
      <c r="AS1031" s="5"/>
      <c r="AT1031" s="5"/>
      <c r="AU1031" s="5"/>
      <c r="AV1031" s="5"/>
      <c r="AW1031" s="5"/>
      <c r="AX1031" s="5"/>
      <c r="AY1031" s="5"/>
      <c r="AZ1031" s="5"/>
      <c r="BA1031" s="353"/>
      <c r="BB1031" s="422"/>
      <c r="BC1031"/>
      <c r="BD1031"/>
      <c r="BE1031"/>
      <c r="BF1031"/>
      <c r="BG1031"/>
      <c r="BH1031"/>
      <c r="BI1031"/>
      <c r="BJ1031"/>
      <c r="BK1031"/>
      <c r="BL1031"/>
      <c r="BM1031"/>
      <c r="BN1031"/>
      <c r="BO1031"/>
      <c r="BP1031"/>
      <c r="BQ1031"/>
      <c r="BR1031"/>
      <c r="BS1031"/>
      <c r="BT1031"/>
      <c r="BU1031"/>
      <c r="BV1031"/>
      <c r="BW1031"/>
      <c r="BX1031"/>
      <c r="BY1031" s="353"/>
      <c r="BZ1031" s="355"/>
      <c r="CA1031" s="355"/>
      <c r="CB1031" s="355"/>
      <c r="CC1031" s="355"/>
      <c r="CD1031" s="355"/>
      <c r="CE1031" s="355"/>
      <c r="CF1031" s="355"/>
      <c r="CG1031" s="355"/>
      <c r="CH1031" s="355"/>
      <c r="CI1031" s="355"/>
      <c r="CJ1031" s="355"/>
      <c r="CK1031" s="355"/>
      <c r="CL1031" s="355"/>
      <c r="CM1031" s="355"/>
      <c r="CN1031" s="355"/>
      <c r="CO1031" s="355"/>
      <c r="CP1031" s="355"/>
      <c r="CQ1031" s="355"/>
      <c r="CR1031" s="355"/>
      <c r="CS1031" s="355"/>
      <c r="CT1031" s="355"/>
      <c r="CU1031" s="355"/>
      <c r="CV1031" s="355"/>
      <c r="CW1031" s="355"/>
      <c r="CX1031" s="355"/>
      <c r="CY1031" s="355"/>
      <c r="CZ1031" s="355"/>
    </row>
    <row r="1032" s="511" customFormat="true" ht="17.1" customHeight="true" x14ac:dyDescent="0.2">
      <c r="A1032" s="1068"/>
      <c r="B1032" s="519" t="s">
        <v>203</v>
      </c>
      <c r="C1032" s="520">
        <v>2165</v>
      </c>
      <c r="Z1032" s="5"/>
      <c r="AA1032" s="5"/>
      <c r="AB1032" s="5"/>
      <c r="AC1032" s="5"/>
      <c r="AD1032" s="5"/>
      <c r="AE1032" s="5"/>
      <c r="AF1032" s="5"/>
      <c r="AG1032" s="5"/>
      <c r="AH1032" s="5"/>
      <c r="AI1032" s="5"/>
      <c r="AJ1032" s="5"/>
      <c r="AK1032" s="5"/>
      <c r="AL1032" s="5"/>
      <c r="AM1032" s="5"/>
      <c r="AN1032" s="5"/>
      <c r="AO1032" s="5"/>
      <c r="AP1032" s="5"/>
      <c r="AQ1032" s="5"/>
      <c r="AR1032" s="5"/>
      <c r="AS1032" s="5"/>
      <c r="AT1032" s="5"/>
      <c r="AU1032" s="5"/>
      <c r="AV1032" s="5"/>
      <c r="AW1032" s="5"/>
      <c r="AX1032" s="5"/>
      <c r="AY1032" s="5"/>
      <c r="AZ1032" s="5"/>
      <c r="BA1032" s="353"/>
      <c r="BB1032" s="422"/>
      <c r="BC1032"/>
      <c r="BD1032"/>
      <c r="BE1032"/>
      <c r="BF1032"/>
      <c r="BG1032"/>
      <c r="BH1032"/>
      <c r="BI1032"/>
      <c r="BJ1032"/>
      <c r="BK1032"/>
      <c r="BL1032"/>
      <c r="BM1032"/>
      <c r="BN1032"/>
      <c r="BO1032"/>
      <c r="BP1032"/>
      <c r="BQ1032"/>
      <c r="BR1032"/>
      <c r="BS1032"/>
      <c r="BT1032"/>
      <c r="BU1032"/>
      <c r="BV1032"/>
      <c r="BW1032"/>
      <c r="BX1032"/>
      <c r="BY1032" s="353"/>
      <c r="BZ1032" s="355"/>
      <c r="CA1032" s="355"/>
      <c r="CB1032" s="355"/>
      <c r="CC1032" s="355"/>
      <c r="CD1032" s="355"/>
      <c r="CE1032" s="355"/>
      <c r="CF1032" s="355"/>
      <c r="CG1032" s="355"/>
      <c r="CH1032" s="355"/>
      <c r="CI1032" s="355"/>
      <c r="CJ1032" s="355"/>
      <c r="CK1032" s="355"/>
      <c r="CL1032" s="355"/>
      <c r="CM1032" s="355"/>
      <c r="CN1032" s="355"/>
      <c r="CO1032" s="355"/>
      <c r="CP1032" s="355"/>
      <c r="CQ1032" s="355"/>
      <c r="CR1032" s="355"/>
      <c r="CS1032" s="355"/>
      <c r="CT1032" s="355"/>
      <c r="CU1032" s="355"/>
      <c r="CV1032" s="355"/>
      <c r="CW1032" s="355"/>
      <c r="CX1032" s="355"/>
      <c r="CY1032" s="355"/>
      <c r="CZ1032" s="355"/>
    </row>
    <row r="1033" s="511" customFormat="true" ht="17.1" customHeight="true" x14ac:dyDescent="0.2">
      <c r="A1033" s="1069"/>
      <c r="B1033" s="521" t="s">
        <v>204</v>
      </c>
      <c r="C1033" s="522">
        <v>0</v>
      </c>
      <c r="Z1033" s="5"/>
      <c r="AA1033" s="5"/>
      <c r="AB1033" s="5"/>
      <c r="AC1033" s="5"/>
      <c r="AD1033" s="5"/>
      <c r="AE1033" s="5"/>
      <c r="AF1033" s="5"/>
      <c r="AG1033" s="5"/>
      <c r="AH1033" s="5"/>
      <c r="AI1033" s="5"/>
      <c r="AJ1033" s="5"/>
      <c r="AK1033" s="5"/>
      <c r="AL1033" s="5"/>
      <c r="AM1033" s="5"/>
      <c r="AN1033" s="5"/>
      <c r="AO1033" s="5"/>
      <c r="AP1033" s="5"/>
      <c r="AQ1033" s="5"/>
      <c r="AR1033" s="5"/>
      <c r="AS1033" s="5"/>
      <c r="AT1033" s="5"/>
      <c r="AU1033" s="5"/>
      <c r="AV1033" s="5"/>
      <c r="AW1033" s="5"/>
      <c r="AX1033" s="5"/>
      <c r="AY1033" s="5"/>
      <c r="AZ1033" s="5"/>
      <c r="BA1033" s="525"/>
      <c r="BB1033" s="308"/>
      <c r="BC1033" s="525"/>
      <c r="BD1033" s="525"/>
      <c r="BE1033" s="525"/>
      <c r="BF1033" s="525"/>
      <c r="BG1033" s="525"/>
      <c r="BH1033" s="525"/>
      <c r="BI1033" s="525"/>
      <c r="BJ1033" s="525"/>
      <c r="BK1033" s="525"/>
      <c r="BL1033" s="525"/>
      <c r="BM1033" s="525"/>
      <c r="BN1033" s="525"/>
      <c r="BO1033" s="525"/>
      <c r="BP1033" s="525"/>
      <c r="BQ1033" s="525"/>
      <c r="BR1033" s="525"/>
      <c r="BS1033" s="525"/>
      <c r="BT1033" s="525"/>
      <c r="BU1033" s="525"/>
      <c r="BV1033" s="525"/>
      <c r="BW1033" s="525"/>
      <c r="BX1033" s="525"/>
      <c r="BY1033" s="525"/>
      <c r="BZ1033" s="338"/>
      <c r="CA1033" s="338"/>
      <c r="CB1033" s="338"/>
      <c r="CC1033" s="338"/>
      <c r="CD1033" s="338"/>
      <c r="CE1033" s="338"/>
      <c r="CF1033" s="338"/>
      <c r="CG1033" s="338"/>
      <c r="CH1033" s="338"/>
      <c r="CI1033" s="338"/>
      <c r="CJ1033" s="338"/>
      <c r="CK1033" s="338"/>
      <c r="CL1033" s="338"/>
      <c r="CM1033" s="338"/>
      <c r="CN1033" s="338"/>
      <c r="CO1033" s="338"/>
      <c r="CP1033" s="338"/>
      <c r="CQ1033" s="338"/>
      <c r="CR1033" s="338"/>
      <c r="CS1033" s="338"/>
      <c r="CT1033" s="338"/>
      <c r="CU1033" s="338"/>
      <c r="CV1033" s="338"/>
      <c r="CW1033" s="338"/>
      <c r="CX1033" s="338"/>
      <c r="CY1033" s="338"/>
      <c r="CZ1033" s="338"/>
    </row>
    <row r="1034" s="511" customFormat="true" ht="12.95" customHeight="true" x14ac:dyDescent="0.2">
      <c r="A1034" s="1070" t="s">
        <v>205</v>
      </c>
      <c r="B1034" s="1070"/>
      <c r="C1034" s="1070"/>
      <c r="Z1034" s="5"/>
      <c r="AA1034" s="5"/>
      <c r="AB1034" s="5"/>
      <c r="AC1034" s="5"/>
      <c r="AD1034" s="5"/>
      <c r="AE1034" s="5"/>
      <c r="AF1034" s="5"/>
      <c r="AG1034" s="5"/>
      <c r="AH1034" s="5"/>
      <c r="AI1034" s="5"/>
      <c r="AJ1034" s="5"/>
      <c r="AK1034" s="5"/>
      <c r="AL1034" s="5"/>
      <c r="AM1034" s="5"/>
      <c r="AN1034" s="5"/>
      <c r="AO1034" s="5"/>
      <c r="AP1034" s="5"/>
      <c r="AQ1034" s="5"/>
      <c r="AR1034" s="5"/>
      <c r="AS1034" s="5"/>
      <c r="AT1034" s="5"/>
      <c r="AU1034" s="5"/>
      <c r="AV1034" s="5"/>
      <c r="AW1034" s="5"/>
      <c r="AX1034" s="5"/>
      <c r="AY1034" s="5"/>
      <c r="AZ1034" s="5"/>
      <c r="BA1034" s="353"/>
      <c r="BB1034" s="422"/>
      <c r="BC1034"/>
      <c r="BD1034"/>
      <c r="BE1034"/>
      <c r="BF1034"/>
      <c r="BG1034"/>
      <c r="BH1034"/>
      <c r="BI1034"/>
      <c r="BJ1034"/>
      <c r="BK1034"/>
      <c r="BL1034"/>
      <c r="BM1034"/>
      <c r="BN1034"/>
      <c r="BO1034"/>
      <c r="BP1034"/>
      <c r="BQ1034"/>
      <c r="BR1034"/>
      <c r="BS1034"/>
      <c r="BT1034"/>
      <c r="BU1034"/>
      <c r="BV1034"/>
      <c r="BW1034"/>
      <c r="BX1034"/>
      <c r="BY1034" s="353"/>
      <c r="BZ1034" s="355"/>
      <c r="CA1034" s="355"/>
      <c r="CB1034" s="355"/>
      <c r="CC1034" s="355"/>
      <c r="CD1034" s="355"/>
      <c r="CE1034" s="355"/>
      <c r="CF1034" s="355"/>
      <c r="CG1034" s="355"/>
      <c r="CH1034" s="355"/>
      <c r="CI1034" s="355"/>
      <c r="CJ1034" s="355"/>
      <c r="CK1034" s="355"/>
      <c r="CL1034" s="355"/>
      <c r="CM1034" s="355"/>
      <c r="CN1034" s="355"/>
      <c r="CO1034" s="355"/>
      <c r="CP1034" s="355"/>
      <c r="CQ1034" s="355"/>
      <c r="CR1034" s="355"/>
      <c r="CS1034" s="355"/>
      <c r="CT1034" s="355"/>
      <c r="CU1034" s="355"/>
      <c r="CV1034" s="355"/>
      <c r="CW1034" s="355"/>
      <c r="CX1034" s="355"/>
      <c r="CY1034" s="355"/>
      <c r="CZ1034" s="355"/>
    </row>
    <row r="1035" s="345" customFormat="true" ht="15" customHeight="true" x14ac:dyDescent="0.2">
      <c r="B1035" s="512"/>
      <c r="Z1035" s="338"/>
      <c r="AA1035" s="338"/>
      <c r="AB1035" s="338"/>
      <c r="AC1035" s="338"/>
      <c r="AD1035" s="338"/>
      <c r="AE1035" s="338"/>
      <c r="AF1035" s="338"/>
      <c r="AG1035" s="338"/>
      <c r="AH1035" s="338"/>
      <c r="AI1035" s="338"/>
      <c r="AJ1035" s="338"/>
      <c r="AK1035" s="338"/>
      <c r="AL1035" s="338"/>
      <c r="AM1035" s="338"/>
      <c r="AN1035" s="338"/>
      <c r="AO1035" s="338"/>
      <c r="AP1035" s="338"/>
      <c r="AQ1035" s="338"/>
      <c r="AR1035" s="338"/>
      <c r="AS1035" s="338"/>
      <c r="AT1035" s="338"/>
      <c r="AU1035" s="338"/>
      <c r="AV1035" s="338"/>
      <c r="AW1035" s="338"/>
      <c r="AX1035" s="338"/>
      <c r="AY1035" s="338"/>
      <c r="AZ1035" s="338"/>
      <c r="BA1035" s="510"/>
      <c r="BB1035" s="366"/>
      <c r="BC1035" s="510"/>
      <c r="BD1035" s="510"/>
      <c r="BE1035" s="510"/>
      <c r="BF1035" s="510"/>
      <c r="BG1035" s="510"/>
      <c r="BH1035" s="510"/>
      <c r="BI1035" s="510"/>
      <c r="BJ1035" s="510"/>
      <c r="BK1035" s="510"/>
      <c r="BL1035" s="510"/>
      <c r="BM1035" s="510"/>
      <c r="BN1035" s="510"/>
      <c r="BO1035" s="510"/>
      <c r="BP1035" s="510"/>
      <c r="BQ1035" s="510"/>
      <c r="BR1035" s="510"/>
      <c r="BS1035" s="510"/>
      <c r="BT1035" s="510"/>
      <c r="BU1035" s="510"/>
      <c r="BV1035" s="510"/>
      <c r="BW1035" s="510"/>
      <c r="BX1035" s="510"/>
      <c r="BY1035" s="510"/>
      <c r="BZ1035" s="338"/>
      <c r="CA1035" s="338"/>
      <c r="CB1035" s="338"/>
      <c r="CC1035" s="338"/>
      <c r="CD1035" s="338"/>
      <c r="CE1035" s="338"/>
      <c r="CF1035" s="338"/>
      <c r="CG1035" s="338"/>
      <c r="CH1035" s="338"/>
      <c r="CI1035" s="338"/>
      <c r="CJ1035" s="338"/>
      <c r="CK1035" s="338"/>
      <c r="CL1035" s="338"/>
      <c r="CM1035" s="338"/>
      <c r="CN1035" s="338"/>
      <c r="CO1035" s="338"/>
      <c r="CP1035" s="338"/>
      <c r="CQ1035" s="338"/>
      <c r="CR1035" s="338"/>
      <c r="CS1035" s="338"/>
      <c r="CT1035" s="338"/>
      <c r="CU1035" s="338"/>
      <c r="CV1035" s="338"/>
      <c r="CW1035" s="338"/>
      <c r="CX1035" s="338"/>
      <c r="CY1035" s="338"/>
      <c r="CZ1035" s="338"/>
    </row>
    <row r="1036" ht="15" customHeight="true" x14ac:dyDescent="0.25">
      <c r="A1036" s="423" t="s">
        <v>122</v>
      </c>
      <c r="B1036" s="290" t="s">
        <v>123</v>
      </c>
    </row>
    <row r="1037" ht="15" customHeight="true" x14ac:dyDescent="0.2">
      <c r="A1037" s="424" t="str">
        <f>R15</f>
        <v>banjul</v>
      </c>
      <c r="B1037" s="424" t="e">
        <f>BR122+BR123</f>
        <v>#VALUE!</v>
      </c>
    </row>
    <row r="1038" ht="15" customHeight="true" x14ac:dyDescent="0.2">
      <c r="A1038" s="424" t="str">
        <f>S15</f>
        <v>basse</v>
      </c>
      <c r="B1038" s="424" t="e">
        <f>BS122+BS123</f>
        <v>#VALUE!</v>
      </c>
    </row>
    <row r="1039" ht="15" customHeight="true" x14ac:dyDescent="0.2">
      <c r="A1039" s="424" t="str">
        <f>T15</f>
        <v>brikama</v>
      </c>
      <c r="B1039" s="424" t="e">
        <f>BT122+BT123</f>
        <v>#VALUE!</v>
      </c>
    </row>
    <row r="1040" ht="15" customHeight="true" x14ac:dyDescent="0.2">
      <c r="A1040" s="424" t="str">
        <f>U15</f>
        <v>janjabureh</v>
      </c>
      <c r="B1040" s="424" t="e">
        <f>BU122+BU123</f>
        <v>#VALUE!</v>
      </c>
    </row>
    <row r="1041" ht="15" customHeight="true" x14ac:dyDescent="0.2">
      <c r="A1041" s="424" t="str">
        <f>V15</f>
        <v>kanifing</v>
      </c>
      <c r="B1041" s="424" t="e">
        <f>BV122+BV123</f>
        <v>#VALUE!</v>
      </c>
    </row>
    <row r="1042" ht="15" customHeight="true" x14ac:dyDescent="0.2">
      <c r="A1042" s="424" t="str">
        <f>W15</f>
        <v>kerewan</v>
      </c>
      <c r="B1042" s="424" t="e">
        <f>BW122+BW123</f>
        <v>#VALUE!</v>
      </c>
    </row>
    <row r="1043" ht="15" customHeight="true" x14ac:dyDescent="0.2">
      <c r="A1043" s="424" t="str">
        <f>X15</f>
        <v>kuntaur</v>
      </c>
      <c r="B1043" s="424" t="e">
        <f>BX122+XR123</f>
        <v>#VALUE!</v>
      </c>
    </row>
    <row r="1044" ht="15" customHeight="true" x14ac:dyDescent="0.2">
      <c r="A1044" s="424" t="str">
        <f>Y15</f>
        <v>mansakonko</v>
      </c>
      <c r="B1044" s="424" t="e">
        <f>BY122+BY123</f>
        <v>#VALUE!</v>
      </c>
    </row>
    <row r="1045" ht="15" customHeight="true" x14ac:dyDescent="0.2">
      <c r="A1045" s="424">
        <f>Z15</f>
        <v>0</v>
      </c>
      <c r="B1045" s="424">
        <f>BZ122+BZ123</f>
        <v>0</v>
      </c>
    </row>
    <row r="1046" ht="15" customHeight="true" x14ac:dyDescent="0.2">
      <c r="A1046" s="366">
        <f>AA15</f>
        <v>0</v>
      </c>
      <c r="B1046" s="424">
        <f>CA122+CA123</f>
        <v>0</v>
      </c>
    </row>
    <row r="1047" ht="15" customHeight="true" x14ac:dyDescent="0.2">
      <c r="A1047" s="366">
        <f>AB15</f>
        <v>0</v>
      </c>
      <c r="B1047" s="424">
        <f>CB122+CB123</f>
        <v>0</v>
      </c>
    </row>
    <row r="1048" ht="15" customHeight="true" x14ac:dyDescent="0.2">
      <c r="A1048" s="366">
        <f>AC15</f>
        <v>0</v>
      </c>
      <c r="B1048" s="424">
        <f>CC122+CC123</f>
        <v>0</v>
      </c>
    </row>
    <row r="1049" ht="15" customHeight="true" x14ac:dyDescent="0.2">
      <c r="A1049" s="366">
        <f>AD15</f>
        <v>0</v>
      </c>
      <c r="B1049" s="424">
        <f>CD122+CD123</f>
        <v>0</v>
      </c>
    </row>
    <row r="1050" ht="15" customHeight="true" x14ac:dyDescent="0.2">
      <c r="A1050" s="366">
        <f>AE15</f>
        <v>0</v>
      </c>
      <c r="B1050" s="424">
        <f>CE122+CE123</f>
        <v>0</v>
      </c>
    </row>
    <row r="1051" ht="15" customHeight="true" x14ac:dyDescent="0.2">
      <c r="A1051" s="366">
        <f>AF15</f>
        <v>0</v>
      </c>
      <c r="B1051" s="424">
        <f>CF122+CF123</f>
        <v>0</v>
      </c>
    </row>
    <row r="1052" ht="15" customHeight="true" x14ac:dyDescent="0.2">
      <c r="A1052" s="366">
        <f>AG15</f>
        <v>0</v>
      </c>
      <c r="B1052" s="424">
        <f>CG122+CG123</f>
        <v>0</v>
      </c>
    </row>
    <row r="1053" ht="15" customHeight="true" x14ac:dyDescent="0.2">
      <c r="A1053" s="366">
        <f>AH15</f>
        <v>0</v>
      </c>
      <c r="B1053" s="424">
        <f>CH122+CH123</f>
        <v>0</v>
      </c>
    </row>
    <row r="1054" ht="15" customHeight="true" x14ac:dyDescent="0.2">
      <c r="A1054" s="366">
        <f>AI15</f>
        <v>0</v>
      </c>
      <c r="B1054" s="424">
        <f>CI122+CI123</f>
        <v>0</v>
      </c>
    </row>
    <row r="1055" ht="15" customHeight="true" x14ac:dyDescent="0.2">
      <c r="A1055" s="366">
        <f>AJ15</f>
        <v>0</v>
      </c>
      <c r="B1055" s="424">
        <f>CJ122+CJ123</f>
        <v>0</v>
      </c>
    </row>
    <row r="1056" ht="15" customHeight="true" x14ac:dyDescent="0.2">
      <c r="A1056" s="366">
        <f>AK15</f>
        <v>0</v>
      </c>
      <c r="B1056" s="424">
        <f>CK122+CK123</f>
        <v>0</v>
      </c>
    </row>
    <row r="1057" ht="15" customHeight="true" x14ac:dyDescent="0.2">
      <c r="A1057" s="366">
        <f>AL15</f>
        <v>0</v>
      </c>
      <c r="B1057" s="424">
        <f>CL122+CL123</f>
        <v>0</v>
      </c>
    </row>
    <row r="1058" ht="15" customHeight="true" x14ac:dyDescent="0.2">
      <c r="A1058" s="366">
        <f>AM15</f>
        <v>0</v>
      </c>
      <c r="B1058" s="424">
        <f>CM122+CM123</f>
        <v>0</v>
      </c>
    </row>
    <row r="1059" ht="15" customHeight="true" x14ac:dyDescent="0.2">
      <c r="A1059" s="366">
        <f>AN15</f>
        <v>0</v>
      </c>
      <c r="B1059" s="424">
        <f>CN122+CN123</f>
        <v>0</v>
      </c>
    </row>
    <row r="1060" ht="15" customHeight="true" x14ac:dyDescent="0.2">
      <c r="A1060" s="366">
        <f>AO15</f>
        <v>0</v>
      </c>
      <c r="B1060" s="424">
        <f>CO122+CO123</f>
        <v>0</v>
      </c>
    </row>
    <row r="1061" ht="15" customHeight="true" x14ac:dyDescent="0.2">
      <c r="A1061" s="366">
        <f>AP15</f>
        <v>0</v>
      </c>
      <c r="B1061" s="424">
        <f>CP122+CP123</f>
        <v>0</v>
      </c>
    </row>
    <row r="1062" ht="15" customHeight="true" x14ac:dyDescent="0.2">
      <c r="A1062" s="366">
        <f>AQ15</f>
        <v>0</v>
      </c>
      <c r="B1062" s="424">
        <f>CQ122+CQ123</f>
        <v>0</v>
      </c>
    </row>
    <row r="1063" ht="15" customHeight="true" x14ac:dyDescent="0.2">
      <c r="A1063" s="366">
        <f>AR15</f>
        <v>0</v>
      </c>
      <c r="B1063" s="424">
        <f>CR122+CR123</f>
        <v>0</v>
      </c>
    </row>
    <row r="1064" ht="15" customHeight="true" x14ac:dyDescent="0.2">
      <c r="A1064" s="366">
        <f>AS15</f>
        <v>0</v>
      </c>
      <c r="B1064" s="424">
        <f>CS122+CS123</f>
        <v>0</v>
      </c>
    </row>
    <row r="1065" ht="15" customHeight="true" x14ac:dyDescent="0.2">
      <c r="A1065" s="366">
        <f>AT15</f>
        <v>0</v>
      </c>
      <c r="B1065" s="424">
        <f>CT122+CT123</f>
        <v>0</v>
      </c>
    </row>
    <row r="1066" ht="15" customHeight="true" x14ac:dyDescent="0.2">
      <c r="A1066" s="366">
        <f>AU15</f>
        <v>0</v>
      </c>
      <c r="B1066" s="424">
        <f>CU122+CU123</f>
        <v>0</v>
      </c>
    </row>
    <row r="1067" ht="15" customHeight="true" x14ac:dyDescent="0.2">
      <c r="A1067" s="366">
        <f>AV15</f>
        <v>0</v>
      </c>
      <c r="B1067" s="424">
        <f>CV122+CV123</f>
        <v>0</v>
      </c>
    </row>
    <row r="1068" ht="15" customHeight="true" x14ac:dyDescent="0.2">
      <c r="A1068" s="366">
        <f>AW15</f>
        <v>0</v>
      </c>
      <c r="B1068" s="424">
        <f>CW122+CW123</f>
        <v>0</v>
      </c>
    </row>
    <row r="1069" ht="15" customHeight="true" x14ac:dyDescent="0.2">
      <c r="A1069" s="366">
        <f>AX15</f>
        <v>0</v>
      </c>
      <c r="B1069" s="424">
        <f>CX122+CX123</f>
        <v>0</v>
      </c>
    </row>
    <row r="1070" ht="15" customHeight="true" x14ac:dyDescent="0.2">
      <c r="A1070" s="366">
        <f>AY15</f>
        <v>0</v>
      </c>
      <c r="B1070" s="424">
        <f>CY122+CY123</f>
        <v>0</v>
      </c>
    </row>
    <row r="1071" ht="15" customHeight="true" x14ac:dyDescent="0.2">
      <c r="A1071" s="366"/>
      <c r="B1071" s="424"/>
    </row>
    <row r="1072" ht="15" customHeight="true" x14ac:dyDescent="0.2">
      <c r="A1072" s="424">
        <f>34-COUNTIF(A1037:A1071,"0")</f>
        <v>8</v>
      </c>
      <c r="B1072" s="366" t="s">
        <v>143</v>
      </c>
    </row>
    <row r="1100" s="775" customFormat="true" ht="17.1" customHeight="true" x14ac:dyDescent="0.2">
      <c r="A1100" s="776"/>
      <c r="B1100" s="765"/>
      <c r="Z1100" s="779"/>
      <c r="AA1100" s="779"/>
      <c r="AB1100" s="779"/>
      <c r="AC1100" s="779"/>
      <c r="AD1100" s="779"/>
      <c r="AE1100" s="779"/>
      <c r="AF1100" s="779"/>
      <c r="AG1100" s="779"/>
      <c r="AH1100" s="779"/>
      <c r="AI1100" s="779"/>
      <c r="AJ1100" s="779"/>
      <c r="AK1100" s="779"/>
      <c r="AL1100" s="779"/>
      <c r="AM1100" s="779"/>
      <c r="AN1100" s="779"/>
      <c r="AO1100" s="779"/>
      <c r="AP1100" s="779"/>
      <c r="AQ1100" s="779"/>
      <c r="AR1100" s="779"/>
      <c r="AS1100" s="779"/>
      <c r="AT1100" s="779"/>
      <c r="AU1100" s="779"/>
      <c r="AV1100" s="779"/>
      <c r="AW1100" s="779"/>
      <c r="AX1100" s="779"/>
      <c r="AY1100" s="779"/>
      <c r="AZ1100" s="779"/>
      <c r="BA1100" s="510"/>
      <c r="BB1100" s="366"/>
      <c r="BC1100" s="510"/>
      <c r="BD1100" s="510"/>
      <c r="BE1100" s="510"/>
      <c r="BF1100" s="510"/>
      <c r="BG1100" s="510"/>
      <c r="BH1100" s="510"/>
      <c r="BI1100" s="510"/>
      <c r="BJ1100" s="510"/>
      <c r="BK1100" s="510"/>
      <c r="BL1100" s="510"/>
      <c r="BM1100" s="510"/>
      <c r="BN1100" s="510"/>
      <c r="BO1100" s="510"/>
      <c r="BP1100" s="510"/>
      <c r="BQ1100" s="510"/>
      <c r="BR1100" s="510"/>
      <c r="BS1100" s="510"/>
      <c r="BT1100" s="510"/>
      <c r="BU1100" s="510"/>
      <c r="BV1100" s="510"/>
      <c r="BW1100" s="510"/>
      <c r="BX1100" s="510"/>
      <c r="BY1100" s="510"/>
      <c r="BZ1100" s="338"/>
      <c r="CA1100" s="338"/>
      <c r="CB1100" s="338"/>
      <c r="CC1100" s="338"/>
      <c r="CD1100" s="338"/>
      <c r="CE1100" s="338"/>
      <c r="CF1100" s="338"/>
      <c r="CG1100" s="338"/>
      <c r="CH1100" s="338"/>
      <c r="CI1100" s="338"/>
      <c r="CJ1100" s="338"/>
      <c r="CK1100" s="338"/>
      <c r="CL1100" s="338"/>
      <c r="CM1100" s="338"/>
      <c r="CN1100" s="338"/>
      <c r="CO1100" s="338"/>
      <c r="CP1100" s="338"/>
      <c r="CQ1100" s="338"/>
      <c r="CR1100" s="338"/>
      <c r="CS1100" s="338"/>
      <c r="CT1100" s="338"/>
      <c r="CU1100" s="338"/>
      <c r="CV1100" s="338"/>
      <c r="CW1100" s="338"/>
      <c r="CX1100" s="338"/>
      <c r="CY1100" s="338"/>
      <c r="CZ1100" s="338"/>
    </row>
    <row r="1101" s="775" customFormat="true" ht="17.1" customHeight="true" x14ac:dyDescent="0.2">
      <c r="A1101" s="777"/>
      <c r="B1101" s="766"/>
      <c r="Z1101" s="779"/>
      <c r="AA1101" s="779"/>
      <c r="AB1101" s="779"/>
      <c r="AC1101" s="779"/>
      <c r="AD1101" s="779"/>
      <c r="AE1101" s="779"/>
      <c r="AF1101" s="779"/>
      <c r="AG1101" s="779"/>
      <c r="AH1101" s="779"/>
      <c r="AI1101" s="779"/>
      <c r="AJ1101" s="779"/>
      <c r="AK1101" s="779"/>
      <c r="AL1101" s="779"/>
      <c r="AM1101" s="779"/>
      <c r="AN1101" s="779"/>
      <c r="AO1101" s="779"/>
      <c r="AP1101" s="779"/>
      <c r="AQ1101" s="779"/>
      <c r="AR1101" s="779"/>
      <c r="AS1101" s="779"/>
      <c r="AT1101" s="779"/>
      <c r="AU1101" s="779"/>
      <c r="AV1101" s="779"/>
      <c r="AW1101" s="779"/>
      <c r="AX1101" s="779"/>
      <c r="AY1101" s="779"/>
      <c r="AZ1101" s="779"/>
      <c r="BA1101" s="510"/>
      <c r="BB1101" s="366"/>
      <c r="BC1101" s="510"/>
      <c r="BD1101" s="510"/>
      <c r="BE1101" s="510"/>
      <c r="BF1101" s="510"/>
      <c r="BG1101" s="510"/>
      <c r="BH1101" s="510"/>
      <c r="BI1101" s="510"/>
      <c r="BJ1101" s="510"/>
      <c r="BK1101" s="510"/>
      <c r="BL1101" s="510"/>
      <c r="BM1101" s="510"/>
      <c r="BN1101" s="510"/>
      <c r="BO1101" s="510"/>
      <c r="BP1101" s="510"/>
      <c r="BQ1101" s="510"/>
      <c r="BR1101" s="510"/>
      <c r="BS1101" s="510"/>
      <c r="BT1101" s="510"/>
      <c r="BU1101" s="510"/>
      <c r="BV1101" s="510"/>
      <c r="BW1101" s="510"/>
      <c r="BX1101" s="510"/>
      <c r="BY1101" s="510"/>
      <c r="BZ1101" s="338"/>
      <c r="CA1101" s="338"/>
      <c r="CB1101" s="338"/>
      <c r="CC1101" s="338"/>
      <c r="CD1101" s="338"/>
      <c r="CE1101" s="338"/>
      <c r="CF1101" s="338"/>
      <c r="CG1101" s="338"/>
      <c r="CH1101" s="338"/>
      <c r="CI1101" s="338"/>
      <c r="CJ1101" s="338"/>
      <c r="CK1101" s="338"/>
      <c r="CL1101" s="338"/>
      <c r="CM1101" s="338"/>
      <c r="CN1101" s="338"/>
      <c r="CO1101" s="338"/>
      <c r="CP1101" s="338"/>
      <c r="CQ1101" s="338"/>
      <c r="CR1101" s="338"/>
      <c r="CS1101" s="338"/>
      <c r="CT1101" s="338"/>
      <c r="CU1101" s="338"/>
      <c r="CV1101" s="338"/>
      <c r="CW1101" s="338"/>
      <c r="CX1101" s="338"/>
      <c r="CY1101" s="338"/>
      <c r="CZ1101" s="338"/>
    </row>
    <row r="1102" s="338" customFormat="true" ht="15" customHeight="true" x14ac:dyDescent="0.2">
      <c r="BA1102" s="510"/>
      <c r="BB1102" s="366"/>
      <c r="BC1102" s="510"/>
      <c r="BD1102" s="510"/>
      <c r="BE1102" s="510"/>
      <c r="BF1102" s="510"/>
      <c r="BG1102" s="510"/>
      <c r="BH1102" s="510"/>
      <c r="BI1102" s="510"/>
      <c r="BJ1102" s="510"/>
      <c r="BK1102" s="510"/>
      <c r="BL1102" s="510"/>
      <c r="BM1102" s="510"/>
      <c r="BN1102" s="510"/>
      <c r="BO1102" s="510"/>
      <c r="BP1102" s="510"/>
      <c r="BQ1102" s="510"/>
      <c r="BR1102" s="510"/>
      <c r="BS1102" s="510"/>
      <c r="BT1102" s="510"/>
      <c r="BU1102" s="510"/>
      <c r="BV1102" s="510"/>
      <c r="BW1102" s="510"/>
      <c r="BX1102" s="510"/>
      <c r="BY1102" s="510"/>
    </row>
    <row r="1103" s="338" customFormat="true" ht="15" customHeight="true" x14ac:dyDescent="0.2">
      <c r="BA1103" s="510"/>
      <c r="BB1103" s="366"/>
      <c r="BC1103" s="510"/>
      <c r="BD1103" s="510"/>
      <c r="BE1103" s="510"/>
      <c r="BF1103" s="510"/>
      <c r="BG1103" s="510"/>
      <c r="BH1103" s="510"/>
      <c r="BI1103" s="510"/>
      <c r="BJ1103" s="510"/>
      <c r="BK1103" s="510"/>
      <c r="BL1103" s="510"/>
      <c r="BM1103" s="510"/>
      <c r="BN1103" s="510"/>
      <c r="BO1103" s="510"/>
      <c r="BP1103" s="510"/>
      <c r="BQ1103" s="510"/>
      <c r="BR1103" s="510"/>
      <c r="BS1103" s="510"/>
      <c r="BT1103" s="510"/>
      <c r="BU1103" s="510"/>
      <c r="BV1103" s="510"/>
      <c r="BW1103" s="510"/>
      <c r="BX1103" s="510"/>
      <c r="BY1103" s="510"/>
    </row>
    <row r="1104" s="338" customFormat="true" ht="15" customHeight="true" x14ac:dyDescent="0.2">
      <c r="BA1104" s="510"/>
      <c r="BB1104" s="366"/>
      <c r="BC1104" s="510"/>
      <c r="BD1104" s="510"/>
      <c r="BE1104" s="510"/>
      <c r="BF1104" s="510"/>
      <c r="BG1104" s="510"/>
      <c r="BH1104" s="510"/>
      <c r="BI1104" s="510"/>
      <c r="BJ1104" s="510"/>
      <c r="BK1104" s="510"/>
      <c r="BL1104" s="510"/>
      <c r="BM1104" s="510"/>
      <c r="BN1104" s="510"/>
      <c r="BO1104" s="510"/>
      <c r="BP1104" s="510"/>
      <c r="BQ1104" s="510"/>
      <c r="BR1104" s="510"/>
      <c r="BS1104" s="510"/>
      <c r="BT1104" s="510"/>
      <c r="BU1104" s="510"/>
      <c r="BV1104" s="510"/>
      <c r="BW1104" s="510"/>
      <c r="BX1104" s="510"/>
      <c r="BY1104" s="510"/>
    </row>
    <row r="1105" s="338" customFormat="true" ht="15" customHeight="true" x14ac:dyDescent="0.2">
      <c r="BA1105" s="510"/>
      <c r="BB1105" s="366"/>
      <c r="BC1105" s="510"/>
      <c r="BD1105" s="510"/>
      <c r="BE1105" s="510"/>
      <c r="BF1105" s="510"/>
      <c r="BG1105" s="510"/>
      <c r="BH1105" s="510"/>
      <c r="BI1105" s="510"/>
      <c r="BJ1105" s="510"/>
      <c r="BK1105" s="510"/>
      <c r="BL1105" s="510"/>
      <c r="BM1105" s="510"/>
      <c r="BN1105" s="510"/>
      <c r="BO1105" s="510"/>
      <c r="BP1105" s="510"/>
      <c r="BQ1105" s="510"/>
      <c r="BR1105" s="510"/>
      <c r="BS1105" s="510"/>
      <c r="BT1105" s="510"/>
      <c r="BU1105" s="510"/>
      <c r="BV1105" s="510"/>
      <c r="BW1105" s="510"/>
      <c r="BX1105" s="510"/>
      <c r="BY1105" s="510"/>
    </row>
    <row r="1106" s="338" customFormat="true" ht="15" customHeight="true" x14ac:dyDescent="0.2">
      <c r="BA1106" s="510"/>
      <c r="BB1106" s="366"/>
      <c r="BC1106" s="510"/>
      <c r="BD1106" s="510"/>
      <c r="BE1106" s="510"/>
      <c r="BF1106" s="510"/>
      <c r="BG1106" s="510"/>
      <c r="BH1106" s="510"/>
      <c r="BI1106" s="510"/>
      <c r="BJ1106" s="510"/>
      <c r="BK1106" s="510"/>
      <c r="BL1106" s="510"/>
      <c r="BM1106" s="510"/>
      <c r="BN1106" s="510"/>
      <c r="BO1106" s="510"/>
      <c r="BP1106" s="510"/>
      <c r="BQ1106" s="510"/>
      <c r="BR1106" s="510"/>
      <c r="BS1106" s="510"/>
      <c r="BT1106" s="510"/>
      <c r="BU1106" s="510"/>
      <c r="BV1106" s="510"/>
      <c r="BW1106" s="510"/>
      <c r="BX1106" s="510"/>
      <c r="BY1106" s="510"/>
    </row>
    <row r="1107" s="338" customFormat="true" ht="15" customHeight="true" x14ac:dyDescent="0.2">
      <c r="BA1107" s="510"/>
      <c r="BB1107" s="366"/>
      <c r="BC1107" s="510"/>
      <c r="BD1107" s="510"/>
      <c r="BE1107" s="510"/>
      <c r="BF1107" s="510"/>
      <c r="BG1107" s="510"/>
      <c r="BH1107" s="510"/>
      <c r="BI1107" s="510"/>
      <c r="BJ1107" s="510"/>
      <c r="BK1107" s="510"/>
      <c r="BL1107" s="510"/>
      <c r="BM1107" s="510"/>
      <c r="BN1107" s="510"/>
      <c r="BO1107" s="510"/>
      <c r="BP1107" s="510"/>
      <c r="BQ1107" s="510"/>
      <c r="BR1107" s="510"/>
      <c r="BS1107" s="510"/>
      <c r="BT1107" s="510"/>
      <c r="BU1107" s="510"/>
      <c r="BV1107" s="510"/>
      <c r="BW1107" s="510"/>
      <c r="BX1107" s="510"/>
      <c r="BY1107" s="510"/>
    </row>
    <row r="1108" s="338" customFormat="true" ht="15" customHeight="true" x14ac:dyDescent="0.2">
      <c r="BA1108" s="510"/>
      <c r="BB1108" s="366"/>
      <c r="BC1108" s="510"/>
      <c r="BD1108" s="510"/>
      <c r="BE1108" s="510"/>
      <c r="BF1108" s="510"/>
      <c r="BG1108" s="510"/>
      <c r="BH1108" s="510"/>
      <c r="BI1108" s="510"/>
      <c r="BJ1108" s="510"/>
      <c r="BK1108" s="510"/>
      <c r="BL1108" s="510"/>
      <c r="BM1108" s="510"/>
      <c r="BN1108" s="510"/>
      <c r="BO1108" s="510"/>
      <c r="BP1108" s="510"/>
      <c r="BQ1108" s="510"/>
      <c r="BR1108" s="510"/>
      <c r="BS1108" s="510"/>
      <c r="BT1108" s="510"/>
      <c r="BU1108" s="510"/>
      <c r="BV1108" s="510"/>
      <c r="BW1108" s="510"/>
      <c r="BX1108" s="510"/>
      <c r="BY1108" s="510"/>
    </row>
    <row r="1109" s="338" customFormat="true" ht="15" customHeight="true" x14ac:dyDescent="0.2">
      <c r="BA1109" s="510"/>
      <c r="BB1109" s="366"/>
      <c r="BC1109" s="510"/>
      <c r="BD1109" s="510"/>
      <c r="BE1109" s="510"/>
      <c r="BF1109" s="510"/>
      <c r="BG1109" s="510"/>
      <c r="BH1109" s="510"/>
      <c r="BI1109" s="510"/>
      <c r="BJ1109" s="510"/>
      <c r="BK1109" s="510"/>
      <c r="BL1109" s="510"/>
      <c r="BM1109" s="510"/>
      <c r="BN1109" s="510"/>
      <c r="BO1109" s="510"/>
      <c r="BP1109" s="510"/>
      <c r="BQ1109" s="510"/>
      <c r="BR1109" s="510"/>
      <c r="BS1109" s="510"/>
      <c r="BT1109" s="510"/>
      <c r="BU1109" s="510"/>
      <c r="BV1109" s="510"/>
      <c r="BW1109" s="510"/>
      <c r="BX1109" s="510"/>
      <c r="BY1109" s="510"/>
    </row>
    <row r="1110" s="338" customFormat="true" ht="15" customHeight="true" x14ac:dyDescent="0.2">
      <c r="BA1110" s="510"/>
      <c r="BB1110" s="366"/>
      <c r="BC1110" s="510"/>
      <c r="BD1110" s="510"/>
      <c r="BE1110" s="510"/>
      <c r="BF1110" s="510"/>
      <c r="BG1110" s="510"/>
      <c r="BH1110" s="510"/>
      <c r="BI1110" s="510"/>
      <c r="BJ1110" s="510"/>
      <c r="BK1110" s="510"/>
      <c r="BL1110" s="510"/>
      <c r="BM1110" s="510"/>
      <c r="BN1110" s="510"/>
      <c r="BO1110" s="510"/>
      <c r="BP1110" s="510"/>
      <c r="BQ1110" s="510"/>
      <c r="BR1110" s="510"/>
      <c r="BS1110" s="510"/>
      <c r="BT1110" s="510"/>
      <c r="BU1110" s="510"/>
      <c r="BV1110" s="510"/>
      <c r="BW1110" s="510"/>
      <c r="BX1110" s="510"/>
      <c r="BY1110" s="510"/>
    </row>
    <row r="1111" s="338" customFormat="true" ht="15" customHeight="true" x14ac:dyDescent="0.2">
      <c r="BA1111" s="510"/>
      <c r="BB1111" s="366"/>
      <c r="BC1111" s="510"/>
      <c r="BD1111" s="510"/>
      <c r="BE1111" s="510"/>
      <c r="BF1111" s="510"/>
      <c r="BG1111" s="510"/>
      <c r="BH1111" s="510"/>
      <c r="BI1111" s="510"/>
      <c r="BJ1111" s="510"/>
      <c r="BK1111" s="510"/>
      <c r="BL1111" s="510"/>
      <c r="BM1111" s="510"/>
      <c r="BN1111" s="510"/>
      <c r="BO1111" s="510"/>
      <c r="BP1111" s="510"/>
      <c r="BQ1111" s="510"/>
      <c r="BR1111" s="510"/>
      <c r="BS1111" s="510"/>
      <c r="BT1111" s="510"/>
      <c r="BU1111" s="510"/>
      <c r="BV1111" s="510"/>
      <c r="BW1111" s="510"/>
      <c r="BX1111" s="510"/>
      <c r="BY1111" s="510"/>
    </row>
    <row r="1112" s="338" customFormat="true" ht="15" customHeight="true" x14ac:dyDescent="0.2">
      <c r="BA1112" s="510"/>
      <c r="BB1112" s="366"/>
      <c r="BC1112" s="510"/>
      <c r="BD1112" s="510"/>
      <c r="BE1112" s="510"/>
      <c r="BF1112" s="510"/>
      <c r="BG1112" s="510"/>
      <c r="BH1112" s="510"/>
      <c r="BI1112" s="510"/>
      <c r="BJ1112" s="510"/>
      <c r="BK1112" s="510"/>
      <c r="BL1112" s="510"/>
      <c r="BM1112" s="510"/>
      <c r="BN1112" s="510"/>
      <c r="BO1112" s="510"/>
      <c r="BP1112" s="510"/>
      <c r="BQ1112" s="510"/>
      <c r="BR1112" s="510"/>
      <c r="BS1112" s="510"/>
      <c r="BT1112" s="510"/>
      <c r="BU1112" s="510"/>
      <c r="BV1112" s="510"/>
      <c r="BW1112" s="510"/>
      <c r="BX1112" s="510"/>
      <c r="BY1112" s="510"/>
    </row>
    <row r="1113" s="338" customFormat="true" ht="15" customHeight="true" x14ac:dyDescent="0.2">
      <c r="BA1113" s="510"/>
      <c r="BB1113" s="366"/>
      <c r="BC1113" s="510"/>
      <c r="BD1113" s="510"/>
      <c r="BE1113" s="510"/>
      <c r="BF1113" s="510"/>
      <c r="BG1113" s="510"/>
      <c r="BH1113" s="510"/>
      <c r="BI1113" s="510"/>
      <c r="BJ1113" s="510"/>
      <c r="BK1113" s="510"/>
      <c r="BL1113" s="510"/>
      <c r="BM1113" s="510"/>
      <c r="BN1113" s="510"/>
      <c r="BO1113" s="510"/>
      <c r="BP1113" s="510"/>
      <c r="BQ1113" s="510"/>
      <c r="BR1113" s="510"/>
      <c r="BS1113" s="510"/>
      <c r="BT1113" s="510"/>
      <c r="BU1113" s="510"/>
      <c r="BV1113" s="510"/>
      <c r="BW1113" s="510"/>
      <c r="BX1113" s="510"/>
      <c r="BY1113" s="510"/>
    </row>
    <row r="1114" s="775" customFormat="true" ht="17.1" customHeight="true" x14ac:dyDescent="0.2">
      <c r="A1114" s="777"/>
      <c r="B1114" s="766"/>
      <c r="C1114" s="767"/>
      <c r="D1114" s="767"/>
      <c r="E1114" s="767"/>
      <c r="F1114" s="767"/>
      <c r="G1114" s="767"/>
      <c r="H1114" s="767"/>
      <c r="I1114" s="767"/>
      <c r="J1114" s="767"/>
      <c r="K1114" s="767"/>
      <c r="L1114" s="767"/>
      <c r="M1114" s="767"/>
      <c r="N1114" s="767"/>
      <c r="O1114" s="767"/>
      <c r="P1114" s="767"/>
      <c r="Q1114" s="767"/>
      <c r="R1114" s="767"/>
      <c r="S1114" s="767"/>
      <c r="T1114" s="767"/>
      <c r="U1114" s="767"/>
      <c r="V1114" s="767"/>
      <c r="W1114" s="767"/>
      <c r="X1114" s="767"/>
      <c r="Y1114" s="767"/>
      <c r="Z1114" s="779"/>
      <c r="AA1114" s="779"/>
      <c r="AB1114" s="779"/>
      <c r="AC1114" s="779"/>
      <c r="AD1114" s="779"/>
      <c r="AE1114" s="779"/>
      <c r="AF1114" s="779"/>
      <c r="AG1114" s="779"/>
      <c r="AH1114" s="779"/>
      <c r="AI1114" s="779"/>
      <c r="AJ1114" s="779"/>
      <c r="AK1114" s="779"/>
      <c r="AL1114" s="779"/>
      <c r="AM1114" s="779"/>
      <c r="AN1114" s="779"/>
      <c r="AO1114" s="779"/>
      <c r="AP1114" s="779"/>
      <c r="AQ1114" s="779"/>
      <c r="AR1114" s="779"/>
      <c r="AS1114" s="779"/>
      <c r="AT1114" s="779"/>
      <c r="AU1114" s="779"/>
      <c r="AV1114" s="779"/>
      <c r="AW1114" s="779"/>
      <c r="AX1114" s="779"/>
      <c r="AY1114" s="779"/>
      <c r="AZ1114" s="779"/>
      <c r="BA1114" s="510"/>
      <c r="BB1114" s="366"/>
      <c r="BC1114" s="510"/>
      <c r="BD1114" s="510"/>
      <c r="BE1114" s="510"/>
      <c r="BF1114" s="510"/>
      <c r="BG1114" s="510"/>
      <c r="BH1114" s="510"/>
      <c r="BI1114" s="510"/>
      <c r="BJ1114" s="510"/>
      <c r="BK1114" s="510"/>
      <c r="BL1114" s="510"/>
      <c r="BM1114" s="510"/>
      <c r="BN1114" s="510"/>
      <c r="BO1114" s="510"/>
      <c r="BP1114" s="510"/>
      <c r="BQ1114" s="510"/>
      <c r="BR1114" s="510"/>
      <c r="BS1114" s="510"/>
      <c r="BT1114" s="510"/>
      <c r="BU1114" s="510"/>
      <c r="BV1114" s="510"/>
      <c r="BW1114" s="510"/>
      <c r="BX1114" s="510"/>
      <c r="BY1114" s="510"/>
      <c r="BZ1114" s="338"/>
      <c r="CA1114" s="338"/>
      <c r="CB1114" s="338"/>
      <c r="CC1114" s="338"/>
      <c r="CD1114" s="338"/>
      <c r="CE1114" s="338"/>
      <c r="CF1114" s="338"/>
      <c r="CG1114" s="338"/>
      <c r="CH1114" s="338"/>
      <c r="CI1114" s="338"/>
      <c r="CJ1114" s="338"/>
      <c r="CK1114" s="338"/>
      <c r="CL1114" s="338"/>
      <c r="CM1114" s="338"/>
      <c r="CN1114" s="338"/>
      <c r="CO1114" s="338"/>
      <c r="CP1114" s="338"/>
      <c r="CQ1114" s="338"/>
      <c r="CR1114" s="338"/>
      <c r="CS1114" s="338"/>
      <c r="CT1114" s="338"/>
      <c r="CU1114" s="338"/>
      <c r="CV1114" s="338"/>
      <c r="CW1114" s="338"/>
      <c r="CX1114" s="338"/>
      <c r="CY1114" s="338"/>
      <c r="CZ1114" s="338"/>
    </row>
    <row r="1115" s="775" customFormat="true" ht="17.1" customHeight="true" x14ac:dyDescent="0.2">
      <c r="A1115" s="777"/>
      <c r="B1115" s="766"/>
      <c r="C1115" s="767"/>
      <c r="D1115" s="767"/>
      <c r="E1115" s="767"/>
      <c r="F1115" s="767"/>
      <c r="G1115" s="767"/>
      <c r="H1115" s="767"/>
      <c r="I1115" s="767"/>
      <c r="J1115" s="767"/>
      <c r="K1115" s="767"/>
      <c r="L1115" s="767"/>
      <c r="M1115" s="767"/>
      <c r="N1115" s="767"/>
      <c r="O1115" s="767"/>
      <c r="P1115" s="767"/>
      <c r="Q1115" s="767"/>
      <c r="R1115" s="767"/>
      <c r="S1115" s="767"/>
      <c r="T1115" s="767"/>
      <c r="U1115" s="767"/>
      <c r="V1115" s="767"/>
      <c r="W1115" s="767"/>
      <c r="X1115" s="767"/>
      <c r="Y1115" s="767"/>
      <c r="Z1115" s="779"/>
      <c r="AA1115" s="779"/>
      <c r="AB1115" s="779"/>
      <c r="AC1115" s="779"/>
      <c r="AD1115" s="779"/>
      <c r="AE1115" s="779"/>
      <c r="AF1115" s="779"/>
      <c r="AG1115" s="779"/>
      <c r="AH1115" s="779"/>
      <c r="AI1115" s="779"/>
      <c r="AJ1115" s="779"/>
      <c r="AK1115" s="779"/>
      <c r="AL1115" s="779"/>
      <c r="AM1115" s="779"/>
      <c r="AN1115" s="779"/>
      <c r="AO1115" s="779"/>
      <c r="AP1115" s="779"/>
      <c r="AQ1115" s="779"/>
      <c r="AR1115" s="779"/>
      <c r="AS1115" s="779"/>
      <c r="AT1115" s="779"/>
      <c r="AU1115" s="779"/>
      <c r="AV1115" s="779"/>
      <c r="AW1115" s="779"/>
      <c r="AX1115" s="779"/>
      <c r="AY1115" s="779"/>
      <c r="AZ1115" s="779"/>
      <c r="BA1115" s="510"/>
      <c r="BB1115" s="366"/>
      <c r="BC1115" s="510"/>
      <c r="BD1115" s="510"/>
      <c r="BE1115" s="510"/>
      <c r="BF1115" s="510"/>
      <c r="BG1115" s="510"/>
      <c r="BH1115" s="510"/>
      <c r="BI1115" s="510"/>
      <c r="BJ1115" s="510"/>
      <c r="BK1115" s="510"/>
      <c r="BL1115" s="510"/>
      <c r="BM1115" s="510"/>
      <c r="BN1115" s="510"/>
      <c r="BO1115" s="510"/>
      <c r="BP1115" s="510"/>
      <c r="BQ1115" s="510"/>
      <c r="BR1115" s="510"/>
      <c r="BS1115" s="510"/>
      <c r="BT1115" s="510"/>
      <c r="BU1115" s="510"/>
      <c r="BV1115" s="510"/>
      <c r="BW1115" s="510"/>
      <c r="BX1115" s="510"/>
      <c r="BY1115" s="510"/>
      <c r="BZ1115" s="338"/>
      <c r="CA1115" s="338"/>
      <c r="CB1115" s="338"/>
      <c r="CC1115" s="338"/>
      <c r="CD1115" s="338"/>
      <c r="CE1115" s="338"/>
      <c r="CF1115" s="338"/>
      <c r="CG1115" s="338"/>
      <c r="CH1115" s="338"/>
      <c r="CI1115" s="338"/>
      <c r="CJ1115" s="338"/>
      <c r="CK1115" s="338"/>
      <c r="CL1115" s="338"/>
      <c r="CM1115" s="338"/>
      <c r="CN1115" s="338"/>
      <c r="CO1115" s="338"/>
      <c r="CP1115" s="338"/>
      <c r="CQ1115" s="338"/>
      <c r="CR1115" s="338"/>
      <c r="CS1115" s="338"/>
      <c r="CT1115" s="338"/>
      <c r="CU1115" s="338"/>
      <c r="CV1115" s="338"/>
      <c r="CW1115" s="338"/>
      <c r="CX1115" s="338"/>
      <c r="CY1115" s="338"/>
      <c r="CZ1115" s="338"/>
    </row>
    <row r="1116" s="775" customFormat="true" ht="17.1" customHeight="true" x14ac:dyDescent="0.2">
      <c r="A1116" s="777"/>
      <c r="B1116" s="766"/>
      <c r="C1116" s="767"/>
      <c r="D1116" s="767"/>
      <c r="E1116" s="767"/>
      <c r="F1116" s="767"/>
      <c r="G1116" s="767"/>
      <c r="H1116" s="767"/>
      <c r="I1116" s="767"/>
      <c r="J1116" s="767"/>
      <c r="K1116" s="767"/>
      <c r="L1116" s="767"/>
      <c r="M1116" s="767"/>
      <c r="N1116" s="767"/>
      <c r="O1116" s="767"/>
      <c r="P1116" s="767"/>
      <c r="Q1116" s="767"/>
      <c r="R1116" s="767"/>
      <c r="S1116" s="767"/>
      <c r="T1116" s="767"/>
      <c r="U1116" s="767"/>
      <c r="V1116" s="767"/>
      <c r="W1116" s="767"/>
      <c r="X1116" s="767"/>
      <c r="Y1116" s="767"/>
      <c r="Z1116" s="779"/>
      <c r="AA1116" s="779"/>
      <c r="AB1116" s="779"/>
      <c r="AC1116" s="779"/>
      <c r="AD1116" s="779"/>
      <c r="AE1116" s="779"/>
      <c r="AF1116" s="779"/>
      <c r="AG1116" s="779"/>
      <c r="AH1116" s="779"/>
      <c r="AI1116" s="779"/>
      <c r="AJ1116" s="779"/>
      <c r="AK1116" s="779"/>
      <c r="AL1116" s="779"/>
      <c r="AM1116" s="779"/>
      <c r="AN1116" s="779"/>
      <c r="AO1116" s="779"/>
      <c r="AP1116" s="779"/>
      <c r="AQ1116" s="779"/>
      <c r="AR1116" s="779"/>
      <c r="AS1116" s="779"/>
      <c r="AT1116" s="779"/>
      <c r="AU1116" s="779"/>
      <c r="AV1116" s="779"/>
      <c r="AW1116" s="779"/>
      <c r="AX1116" s="779"/>
      <c r="AY1116" s="779"/>
      <c r="AZ1116" s="779"/>
      <c r="BA1116" s="510"/>
      <c r="BB1116" s="366"/>
      <c r="BC1116" s="510"/>
      <c r="BD1116" s="510"/>
      <c r="BE1116" s="510"/>
      <c r="BF1116" s="510"/>
      <c r="BG1116" s="510"/>
      <c r="BH1116" s="510"/>
      <c r="BI1116" s="510"/>
      <c r="BJ1116" s="510"/>
      <c r="BK1116" s="510"/>
      <c r="BL1116" s="510"/>
      <c r="BM1116" s="510"/>
      <c r="BN1116" s="510"/>
      <c r="BO1116" s="510"/>
      <c r="BP1116" s="510"/>
      <c r="BQ1116" s="510"/>
      <c r="BR1116" s="510"/>
      <c r="BS1116" s="510"/>
      <c r="BT1116" s="510"/>
      <c r="BU1116" s="510"/>
      <c r="BV1116" s="510"/>
      <c r="BW1116" s="510"/>
      <c r="BX1116" s="510"/>
      <c r="BY1116" s="510"/>
      <c r="BZ1116" s="338"/>
      <c r="CA1116" s="338"/>
      <c r="CB1116" s="338"/>
      <c r="CC1116" s="338"/>
      <c r="CD1116" s="338"/>
      <c r="CE1116" s="338"/>
      <c r="CF1116" s="338"/>
      <c r="CG1116" s="338"/>
      <c r="CH1116" s="338"/>
      <c r="CI1116" s="338"/>
      <c r="CJ1116" s="338"/>
      <c r="CK1116" s="338"/>
      <c r="CL1116" s="338"/>
      <c r="CM1116" s="338"/>
      <c r="CN1116" s="338"/>
      <c r="CO1116" s="338"/>
      <c r="CP1116" s="338"/>
      <c r="CQ1116" s="338"/>
      <c r="CR1116" s="338"/>
      <c r="CS1116" s="338"/>
      <c r="CT1116" s="338"/>
      <c r="CU1116" s="338"/>
      <c r="CV1116" s="338"/>
      <c r="CW1116" s="338"/>
      <c r="CX1116" s="338"/>
      <c r="CY1116" s="338"/>
      <c r="CZ1116" s="338"/>
    </row>
    <row r="1117" s="775" customFormat="true" ht="17.1" customHeight="true" x14ac:dyDescent="0.2">
      <c r="A1117" s="778"/>
      <c r="B1117" s="768"/>
      <c r="C1117" s="769"/>
      <c r="D1117" s="769"/>
      <c r="E1117" s="769"/>
      <c r="F1117" s="769"/>
      <c r="G1117" s="769"/>
      <c r="H1117" s="769"/>
      <c r="I1117" s="769"/>
      <c r="J1117" s="769"/>
      <c r="K1117" s="769"/>
      <c r="L1117" s="769"/>
      <c r="M1117" s="769"/>
      <c r="N1117" s="769"/>
      <c r="O1117" s="769"/>
      <c r="P1117" s="769"/>
      <c r="Q1117" s="769"/>
      <c r="R1117" s="769"/>
      <c r="S1117" s="769"/>
      <c r="T1117" s="769"/>
      <c r="U1117" s="769"/>
      <c r="V1117" s="769"/>
      <c r="W1117" s="769"/>
      <c r="X1117" s="769"/>
      <c r="Y1117" s="769"/>
      <c r="Z1117" s="779"/>
      <c r="AA1117" s="779"/>
      <c r="AB1117" s="779"/>
      <c r="AC1117" s="779"/>
      <c r="AD1117" s="779"/>
      <c r="AE1117" s="779"/>
      <c r="AF1117" s="779"/>
      <c r="AG1117" s="779"/>
      <c r="AH1117" s="779"/>
      <c r="AI1117" s="779"/>
      <c r="AJ1117" s="779"/>
      <c r="AK1117" s="779"/>
      <c r="AL1117" s="779"/>
      <c r="AM1117" s="779"/>
      <c r="AN1117" s="779"/>
      <c r="AO1117" s="779"/>
      <c r="AP1117" s="779"/>
      <c r="AQ1117" s="779"/>
      <c r="AR1117" s="779"/>
      <c r="AS1117" s="779"/>
      <c r="AT1117" s="779"/>
      <c r="AU1117" s="779"/>
      <c r="AV1117" s="779"/>
      <c r="AW1117" s="779"/>
      <c r="AX1117" s="779"/>
      <c r="AY1117" s="779"/>
      <c r="AZ1117" s="779"/>
      <c r="BA1117" s="510"/>
      <c r="BB1117" s="366"/>
      <c r="BC1117" s="510"/>
      <c r="BD1117" s="510"/>
      <c r="BE1117" s="510"/>
      <c r="BF1117" s="510"/>
      <c r="BG1117" s="510"/>
      <c r="BH1117" s="510"/>
      <c r="BI1117" s="510"/>
      <c r="BJ1117" s="510"/>
      <c r="BK1117" s="510"/>
      <c r="BL1117" s="510"/>
      <c r="BM1117" s="510"/>
      <c r="BN1117" s="510"/>
      <c r="BO1117" s="510"/>
      <c r="BP1117" s="510"/>
      <c r="BQ1117" s="510"/>
      <c r="BR1117" s="510"/>
      <c r="BS1117" s="510"/>
      <c r="BT1117" s="510"/>
      <c r="BU1117" s="510"/>
      <c r="BV1117" s="510"/>
      <c r="BW1117" s="510"/>
      <c r="BX1117" s="510"/>
      <c r="BY1117" s="510"/>
      <c r="BZ1117" s="338"/>
      <c r="CA1117" s="338"/>
      <c r="CB1117" s="338"/>
      <c r="CC1117" s="338"/>
      <c r="CD1117" s="338"/>
      <c r="CE1117" s="338"/>
      <c r="CF1117" s="338"/>
      <c r="CG1117" s="338"/>
      <c r="CH1117" s="338"/>
      <c r="CI1117" s="338"/>
      <c r="CJ1117" s="338"/>
      <c r="CK1117" s="338"/>
      <c r="CL1117" s="338"/>
      <c r="CM1117" s="338"/>
      <c r="CN1117" s="338"/>
      <c r="CO1117" s="338"/>
      <c r="CP1117" s="338"/>
      <c r="CQ1117" s="338"/>
      <c r="CR1117" s="338"/>
      <c r="CS1117" s="338"/>
      <c r="CT1117" s="338"/>
      <c r="CU1117" s="338"/>
      <c r="CV1117" s="338"/>
      <c r="CW1117" s="338"/>
      <c r="CX1117" s="338"/>
      <c r="CY1117" s="338"/>
      <c r="CZ1117" s="338"/>
    </row>
    <row r="1118" s="338" customFormat="true" ht="15" customHeight="true" x14ac:dyDescent="0.2">
      <c r="BA1118" s="510"/>
      <c r="BB1118" s="366"/>
      <c r="BC1118" s="510"/>
      <c r="BD1118" s="510"/>
      <c r="BE1118" s="510"/>
      <c r="BF1118" s="510"/>
      <c r="BG1118" s="510"/>
      <c r="BH1118" s="510"/>
      <c r="BI1118" s="510"/>
      <c r="BJ1118" s="510"/>
      <c r="BK1118" s="510"/>
      <c r="BL1118" s="510"/>
      <c r="BM1118" s="510"/>
      <c r="BN1118" s="510"/>
      <c r="BO1118" s="510"/>
      <c r="BP1118" s="510"/>
      <c r="BQ1118" s="510"/>
      <c r="BR1118" s="510"/>
      <c r="BS1118" s="510"/>
      <c r="BT1118" s="510"/>
      <c r="BU1118" s="510"/>
      <c r="BV1118" s="510"/>
      <c r="BW1118" s="510"/>
      <c r="BX1118" s="510"/>
      <c r="BY1118" s="510"/>
    </row>
    <row r="1119" s="338" customFormat="true" ht="15" customHeight="true" x14ac:dyDescent="0.2">
      <c r="BA1119" s="510"/>
      <c r="BB1119" s="366"/>
      <c r="BC1119" s="510"/>
      <c r="BD1119" s="510"/>
      <c r="BE1119" s="510"/>
      <c r="BF1119" s="510"/>
      <c r="BG1119" s="510"/>
      <c r="BH1119" s="510"/>
      <c r="BI1119" s="510"/>
      <c r="BJ1119" s="510"/>
      <c r="BK1119" s="510"/>
      <c r="BL1119" s="510"/>
      <c r="BM1119" s="510"/>
      <c r="BN1119" s="510"/>
      <c r="BO1119" s="510"/>
      <c r="BP1119" s="510"/>
      <c r="BQ1119" s="510"/>
      <c r="BR1119" s="510"/>
      <c r="BS1119" s="510"/>
      <c r="BT1119" s="510"/>
      <c r="BU1119" s="510"/>
      <c r="BV1119" s="510"/>
      <c r="BW1119" s="510"/>
      <c r="BX1119" s="510"/>
      <c r="BY1119" s="510"/>
    </row>
    <row r="1120" s="338" customFormat="true" ht="15" customHeight="true" x14ac:dyDescent="0.2">
      <c r="BA1120" s="510"/>
      <c r="BB1120" s="366"/>
      <c r="BC1120" s="510"/>
      <c r="BD1120" s="510"/>
      <c r="BE1120" s="510"/>
      <c r="BF1120" s="510"/>
      <c r="BG1120" s="510"/>
      <c r="BH1120" s="510"/>
      <c r="BI1120" s="510"/>
      <c r="BJ1120" s="510"/>
      <c r="BK1120" s="510"/>
      <c r="BL1120" s="510"/>
      <c r="BM1120" s="510"/>
      <c r="BN1120" s="510"/>
      <c r="BO1120" s="510"/>
      <c r="BP1120" s="510"/>
      <c r="BQ1120" s="510"/>
      <c r="BR1120" s="510"/>
      <c r="BS1120" s="510"/>
      <c r="BT1120" s="510"/>
      <c r="BU1120" s="510"/>
      <c r="BV1120" s="510"/>
      <c r="BW1120" s="510"/>
      <c r="BX1120" s="510"/>
      <c r="BY1120" s="510"/>
    </row>
    <row r="1121" s="338" customFormat="true" ht="15" customHeight="true" x14ac:dyDescent="0.2">
      <c r="BA1121" s="510"/>
      <c r="BB1121" s="366"/>
      <c r="BC1121" s="510"/>
      <c r="BD1121" s="510"/>
      <c r="BE1121" s="510"/>
      <c r="BF1121" s="510"/>
      <c r="BG1121" s="510"/>
      <c r="BH1121" s="510"/>
      <c r="BI1121" s="510"/>
      <c r="BJ1121" s="510"/>
      <c r="BK1121" s="510"/>
      <c r="BL1121" s="510"/>
      <c r="BM1121" s="510"/>
      <c r="BN1121" s="510"/>
      <c r="BO1121" s="510"/>
      <c r="BP1121" s="510"/>
      <c r="BQ1121" s="510"/>
      <c r="BR1121" s="510"/>
      <c r="BS1121" s="510"/>
      <c r="BT1121" s="510"/>
      <c r="BU1121" s="510"/>
      <c r="BV1121" s="510"/>
      <c r="BW1121" s="510"/>
      <c r="BX1121" s="510"/>
      <c r="BY1121" s="510"/>
    </row>
    <row r="1122" s="338" customFormat="true" ht="15" customHeight="true" x14ac:dyDescent="0.2">
      <c r="BA1122" s="510"/>
      <c r="BB1122" s="366"/>
      <c r="BC1122" s="510"/>
      <c r="BD1122" s="510"/>
      <c r="BE1122" s="510"/>
      <c r="BF1122" s="510"/>
      <c r="BG1122" s="510"/>
      <c r="BH1122" s="510"/>
      <c r="BI1122" s="510"/>
      <c r="BJ1122" s="510"/>
      <c r="BK1122" s="510"/>
      <c r="BL1122" s="510"/>
      <c r="BM1122" s="510"/>
      <c r="BN1122" s="510"/>
      <c r="BO1122" s="510"/>
      <c r="BP1122" s="510"/>
      <c r="BQ1122" s="510"/>
      <c r="BR1122" s="510"/>
      <c r="BS1122" s="510"/>
      <c r="BT1122" s="510"/>
      <c r="BU1122" s="510"/>
      <c r="BV1122" s="510"/>
      <c r="BW1122" s="510"/>
      <c r="BX1122" s="510"/>
      <c r="BY1122" s="510"/>
    </row>
    <row r="1123" s="338" customFormat="true" ht="15" customHeight="true" x14ac:dyDescent="0.2">
      <c r="BA1123" s="510"/>
      <c r="BB1123" s="366"/>
      <c r="BC1123" s="510"/>
      <c r="BD1123" s="510"/>
      <c r="BE1123" s="510"/>
      <c r="BF1123" s="510"/>
      <c r="BG1123" s="510"/>
      <c r="BH1123" s="510"/>
      <c r="BI1123" s="510"/>
      <c r="BJ1123" s="510"/>
      <c r="BK1123" s="510"/>
      <c r="BL1123" s="510"/>
      <c r="BM1123" s="510"/>
      <c r="BN1123" s="510"/>
      <c r="BO1123" s="510"/>
      <c r="BP1123" s="510"/>
      <c r="BQ1123" s="510"/>
      <c r="BR1123" s="510"/>
      <c r="BS1123" s="510"/>
      <c r="BT1123" s="510"/>
      <c r="BU1123" s="510"/>
      <c r="BV1123" s="510"/>
      <c r="BW1123" s="510"/>
      <c r="BX1123" s="510"/>
      <c r="BY1123" s="510"/>
    </row>
    <row r="1124" s="338" customFormat="true" ht="15" customHeight="true" x14ac:dyDescent="0.2">
      <c r="BA1124" s="510"/>
      <c r="BB1124" s="366"/>
      <c r="BC1124" s="510"/>
      <c r="BD1124" s="510"/>
      <c r="BE1124" s="510"/>
      <c r="BF1124" s="510"/>
      <c r="BG1124" s="510"/>
      <c r="BH1124" s="510"/>
      <c r="BI1124" s="510"/>
      <c r="BJ1124" s="510"/>
      <c r="BK1124" s="510"/>
      <c r="BL1124" s="510"/>
      <c r="BM1124" s="510"/>
      <c r="BN1124" s="510"/>
      <c r="BO1124" s="510"/>
      <c r="BP1124" s="510"/>
      <c r="BQ1124" s="510"/>
      <c r="BR1124" s="510"/>
      <c r="BS1124" s="510"/>
      <c r="BT1124" s="510"/>
      <c r="BU1124" s="510"/>
      <c r="BV1124" s="510"/>
      <c r="BW1124" s="510"/>
      <c r="BX1124" s="510"/>
      <c r="BY1124" s="510"/>
    </row>
    <row r="1125" s="338" customFormat="true" ht="15" customHeight="true" x14ac:dyDescent="0.2">
      <c r="BA1125" s="510"/>
      <c r="BB1125" s="366"/>
      <c r="BC1125" s="510"/>
      <c r="BD1125" s="510"/>
      <c r="BE1125" s="510"/>
      <c r="BF1125" s="510"/>
      <c r="BG1125" s="510"/>
      <c r="BH1125" s="510"/>
      <c r="BI1125" s="510"/>
      <c r="BJ1125" s="510"/>
      <c r="BK1125" s="510"/>
      <c r="BL1125" s="510"/>
      <c r="BM1125" s="510"/>
      <c r="BN1125" s="510"/>
      <c r="BO1125" s="510"/>
      <c r="BP1125" s="510"/>
      <c r="BQ1125" s="510"/>
      <c r="BR1125" s="510"/>
      <c r="BS1125" s="510"/>
      <c r="BT1125" s="510"/>
      <c r="BU1125" s="510"/>
      <c r="BV1125" s="510"/>
      <c r="BW1125" s="510"/>
      <c r="BX1125" s="510"/>
      <c r="BY1125" s="510"/>
    </row>
    <row r="1126" s="338" customFormat="true" ht="15" customHeight="true" x14ac:dyDescent="0.2">
      <c r="BA1126" s="510"/>
      <c r="BB1126" s="366"/>
      <c r="BC1126" s="510"/>
      <c r="BD1126" s="510"/>
      <c r="BE1126" s="510"/>
      <c r="BF1126" s="510"/>
      <c r="BG1126" s="510"/>
      <c r="BH1126" s="510"/>
      <c r="BI1126" s="510"/>
      <c r="BJ1126" s="510"/>
      <c r="BK1126" s="510"/>
      <c r="BL1126" s="510"/>
      <c r="BM1126" s="510"/>
      <c r="BN1126" s="510"/>
      <c r="BO1126" s="510"/>
      <c r="BP1126" s="510"/>
      <c r="BQ1126" s="510"/>
      <c r="BR1126" s="510"/>
      <c r="BS1126" s="510"/>
      <c r="BT1126" s="510"/>
      <c r="BU1126" s="510"/>
      <c r="BV1126" s="510"/>
      <c r="BW1126" s="510"/>
      <c r="BX1126" s="510"/>
      <c r="BY1126" s="510"/>
    </row>
    <row r="1127" s="338" customFormat="true" ht="15" customHeight="true" x14ac:dyDescent="0.2">
      <c r="BA1127" s="510"/>
      <c r="BB1127" s="366"/>
      <c r="BC1127" s="510"/>
      <c r="BD1127" s="510"/>
      <c r="BE1127" s="510"/>
      <c r="BF1127" s="510"/>
      <c r="BG1127" s="510"/>
      <c r="BH1127" s="510"/>
      <c r="BI1127" s="510"/>
      <c r="BJ1127" s="510"/>
      <c r="BK1127" s="510"/>
      <c r="BL1127" s="510"/>
      <c r="BM1127" s="510"/>
      <c r="BN1127" s="510"/>
      <c r="BO1127" s="510"/>
      <c r="BP1127" s="510"/>
      <c r="BQ1127" s="510"/>
      <c r="BR1127" s="510"/>
      <c r="BS1127" s="510"/>
      <c r="BT1127" s="510"/>
      <c r="BU1127" s="510"/>
      <c r="BV1127" s="510"/>
      <c r="BW1127" s="510"/>
      <c r="BX1127" s="510"/>
      <c r="BY1127" s="510"/>
    </row>
    <row r="1128" s="338" customFormat="true" ht="15" customHeight="true" x14ac:dyDescent="0.2">
      <c r="BA1128" s="510"/>
      <c r="BB1128" s="366"/>
      <c r="BC1128" s="510"/>
      <c r="BD1128" s="510"/>
      <c r="BE1128" s="510"/>
      <c r="BF1128" s="510"/>
      <c r="BG1128" s="510"/>
      <c r="BH1128" s="510"/>
      <c r="BI1128" s="510"/>
      <c r="BJ1128" s="510"/>
      <c r="BK1128" s="510"/>
      <c r="BL1128" s="510"/>
      <c r="BM1128" s="510"/>
      <c r="BN1128" s="510"/>
      <c r="BO1128" s="510"/>
      <c r="BP1128" s="510"/>
      <c r="BQ1128" s="510"/>
      <c r="BR1128" s="510"/>
      <c r="BS1128" s="510"/>
      <c r="BT1128" s="510"/>
      <c r="BU1128" s="510"/>
      <c r="BV1128" s="510"/>
      <c r="BW1128" s="510"/>
      <c r="BX1128" s="510"/>
      <c r="BY1128" s="510"/>
    </row>
    <row r="1129" s="338" customFormat="true" ht="15" customHeight="true" x14ac:dyDescent="0.2">
      <c r="BA1129" s="510"/>
      <c r="BB1129" s="366"/>
      <c r="BC1129" s="510"/>
      <c r="BD1129" s="510"/>
      <c r="BE1129" s="510"/>
      <c r="BF1129" s="510"/>
      <c r="BG1129" s="510"/>
      <c r="BH1129" s="510"/>
      <c r="BI1129" s="510"/>
      <c r="BJ1129" s="510"/>
      <c r="BK1129" s="510"/>
      <c r="BL1129" s="510"/>
      <c r="BM1129" s="510"/>
      <c r="BN1129" s="510"/>
      <c r="BO1129" s="510"/>
      <c r="BP1129" s="510"/>
      <c r="BQ1129" s="510"/>
      <c r="BR1129" s="510"/>
      <c r="BS1129" s="510"/>
      <c r="BT1129" s="510"/>
      <c r="BU1129" s="510"/>
      <c r="BV1129" s="510"/>
      <c r="BW1129" s="510"/>
      <c r="BX1129" s="510"/>
      <c r="BY1129" s="510"/>
    </row>
    <row r="1130" s="338" customFormat="true" ht="15" customHeight="true" x14ac:dyDescent="0.2">
      <c r="BA1130" s="510"/>
      <c r="BB1130" s="366"/>
      <c r="BC1130" s="510"/>
      <c r="BD1130" s="510"/>
      <c r="BE1130" s="510"/>
      <c r="BF1130" s="510"/>
      <c r="BG1130" s="510"/>
      <c r="BH1130" s="510"/>
      <c r="BI1130" s="510"/>
      <c r="BJ1130" s="510"/>
      <c r="BK1130" s="510"/>
      <c r="BL1130" s="510"/>
      <c r="BM1130" s="510"/>
      <c r="BN1130" s="510"/>
      <c r="BO1130" s="510"/>
      <c r="BP1130" s="510"/>
      <c r="BQ1130" s="510"/>
      <c r="BR1130" s="510"/>
      <c r="BS1130" s="510"/>
      <c r="BT1130" s="510"/>
      <c r="BU1130" s="510"/>
      <c r="BV1130" s="510"/>
      <c r="BW1130" s="510"/>
      <c r="BX1130" s="510"/>
      <c r="BY1130" s="510"/>
    </row>
    <row r="1131" s="338" customFormat="true" ht="15" customHeight="true" x14ac:dyDescent="0.2">
      <c r="BA1131" s="510"/>
      <c r="BB1131" s="366"/>
      <c r="BC1131" s="510"/>
      <c r="BD1131" s="510"/>
      <c r="BE1131" s="510"/>
      <c r="BF1131" s="510"/>
      <c r="BG1131" s="510"/>
      <c r="BH1131" s="510"/>
      <c r="BI1131" s="510"/>
      <c r="BJ1131" s="510"/>
      <c r="BK1131" s="510"/>
      <c r="BL1131" s="510"/>
      <c r="BM1131" s="510"/>
      <c r="BN1131" s="510"/>
      <c r="BO1131" s="510"/>
      <c r="BP1131" s="510"/>
      <c r="BQ1131" s="510"/>
      <c r="BR1131" s="510"/>
      <c r="BS1131" s="510"/>
      <c r="BT1131" s="510"/>
      <c r="BU1131" s="510"/>
      <c r="BV1131" s="510"/>
      <c r="BW1131" s="510"/>
      <c r="BX1131" s="510"/>
      <c r="BY1131" s="510"/>
    </row>
    <row r="1132" s="338" customFormat="true" ht="15" customHeight="true" x14ac:dyDescent="0.2">
      <c r="BA1132" s="510"/>
      <c r="BB1132" s="366"/>
      <c r="BC1132" s="510"/>
      <c r="BD1132" s="510"/>
      <c r="BE1132" s="510"/>
      <c r="BF1132" s="510"/>
      <c r="BG1132" s="510"/>
      <c r="BH1132" s="510"/>
      <c r="BI1132" s="510"/>
      <c r="BJ1132" s="510"/>
      <c r="BK1132" s="510"/>
      <c r="BL1132" s="510"/>
      <c r="BM1132" s="510"/>
      <c r="BN1132" s="510"/>
      <c r="BO1132" s="510"/>
      <c r="BP1132" s="510"/>
      <c r="BQ1132" s="510"/>
      <c r="BR1132" s="510"/>
      <c r="BS1132" s="510"/>
      <c r="BT1132" s="510"/>
      <c r="BU1132" s="510"/>
      <c r="BV1132" s="510"/>
      <c r="BW1132" s="510"/>
      <c r="BX1132" s="510"/>
      <c r="BY1132" s="510"/>
    </row>
    <row r="1133" s="338" customFormat="true" ht="15" customHeight="true" x14ac:dyDescent="0.2">
      <c r="BA1133" s="510"/>
      <c r="BB1133" s="366"/>
      <c r="BC1133" s="510"/>
      <c r="BD1133" s="510"/>
      <c r="BE1133" s="510"/>
      <c r="BF1133" s="510"/>
      <c r="BG1133" s="510"/>
      <c r="BH1133" s="510"/>
      <c r="BI1133" s="510"/>
      <c r="BJ1133" s="510"/>
      <c r="BK1133" s="510"/>
      <c r="BL1133" s="510"/>
      <c r="BM1133" s="510"/>
      <c r="BN1133" s="510"/>
      <c r="BO1133" s="510"/>
      <c r="BP1133" s="510"/>
      <c r="BQ1133" s="510"/>
      <c r="BR1133" s="510"/>
      <c r="BS1133" s="510"/>
      <c r="BT1133" s="510"/>
      <c r="BU1133" s="510"/>
      <c r="BV1133" s="510"/>
      <c r="BW1133" s="510"/>
      <c r="BX1133" s="510"/>
      <c r="BY1133" s="510"/>
    </row>
    <row r="1134" s="338" customFormat="true" ht="15" customHeight="true" x14ac:dyDescent="0.2">
      <c r="BA1134" s="510"/>
      <c r="BB1134" s="366"/>
      <c r="BC1134" s="510"/>
      <c r="BD1134" s="510"/>
      <c r="BE1134" s="510"/>
      <c r="BF1134" s="510"/>
      <c r="BG1134" s="510"/>
      <c r="BH1134" s="510"/>
      <c r="BI1134" s="510"/>
      <c r="BJ1134" s="510"/>
      <c r="BK1134" s="510"/>
      <c r="BL1134" s="510"/>
      <c r="BM1134" s="510"/>
      <c r="BN1134" s="510"/>
      <c r="BO1134" s="510"/>
      <c r="BP1134" s="510"/>
      <c r="BQ1134" s="510"/>
      <c r="BR1134" s="510"/>
      <c r="BS1134" s="510"/>
      <c r="BT1134" s="510"/>
      <c r="BU1134" s="510"/>
      <c r="BV1134" s="510"/>
      <c r="BW1134" s="510"/>
      <c r="BX1134" s="510"/>
      <c r="BY1134" s="510"/>
    </row>
    <row r="1135" s="338" customFormat="true" ht="15" customHeight="true" x14ac:dyDescent="0.2">
      <c r="BA1135" s="510"/>
      <c r="BB1135" s="366"/>
      <c r="BC1135" s="510"/>
      <c r="BD1135" s="510"/>
      <c r="BE1135" s="510"/>
      <c r="BF1135" s="510"/>
      <c r="BG1135" s="510"/>
      <c r="BH1135" s="510"/>
      <c r="BI1135" s="510"/>
      <c r="BJ1135" s="510"/>
      <c r="BK1135" s="510"/>
      <c r="BL1135" s="510"/>
      <c r="BM1135" s="510"/>
      <c r="BN1135" s="510"/>
      <c r="BO1135" s="510"/>
      <c r="BP1135" s="510"/>
      <c r="BQ1135" s="510"/>
      <c r="BR1135" s="510"/>
      <c r="BS1135" s="510"/>
      <c r="BT1135" s="510"/>
      <c r="BU1135" s="510"/>
      <c r="BV1135" s="510"/>
      <c r="BW1135" s="510"/>
      <c r="BX1135" s="510"/>
      <c r="BY1135" s="510"/>
    </row>
    <row r="1136" s="338" customFormat="true" ht="15" customHeight="true" x14ac:dyDescent="0.2">
      <c r="BA1136" s="510"/>
      <c r="BB1136" s="366"/>
      <c r="BC1136" s="510"/>
      <c r="BD1136" s="510"/>
      <c r="BE1136" s="510"/>
      <c r="BF1136" s="510"/>
      <c r="BG1136" s="510"/>
      <c r="BH1136" s="510"/>
      <c r="BI1136" s="510"/>
      <c r="BJ1136" s="510"/>
      <c r="BK1136" s="510"/>
      <c r="BL1136" s="510"/>
      <c r="BM1136" s="510"/>
      <c r="BN1136" s="510"/>
      <c r="BO1136" s="510"/>
      <c r="BP1136" s="510"/>
      <c r="BQ1136" s="510"/>
      <c r="BR1136" s="510"/>
      <c r="BS1136" s="510"/>
      <c r="BT1136" s="510"/>
      <c r="BU1136" s="510"/>
      <c r="BV1136" s="510"/>
      <c r="BW1136" s="510"/>
      <c r="BX1136" s="510"/>
      <c r="BY1136" s="510"/>
    </row>
    <row r="1137" s="338" customFormat="true" ht="15" customHeight="true" x14ac:dyDescent="0.2">
      <c r="BA1137" s="510"/>
      <c r="BB1137" s="366"/>
      <c r="BC1137" s="510"/>
      <c r="BD1137" s="510"/>
      <c r="BE1137" s="510"/>
      <c r="BF1137" s="510"/>
      <c r="BG1137" s="510"/>
      <c r="BH1137" s="510"/>
      <c r="BI1137" s="510"/>
      <c r="BJ1137" s="510"/>
      <c r="BK1137" s="510"/>
      <c r="BL1137" s="510"/>
      <c r="BM1137" s="510"/>
      <c r="BN1137" s="510"/>
      <c r="BO1137" s="510"/>
      <c r="BP1137" s="510"/>
      <c r="BQ1137" s="510"/>
      <c r="BR1137" s="510"/>
      <c r="BS1137" s="510"/>
      <c r="BT1137" s="510"/>
      <c r="BU1137" s="510"/>
      <c r="BV1137" s="510"/>
      <c r="BW1137" s="510"/>
      <c r="BX1137" s="510"/>
      <c r="BY1137" s="510"/>
    </row>
    <row r="1138" s="338" customFormat="true" ht="15" customHeight="true" x14ac:dyDescent="0.2">
      <c r="BA1138" s="510"/>
      <c r="BB1138" s="366"/>
      <c r="BC1138" s="510"/>
      <c r="BD1138" s="510"/>
      <c r="BE1138" s="510"/>
      <c r="BF1138" s="510"/>
      <c r="BG1138" s="510"/>
      <c r="BH1138" s="510"/>
      <c r="BI1138" s="510"/>
      <c r="BJ1138" s="510"/>
      <c r="BK1138" s="510"/>
      <c r="BL1138" s="510"/>
      <c r="BM1138" s="510"/>
      <c r="BN1138" s="510"/>
      <c r="BO1138" s="510"/>
      <c r="BP1138" s="510"/>
      <c r="BQ1138" s="510"/>
      <c r="BR1138" s="510"/>
      <c r="BS1138" s="510"/>
      <c r="BT1138" s="510"/>
      <c r="BU1138" s="510"/>
      <c r="BV1138" s="510"/>
      <c r="BW1138" s="510"/>
      <c r="BX1138" s="510"/>
      <c r="BY1138" s="510"/>
    </row>
    <row r="1139" s="338" customFormat="true" ht="15" customHeight="true" x14ac:dyDescent="0.2">
      <c r="BA1139" s="510"/>
      <c r="BB1139" s="366"/>
      <c r="BC1139" s="510"/>
      <c r="BD1139" s="510"/>
      <c r="BE1139" s="510"/>
      <c r="BF1139" s="510"/>
      <c r="BG1139" s="510"/>
      <c r="BH1139" s="510"/>
      <c r="BI1139" s="510"/>
      <c r="BJ1139" s="510"/>
      <c r="BK1139" s="510"/>
      <c r="BL1139" s="510"/>
      <c r="BM1139" s="510"/>
      <c r="BN1139" s="510"/>
      <c r="BO1139" s="510"/>
      <c r="BP1139" s="510"/>
      <c r="BQ1139" s="510"/>
      <c r="BR1139" s="510"/>
      <c r="BS1139" s="510"/>
      <c r="BT1139" s="510"/>
      <c r="BU1139" s="510"/>
      <c r="BV1139" s="510"/>
      <c r="BW1139" s="510"/>
      <c r="BX1139" s="510"/>
      <c r="BY1139" s="510"/>
    </row>
    <row r="1140" s="338" customFormat="true" ht="15" customHeight="true" x14ac:dyDescent="0.2">
      <c r="BA1140" s="510"/>
      <c r="BB1140" s="366"/>
      <c r="BC1140" s="510"/>
      <c r="BD1140" s="510"/>
      <c r="BE1140" s="510"/>
      <c r="BF1140" s="510"/>
      <c r="BG1140" s="510"/>
      <c r="BH1140" s="510"/>
      <c r="BI1140" s="510"/>
      <c r="BJ1140" s="510"/>
      <c r="BK1140" s="510"/>
      <c r="BL1140" s="510"/>
      <c r="BM1140" s="510"/>
      <c r="BN1140" s="510"/>
      <c r="BO1140" s="510"/>
      <c r="BP1140" s="510"/>
      <c r="BQ1140" s="510"/>
      <c r="BR1140" s="510"/>
      <c r="BS1140" s="510"/>
      <c r="BT1140" s="510"/>
      <c r="BU1140" s="510"/>
      <c r="BV1140" s="510"/>
      <c r="BW1140" s="510"/>
      <c r="BX1140" s="510"/>
      <c r="BY1140" s="510"/>
    </row>
    <row r="1141" s="338" customFormat="true" ht="15" customHeight="true" x14ac:dyDescent="0.2">
      <c r="BA1141" s="510"/>
      <c r="BB1141" s="366"/>
      <c r="BC1141" s="510"/>
      <c r="BD1141" s="510"/>
      <c r="BE1141" s="510"/>
      <c r="BF1141" s="510"/>
      <c r="BG1141" s="510"/>
      <c r="BH1141" s="510"/>
      <c r="BI1141" s="510"/>
      <c r="BJ1141" s="510"/>
      <c r="BK1141" s="510"/>
      <c r="BL1141" s="510"/>
      <c r="BM1141" s="510"/>
      <c r="BN1141" s="510"/>
      <c r="BO1141" s="510"/>
      <c r="BP1141" s="510"/>
      <c r="BQ1141" s="510"/>
      <c r="BR1141" s="510"/>
      <c r="BS1141" s="510"/>
      <c r="BT1141" s="510"/>
      <c r="BU1141" s="510"/>
      <c r="BV1141" s="510"/>
      <c r="BW1141" s="510"/>
      <c r="BX1141" s="510"/>
      <c r="BY1141" s="510"/>
    </row>
    <row r="1142" s="338" customFormat="true" ht="15" customHeight="true" x14ac:dyDescent="0.2">
      <c r="BA1142" s="510"/>
      <c r="BB1142" s="366"/>
      <c r="BC1142" s="510"/>
      <c r="BD1142" s="510"/>
      <c r="BE1142" s="510"/>
      <c r="BF1142" s="510"/>
      <c r="BG1142" s="510"/>
      <c r="BH1142" s="510"/>
      <c r="BI1142" s="510"/>
      <c r="BJ1142" s="510"/>
      <c r="BK1142" s="510"/>
      <c r="BL1142" s="510"/>
      <c r="BM1142" s="510"/>
      <c r="BN1142" s="510"/>
      <c r="BO1142" s="510"/>
      <c r="BP1142" s="510"/>
      <c r="BQ1142" s="510"/>
      <c r="BR1142" s="510"/>
      <c r="BS1142" s="510"/>
      <c r="BT1142" s="510"/>
      <c r="BU1142" s="510"/>
      <c r="BV1142" s="510"/>
      <c r="BW1142" s="510"/>
      <c r="BX1142" s="510"/>
      <c r="BY1142" s="510"/>
    </row>
    <row r="1143" s="338" customFormat="true" ht="15" customHeight="true" x14ac:dyDescent="0.2">
      <c r="BA1143" s="510"/>
      <c r="BB1143" s="366"/>
      <c r="BC1143" s="510"/>
      <c r="BD1143" s="510"/>
      <c r="BE1143" s="510"/>
      <c r="BF1143" s="510"/>
      <c r="BG1143" s="510"/>
      <c r="BH1143" s="510"/>
      <c r="BI1143" s="510"/>
      <c r="BJ1143" s="510"/>
      <c r="BK1143" s="510"/>
      <c r="BL1143" s="510"/>
      <c r="BM1143" s="510"/>
      <c r="BN1143" s="510"/>
      <c r="BO1143" s="510"/>
      <c r="BP1143" s="510"/>
      <c r="BQ1143" s="510"/>
      <c r="BR1143" s="510"/>
      <c r="BS1143" s="510"/>
      <c r="BT1143" s="510"/>
      <c r="BU1143" s="510"/>
      <c r="BV1143" s="510"/>
      <c r="BW1143" s="510"/>
      <c r="BX1143" s="510"/>
      <c r="BY1143" s="510"/>
    </row>
    <row r="1144" s="338" customFormat="true" ht="15" customHeight="true" x14ac:dyDescent="0.2">
      <c r="BA1144" s="510"/>
      <c r="BB1144" s="366"/>
      <c r="BC1144" s="510"/>
      <c r="BD1144" s="510"/>
      <c r="BE1144" s="510"/>
      <c r="BF1144" s="510"/>
      <c r="BG1144" s="510"/>
      <c r="BH1144" s="510"/>
      <c r="BI1144" s="510"/>
      <c r="BJ1144" s="510"/>
      <c r="BK1144" s="510"/>
      <c r="BL1144" s="510"/>
      <c r="BM1144" s="510"/>
      <c r="BN1144" s="510"/>
      <c r="BO1144" s="510"/>
      <c r="BP1144" s="510"/>
      <c r="BQ1144" s="510"/>
      <c r="BR1144" s="510"/>
      <c r="BS1144" s="510"/>
      <c r="BT1144" s="510"/>
      <c r="BU1144" s="510"/>
      <c r="BV1144" s="510"/>
      <c r="BW1144" s="510"/>
      <c r="BX1144" s="510"/>
      <c r="BY1144" s="510"/>
    </row>
    <row r="1145" s="338" customFormat="true" ht="15" customHeight="true" x14ac:dyDescent="0.2">
      <c r="BA1145" s="510"/>
      <c r="BB1145" s="366"/>
      <c r="BC1145" s="510"/>
      <c r="BD1145" s="510"/>
      <c r="BE1145" s="510"/>
      <c r="BF1145" s="510"/>
      <c r="BG1145" s="510"/>
      <c r="BH1145" s="510"/>
      <c r="BI1145" s="510"/>
      <c r="BJ1145" s="510"/>
      <c r="BK1145" s="510"/>
      <c r="BL1145" s="510"/>
      <c r="BM1145" s="510"/>
      <c r="BN1145" s="510"/>
      <c r="BO1145" s="510"/>
      <c r="BP1145" s="510"/>
      <c r="BQ1145" s="510"/>
      <c r="BR1145" s="510"/>
      <c r="BS1145" s="510"/>
      <c r="BT1145" s="510"/>
      <c r="BU1145" s="510"/>
      <c r="BV1145" s="510"/>
      <c r="BW1145" s="510"/>
      <c r="BX1145" s="510"/>
      <c r="BY1145" s="510"/>
    </row>
    <row r="1146" s="338" customFormat="true" ht="15" customHeight="true" x14ac:dyDescent="0.2">
      <c r="BA1146" s="510"/>
      <c r="BB1146" s="366"/>
      <c r="BC1146" s="510"/>
      <c r="BD1146" s="510"/>
      <c r="BE1146" s="510"/>
      <c r="BF1146" s="510"/>
      <c r="BG1146" s="510"/>
      <c r="BH1146" s="510"/>
      <c r="BI1146" s="510"/>
      <c r="BJ1146" s="510"/>
      <c r="BK1146" s="510"/>
      <c r="BL1146" s="510"/>
      <c r="BM1146" s="510"/>
      <c r="BN1146" s="510"/>
      <c r="BO1146" s="510"/>
      <c r="BP1146" s="510"/>
      <c r="BQ1146" s="510"/>
      <c r="BR1146" s="510"/>
      <c r="BS1146" s="510"/>
      <c r="BT1146" s="510"/>
      <c r="BU1146" s="510"/>
      <c r="BV1146" s="510"/>
      <c r="BW1146" s="510"/>
      <c r="BX1146" s="510"/>
      <c r="BY1146" s="510"/>
    </row>
    <row r="1147" s="338" customFormat="true" ht="15" customHeight="true" x14ac:dyDescent="0.2">
      <c r="BA1147" s="510"/>
      <c r="BB1147" s="366"/>
      <c r="BC1147" s="510"/>
      <c r="BD1147" s="510"/>
      <c r="BE1147" s="510"/>
      <c r="BF1147" s="510"/>
      <c r="BG1147" s="510"/>
      <c r="BH1147" s="510"/>
      <c r="BI1147" s="510"/>
      <c r="BJ1147" s="510"/>
      <c r="BK1147" s="510"/>
      <c r="BL1147" s="510"/>
      <c r="BM1147" s="510"/>
      <c r="BN1147" s="510"/>
      <c r="BO1147" s="510"/>
      <c r="BP1147" s="510"/>
      <c r="BQ1147" s="510"/>
      <c r="BR1147" s="510"/>
      <c r="BS1147" s="510"/>
      <c r="BT1147" s="510"/>
      <c r="BU1147" s="510"/>
      <c r="BV1147" s="510"/>
      <c r="BW1147" s="510"/>
      <c r="BX1147" s="510"/>
      <c r="BY1147" s="510"/>
    </row>
    <row r="1148" s="338" customFormat="true" ht="15" customHeight="true" x14ac:dyDescent="0.2">
      <c r="BA1148" s="510"/>
      <c r="BB1148" s="366"/>
      <c r="BC1148" s="510"/>
      <c r="BD1148" s="510"/>
      <c r="BE1148" s="510"/>
      <c r="BF1148" s="510"/>
      <c r="BG1148" s="510"/>
      <c r="BH1148" s="510"/>
      <c r="BI1148" s="510"/>
      <c r="BJ1148" s="510"/>
      <c r="BK1148" s="510"/>
      <c r="BL1148" s="510"/>
      <c r="BM1148" s="510"/>
      <c r="BN1148" s="510"/>
      <c r="BO1148" s="510"/>
      <c r="BP1148" s="510"/>
      <c r="BQ1148" s="510"/>
      <c r="BR1148" s="510"/>
      <c r="BS1148" s="510"/>
      <c r="BT1148" s="510"/>
      <c r="BU1148" s="510"/>
      <c r="BV1148" s="510"/>
      <c r="BW1148" s="510"/>
      <c r="BX1148" s="510"/>
      <c r="BY1148" s="510"/>
    </row>
    <row r="1149" s="338" customFormat="true" ht="15" customHeight="true" x14ac:dyDescent="0.2">
      <c r="BA1149" s="510"/>
      <c r="BB1149" s="366"/>
      <c r="BC1149" s="510"/>
      <c r="BD1149" s="510"/>
      <c r="BE1149" s="510"/>
      <c r="BF1149" s="510"/>
      <c r="BG1149" s="510"/>
      <c r="BH1149" s="510"/>
      <c r="BI1149" s="510"/>
      <c r="BJ1149" s="510"/>
      <c r="BK1149" s="510"/>
      <c r="BL1149" s="510"/>
      <c r="BM1149" s="510"/>
      <c r="BN1149" s="510"/>
      <c r="BO1149" s="510"/>
      <c r="BP1149" s="510"/>
      <c r="BQ1149" s="510"/>
      <c r="BR1149" s="510"/>
      <c r="BS1149" s="510"/>
      <c r="BT1149" s="510"/>
      <c r="BU1149" s="510"/>
      <c r="BV1149" s="510"/>
      <c r="BW1149" s="510"/>
      <c r="BX1149" s="510"/>
      <c r="BY1149" s="510"/>
    </row>
    <row r="1150" s="338" customFormat="true" ht="15" customHeight="true" x14ac:dyDescent="0.2">
      <c r="BA1150" s="510"/>
      <c r="BB1150" s="366"/>
      <c r="BC1150" s="510"/>
      <c r="BD1150" s="510"/>
      <c r="BE1150" s="510"/>
      <c r="BF1150" s="510"/>
      <c r="BG1150" s="510"/>
      <c r="BH1150" s="510"/>
      <c r="BI1150" s="510"/>
      <c r="BJ1150" s="510"/>
      <c r="BK1150" s="510"/>
      <c r="BL1150" s="510"/>
      <c r="BM1150" s="510"/>
      <c r="BN1150" s="510"/>
      <c r="BO1150" s="510"/>
      <c r="BP1150" s="510"/>
      <c r="BQ1150" s="510"/>
      <c r="BR1150" s="510"/>
      <c r="BS1150" s="510"/>
      <c r="BT1150" s="510"/>
      <c r="BU1150" s="510"/>
      <c r="BV1150" s="510"/>
      <c r="BW1150" s="510"/>
      <c r="BX1150" s="510"/>
      <c r="BY1150" s="510"/>
    </row>
    <row r="1151" s="338" customFormat="true" ht="15" customHeight="true" x14ac:dyDescent="0.2">
      <c r="BA1151" s="510"/>
      <c r="BB1151" s="366"/>
      <c r="BC1151" s="510"/>
      <c r="BD1151" s="510"/>
      <c r="BE1151" s="510"/>
      <c r="BF1151" s="510"/>
      <c r="BG1151" s="510"/>
      <c r="BH1151" s="510"/>
      <c r="BI1151" s="510"/>
      <c r="BJ1151" s="510"/>
      <c r="BK1151" s="510"/>
      <c r="BL1151" s="510"/>
      <c r="BM1151" s="510"/>
      <c r="BN1151" s="510"/>
      <c r="BO1151" s="510"/>
      <c r="BP1151" s="510"/>
      <c r="BQ1151" s="510"/>
      <c r="BR1151" s="510"/>
      <c r="BS1151" s="510"/>
      <c r="BT1151" s="510"/>
      <c r="BU1151" s="510"/>
      <c r="BV1151" s="510"/>
      <c r="BW1151" s="510"/>
      <c r="BX1151" s="510"/>
      <c r="BY1151" s="510"/>
    </row>
    <row r="1152" s="338" customFormat="true" ht="15" customHeight="true" x14ac:dyDescent="0.2">
      <c r="BA1152" s="510"/>
      <c r="BB1152" s="366"/>
      <c r="BC1152" s="510"/>
      <c r="BD1152" s="510"/>
      <c r="BE1152" s="510"/>
      <c r="BF1152" s="510"/>
      <c r="BG1152" s="510"/>
      <c r="BH1152" s="510"/>
      <c r="BI1152" s="510"/>
      <c r="BJ1152" s="510"/>
      <c r="BK1152" s="510"/>
      <c r="BL1152" s="510"/>
      <c r="BM1152" s="510"/>
      <c r="BN1152" s="510"/>
      <c r="BO1152" s="510"/>
      <c r="BP1152" s="510"/>
      <c r="BQ1152" s="510"/>
      <c r="BR1152" s="510"/>
      <c r="BS1152" s="510"/>
      <c r="BT1152" s="510"/>
      <c r="BU1152" s="510"/>
      <c r="BV1152" s="510"/>
      <c r="BW1152" s="510"/>
      <c r="BX1152" s="510"/>
      <c r="BY1152" s="510"/>
    </row>
    <row r="1153" s="338" customFormat="true" ht="15" customHeight="true" x14ac:dyDescent="0.2">
      <c r="BA1153" s="510"/>
      <c r="BB1153" s="366"/>
      <c r="BC1153" s="510"/>
      <c r="BD1153" s="510"/>
      <c r="BE1153" s="510"/>
      <c r="BF1153" s="510"/>
      <c r="BG1153" s="510"/>
      <c r="BH1153" s="510"/>
      <c r="BI1153" s="510"/>
      <c r="BJ1153" s="510"/>
      <c r="BK1153" s="510"/>
      <c r="BL1153" s="510"/>
      <c r="BM1153" s="510"/>
      <c r="BN1153" s="510"/>
      <c r="BO1153" s="510"/>
      <c r="BP1153" s="510"/>
      <c r="BQ1153" s="510"/>
      <c r="BR1153" s="510"/>
      <c r="BS1153" s="510"/>
      <c r="BT1153" s="510"/>
      <c r="BU1153" s="510"/>
      <c r="BV1153" s="510"/>
      <c r="BW1153" s="510"/>
      <c r="BX1153" s="510"/>
      <c r="BY1153" s="510"/>
    </row>
    <row r="1154" s="338" customFormat="true" ht="15" customHeight="true" x14ac:dyDescent="0.2">
      <c r="BA1154" s="510"/>
      <c r="BB1154" s="366"/>
      <c r="BC1154" s="510"/>
      <c r="BD1154" s="510"/>
      <c r="BE1154" s="510"/>
      <c r="BF1154" s="510"/>
      <c r="BG1154" s="510"/>
      <c r="BH1154" s="510"/>
      <c r="BI1154" s="510"/>
      <c r="BJ1154" s="510"/>
      <c r="BK1154" s="510"/>
      <c r="BL1154" s="510"/>
      <c r="BM1154" s="510"/>
      <c r="BN1154" s="510"/>
      <c r="BO1154" s="510"/>
      <c r="BP1154" s="510"/>
      <c r="BQ1154" s="510"/>
      <c r="BR1154" s="510"/>
      <c r="BS1154" s="510"/>
      <c r="BT1154" s="510"/>
      <c r="BU1154" s="510"/>
      <c r="BV1154" s="510"/>
      <c r="BW1154" s="510"/>
      <c r="BX1154" s="510"/>
      <c r="BY1154" s="510"/>
    </row>
    <row r="1155" s="338" customFormat="true" ht="15" customHeight="true" x14ac:dyDescent="0.2">
      <c r="BA1155" s="510"/>
      <c r="BB1155" s="366"/>
      <c r="BC1155" s="510"/>
      <c r="BD1155" s="510"/>
      <c r="BE1155" s="510"/>
      <c r="BF1155" s="510"/>
      <c r="BG1155" s="510"/>
      <c r="BH1155" s="510"/>
      <c r="BI1155" s="510"/>
      <c r="BJ1155" s="510"/>
      <c r="BK1155" s="510"/>
      <c r="BL1155" s="510"/>
      <c r="BM1155" s="510"/>
      <c r="BN1155" s="510"/>
      <c r="BO1155" s="510"/>
      <c r="BP1155" s="510"/>
      <c r="BQ1155" s="510"/>
      <c r="BR1155" s="510"/>
      <c r="BS1155" s="510"/>
      <c r="BT1155" s="510"/>
      <c r="BU1155" s="510"/>
      <c r="BV1155" s="510"/>
      <c r="BW1155" s="510"/>
      <c r="BX1155" s="510"/>
      <c r="BY1155" s="510"/>
    </row>
    <row r="1156" s="338" customFormat="true" ht="15" customHeight="true" x14ac:dyDescent="0.2">
      <c r="BA1156" s="510"/>
      <c r="BB1156" s="366"/>
      <c r="BC1156" s="510"/>
      <c r="BD1156" s="510"/>
      <c r="BE1156" s="510"/>
      <c r="BF1156" s="510"/>
      <c r="BG1156" s="510"/>
      <c r="BH1156" s="510"/>
      <c r="BI1156" s="510"/>
      <c r="BJ1156" s="510"/>
      <c r="BK1156" s="510"/>
      <c r="BL1156" s="510"/>
      <c r="BM1156" s="510"/>
      <c r="BN1156" s="510"/>
      <c r="BO1156" s="510"/>
      <c r="BP1156" s="510"/>
      <c r="BQ1156" s="510"/>
      <c r="BR1156" s="510"/>
      <c r="BS1156" s="510"/>
      <c r="BT1156" s="510"/>
      <c r="BU1156" s="510"/>
      <c r="BV1156" s="510"/>
      <c r="BW1156" s="510"/>
      <c r="BX1156" s="510"/>
      <c r="BY1156" s="510"/>
    </row>
    <row r="1157" s="338" customFormat="true" ht="15" customHeight="true" x14ac:dyDescent="0.2">
      <c r="BA1157" s="510"/>
      <c r="BB1157" s="366"/>
      <c r="BC1157" s="510"/>
      <c r="BD1157" s="510"/>
      <c r="BE1157" s="510"/>
      <c r="BF1157" s="510"/>
      <c r="BG1157" s="510"/>
      <c r="BH1157" s="510"/>
      <c r="BI1157" s="510"/>
      <c r="BJ1157" s="510"/>
      <c r="BK1157" s="510"/>
      <c r="BL1157" s="510"/>
      <c r="BM1157" s="510"/>
      <c r="BN1157" s="510"/>
      <c r="BO1157" s="510"/>
      <c r="BP1157" s="510"/>
      <c r="BQ1157" s="510"/>
      <c r="BR1157" s="510"/>
      <c r="BS1157" s="510"/>
      <c r="BT1157" s="510"/>
      <c r="BU1157" s="510"/>
      <c r="BV1157" s="510"/>
      <c r="BW1157" s="510"/>
      <c r="BX1157" s="510"/>
      <c r="BY1157" s="510"/>
    </row>
    <row r="1158" s="338" customFormat="true" ht="15" customHeight="true" x14ac:dyDescent="0.2">
      <c r="BA1158" s="510"/>
      <c r="BB1158" s="366"/>
      <c r="BC1158" s="510"/>
      <c r="BD1158" s="510"/>
      <c r="BE1158" s="510"/>
      <c r="BF1158" s="510"/>
      <c r="BG1158" s="510"/>
      <c r="BH1158" s="510"/>
      <c r="BI1158" s="510"/>
      <c r="BJ1158" s="510"/>
      <c r="BK1158" s="510"/>
      <c r="BL1158" s="510"/>
      <c r="BM1158" s="510"/>
      <c r="BN1158" s="510"/>
      <c r="BO1158" s="510"/>
      <c r="BP1158" s="510"/>
      <c r="BQ1158" s="510"/>
      <c r="BR1158" s="510"/>
      <c r="BS1158" s="510"/>
      <c r="BT1158" s="510"/>
      <c r="BU1158" s="510"/>
      <c r="BV1158" s="510"/>
      <c r="BW1158" s="510"/>
      <c r="BX1158" s="510"/>
      <c r="BY1158" s="510"/>
    </row>
    <row r="1159" s="338" customFormat="true" ht="15" customHeight="true" x14ac:dyDescent="0.2">
      <c r="BA1159" s="510"/>
      <c r="BB1159" s="366"/>
      <c r="BC1159" s="510"/>
      <c r="BD1159" s="510"/>
      <c r="BE1159" s="510"/>
      <c r="BF1159" s="510"/>
      <c r="BG1159" s="510"/>
      <c r="BH1159" s="510"/>
      <c r="BI1159" s="510"/>
      <c r="BJ1159" s="510"/>
      <c r="BK1159" s="510"/>
      <c r="BL1159" s="510"/>
      <c r="BM1159" s="510"/>
      <c r="BN1159" s="510"/>
      <c r="BO1159" s="510"/>
      <c r="BP1159" s="510"/>
      <c r="BQ1159" s="510"/>
      <c r="BR1159" s="510"/>
      <c r="BS1159" s="510"/>
      <c r="BT1159" s="510"/>
      <c r="BU1159" s="510"/>
      <c r="BV1159" s="510"/>
      <c r="BW1159" s="510"/>
      <c r="BX1159" s="510"/>
      <c r="BY1159" s="510"/>
    </row>
    <row r="1160" s="338" customFormat="true" ht="15" customHeight="true" x14ac:dyDescent="0.2">
      <c r="BA1160" s="510"/>
      <c r="BB1160" s="366"/>
      <c r="BC1160" s="510"/>
      <c r="BD1160" s="510"/>
      <c r="BE1160" s="510"/>
      <c r="BF1160" s="510"/>
      <c r="BG1160" s="510"/>
      <c r="BH1160" s="510"/>
      <c r="BI1160" s="510"/>
      <c r="BJ1160" s="510"/>
      <c r="BK1160" s="510"/>
      <c r="BL1160" s="510"/>
      <c r="BM1160" s="510"/>
      <c r="BN1160" s="510"/>
      <c r="BO1160" s="510"/>
      <c r="BP1160" s="510"/>
      <c r="BQ1160" s="510"/>
      <c r="BR1160" s="510"/>
      <c r="BS1160" s="510"/>
      <c r="BT1160" s="510"/>
      <c r="BU1160" s="510"/>
      <c r="BV1160" s="510"/>
      <c r="BW1160" s="510"/>
      <c r="BX1160" s="510"/>
      <c r="BY1160" s="510"/>
    </row>
    <row r="1161" s="338" customFormat="true" ht="15" customHeight="true" x14ac:dyDescent="0.2">
      <c r="BA1161" s="510"/>
      <c r="BB1161" s="366"/>
      <c r="BC1161" s="510"/>
      <c r="BD1161" s="510"/>
      <c r="BE1161" s="510"/>
      <c r="BF1161" s="510"/>
      <c r="BG1161" s="510"/>
      <c r="BH1161" s="510"/>
      <c r="BI1161" s="510"/>
      <c r="BJ1161" s="510"/>
      <c r="BK1161" s="510"/>
      <c r="BL1161" s="510"/>
      <c r="BM1161" s="510"/>
      <c r="BN1161" s="510"/>
      <c r="BO1161" s="510"/>
      <c r="BP1161" s="510"/>
      <c r="BQ1161" s="510"/>
      <c r="BR1161" s="510"/>
      <c r="BS1161" s="510"/>
      <c r="BT1161" s="510"/>
      <c r="BU1161" s="510"/>
      <c r="BV1161" s="510"/>
      <c r="BW1161" s="510"/>
      <c r="BX1161" s="510"/>
      <c r="BY1161" s="510"/>
    </row>
    <row r="1162" s="338" customFormat="true" ht="15" customHeight="true" x14ac:dyDescent="0.2">
      <c r="BA1162" s="510"/>
      <c r="BB1162" s="366"/>
      <c r="BC1162" s="510"/>
      <c r="BD1162" s="510"/>
      <c r="BE1162" s="510"/>
      <c r="BF1162" s="510"/>
      <c r="BG1162" s="510"/>
      <c r="BH1162" s="510"/>
      <c r="BI1162" s="510"/>
      <c r="BJ1162" s="510"/>
      <c r="BK1162" s="510"/>
      <c r="BL1162" s="510"/>
      <c r="BM1162" s="510"/>
      <c r="BN1162" s="510"/>
      <c r="BO1162" s="510"/>
      <c r="BP1162" s="510"/>
      <c r="BQ1162" s="510"/>
      <c r="BR1162" s="510"/>
      <c r="BS1162" s="510"/>
      <c r="BT1162" s="510"/>
      <c r="BU1162" s="510"/>
      <c r="BV1162" s="510"/>
      <c r="BW1162" s="510"/>
      <c r="BX1162" s="510"/>
      <c r="BY1162" s="510"/>
    </row>
    <row r="1163" s="338" customFormat="true" ht="15" customHeight="true" x14ac:dyDescent="0.2">
      <c r="BA1163" s="510"/>
      <c r="BB1163" s="366"/>
      <c r="BC1163" s="510"/>
      <c r="BD1163" s="510"/>
      <c r="BE1163" s="510"/>
      <c r="BF1163" s="510"/>
      <c r="BG1163" s="510"/>
      <c r="BH1163" s="510"/>
      <c r="BI1163" s="510"/>
      <c r="BJ1163" s="510"/>
      <c r="BK1163" s="510"/>
      <c r="BL1163" s="510"/>
      <c r="BM1163" s="510"/>
      <c r="BN1163" s="510"/>
      <c r="BO1163" s="510"/>
      <c r="BP1163" s="510"/>
      <c r="BQ1163" s="510"/>
      <c r="BR1163" s="510"/>
      <c r="BS1163" s="510"/>
      <c r="BT1163" s="510"/>
      <c r="BU1163" s="510"/>
      <c r="BV1163" s="510"/>
      <c r="BW1163" s="510"/>
      <c r="BX1163" s="510"/>
      <c r="BY1163" s="510"/>
    </row>
    <row r="1164" s="338" customFormat="true" ht="15" customHeight="true" x14ac:dyDescent="0.2">
      <c r="BA1164" s="510"/>
      <c r="BB1164" s="366"/>
      <c r="BC1164" s="510"/>
      <c r="BD1164" s="510"/>
      <c r="BE1164" s="510"/>
      <c r="BF1164" s="510"/>
      <c r="BG1164" s="510"/>
      <c r="BH1164" s="510"/>
      <c r="BI1164" s="510"/>
      <c r="BJ1164" s="510"/>
      <c r="BK1164" s="510"/>
      <c r="BL1164" s="510"/>
      <c r="BM1164" s="510"/>
      <c r="BN1164" s="510"/>
      <c r="BO1164" s="510"/>
      <c r="BP1164" s="510"/>
      <c r="BQ1164" s="510"/>
      <c r="BR1164" s="510"/>
      <c r="BS1164" s="510"/>
      <c r="BT1164" s="510"/>
      <c r="BU1164" s="510"/>
      <c r="BV1164" s="510"/>
      <c r="BW1164" s="510"/>
      <c r="BX1164" s="510"/>
      <c r="BY1164" s="510"/>
    </row>
    <row r="1165" s="338" customFormat="true" ht="15" customHeight="true" x14ac:dyDescent="0.2">
      <c r="BA1165" s="510"/>
      <c r="BB1165" s="366"/>
      <c r="BC1165" s="510"/>
      <c r="BD1165" s="510"/>
      <c r="BE1165" s="510"/>
      <c r="BF1165" s="510"/>
      <c r="BG1165" s="510"/>
      <c r="BH1165" s="510"/>
      <c r="BI1165" s="510"/>
      <c r="BJ1165" s="510"/>
      <c r="BK1165" s="510"/>
      <c r="BL1165" s="510"/>
      <c r="BM1165" s="510"/>
      <c r="BN1165" s="510"/>
      <c r="BO1165" s="510"/>
      <c r="BP1165" s="510"/>
      <c r="BQ1165" s="510"/>
      <c r="BR1165" s="510"/>
      <c r="BS1165" s="510"/>
      <c r="BT1165" s="510"/>
      <c r="BU1165" s="510"/>
      <c r="BV1165" s="510"/>
      <c r="BW1165" s="510"/>
      <c r="BX1165" s="510"/>
      <c r="BY1165" s="510"/>
    </row>
    <row r="1166" s="338" customFormat="true" ht="15" customHeight="true" x14ac:dyDescent="0.2">
      <c r="BA1166" s="510"/>
      <c r="BB1166" s="366"/>
      <c r="BC1166" s="510"/>
      <c r="BD1166" s="510"/>
      <c r="BE1166" s="510"/>
      <c r="BF1166" s="510"/>
      <c r="BG1166" s="510"/>
      <c r="BH1166" s="510"/>
      <c r="BI1166" s="510"/>
      <c r="BJ1166" s="510"/>
      <c r="BK1166" s="510"/>
      <c r="BL1166" s="510"/>
      <c r="BM1166" s="510"/>
      <c r="BN1166" s="510"/>
      <c r="BO1166" s="510"/>
      <c r="BP1166" s="510"/>
      <c r="BQ1166" s="510"/>
      <c r="BR1166" s="510"/>
      <c r="BS1166" s="510"/>
      <c r="BT1166" s="510"/>
      <c r="BU1166" s="510"/>
      <c r="BV1166" s="510"/>
      <c r="BW1166" s="510"/>
      <c r="BX1166" s="510"/>
      <c r="BY1166" s="510"/>
    </row>
    <row r="1167" s="338" customFormat="true" ht="15" customHeight="true" x14ac:dyDescent="0.2">
      <c r="BA1167" s="510"/>
      <c r="BB1167" s="366"/>
      <c r="BC1167" s="510"/>
      <c r="BD1167" s="510"/>
      <c r="BE1167" s="510"/>
      <c r="BF1167" s="510"/>
      <c r="BG1167" s="510"/>
      <c r="BH1167" s="510"/>
      <c r="BI1167" s="510"/>
      <c r="BJ1167" s="510"/>
      <c r="BK1167" s="510"/>
      <c r="BL1167" s="510"/>
      <c r="BM1167" s="510"/>
      <c r="BN1167" s="510"/>
      <c r="BO1167" s="510"/>
      <c r="BP1167" s="510"/>
      <c r="BQ1167" s="510"/>
      <c r="BR1167" s="510"/>
      <c r="BS1167" s="510"/>
      <c r="BT1167" s="510"/>
      <c r="BU1167" s="510"/>
      <c r="BV1167" s="510"/>
      <c r="BW1167" s="510"/>
      <c r="BX1167" s="510"/>
      <c r="BY1167" s="510"/>
    </row>
    <row r="1168" s="338" customFormat="true" ht="15" customHeight="true" x14ac:dyDescent="0.2">
      <c r="BA1168" s="510"/>
      <c r="BB1168" s="366"/>
      <c r="BC1168" s="510"/>
      <c r="BD1168" s="510"/>
      <c r="BE1168" s="510"/>
      <c r="BF1168" s="510"/>
      <c r="BG1168" s="510"/>
      <c r="BH1168" s="510"/>
      <c r="BI1168" s="510"/>
      <c r="BJ1168" s="510"/>
      <c r="BK1168" s="510"/>
      <c r="BL1168" s="510"/>
      <c r="BM1168" s="510"/>
      <c r="BN1168" s="510"/>
      <c r="BO1168" s="510"/>
      <c r="BP1168" s="510"/>
      <c r="BQ1168" s="510"/>
      <c r="BR1168" s="510"/>
      <c r="BS1168" s="510"/>
      <c r="BT1168" s="510"/>
      <c r="BU1168" s="510"/>
      <c r="BV1168" s="510"/>
      <c r="BW1168" s="510"/>
      <c r="BX1168" s="510"/>
      <c r="BY1168" s="510"/>
    </row>
    <row r="1169" s="338" customFormat="true" ht="15" customHeight="true" x14ac:dyDescent="0.2">
      <c r="BA1169" s="510"/>
      <c r="BB1169" s="366"/>
      <c r="BC1169" s="510"/>
      <c r="BD1169" s="510"/>
      <c r="BE1169" s="510"/>
      <c r="BF1169" s="510"/>
      <c r="BG1169" s="510"/>
      <c r="BH1169" s="510"/>
      <c r="BI1169" s="510"/>
      <c r="BJ1169" s="510"/>
      <c r="BK1169" s="510"/>
      <c r="BL1169" s="510"/>
      <c r="BM1169" s="510"/>
      <c r="BN1169" s="510"/>
      <c r="BO1169" s="510"/>
      <c r="BP1169" s="510"/>
      <c r="BQ1169" s="510"/>
      <c r="BR1169" s="510"/>
      <c r="BS1169" s="510"/>
      <c r="BT1169" s="510"/>
      <c r="BU1169" s="510"/>
      <c r="BV1169" s="510"/>
      <c r="BW1169" s="510"/>
      <c r="BX1169" s="510"/>
      <c r="BY1169" s="510"/>
    </row>
    <row r="1170" s="338" customFormat="true" ht="15" customHeight="true" x14ac:dyDescent="0.2">
      <c r="A1170" s="437"/>
      <c r="B1170" s="770"/>
      <c r="C1170" s="771"/>
      <c r="D1170" s="771"/>
      <c r="E1170" s="771"/>
      <c r="F1170" s="771"/>
      <c r="G1170" s="771"/>
      <c r="H1170" s="771"/>
      <c r="I1170" s="771"/>
      <c r="J1170" s="771"/>
      <c r="K1170" s="771"/>
      <c r="L1170" s="771"/>
      <c r="M1170" s="771"/>
      <c r="N1170" s="771"/>
      <c r="O1170" s="771"/>
      <c r="P1170" s="771"/>
      <c r="Q1170" s="771"/>
      <c r="R1170" s="771"/>
      <c r="S1170" s="771"/>
      <c r="T1170" s="771"/>
      <c r="U1170" s="771"/>
      <c r="V1170" s="771"/>
      <c r="W1170" s="771"/>
      <c r="X1170" s="771"/>
      <c r="Y1170" s="771"/>
      <c r="BA1170" s="510"/>
      <c r="BB1170" s="366"/>
      <c r="BC1170" s="510"/>
      <c r="BD1170" s="510"/>
      <c r="BE1170" s="510"/>
      <c r="BF1170" s="510"/>
      <c r="BG1170" s="510"/>
      <c r="BH1170" s="510"/>
      <c r="BI1170" s="510"/>
      <c r="BJ1170" s="510"/>
      <c r="BK1170" s="510"/>
      <c r="BL1170" s="510"/>
      <c r="BM1170" s="510"/>
      <c r="BN1170" s="510"/>
      <c r="BO1170" s="510"/>
      <c r="BP1170" s="510"/>
      <c r="BQ1170" s="510"/>
      <c r="BR1170" s="510"/>
      <c r="BS1170" s="510"/>
      <c r="BT1170" s="510"/>
      <c r="BU1170" s="510"/>
      <c r="BV1170" s="510"/>
      <c r="BW1170" s="510"/>
      <c r="BX1170" s="510"/>
      <c r="BY1170" s="510"/>
    </row>
    <row r="1171" s="338" customFormat="true" ht="15" customHeight="true" x14ac:dyDescent="0.2">
      <c r="A1171" s="437"/>
      <c r="B1171" s="770"/>
      <c r="C1171" s="771"/>
      <c r="D1171" s="771"/>
      <c r="E1171" s="771"/>
      <c r="F1171" s="771"/>
      <c r="G1171" s="771"/>
      <c r="H1171" s="771"/>
      <c r="I1171" s="771"/>
      <c r="J1171" s="771"/>
      <c r="K1171" s="771"/>
      <c r="L1171" s="771"/>
      <c r="M1171" s="771"/>
      <c r="N1171" s="771"/>
      <c r="O1171" s="771"/>
      <c r="P1171" s="771"/>
      <c r="Q1171" s="771"/>
      <c r="R1171" s="771"/>
      <c r="S1171" s="771"/>
      <c r="T1171" s="771"/>
      <c r="U1171" s="771"/>
      <c r="V1171" s="771"/>
      <c r="W1171" s="771"/>
      <c r="X1171" s="771"/>
      <c r="Y1171" s="771"/>
      <c r="BA1171" s="510"/>
      <c r="BB1171" s="366"/>
      <c r="BC1171" s="510"/>
      <c r="BD1171" s="510"/>
      <c r="BE1171" s="510"/>
      <c r="BF1171" s="510"/>
      <c r="BG1171" s="510"/>
      <c r="BH1171" s="510"/>
      <c r="BI1171" s="510"/>
      <c r="BJ1171" s="510"/>
      <c r="BK1171" s="510"/>
      <c r="BL1171" s="510"/>
      <c r="BM1171" s="510"/>
      <c r="BN1171" s="510"/>
      <c r="BO1171" s="510"/>
      <c r="BP1171" s="510"/>
      <c r="BQ1171" s="510"/>
      <c r="BR1171" s="510"/>
      <c r="BS1171" s="510"/>
      <c r="BT1171" s="510"/>
      <c r="BU1171" s="510"/>
      <c r="BV1171" s="510"/>
      <c r="BW1171" s="510"/>
      <c r="BX1171" s="510"/>
      <c r="BY1171" s="510"/>
    </row>
    <row r="1172" s="338" customFormat="true" ht="15" customHeight="true" x14ac:dyDescent="0.2">
      <c r="A1172" s="437"/>
      <c r="B1172" s="770"/>
      <c r="C1172" s="771"/>
      <c r="D1172" s="771"/>
      <c r="E1172" s="771"/>
      <c r="F1172" s="771"/>
      <c r="G1172" s="771"/>
      <c r="H1172" s="771"/>
      <c r="I1172" s="771"/>
      <c r="J1172" s="771"/>
      <c r="K1172" s="771"/>
      <c r="L1172" s="771"/>
      <c r="M1172" s="771"/>
      <c r="N1172" s="771"/>
      <c r="O1172" s="771"/>
      <c r="P1172" s="771"/>
      <c r="Q1172" s="771"/>
      <c r="R1172" s="771"/>
      <c r="S1172" s="771"/>
      <c r="T1172" s="771"/>
      <c r="U1172" s="771"/>
      <c r="V1172" s="771"/>
      <c r="W1172" s="771"/>
      <c r="X1172" s="771"/>
      <c r="Y1172" s="771"/>
      <c r="BA1172" s="510"/>
      <c r="BB1172" s="366"/>
      <c r="BC1172" s="510"/>
      <c r="BD1172" s="510"/>
      <c r="BE1172" s="510"/>
      <c r="BF1172" s="510"/>
      <c r="BG1172" s="510"/>
      <c r="BH1172" s="510"/>
      <c r="BI1172" s="510"/>
      <c r="BJ1172" s="510"/>
      <c r="BK1172" s="510"/>
      <c r="BL1172" s="510"/>
      <c r="BM1172" s="510"/>
      <c r="BN1172" s="510"/>
      <c r="BO1172" s="510"/>
      <c r="BP1172" s="510"/>
      <c r="BQ1172" s="510"/>
      <c r="BR1172" s="510"/>
      <c r="BS1172" s="510"/>
      <c r="BT1172" s="510"/>
      <c r="BU1172" s="510"/>
      <c r="BV1172" s="510"/>
      <c r="BW1172" s="510"/>
      <c r="BX1172" s="510"/>
      <c r="BY1172" s="510"/>
    </row>
    <row r="1173" s="338" customFormat="true" ht="15" customHeight="true" x14ac:dyDescent="0.2">
      <c r="A1173" s="437"/>
      <c r="B1173" s="770"/>
      <c r="C1173" s="771"/>
      <c r="D1173" s="771"/>
      <c r="E1173" s="771"/>
      <c r="F1173" s="771"/>
      <c r="G1173" s="771"/>
      <c r="H1173" s="771"/>
      <c r="I1173" s="771"/>
      <c r="J1173" s="771"/>
      <c r="K1173" s="771"/>
      <c r="L1173" s="771"/>
      <c r="M1173" s="771"/>
      <c r="N1173" s="771"/>
      <c r="O1173" s="771"/>
      <c r="P1173" s="771"/>
      <c r="Q1173" s="771"/>
      <c r="R1173" s="771"/>
      <c r="S1173" s="771"/>
      <c r="T1173" s="771"/>
      <c r="U1173" s="771"/>
      <c r="V1173" s="771"/>
      <c r="W1173" s="771"/>
      <c r="X1173" s="771"/>
      <c r="Y1173" s="771"/>
      <c r="BA1173" s="510"/>
      <c r="BB1173" s="366"/>
      <c r="BC1173" s="510"/>
      <c r="BD1173" s="510"/>
      <c r="BE1173" s="510"/>
      <c r="BF1173" s="510"/>
      <c r="BG1173" s="510"/>
      <c r="BH1173" s="510"/>
      <c r="BI1173" s="510"/>
      <c r="BJ1173" s="510"/>
      <c r="BK1173" s="510"/>
      <c r="BL1173" s="510"/>
      <c r="BM1173" s="510"/>
      <c r="BN1173" s="510"/>
      <c r="BO1173" s="510"/>
      <c r="BP1173" s="510"/>
      <c r="BQ1173" s="510"/>
      <c r="BR1173" s="510"/>
      <c r="BS1173" s="510"/>
      <c r="BT1173" s="510"/>
      <c r="BU1173" s="510"/>
      <c r="BV1173" s="510"/>
      <c r="BW1173" s="510"/>
      <c r="BX1173" s="510"/>
      <c r="BY1173" s="510"/>
    </row>
    <row r="1174" s="338" customFormat="true" ht="15" customHeight="true" x14ac:dyDescent="0.2">
      <c r="A1174" s="437"/>
      <c r="B1174" s="770"/>
      <c r="C1174" s="771"/>
      <c r="D1174" s="771"/>
      <c r="E1174" s="771"/>
      <c r="F1174" s="771"/>
      <c r="G1174" s="771"/>
      <c r="H1174" s="771"/>
      <c r="I1174" s="771"/>
      <c r="J1174" s="771"/>
      <c r="K1174" s="771"/>
      <c r="L1174" s="771"/>
      <c r="M1174" s="771"/>
      <c r="N1174" s="771"/>
      <c r="O1174" s="771"/>
      <c r="P1174" s="771"/>
      <c r="Q1174" s="771"/>
      <c r="R1174" s="771"/>
      <c r="S1174" s="771"/>
      <c r="T1174" s="771"/>
      <c r="U1174" s="771"/>
      <c r="V1174" s="771"/>
      <c r="W1174" s="771"/>
      <c r="X1174" s="771"/>
      <c r="Y1174" s="771"/>
      <c r="BA1174" s="510"/>
      <c r="BB1174" s="366"/>
      <c r="BC1174" s="510"/>
      <c r="BD1174" s="510"/>
      <c r="BE1174" s="510"/>
      <c r="BF1174" s="510"/>
      <c r="BG1174" s="510"/>
      <c r="BH1174" s="510"/>
      <c r="BI1174" s="510"/>
      <c r="BJ1174" s="510"/>
      <c r="BK1174" s="510"/>
      <c r="BL1174" s="510"/>
      <c r="BM1174" s="510"/>
      <c r="BN1174" s="510"/>
      <c r="BO1174" s="510"/>
      <c r="BP1174" s="510"/>
      <c r="BQ1174" s="510"/>
      <c r="BR1174" s="510"/>
      <c r="BS1174" s="510"/>
      <c r="BT1174" s="510"/>
      <c r="BU1174" s="510"/>
      <c r="BV1174" s="510"/>
      <c r="BW1174" s="510"/>
      <c r="BX1174" s="510"/>
      <c r="BY1174" s="510"/>
    </row>
    <row r="1175" s="338" customFormat="true" ht="15" customHeight="true" x14ac:dyDescent="0.2">
      <c r="A1175" s="437"/>
      <c r="B1175" s="770"/>
      <c r="C1175" s="771"/>
      <c r="D1175" s="771"/>
      <c r="E1175" s="771"/>
      <c r="F1175" s="771"/>
      <c r="G1175" s="771"/>
      <c r="H1175" s="771"/>
      <c r="I1175" s="771"/>
      <c r="J1175" s="771"/>
      <c r="K1175" s="771"/>
      <c r="L1175" s="771"/>
      <c r="M1175" s="771"/>
      <c r="N1175" s="771"/>
      <c r="O1175" s="771"/>
      <c r="P1175" s="771"/>
      <c r="Q1175" s="771"/>
      <c r="R1175" s="771"/>
      <c r="S1175" s="771"/>
      <c r="T1175" s="771"/>
      <c r="U1175" s="771"/>
      <c r="V1175" s="771"/>
      <c r="W1175" s="771"/>
      <c r="X1175" s="771"/>
      <c r="Y1175" s="771"/>
      <c r="BA1175" s="510"/>
      <c r="BB1175" s="366"/>
      <c r="BC1175" s="510"/>
      <c r="BD1175" s="510"/>
      <c r="BE1175" s="510"/>
      <c r="BF1175" s="510"/>
      <c r="BG1175" s="510"/>
      <c r="BH1175" s="510"/>
      <c r="BI1175" s="510"/>
      <c r="BJ1175" s="510"/>
      <c r="BK1175" s="510"/>
      <c r="BL1175" s="510"/>
      <c r="BM1175" s="510"/>
      <c r="BN1175" s="510"/>
      <c r="BO1175" s="510"/>
      <c r="BP1175" s="510"/>
      <c r="BQ1175" s="510"/>
      <c r="BR1175" s="510"/>
      <c r="BS1175" s="510"/>
      <c r="BT1175" s="510"/>
      <c r="BU1175" s="510"/>
      <c r="BV1175" s="510"/>
      <c r="BW1175" s="510"/>
      <c r="BX1175" s="510"/>
      <c r="BY1175" s="510"/>
    </row>
    <row r="1176" s="338" customFormat="true" ht="15" customHeight="true" x14ac:dyDescent="0.2">
      <c r="A1176" s="772"/>
      <c r="B1176" s="437"/>
      <c r="C1176" s="773"/>
      <c r="D1176" s="774"/>
      <c r="E1176" s="774"/>
      <c r="F1176" s="774"/>
      <c r="G1176" s="774"/>
      <c r="H1176" s="773"/>
      <c r="I1176" s="774"/>
      <c r="J1176" s="774"/>
      <c r="K1176" s="774"/>
      <c r="L1176" s="774"/>
      <c r="M1176" s="773"/>
      <c r="N1176" s="774"/>
      <c r="O1176" s="774"/>
      <c r="P1176" s="774"/>
      <c r="Q1176" s="774"/>
      <c r="R1176" s="773"/>
      <c r="S1176" s="774"/>
      <c r="T1176" s="774"/>
      <c r="U1176" s="774"/>
      <c r="BA1176" s="510"/>
      <c r="BB1176" s="366"/>
      <c r="BC1176" s="510"/>
      <c r="BD1176" s="510"/>
      <c r="BE1176" s="510"/>
      <c r="BF1176" s="510"/>
      <c r="BG1176" s="510"/>
      <c r="BH1176" s="510"/>
      <c r="BI1176" s="510"/>
      <c r="BJ1176" s="510"/>
      <c r="BK1176" s="510"/>
      <c r="BL1176" s="510"/>
      <c r="BM1176" s="510"/>
      <c r="BN1176" s="510"/>
      <c r="BO1176" s="510"/>
      <c r="BP1176" s="510"/>
      <c r="BQ1176" s="510"/>
      <c r="BR1176" s="510"/>
      <c r="BS1176" s="510"/>
      <c r="BT1176" s="510"/>
      <c r="BU1176" s="510"/>
      <c r="BV1176" s="510"/>
      <c r="BW1176" s="510"/>
      <c r="BX1176" s="510"/>
      <c r="BY1176" s="510"/>
    </row>
    <row r="1177" s="338" customFormat="true" ht="15" customHeight="true" x14ac:dyDescent="0.2">
      <c r="A1177" s="774"/>
      <c r="B1177" s="774"/>
      <c r="C1177" s="773"/>
      <c r="D1177" s="773"/>
      <c r="E1177" s="773"/>
      <c r="F1177" s="773"/>
      <c r="G1177" s="773"/>
      <c r="H1177" s="773"/>
      <c r="I1177" s="773"/>
      <c r="J1177" s="773"/>
      <c r="K1177" s="773"/>
      <c r="L1177" s="773"/>
      <c r="M1177" s="773"/>
      <c r="N1177" s="773"/>
      <c r="O1177" s="773"/>
      <c r="P1177" s="773"/>
      <c r="Q1177" s="773"/>
      <c r="R1177" s="773"/>
      <c r="S1177" s="773"/>
      <c r="T1177" s="773"/>
      <c r="U1177" s="773"/>
      <c r="BA1177" s="510"/>
      <c r="BB1177" s="366"/>
      <c r="BC1177" s="510"/>
      <c r="BD1177" s="510"/>
      <c r="BE1177" s="510"/>
      <c r="BF1177" s="510"/>
      <c r="BG1177" s="510"/>
      <c r="BH1177" s="510"/>
      <c r="BI1177" s="510"/>
      <c r="BJ1177" s="510"/>
      <c r="BK1177" s="510"/>
      <c r="BL1177" s="510"/>
      <c r="BM1177" s="510"/>
      <c r="BN1177" s="510"/>
      <c r="BO1177" s="510"/>
      <c r="BP1177" s="510"/>
      <c r="BQ1177" s="510"/>
      <c r="BR1177" s="510"/>
      <c r="BS1177" s="510"/>
      <c r="BT1177" s="510"/>
      <c r="BU1177" s="510"/>
      <c r="BV1177" s="510"/>
      <c r="BW1177" s="510"/>
      <c r="BX1177" s="510"/>
      <c r="BY1177" s="510"/>
    </row>
    <row r="1178" s="338" customFormat="true" ht="15" customHeight="true" x14ac:dyDescent="0.2">
      <c r="BA1178" s="510"/>
      <c r="BB1178" s="366"/>
      <c r="BC1178" s="510"/>
      <c r="BD1178" s="510"/>
      <c r="BE1178" s="510"/>
      <c r="BF1178" s="510"/>
      <c r="BG1178" s="510"/>
      <c r="BH1178" s="510"/>
      <c r="BI1178" s="510"/>
      <c r="BJ1178" s="510"/>
      <c r="BK1178" s="510"/>
      <c r="BL1178" s="510"/>
      <c r="BM1178" s="510"/>
      <c r="BN1178" s="510"/>
      <c r="BO1178" s="510"/>
      <c r="BP1178" s="510"/>
      <c r="BQ1178" s="510"/>
      <c r="BR1178" s="510"/>
      <c r="BS1178" s="510"/>
      <c r="BT1178" s="510"/>
      <c r="BU1178" s="510"/>
      <c r="BV1178" s="510"/>
      <c r="BW1178" s="510"/>
      <c r="BX1178" s="510"/>
      <c r="BY1178" s="510"/>
    </row>
    <row r="1179" s="338" customFormat="true" ht="15" customHeight="true" x14ac:dyDescent="0.2">
      <c r="BA1179" s="510"/>
      <c r="BB1179" s="366"/>
      <c r="BC1179" s="510"/>
      <c r="BD1179" s="510"/>
      <c r="BE1179" s="510"/>
      <c r="BF1179" s="510"/>
      <c r="BG1179" s="510"/>
      <c r="BH1179" s="510"/>
      <c r="BI1179" s="510"/>
      <c r="BJ1179" s="510"/>
      <c r="BK1179" s="510"/>
      <c r="BL1179" s="510"/>
      <c r="BM1179" s="510"/>
      <c r="BN1179" s="510"/>
      <c r="BO1179" s="510"/>
      <c r="BP1179" s="510"/>
      <c r="BQ1179" s="510"/>
      <c r="BR1179" s="510"/>
      <c r="BS1179" s="510"/>
      <c r="BT1179" s="510"/>
      <c r="BU1179" s="510"/>
      <c r="BV1179" s="510"/>
      <c r="BW1179" s="510"/>
      <c r="BX1179" s="510"/>
      <c r="BY1179" s="510"/>
    </row>
    <row r="1180" s="338" customFormat="true" ht="15" customHeight="true" x14ac:dyDescent="0.2">
      <c r="BA1180" s="510"/>
      <c r="BB1180" s="366"/>
      <c r="BC1180" s="510"/>
      <c r="BD1180" s="510"/>
      <c r="BE1180" s="510"/>
      <c r="BF1180" s="510"/>
      <c r="BG1180" s="510"/>
      <c r="BH1180" s="510"/>
      <c r="BI1180" s="510"/>
      <c r="BJ1180" s="510"/>
      <c r="BK1180" s="510"/>
      <c r="BL1180" s="510"/>
      <c r="BM1180" s="510"/>
      <c r="BN1180" s="510"/>
      <c r="BO1180" s="510"/>
      <c r="BP1180" s="510"/>
      <c r="BQ1180" s="510"/>
      <c r="BR1180" s="510"/>
      <c r="BS1180" s="510"/>
      <c r="BT1180" s="510"/>
      <c r="BU1180" s="510"/>
      <c r="BV1180" s="510"/>
      <c r="BW1180" s="510"/>
      <c r="BX1180" s="510"/>
      <c r="BY1180" s="510"/>
    </row>
    <row r="1181" s="338" customFormat="true" ht="15" customHeight="true" x14ac:dyDescent="0.2">
      <c r="BA1181" s="510"/>
      <c r="BB1181" s="366"/>
      <c r="BC1181" s="510"/>
      <c r="BD1181" s="510"/>
      <c r="BE1181" s="510"/>
      <c r="BF1181" s="510"/>
      <c r="BG1181" s="510"/>
      <c r="BH1181" s="510"/>
      <c r="BI1181" s="510"/>
      <c r="BJ1181" s="510"/>
      <c r="BK1181" s="510"/>
      <c r="BL1181" s="510"/>
      <c r="BM1181" s="510"/>
      <c r="BN1181" s="510"/>
      <c r="BO1181" s="510"/>
      <c r="BP1181" s="510"/>
      <c r="BQ1181" s="510"/>
      <c r="BR1181" s="510"/>
      <c r="BS1181" s="510"/>
      <c r="BT1181" s="510"/>
      <c r="BU1181" s="510"/>
      <c r="BV1181" s="510"/>
      <c r="BW1181" s="510"/>
      <c r="BX1181" s="510"/>
      <c r="BY1181" s="510"/>
    </row>
    <row r="1182" s="338" customFormat="true" ht="15" customHeight="true" x14ac:dyDescent="0.2">
      <c r="BA1182" s="510"/>
      <c r="BB1182" s="366"/>
      <c r="BC1182" s="510"/>
      <c r="BD1182" s="510"/>
      <c r="BE1182" s="510"/>
      <c r="BF1182" s="510"/>
      <c r="BG1182" s="510"/>
      <c r="BH1182" s="510"/>
      <c r="BI1182" s="510"/>
      <c r="BJ1182" s="510"/>
      <c r="BK1182" s="510"/>
      <c r="BL1182" s="510"/>
      <c r="BM1182" s="510"/>
      <c r="BN1182" s="510"/>
      <c r="BO1182" s="510"/>
      <c r="BP1182" s="510"/>
      <c r="BQ1182" s="510"/>
      <c r="BR1182" s="510"/>
      <c r="BS1182" s="510"/>
      <c r="BT1182" s="510"/>
      <c r="BU1182" s="510"/>
      <c r="BV1182" s="510"/>
      <c r="BW1182" s="510"/>
      <c r="BX1182" s="510"/>
      <c r="BY1182" s="510"/>
    </row>
    <row r="1183" s="338" customFormat="true" ht="15" customHeight="true" x14ac:dyDescent="0.2">
      <c r="BA1183" s="510"/>
      <c r="BB1183" s="366"/>
      <c r="BC1183" s="510"/>
      <c r="BD1183" s="510"/>
      <c r="BE1183" s="510"/>
      <c r="BF1183" s="510"/>
      <c r="BG1183" s="510"/>
      <c r="BH1183" s="510"/>
      <c r="BI1183" s="510"/>
      <c r="BJ1183" s="510"/>
      <c r="BK1183" s="510"/>
      <c r="BL1183" s="510"/>
      <c r="BM1183" s="510"/>
      <c r="BN1183" s="510"/>
      <c r="BO1183" s="510"/>
      <c r="BP1183" s="510"/>
      <c r="BQ1183" s="510"/>
      <c r="BR1183" s="510"/>
      <c r="BS1183" s="510"/>
      <c r="BT1183" s="510"/>
      <c r="BU1183" s="510"/>
      <c r="BV1183" s="510"/>
      <c r="BW1183" s="510"/>
      <c r="BX1183" s="510"/>
      <c r="BY1183" s="510"/>
    </row>
    <row r="1184" s="338" customFormat="true" ht="15" customHeight="true" x14ac:dyDescent="0.2">
      <c r="BA1184" s="510"/>
      <c r="BB1184" s="366"/>
      <c r="BC1184" s="510"/>
      <c r="BD1184" s="510"/>
      <c r="BE1184" s="510"/>
      <c r="BF1184" s="510"/>
      <c r="BG1184" s="510"/>
      <c r="BH1184" s="510"/>
      <c r="BI1184" s="510"/>
      <c r="BJ1184" s="510"/>
      <c r="BK1184" s="510"/>
      <c r="BL1184" s="510"/>
      <c r="BM1184" s="510"/>
      <c r="BN1184" s="510"/>
      <c r="BO1184" s="510"/>
      <c r="BP1184" s="510"/>
      <c r="BQ1184" s="510"/>
      <c r="BR1184" s="510"/>
      <c r="BS1184" s="510"/>
      <c r="BT1184" s="510"/>
      <c r="BU1184" s="510"/>
      <c r="BV1184" s="510"/>
      <c r="BW1184" s="510"/>
      <c r="BX1184" s="510"/>
      <c r="BY1184" s="510"/>
    </row>
    <row r="1185" s="338" customFormat="true" ht="15" customHeight="true" x14ac:dyDescent="0.2">
      <c r="BA1185" s="510"/>
      <c r="BB1185" s="366"/>
      <c r="BC1185" s="510"/>
      <c r="BD1185" s="510"/>
      <c r="BE1185" s="510"/>
      <c r="BF1185" s="510"/>
      <c r="BG1185" s="510"/>
      <c r="BH1185" s="510"/>
      <c r="BI1185" s="510"/>
      <c r="BJ1185" s="510"/>
      <c r="BK1185" s="510"/>
      <c r="BL1185" s="510"/>
      <c r="BM1185" s="510"/>
      <c r="BN1185" s="510"/>
      <c r="BO1185" s="510"/>
      <c r="BP1185" s="510"/>
      <c r="BQ1185" s="510"/>
      <c r="BR1185" s="510"/>
      <c r="BS1185" s="510"/>
      <c r="BT1185" s="510"/>
      <c r="BU1185" s="510"/>
      <c r="BV1185" s="510"/>
      <c r="BW1185" s="510"/>
      <c r="BX1185" s="510"/>
      <c r="BY1185" s="510"/>
    </row>
    <row r="1186" s="338" customFormat="true" ht="15" customHeight="true" x14ac:dyDescent="0.2">
      <c r="BA1186" s="510"/>
      <c r="BB1186" s="366"/>
      <c r="BC1186" s="510"/>
      <c r="BD1186" s="510"/>
      <c r="BE1186" s="510"/>
      <c r="BF1186" s="510"/>
      <c r="BG1186" s="510"/>
      <c r="BH1186" s="510"/>
      <c r="BI1186" s="510"/>
      <c r="BJ1186" s="510"/>
      <c r="BK1186" s="510"/>
      <c r="BL1186" s="510"/>
      <c r="BM1186" s="510"/>
      <c r="BN1186" s="510"/>
      <c r="BO1186" s="510"/>
      <c r="BP1186" s="510"/>
      <c r="BQ1186" s="510"/>
      <c r="BR1186" s="510"/>
      <c r="BS1186" s="510"/>
      <c r="BT1186" s="510"/>
      <c r="BU1186" s="510"/>
      <c r="BV1186" s="510"/>
      <c r="BW1186" s="510"/>
      <c r="BX1186" s="510"/>
      <c r="BY1186" s="510"/>
    </row>
    <row r="1187" s="338" customFormat="true" ht="15" customHeight="true" x14ac:dyDescent="0.2">
      <c r="BA1187" s="510"/>
      <c r="BB1187" s="366"/>
      <c r="BC1187" s="510"/>
      <c r="BD1187" s="510"/>
      <c r="BE1187" s="510"/>
      <c r="BF1187" s="510"/>
      <c r="BG1187" s="510"/>
      <c r="BH1187" s="510"/>
      <c r="BI1187" s="510"/>
      <c r="BJ1187" s="510"/>
      <c r="BK1187" s="510"/>
      <c r="BL1187" s="510"/>
      <c r="BM1187" s="510"/>
      <c r="BN1187" s="510"/>
      <c r="BO1187" s="510"/>
      <c r="BP1187" s="510"/>
      <c r="BQ1187" s="510"/>
      <c r="BR1187" s="510"/>
      <c r="BS1187" s="510"/>
      <c r="BT1187" s="510"/>
      <c r="BU1187" s="510"/>
      <c r="BV1187" s="510"/>
      <c r="BW1187" s="510"/>
      <c r="BX1187" s="510"/>
      <c r="BY1187" s="510"/>
    </row>
    <row r="1188" s="338" customFormat="true" ht="15" customHeight="true" x14ac:dyDescent="0.2">
      <c r="BA1188" s="510"/>
      <c r="BB1188" s="366"/>
      <c r="BC1188" s="510"/>
      <c r="BD1188" s="510"/>
      <c r="BE1188" s="510"/>
      <c r="BF1188" s="510"/>
      <c r="BG1188" s="510"/>
      <c r="BH1188" s="510"/>
      <c r="BI1188" s="510"/>
      <c r="BJ1188" s="510"/>
      <c r="BK1188" s="510"/>
      <c r="BL1188" s="510"/>
      <c r="BM1188" s="510"/>
      <c r="BN1188" s="510"/>
      <c r="BO1188" s="510"/>
      <c r="BP1188" s="510"/>
      <c r="BQ1188" s="510"/>
      <c r="BR1188" s="510"/>
      <c r="BS1188" s="510"/>
      <c r="BT1188" s="510"/>
      <c r="BU1188" s="510"/>
      <c r="BV1188" s="510"/>
      <c r="BW1188" s="510"/>
      <c r="BX1188" s="510"/>
      <c r="BY1188" s="510"/>
    </row>
    <row r="1189" s="338" customFormat="true" ht="15" customHeight="true" x14ac:dyDescent="0.2">
      <c r="BA1189" s="510"/>
      <c r="BB1189" s="366"/>
      <c r="BC1189" s="510"/>
      <c r="BD1189" s="510"/>
      <c r="BE1189" s="510"/>
      <c r="BF1189" s="510"/>
      <c r="BG1189" s="510"/>
      <c r="BH1189" s="510"/>
      <c r="BI1189" s="510"/>
      <c r="BJ1189" s="510"/>
      <c r="BK1189" s="510"/>
      <c r="BL1189" s="510"/>
      <c r="BM1189" s="510"/>
      <c r="BN1189" s="510"/>
      <c r="BO1189" s="510"/>
      <c r="BP1189" s="510"/>
      <c r="BQ1189" s="510"/>
      <c r="BR1189" s="510"/>
      <c r="BS1189" s="510"/>
      <c r="BT1189" s="510"/>
      <c r="BU1189" s="510"/>
      <c r="BV1189" s="510"/>
      <c r="BW1189" s="510"/>
      <c r="BX1189" s="510"/>
      <c r="BY1189" s="510"/>
    </row>
    <row r="1190" s="338" customFormat="true" ht="15" customHeight="true" x14ac:dyDescent="0.2">
      <c r="BA1190" s="510"/>
      <c r="BB1190" s="366"/>
      <c r="BC1190" s="510"/>
      <c r="BD1190" s="510"/>
      <c r="BE1190" s="510"/>
      <c r="BF1190" s="510"/>
      <c r="BG1190" s="510"/>
      <c r="BH1190" s="510"/>
      <c r="BI1190" s="510"/>
      <c r="BJ1190" s="510"/>
      <c r="BK1190" s="510"/>
      <c r="BL1190" s="510"/>
      <c r="BM1190" s="510"/>
      <c r="BN1190" s="510"/>
      <c r="BO1190" s="510"/>
      <c r="BP1190" s="510"/>
      <c r="BQ1190" s="510"/>
      <c r="BR1190" s="510"/>
      <c r="BS1190" s="510"/>
      <c r="BT1190" s="510"/>
      <c r="BU1190" s="510"/>
      <c r="BV1190" s="510"/>
      <c r="BW1190" s="510"/>
      <c r="BX1190" s="510"/>
      <c r="BY1190" s="510"/>
    </row>
    <row r="1191" s="338" customFormat="true" ht="15" customHeight="true" x14ac:dyDescent="0.2">
      <c r="BA1191" s="510"/>
      <c r="BB1191" s="366"/>
      <c r="BC1191" s="510"/>
      <c r="BD1191" s="510"/>
      <c r="BE1191" s="510"/>
      <c r="BF1191" s="510"/>
      <c r="BG1191" s="510"/>
      <c r="BH1191" s="510"/>
      <c r="BI1191" s="510"/>
      <c r="BJ1191" s="510"/>
      <c r="BK1191" s="510"/>
      <c r="BL1191" s="510"/>
      <c r="BM1191" s="510"/>
      <c r="BN1191" s="510"/>
      <c r="BO1191" s="510"/>
      <c r="BP1191" s="510"/>
      <c r="BQ1191" s="510"/>
      <c r="BR1191" s="510"/>
      <c r="BS1191" s="510"/>
      <c r="BT1191" s="510"/>
      <c r="BU1191" s="510"/>
      <c r="BV1191" s="510"/>
      <c r="BW1191" s="510"/>
      <c r="BX1191" s="510"/>
      <c r="BY1191" s="510"/>
    </row>
    <row r="1192" s="338" customFormat="true" ht="15" customHeight="true" x14ac:dyDescent="0.2">
      <c r="BA1192" s="510"/>
      <c r="BB1192" s="366"/>
      <c r="BC1192" s="510"/>
      <c r="BD1192" s="510"/>
      <c r="BE1192" s="510"/>
      <c r="BF1192" s="510"/>
      <c r="BG1192" s="510"/>
      <c r="BH1192" s="510"/>
      <c r="BI1192" s="510"/>
      <c r="BJ1192" s="510"/>
      <c r="BK1192" s="510"/>
      <c r="BL1192" s="510"/>
      <c r="BM1192" s="510"/>
      <c r="BN1192" s="510"/>
      <c r="BO1192" s="510"/>
      <c r="BP1192" s="510"/>
      <c r="BQ1192" s="510"/>
      <c r="BR1192" s="510"/>
      <c r="BS1192" s="510"/>
      <c r="BT1192" s="510"/>
      <c r="BU1192" s="510"/>
      <c r="BV1192" s="510"/>
      <c r="BW1192" s="510"/>
      <c r="BX1192" s="510"/>
      <c r="BY1192" s="510"/>
    </row>
    <row r="1193" s="338" customFormat="true" ht="15" customHeight="true" x14ac:dyDescent="0.2">
      <c r="BA1193" s="510"/>
      <c r="BB1193" s="366"/>
      <c r="BC1193" s="510"/>
      <c r="BD1193" s="510"/>
      <c r="BE1193" s="510"/>
      <c r="BF1193" s="510"/>
      <c r="BG1193" s="510"/>
      <c r="BH1193" s="510"/>
      <c r="BI1193" s="510"/>
      <c r="BJ1193" s="510"/>
      <c r="BK1193" s="510"/>
      <c r="BL1193" s="510"/>
      <c r="BM1193" s="510"/>
      <c r="BN1193" s="510"/>
      <c r="BO1193" s="510"/>
      <c r="BP1193" s="510"/>
      <c r="BQ1193" s="510"/>
      <c r="BR1193" s="510"/>
      <c r="BS1193" s="510"/>
      <c r="BT1193" s="510"/>
      <c r="BU1193" s="510"/>
      <c r="BV1193" s="510"/>
      <c r="BW1193" s="510"/>
      <c r="BX1193" s="510"/>
      <c r="BY1193" s="510"/>
    </row>
    <row r="1194" s="338" customFormat="true" ht="15" customHeight="true" x14ac:dyDescent="0.2">
      <c r="BA1194" s="510"/>
      <c r="BB1194" s="366"/>
      <c r="BC1194" s="510"/>
      <c r="BD1194" s="510"/>
      <c r="BE1194" s="510"/>
      <c r="BF1194" s="510"/>
      <c r="BG1194" s="510"/>
      <c r="BH1194" s="510"/>
      <c r="BI1194" s="510"/>
      <c r="BJ1194" s="510"/>
      <c r="BK1194" s="510"/>
      <c r="BL1194" s="510"/>
      <c r="BM1194" s="510"/>
      <c r="BN1194" s="510"/>
      <c r="BO1194" s="510"/>
      <c r="BP1194" s="510"/>
      <c r="BQ1194" s="510"/>
      <c r="BR1194" s="510"/>
      <c r="BS1194" s="510"/>
      <c r="BT1194" s="510"/>
      <c r="BU1194" s="510"/>
      <c r="BV1194" s="510"/>
      <c r="BW1194" s="510"/>
      <c r="BX1194" s="510"/>
      <c r="BY1194" s="510"/>
    </row>
    <row r="1195" s="338" customFormat="true" ht="15" customHeight="true" x14ac:dyDescent="0.2">
      <c r="BA1195" s="510"/>
      <c r="BB1195" s="366"/>
      <c r="BC1195" s="510"/>
      <c r="BD1195" s="510"/>
      <c r="BE1195" s="510"/>
      <c r="BF1195" s="510"/>
      <c r="BG1195" s="510"/>
      <c r="BH1195" s="510"/>
      <c r="BI1195" s="510"/>
      <c r="BJ1195" s="510"/>
      <c r="BK1195" s="510"/>
      <c r="BL1195" s="510"/>
      <c r="BM1195" s="510"/>
      <c r="BN1195" s="510"/>
      <c r="BO1195" s="510"/>
      <c r="BP1195" s="510"/>
      <c r="BQ1195" s="510"/>
      <c r="BR1195" s="510"/>
      <c r="BS1195" s="510"/>
      <c r="BT1195" s="510"/>
      <c r="BU1195" s="510"/>
      <c r="BV1195" s="510"/>
      <c r="BW1195" s="510"/>
      <c r="BX1195" s="510"/>
      <c r="BY1195" s="510"/>
    </row>
    <row r="1196" s="338" customFormat="true" ht="15" customHeight="true" x14ac:dyDescent="0.2">
      <c r="BA1196" s="510"/>
      <c r="BB1196" s="366"/>
      <c r="BC1196" s="510"/>
      <c r="BD1196" s="510"/>
      <c r="BE1196" s="510"/>
      <c r="BF1196" s="510"/>
      <c r="BG1196" s="510"/>
      <c r="BH1196" s="510"/>
      <c r="BI1196" s="510"/>
      <c r="BJ1196" s="510"/>
      <c r="BK1196" s="510"/>
      <c r="BL1196" s="510"/>
      <c r="BM1196" s="510"/>
      <c r="BN1196" s="510"/>
      <c r="BO1196" s="510"/>
      <c r="BP1196" s="510"/>
      <c r="BQ1196" s="510"/>
      <c r="BR1196" s="510"/>
      <c r="BS1196" s="510"/>
      <c r="BT1196" s="510"/>
      <c r="BU1196" s="510"/>
      <c r="BV1196" s="510"/>
      <c r="BW1196" s="510"/>
      <c r="BX1196" s="510"/>
      <c r="BY1196" s="510"/>
    </row>
    <row r="1197" s="338" customFormat="true" ht="15" customHeight="true" x14ac:dyDescent="0.2">
      <c r="BA1197" s="510"/>
      <c r="BB1197" s="366"/>
      <c r="BC1197" s="510"/>
      <c r="BD1197" s="510"/>
      <c r="BE1197" s="510"/>
      <c r="BF1197" s="510"/>
      <c r="BG1197" s="510"/>
      <c r="BH1197" s="510"/>
      <c r="BI1197" s="510"/>
      <c r="BJ1197" s="510"/>
      <c r="BK1197" s="510"/>
      <c r="BL1197" s="510"/>
      <c r="BM1197" s="510"/>
      <c r="BN1197" s="510"/>
      <c r="BO1197" s="510"/>
      <c r="BP1197" s="510"/>
      <c r="BQ1197" s="510"/>
      <c r="BR1197" s="510"/>
      <c r="BS1197" s="510"/>
      <c r="BT1197" s="510"/>
      <c r="BU1197" s="510"/>
      <c r="BV1197" s="510"/>
      <c r="BW1197" s="510"/>
      <c r="BX1197" s="510"/>
      <c r="BY1197" s="510"/>
    </row>
    <row r="1198" s="338" customFormat="true" ht="15" customHeight="true" x14ac:dyDescent="0.2">
      <c r="BA1198" s="510"/>
      <c r="BB1198" s="366"/>
      <c r="BC1198" s="510"/>
      <c r="BD1198" s="510"/>
      <c r="BE1198" s="510"/>
      <c r="BF1198" s="510"/>
      <c r="BG1198" s="510"/>
      <c r="BH1198" s="510"/>
      <c r="BI1198" s="510"/>
      <c r="BJ1198" s="510"/>
      <c r="BK1198" s="510"/>
      <c r="BL1198" s="510"/>
      <c r="BM1198" s="510"/>
      <c r="BN1198" s="510"/>
      <c r="BO1198" s="510"/>
      <c r="BP1198" s="510"/>
      <c r="BQ1198" s="510"/>
      <c r="BR1198" s="510"/>
      <c r="BS1198" s="510"/>
      <c r="BT1198" s="510"/>
      <c r="BU1198" s="510"/>
      <c r="BV1198" s="510"/>
      <c r="BW1198" s="510"/>
      <c r="BX1198" s="510"/>
      <c r="BY1198" s="510"/>
    </row>
    <row r="1199" s="338" customFormat="true" ht="15" customHeight="true" x14ac:dyDescent="0.2">
      <c r="BA1199" s="510"/>
      <c r="BB1199" s="366"/>
      <c r="BC1199" s="510"/>
      <c r="BD1199" s="510"/>
      <c r="BE1199" s="510"/>
      <c r="BF1199" s="510"/>
      <c r="BG1199" s="510"/>
      <c r="BH1199" s="510"/>
      <c r="BI1199" s="510"/>
      <c r="BJ1199" s="510"/>
      <c r="BK1199" s="510"/>
      <c r="BL1199" s="510"/>
      <c r="BM1199" s="510"/>
      <c r="BN1199" s="510"/>
      <c r="BO1199" s="510"/>
      <c r="BP1199" s="510"/>
      <c r="BQ1199" s="510"/>
      <c r="BR1199" s="510"/>
      <c r="BS1199" s="510"/>
      <c r="BT1199" s="510"/>
      <c r="BU1199" s="510"/>
      <c r="BV1199" s="510"/>
      <c r="BW1199" s="510"/>
      <c r="BX1199" s="510"/>
      <c r="BY1199" s="510"/>
    </row>
    <row r="1200" s="338" customFormat="true" ht="15" customHeight="true" x14ac:dyDescent="0.2">
      <c r="BA1200" s="510"/>
      <c r="BB1200" s="366"/>
      <c r="BC1200" s="510"/>
      <c r="BD1200" s="510"/>
      <c r="BE1200" s="510"/>
      <c r="BF1200" s="510"/>
      <c r="BG1200" s="510"/>
      <c r="BH1200" s="510"/>
      <c r="BI1200" s="510"/>
      <c r="BJ1200" s="510"/>
      <c r="BK1200" s="510"/>
      <c r="BL1200" s="510"/>
      <c r="BM1200" s="510"/>
      <c r="BN1200" s="510"/>
      <c r="BO1200" s="510"/>
      <c r="BP1200" s="510"/>
      <c r="BQ1200" s="510"/>
      <c r="BR1200" s="510"/>
      <c r="BS1200" s="510"/>
      <c r="BT1200" s="510"/>
      <c r="BU1200" s="510"/>
      <c r="BV1200" s="510"/>
      <c r="BW1200" s="510"/>
      <c r="BX1200" s="510"/>
      <c r="BY1200" s="510"/>
    </row>
  </sheetData>
  <mergeCells count="1014">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06:D506"/>
    <mergeCell ref="H506:I506"/>
    <mergeCell ref="M506:N506"/>
    <mergeCell ref="C507:D507"/>
    <mergeCell ref="H507:I507"/>
    <mergeCell ref="M507:N507"/>
    <mergeCell ref="C504:D504"/>
    <mergeCell ref="H504:I504"/>
    <mergeCell ref="M504:N504"/>
    <mergeCell ref="C505:D505"/>
    <mergeCell ref="H505:I505"/>
    <mergeCell ref="M505:N505"/>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8:D498"/>
    <mergeCell ref="H498:I498"/>
    <mergeCell ref="M498:N498"/>
    <mergeCell ref="C499:D499"/>
    <mergeCell ref="H499:I499"/>
    <mergeCell ref="M499:N499"/>
    <mergeCell ref="C496:E496"/>
    <mergeCell ref="H496:J496"/>
    <mergeCell ref="M496:O496"/>
    <mergeCell ref="C497:D497"/>
    <mergeCell ref="H497:I497"/>
    <mergeCell ref="M497:N497"/>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0:D470"/>
    <mergeCell ref="H470:I470"/>
    <mergeCell ref="M470:N470"/>
    <mergeCell ref="C471:D471"/>
    <mergeCell ref="H471:I471"/>
    <mergeCell ref="M471:N471"/>
    <mergeCell ref="C467:D468"/>
    <mergeCell ref="H467:I468"/>
    <mergeCell ref="M467:N468"/>
    <mergeCell ref="C469:D469"/>
    <mergeCell ref="H469:I469"/>
    <mergeCell ref="M469:N46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60:G460"/>
    <mergeCell ref="H460:L460"/>
    <mergeCell ref="M460:Q460"/>
    <mergeCell ref="C461:D462"/>
    <mergeCell ref="E461:G461"/>
    <mergeCell ref="H461:I462"/>
    <mergeCell ref="J461:L461"/>
    <mergeCell ref="M461:N462"/>
    <mergeCell ref="O461:Q461"/>
    <mergeCell ref="C465:D465"/>
    <mergeCell ref="H465:I465"/>
    <mergeCell ref="M465:N465"/>
    <mergeCell ref="C466:E466"/>
    <mergeCell ref="H466:J466"/>
    <mergeCell ref="M466:O466"/>
    <mergeCell ref="C463:D463"/>
    <mergeCell ref="H463:I463"/>
    <mergeCell ref="M463:N463"/>
    <mergeCell ref="C464:D464"/>
    <mergeCell ref="H464:I464"/>
    <mergeCell ref="M464:N464"/>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0:D430"/>
    <mergeCell ref="H430:I430"/>
    <mergeCell ref="M430:N430"/>
    <mergeCell ref="C431:E431"/>
    <mergeCell ref="H431:J431"/>
    <mergeCell ref="M431:O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M409:N409"/>
    <mergeCell ref="A135:A139"/>
    <mergeCell ref="A140:A143"/>
    <mergeCell ref="A208:B208"/>
    <mergeCell ref="C220:G220"/>
    <mergeCell ref="A153:A160"/>
    <mergeCell ref="A1025:C1025"/>
    <mergeCell ref="A1026:B1026"/>
    <mergeCell ref="A1031:A1033"/>
    <mergeCell ref="A1034:C1034"/>
    <mergeCell ref="C399:F399"/>
    <mergeCell ref="H220:L220"/>
    <mergeCell ref="M220:Q220"/>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A144:A147"/>
    <mergeCell ref="C403:D403"/>
    <mergeCell ref="H403:I403"/>
    <mergeCell ref="M403:N403"/>
    <mergeCell ref="A122:A123"/>
    <mergeCell ref="A124:A127"/>
    <mergeCell ref="A128:A129"/>
    <mergeCell ref="A130:A132"/>
    <mergeCell ref="A108:B108"/>
    <mergeCell ref="C120:G120"/>
    <mergeCell ref="H120:L120"/>
    <mergeCell ref="C133:G133"/>
    <mergeCell ref="H133:L133"/>
    <mergeCell ref="M133:Q133"/>
    <mergeCell ref="C14:G14"/>
    <mergeCell ref="H14:L14"/>
    <mergeCell ref="BA29:BA30"/>
    <mergeCell ref="A31:A32"/>
    <mergeCell ref="BA31:BA32"/>
    <mergeCell ref="M27:Q27"/>
    <mergeCell ref="M14:Q14"/>
    <mergeCell ref="A16:A17"/>
    <mergeCell ref="A18:A21"/>
    <mergeCell ref="A22:A23"/>
    <mergeCell ref="A24:A26"/>
    <mergeCell ref="A29:A30"/>
    <mergeCell ref="C27:G27"/>
    <mergeCell ref="H27:L2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A35:A36"/>
    <mergeCell ref="A37:A38"/>
    <mergeCell ref="A41:A42"/>
    <mergeCell ref="A43:A44"/>
    <mergeCell ref="A45:A46"/>
    <mergeCell ref="A58:A70"/>
    <mergeCell ref="C56:G56"/>
    <mergeCell ref="H56:L56"/>
    <mergeCell ref="M56:Q56"/>
    <mergeCell ref="M120:Q12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BA347:BA348"/>
    <mergeCell ref="BA349:BA350"/>
    <mergeCell ref="BA351:BA352"/>
    <mergeCell ref="BA353:BA354"/>
    <mergeCell ref="BA153:BA161"/>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9"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114300</xdr:rowOff>
                  </from>
                  <to>
                    <xdr:col>1</xdr:col>
                    <xdr:colOff>1704975</xdr:colOff>
                    <xdr:row>400</xdr:row>
                    <xdr:rowOff>114300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D8D9C-1770-44CC-B8E3-272A50AFC014}">
  <sheetPr codeName="Feuil8"/>
  <dimension ref="A1:CZ1200"/>
  <sheetViews>
    <sheetView showGridLines="false" workbookViewId="0"/>
  </sheetViews>
  <sheetFormatPr defaultColWidth="9.140625" defaultRowHeight="15" customHeight="true" x14ac:dyDescent="0.2"/>
  <cols>
    <col min="1" max="1" width="31.5703125" style="509" customWidth="true"/>
    <col min="2" max="2" width="41.5703125" style="509" customWidth="true"/>
    <col min="3" max="17" width="10.7109375" style="509" customWidth="true"/>
    <col min="18" max="25" width="12.5703125" style="509" customWidth="true"/>
    <col min="26" max="52" width="12.5703125" style="338" customWidth="true"/>
    <col min="53" max="53" width="31.5703125" style="510" customWidth="true"/>
    <col min="54" max="54" width="41.5703125" style="366" customWidth="true"/>
    <col min="55" max="69" width="9.140625" style="510"/>
    <col min="70" max="77" width="12.5703125" style="510" customWidth="true"/>
    <col min="78" max="104" width="12.5703125" style="338" customWidth="true"/>
    <col min="105" max="16384" width="9.140625" style="509"/>
  </cols>
  <sheetData>
    <row r="1" s="283" customFormat="true" ht="18" customHeight="true" x14ac:dyDescent="0.2">
      <c r="Z1" s="338"/>
      <c r="AA1" s="338"/>
      <c r="AB1" s="338"/>
      <c r="AC1" s="338"/>
      <c r="AD1" s="338"/>
      <c r="AE1" s="338"/>
      <c r="AF1" s="338"/>
      <c r="AG1" s="338"/>
      <c r="AH1" s="338"/>
      <c r="AI1" s="338"/>
      <c r="AJ1" s="338"/>
      <c r="AK1" s="338"/>
      <c r="AL1" s="338"/>
      <c r="AM1" s="338"/>
      <c r="AN1" s="338"/>
      <c r="AO1" s="338"/>
      <c r="AP1" s="338"/>
      <c r="AQ1" s="338"/>
      <c r="AR1" s="338"/>
      <c r="AS1" s="338"/>
      <c r="AT1" s="338"/>
      <c r="AU1" s="338"/>
      <c r="AV1" s="338"/>
      <c r="AW1" s="338"/>
      <c r="AX1" s="338"/>
      <c r="AY1" s="338"/>
      <c r="AZ1" s="338"/>
      <c r="BB1" s="306"/>
      <c r="BZ1" s="338"/>
      <c r="CA1" s="338"/>
      <c r="CB1" s="338"/>
      <c r="CC1" s="338"/>
      <c r="CD1" s="338"/>
      <c r="CE1" s="338"/>
      <c r="CF1" s="338"/>
      <c r="CG1" s="338"/>
      <c r="CH1" s="338"/>
      <c r="CI1" s="338"/>
      <c r="CJ1" s="338"/>
      <c r="CK1" s="338"/>
      <c r="CL1" s="338"/>
      <c r="CM1" s="338"/>
      <c r="CN1" s="338"/>
      <c r="CO1" s="338"/>
      <c r="CP1" s="338"/>
      <c r="CQ1" s="338"/>
      <c r="CR1" s="338"/>
      <c r="CS1" s="338"/>
      <c r="CT1" s="338"/>
      <c r="CU1" s="338"/>
      <c r="CV1" s="338"/>
      <c r="CW1" s="338"/>
      <c r="CX1" s="338"/>
      <c r="CY1" s="338"/>
      <c r="CZ1" s="338"/>
    </row>
    <row r="2" s="283" customFormat="true" ht="22.5" customHeight="true" x14ac:dyDescent="0.35">
      <c r="A2" s="356" t="str">
        <f>A1026</f>
        <v>Gambia</v>
      </c>
      <c r="B2" s="357"/>
      <c r="Z2" s="338"/>
      <c r="AA2" s="338"/>
      <c r="AB2" s="338"/>
      <c r="AC2" s="338"/>
      <c r="AD2" s="338"/>
      <c r="AE2" s="338"/>
      <c r="AF2" s="338"/>
      <c r="AG2" s="338"/>
      <c r="AH2" s="338"/>
      <c r="AI2" s="338"/>
      <c r="AJ2" s="338"/>
      <c r="AK2" s="338"/>
      <c r="AL2" s="338"/>
      <c r="AM2" s="338"/>
      <c r="AN2" s="338"/>
      <c r="AO2" s="338"/>
      <c r="AP2" s="338"/>
      <c r="AQ2" s="338"/>
      <c r="AR2" s="338"/>
      <c r="AS2" s="338"/>
      <c r="AT2" s="338"/>
      <c r="AU2" s="338"/>
      <c r="AV2" s="338"/>
      <c r="AW2" s="338"/>
      <c r="AX2" s="338"/>
      <c r="AY2" s="338"/>
      <c r="AZ2" s="338"/>
      <c r="BB2" s="306"/>
      <c r="BZ2" s="338"/>
      <c r="CA2" s="338"/>
      <c r="CB2" s="338"/>
      <c r="CC2" s="338"/>
      <c r="CD2" s="338"/>
      <c r="CE2" s="338"/>
      <c r="CF2" s="338"/>
      <c r="CG2" s="338"/>
      <c r="CH2" s="338"/>
      <c r="CI2" s="338"/>
      <c r="CJ2" s="338"/>
      <c r="CK2" s="338"/>
      <c r="CL2" s="338"/>
      <c r="CM2" s="338"/>
      <c r="CN2" s="338"/>
      <c r="CO2" s="338"/>
      <c r="CP2" s="338"/>
      <c r="CQ2" s="338"/>
      <c r="CR2" s="338"/>
      <c r="CS2" s="338"/>
      <c r="CT2" s="338"/>
      <c r="CU2" s="338"/>
      <c r="CV2" s="338"/>
      <c r="CW2" s="338"/>
      <c r="CX2" s="338"/>
      <c r="CY2" s="338"/>
      <c r="CZ2" s="338"/>
    </row>
    <row r="3" s="283" customFormat="true" ht="22.5" customHeight="true" x14ac:dyDescent="0.35">
      <c r="A3" s="310" t="str">
        <f>A1034</f>
        <v>2006</v>
      </c>
      <c r="B3" s="359"/>
      <c r="Z3" s="338"/>
      <c r="AA3" s="338"/>
      <c r="AB3" s="338"/>
      <c r="AC3" s="338"/>
      <c r="AD3" s="338"/>
      <c r="AE3" s="338"/>
      <c r="AF3" s="338"/>
      <c r="AG3" s="338"/>
      <c r="AH3" s="338"/>
      <c r="AI3" s="338"/>
      <c r="AJ3" s="338"/>
      <c r="AK3" s="338"/>
      <c r="AL3" s="338"/>
      <c r="AM3" s="338"/>
      <c r="AN3" s="338"/>
      <c r="AO3" s="338"/>
      <c r="AP3" s="338"/>
      <c r="AQ3" s="338"/>
      <c r="AR3" s="338"/>
      <c r="AS3" s="338"/>
      <c r="AT3" s="338"/>
      <c r="AU3" s="338"/>
      <c r="AV3" s="338"/>
      <c r="AW3" s="338"/>
      <c r="AX3" s="338"/>
      <c r="AY3" s="338"/>
      <c r="AZ3" s="338"/>
      <c r="BB3" s="306"/>
      <c r="BZ3" s="338"/>
      <c r="CA3" s="338"/>
      <c r="CB3" s="338"/>
      <c r="CC3" s="338"/>
      <c r="CD3" s="338"/>
      <c r="CE3" s="338"/>
      <c r="CF3" s="338"/>
      <c r="CG3" s="338"/>
      <c r="CH3" s="338"/>
      <c r="CI3" s="338"/>
      <c r="CJ3" s="338"/>
      <c r="CK3" s="338"/>
      <c r="CL3" s="338"/>
      <c r="CM3" s="338"/>
      <c r="CN3" s="338"/>
      <c r="CO3" s="338"/>
      <c r="CP3" s="338"/>
      <c r="CQ3" s="338"/>
      <c r="CR3" s="338"/>
      <c r="CS3" s="338"/>
      <c r="CT3" s="338"/>
      <c r="CU3" s="338"/>
      <c r="CV3" s="338"/>
      <c r="CW3" s="338"/>
      <c r="CX3" s="338"/>
      <c r="CY3" s="338"/>
      <c r="CZ3" s="338"/>
    </row>
    <row r="4" s="283" customFormat="true" ht="22.5" customHeight="true" x14ac:dyDescent="0.35">
      <c r="A4" s="358" t="s">
        <v>97</v>
      </c>
      <c r="B4" s="359"/>
      <c r="Z4" s="338"/>
      <c r="AA4" s="338"/>
      <c r="AB4" s="338"/>
      <c r="AC4" s="338"/>
      <c r="AD4" s="338"/>
      <c r="AE4" s="338"/>
      <c r="AF4" s="338"/>
      <c r="AG4" s="338"/>
      <c r="AH4" s="338"/>
      <c r="AI4" s="338"/>
      <c r="AJ4" s="338"/>
      <c r="AK4" s="338"/>
      <c r="AL4" s="338"/>
      <c r="AM4" s="338"/>
      <c r="AN4" s="338"/>
      <c r="AO4" s="338"/>
      <c r="AP4" s="338"/>
      <c r="AQ4" s="338"/>
      <c r="AR4" s="338"/>
      <c r="AS4" s="338"/>
      <c r="AT4" s="338"/>
      <c r="AU4" s="338"/>
      <c r="AV4" s="338"/>
      <c r="AW4" s="338"/>
      <c r="AX4" s="338"/>
      <c r="AY4" s="338"/>
      <c r="AZ4" s="338"/>
      <c r="BB4" s="306"/>
      <c r="BZ4" s="338"/>
      <c r="CA4" s="338"/>
      <c r="CB4" s="338"/>
      <c r="CC4" s="338"/>
      <c r="CD4" s="338"/>
      <c r="CE4" s="338"/>
      <c r="CF4" s="338"/>
      <c r="CG4" s="338"/>
      <c r="CH4" s="338"/>
      <c r="CI4" s="338"/>
      <c r="CJ4" s="338"/>
      <c r="CK4" s="338"/>
      <c r="CL4" s="338"/>
      <c r="CM4" s="338"/>
      <c r="CN4" s="338"/>
      <c r="CO4" s="338"/>
      <c r="CP4" s="338"/>
      <c r="CQ4" s="338"/>
      <c r="CR4" s="338"/>
      <c r="CS4" s="338"/>
      <c r="CT4" s="338"/>
      <c r="CU4" s="338"/>
      <c r="CV4" s="338"/>
      <c r="CW4" s="338"/>
      <c r="CX4" s="338"/>
      <c r="CY4" s="338"/>
      <c r="CZ4" s="338"/>
    </row>
    <row r="5" s="283" customFormat="true" ht="20.1" customHeight="true" x14ac:dyDescent="0.35">
      <c r="A5" s="358" t="s">
        <v>98</v>
      </c>
      <c r="B5" s="359"/>
      <c r="Z5" s="338"/>
      <c r="AA5" s="338"/>
      <c r="AB5" s="338"/>
      <c r="AC5" s="338"/>
      <c r="AD5" s="338"/>
      <c r="AE5" s="338"/>
      <c r="AF5" s="338"/>
      <c r="AG5" s="338"/>
      <c r="AH5" s="338"/>
      <c r="AI5" s="338"/>
      <c r="AJ5" s="338"/>
      <c r="AK5" s="338"/>
      <c r="AL5" s="338"/>
      <c r="AM5" s="338"/>
      <c r="AN5" s="338"/>
      <c r="AO5" s="338"/>
      <c r="AP5" s="338"/>
      <c r="AQ5" s="338"/>
      <c r="AR5" s="338"/>
      <c r="AS5" s="338"/>
      <c r="AT5" s="338"/>
      <c r="AU5" s="338"/>
      <c r="AV5" s="338"/>
      <c r="AW5" s="338"/>
      <c r="AX5" s="338"/>
      <c r="AY5" s="338"/>
      <c r="AZ5" s="338"/>
      <c r="BB5" s="306"/>
      <c r="BZ5" s="338"/>
      <c r="CA5" s="338"/>
      <c r="CB5" s="338"/>
      <c r="CC5" s="338"/>
      <c r="CD5" s="338"/>
      <c r="CE5" s="338"/>
      <c r="CF5" s="338"/>
      <c r="CG5" s="338"/>
      <c r="CH5" s="338"/>
      <c r="CI5" s="338"/>
      <c r="CJ5" s="338"/>
      <c r="CK5" s="338"/>
      <c r="CL5" s="338"/>
      <c r="CM5" s="338"/>
      <c r="CN5" s="338"/>
      <c r="CO5" s="338"/>
      <c r="CP5" s="338"/>
      <c r="CQ5" s="338"/>
      <c r="CR5" s="338"/>
      <c r="CS5" s="338"/>
      <c r="CT5" s="338"/>
      <c r="CU5" s="338"/>
      <c r="CV5" s="338"/>
      <c r="CW5" s="338"/>
      <c r="CX5" s="338"/>
      <c r="CY5" s="338"/>
      <c r="CZ5" s="338"/>
    </row>
    <row r="6" s="283" customFormat="true" ht="15" customHeight="true" x14ac:dyDescent="0.2">
      <c r="A6" s="360" t="s">
        <v>99</v>
      </c>
      <c r="B6" s="361"/>
      <c r="Z6" s="338"/>
      <c r="AA6" s="338"/>
      <c r="AB6" s="338"/>
      <c r="AC6" s="338"/>
      <c r="AD6" s="338"/>
      <c r="AE6" s="338"/>
      <c r="AF6" s="338"/>
      <c r="AG6" s="338"/>
      <c r="AH6" s="338"/>
      <c r="AI6" s="338"/>
      <c r="AJ6" s="338"/>
      <c r="AK6" s="338"/>
      <c r="AL6" s="338"/>
      <c r="AM6" s="338"/>
      <c r="AN6" s="338"/>
      <c r="AO6" s="338"/>
      <c r="AP6" s="338"/>
      <c r="AQ6" s="338"/>
      <c r="AR6" s="338"/>
      <c r="AS6" s="338"/>
      <c r="AT6" s="338"/>
      <c r="AU6" s="338"/>
      <c r="AV6" s="338"/>
      <c r="AW6" s="338"/>
      <c r="AX6" s="338"/>
      <c r="AY6" s="338"/>
      <c r="AZ6" s="338"/>
      <c r="BB6" s="306"/>
      <c r="BZ6" s="338"/>
      <c r="CA6" s="338"/>
      <c r="CB6" s="338"/>
      <c r="CC6" s="338"/>
      <c r="CD6" s="338"/>
      <c r="CE6" s="338"/>
      <c r="CF6" s="338"/>
      <c r="CG6" s="338"/>
      <c r="CH6" s="338"/>
      <c r="CI6" s="338"/>
      <c r="CJ6" s="338"/>
      <c r="CK6" s="338"/>
      <c r="CL6" s="338"/>
      <c r="CM6" s="338"/>
      <c r="CN6" s="338"/>
      <c r="CO6" s="338"/>
      <c r="CP6" s="338"/>
      <c r="CQ6" s="338"/>
      <c r="CR6" s="338"/>
      <c r="CS6" s="338"/>
      <c r="CT6" s="338"/>
      <c r="CU6" s="338"/>
      <c r="CV6" s="338"/>
      <c r="CW6" s="338"/>
      <c r="CX6" s="338"/>
      <c r="CY6" s="338"/>
      <c r="CZ6" s="338"/>
    </row>
    <row r="7" s="283" customFormat="true" ht="15" customHeight="true" x14ac:dyDescent="0.2">
      <c r="A7" s="362" t="s">
        <v>41</v>
      </c>
      <c r="B7" s="363"/>
      <c r="Z7" s="338"/>
      <c r="AA7" s="338"/>
      <c r="AB7" s="338"/>
      <c r="AC7" s="338"/>
      <c r="AD7" s="338"/>
      <c r="AE7" s="338"/>
      <c r="AF7" s="338"/>
      <c r="AG7" s="338"/>
      <c r="AH7" s="338"/>
      <c r="AI7" s="338"/>
      <c r="AJ7" s="338"/>
      <c r="AK7" s="338"/>
      <c r="AL7" s="338"/>
      <c r="AM7" s="338"/>
      <c r="AN7" s="338"/>
      <c r="AO7" s="338"/>
      <c r="AP7" s="338"/>
      <c r="AQ7" s="338"/>
      <c r="AR7" s="338"/>
      <c r="AS7" s="338"/>
      <c r="AT7" s="338"/>
      <c r="AU7" s="338"/>
      <c r="AV7" s="338"/>
      <c r="AW7" s="338"/>
      <c r="AX7" s="338"/>
      <c r="AY7" s="338"/>
      <c r="AZ7" s="338"/>
      <c r="BB7" s="306"/>
      <c r="BZ7" s="338"/>
      <c r="CA7" s="338"/>
      <c r="CB7" s="338"/>
      <c r="CC7" s="338"/>
      <c r="CD7" s="338"/>
      <c r="CE7" s="338"/>
      <c r="CF7" s="338"/>
      <c r="CG7" s="338"/>
      <c r="CH7" s="338"/>
      <c r="CI7" s="338"/>
      <c r="CJ7" s="338"/>
      <c r="CK7" s="338"/>
      <c r="CL7" s="338"/>
      <c r="CM7" s="338"/>
      <c r="CN7" s="338"/>
      <c r="CO7" s="338"/>
      <c r="CP7" s="338"/>
      <c r="CQ7" s="338"/>
      <c r="CR7" s="338"/>
      <c r="CS7" s="338"/>
      <c r="CT7" s="338"/>
      <c r="CU7" s="338"/>
      <c r="CV7" s="338"/>
      <c r="CW7" s="338"/>
      <c r="CX7" s="338"/>
      <c r="CY7" s="338"/>
      <c r="CZ7" s="338"/>
    </row>
    <row r="8" s="283" customFormat="true" ht="15" customHeight="true" x14ac:dyDescent="0.2">
      <c r="A8" s="362" t="s">
        <v>40</v>
      </c>
      <c r="B8" s="363"/>
      <c r="Z8" s="338"/>
      <c r="AA8" s="338"/>
      <c r="AB8" s="338"/>
      <c r="AC8" s="338"/>
      <c r="AD8" s="338"/>
      <c r="AE8" s="338"/>
      <c r="AF8" s="338"/>
      <c r="AG8" s="338"/>
      <c r="AH8" s="338"/>
      <c r="AI8" s="338"/>
      <c r="AJ8" s="338"/>
      <c r="AK8" s="338"/>
      <c r="AL8" s="338"/>
      <c r="AM8" s="338"/>
      <c r="AN8" s="338"/>
      <c r="AO8" s="338"/>
      <c r="AP8" s="338"/>
      <c r="AQ8" s="338"/>
      <c r="AR8" s="338"/>
      <c r="AS8" s="338"/>
      <c r="AT8" s="338"/>
      <c r="AU8" s="338"/>
      <c r="AV8" s="338"/>
      <c r="AW8" s="338"/>
      <c r="AX8" s="338"/>
      <c r="AY8" s="338"/>
      <c r="AZ8" s="338"/>
      <c r="BB8" s="306"/>
      <c r="BZ8" s="338"/>
      <c r="CA8" s="338"/>
      <c r="CB8" s="338"/>
      <c r="CC8" s="338"/>
      <c r="CD8" s="338"/>
      <c r="CE8" s="338"/>
      <c r="CF8" s="338"/>
      <c r="CG8" s="338"/>
      <c r="CH8" s="338"/>
      <c r="CI8" s="338"/>
      <c r="CJ8" s="338"/>
      <c r="CK8" s="338"/>
      <c r="CL8" s="338"/>
      <c r="CM8" s="338"/>
      <c r="CN8" s="338"/>
      <c r="CO8" s="338"/>
      <c r="CP8" s="338"/>
      <c r="CQ8" s="338"/>
      <c r="CR8" s="338"/>
      <c r="CS8" s="338"/>
      <c r="CT8" s="338"/>
      <c r="CU8" s="338"/>
      <c r="CV8" s="338"/>
      <c r="CW8" s="338"/>
      <c r="CX8" s="338"/>
      <c r="CY8" s="338"/>
      <c r="CZ8" s="338"/>
    </row>
    <row r="9" s="283" customFormat="true" ht="15" customHeight="true" x14ac:dyDescent="0.2">
      <c r="A9" s="362" t="s">
        <v>137</v>
      </c>
      <c r="B9" s="364" t="str">
        <f>A1025</f>
        <v>MICS06</v>
      </c>
      <c r="Z9" s="338"/>
      <c r="AA9" s="338"/>
      <c r="AB9" s="338"/>
      <c r="AC9" s="338"/>
      <c r="AD9" s="338"/>
      <c r="AE9" s="338"/>
      <c r="AF9" s="338"/>
      <c r="AG9" s="338"/>
      <c r="AH9" s="338"/>
      <c r="AI9" s="338"/>
      <c r="AJ9" s="338"/>
      <c r="AK9" s="338"/>
      <c r="AL9" s="338"/>
      <c r="AM9" s="338"/>
      <c r="AN9" s="338"/>
      <c r="AO9" s="338"/>
      <c r="AP9" s="338"/>
      <c r="AQ9" s="338"/>
      <c r="AR9" s="338"/>
      <c r="AS9" s="338"/>
      <c r="AT9" s="338"/>
      <c r="AU9" s="338"/>
      <c r="AV9" s="338"/>
      <c r="AW9" s="338"/>
      <c r="AX9" s="338"/>
      <c r="AY9" s="338"/>
      <c r="AZ9" s="338"/>
      <c r="BB9" s="306"/>
      <c r="BZ9" s="338"/>
      <c r="CA9" s="338"/>
      <c r="CB9" s="338"/>
      <c r="CC9" s="338"/>
      <c r="CD9" s="338"/>
      <c r="CE9" s="338"/>
      <c r="CF9" s="338"/>
      <c r="CG9" s="338"/>
      <c r="CH9" s="338"/>
      <c r="CI9" s="338"/>
      <c r="CJ9" s="338"/>
      <c r="CK9" s="338"/>
      <c r="CL9" s="338"/>
      <c r="CM9" s="338"/>
      <c r="CN9" s="338"/>
      <c r="CO9" s="338"/>
      <c r="CP9" s="338"/>
      <c r="CQ9" s="338"/>
      <c r="CR9" s="338"/>
      <c r="CS9" s="338"/>
      <c r="CT9" s="338"/>
      <c r="CU9" s="338"/>
      <c r="CV9" s="338"/>
      <c r="CW9" s="338"/>
      <c r="CX9" s="338"/>
      <c r="CY9" s="338"/>
      <c r="CZ9" s="338"/>
    </row>
    <row r="10" s="283" customFormat="true" ht="15" customHeight="true" x14ac:dyDescent="0.2">
      <c r="A10" s="172" t="str">
        <f>B1028</f>
        <v/>
      </c>
      <c r="B10" s="171"/>
      <c r="Z10" s="338"/>
      <c r="AA10" s="338"/>
      <c r="AB10" s="338"/>
      <c r="AC10" s="338"/>
      <c r="AD10" s="338"/>
      <c r="AE10" s="338"/>
      <c r="AF10" s="338"/>
      <c r="AG10" s="338"/>
      <c r="AH10" s="338"/>
      <c r="AI10" s="338"/>
      <c r="AJ10" s="338"/>
      <c r="AK10" s="338"/>
      <c r="AL10" s="338"/>
      <c r="AM10" s="338"/>
      <c r="AN10" s="338"/>
      <c r="AO10" s="338"/>
      <c r="AP10" s="338"/>
      <c r="AQ10" s="338"/>
      <c r="AR10" s="338"/>
      <c r="AS10" s="338"/>
      <c r="AT10" s="338"/>
      <c r="AU10" s="338"/>
      <c r="AV10" s="338"/>
      <c r="AW10" s="338"/>
      <c r="AX10" s="338"/>
      <c r="AY10" s="338"/>
      <c r="AZ10" s="338"/>
      <c r="BB10" s="306"/>
      <c r="BZ10" s="338"/>
      <c r="CA10" s="338"/>
      <c r="CB10" s="338"/>
      <c r="CC10" s="338"/>
      <c r="CD10" s="338"/>
      <c r="CE10" s="338"/>
      <c r="CF10" s="338"/>
      <c r="CG10" s="338"/>
      <c r="CH10" s="338"/>
      <c r="CI10" s="338"/>
      <c r="CJ10" s="338"/>
      <c r="CK10" s="338"/>
      <c r="CL10" s="338"/>
      <c r="CM10" s="338"/>
      <c r="CN10" s="338"/>
      <c r="CO10" s="338"/>
      <c r="CP10" s="338"/>
      <c r="CQ10" s="338"/>
      <c r="CR10" s="338"/>
      <c r="CS10" s="338"/>
      <c r="CT10" s="338"/>
      <c r="CU10" s="338"/>
      <c r="CV10" s="338"/>
      <c r="CW10" s="338"/>
      <c r="CX10" s="338"/>
      <c r="CY10" s="338"/>
      <c r="CZ10" s="338"/>
    </row>
    <row r="11" s="283" customFormat="true" ht="15" customHeight="true" x14ac:dyDescent="0.2">
      <c r="A11" s="172" t="str">
        <f>B1027</f>
        <v/>
      </c>
      <c r="B11" s="170"/>
      <c r="Z11" s="338"/>
      <c r="AA11" s="338"/>
      <c r="AB11" s="338"/>
      <c r="AC11" s="338"/>
      <c r="AD11" s="338"/>
      <c r="AE11" s="338"/>
      <c r="AF11" s="338"/>
      <c r="AG11" s="338"/>
      <c r="AH11" s="338"/>
      <c r="AI11" s="338"/>
      <c r="AJ11" s="338"/>
      <c r="AK11" s="338"/>
      <c r="AL11" s="338"/>
      <c r="AM11" s="338"/>
      <c r="AN11" s="338"/>
      <c r="AO11" s="338"/>
      <c r="AP11" s="338"/>
      <c r="AQ11" s="338"/>
      <c r="AR11" s="338"/>
      <c r="AS11" s="338"/>
      <c r="AT11" s="338"/>
      <c r="AU11" s="338"/>
      <c r="AV11" s="338"/>
      <c r="AW11" s="338"/>
      <c r="AX11" s="338"/>
      <c r="AY11" s="338"/>
      <c r="AZ11" s="338"/>
      <c r="BB11" s="306"/>
      <c r="BZ11" s="338"/>
      <c r="CA11" s="338"/>
      <c r="CB11" s="338"/>
      <c r="CC11" s="338"/>
      <c r="CD11" s="338"/>
      <c r="CE11" s="338"/>
      <c r="CF11" s="338"/>
      <c r="CG11" s="338"/>
      <c r="CH11" s="338"/>
      <c r="CI11" s="338"/>
      <c r="CJ11" s="338"/>
      <c r="CK11" s="338"/>
      <c r="CL11" s="338"/>
      <c r="CM11" s="338"/>
      <c r="CN11" s="338"/>
      <c r="CO11" s="338"/>
      <c r="CP11" s="338"/>
      <c r="CQ11" s="338"/>
      <c r="CR11" s="338"/>
      <c r="CS11" s="338"/>
      <c r="CT11" s="338"/>
      <c r="CU11" s="338"/>
      <c r="CV11" s="338"/>
      <c r="CW11" s="338"/>
      <c r="CX11" s="338"/>
      <c r="CY11" s="338"/>
      <c r="CZ11" s="338"/>
    </row>
    <row r="12" s="283" customFormat="true" ht="18" customHeight="true" x14ac:dyDescent="0.2">
      <c r="A12" s="169"/>
      <c r="B12" s="171"/>
      <c r="Z12" s="338"/>
      <c r="AA12" s="338"/>
      <c r="AB12" s="338"/>
      <c r="AC12" s="338"/>
      <c r="AD12" s="338"/>
      <c r="AE12" s="338"/>
      <c r="AF12" s="338"/>
      <c r="AG12" s="338"/>
      <c r="AH12" s="338"/>
      <c r="AI12" s="338"/>
      <c r="AJ12" s="338"/>
      <c r="AK12" s="338"/>
      <c r="AL12" s="338"/>
      <c r="AM12" s="338"/>
      <c r="AN12" s="338"/>
      <c r="AO12" s="338"/>
      <c r="AP12" s="338"/>
      <c r="AQ12" s="338"/>
      <c r="AR12" s="338"/>
      <c r="AS12" s="338"/>
      <c r="AT12" s="338"/>
      <c r="AU12" s="338"/>
      <c r="AV12" s="338"/>
      <c r="AW12" s="338"/>
      <c r="AX12" s="338"/>
      <c r="AY12" s="338"/>
      <c r="AZ12" s="338"/>
      <c r="BB12" s="306"/>
      <c r="BZ12" s="338"/>
      <c r="CA12" s="338"/>
      <c r="CB12" s="338"/>
      <c r="CC12" s="338"/>
      <c r="CD12" s="338"/>
      <c r="CE12" s="338"/>
      <c r="CF12" s="338"/>
      <c r="CG12" s="338"/>
      <c r="CH12" s="338"/>
      <c r="CI12" s="338"/>
      <c r="CJ12" s="338"/>
      <c r="CK12" s="338"/>
      <c r="CL12" s="338"/>
      <c r="CM12" s="338"/>
      <c r="CN12" s="338"/>
      <c r="CO12" s="338"/>
      <c r="CP12" s="338"/>
      <c r="CQ12" s="338"/>
      <c r="CR12" s="338"/>
      <c r="CS12" s="338"/>
      <c r="CT12" s="338"/>
      <c r="CU12" s="338"/>
      <c r="CV12" s="338"/>
      <c r="CW12" s="338"/>
      <c r="CX12" s="338"/>
      <c r="CY12" s="338"/>
      <c r="CZ12" s="338"/>
    </row>
    <row r="13" s="283" customFormat="true" ht="18" customHeight="true" x14ac:dyDescent="0.2">
      <c r="A13" s="168"/>
      <c r="B13" s="167"/>
      <c r="Z13" s="338"/>
      <c r="AA13" s="338"/>
      <c r="AB13" s="338"/>
      <c r="AC13" s="338"/>
      <c r="AD13" s="338"/>
      <c r="AE13" s="338"/>
      <c r="AF13" s="338"/>
      <c r="AG13" s="338"/>
      <c r="AH13" s="338"/>
      <c r="AI13" s="338"/>
      <c r="AJ13" s="338"/>
      <c r="AK13" s="338"/>
      <c r="AL13" s="338"/>
      <c r="AM13" s="338"/>
      <c r="AN13" s="338"/>
      <c r="AO13" s="338"/>
      <c r="AP13" s="338"/>
      <c r="AQ13" s="338"/>
      <c r="AR13" s="338"/>
      <c r="AS13" s="338"/>
      <c r="AT13" s="338"/>
      <c r="AU13" s="338"/>
      <c r="AV13" s="338"/>
      <c r="AW13" s="338"/>
      <c r="AX13" s="338"/>
      <c r="AY13" s="338"/>
      <c r="AZ13" s="338"/>
      <c r="BB13" s="306"/>
      <c r="BZ13" s="338"/>
      <c r="CA13" s="338"/>
      <c r="CB13" s="338"/>
      <c r="CC13" s="338"/>
      <c r="CD13" s="338"/>
      <c r="CE13" s="338"/>
      <c r="CF13" s="338"/>
      <c r="CG13" s="338"/>
      <c r="CH13" s="338"/>
      <c r="CI13" s="338"/>
      <c r="CJ13" s="338"/>
      <c r="CK13" s="338"/>
      <c r="CL13" s="338"/>
      <c r="CM13" s="338"/>
      <c r="CN13" s="338"/>
      <c r="CO13" s="338"/>
      <c r="CP13" s="338"/>
      <c r="CQ13" s="338"/>
      <c r="CR13" s="338"/>
      <c r="CS13" s="338"/>
      <c r="CT13" s="338"/>
      <c r="CU13" s="338"/>
      <c r="CV13" s="338"/>
      <c r="CW13" s="338"/>
      <c r="CX13" s="338"/>
      <c r="CY13" s="338"/>
      <c r="CZ13" s="338"/>
    </row>
    <row r="14" s="307" customFormat="true" ht="15" customHeight="true" x14ac:dyDescent="0.2">
      <c r="A14" s="287" t="s">
        <v>97</v>
      </c>
      <c r="B14" s="335"/>
      <c r="C14" s="1063" t="s">
        <v>116</v>
      </c>
      <c r="D14" s="1064"/>
      <c r="E14" s="1064"/>
      <c r="F14" s="1064"/>
      <c r="G14" s="1065"/>
      <c r="H14" s="1057" t="s">
        <v>39</v>
      </c>
      <c r="I14" s="1048"/>
      <c r="J14" s="1048"/>
      <c r="K14" s="1048"/>
      <c r="L14" s="1050"/>
      <c r="M14" s="1042" t="s">
        <v>38</v>
      </c>
      <c r="N14" s="1043"/>
      <c r="O14" s="1043"/>
      <c r="P14" s="1043"/>
      <c r="Q14" s="1045"/>
      <c r="R14" s="16" t="s">
        <v>144</v>
      </c>
      <c r="S14" s="426"/>
      <c r="T14" s="426"/>
      <c r="U14" s="426"/>
      <c r="V14" s="426"/>
      <c r="W14" s="426"/>
      <c r="X14" s="426"/>
      <c r="Y14" s="426"/>
      <c r="Z14" s="437"/>
      <c r="AA14" s="437"/>
      <c r="AB14" s="437"/>
      <c r="AC14" s="437"/>
      <c r="AD14" s="437"/>
      <c r="AE14" s="437"/>
      <c r="AF14" s="437"/>
      <c r="AG14" s="437"/>
      <c r="AH14" s="437"/>
      <c r="AI14" s="437"/>
      <c r="AJ14" s="437"/>
      <c r="AK14" s="437"/>
      <c r="AL14" s="437"/>
      <c r="AM14" s="437"/>
      <c r="AN14" s="437"/>
      <c r="AO14" s="437"/>
      <c r="AP14" s="437"/>
      <c r="AQ14" s="437"/>
      <c r="AR14" s="437"/>
      <c r="AS14" s="437"/>
      <c r="AT14" s="437"/>
      <c r="AU14" s="437"/>
      <c r="AV14" s="437"/>
      <c r="AW14" s="437"/>
      <c r="AX14" s="437"/>
      <c r="AY14" s="437"/>
      <c r="AZ14" s="800"/>
      <c r="BA14" s="344" t="s">
        <v>132</v>
      </c>
      <c r="BB14" s="287" t="s">
        <v>97</v>
      </c>
      <c r="BC14" s="1042" t="s">
        <v>116</v>
      </c>
      <c r="BD14" s="1043"/>
      <c r="BE14" s="1043"/>
      <c r="BF14" s="1043"/>
      <c r="BG14" s="1044"/>
      <c r="BH14" s="1042" t="s">
        <v>39</v>
      </c>
      <c r="BI14" s="1043"/>
      <c r="BJ14" s="1043"/>
      <c r="BK14" s="1043"/>
      <c r="BL14" s="1044"/>
      <c r="BM14" s="1042" t="s">
        <v>38</v>
      </c>
      <c r="BN14" s="1043"/>
      <c r="BO14" s="1043"/>
      <c r="BP14" s="1043"/>
      <c r="BQ14" s="1045"/>
      <c r="BR14" s="15" t="s">
        <v>144</v>
      </c>
      <c r="BS14" s="426"/>
      <c r="BT14" s="426"/>
      <c r="BU14" s="426"/>
      <c r="BV14" s="426"/>
      <c r="BW14" s="426"/>
      <c r="BX14" s="426"/>
      <c r="BY14" s="426"/>
      <c r="BZ14" s="342"/>
      <c r="CA14" s="342"/>
      <c r="CB14" s="342"/>
      <c r="CC14" s="342"/>
      <c r="CD14" s="342"/>
      <c r="CE14" s="342"/>
      <c r="CF14" s="342"/>
      <c r="CG14" s="342"/>
      <c r="CH14" s="342"/>
      <c r="CI14" s="342"/>
      <c r="CJ14" s="342"/>
      <c r="CK14" s="342"/>
      <c r="CL14" s="342"/>
      <c r="CM14" s="342"/>
      <c r="CN14" s="342"/>
      <c r="CO14" s="342"/>
      <c r="CP14" s="342"/>
      <c r="CQ14" s="342"/>
      <c r="CR14" s="342"/>
      <c r="CS14" s="342"/>
      <c r="CT14" s="342"/>
      <c r="CU14" s="342"/>
      <c r="CV14" s="342"/>
      <c r="CW14" s="342"/>
      <c r="CX14" s="342"/>
      <c r="CY14" s="342"/>
      <c r="CZ14" s="342"/>
    </row>
    <row r="15" s="307" customFormat="true" ht="12.75" x14ac:dyDescent="0.2">
      <c r="A15" s="329" t="s">
        <v>88</v>
      </c>
      <c r="B15" s="374"/>
      <c r="C15" s="417" t="s">
        <v>0</v>
      </c>
      <c r="D15" s="590" t="s">
        <v>1</v>
      </c>
      <c r="E15" s="590" t="s">
        <v>2</v>
      </c>
      <c r="F15" s="590" t="s">
        <v>3</v>
      </c>
      <c r="G15" s="591" t="s">
        <v>4</v>
      </c>
      <c r="H15" s="380" t="s">
        <v>0</v>
      </c>
      <c r="I15" s="592" t="s">
        <v>1</v>
      </c>
      <c r="J15" s="592" t="s">
        <v>2</v>
      </c>
      <c r="K15" s="592" t="s">
        <v>3</v>
      </c>
      <c r="L15" s="593" t="s">
        <v>4</v>
      </c>
      <c r="M15" s="381" t="s">
        <v>0</v>
      </c>
      <c r="N15" s="592" t="s">
        <v>1</v>
      </c>
      <c r="O15" s="592" t="s">
        <v>2</v>
      </c>
      <c r="P15" s="592" t="s">
        <v>3</v>
      </c>
      <c r="Q15" s="588" t="s">
        <v>4</v>
      </c>
      <c r="R15" s="380" t="s">
        <v>240</v>
      </c>
      <c r="S15" s="592" t="s">
        <v>241</v>
      </c>
      <c r="T15" s="592" t="s">
        <v>242</v>
      </c>
      <c r="U15" s="592" t="s">
        <v>243</v>
      </c>
      <c r="V15" s="592" t="s">
        <v>244</v>
      </c>
      <c r="W15" s="592" t="s">
        <v>245</v>
      </c>
      <c r="X15" s="592" t="s">
        <v>246</v>
      </c>
      <c r="Y15" s="593" t="s">
        <v>247</v>
      </c>
      <c r="Z15" s="437"/>
      <c r="AA15" s="437"/>
      <c r="AB15" s="437"/>
      <c r="AC15" s="437"/>
      <c r="AD15" s="437"/>
      <c r="AE15" s="437"/>
      <c r="AF15" s="437"/>
      <c r="AG15" s="437"/>
      <c r="AH15" s="437"/>
      <c r="AI15" s="437"/>
      <c r="AJ15" s="437"/>
      <c r="AK15" s="437"/>
      <c r="AL15" s="437"/>
      <c r="AM15" s="437"/>
      <c r="AN15" s="437"/>
      <c r="AO15" s="437"/>
      <c r="AP15" s="437"/>
      <c r="AQ15" s="437"/>
      <c r="AR15" s="437"/>
      <c r="AS15" s="437"/>
      <c r="AT15" s="437"/>
      <c r="AU15" s="437"/>
      <c r="AV15" s="437"/>
      <c r="AW15" s="437"/>
      <c r="AX15" s="437"/>
      <c r="AY15" s="437"/>
      <c r="AZ15" s="800"/>
      <c r="BA15" s="329" t="s">
        <v>121</v>
      </c>
      <c r="BB15" s="328"/>
      <c r="BC15" s="455" t="s">
        <v>0</v>
      </c>
      <c r="BD15" s="326" t="s">
        <v>1</v>
      </c>
      <c r="BE15" s="326" t="s">
        <v>2</v>
      </c>
      <c r="BF15" s="326" t="s">
        <v>3</v>
      </c>
      <c r="BG15" s="456" t="s">
        <v>4</v>
      </c>
      <c r="BH15" s="455" t="s">
        <v>0</v>
      </c>
      <c r="BI15" s="326" t="s">
        <v>1</v>
      </c>
      <c r="BJ15" s="326" t="s">
        <v>2</v>
      </c>
      <c r="BK15" s="326" t="s">
        <v>3</v>
      </c>
      <c r="BL15" s="456" t="s">
        <v>4</v>
      </c>
      <c r="BM15" s="455" t="s">
        <v>0</v>
      </c>
      <c r="BN15" s="326" t="s">
        <v>1</v>
      </c>
      <c r="BO15" s="326" t="s">
        <v>2</v>
      </c>
      <c r="BP15" s="326" t="s">
        <v>3</v>
      </c>
      <c r="BQ15" s="456" t="s">
        <v>4</v>
      </c>
      <c r="BR15" s="455" t="s">
        <v>240</v>
      </c>
      <c r="BS15" s="326" t="s">
        <v>241</v>
      </c>
      <c r="BT15" s="326" t="s">
        <v>242</v>
      </c>
      <c r="BU15" s="326" t="s">
        <v>243</v>
      </c>
      <c r="BV15" s="326" t="s">
        <v>244</v>
      </c>
      <c r="BW15" s="326" t="s">
        <v>245</v>
      </c>
      <c r="BX15" s="326" t="s">
        <v>246</v>
      </c>
      <c r="BY15" s="327" t="s">
        <v>247</v>
      </c>
      <c r="BZ15" s="803"/>
      <c r="CA15" s="803"/>
      <c r="CB15" s="803"/>
      <c r="CC15" s="803"/>
      <c r="CD15" s="803"/>
      <c r="CE15" s="803"/>
      <c r="CF15" s="803"/>
      <c r="CG15" s="803"/>
      <c r="CH15" s="803"/>
      <c r="CI15" s="803"/>
      <c r="CJ15" s="803"/>
      <c r="CK15" s="803"/>
      <c r="CL15" s="803"/>
      <c r="CM15" s="803"/>
      <c r="CN15" s="803"/>
      <c r="CO15" s="803"/>
      <c r="CP15" s="803"/>
      <c r="CQ15" s="803"/>
      <c r="CR15" s="803"/>
      <c r="CS15" s="803"/>
      <c r="CT15" s="803"/>
      <c r="CU15" s="803"/>
      <c r="CV15" s="803"/>
      <c r="CW15" s="803"/>
      <c r="CX15" s="803"/>
      <c r="CY15" s="803"/>
      <c r="CZ15" s="803"/>
    </row>
    <row r="16" s="307" customFormat="true" ht="15" customHeight="true" x14ac:dyDescent="0.2">
      <c r="A16" s="1053" t="s">
        <v>13</v>
      </c>
      <c r="B16" s="377" t="s">
        <v>14</v>
      </c>
      <c r="C16" s="118">
        <v>80.466728050915648</v>
      </c>
      <c r="D16" s="117">
        <v>85.131743348115194</v>
      </c>
      <c r="E16" s="117">
        <v>83.026106904252345</v>
      </c>
      <c r="F16" s="117">
        <v>83.547135401143677</v>
      </c>
      <c r="G16" s="116">
        <v>93.851073595424978</v>
      </c>
      <c r="H16" s="115">
        <v>89.00654260214435</v>
      </c>
      <c r="I16" s="117">
        <v>88.67787576745711</v>
      </c>
      <c r="J16" s="117">
        <v>88.88532618885742</v>
      </c>
      <c r="K16" s="117">
        <v>93.133989403312356</v>
      </c>
      <c r="L16" s="114">
        <v>96.448987134990148</v>
      </c>
      <c r="M16" s="118">
        <v>78.010882275076213</v>
      </c>
      <c r="N16" s="117">
        <v>80.784382167846118</v>
      </c>
      <c r="O16" s="117">
        <v>86.734316266035705</v>
      </c>
      <c r="P16" s="117">
        <v>80.53901378252371</v>
      </c>
      <c r="Q16" s="116">
        <v>80.813574427456913</v>
      </c>
      <c r="R16" s="115">
        <v>80.769230769230703</v>
      </c>
      <c r="S16" s="117">
        <v>87.576518159998102</v>
      </c>
      <c r="T16" s="117">
        <v>79.202838440177487</v>
      </c>
      <c r="U16" s="117">
        <v>81.680380943533038</v>
      </c>
      <c r="V16" s="117">
        <v>90.977646108268416</v>
      </c>
      <c r="W16" s="117">
        <v>89.091072674010547</v>
      </c>
      <c r="X16" s="117">
        <v>83.396800586211512</v>
      </c>
      <c r="Y16" s="114">
        <v>82.849121994361099</v>
      </c>
      <c r="Z16" s="437"/>
      <c r="AA16" s="437"/>
      <c r="AB16" s="437"/>
      <c r="AC16" s="437"/>
      <c r="AD16" s="437"/>
      <c r="AE16" s="437"/>
      <c r="AF16" s="437"/>
      <c r="AG16" s="437"/>
      <c r="AH16" s="437"/>
      <c r="AI16" s="437"/>
      <c r="AJ16" s="437"/>
      <c r="AK16" s="437"/>
      <c r="AL16" s="437"/>
      <c r="AM16" s="437"/>
      <c r="AN16" s="437"/>
      <c r="AO16" s="437"/>
      <c r="AP16" s="437"/>
      <c r="AQ16" s="437"/>
      <c r="AR16" s="437"/>
      <c r="AS16" s="437"/>
      <c r="AT16" s="437"/>
      <c r="AU16" s="437"/>
      <c r="AV16" s="437"/>
      <c r="AW16" s="437"/>
      <c r="AX16" s="437"/>
      <c r="AY16" s="437"/>
      <c r="AZ16" s="800"/>
      <c r="BA16" s="1041" t="s">
        <v>13</v>
      </c>
      <c r="BB16" s="585" t="s">
        <v>14</v>
      </c>
      <c r="BC16" s="42" t="s">
        <v>36</v>
      </c>
      <c r="BD16" s="38" t="s">
        <v>36</v>
      </c>
      <c r="BE16" s="38" t="s">
        <v>36</v>
      </c>
      <c r="BF16" s="38" t="s">
        <v>36</v>
      </c>
      <c r="BG16" s="33" t="s">
        <v>36</v>
      </c>
      <c r="BH16" s="42" t="s">
        <v>36</v>
      </c>
      <c r="BI16" s="38" t="s">
        <v>36</v>
      </c>
      <c r="BJ16" s="38" t="s">
        <v>36</v>
      </c>
      <c r="BK16" s="38" t="s">
        <v>36</v>
      </c>
      <c r="BL16" s="33" t="s">
        <v>36</v>
      </c>
      <c r="BM16" s="42" t="s">
        <v>36</v>
      </c>
      <c r="BN16" s="38" t="s">
        <v>36</v>
      </c>
      <c r="BO16" s="38" t="s">
        <v>36</v>
      </c>
      <c r="BP16" s="38" t="s">
        <v>36</v>
      </c>
      <c r="BQ16" s="33" t="s">
        <v>36</v>
      </c>
      <c r="BR16" s="42" t="s">
        <v>36</v>
      </c>
      <c r="BS16" s="38" t="s">
        <v>36</v>
      </c>
      <c r="BT16" s="38" t="s">
        <v>36</v>
      </c>
      <c r="BU16" s="38" t="s">
        <v>36</v>
      </c>
      <c r="BV16" s="38" t="s">
        <v>36</v>
      </c>
      <c r="BW16" s="38" t="s">
        <v>36</v>
      </c>
      <c r="BX16" s="38" t="s">
        <v>36</v>
      </c>
      <c r="BY16" s="28" t="s">
        <v>36</v>
      </c>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307" customFormat="true" ht="15" customHeight="true" x14ac:dyDescent="0.2">
      <c r="A17" s="1051"/>
      <c r="B17" s="378" t="s">
        <v>52</v>
      </c>
      <c r="C17" s="113">
        <v>19.533271949084277</v>
      </c>
      <c r="D17" s="112">
        <v>14.868256651884733</v>
      </c>
      <c r="E17" s="112">
        <v>16.973893095747655</v>
      </c>
      <c r="F17" s="112">
        <v>16.45286459885623</v>
      </c>
      <c r="G17" s="111">
        <v>6.1489264045750378</v>
      </c>
      <c r="H17" s="110">
        <v>10.993457397855618</v>
      </c>
      <c r="I17" s="112">
        <v>11.322124232542945</v>
      </c>
      <c r="J17" s="112">
        <v>11.114673811142525</v>
      </c>
      <c r="K17" s="112">
        <v>6.8660105966875831</v>
      </c>
      <c r="L17" s="109">
        <v>3.5510128650098172</v>
      </c>
      <c r="M17" s="113">
        <v>21.989117724923744</v>
      </c>
      <c r="N17" s="112">
        <v>19.215617832153956</v>
      </c>
      <c r="O17" s="112">
        <v>13.26568373396419</v>
      </c>
      <c r="P17" s="112">
        <v>19.460986217476371</v>
      </c>
      <c r="Q17" s="111">
        <v>19.186425572543044</v>
      </c>
      <c r="R17" s="110">
        <v>19.23076923076918</v>
      </c>
      <c r="S17" s="112">
        <v>12.423481840001852</v>
      </c>
      <c r="T17" s="112">
        <v>20.797161559822559</v>
      </c>
      <c r="U17" s="112">
        <v>18.31961905646693</v>
      </c>
      <c r="V17" s="112">
        <v>9.0223538917317825</v>
      </c>
      <c r="W17" s="112">
        <v>10.908927325989437</v>
      </c>
      <c r="X17" s="112">
        <v>16.60319941378852</v>
      </c>
      <c r="Y17" s="109">
        <v>17.150878005638909</v>
      </c>
      <c r="Z17" s="437"/>
      <c r="AA17" s="437"/>
      <c r="AB17" s="437"/>
      <c r="AC17" s="437"/>
      <c r="AD17" s="437"/>
      <c r="AE17" s="437"/>
      <c r="AF17" s="437"/>
      <c r="AG17" s="437"/>
      <c r="AH17" s="437"/>
      <c r="AI17" s="437"/>
      <c r="AJ17" s="437"/>
      <c r="AK17" s="437"/>
      <c r="AL17" s="437"/>
      <c r="AM17" s="437"/>
      <c r="AN17" s="437"/>
      <c r="AO17" s="437"/>
      <c r="AP17" s="437"/>
      <c r="AQ17" s="437"/>
      <c r="AR17" s="437"/>
      <c r="AS17" s="437"/>
      <c r="AT17" s="437"/>
      <c r="AU17" s="437"/>
      <c r="AV17" s="437"/>
      <c r="AW17" s="437"/>
      <c r="AX17" s="437"/>
      <c r="AY17" s="437"/>
      <c r="AZ17" s="800"/>
      <c r="BA17" s="1039"/>
      <c r="BB17" s="583" t="s">
        <v>52</v>
      </c>
      <c r="BC17" s="41" t="s">
        <v>36</v>
      </c>
      <c r="BD17" s="37" t="s">
        <v>36</v>
      </c>
      <c r="BE17" s="37" t="s">
        <v>36</v>
      </c>
      <c r="BF17" s="37" t="s">
        <v>36</v>
      </c>
      <c r="BG17" s="32" t="s">
        <v>36</v>
      </c>
      <c r="BH17" s="41" t="s">
        <v>36</v>
      </c>
      <c r="BI17" s="37" t="s">
        <v>36</v>
      </c>
      <c r="BJ17" s="37" t="s">
        <v>36</v>
      </c>
      <c r="BK17" s="37" t="s">
        <v>36</v>
      </c>
      <c r="BL17" s="32" t="s">
        <v>36</v>
      </c>
      <c r="BM17" s="41" t="s">
        <v>36</v>
      </c>
      <c r="BN17" s="37" t="s">
        <v>36</v>
      </c>
      <c r="BO17" s="37" t="s">
        <v>36</v>
      </c>
      <c r="BP17" s="37" t="s">
        <v>36</v>
      </c>
      <c r="BQ17" s="32" t="s">
        <v>36</v>
      </c>
      <c r="BR17" s="41" t="s">
        <v>36</v>
      </c>
      <c r="BS17" s="37" t="s">
        <v>36</v>
      </c>
      <c r="BT17" s="37" t="s">
        <v>36</v>
      </c>
      <c r="BU17" s="37" t="s">
        <v>36</v>
      </c>
      <c r="BV17" s="37" t="s">
        <v>36</v>
      </c>
      <c r="BW17" s="37" t="s">
        <v>36</v>
      </c>
      <c r="BX17" s="37" t="s">
        <v>36</v>
      </c>
      <c r="BY17" s="27" t="s">
        <v>36</v>
      </c>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307" customFormat="true" ht="15" customHeight="true" x14ac:dyDescent="0.2">
      <c r="A18" s="1051" t="s">
        <v>61</v>
      </c>
      <c r="B18" s="378" t="s">
        <v>15</v>
      </c>
      <c r="C18" s="113">
        <f>C16*C23/100</f>
        <v>65.763020639989975</v>
      </c>
      <c r="D18" s="112">
        <f>D16*D23/100</f>
        <v>73.237133795452777</v>
      </c>
      <c r="E18" s="112">
        <f t="shared" ref="E18:Y18" si="0">E16*E23/100</f>
        <v>70.990017182363985</v>
      </c>
      <c r="F18" s="112">
        <f t="shared" si="0"/>
        <v>73.66067737238248</v>
      </c>
      <c r="G18" s="111">
        <f t="shared" si="0"/>
        <v>89.593019724366968</v>
      </c>
      <c r="H18" s="110">
        <f t="shared" si="0"/>
        <v>72.802975854654619</v>
      </c>
      <c r="I18" s="112">
        <f t="shared" si="0"/>
        <v>81.2770651675078</v>
      </c>
      <c r="J18" s="112">
        <f t="shared" si="0"/>
        <v>81.605241564855476</v>
      </c>
      <c r="K18" s="112">
        <f t="shared" si="0"/>
        <v>88.382187568524103</v>
      </c>
      <c r="L18" s="109">
        <f t="shared" si="0"/>
        <v>94.730211798899163</v>
      </c>
      <c r="M18" s="113">
        <f t="shared" si="0"/>
        <v>63.047546928792883</v>
      </c>
      <c r="N18" s="112">
        <f t="shared" si="0"/>
        <v>69.481693960701989</v>
      </c>
      <c r="O18" s="112">
        <f t="shared" si="0"/>
        <v>74.033318057438152</v>
      </c>
      <c r="P18" s="112">
        <f t="shared" si="0"/>
        <v>68.621332931740241</v>
      </c>
      <c r="Q18" s="111">
        <f t="shared" si="0"/>
        <v>69.135095769379376</v>
      </c>
      <c r="R18" s="110">
        <f t="shared" si="0"/>
        <v>80.769230769230703</v>
      </c>
      <c r="S18" s="112">
        <f t="shared" si="0"/>
        <v>55.763004272947313</v>
      </c>
      <c r="T18" s="112">
        <f t="shared" si="0"/>
        <v>73.603889090559178</v>
      </c>
      <c r="U18" s="112">
        <f t="shared" si="0"/>
        <v>69.292483470292623</v>
      </c>
      <c r="V18" s="112">
        <f t="shared" si="0"/>
        <v>84.754095853244962</v>
      </c>
      <c r="W18" s="112">
        <f t="shared" si="0"/>
        <v>84.101966104573023</v>
      </c>
      <c r="X18" s="112">
        <f t="shared" si="0"/>
        <v>68.603998979100666</v>
      </c>
      <c r="Y18" s="109">
        <f t="shared" si="0"/>
        <v>70.964783582793444</v>
      </c>
      <c r="Z18" s="437"/>
      <c r="AA18" s="437"/>
      <c r="AB18" s="437"/>
      <c r="AC18" s="437"/>
      <c r="AD18" s="437"/>
      <c r="AE18" s="437"/>
      <c r="AF18" s="437"/>
      <c r="AG18" s="437"/>
      <c r="AH18" s="437"/>
      <c r="AI18" s="437"/>
      <c r="AJ18" s="437"/>
      <c r="AK18" s="437"/>
      <c r="AL18" s="437"/>
      <c r="AM18" s="437"/>
      <c r="AN18" s="437"/>
      <c r="AO18" s="437"/>
      <c r="AP18" s="437"/>
      <c r="AQ18" s="437"/>
      <c r="AR18" s="437"/>
      <c r="AS18" s="437"/>
      <c r="AT18" s="437"/>
      <c r="AU18" s="437"/>
      <c r="AV18" s="437"/>
      <c r="AW18" s="437"/>
      <c r="AX18" s="437"/>
      <c r="AY18" s="437"/>
      <c r="AZ18" s="800"/>
      <c r="BA18" s="1039" t="s">
        <v>61</v>
      </c>
      <c r="BB18" s="583" t="s">
        <v>15</v>
      </c>
      <c r="BC18" s="41" t="s">
        <v>36</v>
      </c>
      <c r="BD18" s="37" t="s">
        <v>36</v>
      </c>
      <c r="BE18" s="37" t="s">
        <v>36</v>
      </c>
      <c r="BF18" s="37" t="s">
        <v>36</v>
      </c>
      <c r="BG18" s="32" t="s">
        <v>36</v>
      </c>
      <c r="BH18" s="41" t="s">
        <v>36</v>
      </c>
      <c r="BI18" s="37" t="s">
        <v>36</v>
      </c>
      <c r="BJ18" s="37" t="s">
        <v>36</v>
      </c>
      <c r="BK18" s="37" t="s">
        <v>36</v>
      </c>
      <c r="BL18" s="32" t="s">
        <v>36</v>
      </c>
      <c r="BM18" s="41" t="s">
        <v>36</v>
      </c>
      <c r="BN18" s="37" t="s">
        <v>36</v>
      </c>
      <c r="BO18" s="37" t="s">
        <v>36</v>
      </c>
      <c r="BP18" s="37" t="s">
        <v>36</v>
      </c>
      <c r="BQ18" s="32" t="s">
        <v>36</v>
      </c>
      <c r="BR18" s="41" t="s">
        <v>36</v>
      </c>
      <c r="BS18" s="37" t="s">
        <v>36</v>
      </c>
      <c r="BT18" s="37" t="s">
        <v>36</v>
      </c>
      <c r="BU18" s="37" t="s">
        <v>36</v>
      </c>
      <c r="BV18" s="37" t="s">
        <v>36</v>
      </c>
      <c r="BW18" s="37" t="s">
        <v>36</v>
      </c>
      <c r="BX18" s="37" t="s">
        <v>36</v>
      </c>
      <c r="BY18" s="27" t="s">
        <v>36</v>
      </c>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307" customFormat="true" ht="15" customHeight="true" x14ac:dyDescent="0.2">
      <c r="A19" s="1051"/>
      <c r="B19" s="378" t="s">
        <v>16</v>
      </c>
      <c r="C19" s="113">
        <f>C16*C22/100</f>
        <v>14.703707410925608</v>
      </c>
      <c r="D19" s="112">
        <f>D16*D22/100</f>
        <v>11.894609552662441</v>
      </c>
      <c r="E19" s="112">
        <f t="shared" ref="E19:Y19" si="1">E16*E22/100</f>
        <v>12.036089721888386</v>
      </c>
      <c r="F19" s="112">
        <f t="shared" si="1"/>
        <v>9.8864580287611794</v>
      </c>
      <c r="G19" s="111">
        <f t="shared" si="1"/>
        <v>4.2580538710579781</v>
      </c>
      <c r="H19" s="110">
        <f t="shared" si="1"/>
        <v>16.203566747489653</v>
      </c>
      <c r="I19" s="112">
        <f t="shared" si="1"/>
        <v>7.4008105999492848</v>
      </c>
      <c r="J19" s="112">
        <f t="shared" si="1"/>
        <v>7.280084624001927</v>
      </c>
      <c r="K19" s="112">
        <f t="shared" si="1"/>
        <v>4.7518018347882398</v>
      </c>
      <c r="L19" s="109">
        <f t="shared" si="1"/>
        <v>1.7187753360909697</v>
      </c>
      <c r="M19" s="113">
        <f t="shared" si="1"/>
        <v>14.963335346283332</v>
      </c>
      <c r="N19" s="112">
        <f t="shared" si="1"/>
        <v>11.302688207144115</v>
      </c>
      <c r="O19" s="112">
        <f t="shared" si="1"/>
        <v>12.70099820859752</v>
      </c>
      <c r="P19" s="112">
        <f t="shared" si="1"/>
        <v>11.917680850783459</v>
      </c>
      <c r="Q19" s="111">
        <f t="shared" si="1"/>
        <v>11.678478658077468</v>
      </c>
      <c r="R19" s="110">
        <f t="shared" si="1"/>
        <v>0</v>
      </c>
      <c r="S19" s="112">
        <f t="shared" si="1"/>
        <v>31.813513887050735</v>
      </c>
      <c r="T19" s="112">
        <f t="shared" si="1"/>
        <v>5.5989493496182776</v>
      </c>
      <c r="U19" s="112">
        <f t="shared" si="1"/>
        <v>12.387897473240484</v>
      </c>
      <c r="V19" s="112">
        <f t="shared" si="1"/>
        <v>6.2235502550235369</v>
      </c>
      <c r="W19" s="112">
        <f t="shared" si="1"/>
        <v>4.9891065694375234</v>
      </c>
      <c r="X19" s="112">
        <f t="shared" si="1"/>
        <v>14.792801607110855</v>
      </c>
      <c r="Y19" s="109">
        <f t="shared" si="1"/>
        <v>11.884338411567674</v>
      </c>
      <c r="Z19" s="437"/>
      <c r="AA19" s="437"/>
      <c r="AB19" s="437"/>
      <c r="AC19" s="437"/>
      <c r="AD19" s="437"/>
      <c r="AE19" s="437"/>
      <c r="AF19" s="437"/>
      <c r="AG19" s="437"/>
      <c r="AH19" s="437"/>
      <c r="AI19" s="437"/>
      <c r="AJ19" s="437"/>
      <c r="AK19" s="437"/>
      <c r="AL19" s="437"/>
      <c r="AM19" s="437"/>
      <c r="AN19" s="437"/>
      <c r="AO19" s="437"/>
      <c r="AP19" s="437"/>
      <c r="AQ19" s="437"/>
      <c r="AR19" s="437"/>
      <c r="AS19" s="437"/>
      <c r="AT19" s="437"/>
      <c r="AU19" s="437"/>
      <c r="AV19" s="437"/>
      <c r="AW19" s="437"/>
      <c r="AX19" s="437"/>
      <c r="AY19" s="437"/>
      <c r="AZ19" s="800"/>
      <c r="BA19" s="1039"/>
      <c r="BB19" s="583" t="s">
        <v>16</v>
      </c>
      <c r="BC19" s="41" t="s">
        <v>36</v>
      </c>
      <c r="BD19" s="37" t="s">
        <v>36</v>
      </c>
      <c r="BE19" s="37" t="s">
        <v>36</v>
      </c>
      <c r="BF19" s="37" t="s">
        <v>36</v>
      </c>
      <c r="BG19" s="32" t="s">
        <v>36</v>
      </c>
      <c r="BH19" s="41" t="s">
        <v>36</v>
      </c>
      <c r="BI19" s="37" t="s">
        <v>36</v>
      </c>
      <c r="BJ19" s="37" t="s">
        <v>36</v>
      </c>
      <c r="BK19" s="37" t="s">
        <v>36</v>
      </c>
      <c r="BL19" s="32" t="s">
        <v>36</v>
      </c>
      <c r="BM19" s="41" t="s">
        <v>36</v>
      </c>
      <c r="BN19" s="37" t="s">
        <v>36</v>
      </c>
      <c r="BO19" s="37" t="s">
        <v>36</v>
      </c>
      <c r="BP19" s="37" t="s">
        <v>36</v>
      </c>
      <c r="BQ19" s="32" t="s">
        <v>36</v>
      </c>
      <c r="BR19" s="41" t="s">
        <v>36</v>
      </c>
      <c r="BS19" s="37" t="s">
        <v>36</v>
      </c>
      <c r="BT19" s="37" t="s">
        <v>36</v>
      </c>
      <c r="BU19" s="37" t="s">
        <v>36</v>
      </c>
      <c r="BV19" s="37" t="s">
        <v>36</v>
      </c>
      <c r="BW19" s="37" t="s">
        <v>36</v>
      </c>
      <c r="BX19" s="37" t="s">
        <v>36</v>
      </c>
      <c r="BY19" s="27" t="s">
        <v>36</v>
      </c>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307" customFormat="true" ht="15" customHeight="true" x14ac:dyDescent="0.2">
      <c r="A20" s="1051"/>
      <c r="B20" s="378" t="s">
        <v>22</v>
      </c>
      <c r="C20" s="113">
        <f>100-C18-C19-C21</f>
        <v>19.533271949084416</v>
      </c>
      <c r="D20" s="112">
        <f>100-D18-D19-D21</f>
        <v>14.859534733941445</v>
      </c>
      <c r="E20" s="112">
        <f t="shared" ref="E20:Y20" si="2">100-E18-E19-E21</f>
        <v>16.973893095747627</v>
      </c>
      <c r="F20" s="112">
        <f t="shared" si="2"/>
        <v>16.45286459885634</v>
      </c>
      <c r="G20" s="111">
        <f t="shared" si="2"/>
        <v>6.1489264045750538</v>
      </c>
      <c r="H20" s="110">
        <f t="shared" si="2"/>
        <v>10.970873078611421</v>
      </c>
      <c r="I20" s="112">
        <f t="shared" si="2"/>
        <v>11.322124232542915</v>
      </c>
      <c r="J20" s="112">
        <f t="shared" si="2"/>
        <v>11.114673811142598</v>
      </c>
      <c r="K20" s="112">
        <f t="shared" si="2"/>
        <v>6.8660105966876577</v>
      </c>
      <c r="L20" s="109">
        <f t="shared" si="2"/>
        <v>3.5510128650098678</v>
      </c>
      <c r="M20" s="113">
        <f t="shared" si="2"/>
        <v>21.989117724923787</v>
      </c>
      <c r="N20" s="112">
        <f t="shared" si="2"/>
        <v>19.215617832153896</v>
      </c>
      <c r="O20" s="112">
        <f t="shared" si="2"/>
        <v>13.265683733964329</v>
      </c>
      <c r="P20" s="112">
        <f t="shared" si="2"/>
        <v>19.4609862174763</v>
      </c>
      <c r="Q20" s="111">
        <f t="shared" si="2"/>
        <v>19.186425572543158</v>
      </c>
      <c r="R20" s="110">
        <f t="shared" si="2"/>
        <v>19.230769230769297</v>
      </c>
      <c r="S20" s="112">
        <f t="shared" si="2"/>
        <v>12.423481840001951</v>
      </c>
      <c r="T20" s="112">
        <f t="shared" si="2"/>
        <v>20.797161559822545</v>
      </c>
      <c r="U20" s="112">
        <f t="shared" si="2"/>
        <v>18.299348782619532</v>
      </c>
      <c r="V20" s="112">
        <f t="shared" si="2"/>
        <v>9.0223538917315018</v>
      </c>
      <c r="W20" s="112">
        <f t="shared" si="2"/>
        <v>10.908927325989453</v>
      </c>
      <c r="X20" s="112">
        <f t="shared" si="2"/>
        <v>16.603199413788481</v>
      </c>
      <c r="Y20" s="109">
        <f t="shared" si="2"/>
        <v>17.15087800563888</v>
      </c>
      <c r="Z20" s="437"/>
      <c r="AA20" s="437"/>
      <c r="AB20" s="437"/>
      <c r="AC20" s="437"/>
      <c r="AD20" s="437"/>
      <c r="AE20" s="437"/>
      <c r="AF20" s="437"/>
      <c r="AG20" s="437"/>
      <c r="AH20" s="437"/>
      <c r="AI20" s="437"/>
      <c r="AJ20" s="437"/>
      <c r="AK20" s="437"/>
      <c r="AL20" s="437"/>
      <c r="AM20" s="437"/>
      <c r="AN20" s="437"/>
      <c r="AO20" s="437"/>
      <c r="AP20" s="437"/>
      <c r="AQ20" s="437"/>
      <c r="AR20" s="437"/>
      <c r="AS20" s="437"/>
      <c r="AT20" s="437"/>
      <c r="AU20" s="437"/>
      <c r="AV20" s="437"/>
      <c r="AW20" s="437"/>
      <c r="AX20" s="437"/>
      <c r="AY20" s="437"/>
      <c r="AZ20" s="800"/>
      <c r="BA20" s="1039"/>
      <c r="BB20" s="583" t="s">
        <v>22</v>
      </c>
      <c r="BC20" s="41" t="s">
        <v>36</v>
      </c>
      <c r="BD20" s="37" t="s">
        <v>36</v>
      </c>
      <c r="BE20" s="37" t="s">
        <v>36</v>
      </c>
      <c r="BF20" s="37" t="s">
        <v>36</v>
      </c>
      <c r="BG20" s="32" t="s">
        <v>36</v>
      </c>
      <c r="BH20" s="41" t="s">
        <v>36</v>
      </c>
      <c r="BI20" s="37" t="s">
        <v>36</v>
      </c>
      <c r="BJ20" s="37" t="s">
        <v>36</v>
      </c>
      <c r="BK20" s="37" t="s">
        <v>36</v>
      </c>
      <c r="BL20" s="32" t="s">
        <v>36</v>
      </c>
      <c r="BM20" s="41" t="s">
        <v>36</v>
      </c>
      <c r="BN20" s="37" t="s">
        <v>36</v>
      </c>
      <c r="BO20" s="37" t="s">
        <v>36</v>
      </c>
      <c r="BP20" s="37" t="s">
        <v>36</v>
      </c>
      <c r="BQ20" s="32" t="s">
        <v>36</v>
      </c>
      <c r="BR20" s="41" t="s">
        <v>36</v>
      </c>
      <c r="BS20" s="37" t="s">
        <v>36</v>
      </c>
      <c r="BT20" s="37" t="s">
        <v>36</v>
      </c>
      <c r="BU20" s="37" t="s">
        <v>36</v>
      </c>
      <c r="BV20" s="37" t="s">
        <v>36</v>
      </c>
      <c r="BW20" s="37" t="s">
        <v>36</v>
      </c>
      <c r="BX20" s="37" t="s">
        <v>36</v>
      </c>
      <c r="BY20" s="27" t="s">
        <v>36</v>
      </c>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307" customFormat="true" ht="15" customHeight="true" x14ac:dyDescent="0.2">
      <c r="A21" s="1051"/>
      <c r="B21" s="378" t="s">
        <v>17</v>
      </c>
      <c r="C21" s="113">
        <v>0</v>
      </c>
      <c r="D21" s="112">
        <v>8.7219179433375912E-3</v>
      </c>
      <c r="E21" s="112">
        <v>0</v>
      </c>
      <c r="F21" s="112">
        <v>0</v>
      </c>
      <c r="G21" s="111">
        <v>0</v>
      </c>
      <c r="H21" s="110">
        <v>2.2584319244307136E-2</v>
      </c>
      <c r="I21" s="112">
        <v>0</v>
      </c>
      <c r="J21" s="112">
        <v>0</v>
      </c>
      <c r="K21" s="112">
        <v>0</v>
      </c>
      <c r="L21" s="109">
        <v>0</v>
      </c>
      <c r="M21" s="113">
        <v>0</v>
      </c>
      <c r="N21" s="112">
        <v>0</v>
      </c>
      <c r="O21" s="112">
        <v>0</v>
      </c>
      <c r="P21" s="112">
        <v>0</v>
      </c>
      <c r="Q21" s="111">
        <v>0</v>
      </c>
      <c r="R21" s="110">
        <v>0</v>
      </c>
      <c r="S21" s="112">
        <v>0</v>
      </c>
      <c r="T21" s="112">
        <v>0</v>
      </c>
      <c r="U21" s="112">
        <v>2.0270273847357405E-2</v>
      </c>
      <c r="V21" s="112">
        <v>0</v>
      </c>
      <c r="W21" s="112">
        <v>0</v>
      </c>
      <c r="X21" s="112">
        <v>0</v>
      </c>
      <c r="Y21" s="109">
        <v>0</v>
      </c>
      <c r="Z21" s="437"/>
      <c r="AA21" s="437"/>
      <c r="AB21" s="437"/>
      <c r="AC21" s="437"/>
      <c r="AD21" s="437"/>
      <c r="AE21" s="437"/>
      <c r="AF21" s="437"/>
      <c r="AG21" s="437"/>
      <c r="AH21" s="437"/>
      <c r="AI21" s="437"/>
      <c r="AJ21" s="437"/>
      <c r="AK21" s="437"/>
      <c r="AL21" s="437"/>
      <c r="AM21" s="437"/>
      <c r="AN21" s="437"/>
      <c r="AO21" s="437"/>
      <c r="AP21" s="437"/>
      <c r="AQ21" s="437"/>
      <c r="AR21" s="437"/>
      <c r="AS21" s="437"/>
      <c r="AT21" s="437"/>
      <c r="AU21" s="437"/>
      <c r="AV21" s="437"/>
      <c r="AW21" s="437"/>
      <c r="AX21" s="437"/>
      <c r="AY21" s="437"/>
      <c r="AZ21" s="800"/>
      <c r="BA21" s="1039"/>
      <c r="BB21" s="583" t="s">
        <v>17</v>
      </c>
      <c r="BC21" s="41" t="s">
        <v>36</v>
      </c>
      <c r="BD21" s="37" t="s">
        <v>36</v>
      </c>
      <c r="BE21" s="37" t="s">
        <v>36</v>
      </c>
      <c r="BF21" s="37" t="s">
        <v>36</v>
      </c>
      <c r="BG21" s="32" t="s">
        <v>36</v>
      </c>
      <c r="BH21" s="41" t="s">
        <v>36</v>
      </c>
      <c r="BI21" s="37" t="s">
        <v>36</v>
      </c>
      <c r="BJ21" s="37" t="s">
        <v>36</v>
      </c>
      <c r="BK21" s="37" t="s">
        <v>36</v>
      </c>
      <c r="BL21" s="32" t="s">
        <v>36</v>
      </c>
      <c r="BM21" s="41" t="s">
        <v>36</v>
      </c>
      <c r="BN21" s="37" t="s">
        <v>36</v>
      </c>
      <c r="BO21" s="37" t="s">
        <v>36</v>
      </c>
      <c r="BP21" s="37" t="s">
        <v>36</v>
      </c>
      <c r="BQ21" s="32" t="s">
        <v>36</v>
      </c>
      <c r="BR21" s="41" t="s">
        <v>36</v>
      </c>
      <c r="BS21" s="37" t="s">
        <v>36</v>
      </c>
      <c r="BT21" s="37" t="s">
        <v>36</v>
      </c>
      <c r="BU21" s="37" t="s">
        <v>36</v>
      </c>
      <c r="BV21" s="37" t="s">
        <v>36</v>
      </c>
      <c r="BW21" s="37" t="s">
        <v>36</v>
      </c>
      <c r="BX21" s="37" t="s">
        <v>36</v>
      </c>
      <c r="BY21" s="27" t="s">
        <v>36</v>
      </c>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307" customFormat="true" ht="15" customHeight="true" x14ac:dyDescent="0.2">
      <c r="A22" s="1051" t="s">
        <v>55</v>
      </c>
      <c r="B22" s="378" t="s">
        <v>50</v>
      </c>
      <c r="C22" s="113">
        <v>18.273027581812173</v>
      </c>
      <c r="D22" s="112">
        <v>13.972002786344662</v>
      </c>
      <c r="E22" s="112">
        <v>14.496753094503983</v>
      </c>
      <c r="F22" s="112">
        <v>11.833389596534083</v>
      </c>
      <c r="G22" s="111">
        <v>4.5370326709459698</v>
      </c>
      <c r="H22" s="110">
        <v>18.204916485655378</v>
      </c>
      <c r="I22" s="112">
        <v>8.3457238188211367</v>
      </c>
      <c r="J22" s="112">
        <v>8.1904234772494444</v>
      </c>
      <c r="K22" s="112">
        <v>5.1021134874946519</v>
      </c>
      <c r="L22" s="109">
        <v>1.7820563876791873</v>
      </c>
      <c r="M22" s="113">
        <v>19.181087189247165</v>
      </c>
      <c r="N22" s="112">
        <v>13.991179859072838</v>
      </c>
      <c r="O22" s="112">
        <v>14.643567569772964</v>
      </c>
      <c r="P22" s="112">
        <v>14.797401024755899</v>
      </c>
      <c r="Q22" s="111">
        <v>14.451134900066531</v>
      </c>
      <c r="R22" s="110">
        <v>0</v>
      </c>
      <c r="S22" s="112">
        <v>36.326534275921965</v>
      </c>
      <c r="T22" s="112">
        <v>7.0691271422642341</v>
      </c>
      <c r="U22" s="112">
        <v>15.166307172103465</v>
      </c>
      <c r="V22" s="112">
        <v>6.8407466243050177</v>
      </c>
      <c r="W22" s="112">
        <v>5.6000072955603049</v>
      </c>
      <c r="X22" s="112">
        <v>17.737852655173246</v>
      </c>
      <c r="Y22" s="109">
        <v>14.344555651871058</v>
      </c>
      <c r="Z22" s="437"/>
      <c r="AA22" s="437"/>
      <c r="AB22" s="437"/>
      <c r="AC22" s="437"/>
      <c r="AD22" s="437"/>
      <c r="AE22" s="437"/>
      <c r="AF22" s="437"/>
      <c r="AG22" s="437"/>
      <c r="AH22" s="437"/>
      <c r="AI22" s="437"/>
      <c r="AJ22" s="437"/>
      <c r="AK22" s="437"/>
      <c r="AL22" s="437"/>
      <c r="AM22" s="437"/>
      <c r="AN22" s="437"/>
      <c r="AO22" s="437"/>
      <c r="AP22" s="437"/>
      <c r="AQ22" s="437"/>
      <c r="AR22" s="437"/>
      <c r="AS22" s="437"/>
      <c r="AT22" s="437"/>
      <c r="AU22" s="437"/>
      <c r="AV22" s="437"/>
      <c r="AW22" s="437"/>
      <c r="AX22" s="437"/>
      <c r="AY22" s="437"/>
      <c r="AZ22" s="800"/>
      <c r="BA22" s="1039" t="s">
        <v>55</v>
      </c>
      <c r="BB22" s="583" t="s">
        <v>50</v>
      </c>
      <c r="BC22" s="41" t="s">
        <v>36</v>
      </c>
      <c r="BD22" s="37" t="s">
        <v>36</v>
      </c>
      <c r="BE22" s="37" t="s">
        <v>36</v>
      </c>
      <c r="BF22" s="37" t="s">
        <v>36</v>
      </c>
      <c r="BG22" s="32" t="s">
        <v>36</v>
      </c>
      <c r="BH22" s="41" t="s">
        <v>36</v>
      </c>
      <c r="BI22" s="37" t="s">
        <v>36</v>
      </c>
      <c r="BJ22" s="37" t="s">
        <v>36</v>
      </c>
      <c r="BK22" s="37" t="s">
        <v>36</v>
      </c>
      <c r="BL22" s="32" t="s">
        <v>36</v>
      </c>
      <c r="BM22" s="41" t="s">
        <v>36</v>
      </c>
      <c r="BN22" s="37" t="s">
        <v>36</v>
      </c>
      <c r="BO22" s="37" t="s">
        <v>36</v>
      </c>
      <c r="BP22" s="37" t="s">
        <v>36</v>
      </c>
      <c r="BQ22" s="32" t="s">
        <v>36</v>
      </c>
      <c r="BR22" s="41" t="s">
        <v>36</v>
      </c>
      <c r="BS22" s="37" t="s">
        <v>36</v>
      </c>
      <c r="BT22" s="37" t="s">
        <v>36</v>
      </c>
      <c r="BU22" s="37" t="s">
        <v>36</v>
      </c>
      <c r="BV22" s="37" t="s">
        <v>36</v>
      </c>
      <c r="BW22" s="37" t="s">
        <v>36</v>
      </c>
      <c r="BX22" s="37" t="s">
        <v>36</v>
      </c>
      <c r="BY22" s="27" t="s">
        <v>36</v>
      </c>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307" customFormat="true" ht="15" customHeight="true" x14ac:dyDescent="0.2">
      <c r="A23" s="1052"/>
      <c r="B23" s="379" t="s">
        <v>49</v>
      </c>
      <c r="C23" s="108">
        <v>81.726972418187742</v>
      </c>
      <c r="D23" s="107">
        <v>86.027997213655368</v>
      </c>
      <c r="E23" s="107">
        <v>85.503246905496042</v>
      </c>
      <c r="F23" s="107">
        <v>88.166610403465896</v>
      </c>
      <c r="G23" s="106">
        <v>95.462967329053996</v>
      </c>
      <c r="H23" s="105">
        <v>81.79508351434454</v>
      </c>
      <c r="I23" s="107">
        <v>91.65427618117883</v>
      </c>
      <c r="J23" s="107">
        <v>91.809576522750532</v>
      </c>
      <c r="K23" s="107">
        <v>94.897886512505323</v>
      </c>
      <c r="L23" s="104">
        <v>98.217943612320795</v>
      </c>
      <c r="M23" s="108">
        <v>80.818912810752835</v>
      </c>
      <c r="N23" s="107">
        <v>86.008820140927142</v>
      </c>
      <c r="O23" s="107">
        <v>85.356432430226988</v>
      </c>
      <c r="P23" s="107">
        <v>85.202598975244086</v>
      </c>
      <c r="Q23" s="106">
        <v>85.54886509993338</v>
      </c>
      <c r="R23" s="105">
        <v>100</v>
      </c>
      <c r="S23" s="107">
        <v>63.673465724077971</v>
      </c>
      <c r="T23" s="107">
        <v>92.930872857735721</v>
      </c>
      <c r="U23" s="107">
        <v>84.833692827896613</v>
      </c>
      <c r="V23" s="107">
        <v>93.159253375695073</v>
      </c>
      <c r="W23" s="107">
        <v>94.399992704439683</v>
      </c>
      <c r="X23" s="107">
        <v>82.262147344826758</v>
      </c>
      <c r="Y23" s="104">
        <v>85.655444348128967</v>
      </c>
      <c r="Z23" s="437"/>
      <c r="AA23" s="437"/>
      <c r="AB23" s="437"/>
      <c r="AC23" s="437"/>
      <c r="AD23" s="437"/>
      <c r="AE23" s="437"/>
      <c r="AF23" s="437"/>
      <c r="AG23" s="437"/>
      <c r="AH23" s="437"/>
      <c r="AI23" s="437"/>
      <c r="AJ23" s="437"/>
      <c r="AK23" s="437"/>
      <c r="AL23" s="437"/>
      <c r="AM23" s="437"/>
      <c r="AN23" s="437"/>
      <c r="AO23" s="437"/>
      <c r="AP23" s="437"/>
      <c r="AQ23" s="437"/>
      <c r="AR23" s="437"/>
      <c r="AS23" s="437"/>
      <c r="AT23" s="437"/>
      <c r="AU23" s="437"/>
      <c r="AV23" s="437"/>
      <c r="AW23" s="437"/>
      <c r="AX23" s="437"/>
      <c r="AY23" s="437"/>
      <c r="AZ23" s="800"/>
      <c r="BA23" s="1040"/>
      <c r="BB23" s="584" t="s">
        <v>49</v>
      </c>
      <c r="BC23" s="40" t="s">
        <v>36</v>
      </c>
      <c r="BD23" s="36" t="s">
        <v>36</v>
      </c>
      <c r="BE23" s="36" t="s">
        <v>36</v>
      </c>
      <c r="BF23" s="36" t="s">
        <v>36</v>
      </c>
      <c r="BG23" s="31" t="s">
        <v>36</v>
      </c>
      <c r="BH23" s="40" t="s">
        <v>36</v>
      </c>
      <c r="BI23" s="36" t="s">
        <v>36</v>
      </c>
      <c r="BJ23" s="36" t="s">
        <v>36</v>
      </c>
      <c r="BK23" s="36" t="s">
        <v>36</v>
      </c>
      <c r="BL23" s="31" t="s">
        <v>36</v>
      </c>
      <c r="BM23" s="40" t="s">
        <v>36</v>
      </c>
      <c r="BN23" s="36" t="s">
        <v>36</v>
      </c>
      <c r="BO23" s="36" t="s">
        <v>36</v>
      </c>
      <c r="BP23" s="36" t="s">
        <v>36</v>
      </c>
      <c r="BQ23" s="31" t="s">
        <v>36</v>
      </c>
      <c r="BR23" s="40" t="s">
        <v>36</v>
      </c>
      <c r="BS23" s="36" t="s">
        <v>36</v>
      </c>
      <c r="BT23" s="36" t="s">
        <v>36</v>
      </c>
      <c r="BU23" s="36" t="s">
        <v>36</v>
      </c>
      <c r="BV23" s="36" t="s">
        <v>36</v>
      </c>
      <c r="BW23" s="36" t="s">
        <v>36</v>
      </c>
      <c r="BX23" s="36" t="s">
        <v>36</v>
      </c>
      <c r="BY23" s="26" t="s">
        <v>36</v>
      </c>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303" customFormat="true" ht="15" hidden="true" customHeight="true" x14ac:dyDescent="0.2">
      <c r="A24" s="1058" t="s">
        <v>48</v>
      </c>
      <c r="B24" s="375" t="s">
        <v>60</v>
      </c>
      <c r="C24" s="382"/>
      <c r="D24" s="383"/>
      <c r="E24" s="383"/>
      <c r="F24" s="383"/>
      <c r="G24" s="384"/>
      <c r="H24" s="385"/>
      <c r="I24" s="383"/>
      <c r="J24" s="383"/>
      <c r="K24" s="383"/>
      <c r="L24" s="386"/>
      <c r="M24" s="382"/>
      <c r="N24" s="383"/>
      <c r="O24" s="383"/>
      <c r="P24" s="383"/>
      <c r="Q24" s="384"/>
      <c r="R24" s="385"/>
      <c r="S24" s="383"/>
      <c r="T24" s="383"/>
      <c r="U24" s="383"/>
      <c r="V24" s="383"/>
      <c r="W24" s="383"/>
      <c r="X24" s="383"/>
      <c r="Y24" s="386"/>
      <c r="Z24" s="774"/>
      <c r="AA24" s="774"/>
      <c r="AB24" s="774"/>
      <c r="AC24" s="774"/>
      <c r="AD24" s="774"/>
      <c r="AE24" s="774"/>
      <c r="AF24" s="774"/>
      <c r="AG24" s="774"/>
      <c r="AH24" s="774"/>
      <c r="AI24" s="774"/>
      <c r="AJ24" s="774"/>
      <c r="AK24" s="774"/>
      <c r="AL24" s="774"/>
      <c r="AM24" s="774"/>
      <c r="AN24" s="774"/>
      <c r="AO24" s="774"/>
      <c r="AP24" s="774"/>
      <c r="AQ24" s="774"/>
      <c r="AR24" s="774"/>
      <c r="AS24" s="774"/>
      <c r="AT24" s="774"/>
      <c r="AU24" s="774"/>
      <c r="AV24" s="774"/>
      <c r="AW24" s="774"/>
      <c r="AX24" s="774"/>
      <c r="AY24" s="774"/>
      <c r="AZ24" s="343"/>
      <c r="BB24" s="305"/>
      <c r="BZ24" s="343"/>
      <c r="CA24" s="343"/>
      <c r="CB24" s="343"/>
      <c r="CC24" s="343"/>
      <c r="CD24" s="343"/>
      <c r="CE24" s="343"/>
      <c r="CF24" s="343"/>
      <c r="CG24" s="343"/>
      <c r="CH24" s="343"/>
      <c r="CI24" s="343"/>
      <c r="CJ24" s="343"/>
      <c r="CK24" s="343"/>
      <c r="CL24" s="343"/>
      <c r="CM24" s="343"/>
      <c r="CN24" s="343"/>
      <c r="CO24" s="343"/>
      <c r="CP24" s="343"/>
      <c r="CQ24" s="343"/>
      <c r="CR24" s="343"/>
      <c r="CS24" s="343"/>
      <c r="CT24" s="343"/>
      <c r="CU24" s="343"/>
      <c r="CV24" s="343"/>
      <c r="CW24" s="343"/>
      <c r="CX24" s="343"/>
      <c r="CY24" s="343"/>
      <c r="CZ24" s="343"/>
    </row>
    <row r="25" s="303" customFormat="true" ht="15" hidden="true" customHeight="true" x14ac:dyDescent="0.2">
      <c r="A25" s="1059"/>
      <c r="B25" s="371" t="s">
        <v>59</v>
      </c>
      <c r="C25" s="387"/>
      <c r="D25" s="388"/>
      <c r="E25" s="388"/>
      <c r="F25" s="388"/>
      <c r="G25" s="389"/>
      <c r="H25" s="390"/>
      <c r="I25" s="388"/>
      <c r="J25" s="388"/>
      <c r="K25" s="388"/>
      <c r="L25" s="391"/>
      <c r="M25" s="387"/>
      <c r="N25" s="388"/>
      <c r="O25" s="388"/>
      <c r="P25" s="388"/>
      <c r="Q25" s="389"/>
      <c r="R25" s="390"/>
      <c r="S25" s="388"/>
      <c r="T25" s="388"/>
      <c r="U25" s="388"/>
      <c r="V25" s="388"/>
      <c r="W25" s="388"/>
      <c r="X25" s="388"/>
      <c r="Y25" s="391"/>
      <c r="Z25" s="774"/>
      <c r="AA25" s="774"/>
      <c r="AB25" s="774"/>
      <c r="AC25" s="774"/>
      <c r="AD25" s="774"/>
      <c r="AE25" s="774"/>
      <c r="AF25" s="774"/>
      <c r="AG25" s="774"/>
      <c r="AH25" s="774"/>
      <c r="AI25" s="774"/>
      <c r="AJ25" s="774"/>
      <c r="AK25" s="774"/>
      <c r="AL25" s="774"/>
      <c r="AM25" s="774"/>
      <c r="AN25" s="774"/>
      <c r="AO25" s="774"/>
      <c r="AP25" s="774"/>
      <c r="AQ25" s="774"/>
      <c r="AR25" s="774"/>
      <c r="AS25" s="774"/>
      <c r="AT25" s="774"/>
      <c r="AU25" s="774"/>
      <c r="AV25" s="774"/>
      <c r="AW25" s="774"/>
      <c r="AX25" s="774"/>
      <c r="AY25" s="774"/>
      <c r="AZ25" s="343"/>
      <c r="BB25" s="305"/>
      <c r="BZ25" s="343"/>
      <c r="CA25" s="343"/>
      <c r="CB25" s="343"/>
      <c r="CC25" s="343"/>
      <c r="CD25" s="343"/>
      <c r="CE25" s="343"/>
      <c r="CF25" s="343"/>
      <c r="CG25" s="343"/>
      <c r="CH25" s="343"/>
      <c r="CI25" s="343"/>
      <c r="CJ25" s="343"/>
      <c r="CK25" s="343"/>
      <c r="CL25" s="343"/>
      <c r="CM25" s="343"/>
      <c r="CN25" s="343"/>
      <c r="CO25" s="343"/>
      <c r="CP25" s="343"/>
      <c r="CQ25" s="343"/>
      <c r="CR25" s="343"/>
      <c r="CS25" s="343"/>
      <c r="CT25" s="343"/>
      <c r="CU25" s="343"/>
      <c r="CV25" s="343"/>
      <c r="CW25" s="343"/>
      <c r="CX25" s="343"/>
      <c r="CY25" s="343"/>
      <c r="CZ25" s="343"/>
    </row>
    <row r="26" s="303" customFormat="true" ht="15" hidden="true" customHeight="true" x14ac:dyDescent="0.2">
      <c r="A26" s="1060"/>
      <c r="B26" s="372" t="s">
        <v>47</v>
      </c>
      <c r="C26" s="392"/>
      <c r="D26" s="393"/>
      <c r="E26" s="393"/>
      <c r="F26" s="393"/>
      <c r="G26" s="394"/>
      <c r="H26" s="395"/>
      <c r="I26" s="393"/>
      <c r="J26" s="393"/>
      <c r="K26" s="393"/>
      <c r="L26" s="396"/>
      <c r="M26" s="392"/>
      <c r="N26" s="393"/>
      <c r="O26" s="393"/>
      <c r="P26" s="393"/>
      <c r="Q26" s="394"/>
      <c r="R26" s="14"/>
      <c r="S26" s="13"/>
      <c r="T26" s="13"/>
      <c r="U26" s="13"/>
      <c r="V26" s="13"/>
      <c r="W26" s="13"/>
      <c r="X26" s="13"/>
      <c r="Y26" s="8"/>
      <c r="Z26" s="774"/>
      <c r="AA26" s="774"/>
      <c r="AB26" s="774"/>
      <c r="AC26" s="774"/>
      <c r="AD26" s="774"/>
      <c r="AE26" s="774"/>
      <c r="AF26" s="774"/>
      <c r="AG26" s="774"/>
      <c r="AH26" s="774"/>
      <c r="AI26" s="774"/>
      <c r="AJ26" s="774"/>
      <c r="AK26" s="774"/>
      <c r="AL26" s="774"/>
      <c r="AM26" s="774"/>
      <c r="AN26" s="774"/>
      <c r="AO26" s="774"/>
      <c r="AP26" s="774"/>
      <c r="AQ26" s="774"/>
      <c r="AR26" s="774"/>
      <c r="AS26" s="774"/>
      <c r="AT26" s="774"/>
      <c r="AU26" s="774"/>
      <c r="AV26" s="774"/>
      <c r="AW26" s="774"/>
      <c r="AX26" s="774"/>
      <c r="AY26" s="774"/>
      <c r="AZ26" s="343"/>
      <c r="BB26" s="305"/>
      <c r="BZ26" s="343"/>
      <c r="CA26" s="343"/>
      <c r="CB26" s="343"/>
      <c r="CC26" s="343"/>
      <c r="CD26" s="343"/>
      <c r="CE26" s="343"/>
      <c r="CF26" s="343"/>
      <c r="CG26" s="343"/>
      <c r="CH26" s="343"/>
      <c r="CI26" s="343"/>
      <c r="CJ26" s="343"/>
      <c r="CK26" s="343"/>
      <c r="CL26" s="343"/>
      <c r="CM26" s="343"/>
      <c r="CN26" s="343"/>
      <c r="CO26" s="343"/>
      <c r="CP26" s="343"/>
      <c r="CQ26" s="343"/>
      <c r="CR26" s="343"/>
      <c r="CS26" s="343"/>
      <c r="CT26" s="343"/>
      <c r="CU26" s="343"/>
      <c r="CV26" s="343"/>
      <c r="CW26" s="343"/>
      <c r="CX26" s="343"/>
      <c r="CY26" s="343"/>
      <c r="CZ26" s="343"/>
    </row>
    <row r="27" s="307" customFormat="true" ht="15" customHeight="true" x14ac:dyDescent="0.2">
      <c r="A27" s="302"/>
      <c r="B27" s="374"/>
      <c r="C27" s="1054" t="s">
        <v>116</v>
      </c>
      <c r="D27" s="1055"/>
      <c r="E27" s="1055"/>
      <c r="F27" s="1055"/>
      <c r="G27" s="1056"/>
      <c r="H27" s="1057" t="s">
        <v>39</v>
      </c>
      <c r="I27" s="1048"/>
      <c r="J27" s="1048"/>
      <c r="K27" s="1048"/>
      <c r="L27" s="1050"/>
      <c r="M27" s="1047" t="s">
        <v>38</v>
      </c>
      <c r="N27" s="1048"/>
      <c r="O27" s="1048"/>
      <c r="P27" s="1048"/>
      <c r="Q27" s="1050"/>
      <c r="R27" s="16" t="s">
        <v>144</v>
      </c>
      <c r="S27" s="426"/>
      <c r="T27" s="426"/>
      <c r="U27" s="426"/>
      <c r="V27" s="426"/>
      <c r="W27" s="426"/>
      <c r="X27" s="426"/>
      <c r="Y27" s="426"/>
      <c r="Z27" s="437"/>
      <c r="AA27" s="437"/>
      <c r="AB27" s="437"/>
      <c r="AC27" s="437"/>
      <c r="AD27" s="437"/>
      <c r="AE27" s="437"/>
      <c r="AF27" s="437"/>
      <c r="AG27" s="437"/>
      <c r="AH27" s="437"/>
      <c r="AI27" s="437"/>
      <c r="AJ27" s="437"/>
      <c r="AK27" s="437"/>
      <c r="AL27" s="437"/>
      <c r="AM27" s="437"/>
      <c r="AN27" s="437"/>
      <c r="AO27" s="437"/>
      <c r="AP27" s="437"/>
      <c r="AQ27" s="437"/>
      <c r="AR27" s="437"/>
      <c r="AS27" s="437"/>
      <c r="AT27" s="437"/>
      <c r="AU27" s="437"/>
      <c r="AV27" s="437"/>
      <c r="AW27" s="437"/>
      <c r="AX27" s="437"/>
      <c r="AY27" s="437"/>
      <c r="AZ27" s="800"/>
      <c r="BA27" s="344" t="s">
        <v>132</v>
      </c>
      <c r="BB27" s="287" t="s">
        <v>97</v>
      </c>
      <c r="BC27" s="1042" t="s">
        <v>116</v>
      </c>
      <c r="BD27" s="1043"/>
      <c r="BE27" s="1043"/>
      <c r="BF27" s="1043"/>
      <c r="BG27" s="1044"/>
      <c r="BH27" s="1042" t="s">
        <v>39</v>
      </c>
      <c r="BI27" s="1043"/>
      <c r="BJ27" s="1043"/>
      <c r="BK27" s="1043"/>
      <c r="BL27" s="1044"/>
      <c r="BM27" s="1042" t="s">
        <v>38</v>
      </c>
      <c r="BN27" s="1043"/>
      <c r="BO27" s="1043"/>
      <c r="BP27" s="1043"/>
      <c r="BQ27" s="1045"/>
      <c r="BR27" s="15" t="s">
        <v>144</v>
      </c>
      <c r="BS27" s="426"/>
      <c r="BT27" s="426"/>
      <c r="BU27" s="426"/>
      <c r="BV27" s="426"/>
      <c r="BW27" s="426"/>
      <c r="BX27" s="426"/>
      <c r="BY27" s="426"/>
      <c r="BZ27" s="342"/>
      <c r="CA27" s="342"/>
      <c r="CB27" s="342"/>
      <c r="CC27" s="342"/>
      <c r="CD27" s="342"/>
      <c r="CE27" s="342"/>
      <c r="CF27" s="342"/>
      <c r="CG27" s="342"/>
      <c r="CH27" s="342"/>
      <c r="CI27" s="342"/>
      <c r="CJ27" s="342"/>
      <c r="CK27" s="342"/>
      <c r="CL27" s="342"/>
      <c r="CM27" s="342"/>
      <c r="CN27" s="342"/>
      <c r="CO27" s="342"/>
      <c r="CP27" s="342"/>
      <c r="CQ27" s="342"/>
      <c r="CR27" s="342"/>
      <c r="CS27" s="342"/>
      <c r="CT27" s="342"/>
      <c r="CU27" s="342"/>
      <c r="CV27" s="342"/>
      <c r="CW27" s="342"/>
      <c r="CX27" s="342"/>
      <c r="CY27" s="342"/>
      <c r="CZ27" s="342"/>
    </row>
    <row r="28" s="307" customFormat="true" ht="12.75" x14ac:dyDescent="0.2">
      <c r="A28" s="329" t="s">
        <v>70</v>
      </c>
      <c r="B28" s="374"/>
      <c r="C28" s="417" t="s">
        <v>0</v>
      </c>
      <c r="D28" s="590" t="s">
        <v>1</v>
      </c>
      <c r="E28" s="590" t="s">
        <v>2</v>
      </c>
      <c r="F28" s="590" t="s">
        <v>3</v>
      </c>
      <c r="G28" s="591" t="s">
        <v>4</v>
      </c>
      <c r="H28" s="380" t="s">
        <v>0</v>
      </c>
      <c r="I28" s="592" t="s">
        <v>1</v>
      </c>
      <c r="J28" s="592" t="s">
        <v>2</v>
      </c>
      <c r="K28" s="592" t="s">
        <v>3</v>
      </c>
      <c r="L28" s="593" t="s">
        <v>4</v>
      </c>
      <c r="M28" s="381" t="s">
        <v>0</v>
      </c>
      <c r="N28" s="592" t="s">
        <v>1</v>
      </c>
      <c r="O28" s="592" t="s">
        <v>2</v>
      </c>
      <c r="P28" s="592" t="s">
        <v>3</v>
      </c>
      <c r="Q28" s="588" t="s">
        <v>4</v>
      </c>
      <c r="R28" s="380" t="s">
        <v>240</v>
      </c>
      <c r="S28" s="592" t="s">
        <v>241</v>
      </c>
      <c r="T28" s="592" t="s">
        <v>242</v>
      </c>
      <c r="U28" s="592" t="s">
        <v>243</v>
      </c>
      <c r="V28" s="592" t="s">
        <v>244</v>
      </c>
      <c r="W28" s="592" t="s">
        <v>245</v>
      </c>
      <c r="X28" s="592" t="s">
        <v>246</v>
      </c>
      <c r="Y28" s="593" t="s">
        <v>247</v>
      </c>
      <c r="Z28" s="437"/>
      <c r="AA28" s="437"/>
      <c r="AB28" s="437"/>
      <c r="AC28" s="437"/>
      <c r="AD28" s="437"/>
      <c r="AE28" s="437"/>
      <c r="AF28" s="437"/>
      <c r="AG28" s="437"/>
      <c r="AH28" s="437"/>
      <c r="AI28" s="437"/>
      <c r="AJ28" s="437"/>
      <c r="AK28" s="437"/>
      <c r="AL28" s="437"/>
      <c r="AM28" s="437"/>
      <c r="AN28" s="437"/>
      <c r="AO28" s="437"/>
      <c r="AP28" s="437"/>
      <c r="AQ28" s="437"/>
      <c r="AR28" s="437"/>
      <c r="AS28" s="437"/>
      <c r="AT28" s="437"/>
      <c r="AU28" s="437"/>
      <c r="AV28" s="437"/>
      <c r="AW28" s="437"/>
      <c r="AX28" s="437"/>
      <c r="AY28" s="437"/>
      <c r="AZ28" s="800"/>
      <c r="BA28" s="329" t="s">
        <v>121</v>
      </c>
      <c r="BB28" s="328"/>
      <c r="BC28" s="455" t="s">
        <v>0</v>
      </c>
      <c r="BD28" s="326" t="s">
        <v>1</v>
      </c>
      <c r="BE28" s="326" t="s">
        <v>2</v>
      </c>
      <c r="BF28" s="326" t="s">
        <v>3</v>
      </c>
      <c r="BG28" s="456" t="s">
        <v>4</v>
      </c>
      <c r="BH28" s="455" t="s">
        <v>0</v>
      </c>
      <c r="BI28" s="326" t="s">
        <v>1</v>
      </c>
      <c r="BJ28" s="326" t="s">
        <v>2</v>
      </c>
      <c r="BK28" s="326" t="s">
        <v>3</v>
      </c>
      <c r="BL28" s="456" t="s">
        <v>4</v>
      </c>
      <c r="BM28" s="455" t="s">
        <v>0</v>
      </c>
      <c r="BN28" s="326" t="s">
        <v>1</v>
      </c>
      <c r="BO28" s="326" t="s">
        <v>2</v>
      </c>
      <c r="BP28" s="326" t="s">
        <v>3</v>
      </c>
      <c r="BQ28" s="456" t="s">
        <v>4</v>
      </c>
      <c r="BR28" s="455" t="s">
        <v>240</v>
      </c>
      <c r="BS28" s="326" t="s">
        <v>241</v>
      </c>
      <c r="BT28" s="326" t="s">
        <v>242</v>
      </c>
      <c r="BU28" s="326" t="s">
        <v>243</v>
      </c>
      <c r="BV28" s="326" t="s">
        <v>244</v>
      </c>
      <c r="BW28" s="326" t="s">
        <v>245</v>
      </c>
      <c r="BX28" s="326" t="s">
        <v>246</v>
      </c>
      <c r="BY28" s="327" t="s">
        <v>247</v>
      </c>
      <c r="BZ28" s="803"/>
      <c r="CA28" s="803"/>
      <c r="CB28" s="803"/>
      <c r="CC28" s="803"/>
      <c r="CD28" s="803"/>
      <c r="CE28" s="803"/>
      <c r="CF28" s="803"/>
      <c r="CG28" s="803"/>
      <c r="CH28" s="803"/>
      <c r="CI28" s="803"/>
      <c r="CJ28" s="803"/>
      <c r="CK28" s="803"/>
      <c r="CL28" s="803"/>
      <c r="CM28" s="803"/>
      <c r="CN28" s="803"/>
      <c r="CO28" s="803"/>
      <c r="CP28" s="803"/>
      <c r="CQ28" s="803"/>
      <c r="CR28" s="803"/>
      <c r="CS28" s="803"/>
      <c r="CT28" s="803"/>
      <c r="CU28" s="803"/>
      <c r="CV28" s="803"/>
      <c r="CW28" s="803"/>
      <c r="CX28" s="803"/>
      <c r="CY28" s="803"/>
      <c r="CZ28" s="803"/>
    </row>
    <row r="29" s="307" customFormat="true" ht="15" customHeight="true" x14ac:dyDescent="0.2">
      <c r="A29" s="1053" t="s">
        <v>58</v>
      </c>
      <c r="B29" s="377" t="s">
        <v>50</v>
      </c>
      <c r="C29" s="118">
        <v>19.650999202391162</v>
      </c>
      <c r="D29" s="117">
        <v>39.263848052950223</v>
      </c>
      <c r="E29" s="117">
        <v>56.791357254068885</v>
      </c>
      <c r="F29" s="117">
        <v>71.48397773775163</v>
      </c>
      <c r="G29" s="116">
        <v>92.132397060432922</v>
      </c>
      <c r="H29" s="115">
        <v>78.316303986073549</v>
      </c>
      <c r="I29" s="117">
        <v>84.890499983907489</v>
      </c>
      <c r="J29" s="117">
        <v>86.876045495395701</v>
      </c>
      <c r="K29" s="117">
        <v>91.688580521161199</v>
      </c>
      <c r="L29" s="114">
        <v>96.419667327963026</v>
      </c>
      <c r="M29" s="118">
        <v>15.157956520668789</v>
      </c>
      <c r="N29" s="117">
        <v>22.494080073900015</v>
      </c>
      <c r="O29" s="117">
        <v>37.445273269097449</v>
      </c>
      <c r="P29" s="117">
        <v>41.851719677541745</v>
      </c>
      <c r="Q29" s="116">
        <v>61.304993292112961</v>
      </c>
      <c r="R29" s="115">
        <v>80.769230769230703</v>
      </c>
      <c r="S29" s="117">
        <v>55.705504237932935</v>
      </c>
      <c r="T29" s="117">
        <v>51.015225281071487</v>
      </c>
      <c r="U29" s="117">
        <v>13.841746517939704</v>
      </c>
      <c r="V29" s="117">
        <v>89.101355597450549</v>
      </c>
      <c r="W29" s="117">
        <v>54.522750721360389</v>
      </c>
      <c r="X29" s="117">
        <v>9.5272562916789933</v>
      </c>
      <c r="Y29" s="114">
        <v>38.472022082365541</v>
      </c>
      <c r="Z29" s="437"/>
      <c r="AA29" s="437"/>
      <c r="AB29" s="437"/>
      <c r="AC29" s="437"/>
      <c r="AD29" s="437"/>
      <c r="AE29" s="437"/>
      <c r="AF29" s="437"/>
      <c r="AG29" s="437"/>
      <c r="AH29" s="437"/>
      <c r="AI29" s="437"/>
      <c r="AJ29" s="437"/>
      <c r="AK29" s="437"/>
      <c r="AL29" s="437"/>
      <c r="AM29" s="437"/>
      <c r="AN29" s="437"/>
      <c r="AO29" s="437"/>
      <c r="AP29" s="437"/>
      <c r="AQ29" s="437"/>
      <c r="AR29" s="437"/>
      <c r="AS29" s="437"/>
      <c r="AT29" s="437"/>
      <c r="AU29" s="437"/>
      <c r="AV29" s="437"/>
      <c r="AW29" s="437"/>
      <c r="AX29" s="437"/>
      <c r="AY29" s="437"/>
      <c r="AZ29" s="800"/>
      <c r="BA29" s="1041" t="s">
        <v>58</v>
      </c>
      <c r="BB29" s="585" t="s">
        <v>50</v>
      </c>
      <c r="BC29" s="42" t="s">
        <v>36</v>
      </c>
      <c r="BD29" s="38" t="s">
        <v>36</v>
      </c>
      <c r="BE29" s="38" t="s">
        <v>36</v>
      </c>
      <c r="BF29" s="38" t="s">
        <v>36</v>
      </c>
      <c r="BG29" s="33" t="s">
        <v>36</v>
      </c>
      <c r="BH29" s="42" t="s">
        <v>36</v>
      </c>
      <c r="BI29" s="38" t="s">
        <v>36</v>
      </c>
      <c r="BJ29" s="38" t="s">
        <v>36</v>
      </c>
      <c r="BK29" s="38" t="s">
        <v>36</v>
      </c>
      <c r="BL29" s="33" t="s">
        <v>36</v>
      </c>
      <c r="BM29" s="42" t="s">
        <v>36</v>
      </c>
      <c r="BN29" s="38" t="s">
        <v>36</v>
      </c>
      <c r="BO29" s="38" t="s">
        <v>36</v>
      </c>
      <c r="BP29" s="38" t="s">
        <v>36</v>
      </c>
      <c r="BQ29" s="33" t="s">
        <v>36</v>
      </c>
      <c r="BR29" s="42" t="s">
        <v>36</v>
      </c>
      <c r="BS29" s="38" t="s">
        <v>36</v>
      </c>
      <c r="BT29" s="38" t="s">
        <v>36</v>
      </c>
      <c r="BU29" s="38" t="s">
        <v>36</v>
      </c>
      <c r="BV29" s="38" t="s">
        <v>36</v>
      </c>
      <c r="BW29" s="38" t="s">
        <v>36</v>
      </c>
      <c r="BX29" s="38" t="s">
        <v>36</v>
      </c>
      <c r="BY29" s="28" t="s">
        <v>36</v>
      </c>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307" customFormat="true" ht="15" customHeight="true" x14ac:dyDescent="0.2">
      <c r="A30" s="1051"/>
      <c r="B30" s="378" t="s">
        <v>49</v>
      </c>
      <c r="C30" s="113">
        <v>80.349000797608696</v>
      </c>
      <c r="D30" s="112">
        <v>60.736151947049777</v>
      </c>
      <c r="E30" s="112">
        <v>43.208642745931023</v>
      </c>
      <c r="F30" s="112">
        <v>28.516022262248242</v>
      </c>
      <c r="G30" s="111">
        <v>7.8676029395670479</v>
      </c>
      <c r="H30" s="110">
        <v>21.683696013926383</v>
      </c>
      <c r="I30" s="112">
        <v>15.10950001609258</v>
      </c>
      <c r="J30" s="112">
        <v>13.123954504604246</v>
      </c>
      <c r="K30" s="112">
        <v>8.311419478838749</v>
      </c>
      <c r="L30" s="109">
        <v>3.5803326720369335</v>
      </c>
      <c r="M30" s="113">
        <v>84.842043479331224</v>
      </c>
      <c r="N30" s="112">
        <v>77.505919926099963</v>
      </c>
      <c r="O30" s="112">
        <v>62.554726730902431</v>
      </c>
      <c r="P30" s="112">
        <v>58.14828032245827</v>
      </c>
      <c r="Q30" s="111">
        <v>38.695006707886883</v>
      </c>
      <c r="R30" s="110">
        <v>19.23076923076918</v>
      </c>
      <c r="S30" s="112">
        <v>44.294495762066958</v>
      </c>
      <c r="T30" s="112">
        <v>48.98477471892852</v>
      </c>
      <c r="U30" s="112">
        <v>86.158253482060289</v>
      </c>
      <c r="V30" s="112">
        <v>10.898644402549646</v>
      </c>
      <c r="W30" s="112">
        <v>45.477249278639675</v>
      </c>
      <c r="X30" s="112">
        <v>90.472743708321062</v>
      </c>
      <c r="Y30" s="109">
        <v>61.527977917634438</v>
      </c>
      <c r="Z30" s="437"/>
      <c r="AA30" s="437"/>
      <c r="AB30" s="437"/>
      <c r="AC30" s="437"/>
      <c r="AD30" s="437"/>
      <c r="AE30" s="437"/>
      <c r="AF30" s="437"/>
      <c r="AG30" s="437"/>
      <c r="AH30" s="437"/>
      <c r="AI30" s="437"/>
      <c r="AJ30" s="437"/>
      <c r="AK30" s="437"/>
      <c r="AL30" s="437"/>
      <c r="AM30" s="437"/>
      <c r="AN30" s="437"/>
      <c r="AO30" s="437"/>
      <c r="AP30" s="437"/>
      <c r="AQ30" s="437"/>
      <c r="AR30" s="437"/>
      <c r="AS30" s="437"/>
      <c r="AT30" s="437"/>
      <c r="AU30" s="437"/>
      <c r="AV30" s="437"/>
      <c r="AW30" s="437"/>
      <c r="AX30" s="437"/>
      <c r="AY30" s="437"/>
      <c r="AZ30" s="800"/>
      <c r="BA30" s="1039"/>
      <c r="BB30" s="583" t="s">
        <v>49</v>
      </c>
      <c r="BC30" s="41" t="s">
        <v>36</v>
      </c>
      <c r="BD30" s="37" t="s">
        <v>36</v>
      </c>
      <c r="BE30" s="37" t="s">
        <v>36</v>
      </c>
      <c r="BF30" s="37" t="s">
        <v>36</v>
      </c>
      <c r="BG30" s="32" t="s">
        <v>36</v>
      </c>
      <c r="BH30" s="41" t="s">
        <v>36</v>
      </c>
      <c r="BI30" s="37" t="s">
        <v>36</v>
      </c>
      <c r="BJ30" s="37" t="s">
        <v>36</v>
      </c>
      <c r="BK30" s="37" t="s">
        <v>36</v>
      </c>
      <c r="BL30" s="32" t="s">
        <v>36</v>
      </c>
      <c r="BM30" s="41" t="s">
        <v>36</v>
      </c>
      <c r="BN30" s="37" t="s">
        <v>36</v>
      </c>
      <c r="BO30" s="37" t="s">
        <v>36</v>
      </c>
      <c r="BP30" s="37" t="s">
        <v>36</v>
      </c>
      <c r="BQ30" s="32" t="s">
        <v>36</v>
      </c>
      <c r="BR30" s="41" t="s">
        <v>36</v>
      </c>
      <c r="BS30" s="37" t="s">
        <v>36</v>
      </c>
      <c r="BT30" s="37" t="s">
        <v>36</v>
      </c>
      <c r="BU30" s="37" t="s">
        <v>36</v>
      </c>
      <c r="BV30" s="37" t="s">
        <v>36</v>
      </c>
      <c r="BW30" s="37" t="s">
        <v>36</v>
      </c>
      <c r="BX30" s="37" t="s">
        <v>36</v>
      </c>
      <c r="BY30" s="27" t="s">
        <v>36</v>
      </c>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302" customFormat="true" ht="15" customHeight="true" x14ac:dyDescent="0.2">
      <c r="A31" s="1051" t="s">
        <v>105</v>
      </c>
      <c r="B31" s="378" t="s">
        <v>50</v>
      </c>
      <c r="C31" s="113">
        <v>0.38295081863836394</v>
      </c>
      <c r="D31" s="112">
        <v>1.6810123537164445</v>
      </c>
      <c r="E31" s="112">
        <v>9.876388685186992</v>
      </c>
      <c r="F31" s="112">
        <v>28.011544973890167</v>
      </c>
      <c r="G31" s="111">
        <v>74.140781910299964</v>
      </c>
      <c r="H31" s="110">
        <v>13.509228537921036</v>
      </c>
      <c r="I31" s="112">
        <v>33.319352129825241</v>
      </c>
      <c r="J31" s="112">
        <v>51.302701939168806</v>
      </c>
      <c r="K31" s="112">
        <v>69.00100904563925</v>
      </c>
      <c r="L31" s="109">
        <v>90.476643210176434</v>
      </c>
      <c r="M31" s="113">
        <v>0</v>
      </c>
      <c r="N31" s="112">
        <v>0.11790026565131416</v>
      </c>
      <c r="O31" s="112">
        <v>0.52146180502147443</v>
      </c>
      <c r="P31" s="112">
        <v>2.8338760090076622</v>
      </c>
      <c r="Q31" s="111">
        <v>19.346176418263962</v>
      </c>
      <c r="R31" s="110">
        <v>77.923076923076863</v>
      </c>
      <c r="S31" s="112">
        <v>2.8227554083153157</v>
      </c>
      <c r="T31" s="112">
        <v>12.95070722272399</v>
      </c>
      <c r="U31" s="112">
        <v>3.4896175296661718</v>
      </c>
      <c r="V31" s="112">
        <v>60.364485142293219</v>
      </c>
      <c r="W31" s="112">
        <v>5.4219713377038437</v>
      </c>
      <c r="X31" s="112">
        <v>2.7557225469930806</v>
      </c>
      <c r="Y31" s="109">
        <v>3.0354847576701998</v>
      </c>
      <c r="Z31" s="437"/>
      <c r="AA31" s="437"/>
      <c r="AB31" s="437"/>
      <c r="AC31" s="437"/>
      <c r="AD31" s="437"/>
      <c r="AE31" s="437"/>
      <c r="AF31" s="437"/>
      <c r="AG31" s="437"/>
      <c r="AH31" s="437"/>
      <c r="AI31" s="437"/>
      <c r="AJ31" s="437"/>
      <c r="AK31" s="437"/>
      <c r="AL31" s="437"/>
      <c r="AM31" s="437"/>
      <c r="AN31" s="437"/>
      <c r="AO31" s="437"/>
      <c r="AP31" s="437"/>
      <c r="AQ31" s="437"/>
      <c r="AR31" s="437"/>
      <c r="AS31" s="437"/>
      <c r="AT31" s="437"/>
      <c r="AU31" s="437"/>
      <c r="AV31" s="437"/>
      <c r="AW31" s="437"/>
      <c r="AX31" s="437"/>
      <c r="AY31" s="437"/>
      <c r="AZ31" s="800"/>
      <c r="BA31" s="1039" t="s">
        <v>105</v>
      </c>
      <c r="BB31" s="583" t="s">
        <v>50</v>
      </c>
      <c r="BC31" s="41" t="s">
        <v>36</v>
      </c>
      <c r="BD31" s="37" t="s">
        <v>36</v>
      </c>
      <c r="BE31" s="37" t="s">
        <v>36</v>
      </c>
      <c r="BF31" s="37" t="s">
        <v>36</v>
      </c>
      <c r="BG31" s="32" t="s">
        <v>36</v>
      </c>
      <c r="BH31" s="41" t="s">
        <v>36</v>
      </c>
      <c r="BI31" s="37" t="s">
        <v>36</v>
      </c>
      <c r="BJ31" s="37" t="s">
        <v>36</v>
      </c>
      <c r="BK31" s="37" t="s">
        <v>36</v>
      </c>
      <c r="BL31" s="32" t="s">
        <v>36</v>
      </c>
      <c r="BM31" s="41" t="s">
        <v>36</v>
      </c>
      <c r="BN31" s="37" t="s">
        <v>36</v>
      </c>
      <c r="BO31" s="37" t="s">
        <v>36</v>
      </c>
      <c r="BP31" s="37" t="s">
        <v>36</v>
      </c>
      <c r="BQ31" s="32" t="s">
        <v>36</v>
      </c>
      <c r="BR31" s="41" t="s">
        <v>36</v>
      </c>
      <c r="BS31" s="37" t="s">
        <v>36</v>
      </c>
      <c r="BT31" s="37" t="s">
        <v>36</v>
      </c>
      <c r="BU31" s="37" t="s">
        <v>36</v>
      </c>
      <c r="BV31" s="37" t="s">
        <v>36</v>
      </c>
      <c r="BW31" s="37" t="s">
        <v>36</v>
      </c>
      <c r="BX31" s="37" t="s">
        <v>36</v>
      </c>
      <c r="BY31" s="27" t="s">
        <v>36</v>
      </c>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302" customFormat="true" ht="15" customHeight="true" x14ac:dyDescent="0.2">
      <c r="A32" s="1051"/>
      <c r="B32" s="378" t="s">
        <v>49</v>
      </c>
      <c r="C32" s="113">
        <v>99.617049181361622</v>
      </c>
      <c r="D32" s="112">
        <v>98.318987646283531</v>
      </c>
      <c r="E32" s="112">
        <v>90.123611314813019</v>
      </c>
      <c r="F32" s="112">
        <v>71.988455026109591</v>
      </c>
      <c r="G32" s="111">
        <v>25.859218089699986</v>
      </c>
      <c r="H32" s="110">
        <v>86.490771462078939</v>
      </c>
      <c r="I32" s="112">
        <v>66.680647870174724</v>
      </c>
      <c r="J32" s="112">
        <v>48.697298060830967</v>
      </c>
      <c r="K32" s="112">
        <v>30.998990954360707</v>
      </c>
      <c r="L32" s="109">
        <v>9.5233567898235219</v>
      </c>
      <c r="M32" s="113">
        <v>100</v>
      </c>
      <c r="N32" s="112">
        <v>99.882099734348699</v>
      </c>
      <c r="O32" s="112">
        <v>99.478538194978512</v>
      </c>
      <c r="P32" s="112">
        <v>97.166123990992432</v>
      </c>
      <c r="Q32" s="111">
        <v>80.653823581735963</v>
      </c>
      <c r="R32" s="110">
        <v>22.076923076923023</v>
      </c>
      <c r="S32" s="112">
        <v>97.177244591684669</v>
      </c>
      <c r="T32" s="112">
        <v>87.049292777275795</v>
      </c>
      <c r="U32" s="112">
        <v>96.510382470333823</v>
      </c>
      <c r="V32" s="112">
        <v>39.635514857707321</v>
      </c>
      <c r="W32" s="112">
        <v>94.578028662296049</v>
      </c>
      <c r="X32" s="112">
        <v>97.244277453006902</v>
      </c>
      <c r="Y32" s="109">
        <v>96.964515242329824</v>
      </c>
      <c r="Z32" s="437"/>
      <c r="AA32" s="437"/>
      <c r="AB32" s="437"/>
      <c r="AC32" s="437"/>
      <c r="AD32" s="437"/>
      <c r="AE32" s="437"/>
      <c r="AF32" s="437"/>
      <c r="AG32" s="437"/>
      <c r="AH32" s="437"/>
      <c r="AI32" s="437"/>
      <c r="AJ32" s="437"/>
      <c r="AK32" s="437"/>
      <c r="AL32" s="437"/>
      <c r="AM32" s="437"/>
      <c r="AN32" s="437"/>
      <c r="AO32" s="437"/>
      <c r="AP32" s="437"/>
      <c r="AQ32" s="437"/>
      <c r="AR32" s="437"/>
      <c r="AS32" s="437"/>
      <c r="AT32" s="437"/>
      <c r="AU32" s="437"/>
      <c r="AV32" s="437"/>
      <c r="AW32" s="437"/>
      <c r="AX32" s="437"/>
      <c r="AY32" s="437"/>
      <c r="AZ32" s="800"/>
      <c r="BA32" s="1039"/>
      <c r="BB32" s="583" t="s">
        <v>49</v>
      </c>
      <c r="BC32" s="41" t="s">
        <v>36</v>
      </c>
      <c r="BD32" s="37" t="s">
        <v>36</v>
      </c>
      <c r="BE32" s="37" t="s">
        <v>36</v>
      </c>
      <c r="BF32" s="37" t="s">
        <v>36</v>
      </c>
      <c r="BG32" s="32" t="s">
        <v>36</v>
      </c>
      <c r="BH32" s="41" t="s">
        <v>36</v>
      </c>
      <c r="BI32" s="37" t="s">
        <v>36</v>
      </c>
      <c r="BJ32" s="37" t="s">
        <v>36</v>
      </c>
      <c r="BK32" s="37" t="s">
        <v>36</v>
      </c>
      <c r="BL32" s="32" t="s">
        <v>36</v>
      </c>
      <c r="BM32" s="41" t="s">
        <v>36</v>
      </c>
      <c r="BN32" s="37" t="s">
        <v>36</v>
      </c>
      <c r="BO32" s="37" t="s">
        <v>36</v>
      </c>
      <c r="BP32" s="37" t="s">
        <v>36</v>
      </c>
      <c r="BQ32" s="32" t="s">
        <v>36</v>
      </c>
      <c r="BR32" s="41" t="s">
        <v>36</v>
      </c>
      <c r="BS32" s="37" t="s">
        <v>36</v>
      </c>
      <c r="BT32" s="37" t="s">
        <v>36</v>
      </c>
      <c r="BU32" s="37" t="s">
        <v>36</v>
      </c>
      <c r="BV32" s="37" t="s">
        <v>36</v>
      </c>
      <c r="BW32" s="37" t="s">
        <v>36</v>
      </c>
      <c r="BX32" s="37" t="s">
        <v>36</v>
      </c>
      <c r="BY32" s="27" t="s">
        <v>36</v>
      </c>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302" customFormat="true" ht="15" customHeight="true" x14ac:dyDescent="0.2">
      <c r="A33" s="1051" t="s">
        <v>106</v>
      </c>
      <c r="B33" s="378" t="s">
        <v>50</v>
      </c>
      <c r="C33" s="57" t="s">
        <v>36</v>
      </c>
      <c r="D33" s="54" t="s">
        <v>36</v>
      </c>
      <c r="E33" s="54" t="s">
        <v>36</v>
      </c>
      <c r="F33" s="54" t="s">
        <v>36</v>
      </c>
      <c r="G33" s="51" t="s">
        <v>36</v>
      </c>
      <c r="H33" s="48" t="s">
        <v>36</v>
      </c>
      <c r="I33" s="54" t="s">
        <v>36</v>
      </c>
      <c r="J33" s="54" t="s">
        <v>36</v>
      </c>
      <c r="K33" s="54" t="s">
        <v>36</v>
      </c>
      <c r="L33" s="45" t="s">
        <v>36</v>
      </c>
      <c r="M33" s="57" t="s">
        <v>36</v>
      </c>
      <c r="N33" s="54" t="s">
        <v>36</v>
      </c>
      <c r="O33" s="54" t="s">
        <v>36</v>
      </c>
      <c r="P33" s="54" t="s">
        <v>36</v>
      </c>
      <c r="Q33" s="51" t="s">
        <v>36</v>
      </c>
      <c r="R33" s="48" t="s">
        <v>36</v>
      </c>
      <c r="S33" s="54" t="s">
        <v>36</v>
      </c>
      <c r="T33" s="54" t="s">
        <v>36</v>
      </c>
      <c r="U33" s="54" t="s">
        <v>36</v>
      </c>
      <c r="V33" s="54" t="s">
        <v>36</v>
      </c>
      <c r="W33" s="54" t="s">
        <v>36</v>
      </c>
      <c r="X33" s="54" t="s">
        <v>36</v>
      </c>
      <c r="Y33" s="45" t="s">
        <v>36</v>
      </c>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42"/>
      <c r="BA33" s="1039" t="s">
        <v>106</v>
      </c>
      <c r="BB33" s="583" t="s">
        <v>50</v>
      </c>
      <c r="BC33" s="41" t="s">
        <v>36</v>
      </c>
      <c r="BD33" s="37" t="s">
        <v>36</v>
      </c>
      <c r="BE33" s="37" t="s">
        <v>36</v>
      </c>
      <c r="BF33" s="37" t="s">
        <v>36</v>
      </c>
      <c r="BG33" s="32" t="s">
        <v>36</v>
      </c>
      <c r="BH33" s="41" t="s">
        <v>36</v>
      </c>
      <c r="BI33" s="37" t="s">
        <v>36</v>
      </c>
      <c r="BJ33" s="37" t="s">
        <v>36</v>
      </c>
      <c r="BK33" s="37" t="s">
        <v>36</v>
      </c>
      <c r="BL33" s="32" t="s">
        <v>36</v>
      </c>
      <c r="BM33" s="41" t="s">
        <v>36</v>
      </c>
      <c r="BN33" s="37" t="s">
        <v>36</v>
      </c>
      <c r="BO33" s="37" t="s">
        <v>36</v>
      </c>
      <c r="BP33" s="37" t="s">
        <v>36</v>
      </c>
      <c r="BQ33" s="32" t="s">
        <v>36</v>
      </c>
      <c r="BR33" s="41" t="s">
        <v>36</v>
      </c>
      <c r="BS33" s="37" t="s">
        <v>36</v>
      </c>
      <c r="BT33" s="37" t="s">
        <v>36</v>
      </c>
      <c r="BU33" s="37" t="s">
        <v>36</v>
      </c>
      <c r="BV33" s="37" t="s">
        <v>36</v>
      </c>
      <c r="BW33" s="37" t="s">
        <v>36</v>
      </c>
      <c r="BX33" s="37" t="s">
        <v>36</v>
      </c>
      <c r="BY33" s="27" t="s">
        <v>36</v>
      </c>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302" customFormat="true" ht="15" customHeight="true" x14ac:dyDescent="0.2">
      <c r="A34" s="1051"/>
      <c r="B34" s="378" t="s">
        <v>49</v>
      </c>
      <c r="C34" s="57" t="s">
        <v>36</v>
      </c>
      <c r="D34" s="54" t="s">
        <v>36</v>
      </c>
      <c r="E34" s="54" t="s">
        <v>36</v>
      </c>
      <c r="F34" s="54" t="s">
        <v>36</v>
      </c>
      <c r="G34" s="51" t="s">
        <v>36</v>
      </c>
      <c r="H34" s="48" t="s">
        <v>36</v>
      </c>
      <c r="I34" s="54" t="s">
        <v>36</v>
      </c>
      <c r="J34" s="54" t="s">
        <v>36</v>
      </c>
      <c r="K34" s="54" t="s">
        <v>36</v>
      </c>
      <c r="L34" s="45" t="s">
        <v>36</v>
      </c>
      <c r="M34" s="57" t="s">
        <v>36</v>
      </c>
      <c r="N34" s="54" t="s">
        <v>36</v>
      </c>
      <c r="O34" s="54" t="s">
        <v>36</v>
      </c>
      <c r="P34" s="54" t="s">
        <v>36</v>
      </c>
      <c r="Q34" s="51" t="s">
        <v>36</v>
      </c>
      <c r="R34" s="48" t="s">
        <v>36</v>
      </c>
      <c r="S34" s="54" t="s">
        <v>36</v>
      </c>
      <c r="T34" s="54" t="s">
        <v>36</v>
      </c>
      <c r="U34" s="54" t="s">
        <v>36</v>
      </c>
      <c r="V34" s="54" t="s">
        <v>36</v>
      </c>
      <c r="W34" s="54" t="s">
        <v>36</v>
      </c>
      <c r="X34" s="54" t="s">
        <v>36</v>
      </c>
      <c r="Y34" s="45" t="s">
        <v>36</v>
      </c>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42"/>
      <c r="BA34" s="1039"/>
      <c r="BB34" s="583" t="s">
        <v>49</v>
      </c>
      <c r="BC34" s="41" t="s">
        <v>36</v>
      </c>
      <c r="BD34" s="37" t="s">
        <v>36</v>
      </c>
      <c r="BE34" s="37" t="s">
        <v>36</v>
      </c>
      <c r="BF34" s="37" t="s">
        <v>36</v>
      </c>
      <c r="BG34" s="32" t="s">
        <v>36</v>
      </c>
      <c r="BH34" s="41" t="s">
        <v>36</v>
      </c>
      <c r="BI34" s="37" t="s">
        <v>36</v>
      </c>
      <c r="BJ34" s="37" t="s">
        <v>36</v>
      </c>
      <c r="BK34" s="37" t="s">
        <v>36</v>
      </c>
      <c r="BL34" s="32" t="s">
        <v>36</v>
      </c>
      <c r="BM34" s="41" t="s">
        <v>36</v>
      </c>
      <c r="BN34" s="37" t="s">
        <v>36</v>
      </c>
      <c r="BO34" s="37" t="s">
        <v>36</v>
      </c>
      <c r="BP34" s="37" t="s">
        <v>36</v>
      </c>
      <c r="BQ34" s="32" t="s">
        <v>36</v>
      </c>
      <c r="BR34" s="41" t="s">
        <v>36</v>
      </c>
      <c r="BS34" s="37" t="s">
        <v>36</v>
      </c>
      <c r="BT34" s="37" t="s">
        <v>36</v>
      </c>
      <c r="BU34" s="37" t="s">
        <v>36</v>
      </c>
      <c r="BV34" s="37" t="s">
        <v>36</v>
      </c>
      <c r="BW34" s="37" t="s">
        <v>36</v>
      </c>
      <c r="BX34" s="37" t="s">
        <v>36</v>
      </c>
      <c r="BY34" s="27" t="s">
        <v>36</v>
      </c>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307" customFormat="true" ht="15" customHeight="true" x14ac:dyDescent="0.2">
      <c r="A35" s="1051" t="s">
        <v>56</v>
      </c>
      <c r="B35" s="378" t="s">
        <v>50</v>
      </c>
      <c r="C35" s="113">
        <v>2.1700084275156564</v>
      </c>
      <c r="D35" s="112">
        <v>5.1906839669434532</v>
      </c>
      <c r="E35" s="112">
        <v>16.147446461517195</v>
      </c>
      <c r="F35" s="112">
        <v>33.76432135364508</v>
      </c>
      <c r="G35" s="111">
        <v>76.07161881037932</v>
      </c>
      <c r="H35" s="110">
        <v>16.216109556728327</v>
      </c>
      <c r="I35" s="112">
        <v>35.917954429838545</v>
      </c>
      <c r="J35" s="112">
        <v>52.192378689798815</v>
      </c>
      <c r="K35" s="112">
        <v>71.728281161054994</v>
      </c>
      <c r="L35" s="109">
        <v>91.326917613962806</v>
      </c>
      <c r="M35" s="113">
        <v>1.7835482893478212</v>
      </c>
      <c r="N35" s="112">
        <v>2.8303840779677745</v>
      </c>
      <c r="O35" s="112">
        <v>4.2664907958613503</v>
      </c>
      <c r="P35" s="112">
        <v>10.906458622950133</v>
      </c>
      <c r="Q35" s="111">
        <v>28.298227967015421</v>
      </c>
      <c r="R35" s="110">
        <v>77.923076923076863</v>
      </c>
      <c r="S35" s="112">
        <v>6.1277315199907489</v>
      </c>
      <c r="T35" s="112">
        <v>23.224599646709233</v>
      </c>
      <c r="U35" s="112">
        <v>5.8998898117759078</v>
      </c>
      <c r="V35" s="112">
        <v>61.684172726456978</v>
      </c>
      <c r="W35" s="112">
        <v>7.4288032930365997</v>
      </c>
      <c r="X35" s="112">
        <v>3.0128517414544072</v>
      </c>
      <c r="Y35" s="109">
        <v>4.2525114892989189</v>
      </c>
      <c r="Z35" s="437"/>
      <c r="AA35" s="437"/>
      <c r="AB35" s="437"/>
      <c r="AC35" s="437"/>
      <c r="AD35" s="437"/>
      <c r="AE35" s="437"/>
      <c r="AF35" s="437"/>
      <c r="AG35" s="437"/>
      <c r="AH35" s="437"/>
      <c r="AI35" s="437"/>
      <c r="AJ35" s="437"/>
      <c r="AK35" s="437"/>
      <c r="AL35" s="437"/>
      <c r="AM35" s="437"/>
      <c r="AN35" s="437"/>
      <c r="AO35" s="437"/>
      <c r="AP35" s="437"/>
      <c r="AQ35" s="437"/>
      <c r="AR35" s="437"/>
      <c r="AS35" s="437"/>
      <c r="AT35" s="437"/>
      <c r="AU35" s="437"/>
      <c r="AV35" s="437"/>
      <c r="AW35" s="437"/>
      <c r="AX35" s="437"/>
      <c r="AY35" s="437"/>
      <c r="AZ35" s="800"/>
      <c r="BA35" s="1039" t="s">
        <v>56</v>
      </c>
      <c r="BB35" s="583" t="s">
        <v>50</v>
      </c>
      <c r="BC35" s="41" t="s">
        <v>36</v>
      </c>
      <c r="BD35" s="37" t="s">
        <v>36</v>
      </c>
      <c r="BE35" s="37" t="s">
        <v>36</v>
      </c>
      <c r="BF35" s="37" t="s">
        <v>36</v>
      </c>
      <c r="BG35" s="32" t="s">
        <v>36</v>
      </c>
      <c r="BH35" s="41" t="s">
        <v>36</v>
      </c>
      <c r="BI35" s="37" t="s">
        <v>36</v>
      </c>
      <c r="BJ35" s="37" t="s">
        <v>36</v>
      </c>
      <c r="BK35" s="37" t="s">
        <v>36</v>
      </c>
      <c r="BL35" s="32" t="s">
        <v>36</v>
      </c>
      <c r="BM35" s="41" t="s">
        <v>36</v>
      </c>
      <c r="BN35" s="37" t="s">
        <v>36</v>
      </c>
      <c r="BO35" s="37" t="s">
        <v>36</v>
      </c>
      <c r="BP35" s="37" t="s">
        <v>36</v>
      </c>
      <c r="BQ35" s="32" t="s">
        <v>36</v>
      </c>
      <c r="BR35" s="41" t="s">
        <v>36</v>
      </c>
      <c r="BS35" s="37" t="s">
        <v>36</v>
      </c>
      <c r="BT35" s="37" t="s">
        <v>36</v>
      </c>
      <c r="BU35" s="37" t="s">
        <v>36</v>
      </c>
      <c r="BV35" s="37" t="s">
        <v>36</v>
      </c>
      <c r="BW35" s="37" t="s">
        <v>36</v>
      </c>
      <c r="BX35" s="37" t="s">
        <v>36</v>
      </c>
      <c r="BY35" s="27" t="s">
        <v>36</v>
      </c>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307" customFormat="true" ht="15" customHeight="true" x14ac:dyDescent="0.2">
      <c r="A36" s="1051"/>
      <c r="B36" s="378" t="s">
        <v>49</v>
      </c>
      <c r="C36" s="113">
        <v>97.829991572484303</v>
      </c>
      <c r="D36" s="112">
        <v>94.809316033056547</v>
      </c>
      <c r="E36" s="112">
        <v>83.852553538482809</v>
      </c>
      <c r="F36" s="112">
        <v>66.235678646354671</v>
      </c>
      <c r="G36" s="111">
        <v>23.928381189620616</v>
      </c>
      <c r="H36" s="110">
        <v>83.783890443271616</v>
      </c>
      <c r="I36" s="112">
        <v>64.082045570161426</v>
      </c>
      <c r="J36" s="112">
        <v>47.807621310200943</v>
      </c>
      <c r="K36" s="112">
        <v>28.271718838944953</v>
      </c>
      <c r="L36" s="109">
        <v>8.6730823860371498</v>
      </c>
      <c r="M36" s="113">
        <v>98.21645171065218</v>
      </c>
      <c r="N36" s="112">
        <v>97.16961592203225</v>
      </c>
      <c r="O36" s="112">
        <v>95.733509204138628</v>
      </c>
      <c r="P36" s="112">
        <v>89.093541377049974</v>
      </c>
      <c r="Q36" s="111">
        <v>71.701772032984451</v>
      </c>
      <c r="R36" s="110">
        <v>22.076923076923023</v>
      </c>
      <c r="S36" s="112">
        <v>93.872268480009211</v>
      </c>
      <c r="T36" s="112">
        <v>76.775400353290664</v>
      </c>
      <c r="U36" s="112">
        <v>94.100110188224079</v>
      </c>
      <c r="V36" s="112">
        <v>38.315827273543555</v>
      </c>
      <c r="W36" s="112">
        <v>92.571196706963264</v>
      </c>
      <c r="X36" s="112">
        <v>96.987148258545574</v>
      </c>
      <c r="Y36" s="109">
        <v>95.747488510701103</v>
      </c>
      <c r="Z36" s="437"/>
      <c r="AA36" s="437"/>
      <c r="AB36" s="437"/>
      <c r="AC36" s="437"/>
      <c r="AD36" s="437"/>
      <c r="AE36" s="437"/>
      <c r="AF36" s="437"/>
      <c r="AG36" s="437"/>
      <c r="AH36" s="437"/>
      <c r="AI36" s="437"/>
      <c r="AJ36" s="437"/>
      <c r="AK36" s="437"/>
      <c r="AL36" s="437"/>
      <c r="AM36" s="437"/>
      <c r="AN36" s="437"/>
      <c r="AO36" s="437"/>
      <c r="AP36" s="437"/>
      <c r="AQ36" s="437"/>
      <c r="AR36" s="437"/>
      <c r="AS36" s="437"/>
      <c r="AT36" s="437"/>
      <c r="AU36" s="437"/>
      <c r="AV36" s="437"/>
      <c r="AW36" s="437"/>
      <c r="AX36" s="437"/>
      <c r="AY36" s="437"/>
      <c r="AZ36" s="800"/>
      <c r="BA36" s="1039"/>
      <c r="BB36" s="583" t="s">
        <v>49</v>
      </c>
      <c r="BC36" s="41" t="s">
        <v>36</v>
      </c>
      <c r="BD36" s="37" t="s">
        <v>36</v>
      </c>
      <c r="BE36" s="37" t="s">
        <v>36</v>
      </c>
      <c r="BF36" s="37" t="s">
        <v>36</v>
      </c>
      <c r="BG36" s="32" t="s">
        <v>36</v>
      </c>
      <c r="BH36" s="41" t="s">
        <v>36</v>
      </c>
      <c r="BI36" s="37" t="s">
        <v>36</v>
      </c>
      <c r="BJ36" s="37" t="s">
        <v>36</v>
      </c>
      <c r="BK36" s="37" t="s">
        <v>36</v>
      </c>
      <c r="BL36" s="32" t="s">
        <v>36</v>
      </c>
      <c r="BM36" s="41" t="s">
        <v>36</v>
      </c>
      <c r="BN36" s="37" t="s">
        <v>36</v>
      </c>
      <c r="BO36" s="37" t="s">
        <v>36</v>
      </c>
      <c r="BP36" s="37" t="s">
        <v>36</v>
      </c>
      <c r="BQ36" s="32" t="s">
        <v>36</v>
      </c>
      <c r="BR36" s="41" t="s">
        <v>36</v>
      </c>
      <c r="BS36" s="37" t="s">
        <v>36</v>
      </c>
      <c r="BT36" s="37" t="s">
        <v>36</v>
      </c>
      <c r="BU36" s="37" t="s">
        <v>36</v>
      </c>
      <c r="BV36" s="37" t="s">
        <v>36</v>
      </c>
      <c r="BW36" s="37" t="s">
        <v>36</v>
      </c>
      <c r="BX36" s="37" t="s">
        <v>36</v>
      </c>
      <c r="BY36" s="27" t="s">
        <v>36</v>
      </c>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307" customFormat="true" ht="15" customHeight="true" x14ac:dyDescent="0.2">
      <c r="A37" s="1051" t="s">
        <v>167</v>
      </c>
      <c r="B37" s="378" t="s">
        <v>50</v>
      </c>
      <c r="C37" s="113">
        <v>1.1912210067210904</v>
      </c>
      <c r="D37" s="112">
        <v>3.6576161818317083</v>
      </c>
      <c r="E37" s="112">
        <v>14.588039723406403</v>
      </c>
      <c r="F37" s="112">
        <v>36.285283104575008</v>
      </c>
      <c r="G37" s="111">
        <v>80.790642502018812</v>
      </c>
      <c r="H37" s="110">
        <v>17.861006013588547</v>
      </c>
      <c r="I37" s="112">
        <v>39.146643811867854</v>
      </c>
      <c r="J37" s="112">
        <v>58.377530406141922</v>
      </c>
      <c r="K37" s="112">
        <v>77.016223207661653</v>
      </c>
      <c r="L37" s="109">
        <v>94.689348563237388</v>
      </c>
      <c r="M37" s="113">
        <v>0.79386252390655043</v>
      </c>
      <c r="N37" s="112">
        <v>0.3575897454673776</v>
      </c>
      <c r="O37" s="112">
        <v>2.8856443814278245</v>
      </c>
      <c r="P37" s="112">
        <v>6.3430930267072041</v>
      </c>
      <c r="Q37" s="111">
        <v>28.096736481531025</v>
      </c>
      <c r="R37" s="110">
        <v>96.476190476190467</v>
      </c>
      <c r="S37" s="112">
        <v>5.6130166104906811</v>
      </c>
      <c r="T37" s="112">
        <v>20.616064384883561</v>
      </c>
      <c r="U37" s="112">
        <v>4.8739149117674794</v>
      </c>
      <c r="V37" s="112">
        <v>67.485691730807503</v>
      </c>
      <c r="W37" s="112">
        <v>8.1747843811813592</v>
      </c>
      <c r="X37" s="112">
        <v>3.612670654361458</v>
      </c>
      <c r="Y37" s="109">
        <v>3.663870762416531</v>
      </c>
      <c r="Z37" s="437"/>
      <c r="AA37" s="437"/>
      <c r="AB37" s="437"/>
      <c r="AC37" s="437"/>
      <c r="AD37" s="437"/>
      <c r="AE37" s="437"/>
      <c r="AF37" s="437"/>
      <c r="AG37" s="437"/>
      <c r="AH37" s="437"/>
      <c r="AI37" s="437"/>
      <c r="AJ37" s="437"/>
      <c r="AK37" s="437"/>
      <c r="AL37" s="437"/>
      <c r="AM37" s="437"/>
      <c r="AN37" s="437"/>
      <c r="AO37" s="437"/>
      <c r="AP37" s="437"/>
      <c r="AQ37" s="437"/>
      <c r="AR37" s="437"/>
      <c r="AS37" s="437"/>
      <c r="AT37" s="437"/>
      <c r="AU37" s="437"/>
      <c r="AV37" s="437"/>
      <c r="AW37" s="437"/>
      <c r="AX37" s="437"/>
      <c r="AY37" s="437"/>
      <c r="AZ37" s="800"/>
      <c r="BA37" s="1039" t="s">
        <v>127</v>
      </c>
      <c r="BB37" s="583" t="s">
        <v>50</v>
      </c>
      <c r="BC37" s="41" t="s">
        <v>36</v>
      </c>
      <c r="BD37" s="37" t="s">
        <v>36</v>
      </c>
      <c r="BE37" s="37" t="s">
        <v>36</v>
      </c>
      <c r="BF37" s="37" t="s">
        <v>36</v>
      </c>
      <c r="BG37" s="32" t="s">
        <v>36</v>
      </c>
      <c r="BH37" s="41" t="s">
        <v>36</v>
      </c>
      <c r="BI37" s="37" t="s">
        <v>36</v>
      </c>
      <c r="BJ37" s="37" t="s">
        <v>36</v>
      </c>
      <c r="BK37" s="37" t="s">
        <v>36</v>
      </c>
      <c r="BL37" s="32" t="s">
        <v>36</v>
      </c>
      <c r="BM37" s="41" t="s">
        <v>36</v>
      </c>
      <c r="BN37" s="37" t="s">
        <v>36</v>
      </c>
      <c r="BO37" s="37" t="s">
        <v>36</v>
      </c>
      <c r="BP37" s="37" t="s">
        <v>36</v>
      </c>
      <c r="BQ37" s="32" t="s">
        <v>36</v>
      </c>
      <c r="BR37" s="41" t="s">
        <v>36</v>
      </c>
      <c r="BS37" s="37" t="s">
        <v>36</v>
      </c>
      <c r="BT37" s="37" t="s">
        <v>36</v>
      </c>
      <c r="BU37" s="37" t="s">
        <v>36</v>
      </c>
      <c r="BV37" s="37" t="s">
        <v>36</v>
      </c>
      <c r="BW37" s="37" t="s">
        <v>36</v>
      </c>
      <c r="BX37" s="37" t="s">
        <v>36</v>
      </c>
      <c r="BY37" s="27" t="s">
        <v>36</v>
      </c>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307" customFormat="true" ht="15" customHeight="true" x14ac:dyDescent="0.2">
      <c r="A38" s="1051"/>
      <c r="B38" s="378" t="s">
        <v>49</v>
      </c>
      <c r="C38" s="113">
        <v>98.808778993278906</v>
      </c>
      <c r="D38" s="112">
        <v>96.342383818168301</v>
      </c>
      <c r="E38" s="112">
        <v>85.411960276593589</v>
      </c>
      <c r="F38" s="112">
        <v>63.714716895424729</v>
      </c>
      <c r="G38" s="111">
        <v>19.209357497981113</v>
      </c>
      <c r="H38" s="110">
        <v>82.138993986411307</v>
      </c>
      <c r="I38" s="112">
        <v>60.853356188132054</v>
      </c>
      <c r="J38" s="112">
        <v>41.622469593857865</v>
      </c>
      <c r="K38" s="112">
        <v>22.983776792338364</v>
      </c>
      <c r="L38" s="109">
        <v>5.3106514367626003</v>
      </c>
      <c r="M38" s="113">
        <v>99.206137476093446</v>
      </c>
      <c r="N38" s="112">
        <v>99.642410254532635</v>
      </c>
      <c r="O38" s="112">
        <v>97.114355618572162</v>
      </c>
      <c r="P38" s="112">
        <v>93.656906973292763</v>
      </c>
      <c r="Q38" s="111">
        <v>71.903263518468918</v>
      </c>
      <c r="R38" s="110">
        <v>3.5238095238095171</v>
      </c>
      <c r="S38" s="112">
        <v>94.386983389509311</v>
      </c>
      <c r="T38" s="112">
        <v>79.383935615116329</v>
      </c>
      <c r="U38" s="112">
        <v>95.126085088232529</v>
      </c>
      <c r="V38" s="112">
        <v>32.514308269192895</v>
      </c>
      <c r="W38" s="112">
        <v>91.825215618818604</v>
      </c>
      <c r="X38" s="112">
        <v>96.387329345638548</v>
      </c>
      <c r="Y38" s="109">
        <v>96.336129237583492</v>
      </c>
      <c r="Z38" s="437"/>
      <c r="AA38" s="437"/>
      <c r="AB38" s="437"/>
      <c r="AC38" s="437"/>
      <c r="AD38" s="437"/>
      <c r="AE38" s="437"/>
      <c r="AF38" s="437"/>
      <c r="AG38" s="437"/>
      <c r="AH38" s="437"/>
      <c r="AI38" s="437"/>
      <c r="AJ38" s="437"/>
      <c r="AK38" s="437"/>
      <c r="AL38" s="437"/>
      <c r="AM38" s="437"/>
      <c r="AN38" s="437"/>
      <c r="AO38" s="437"/>
      <c r="AP38" s="437"/>
      <c r="AQ38" s="437"/>
      <c r="AR38" s="437"/>
      <c r="AS38" s="437"/>
      <c r="AT38" s="437"/>
      <c r="AU38" s="437"/>
      <c r="AV38" s="437"/>
      <c r="AW38" s="437"/>
      <c r="AX38" s="437"/>
      <c r="AY38" s="437"/>
      <c r="AZ38" s="800"/>
      <c r="BA38" s="1039"/>
      <c r="BB38" s="583" t="s">
        <v>49</v>
      </c>
      <c r="BC38" s="41" t="s">
        <v>36</v>
      </c>
      <c r="BD38" s="37" t="s">
        <v>36</v>
      </c>
      <c r="BE38" s="37" t="s">
        <v>36</v>
      </c>
      <c r="BF38" s="37" t="s">
        <v>36</v>
      </c>
      <c r="BG38" s="32" t="s">
        <v>36</v>
      </c>
      <c r="BH38" s="41" t="s">
        <v>36</v>
      </c>
      <c r="BI38" s="37" t="s">
        <v>36</v>
      </c>
      <c r="BJ38" s="37" t="s">
        <v>36</v>
      </c>
      <c r="BK38" s="37" t="s">
        <v>36</v>
      </c>
      <c r="BL38" s="32" t="s">
        <v>36</v>
      </c>
      <c r="BM38" s="41" t="s">
        <v>36</v>
      </c>
      <c r="BN38" s="37" t="s">
        <v>36</v>
      </c>
      <c r="BO38" s="37" t="s">
        <v>36</v>
      </c>
      <c r="BP38" s="37" t="s">
        <v>36</v>
      </c>
      <c r="BQ38" s="32" t="s">
        <v>36</v>
      </c>
      <c r="BR38" s="41" t="s">
        <v>36</v>
      </c>
      <c r="BS38" s="37" t="s">
        <v>36</v>
      </c>
      <c r="BT38" s="37" t="s">
        <v>36</v>
      </c>
      <c r="BU38" s="37" t="s">
        <v>36</v>
      </c>
      <c r="BV38" s="37" t="s">
        <v>36</v>
      </c>
      <c r="BW38" s="37" t="s">
        <v>36</v>
      </c>
      <c r="BX38" s="37" t="s">
        <v>36</v>
      </c>
      <c r="BY38" s="27" t="s">
        <v>36</v>
      </c>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302" customFormat="true" ht="15" customHeight="true" x14ac:dyDescent="0.2">
      <c r="A39" s="1051" t="s">
        <v>124</v>
      </c>
      <c r="B39" s="378" t="s">
        <v>50</v>
      </c>
      <c r="C39" s="57" t="s">
        <v>36</v>
      </c>
      <c r="D39" s="54" t="s">
        <v>36</v>
      </c>
      <c r="E39" s="54" t="s">
        <v>36</v>
      </c>
      <c r="F39" s="54" t="s">
        <v>36</v>
      </c>
      <c r="G39" s="51" t="s">
        <v>36</v>
      </c>
      <c r="H39" s="48" t="s">
        <v>36</v>
      </c>
      <c r="I39" s="54" t="s">
        <v>36</v>
      </c>
      <c r="J39" s="54" t="s">
        <v>36</v>
      </c>
      <c r="K39" s="54" t="s">
        <v>36</v>
      </c>
      <c r="L39" s="45" t="s">
        <v>36</v>
      </c>
      <c r="M39" s="57" t="s">
        <v>36</v>
      </c>
      <c r="N39" s="54" t="s">
        <v>36</v>
      </c>
      <c r="O39" s="54" t="s">
        <v>36</v>
      </c>
      <c r="P39" s="54" t="s">
        <v>36</v>
      </c>
      <c r="Q39" s="51" t="s">
        <v>36</v>
      </c>
      <c r="R39" s="48" t="s">
        <v>36</v>
      </c>
      <c r="S39" s="54" t="s">
        <v>36</v>
      </c>
      <c r="T39" s="54" t="s">
        <v>36</v>
      </c>
      <c r="U39" s="54" t="s">
        <v>36</v>
      </c>
      <c r="V39" s="54" t="s">
        <v>36</v>
      </c>
      <c r="W39" s="54" t="s">
        <v>36</v>
      </c>
      <c r="X39" s="54" t="s">
        <v>36</v>
      </c>
      <c r="Y39" s="45" t="s">
        <v>36</v>
      </c>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42"/>
      <c r="BA39" s="1039" t="s">
        <v>124</v>
      </c>
      <c r="BB39" s="583" t="s">
        <v>50</v>
      </c>
      <c r="BC39" s="41" t="s">
        <v>36</v>
      </c>
      <c r="BD39" s="37" t="s">
        <v>36</v>
      </c>
      <c r="BE39" s="37" t="s">
        <v>36</v>
      </c>
      <c r="BF39" s="37" t="s">
        <v>36</v>
      </c>
      <c r="BG39" s="32" t="s">
        <v>36</v>
      </c>
      <c r="BH39" s="41" t="s">
        <v>36</v>
      </c>
      <c r="BI39" s="37" t="s">
        <v>36</v>
      </c>
      <c r="BJ39" s="37" t="s">
        <v>36</v>
      </c>
      <c r="BK39" s="37" t="s">
        <v>36</v>
      </c>
      <c r="BL39" s="32" t="s">
        <v>36</v>
      </c>
      <c r="BM39" s="41" t="s">
        <v>36</v>
      </c>
      <c r="BN39" s="37" t="s">
        <v>36</v>
      </c>
      <c r="BO39" s="37" t="s">
        <v>36</v>
      </c>
      <c r="BP39" s="37" t="s">
        <v>36</v>
      </c>
      <c r="BQ39" s="32" t="s">
        <v>36</v>
      </c>
      <c r="BR39" s="41" t="s">
        <v>36</v>
      </c>
      <c r="BS39" s="37" t="s">
        <v>36</v>
      </c>
      <c r="BT39" s="37" t="s">
        <v>36</v>
      </c>
      <c r="BU39" s="37" t="s">
        <v>36</v>
      </c>
      <c r="BV39" s="37" t="s">
        <v>36</v>
      </c>
      <c r="BW39" s="37" t="s">
        <v>36</v>
      </c>
      <c r="BX39" s="37" t="s">
        <v>36</v>
      </c>
      <c r="BY39" s="27" t="s">
        <v>36</v>
      </c>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02" customFormat="true" ht="15" customHeight="true" x14ac:dyDescent="0.2">
      <c r="A40" s="1051"/>
      <c r="B40" s="378" t="s">
        <v>49</v>
      </c>
      <c r="C40" s="57" t="s">
        <v>36</v>
      </c>
      <c r="D40" s="54" t="s">
        <v>36</v>
      </c>
      <c r="E40" s="54" t="s">
        <v>36</v>
      </c>
      <c r="F40" s="54" t="s">
        <v>36</v>
      </c>
      <c r="G40" s="51" t="s">
        <v>36</v>
      </c>
      <c r="H40" s="48" t="s">
        <v>36</v>
      </c>
      <c r="I40" s="54" t="s">
        <v>36</v>
      </c>
      <c r="J40" s="54" t="s">
        <v>36</v>
      </c>
      <c r="K40" s="54" t="s">
        <v>36</v>
      </c>
      <c r="L40" s="45" t="s">
        <v>36</v>
      </c>
      <c r="M40" s="57" t="s">
        <v>36</v>
      </c>
      <c r="N40" s="54" t="s">
        <v>36</v>
      </c>
      <c r="O40" s="54" t="s">
        <v>36</v>
      </c>
      <c r="P40" s="54" t="s">
        <v>36</v>
      </c>
      <c r="Q40" s="51" t="s">
        <v>36</v>
      </c>
      <c r="R40" s="48" t="s">
        <v>36</v>
      </c>
      <c r="S40" s="54" t="s">
        <v>36</v>
      </c>
      <c r="T40" s="54" t="s">
        <v>36</v>
      </c>
      <c r="U40" s="54" t="s">
        <v>36</v>
      </c>
      <c r="V40" s="54" t="s">
        <v>36</v>
      </c>
      <c r="W40" s="54" t="s">
        <v>36</v>
      </c>
      <c r="X40" s="54" t="s">
        <v>36</v>
      </c>
      <c r="Y40" s="45" t="s">
        <v>36</v>
      </c>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42"/>
      <c r="BA40" s="1039"/>
      <c r="BB40" s="583" t="s">
        <v>49</v>
      </c>
      <c r="BC40" s="41" t="s">
        <v>36</v>
      </c>
      <c r="BD40" s="37" t="s">
        <v>36</v>
      </c>
      <c r="BE40" s="37" t="s">
        <v>36</v>
      </c>
      <c r="BF40" s="37" t="s">
        <v>36</v>
      </c>
      <c r="BG40" s="32" t="s">
        <v>36</v>
      </c>
      <c r="BH40" s="41" t="s">
        <v>36</v>
      </c>
      <c r="BI40" s="37" t="s">
        <v>36</v>
      </c>
      <c r="BJ40" s="37" t="s">
        <v>36</v>
      </c>
      <c r="BK40" s="37" t="s">
        <v>36</v>
      </c>
      <c r="BL40" s="32" t="s">
        <v>36</v>
      </c>
      <c r="BM40" s="41" t="s">
        <v>36</v>
      </c>
      <c r="BN40" s="37" t="s">
        <v>36</v>
      </c>
      <c r="BO40" s="37" t="s">
        <v>36</v>
      </c>
      <c r="BP40" s="37" t="s">
        <v>36</v>
      </c>
      <c r="BQ40" s="32" t="s">
        <v>36</v>
      </c>
      <c r="BR40" s="41" t="s">
        <v>36</v>
      </c>
      <c r="BS40" s="37" t="s">
        <v>36</v>
      </c>
      <c r="BT40" s="37" t="s">
        <v>36</v>
      </c>
      <c r="BU40" s="37" t="s">
        <v>36</v>
      </c>
      <c r="BV40" s="37" t="s">
        <v>36</v>
      </c>
      <c r="BW40" s="37" t="s">
        <v>36</v>
      </c>
      <c r="BX40" s="37" t="s">
        <v>36</v>
      </c>
      <c r="BY40" s="27" t="s">
        <v>36</v>
      </c>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307" customFormat="true" ht="15" customHeight="true" x14ac:dyDescent="0.2">
      <c r="A41" s="1051" t="s">
        <v>57</v>
      </c>
      <c r="B41" s="378" t="s">
        <v>50</v>
      </c>
      <c r="C41" s="113">
        <v>18.99268550888214</v>
      </c>
      <c r="D41" s="112">
        <v>13.325174021485656</v>
      </c>
      <c r="E41" s="112">
        <v>13.543129941164963</v>
      </c>
      <c r="F41" s="112">
        <v>11.135610850596729</v>
      </c>
      <c r="G41" s="111">
        <v>4.496825526676429</v>
      </c>
      <c r="H41" s="110">
        <v>16.271505591403397</v>
      </c>
      <c r="I41" s="112">
        <v>7.387732378478189</v>
      </c>
      <c r="J41" s="112">
        <v>7.8558682896930856</v>
      </c>
      <c r="K41" s="112">
        <v>5.33716910955527</v>
      </c>
      <c r="L41" s="109">
        <v>1.7297076759850663</v>
      </c>
      <c r="M41" s="113">
        <v>19.275043920217851</v>
      </c>
      <c r="N41" s="112">
        <v>14.516357845747235</v>
      </c>
      <c r="O41" s="112">
        <v>14.524678060274557</v>
      </c>
      <c r="P41" s="112">
        <v>14.347569374173682</v>
      </c>
      <c r="Q41" s="111">
        <v>13.361343913614441</v>
      </c>
      <c r="R41" s="110">
        <v>0.39123630672926352</v>
      </c>
      <c r="S41" s="112">
        <v>35.76643992705133</v>
      </c>
      <c r="T41" s="112">
        <v>6.0075075149098405</v>
      </c>
      <c r="U41" s="112">
        <v>15.801269503455922</v>
      </c>
      <c r="V41" s="112">
        <v>6.5323455005421263</v>
      </c>
      <c r="W41" s="112">
        <v>5.8456827388836086</v>
      </c>
      <c r="X41" s="112">
        <v>18.800574159786049</v>
      </c>
      <c r="Y41" s="109">
        <v>17.447889184727529</v>
      </c>
      <c r="Z41" s="437"/>
      <c r="AA41" s="437"/>
      <c r="AB41" s="437"/>
      <c r="AC41" s="437"/>
      <c r="AD41" s="437"/>
      <c r="AE41" s="437"/>
      <c r="AF41" s="437"/>
      <c r="AG41" s="437"/>
      <c r="AH41" s="437"/>
      <c r="AI41" s="437"/>
      <c r="AJ41" s="437"/>
      <c r="AK41" s="437"/>
      <c r="AL41" s="437"/>
      <c r="AM41" s="437"/>
      <c r="AN41" s="437"/>
      <c r="AO41" s="437"/>
      <c r="AP41" s="437"/>
      <c r="AQ41" s="437"/>
      <c r="AR41" s="437"/>
      <c r="AS41" s="437"/>
      <c r="AT41" s="437"/>
      <c r="AU41" s="437"/>
      <c r="AV41" s="437"/>
      <c r="AW41" s="437"/>
      <c r="AX41" s="437"/>
      <c r="AY41" s="437"/>
      <c r="AZ41" s="800"/>
      <c r="BA41" s="1039" t="s">
        <v>57</v>
      </c>
      <c r="BB41" s="583" t="s">
        <v>50</v>
      </c>
      <c r="BC41" s="41" t="s">
        <v>36</v>
      </c>
      <c r="BD41" s="37" t="s">
        <v>36</v>
      </c>
      <c r="BE41" s="37" t="s">
        <v>36</v>
      </c>
      <c r="BF41" s="37" t="s">
        <v>36</v>
      </c>
      <c r="BG41" s="32" t="s">
        <v>36</v>
      </c>
      <c r="BH41" s="41" t="s">
        <v>36</v>
      </c>
      <c r="BI41" s="37" t="s">
        <v>36</v>
      </c>
      <c r="BJ41" s="37" t="s">
        <v>36</v>
      </c>
      <c r="BK41" s="37" t="s">
        <v>36</v>
      </c>
      <c r="BL41" s="32" t="s">
        <v>36</v>
      </c>
      <c r="BM41" s="41" t="s">
        <v>36</v>
      </c>
      <c r="BN41" s="37" t="s">
        <v>36</v>
      </c>
      <c r="BO41" s="37" t="s">
        <v>36</v>
      </c>
      <c r="BP41" s="37" t="s">
        <v>36</v>
      </c>
      <c r="BQ41" s="32" t="s">
        <v>36</v>
      </c>
      <c r="BR41" s="41" t="s">
        <v>36</v>
      </c>
      <c r="BS41" s="37" t="s">
        <v>36</v>
      </c>
      <c r="BT41" s="37" t="s">
        <v>36</v>
      </c>
      <c r="BU41" s="37" t="s">
        <v>36</v>
      </c>
      <c r="BV41" s="37" t="s">
        <v>36</v>
      </c>
      <c r="BW41" s="37" t="s">
        <v>36</v>
      </c>
      <c r="BX41" s="37" t="s">
        <v>36</v>
      </c>
      <c r="BY41" s="27" t="s">
        <v>36</v>
      </c>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307" customFormat="true" ht="15" customHeight="true" x14ac:dyDescent="0.2">
      <c r="A42" s="1051"/>
      <c r="B42" s="378" t="s">
        <v>49</v>
      </c>
      <c r="C42" s="113">
        <v>81.007314491117782</v>
      </c>
      <c r="D42" s="112">
        <v>86.674825978514363</v>
      </c>
      <c r="E42" s="112">
        <v>86.456870058835023</v>
      </c>
      <c r="F42" s="112">
        <v>88.864389149403195</v>
      </c>
      <c r="G42" s="111">
        <v>95.503174473323568</v>
      </c>
      <c r="H42" s="110">
        <v>83.72849440859666</v>
      </c>
      <c r="I42" s="112">
        <v>92.612267621521823</v>
      </c>
      <c r="J42" s="112">
        <v>92.14413171030688</v>
      </c>
      <c r="K42" s="112">
        <v>94.66283089044471</v>
      </c>
      <c r="L42" s="109">
        <v>98.270292324014932</v>
      </c>
      <c r="M42" s="113">
        <v>80.724956079782103</v>
      </c>
      <c r="N42" s="112">
        <v>85.483642154252863</v>
      </c>
      <c r="O42" s="112">
        <v>85.475321939725418</v>
      </c>
      <c r="P42" s="112">
        <v>85.65243062582644</v>
      </c>
      <c r="Q42" s="111">
        <v>86.638656086385581</v>
      </c>
      <c r="R42" s="110">
        <v>99.608763693270731</v>
      </c>
      <c r="S42" s="112">
        <v>64.233560072948549</v>
      </c>
      <c r="T42" s="112">
        <v>93.992492485090068</v>
      </c>
      <c r="U42" s="112">
        <v>84.198730496544073</v>
      </c>
      <c r="V42" s="112">
        <v>93.467654499457979</v>
      </c>
      <c r="W42" s="112">
        <v>94.15431726111629</v>
      </c>
      <c r="X42" s="112">
        <v>81.199425840214005</v>
      </c>
      <c r="Y42" s="109">
        <v>82.552110815272513</v>
      </c>
      <c r="Z42" s="437"/>
      <c r="AA42" s="437"/>
      <c r="AB42" s="437"/>
      <c r="AC42" s="437"/>
      <c r="AD42" s="437"/>
      <c r="AE42" s="437"/>
      <c r="AF42" s="437"/>
      <c r="AG42" s="437"/>
      <c r="AH42" s="437"/>
      <c r="AI42" s="437"/>
      <c r="AJ42" s="437"/>
      <c r="AK42" s="437"/>
      <c r="AL42" s="437"/>
      <c r="AM42" s="437"/>
      <c r="AN42" s="437"/>
      <c r="AO42" s="437"/>
      <c r="AP42" s="437"/>
      <c r="AQ42" s="437"/>
      <c r="AR42" s="437"/>
      <c r="AS42" s="437"/>
      <c r="AT42" s="437"/>
      <c r="AU42" s="437"/>
      <c r="AV42" s="437"/>
      <c r="AW42" s="437"/>
      <c r="AX42" s="437"/>
      <c r="AY42" s="437"/>
      <c r="AZ42" s="800"/>
      <c r="BA42" s="1039"/>
      <c r="BB42" s="583" t="s">
        <v>49</v>
      </c>
      <c r="BC42" s="41" t="s">
        <v>36</v>
      </c>
      <c r="BD42" s="37" t="s">
        <v>36</v>
      </c>
      <c r="BE42" s="37" t="s">
        <v>36</v>
      </c>
      <c r="BF42" s="37" t="s">
        <v>36</v>
      </c>
      <c r="BG42" s="32" t="s">
        <v>36</v>
      </c>
      <c r="BH42" s="41" t="s">
        <v>36</v>
      </c>
      <c r="BI42" s="37" t="s">
        <v>36</v>
      </c>
      <c r="BJ42" s="37" t="s">
        <v>36</v>
      </c>
      <c r="BK42" s="37" t="s">
        <v>36</v>
      </c>
      <c r="BL42" s="32" t="s">
        <v>36</v>
      </c>
      <c r="BM42" s="41" t="s">
        <v>36</v>
      </c>
      <c r="BN42" s="37" t="s">
        <v>36</v>
      </c>
      <c r="BO42" s="37" t="s">
        <v>36</v>
      </c>
      <c r="BP42" s="37" t="s">
        <v>36</v>
      </c>
      <c r="BQ42" s="32" t="s">
        <v>36</v>
      </c>
      <c r="BR42" s="41" t="s">
        <v>36</v>
      </c>
      <c r="BS42" s="37" t="s">
        <v>36</v>
      </c>
      <c r="BT42" s="37" t="s">
        <v>36</v>
      </c>
      <c r="BU42" s="37" t="s">
        <v>36</v>
      </c>
      <c r="BV42" s="37" t="s">
        <v>36</v>
      </c>
      <c r="BW42" s="37" t="s">
        <v>36</v>
      </c>
      <c r="BX42" s="37" t="s">
        <v>36</v>
      </c>
      <c r="BY42" s="27" t="s">
        <v>36</v>
      </c>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307" customFormat="true" ht="15" customHeight="true" x14ac:dyDescent="0.2">
      <c r="A43" s="1051" t="s">
        <v>54</v>
      </c>
      <c r="B43" s="378" t="s">
        <v>50</v>
      </c>
      <c r="C43" s="57" t="s">
        <v>36</v>
      </c>
      <c r="D43" s="54" t="s">
        <v>36</v>
      </c>
      <c r="E43" s="54" t="s">
        <v>36</v>
      </c>
      <c r="F43" s="54" t="s">
        <v>36</v>
      </c>
      <c r="G43" s="51" t="s">
        <v>36</v>
      </c>
      <c r="H43" s="48" t="s">
        <v>36</v>
      </c>
      <c r="I43" s="54" t="s">
        <v>36</v>
      </c>
      <c r="J43" s="54" t="s">
        <v>36</v>
      </c>
      <c r="K43" s="54" t="s">
        <v>36</v>
      </c>
      <c r="L43" s="45" t="s">
        <v>36</v>
      </c>
      <c r="M43" s="57" t="s">
        <v>36</v>
      </c>
      <c r="N43" s="54" t="s">
        <v>36</v>
      </c>
      <c r="O43" s="54" t="s">
        <v>36</v>
      </c>
      <c r="P43" s="54" t="s">
        <v>36</v>
      </c>
      <c r="Q43" s="51" t="s">
        <v>36</v>
      </c>
      <c r="R43" s="48" t="s">
        <v>36</v>
      </c>
      <c r="S43" s="54" t="s">
        <v>36</v>
      </c>
      <c r="T43" s="54" t="s">
        <v>36</v>
      </c>
      <c r="U43" s="54" t="s">
        <v>36</v>
      </c>
      <c r="V43" s="54" t="s">
        <v>36</v>
      </c>
      <c r="W43" s="54" t="s">
        <v>36</v>
      </c>
      <c r="X43" s="54" t="s">
        <v>36</v>
      </c>
      <c r="Y43" s="45" t="s">
        <v>36</v>
      </c>
      <c r="Z43" s="437"/>
      <c r="AA43" s="437"/>
      <c r="AB43" s="437"/>
      <c r="AC43" s="437"/>
      <c r="AD43" s="437"/>
      <c r="AE43" s="437"/>
      <c r="AF43" s="437"/>
      <c r="AG43" s="437"/>
      <c r="AH43" s="437"/>
      <c r="AI43" s="437"/>
      <c r="AJ43" s="437"/>
      <c r="AK43" s="437"/>
      <c r="AL43" s="437"/>
      <c r="AM43" s="437"/>
      <c r="AN43" s="437"/>
      <c r="AO43" s="437"/>
      <c r="AP43" s="437"/>
      <c r="AQ43" s="437"/>
      <c r="AR43" s="437"/>
      <c r="AS43" s="437"/>
      <c r="AT43" s="437"/>
      <c r="AU43" s="437"/>
      <c r="AV43" s="437"/>
      <c r="AW43" s="437"/>
      <c r="AX43" s="437"/>
      <c r="AY43" s="437"/>
      <c r="AZ43" s="800"/>
      <c r="BA43" s="1039" t="s">
        <v>54</v>
      </c>
      <c r="BB43" s="583" t="s">
        <v>50</v>
      </c>
      <c r="BC43" s="41" t="s">
        <v>36</v>
      </c>
      <c r="BD43" s="37" t="s">
        <v>36</v>
      </c>
      <c r="BE43" s="37" t="s">
        <v>36</v>
      </c>
      <c r="BF43" s="37" t="s">
        <v>36</v>
      </c>
      <c r="BG43" s="32" t="s">
        <v>36</v>
      </c>
      <c r="BH43" s="41" t="s">
        <v>36</v>
      </c>
      <c r="BI43" s="37" t="s">
        <v>36</v>
      </c>
      <c r="BJ43" s="37" t="s">
        <v>36</v>
      </c>
      <c r="BK43" s="37" t="s">
        <v>36</v>
      </c>
      <c r="BL43" s="32" t="s">
        <v>36</v>
      </c>
      <c r="BM43" s="41" t="s">
        <v>36</v>
      </c>
      <c r="BN43" s="37" t="s">
        <v>36</v>
      </c>
      <c r="BO43" s="37" t="s">
        <v>36</v>
      </c>
      <c r="BP43" s="37" t="s">
        <v>36</v>
      </c>
      <c r="BQ43" s="32" t="s">
        <v>36</v>
      </c>
      <c r="BR43" s="41" t="s">
        <v>36</v>
      </c>
      <c r="BS43" s="37" t="s">
        <v>36</v>
      </c>
      <c r="BT43" s="37" t="s">
        <v>36</v>
      </c>
      <c r="BU43" s="37" t="s">
        <v>36</v>
      </c>
      <c r="BV43" s="37" t="s">
        <v>36</v>
      </c>
      <c r="BW43" s="37" t="s">
        <v>36</v>
      </c>
      <c r="BX43" s="37" t="s">
        <v>36</v>
      </c>
      <c r="BY43" s="27" t="s">
        <v>36</v>
      </c>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307" customFormat="true" ht="15" customHeight="true" x14ac:dyDescent="0.2">
      <c r="A44" s="1051"/>
      <c r="B44" s="378" t="s">
        <v>49</v>
      </c>
      <c r="C44" s="57" t="s">
        <v>36</v>
      </c>
      <c r="D44" s="54" t="s">
        <v>36</v>
      </c>
      <c r="E44" s="54" t="s">
        <v>36</v>
      </c>
      <c r="F44" s="54" t="s">
        <v>36</v>
      </c>
      <c r="G44" s="51" t="s">
        <v>36</v>
      </c>
      <c r="H44" s="48" t="s">
        <v>36</v>
      </c>
      <c r="I44" s="54" t="s">
        <v>36</v>
      </c>
      <c r="J44" s="54" t="s">
        <v>36</v>
      </c>
      <c r="K44" s="54" t="s">
        <v>36</v>
      </c>
      <c r="L44" s="45" t="s">
        <v>36</v>
      </c>
      <c r="M44" s="57" t="s">
        <v>36</v>
      </c>
      <c r="N44" s="54" t="s">
        <v>36</v>
      </c>
      <c r="O44" s="54" t="s">
        <v>36</v>
      </c>
      <c r="P44" s="54" t="s">
        <v>36</v>
      </c>
      <c r="Q44" s="51" t="s">
        <v>36</v>
      </c>
      <c r="R44" s="48" t="s">
        <v>36</v>
      </c>
      <c r="S44" s="54" t="s">
        <v>36</v>
      </c>
      <c r="T44" s="54" t="s">
        <v>36</v>
      </c>
      <c r="U44" s="54" t="s">
        <v>36</v>
      </c>
      <c r="V44" s="54" t="s">
        <v>36</v>
      </c>
      <c r="W44" s="54" t="s">
        <v>36</v>
      </c>
      <c r="X44" s="54" t="s">
        <v>36</v>
      </c>
      <c r="Y44" s="45" t="s">
        <v>36</v>
      </c>
      <c r="Z44" s="437"/>
      <c r="AA44" s="437"/>
      <c r="AB44" s="437"/>
      <c r="AC44" s="437"/>
      <c r="AD44" s="437"/>
      <c r="AE44" s="437"/>
      <c r="AF44" s="437"/>
      <c r="AG44" s="437"/>
      <c r="AH44" s="437"/>
      <c r="AI44" s="437"/>
      <c r="AJ44" s="437"/>
      <c r="AK44" s="437"/>
      <c r="AL44" s="437"/>
      <c r="AM44" s="437"/>
      <c r="AN44" s="437"/>
      <c r="AO44" s="437"/>
      <c r="AP44" s="437"/>
      <c r="AQ44" s="437"/>
      <c r="AR44" s="437"/>
      <c r="AS44" s="437"/>
      <c r="AT44" s="437"/>
      <c r="AU44" s="437"/>
      <c r="AV44" s="437"/>
      <c r="AW44" s="437"/>
      <c r="AX44" s="437"/>
      <c r="AY44" s="437"/>
      <c r="AZ44" s="800"/>
      <c r="BA44" s="1039"/>
      <c r="BB44" s="583" t="s">
        <v>49</v>
      </c>
      <c r="BC44" s="41" t="s">
        <v>36</v>
      </c>
      <c r="BD44" s="37" t="s">
        <v>36</v>
      </c>
      <c r="BE44" s="37" t="s">
        <v>36</v>
      </c>
      <c r="BF44" s="37" t="s">
        <v>36</v>
      </c>
      <c r="BG44" s="32" t="s">
        <v>36</v>
      </c>
      <c r="BH44" s="41" t="s">
        <v>36</v>
      </c>
      <c r="BI44" s="37" t="s">
        <v>36</v>
      </c>
      <c r="BJ44" s="37" t="s">
        <v>36</v>
      </c>
      <c r="BK44" s="37" t="s">
        <v>36</v>
      </c>
      <c r="BL44" s="32" t="s">
        <v>36</v>
      </c>
      <c r="BM44" s="41" t="s">
        <v>36</v>
      </c>
      <c r="BN44" s="37" t="s">
        <v>36</v>
      </c>
      <c r="BO44" s="37" t="s">
        <v>36</v>
      </c>
      <c r="BP44" s="37" t="s">
        <v>36</v>
      </c>
      <c r="BQ44" s="32" t="s">
        <v>36</v>
      </c>
      <c r="BR44" s="41" t="s">
        <v>36</v>
      </c>
      <c r="BS44" s="37" t="s">
        <v>36</v>
      </c>
      <c r="BT44" s="37" t="s">
        <v>36</v>
      </c>
      <c r="BU44" s="37" t="s">
        <v>36</v>
      </c>
      <c r="BV44" s="37" t="s">
        <v>36</v>
      </c>
      <c r="BW44" s="37" t="s">
        <v>36</v>
      </c>
      <c r="BX44" s="37" t="s">
        <v>36</v>
      </c>
      <c r="BY44" s="27" t="s">
        <v>36</v>
      </c>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307" customFormat="true" ht="15" customHeight="true" x14ac:dyDescent="0.2">
      <c r="A45" s="1051" t="s">
        <v>53</v>
      </c>
      <c r="B45" s="378" t="s">
        <v>50</v>
      </c>
      <c r="C45" s="57" t="s">
        <v>36</v>
      </c>
      <c r="D45" s="54" t="s">
        <v>36</v>
      </c>
      <c r="E45" s="54" t="s">
        <v>36</v>
      </c>
      <c r="F45" s="54" t="s">
        <v>36</v>
      </c>
      <c r="G45" s="51" t="s">
        <v>36</v>
      </c>
      <c r="H45" s="48" t="s">
        <v>36</v>
      </c>
      <c r="I45" s="54" t="s">
        <v>36</v>
      </c>
      <c r="J45" s="54" t="s">
        <v>36</v>
      </c>
      <c r="K45" s="54" t="s">
        <v>36</v>
      </c>
      <c r="L45" s="45" t="s">
        <v>36</v>
      </c>
      <c r="M45" s="57" t="s">
        <v>36</v>
      </c>
      <c r="N45" s="54" t="s">
        <v>36</v>
      </c>
      <c r="O45" s="54" t="s">
        <v>36</v>
      </c>
      <c r="P45" s="54" t="s">
        <v>36</v>
      </c>
      <c r="Q45" s="51" t="s">
        <v>36</v>
      </c>
      <c r="R45" s="48" t="s">
        <v>36</v>
      </c>
      <c r="S45" s="54" t="s">
        <v>36</v>
      </c>
      <c r="T45" s="54" t="s">
        <v>36</v>
      </c>
      <c r="U45" s="54" t="s">
        <v>36</v>
      </c>
      <c r="V45" s="54" t="s">
        <v>36</v>
      </c>
      <c r="W45" s="54" t="s">
        <v>36</v>
      </c>
      <c r="X45" s="54" t="s">
        <v>36</v>
      </c>
      <c r="Y45" s="45" t="s">
        <v>36</v>
      </c>
      <c r="Z45" s="437"/>
      <c r="AA45" s="437"/>
      <c r="AB45" s="437"/>
      <c r="AC45" s="437"/>
      <c r="AD45" s="437"/>
      <c r="AE45" s="437"/>
      <c r="AF45" s="437"/>
      <c r="AG45" s="437"/>
      <c r="AH45" s="437"/>
      <c r="AI45" s="437"/>
      <c r="AJ45" s="437"/>
      <c r="AK45" s="437"/>
      <c r="AL45" s="437"/>
      <c r="AM45" s="437"/>
      <c r="AN45" s="437"/>
      <c r="AO45" s="437"/>
      <c r="AP45" s="437"/>
      <c r="AQ45" s="437"/>
      <c r="AR45" s="437"/>
      <c r="AS45" s="437"/>
      <c r="AT45" s="437"/>
      <c r="AU45" s="437"/>
      <c r="AV45" s="437"/>
      <c r="AW45" s="437"/>
      <c r="AX45" s="437"/>
      <c r="AY45" s="437"/>
      <c r="AZ45" s="800"/>
      <c r="BA45" s="1039" t="s">
        <v>53</v>
      </c>
      <c r="BB45" s="583" t="s">
        <v>50</v>
      </c>
      <c r="BC45" s="41" t="s">
        <v>36</v>
      </c>
      <c r="BD45" s="37" t="s">
        <v>36</v>
      </c>
      <c r="BE45" s="37" t="s">
        <v>36</v>
      </c>
      <c r="BF45" s="37" t="s">
        <v>36</v>
      </c>
      <c r="BG45" s="32" t="s">
        <v>36</v>
      </c>
      <c r="BH45" s="41" t="s">
        <v>36</v>
      </c>
      <c r="BI45" s="37" t="s">
        <v>36</v>
      </c>
      <c r="BJ45" s="37" t="s">
        <v>36</v>
      </c>
      <c r="BK45" s="37" t="s">
        <v>36</v>
      </c>
      <c r="BL45" s="32" t="s">
        <v>36</v>
      </c>
      <c r="BM45" s="41" t="s">
        <v>36</v>
      </c>
      <c r="BN45" s="37" t="s">
        <v>36</v>
      </c>
      <c r="BO45" s="37" t="s">
        <v>36</v>
      </c>
      <c r="BP45" s="37" t="s">
        <v>36</v>
      </c>
      <c r="BQ45" s="32" t="s">
        <v>36</v>
      </c>
      <c r="BR45" s="41" t="s">
        <v>36</v>
      </c>
      <c r="BS45" s="37" t="s">
        <v>36</v>
      </c>
      <c r="BT45" s="37" t="s">
        <v>36</v>
      </c>
      <c r="BU45" s="37" t="s">
        <v>36</v>
      </c>
      <c r="BV45" s="37" t="s">
        <v>36</v>
      </c>
      <c r="BW45" s="37" t="s">
        <v>36</v>
      </c>
      <c r="BX45" s="37" t="s">
        <v>36</v>
      </c>
      <c r="BY45" s="27" t="s">
        <v>36</v>
      </c>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307" customFormat="true" ht="15" customHeight="true" x14ac:dyDescent="0.2">
      <c r="A46" s="1051"/>
      <c r="B46" s="378" t="s">
        <v>49</v>
      </c>
      <c r="C46" s="57" t="s">
        <v>36</v>
      </c>
      <c r="D46" s="54" t="s">
        <v>36</v>
      </c>
      <c r="E46" s="54" t="s">
        <v>36</v>
      </c>
      <c r="F46" s="54" t="s">
        <v>36</v>
      </c>
      <c r="G46" s="51" t="s">
        <v>36</v>
      </c>
      <c r="H46" s="48" t="s">
        <v>36</v>
      </c>
      <c r="I46" s="54" t="s">
        <v>36</v>
      </c>
      <c r="J46" s="54" t="s">
        <v>36</v>
      </c>
      <c r="K46" s="54" t="s">
        <v>36</v>
      </c>
      <c r="L46" s="45" t="s">
        <v>36</v>
      </c>
      <c r="M46" s="57" t="s">
        <v>36</v>
      </c>
      <c r="N46" s="54" t="s">
        <v>36</v>
      </c>
      <c r="O46" s="54" t="s">
        <v>36</v>
      </c>
      <c r="P46" s="54" t="s">
        <v>36</v>
      </c>
      <c r="Q46" s="51" t="s">
        <v>36</v>
      </c>
      <c r="R46" s="48" t="s">
        <v>36</v>
      </c>
      <c r="S46" s="54" t="s">
        <v>36</v>
      </c>
      <c r="T46" s="54" t="s">
        <v>36</v>
      </c>
      <c r="U46" s="54" t="s">
        <v>36</v>
      </c>
      <c r="V46" s="54" t="s">
        <v>36</v>
      </c>
      <c r="W46" s="54" t="s">
        <v>36</v>
      </c>
      <c r="X46" s="54" t="s">
        <v>36</v>
      </c>
      <c r="Y46" s="45" t="s">
        <v>36</v>
      </c>
      <c r="Z46" s="437"/>
      <c r="AA46" s="437"/>
      <c r="AB46" s="437"/>
      <c r="AC46" s="437"/>
      <c r="AD46" s="437"/>
      <c r="AE46" s="437"/>
      <c r="AF46" s="437"/>
      <c r="AG46" s="437"/>
      <c r="AH46" s="437"/>
      <c r="AI46" s="437"/>
      <c r="AJ46" s="437"/>
      <c r="AK46" s="437"/>
      <c r="AL46" s="437"/>
      <c r="AM46" s="437"/>
      <c r="AN46" s="437"/>
      <c r="AO46" s="437"/>
      <c r="AP46" s="437"/>
      <c r="AQ46" s="437"/>
      <c r="AR46" s="437"/>
      <c r="AS46" s="437"/>
      <c r="AT46" s="437"/>
      <c r="AU46" s="437"/>
      <c r="AV46" s="437"/>
      <c r="AW46" s="437"/>
      <c r="AX46" s="437"/>
      <c r="AY46" s="437"/>
      <c r="AZ46" s="800"/>
      <c r="BA46" s="1039"/>
      <c r="BB46" s="583" t="s">
        <v>49</v>
      </c>
      <c r="BC46" s="41" t="s">
        <v>36</v>
      </c>
      <c r="BD46" s="37" t="s">
        <v>36</v>
      </c>
      <c r="BE46" s="37" t="s">
        <v>36</v>
      </c>
      <c r="BF46" s="37" t="s">
        <v>36</v>
      </c>
      <c r="BG46" s="32" t="s">
        <v>36</v>
      </c>
      <c r="BH46" s="41" t="s">
        <v>36</v>
      </c>
      <c r="BI46" s="37" t="s">
        <v>36</v>
      </c>
      <c r="BJ46" s="37" t="s">
        <v>36</v>
      </c>
      <c r="BK46" s="37" t="s">
        <v>36</v>
      </c>
      <c r="BL46" s="32" t="s">
        <v>36</v>
      </c>
      <c r="BM46" s="41" t="s">
        <v>36</v>
      </c>
      <c r="BN46" s="37" t="s">
        <v>36</v>
      </c>
      <c r="BO46" s="37" t="s">
        <v>36</v>
      </c>
      <c r="BP46" s="37" t="s">
        <v>36</v>
      </c>
      <c r="BQ46" s="32" t="s">
        <v>36</v>
      </c>
      <c r="BR46" s="41" t="s">
        <v>36</v>
      </c>
      <c r="BS46" s="37" t="s">
        <v>36</v>
      </c>
      <c r="BT46" s="37" t="s">
        <v>36</v>
      </c>
      <c r="BU46" s="37" t="s">
        <v>36</v>
      </c>
      <c r="BV46" s="37" t="s">
        <v>36</v>
      </c>
      <c r="BW46" s="37" t="s">
        <v>36</v>
      </c>
      <c r="BX46" s="37" t="s">
        <v>36</v>
      </c>
      <c r="BY46" s="27" t="s">
        <v>36</v>
      </c>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302" customFormat="true" ht="15" customHeight="true" x14ac:dyDescent="0.2">
      <c r="A47" s="1051" t="s">
        <v>103</v>
      </c>
      <c r="B47" s="378" t="s">
        <v>102</v>
      </c>
      <c r="C47" s="57" t="s">
        <v>36</v>
      </c>
      <c r="D47" s="54" t="s">
        <v>36</v>
      </c>
      <c r="E47" s="54" t="s">
        <v>36</v>
      </c>
      <c r="F47" s="54" t="s">
        <v>36</v>
      </c>
      <c r="G47" s="51" t="s">
        <v>36</v>
      </c>
      <c r="H47" s="48" t="s">
        <v>36</v>
      </c>
      <c r="I47" s="54" t="s">
        <v>36</v>
      </c>
      <c r="J47" s="54" t="s">
        <v>36</v>
      </c>
      <c r="K47" s="54" t="s">
        <v>36</v>
      </c>
      <c r="L47" s="45" t="s">
        <v>36</v>
      </c>
      <c r="M47" s="57" t="s">
        <v>36</v>
      </c>
      <c r="N47" s="54" t="s">
        <v>36</v>
      </c>
      <c r="O47" s="54" t="s">
        <v>36</v>
      </c>
      <c r="P47" s="54" t="s">
        <v>36</v>
      </c>
      <c r="Q47" s="51" t="s">
        <v>36</v>
      </c>
      <c r="R47" s="48" t="s">
        <v>36</v>
      </c>
      <c r="S47" s="54" t="s">
        <v>36</v>
      </c>
      <c r="T47" s="54" t="s">
        <v>36</v>
      </c>
      <c r="U47" s="54" t="s">
        <v>36</v>
      </c>
      <c r="V47" s="54" t="s">
        <v>36</v>
      </c>
      <c r="W47" s="54" t="s">
        <v>36</v>
      </c>
      <c r="X47" s="54" t="s">
        <v>36</v>
      </c>
      <c r="Y47" s="45" t="s">
        <v>36</v>
      </c>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42"/>
      <c r="BA47" s="1039" t="s">
        <v>103</v>
      </c>
      <c r="BB47" s="583" t="s">
        <v>102</v>
      </c>
      <c r="BC47" s="41" t="s">
        <v>36</v>
      </c>
      <c r="BD47" s="37" t="s">
        <v>36</v>
      </c>
      <c r="BE47" s="37" t="s">
        <v>36</v>
      </c>
      <c r="BF47" s="37" t="s">
        <v>36</v>
      </c>
      <c r="BG47" s="32" t="s">
        <v>36</v>
      </c>
      <c r="BH47" s="41" t="s">
        <v>36</v>
      </c>
      <c r="BI47" s="37" t="s">
        <v>36</v>
      </c>
      <c r="BJ47" s="37" t="s">
        <v>36</v>
      </c>
      <c r="BK47" s="37" t="s">
        <v>36</v>
      </c>
      <c r="BL47" s="32" t="s">
        <v>36</v>
      </c>
      <c r="BM47" s="41" t="s">
        <v>36</v>
      </c>
      <c r="BN47" s="37" t="s">
        <v>36</v>
      </c>
      <c r="BO47" s="37" t="s">
        <v>36</v>
      </c>
      <c r="BP47" s="37" t="s">
        <v>36</v>
      </c>
      <c r="BQ47" s="32" t="s">
        <v>36</v>
      </c>
      <c r="BR47" s="41" t="s">
        <v>36</v>
      </c>
      <c r="BS47" s="37" t="s">
        <v>36</v>
      </c>
      <c r="BT47" s="37" t="s">
        <v>36</v>
      </c>
      <c r="BU47" s="37" t="s">
        <v>36</v>
      </c>
      <c r="BV47" s="37" t="s">
        <v>36</v>
      </c>
      <c r="BW47" s="37" t="s">
        <v>36</v>
      </c>
      <c r="BX47" s="37" t="s">
        <v>36</v>
      </c>
      <c r="BY47" s="27" t="s">
        <v>36</v>
      </c>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02" customFormat="true" ht="15" customHeight="true" x14ac:dyDescent="0.2">
      <c r="A48" s="1051"/>
      <c r="B48" s="378" t="s">
        <v>101</v>
      </c>
      <c r="C48" s="57" t="s">
        <v>36</v>
      </c>
      <c r="D48" s="54" t="s">
        <v>36</v>
      </c>
      <c r="E48" s="54" t="s">
        <v>36</v>
      </c>
      <c r="F48" s="54" t="s">
        <v>36</v>
      </c>
      <c r="G48" s="51" t="s">
        <v>36</v>
      </c>
      <c r="H48" s="48" t="s">
        <v>36</v>
      </c>
      <c r="I48" s="54" t="s">
        <v>36</v>
      </c>
      <c r="J48" s="54" t="s">
        <v>36</v>
      </c>
      <c r="K48" s="54" t="s">
        <v>36</v>
      </c>
      <c r="L48" s="45" t="s">
        <v>36</v>
      </c>
      <c r="M48" s="57" t="s">
        <v>36</v>
      </c>
      <c r="N48" s="54" t="s">
        <v>36</v>
      </c>
      <c r="O48" s="54" t="s">
        <v>36</v>
      </c>
      <c r="P48" s="54" t="s">
        <v>36</v>
      </c>
      <c r="Q48" s="51" t="s">
        <v>36</v>
      </c>
      <c r="R48" s="48" t="s">
        <v>36</v>
      </c>
      <c r="S48" s="54" t="s">
        <v>36</v>
      </c>
      <c r="T48" s="54" t="s">
        <v>36</v>
      </c>
      <c r="U48" s="54" t="s">
        <v>36</v>
      </c>
      <c r="V48" s="54" t="s">
        <v>36</v>
      </c>
      <c r="W48" s="54" t="s">
        <v>36</v>
      </c>
      <c r="X48" s="54" t="s">
        <v>36</v>
      </c>
      <c r="Y48" s="45" t="s">
        <v>36</v>
      </c>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42"/>
      <c r="BA48" s="1039"/>
      <c r="BB48" s="583" t="s">
        <v>101</v>
      </c>
      <c r="BC48" s="41" t="s">
        <v>36</v>
      </c>
      <c r="BD48" s="37" t="s">
        <v>36</v>
      </c>
      <c r="BE48" s="37" t="s">
        <v>36</v>
      </c>
      <c r="BF48" s="37" t="s">
        <v>36</v>
      </c>
      <c r="BG48" s="32" t="s">
        <v>36</v>
      </c>
      <c r="BH48" s="41" t="s">
        <v>36</v>
      </c>
      <c r="BI48" s="37" t="s">
        <v>36</v>
      </c>
      <c r="BJ48" s="37" t="s">
        <v>36</v>
      </c>
      <c r="BK48" s="37" t="s">
        <v>36</v>
      </c>
      <c r="BL48" s="32" t="s">
        <v>36</v>
      </c>
      <c r="BM48" s="41" t="s">
        <v>36</v>
      </c>
      <c r="BN48" s="37" t="s">
        <v>36</v>
      </c>
      <c r="BO48" s="37" t="s">
        <v>36</v>
      </c>
      <c r="BP48" s="37" t="s">
        <v>36</v>
      </c>
      <c r="BQ48" s="32" t="s">
        <v>36</v>
      </c>
      <c r="BR48" s="41" t="s">
        <v>36</v>
      </c>
      <c r="BS48" s="37" t="s">
        <v>36</v>
      </c>
      <c r="BT48" s="37" t="s">
        <v>36</v>
      </c>
      <c r="BU48" s="37" t="s">
        <v>36</v>
      </c>
      <c r="BV48" s="37" t="s">
        <v>36</v>
      </c>
      <c r="BW48" s="37" t="s">
        <v>36</v>
      </c>
      <c r="BX48" s="37" t="s">
        <v>36</v>
      </c>
      <c r="BY48" s="27" t="s">
        <v>36</v>
      </c>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02" customFormat="true" ht="15" customHeight="true" x14ac:dyDescent="0.2">
      <c r="A49" s="1051"/>
      <c r="B49" s="378" t="s">
        <v>69</v>
      </c>
      <c r="C49" s="57" t="s">
        <v>36</v>
      </c>
      <c r="D49" s="54" t="s">
        <v>36</v>
      </c>
      <c r="E49" s="54" t="s">
        <v>36</v>
      </c>
      <c r="F49" s="54" t="s">
        <v>36</v>
      </c>
      <c r="G49" s="51" t="s">
        <v>36</v>
      </c>
      <c r="H49" s="48" t="s">
        <v>36</v>
      </c>
      <c r="I49" s="54" t="s">
        <v>36</v>
      </c>
      <c r="J49" s="54" t="s">
        <v>36</v>
      </c>
      <c r="K49" s="54" t="s">
        <v>36</v>
      </c>
      <c r="L49" s="45" t="s">
        <v>36</v>
      </c>
      <c r="M49" s="57" t="s">
        <v>36</v>
      </c>
      <c r="N49" s="54" t="s">
        <v>36</v>
      </c>
      <c r="O49" s="54" t="s">
        <v>36</v>
      </c>
      <c r="P49" s="54" t="s">
        <v>36</v>
      </c>
      <c r="Q49" s="51" t="s">
        <v>36</v>
      </c>
      <c r="R49" s="48" t="s">
        <v>36</v>
      </c>
      <c r="S49" s="54" t="s">
        <v>36</v>
      </c>
      <c r="T49" s="54" t="s">
        <v>36</v>
      </c>
      <c r="U49" s="54" t="s">
        <v>36</v>
      </c>
      <c r="V49" s="54" t="s">
        <v>36</v>
      </c>
      <c r="W49" s="54" t="s">
        <v>36</v>
      </c>
      <c r="X49" s="54" t="s">
        <v>36</v>
      </c>
      <c r="Y49" s="45" t="s">
        <v>36</v>
      </c>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42"/>
      <c r="BA49" s="1039"/>
      <c r="BB49" s="583" t="s">
        <v>69</v>
      </c>
      <c r="BC49" s="41" t="s">
        <v>36</v>
      </c>
      <c r="BD49" s="37" t="s">
        <v>36</v>
      </c>
      <c r="BE49" s="37" t="s">
        <v>36</v>
      </c>
      <c r="BF49" s="37" t="s">
        <v>36</v>
      </c>
      <c r="BG49" s="32" t="s">
        <v>36</v>
      </c>
      <c r="BH49" s="41" t="s">
        <v>36</v>
      </c>
      <c r="BI49" s="37" t="s">
        <v>36</v>
      </c>
      <c r="BJ49" s="37" t="s">
        <v>36</v>
      </c>
      <c r="BK49" s="37" t="s">
        <v>36</v>
      </c>
      <c r="BL49" s="32" t="s">
        <v>36</v>
      </c>
      <c r="BM49" s="41" t="s">
        <v>36</v>
      </c>
      <c r="BN49" s="37" t="s">
        <v>36</v>
      </c>
      <c r="BO49" s="37" t="s">
        <v>36</v>
      </c>
      <c r="BP49" s="37" t="s">
        <v>36</v>
      </c>
      <c r="BQ49" s="32" t="s">
        <v>36</v>
      </c>
      <c r="BR49" s="41" t="s">
        <v>36</v>
      </c>
      <c r="BS49" s="37" t="s">
        <v>36</v>
      </c>
      <c r="BT49" s="37" t="s">
        <v>36</v>
      </c>
      <c r="BU49" s="37" t="s">
        <v>36</v>
      </c>
      <c r="BV49" s="37" t="s">
        <v>36</v>
      </c>
      <c r="BW49" s="37" t="s">
        <v>36</v>
      </c>
      <c r="BX49" s="37" t="s">
        <v>36</v>
      </c>
      <c r="BY49" s="27" t="s">
        <v>36</v>
      </c>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02" customFormat="true" ht="15" customHeight="true" x14ac:dyDescent="0.2">
      <c r="A50" s="1051" t="s">
        <v>104</v>
      </c>
      <c r="B50" s="378" t="s">
        <v>102</v>
      </c>
      <c r="C50" s="57" t="s">
        <v>36</v>
      </c>
      <c r="D50" s="54" t="s">
        <v>36</v>
      </c>
      <c r="E50" s="54" t="s">
        <v>36</v>
      </c>
      <c r="F50" s="54" t="s">
        <v>36</v>
      </c>
      <c r="G50" s="51" t="s">
        <v>36</v>
      </c>
      <c r="H50" s="48" t="s">
        <v>36</v>
      </c>
      <c r="I50" s="54" t="s">
        <v>36</v>
      </c>
      <c r="J50" s="54" t="s">
        <v>36</v>
      </c>
      <c r="K50" s="54" t="s">
        <v>36</v>
      </c>
      <c r="L50" s="45" t="s">
        <v>36</v>
      </c>
      <c r="M50" s="57" t="s">
        <v>36</v>
      </c>
      <c r="N50" s="54" t="s">
        <v>36</v>
      </c>
      <c r="O50" s="54" t="s">
        <v>36</v>
      </c>
      <c r="P50" s="54" t="s">
        <v>36</v>
      </c>
      <c r="Q50" s="51" t="s">
        <v>36</v>
      </c>
      <c r="R50" s="48" t="s">
        <v>36</v>
      </c>
      <c r="S50" s="54" t="s">
        <v>36</v>
      </c>
      <c r="T50" s="54" t="s">
        <v>36</v>
      </c>
      <c r="U50" s="54" t="s">
        <v>36</v>
      </c>
      <c r="V50" s="54" t="s">
        <v>36</v>
      </c>
      <c r="W50" s="54" t="s">
        <v>36</v>
      </c>
      <c r="X50" s="54" t="s">
        <v>36</v>
      </c>
      <c r="Y50" s="45" t="s">
        <v>36</v>
      </c>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42"/>
      <c r="BA50" s="1039" t="s">
        <v>104</v>
      </c>
      <c r="BB50" s="583" t="s">
        <v>102</v>
      </c>
      <c r="BC50" s="41" t="s">
        <v>36</v>
      </c>
      <c r="BD50" s="37" t="s">
        <v>36</v>
      </c>
      <c r="BE50" s="37" t="s">
        <v>36</v>
      </c>
      <c r="BF50" s="37" t="s">
        <v>36</v>
      </c>
      <c r="BG50" s="32" t="s">
        <v>36</v>
      </c>
      <c r="BH50" s="41" t="s">
        <v>36</v>
      </c>
      <c r="BI50" s="37" t="s">
        <v>36</v>
      </c>
      <c r="BJ50" s="37" t="s">
        <v>36</v>
      </c>
      <c r="BK50" s="37" t="s">
        <v>36</v>
      </c>
      <c r="BL50" s="32" t="s">
        <v>36</v>
      </c>
      <c r="BM50" s="41" t="s">
        <v>36</v>
      </c>
      <c r="BN50" s="37" t="s">
        <v>36</v>
      </c>
      <c r="BO50" s="37" t="s">
        <v>36</v>
      </c>
      <c r="BP50" s="37" t="s">
        <v>36</v>
      </c>
      <c r="BQ50" s="32" t="s">
        <v>36</v>
      </c>
      <c r="BR50" s="41" t="s">
        <v>36</v>
      </c>
      <c r="BS50" s="37" t="s">
        <v>36</v>
      </c>
      <c r="BT50" s="37" t="s">
        <v>36</v>
      </c>
      <c r="BU50" s="37" t="s">
        <v>36</v>
      </c>
      <c r="BV50" s="37" t="s">
        <v>36</v>
      </c>
      <c r="BW50" s="37" t="s">
        <v>36</v>
      </c>
      <c r="BX50" s="37" t="s">
        <v>36</v>
      </c>
      <c r="BY50" s="27" t="s">
        <v>36</v>
      </c>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02" customFormat="true" ht="15" customHeight="true" x14ac:dyDescent="0.2">
      <c r="A51" s="1051"/>
      <c r="B51" s="378" t="s">
        <v>101</v>
      </c>
      <c r="C51" s="57" t="s">
        <v>36</v>
      </c>
      <c r="D51" s="54" t="s">
        <v>36</v>
      </c>
      <c r="E51" s="54" t="s">
        <v>36</v>
      </c>
      <c r="F51" s="54" t="s">
        <v>36</v>
      </c>
      <c r="G51" s="51" t="s">
        <v>36</v>
      </c>
      <c r="H51" s="48" t="s">
        <v>36</v>
      </c>
      <c r="I51" s="54" t="s">
        <v>36</v>
      </c>
      <c r="J51" s="54" t="s">
        <v>36</v>
      </c>
      <c r="K51" s="54" t="s">
        <v>36</v>
      </c>
      <c r="L51" s="45" t="s">
        <v>36</v>
      </c>
      <c r="M51" s="57" t="s">
        <v>36</v>
      </c>
      <c r="N51" s="54" t="s">
        <v>36</v>
      </c>
      <c r="O51" s="54" t="s">
        <v>36</v>
      </c>
      <c r="P51" s="54" t="s">
        <v>36</v>
      </c>
      <c r="Q51" s="51" t="s">
        <v>36</v>
      </c>
      <c r="R51" s="48" t="s">
        <v>36</v>
      </c>
      <c r="S51" s="54" t="s">
        <v>36</v>
      </c>
      <c r="T51" s="54" t="s">
        <v>36</v>
      </c>
      <c r="U51" s="54" t="s">
        <v>36</v>
      </c>
      <c r="V51" s="54" t="s">
        <v>36</v>
      </c>
      <c r="W51" s="54" t="s">
        <v>36</v>
      </c>
      <c r="X51" s="54" t="s">
        <v>36</v>
      </c>
      <c r="Y51" s="45" t="s">
        <v>36</v>
      </c>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42"/>
      <c r="BA51" s="1039"/>
      <c r="BB51" s="583" t="s">
        <v>101</v>
      </c>
      <c r="BC51" s="41" t="s">
        <v>36</v>
      </c>
      <c r="BD51" s="37" t="s">
        <v>36</v>
      </c>
      <c r="BE51" s="37" t="s">
        <v>36</v>
      </c>
      <c r="BF51" s="37" t="s">
        <v>36</v>
      </c>
      <c r="BG51" s="32" t="s">
        <v>36</v>
      </c>
      <c r="BH51" s="41" t="s">
        <v>36</v>
      </c>
      <c r="BI51" s="37" t="s">
        <v>36</v>
      </c>
      <c r="BJ51" s="37" t="s">
        <v>36</v>
      </c>
      <c r="BK51" s="37" t="s">
        <v>36</v>
      </c>
      <c r="BL51" s="32" t="s">
        <v>36</v>
      </c>
      <c r="BM51" s="41" t="s">
        <v>36</v>
      </c>
      <c r="BN51" s="37" t="s">
        <v>36</v>
      </c>
      <c r="BO51" s="37" t="s">
        <v>36</v>
      </c>
      <c r="BP51" s="37" t="s">
        <v>36</v>
      </c>
      <c r="BQ51" s="32" t="s">
        <v>36</v>
      </c>
      <c r="BR51" s="41" t="s">
        <v>36</v>
      </c>
      <c r="BS51" s="37" t="s">
        <v>36</v>
      </c>
      <c r="BT51" s="37" t="s">
        <v>36</v>
      </c>
      <c r="BU51" s="37" t="s">
        <v>36</v>
      </c>
      <c r="BV51" s="37" t="s">
        <v>36</v>
      </c>
      <c r="BW51" s="37" t="s">
        <v>36</v>
      </c>
      <c r="BX51" s="37" t="s">
        <v>36</v>
      </c>
      <c r="BY51" s="27" t="s">
        <v>36</v>
      </c>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02" customFormat="true" ht="15" customHeight="true" x14ac:dyDescent="0.2">
      <c r="A52" s="1051"/>
      <c r="B52" s="378" t="s">
        <v>69</v>
      </c>
      <c r="C52" s="57" t="s">
        <v>36</v>
      </c>
      <c r="D52" s="54" t="s">
        <v>36</v>
      </c>
      <c r="E52" s="54" t="s">
        <v>36</v>
      </c>
      <c r="F52" s="54" t="s">
        <v>36</v>
      </c>
      <c r="G52" s="51" t="s">
        <v>36</v>
      </c>
      <c r="H52" s="48" t="s">
        <v>36</v>
      </c>
      <c r="I52" s="54" t="s">
        <v>36</v>
      </c>
      <c r="J52" s="54" t="s">
        <v>36</v>
      </c>
      <c r="K52" s="54" t="s">
        <v>36</v>
      </c>
      <c r="L52" s="45" t="s">
        <v>36</v>
      </c>
      <c r="M52" s="57" t="s">
        <v>36</v>
      </c>
      <c r="N52" s="54" t="s">
        <v>36</v>
      </c>
      <c r="O52" s="54" t="s">
        <v>36</v>
      </c>
      <c r="P52" s="54" t="s">
        <v>36</v>
      </c>
      <c r="Q52" s="51" t="s">
        <v>36</v>
      </c>
      <c r="R52" s="48" t="s">
        <v>36</v>
      </c>
      <c r="S52" s="54" t="s">
        <v>36</v>
      </c>
      <c r="T52" s="54" t="s">
        <v>36</v>
      </c>
      <c r="U52" s="54" t="s">
        <v>36</v>
      </c>
      <c r="V52" s="54" t="s">
        <v>36</v>
      </c>
      <c r="W52" s="54" t="s">
        <v>36</v>
      </c>
      <c r="X52" s="54" t="s">
        <v>36</v>
      </c>
      <c r="Y52" s="45" t="s">
        <v>36</v>
      </c>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42"/>
      <c r="BA52" s="1039"/>
      <c r="BB52" s="583" t="s">
        <v>69</v>
      </c>
      <c r="BC52" s="41" t="s">
        <v>36</v>
      </c>
      <c r="BD52" s="37" t="s">
        <v>36</v>
      </c>
      <c r="BE52" s="37" t="s">
        <v>36</v>
      </c>
      <c r="BF52" s="37" t="s">
        <v>36</v>
      </c>
      <c r="BG52" s="32" t="s">
        <v>36</v>
      </c>
      <c r="BH52" s="41" t="s">
        <v>36</v>
      </c>
      <c r="BI52" s="37" t="s">
        <v>36</v>
      </c>
      <c r="BJ52" s="37" t="s">
        <v>36</v>
      </c>
      <c r="BK52" s="37" t="s">
        <v>36</v>
      </c>
      <c r="BL52" s="32" t="s">
        <v>36</v>
      </c>
      <c r="BM52" s="41" t="s">
        <v>36</v>
      </c>
      <c r="BN52" s="37" t="s">
        <v>36</v>
      </c>
      <c r="BO52" s="37" t="s">
        <v>36</v>
      </c>
      <c r="BP52" s="37" t="s">
        <v>36</v>
      </c>
      <c r="BQ52" s="32" t="s">
        <v>36</v>
      </c>
      <c r="BR52" s="41" t="s">
        <v>36</v>
      </c>
      <c r="BS52" s="37" t="s">
        <v>36</v>
      </c>
      <c r="BT52" s="37" t="s">
        <v>36</v>
      </c>
      <c r="BU52" s="37" t="s">
        <v>36</v>
      </c>
      <c r="BV52" s="37" t="s">
        <v>36</v>
      </c>
      <c r="BW52" s="37" t="s">
        <v>36</v>
      </c>
      <c r="BX52" s="37" t="s">
        <v>36</v>
      </c>
      <c r="BY52" s="27" t="s">
        <v>36</v>
      </c>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02" customFormat="true" ht="15" customHeight="true" x14ac:dyDescent="0.2">
      <c r="A53" s="1051" t="s">
        <v>107</v>
      </c>
      <c r="B53" s="378" t="s">
        <v>102</v>
      </c>
      <c r="C53" s="57" t="s">
        <v>36</v>
      </c>
      <c r="D53" s="54" t="s">
        <v>36</v>
      </c>
      <c r="E53" s="54" t="s">
        <v>36</v>
      </c>
      <c r="F53" s="54" t="s">
        <v>36</v>
      </c>
      <c r="G53" s="51" t="s">
        <v>36</v>
      </c>
      <c r="H53" s="48" t="s">
        <v>36</v>
      </c>
      <c r="I53" s="54" t="s">
        <v>36</v>
      </c>
      <c r="J53" s="54" t="s">
        <v>36</v>
      </c>
      <c r="K53" s="54" t="s">
        <v>36</v>
      </c>
      <c r="L53" s="45" t="s">
        <v>36</v>
      </c>
      <c r="M53" s="57" t="s">
        <v>36</v>
      </c>
      <c r="N53" s="54" t="s">
        <v>36</v>
      </c>
      <c r="O53" s="54" t="s">
        <v>36</v>
      </c>
      <c r="P53" s="54" t="s">
        <v>36</v>
      </c>
      <c r="Q53" s="51" t="s">
        <v>36</v>
      </c>
      <c r="R53" s="48" t="s">
        <v>36</v>
      </c>
      <c r="S53" s="54" t="s">
        <v>36</v>
      </c>
      <c r="T53" s="54" t="s">
        <v>36</v>
      </c>
      <c r="U53" s="54" t="s">
        <v>36</v>
      </c>
      <c r="V53" s="54" t="s">
        <v>36</v>
      </c>
      <c r="W53" s="54" t="s">
        <v>36</v>
      </c>
      <c r="X53" s="54" t="s">
        <v>36</v>
      </c>
      <c r="Y53" s="45" t="s">
        <v>36</v>
      </c>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42"/>
      <c r="BA53" s="1039" t="s">
        <v>107</v>
      </c>
      <c r="BB53" s="583" t="s">
        <v>102</v>
      </c>
      <c r="BC53" s="41" t="s">
        <v>36</v>
      </c>
      <c r="BD53" s="37" t="s">
        <v>36</v>
      </c>
      <c r="BE53" s="37" t="s">
        <v>36</v>
      </c>
      <c r="BF53" s="37" t="s">
        <v>36</v>
      </c>
      <c r="BG53" s="32" t="s">
        <v>36</v>
      </c>
      <c r="BH53" s="41" t="s">
        <v>36</v>
      </c>
      <c r="BI53" s="37" t="s">
        <v>36</v>
      </c>
      <c r="BJ53" s="37" t="s">
        <v>36</v>
      </c>
      <c r="BK53" s="37" t="s">
        <v>36</v>
      </c>
      <c r="BL53" s="32" t="s">
        <v>36</v>
      </c>
      <c r="BM53" s="41" t="s">
        <v>36</v>
      </c>
      <c r="BN53" s="37" t="s">
        <v>36</v>
      </c>
      <c r="BO53" s="37" t="s">
        <v>36</v>
      </c>
      <c r="BP53" s="37" t="s">
        <v>36</v>
      </c>
      <c r="BQ53" s="32" t="s">
        <v>36</v>
      </c>
      <c r="BR53" s="41" t="s">
        <v>36</v>
      </c>
      <c r="BS53" s="37" t="s">
        <v>36</v>
      </c>
      <c r="BT53" s="37" t="s">
        <v>36</v>
      </c>
      <c r="BU53" s="37" t="s">
        <v>36</v>
      </c>
      <c r="BV53" s="37" t="s">
        <v>36</v>
      </c>
      <c r="BW53" s="37" t="s">
        <v>36</v>
      </c>
      <c r="BX53" s="37" t="s">
        <v>36</v>
      </c>
      <c r="BY53" s="27" t="s">
        <v>36</v>
      </c>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02" customFormat="true" ht="15" customHeight="true" x14ac:dyDescent="0.2">
      <c r="A54" s="1051"/>
      <c r="B54" s="378" t="s">
        <v>101</v>
      </c>
      <c r="C54" s="57" t="s">
        <v>36</v>
      </c>
      <c r="D54" s="54" t="s">
        <v>36</v>
      </c>
      <c r="E54" s="54" t="s">
        <v>36</v>
      </c>
      <c r="F54" s="54" t="s">
        <v>36</v>
      </c>
      <c r="G54" s="51" t="s">
        <v>36</v>
      </c>
      <c r="H54" s="48" t="s">
        <v>36</v>
      </c>
      <c r="I54" s="54" t="s">
        <v>36</v>
      </c>
      <c r="J54" s="54" t="s">
        <v>36</v>
      </c>
      <c r="K54" s="54" t="s">
        <v>36</v>
      </c>
      <c r="L54" s="45" t="s">
        <v>36</v>
      </c>
      <c r="M54" s="57" t="s">
        <v>36</v>
      </c>
      <c r="N54" s="54" t="s">
        <v>36</v>
      </c>
      <c r="O54" s="54" t="s">
        <v>36</v>
      </c>
      <c r="P54" s="54" t="s">
        <v>36</v>
      </c>
      <c r="Q54" s="51" t="s">
        <v>36</v>
      </c>
      <c r="R54" s="48" t="s">
        <v>36</v>
      </c>
      <c r="S54" s="54" t="s">
        <v>36</v>
      </c>
      <c r="T54" s="54" t="s">
        <v>36</v>
      </c>
      <c r="U54" s="54" t="s">
        <v>36</v>
      </c>
      <c r="V54" s="54" t="s">
        <v>36</v>
      </c>
      <c r="W54" s="54" t="s">
        <v>36</v>
      </c>
      <c r="X54" s="54" t="s">
        <v>36</v>
      </c>
      <c r="Y54" s="45" t="s">
        <v>36</v>
      </c>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42"/>
      <c r="BA54" s="1039"/>
      <c r="BB54" s="583" t="s">
        <v>101</v>
      </c>
      <c r="BC54" s="41" t="s">
        <v>36</v>
      </c>
      <c r="BD54" s="37" t="s">
        <v>36</v>
      </c>
      <c r="BE54" s="37" t="s">
        <v>36</v>
      </c>
      <c r="BF54" s="37" t="s">
        <v>36</v>
      </c>
      <c r="BG54" s="32" t="s">
        <v>36</v>
      </c>
      <c r="BH54" s="41" t="s">
        <v>36</v>
      </c>
      <c r="BI54" s="37" t="s">
        <v>36</v>
      </c>
      <c r="BJ54" s="37" t="s">
        <v>36</v>
      </c>
      <c r="BK54" s="37" t="s">
        <v>36</v>
      </c>
      <c r="BL54" s="32" t="s">
        <v>36</v>
      </c>
      <c r="BM54" s="41" t="s">
        <v>36</v>
      </c>
      <c r="BN54" s="37" t="s">
        <v>36</v>
      </c>
      <c r="BO54" s="37" t="s">
        <v>36</v>
      </c>
      <c r="BP54" s="37" t="s">
        <v>36</v>
      </c>
      <c r="BQ54" s="32" t="s">
        <v>36</v>
      </c>
      <c r="BR54" s="41" t="s">
        <v>36</v>
      </c>
      <c r="BS54" s="37" t="s">
        <v>36</v>
      </c>
      <c r="BT54" s="37" t="s">
        <v>36</v>
      </c>
      <c r="BU54" s="37" t="s">
        <v>36</v>
      </c>
      <c r="BV54" s="37" t="s">
        <v>36</v>
      </c>
      <c r="BW54" s="37" t="s">
        <v>36</v>
      </c>
      <c r="BX54" s="37" t="s">
        <v>36</v>
      </c>
      <c r="BY54" s="27" t="s">
        <v>36</v>
      </c>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02" customFormat="true" ht="15" customHeight="true" x14ac:dyDescent="0.2">
      <c r="A55" s="1052"/>
      <c r="B55" s="379" t="s">
        <v>69</v>
      </c>
      <c r="C55" s="56" t="s">
        <v>36</v>
      </c>
      <c r="D55" s="53" t="s">
        <v>36</v>
      </c>
      <c r="E55" s="53" t="s">
        <v>36</v>
      </c>
      <c r="F55" s="53" t="s">
        <v>36</v>
      </c>
      <c r="G55" s="50" t="s">
        <v>36</v>
      </c>
      <c r="H55" s="47" t="s">
        <v>36</v>
      </c>
      <c r="I55" s="53" t="s">
        <v>36</v>
      </c>
      <c r="J55" s="53" t="s">
        <v>36</v>
      </c>
      <c r="K55" s="53" t="s">
        <v>36</v>
      </c>
      <c r="L55" s="44" t="s">
        <v>36</v>
      </c>
      <c r="M55" s="56" t="s">
        <v>36</v>
      </c>
      <c r="N55" s="53" t="s">
        <v>36</v>
      </c>
      <c r="O55" s="53" t="s">
        <v>36</v>
      </c>
      <c r="P55" s="53" t="s">
        <v>36</v>
      </c>
      <c r="Q55" s="50" t="s">
        <v>36</v>
      </c>
      <c r="R55" s="12" t="s">
        <v>36</v>
      </c>
      <c r="S55" s="11" t="s">
        <v>36</v>
      </c>
      <c r="T55" s="11" t="s">
        <v>36</v>
      </c>
      <c r="U55" s="11" t="s">
        <v>36</v>
      </c>
      <c r="V55" s="11" t="s">
        <v>36</v>
      </c>
      <c r="W55" s="11" t="s">
        <v>36</v>
      </c>
      <c r="X55" s="11" t="s">
        <v>36</v>
      </c>
      <c r="Y55" s="7" t="s">
        <v>36</v>
      </c>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42"/>
      <c r="BA55" s="1040"/>
      <c r="BB55" s="584" t="s">
        <v>69</v>
      </c>
      <c r="BC55" s="39" t="s">
        <v>36</v>
      </c>
      <c r="BD55" s="35" t="s">
        <v>36</v>
      </c>
      <c r="BE55" s="35" t="s">
        <v>36</v>
      </c>
      <c r="BF55" s="35" t="s">
        <v>36</v>
      </c>
      <c r="BG55" s="30" t="s">
        <v>36</v>
      </c>
      <c r="BH55" s="39" t="s">
        <v>36</v>
      </c>
      <c r="BI55" s="35" t="s">
        <v>36</v>
      </c>
      <c r="BJ55" s="35" t="s">
        <v>36</v>
      </c>
      <c r="BK55" s="35" t="s">
        <v>36</v>
      </c>
      <c r="BL55" s="30" t="s">
        <v>36</v>
      </c>
      <c r="BM55" s="39" t="s">
        <v>36</v>
      </c>
      <c r="BN55" s="35" t="s">
        <v>36</v>
      </c>
      <c r="BO55" s="35" t="s">
        <v>36</v>
      </c>
      <c r="BP55" s="35" t="s">
        <v>36</v>
      </c>
      <c r="BQ55" s="30" t="s">
        <v>36</v>
      </c>
      <c r="BR55" s="10" t="s">
        <v>36</v>
      </c>
      <c r="BS55" s="9" t="s">
        <v>36</v>
      </c>
      <c r="BT55" s="9" t="s">
        <v>36</v>
      </c>
      <c r="BU55" s="9" t="s">
        <v>36</v>
      </c>
      <c r="BV55" s="9" t="s">
        <v>36</v>
      </c>
      <c r="BW55" s="9" t="s">
        <v>36</v>
      </c>
      <c r="BX55" s="9" t="s">
        <v>36</v>
      </c>
      <c r="BY55" s="9" t="s">
        <v>36</v>
      </c>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307" customFormat="true" ht="15" customHeight="true" x14ac:dyDescent="0.2">
      <c r="A56" s="304"/>
      <c r="B56" s="374"/>
      <c r="C56" s="1054" t="s">
        <v>116</v>
      </c>
      <c r="D56" s="1055"/>
      <c r="E56" s="1055"/>
      <c r="F56" s="1055"/>
      <c r="G56" s="1056"/>
      <c r="H56" s="1057" t="s">
        <v>39</v>
      </c>
      <c r="I56" s="1048"/>
      <c r="J56" s="1048"/>
      <c r="K56" s="1048"/>
      <c r="L56" s="1050"/>
      <c r="M56" s="1047" t="s">
        <v>38</v>
      </c>
      <c r="N56" s="1048"/>
      <c r="O56" s="1048"/>
      <c r="P56" s="1048"/>
      <c r="Q56" s="1050"/>
      <c r="R56" s="16" t="s">
        <v>144</v>
      </c>
      <c r="S56" s="426"/>
      <c r="T56" s="426"/>
      <c r="U56" s="426"/>
      <c r="V56" s="426"/>
      <c r="W56" s="426"/>
      <c r="X56" s="426"/>
      <c r="Y56" s="426"/>
      <c r="Z56" s="437"/>
      <c r="AA56" s="437"/>
      <c r="AB56" s="437"/>
      <c r="AC56" s="437"/>
      <c r="AD56" s="437"/>
      <c r="AE56" s="437"/>
      <c r="AF56" s="437"/>
      <c r="AG56" s="437"/>
      <c r="AH56" s="437"/>
      <c r="AI56" s="437"/>
      <c r="AJ56" s="437"/>
      <c r="AK56" s="437"/>
      <c r="AL56" s="437"/>
      <c r="AM56" s="437"/>
      <c r="AN56" s="437"/>
      <c r="AO56" s="437"/>
      <c r="AP56" s="437"/>
      <c r="AQ56" s="437"/>
      <c r="AR56" s="437"/>
      <c r="AS56" s="437"/>
      <c r="AT56" s="437"/>
      <c r="AU56" s="437"/>
      <c r="AV56" s="437"/>
      <c r="AW56" s="437"/>
      <c r="AX56" s="437"/>
      <c r="AY56" s="437"/>
      <c r="AZ56" s="800"/>
      <c r="BA56" s="344" t="s">
        <v>132</v>
      </c>
      <c r="BB56" s="287" t="s">
        <v>97</v>
      </c>
      <c r="BC56" s="1047" t="s">
        <v>116</v>
      </c>
      <c r="BD56" s="1048"/>
      <c r="BE56" s="1048"/>
      <c r="BF56" s="1048"/>
      <c r="BG56" s="1049"/>
      <c r="BH56" s="1047" t="s">
        <v>39</v>
      </c>
      <c r="BI56" s="1048"/>
      <c r="BJ56" s="1048"/>
      <c r="BK56" s="1048"/>
      <c r="BL56" s="1049"/>
      <c r="BM56" s="1047" t="s">
        <v>38</v>
      </c>
      <c r="BN56" s="1048"/>
      <c r="BO56" s="1048"/>
      <c r="BP56" s="1048"/>
      <c r="BQ56" s="1050"/>
      <c r="BR56" s="15" t="s">
        <v>144</v>
      </c>
      <c r="BS56" s="426"/>
      <c r="BT56" s="426"/>
      <c r="BU56" s="426"/>
      <c r="BV56" s="426"/>
      <c r="BW56" s="426"/>
      <c r="BX56" s="426"/>
      <c r="BY56" s="426"/>
      <c r="BZ56" s="342"/>
      <c r="CA56" s="342"/>
      <c r="CB56" s="342"/>
      <c r="CC56" s="342"/>
      <c r="CD56" s="342"/>
      <c r="CE56" s="342"/>
      <c r="CF56" s="342"/>
      <c r="CG56" s="342"/>
      <c r="CH56" s="342"/>
      <c r="CI56" s="342"/>
      <c r="CJ56" s="342"/>
      <c r="CK56" s="342"/>
      <c r="CL56" s="342"/>
      <c r="CM56" s="342"/>
      <c r="CN56" s="342"/>
      <c r="CO56" s="342"/>
      <c r="CP56" s="342"/>
      <c r="CQ56" s="342"/>
      <c r="CR56" s="342"/>
      <c r="CS56" s="342"/>
      <c r="CT56" s="342"/>
      <c r="CU56" s="342"/>
      <c r="CV56" s="342"/>
      <c r="CW56" s="342"/>
      <c r="CX56" s="342"/>
      <c r="CY56" s="342"/>
      <c r="CZ56" s="342"/>
    </row>
    <row r="57" s="307" customFormat="true" ht="12.75" x14ac:dyDescent="0.2">
      <c r="A57" s="329" t="s">
        <v>70</v>
      </c>
      <c r="B57" s="374"/>
      <c r="C57" s="417" t="s">
        <v>0</v>
      </c>
      <c r="D57" s="590" t="s">
        <v>1</v>
      </c>
      <c r="E57" s="590" t="s">
        <v>2</v>
      </c>
      <c r="F57" s="590" t="s">
        <v>3</v>
      </c>
      <c r="G57" s="591" t="s">
        <v>4</v>
      </c>
      <c r="H57" s="380" t="s">
        <v>0</v>
      </c>
      <c r="I57" s="592" t="s">
        <v>1</v>
      </c>
      <c r="J57" s="592" t="s">
        <v>2</v>
      </c>
      <c r="K57" s="592" t="s">
        <v>3</v>
      </c>
      <c r="L57" s="593" t="s">
        <v>4</v>
      </c>
      <c r="M57" s="381" t="s">
        <v>0</v>
      </c>
      <c r="N57" s="592" t="s">
        <v>1</v>
      </c>
      <c r="O57" s="592" t="s">
        <v>2</v>
      </c>
      <c r="P57" s="592" t="s">
        <v>3</v>
      </c>
      <c r="Q57" s="588" t="s">
        <v>4</v>
      </c>
      <c r="R57" s="380" t="s">
        <v>240</v>
      </c>
      <c r="S57" s="592" t="s">
        <v>241</v>
      </c>
      <c r="T57" s="592" t="s">
        <v>242</v>
      </c>
      <c r="U57" s="592" t="s">
        <v>243</v>
      </c>
      <c r="V57" s="592" t="s">
        <v>244</v>
      </c>
      <c r="W57" s="592" t="s">
        <v>245</v>
      </c>
      <c r="X57" s="592" t="s">
        <v>246</v>
      </c>
      <c r="Y57" s="593" t="s">
        <v>247</v>
      </c>
      <c r="Z57" s="437"/>
      <c r="AA57" s="437"/>
      <c r="AB57" s="437"/>
      <c r="AC57" s="437"/>
      <c r="AD57" s="437"/>
      <c r="AE57" s="437"/>
      <c r="AF57" s="437"/>
      <c r="AG57" s="437"/>
      <c r="AH57" s="437"/>
      <c r="AI57" s="437"/>
      <c r="AJ57" s="437"/>
      <c r="AK57" s="437"/>
      <c r="AL57" s="437"/>
      <c r="AM57" s="437"/>
      <c r="AN57" s="437"/>
      <c r="AO57" s="437"/>
      <c r="AP57" s="437"/>
      <c r="AQ57" s="437"/>
      <c r="AR57" s="437"/>
      <c r="AS57" s="437"/>
      <c r="AT57" s="437"/>
      <c r="AU57" s="437"/>
      <c r="AV57" s="437"/>
      <c r="AW57" s="437"/>
      <c r="AX57" s="437"/>
      <c r="AY57" s="437"/>
      <c r="AZ57" s="800"/>
      <c r="BA57" s="329" t="s">
        <v>121</v>
      </c>
      <c r="BB57" s="328"/>
      <c r="BC57" s="455" t="s">
        <v>0</v>
      </c>
      <c r="BD57" s="326" t="s">
        <v>1</v>
      </c>
      <c r="BE57" s="326" t="s">
        <v>2</v>
      </c>
      <c r="BF57" s="326" t="s">
        <v>3</v>
      </c>
      <c r="BG57" s="456" t="s">
        <v>4</v>
      </c>
      <c r="BH57" s="455" t="s">
        <v>0</v>
      </c>
      <c r="BI57" s="326" t="s">
        <v>1</v>
      </c>
      <c r="BJ57" s="326" t="s">
        <v>2</v>
      </c>
      <c r="BK57" s="326" t="s">
        <v>3</v>
      </c>
      <c r="BL57" s="456" t="s">
        <v>4</v>
      </c>
      <c r="BM57" s="455" t="s">
        <v>0</v>
      </c>
      <c r="BN57" s="326" t="s">
        <v>1</v>
      </c>
      <c r="BO57" s="326" t="s">
        <v>2</v>
      </c>
      <c r="BP57" s="326" t="s">
        <v>3</v>
      </c>
      <c r="BQ57" s="456" t="s">
        <v>4</v>
      </c>
      <c r="BR57" s="455" t="s">
        <v>240</v>
      </c>
      <c r="BS57" s="326" t="s">
        <v>241</v>
      </c>
      <c r="BT57" s="326" t="s">
        <v>242</v>
      </c>
      <c r="BU57" s="326" t="s">
        <v>243</v>
      </c>
      <c r="BV57" s="326" t="s">
        <v>244</v>
      </c>
      <c r="BW57" s="326" t="s">
        <v>245</v>
      </c>
      <c r="BX57" s="326" t="s">
        <v>246</v>
      </c>
      <c r="BY57" s="327" t="s">
        <v>247</v>
      </c>
      <c r="BZ57" s="803"/>
      <c r="CA57" s="803"/>
      <c r="CB57" s="803"/>
      <c r="CC57" s="803"/>
      <c r="CD57" s="803"/>
      <c r="CE57" s="803"/>
      <c r="CF57" s="803"/>
      <c r="CG57" s="803"/>
      <c r="CH57" s="803"/>
      <c r="CI57" s="803"/>
      <c r="CJ57" s="803"/>
      <c r="CK57" s="803"/>
      <c r="CL57" s="803"/>
      <c r="CM57" s="803"/>
      <c r="CN57" s="803"/>
      <c r="CO57" s="803"/>
      <c r="CP57" s="803"/>
      <c r="CQ57" s="803"/>
      <c r="CR57" s="803"/>
      <c r="CS57" s="803"/>
      <c r="CT57" s="803"/>
      <c r="CU57" s="803"/>
      <c r="CV57" s="803"/>
      <c r="CW57" s="803"/>
      <c r="CX57" s="803"/>
      <c r="CY57" s="803"/>
      <c r="CZ57" s="803"/>
    </row>
    <row r="58" s="307" customFormat="true" ht="15" customHeight="true" x14ac:dyDescent="0.2">
      <c r="A58" s="1053" t="s">
        <v>248</v>
      </c>
      <c r="B58" s="377" t="s">
        <v>249</v>
      </c>
      <c r="C58" s="118">
        <v>0</v>
      </c>
      <c r="D58" s="117">
        <v>0.33566375414477589</v>
      </c>
      <c r="E58" s="117">
        <v>1.6411864768681137</v>
      </c>
      <c r="F58" s="117">
        <v>6.6237286452079047</v>
      </c>
      <c r="G58" s="116">
        <v>23.108213401570815</v>
      </c>
      <c r="H58" s="115">
        <v>1.421296296990108</v>
      </c>
      <c r="I58" s="117">
        <v>5.7953454638196389</v>
      </c>
      <c r="J58" s="117">
        <v>10.087552997840026</v>
      </c>
      <c r="K58" s="117">
        <v>16.670486742377985</v>
      </c>
      <c r="L58" s="114">
        <v>32.825954564674667</v>
      </c>
      <c r="M58" s="118">
        <v>0</v>
      </c>
      <c r="N58" s="117">
        <v>0</v>
      </c>
      <c r="O58" s="117">
        <v>0.17696928266471842</v>
      </c>
      <c r="P58" s="117">
        <v>1.0723713790120393</v>
      </c>
      <c r="Q58" s="116">
        <v>8.1517967334830956</v>
      </c>
      <c r="R58" s="115">
        <v>10.923076923076897</v>
      </c>
      <c r="S58" s="117">
        <v>0.93638608933666667</v>
      </c>
      <c r="T58" s="117">
        <v>4.7299092237784937</v>
      </c>
      <c r="U58" s="117">
        <v>1.685563157251363</v>
      </c>
      <c r="V58" s="117">
        <v>16.554448334680004</v>
      </c>
      <c r="W58" s="117">
        <v>1.8270671556541904</v>
      </c>
      <c r="X58" s="117">
        <v>0.80375240953964833</v>
      </c>
      <c r="Y58" s="114">
        <v>1.0841016991679284</v>
      </c>
      <c r="Z58" s="437"/>
      <c r="AA58" s="437"/>
      <c r="AB58" s="437"/>
      <c r="AC58" s="437"/>
      <c r="AD58" s="437"/>
      <c r="AE58" s="437"/>
      <c r="AF58" s="437"/>
      <c r="AG58" s="437"/>
      <c r="AH58" s="437"/>
      <c r="AI58" s="437"/>
      <c r="AJ58" s="437"/>
      <c r="AK58" s="437"/>
      <c r="AL58" s="437"/>
      <c r="AM58" s="437"/>
      <c r="AN58" s="437"/>
      <c r="AO58" s="437"/>
      <c r="AP58" s="437"/>
      <c r="AQ58" s="437"/>
      <c r="AR58" s="437"/>
      <c r="AS58" s="437"/>
      <c r="AT58" s="437"/>
      <c r="AU58" s="437"/>
      <c r="AV58" s="437"/>
      <c r="AW58" s="437"/>
      <c r="AX58" s="437"/>
      <c r="AY58" s="437"/>
      <c r="AZ58" s="800"/>
      <c r="BA58" s="589"/>
      <c r="BB58" s="585"/>
      <c r="BC58" s="444"/>
      <c r="BD58" s="430"/>
      <c r="BE58" s="430"/>
      <c r="BF58" s="430"/>
      <c r="BG58" s="445"/>
      <c r="BH58" s="444"/>
      <c r="BI58" s="430"/>
      <c r="BJ58" s="430"/>
      <c r="BK58" s="430"/>
      <c r="BL58" s="445"/>
      <c r="BM58" s="444"/>
      <c r="BN58" s="430"/>
      <c r="BO58" s="430"/>
      <c r="BP58" s="430"/>
      <c r="BQ58" s="445"/>
      <c r="BR58" s="444"/>
      <c r="BS58" s="430"/>
      <c r="BT58" s="430"/>
      <c r="BU58" s="430"/>
      <c r="BV58" s="430"/>
      <c r="BW58" s="430"/>
      <c r="BX58" s="430"/>
      <c r="BY58" s="431"/>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307" customFormat="true" ht="15" customHeight="true" x14ac:dyDescent="0.2">
      <c r="A59" s="1051"/>
      <c r="B59" s="378" t="s">
        <v>250</v>
      </c>
      <c r="C59" s="113">
        <v>0.38295081863836394</v>
      </c>
      <c r="D59" s="112">
        <v>1.2316428066505245</v>
      </c>
      <c r="E59" s="112">
        <v>8.2352022083188761</v>
      </c>
      <c r="F59" s="112">
        <v>21.28758149327216</v>
      </c>
      <c r="G59" s="111">
        <v>50.987021739669657</v>
      </c>
      <c r="H59" s="110">
        <v>11.795100302582489</v>
      </c>
      <c r="I59" s="112">
        <v>27.324674945542775</v>
      </c>
      <c r="J59" s="112">
        <v>41.156602900661674</v>
      </c>
      <c r="K59" s="112">
        <v>52.330522303261148</v>
      </c>
      <c r="L59" s="109">
        <v>57.533409417393209</v>
      </c>
      <c r="M59" s="113">
        <v>0</v>
      </c>
      <c r="N59" s="112">
        <v>0.11790026565131416</v>
      </c>
      <c r="O59" s="112">
        <v>0.34449252235675598</v>
      </c>
      <c r="P59" s="112">
        <v>1.7615046299956225</v>
      </c>
      <c r="Q59" s="111">
        <v>11.194379684780843</v>
      </c>
      <c r="R59" s="110">
        <v>66.538461538461462</v>
      </c>
      <c r="S59" s="112">
        <v>1.8863693189786486</v>
      </c>
      <c r="T59" s="112">
        <v>8.2207979989454678</v>
      </c>
      <c r="U59" s="112">
        <v>1.8040543724148088</v>
      </c>
      <c r="V59" s="112">
        <v>43.666397342670223</v>
      </c>
      <c r="W59" s="112">
        <v>3.5949041820496541</v>
      </c>
      <c r="X59" s="112">
        <v>1.951970137453432</v>
      </c>
      <c r="Y59" s="109">
        <v>1.9513830585022711</v>
      </c>
      <c r="Z59" s="437"/>
      <c r="AA59" s="437"/>
      <c r="AB59" s="437"/>
      <c r="AC59" s="437"/>
      <c r="AD59" s="437"/>
      <c r="AE59" s="437"/>
      <c r="AF59" s="437"/>
      <c r="AG59" s="437"/>
      <c r="AH59" s="437"/>
      <c r="AI59" s="437"/>
      <c r="AJ59" s="437"/>
      <c r="AK59" s="437"/>
      <c r="AL59" s="437"/>
      <c r="AM59" s="437"/>
      <c r="AN59" s="437"/>
      <c r="AO59" s="437"/>
      <c r="AP59" s="437"/>
      <c r="AQ59" s="437"/>
      <c r="AR59" s="437"/>
      <c r="AS59" s="437"/>
      <c r="AT59" s="437"/>
      <c r="AU59" s="437"/>
      <c r="AV59" s="437"/>
      <c r="AW59" s="437"/>
      <c r="AX59" s="437"/>
      <c r="AY59" s="437"/>
      <c r="AZ59" s="800"/>
      <c r="BA59" s="802"/>
      <c r="BB59" s="583"/>
      <c r="BC59" s="447"/>
      <c r="BD59" s="434"/>
      <c r="BE59" s="434"/>
      <c r="BF59" s="434"/>
      <c r="BG59" s="451"/>
      <c r="BH59" s="447"/>
      <c r="BI59" s="434"/>
      <c r="BJ59" s="434"/>
      <c r="BK59" s="434"/>
      <c r="BL59" s="451"/>
      <c r="BM59" s="447"/>
      <c r="BN59" s="434"/>
      <c r="BO59" s="434"/>
      <c r="BP59" s="434"/>
      <c r="BQ59" s="451"/>
      <c r="BR59" s="447"/>
      <c r="BS59" s="434"/>
      <c r="BT59" s="434"/>
      <c r="BU59" s="434"/>
      <c r="BV59" s="434"/>
      <c r="BW59" s="434"/>
      <c r="BX59" s="434"/>
      <c r="BY59" s="435"/>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307" customFormat="true" ht="15" customHeight="true" x14ac:dyDescent="0.2">
      <c r="A60" s="1051"/>
      <c r="B60" s="378" t="s">
        <v>251</v>
      </c>
      <c r="C60" s="113">
        <v>19.268048383752799</v>
      </c>
      <c r="D60" s="112">
        <v>37.582835699233762</v>
      </c>
      <c r="E60" s="112">
        <v>46.914968568881974</v>
      </c>
      <c r="F60" s="112">
        <v>43.472432763861264</v>
      </c>
      <c r="G60" s="111">
        <v>17.991615150132947</v>
      </c>
      <c r="H60" s="110">
        <v>64.807075448152389</v>
      </c>
      <c r="I60" s="112">
        <v>51.571147854082135</v>
      </c>
      <c r="J60" s="112">
        <v>35.573343556226696</v>
      </c>
      <c r="K60" s="112">
        <v>22.687571475521946</v>
      </c>
      <c r="L60" s="109">
        <v>5.9430241177865861</v>
      </c>
      <c r="M60" s="113">
        <v>15.157956520668789</v>
      </c>
      <c r="N60" s="112">
        <v>22.3761798082487</v>
      </c>
      <c r="O60" s="112">
        <v>36.923811464075975</v>
      </c>
      <c r="P60" s="112">
        <v>39.017843668534063</v>
      </c>
      <c r="Q60" s="111">
        <v>41.958816873848995</v>
      </c>
      <c r="R60" s="110">
        <v>2.8461538461538387</v>
      </c>
      <c r="S60" s="112">
        <v>52.882748829617597</v>
      </c>
      <c r="T60" s="112">
        <v>38.064518058347382</v>
      </c>
      <c r="U60" s="112">
        <v>10.352128988273531</v>
      </c>
      <c r="V60" s="112">
        <v>28.736870455157685</v>
      </c>
      <c r="W60" s="112">
        <v>49.100779383656516</v>
      </c>
      <c r="X60" s="112">
        <v>6.7715337446859092</v>
      </c>
      <c r="Y60" s="109">
        <v>35.436537324695351</v>
      </c>
      <c r="Z60" s="437"/>
      <c r="AA60" s="437"/>
      <c r="AB60" s="437"/>
      <c r="AC60" s="437"/>
      <c r="AD60" s="437"/>
      <c r="AE60" s="437"/>
      <c r="AF60" s="437"/>
      <c r="AG60" s="437"/>
      <c r="AH60" s="437"/>
      <c r="AI60" s="437"/>
      <c r="AJ60" s="437"/>
      <c r="AK60" s="437"/>
      <c r="AL60" s="437"/>
      <c r="AM60" s="437"/>
      <c r="AN60" s="437"/>
      <c r="AO60" s="437"/>
      <c r="AP60" s="437"/>
      <c r="AQ60" s="437"/>
      <c r="AR60" s="437"/>
      <c r="AS60" s="437"/>
      <c r="AT60" s="437"/>
      <c r="AU60" s="437"/>
      <c r="AV60" s="437"/>
      <c r="AW60" s="437"/>
      <c r="AX60" s="437"/>
      <c r="AY60" s="437"/>
      <c r="AZ60" s="800"/>
      <c r="BA60" s="802"/>
      <c r="BB60" s="583"/>
      <c r="BC60" s="447"/>
      <c r="BD60" s="434"/>
      <c r="BE60" s="434"/>
      <c r="BF60" s="434"/>
      <c r="BG60" s="451"/>
      <c r="BH60" s="447"/>
      <c r="BI60" s="434"/>
      <c r="BJ60" s="434"/>
      <c r="BK60" s="434"/>
      <c r="BL60" s="451"/>
      <c r="BM60" s="447"/>
      <c r="BN60" s="434"/>
      <c r="BO60" s="434"/>
      <c r="BP60" s="434"/>
      <c r="BQ60" s="451"/>
      <c r="BR60" s="447"/>
      <c r="BS60" s="434"/>
      <c r="BT60" s="434"/>
      <c r="BU60" s="434"/>
      <c r="BV60" s="434"/>
      <c r="BW60" s="434"/>
      <c r="BX60" s="434"/>
      <c r="BY60" s="435"/>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307" customFormat="true" ht="15" customHeight="true" x14ac:dyDescent="0.2">
      <c r="A61" s="1051"/>
      <c r="B61" s="378" t="s">
        <v>252</v>
      </c>
      <c r="C61" s="113">
        <v>47.7791402630031</v>
      </c>
      <c r="D61" s="112">
        <v>34.474607879069211</v>
      </c>
      <c r="E61" s="112">
        <v>16.713007850026333</v>
      </c>
      <c r="F61" s="112">
        <v>7.0445724952068129</v>
      </c>
      <c r="G61" s="111">
        <v>0.61721314854195097</v>
      </c>
      <c r="H61" s="110">
        <v>7.7387619393077225</v>
      </c>
      <c r="I61" s="112">
        <v>0.90843867599515982</v>
      </c>
      <c r="J61" s="112">
        <v>0.90183234585585415</v>
      </c>
      <c r="K61" s="112">
        <v>0</v>
      </c>
      <c r="L61" s="109">
        <v>0</v>
      </c>
      <c r="M61" s="113">
        <v>48.269827686396773</v>
      </c>
      <c r="N61" s="112">
        <v>47.391926126409039</v>
      </c>
      <c r="O61" s="112">
        <v>34.903896450418031</v>
      </c>
      <c r="P61" s="112">
        <v>26.025113080120672</v>
      </c>
      <c r="Q61" s="111">
        <v>11.830772522435765</v>
      </c>
      <c r="R61" s="110">
        <v>0</v>
      </c>
      <c r="S61" s="112">
        <v>28.303739203040191</v>
      </c>
      <c r="T61" s="112">
        <v>19.374916627714413</v>
      </c>
      <c r="U61" s="112">
        <v>53.072791609950379</v>
      </c>
      <c r="V61" s="112">
        <v>0.30523386300386135</v>
      </c>
      <c r="W61" s="112">
        <v>16.47583833684202</v>
      </c>
      <c r="X61" s="112">
        <v>63.951703936738525</v>
      </c>
      <c r="Y61" s="109">
        <v>29.961831526393425</v>
      </c>
      <c r="Z61" s="437"/>
      <c r="AA61" s="437"/>
      <c r="AB61" s="437"/>
      <c r="AC61" s="437"/>
      <c r="AD61" s="437"/>
      <c r="AE61" s="437"/>
      <c r="AF61" s="437"/>
      <c r="AG61" s="437"/>
      <c r="AH61" s="437"/>
      <c r="AI61" s="437"/>
      <c r="AJ61" s="437"/>
      <c r="AK61" s="437"/>
      <c r="AL61" s="437"/>
      <c r="AM61" s="437"/>
      <c r="AN61" s="437"/>
      <c r="AO61" s="437"/>
      <c r="AP61" s="437"/>
      <c r="AQ61" s="437"/>
      <c r="AR61" s="437"/>
      <c r="AS61" s="437"/>
      <c r="AT61" s="437"/>
      <c r="AU61" s="437"/>
      <c r="AV61" s="437"/>
      <c r="AW61" s="437"/>
      <c r="AX61" s="437"/>
      <c r="AY61" s="437"/>
      <c r="AZ61" s="800"/>
      <c r="BA61" s="802"/>
      <c r="BB61" s="583"/>
      <c r="BC61" s="447"/>
      <c r="BD61" s="434"/>
      <c r="BE61" s="434"/>
      <c r="BF61" s="434"/>
      <c r="BG61" s="451"/>
      <c r="BH61" s="447"/>
      <c r="BI61" s="434"/>
      <c r="BJ61" s="434"/>
      <c r="BK61" s="434"/>
      <c r="BL61" s="451"/>
      <c r="BM61" s="447"/>
      <c r="BN61" s="434"/>
      <c r="BO61" s="434"/>
      <c r="BP61" s="434"/>
      <c r="BQ61" s="451"/>
      <c r="BR61" s="447"/>
      <c r="BS61" s="434"/>
      <c r="BT61" s="434"/>
      <c r="BU61" s="434"/>
      <c r="BV61" s="434"/>
      <c r="BW61" s="434"/>
      <c r="BX61" s="434"/>
      <c r="BY61" s="435"/>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307" customFormat="true" ht="15" customHeight="true" x14ac:dyDescent="0.2">
      <c r="A62" s="1051"/>
      <c r="B62" s="378" t="s">
        <v>253</v>
      </c>
      <c r="C62" s="113">
        <v>12.967639853745675</v>
      </c>
      <c r="D62" s="112">
        <v>11.252189372755788</v>
      </c>
      <c r="E62" s="112">
        <v>9.1805536331267756</v>
      </c>
      <c r="F62" s="112">
        <v>4.9275384527054102</v>
      </c>
      <c r="G62" s="111">
        <v>1.0900766941851958</v>
      </c>
      <c r="H62" s="110">
        <v>2.7757775137539866</v>
      </c>
      <c r="I62" s="112">
        <v>2.6446817957850621</v>
      </c>
      <c r="J62" s="112">
        <v>1.1074483476058643</v>
      </c>
      <c r="K62" s="112">
        <v>1.4454088821511664</v>
      </c>
      <c r="L62" s="109">
        <v>0</v>
      </c>
      <c r="M62" s="113">
        <v>14.583098068010663</v>
      </c>
      <c r="N62" s="112">
        <v>10.631569701344613</v>
      </c>
      <c r="O62" s="112">
        <v>14.307470613953422</v>
      </c>
      <c r="P62" s="112">
        <v>12.217830877061703</v>
      </c>
      <c r="Q62" s="111">
        <v>7.6778086129080947</v>
      </c>
      <c r="R62" s="110">
        <v>0</v>
      </c>
      <c r="S62" s="112">
        <v>3.5672747190249208</v>
      </c>
      <c r="T62" s="112">
        <v>8.5548710266977697</v>
      </c>
      <c r="U62" s="112">
        <v>14.765842815643168</v>
      </c>
      <c r="V62" s="112">
        <v>1.4363946494299358</v>
      </c>
      <c r="W62" s="112">
        <v>17.928458391871711</v>
      </c>
      <c r="X62" s="112">
        <v>9.9178403577940255</v>
      </c>
      <c r="Y62" s="109">
        <v>14.206635231608661</v>
      </c>
      <c r="Z62" s="437"/>
      <c r="AA62" s="437"/>
      <c r="AB62" s="437"/>
      <c r="AC62" s="437"/>
      <c r="AD62" s="437"/>
      <c r="AE62" s="437"/>
      <c r="AF62" s="437"/>
      <c r="AG62" s="437"/>
      <c r="AH62" s="437"/>
      <c r="AI62" s="437"/>
      <c r="AJ62" s="437"/>
      <c r="AK62" s="437"/>
      <c r="AL62" s="437"/>
      <c r="AM62" s="437"/>
      <c r="AN62" s="437"/>
      <c r="AO62" s="437"/>
      <c r="AP62" s="437"/>
      <c r="AQ62" s="437"/>
      <c r="AR62" s="437"/>
      <c r="AS62" s="437"/>
      <c r="AT62" s="437"/>
      <c r="AU62" s="437"/>
      <c r="AV62" s="437"/>
      <c r="AW62" s="437"/>
      <c r="AX62" s="437"/>
      <c r="AY62" s="437"/>
      <c r="AZ62" s="800"/>
      <c r="BA62" s="802"/>
      <c r="BB62" s="583"/>
      <c r="BC62" s="447"/>
      <c r="BD62" s="434"/>
      <c r="BE62" s="434"/>
      <c r="BF62" s="434"/>
      <c r="BG62" s="451"/>
      <c r="BH62" s="447"/>
      <c r="BI62" s="434"/>
      <c r="BJ62" s="434"/>
      <c r="BK62" s="434"/>
      <c r="BL62" s="451"/>
      <c r="BM62" s="447"/>
      <c r="BN62" s="434"/>
      <c r="BO62" s="434"/>
      <c r="BP62" s="434"/>
      <c r="BQ62" s="451"/>
      <c r="BR62" s="447"/>
      <c r="BS62" s="434"/>
      <c r="BT62" s="434"/>
      <c r="BU62" s="434"/>
      <c r="BV62" s="434"/>
      <c r="BW62" s="434"/>
      <c r="BX62" s="434"/>
      <c r="BY62" s="435"/>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307" customFormat="true" ht="15" customHeight="true" x14ac:dyDescent="0.2">
      <c r="A63" s="1051"/>
      <c r="B63" s="378" t="s">
        <v>254</v>
      </c>
      <c r="C63" s="113">
        <v>19.407976141019549</v>
      </c>
      <c r="D63" s="112">
        <v>14.125910633348088</v>
      </c>
      <c r="E63" s="112">
        <v>13.383716589625704</v>
      </c>
      <c r="F63" s="112">
        <v>11.147918998871392</v>
      </c>
      <c r="G63" s="111">
        <v>1.0065987341090072</v>
      </c>
      <c r="H63" s="110">
        <v>3.9965872214401474</v>
      </c>
      <c r="I63" s="112">
        <v>3.5146911402175198</v>
      </c>
      <c r="J63" s="112">
        <v>1.5802576854193191</v>
      </c>
      <c r="K63" s="112">
        <v>0.50285642322108415</v>
      </c>
      <c r="L63" s="109">
        <v>2.9319807027116285E-2</v>
      </c>
      <c r="M63" s="113">
        <v>21.989117724923744</v>
      </c>
      <c r="N63" s="112">
        <v>19.215617832153956</v>
      </c>
      <c r="O63" s="112">
        <v>12.993817969980368</v>
      </c>
      <c r="P63" s="112">
        <v>18.905957403342818</v>
      </c>
      <c r="Q63" s="111">
        <v>17.403677120588092</v>
      </c>
      <c r="R63" s="110">
        <v>0</v>
      </c>
      <c r="S63" s="112">
        <v>12.423481840001852</v>
      </c>
      <c r="T63" s="112">
        <v>19.51519782994157</v>
      </c>
      <c r="U63" s="112">
        <v>18.299348782619575</v>
      </c>
      <c r="V63" s="112">
        <v>1.2658227848101309</v>
      </c>
      <c r="W63" s="112">
        <v>10.694782082020689</v>
      </c>
      <c r="X63" s="112">
        <v>16.60319941378852</v>
      </c>
      <c r="Y63" s="109">
        <v>16.80315608231642</v>
      </c>
      <c r="Z63" s="437"/>
      <c r="AA63" s="437"/>
      <c r="AB63" s="437"/>
      <c r="AC63" s="437"/>
      <c r="AD63" s="437"/>
      <c r="AE63" s="437"/>
      <c r="AF63" s="437"/>
      <c r="AG63" s="437"/>
      <c r="AH63" s="437"/>
      <c r="AI63" s="437"/>
      <c r="AJ63" s="437"/>
      <c r="AK63" s="437"/>
      <c r="AL63" s="437"/>
      <c r="AM63" s="437"/>
      <c r="AN63" s="437"/>
      <c r="AO63" s="437"/>
      <c r="AP63" s="437"/>
      <c r="AQ63" s="437"/>
      <c r="AR63" s="437"/>
      <c r="AS63" s="437"/>
      <c r="AT63" s="437"/>
      <c r="AU63" s="437"/>
      <c r="AV63" s="437"/>
      <c r="AW63" s="437"/>
      <c r="AX63" s="437"/>
      <c r="AY63" s="437"/>
      <c r="AZ63" s="800"/>
      <c r="BA63" s="802"/>
      <c r="BB63" s="583"/>
      <c r="BC63" s="447"/>
      <c r="BD63" s="434"/>
      <c r="BE63" s="434"/>
      <c r="BF63" s="434"/>
      <c r="BG63" s="451"/>
      <c r="BH63" s="447"/>
      <c r="BI63" s="434"/>
      <c r="BJ63" s="434"/>
      <c r="BK63" s="434"/>
      <c r="BL63" s="451"/>
      <c r="BM63" s="447"/>
      <c r="BN63" s="434"/>
      <c r="BO63" s="434"/>
      <c r="BP63" s="434"/>
      <c r="BQ63" s="451"/>
      <c r="BR63" s="447"/>
      <c r="BS63" s="434"/>
      <c r="BT63" s="434"/>
      <c r="BU63" s="434"/>
      <c r="BV63" s="434"/>
      <c r="BW63" s="434"/>
      <c r="BX63" s="434"/>
      <c r="BY63" s="435"/>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307" customFormat="true" ht="15" customHeight="true" x14ac:dyDescent="0.2">
      <c r="A64" s="1051"/>
      <c r="B64" s="378" t="s">
        <v>255</v>
      </c>
      <c r="C64" s="113">
        <v>0</v>
      </c>
      <c r="D64" s="112">
        <v>0.14109804333999926</v>
      </c>
      <c r="E64" s="112">
        <v>0</v>
      </c>
      <c r="F64" s="112">
        <v>0</v>
      </c>
      <c r="G64" s="111">
        <v>0</v>
      </c>
      <c r="H64" s="110">
        <v>0</v>
      </c>
      <c r="I64" s="112">
        <v>0</v>
      </c>
      <c r="J64" s="112">
        <v>0</v>
      </c>
      <c r="K64" s="112">
        <v>0</v>
      </c>
      <c r="L64" s="109">
        <v>0</v>
      </c>
      <c r="M64" s="113">
        <v>0</v>
      </c>
      <c r="N64" s="112">
        <v>0.15387876082807234</v>
      </c>
      <c r="O64" s="112">
        <v>7.7675932566807146E-2</v>
      </c>
      <c r="P64" s="112">
        <v>0</v>
      </c>
      <c r="Q64" s="111">
        <v>0</v>
      </c>
      <c r="R64" s="110">
        <v>0</v>
      </c>
      <c r="S64" s="112">
        <v>0</v>
      </c>
      <c r="T64" s="112">
        <v>3.8196371065736874E-2</v>
      </c>
      <c r="U64" s="112">
        <v>0</v>
      </c>
      <c r="V64" s="112">
        <v>0</v>
      </c>
      <c r="W64" s="112">
        <v>0.16402522393648439</v>
      </c>
      <c r="X64" s="112">
        <v>0</v>
      </c>
      <c r="Y64" s="109">
        <v>0</v>
      </c>
      <c r="Z64" s="437"/>
      <c r="AA64" s="437"/>
      <c r="AB64" s="437"/>
      <c r="AC64" s="437"/>
      <c r="AD64" s="437"/>
      <c r="AE64" s="437"/>
      <c r="AF64" s="437"/>
      <c r="AG64" s="437"/>
      <c r="AH64" s="437"/>
      <c r="AI64" s="437"/>
      <c r="AJ64" s="437"/>
      <c r="AK64" s="437"/>
      <c r="AL64" s="437"/>
      <c r="AM64" s="437"/>
      <c r="AN64" s="437"/>
      <c r="AO64" s="437"/>
      <c r="AP64" s="437"/>
      <c r="AQ64" s="437"/>
      <c r="AR64" s="437"/>
      <c r="AS64" s="437"/>
      <c r="AT64" s="437"/>
      <c r="AU64" s="437"/>
      <c r="AV64" s="437"/>
      <c r="AW64" s="437"/>
      <c r="AX64" s="437"/>
      <c r="AY64" s="437"/>
      <c r="AZ64" s="800"/>
      <c r="BA64" s="802"/>
      <c r="BB64" s="583"/>
      <c r="BC64" s="447"/>
      <c r="BD64" s="434"/>
      <c r="BE64" s="434"/>
      <c r="BF64" s="434"/>
      <c r="BG64" s="451"/>
      <c r="BH64" s="447"/>
      <c r="BI64" s="434"/>
      <c r="BJ64" s="434"/>
      <c r="BK64" s="434"/>
      <c r="BL64" s="451"/>
      <c r="BM64" s="447"/>
      <c r="BN64" s="434"/>
      <c r="BO64" s="434"/>
      <c r="BP64" s="434"/>
      <c r="BQ64" s="451"/>
      <c r="BR64" s="447"/>
      <c r="BS64" s="434"/>
      <c r="BT64" s="434"/>
      <c r="BU64" s="434"/>
      <c r="BV64" s="434"/>
      <c r="BW64" s="434"/>
      <c r="BX64" s="434"/>
      <c r="BY64" s="435"/>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307" customFormat="true" ht="15" customHeight="true" x14ac:dyDescent="0.2">
      <c r="A65" s="1051"/>
      <c r="B65" s="378" t="s">
        <v>256</v>
      </c>
      <c r="C65" s="113">
        <v>6.894873177565515E-2</v>
      </c>
      <c r="D65" s="112">
        <v>0</v>
      </c>
      <c r="E65" s="112">
        <v>0</v>
      </c>
      <c r="F65" s="112">
        <v>0</v>
      </c>
      <c r="G65" s="111">
        <v>0</v>
      </c>
      <c r="H65" s="110">
        <v>0</v>
      </c>
      <c r="I65" s="112">
        <v>0</v>
      </c>
      <c r="J65" s="112">
        <v>0</v>
      </c>
      <c r="K65" s="112">
        <v>0</v>
      </c>
      <c r="L65" s="109">
        <v>0</v>
      </c>
      <c r="M65" s="113">
        <v>0</v>
      </c>
      <c r="N65" s="112">
        <v>0.1129275053643293</v>
      </c>
      <c r="O65" s="112">
        <v>0</v>
      </c>
      <c r="P65" s="112">
        <v>0</v>
      </c>
      <c r="Q65" s="111">
        <v>0</v>
      </c>
      <c r="R65" s="110">
        <v>0</v>
      </c>
      <c r="S65" s="112">
        <v>0</v>
      </c>
      <c r="T65" s="112">
        <v>0</v>
      </c>
      <c r="U65" s="112">
        <v>0</v>
      </c>
      <c r="V65" s="112">
        <v>0</v>
      </c>
      <c r="W65" s="112">
        <v>0</v>
      </c>
      <c r="X65" s="112">
        <v>0</v>
      </c>
      <c r="Y65" s="109">
        <v>0.20863315399349477</v>
      </c>
      <c r="Z65" s="437"/>
      <c r="AA65" s="437"/>
      <c r="AB65" s="437"/>
      <c r="AC65" s="437"/>
      <c r="AD65" s="437"/>
      <c r="AE65" s="437"/>
      <c r="AF65" s="437"/>
      <c r="AG65" s="437"/>
      <c r="AH65" s="437"/>
      <c r="AI65" s="437"/>
      <c r="AJ65" s="437"/>
      <c r="AK65" s="437"/>
      <c r="AL65" s="437"/>
      <c r="AM65" s="437"/>
      <c r="AN65" s="437"/>
      <c r="AO65" s="437"/>
      <c r="AP65" s="437"/>
      <c r="AQ65" s="437"/>
      <c r="AR65" s="437"/>
      <c r="AS65" s="437"/>
      <c r="AT65" s="437"/>
      <c r="AU65" s="437"/>
      <c r="AV65" s="437"/>
      <c r="AW65" s="437"/>
      <c r="AX65" s="437"/>
      <c r="AY65" s="437"/>
      <c r="AZ65" s="800"/>
      <c r="BA65" s="802"/>
      <c r="BB65" s="583"/>
      <c r="BC65" s="447"/>
      <c r="BD65" s="434"/>
      <c r="BE65" s="434"/>
      <c r="BF65" s="434"/>
      <c r="BG65" s="451"/>
      <c r="BH65" s="447"/>
      <c r="BI65" s="434"/>
      <c r="BJ65" s="434"/>
      <c r="BK65" s="434"/>
      <c r="BL65" s="451"/>
      <c r="BM65" s="447"/>
      <c r="BN65" s="434"/>
      <c r="BO65" s="434"/>
      <c r="BP65" s="434"/>
      <c r="BQ65" s="451"/>
      <c r="BR65" s="447"/>
      <c r="BS65" s="434"/>
      <c r="BT65" s="434"/>
      <c r="BU65" s="434"/>
      <c r="BV65" s="434"/>
      <c r="BW65" s="434"/>
      <c r="BX65" s="434"/>
      <c r="BY65" s="435"/>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307" customFormat="true" ht="15" customHeight="true" x14ac:dyDescent="0.2">
      <c r="A66" s="1051"/>
      <c r="B66" s="378" t="s">
        <v>17</v>
      </c>
      <c r="C66" s="113">
        <v>0</v>
      </c>
      <c r="D66" s="112">
        <v>8.7077944742691548E-3</v>
      </c>
      <c r="E66" s="112">
        <v>0</v>
      </c>
      <c r="F66" s="112">
        <v>0</v>
      </c>
      <c r="G66" s="111">
        <v>0</v>
      </c>
      <c r="H66" s="110">
        <v>2.2425597404772964E-2</v>
      </c>
      <c r="I66" s="112">
        <v>0</v>
      </c>
      <c r="J66" s="112">
        <v>0</v>
      </c>
      <c r="K66" s="112">
        <v>0</v>
      </c>
      <c r="L66" s="109">
        <v>0</v>
      </c>
      <c r="M66" s="113">
        <v>0</v>
      </c>
      <c r="N66" s="112">
        <v>0</v>
      </c>
      <c r="O66" s="112">
        <v>0</v>
      </c>
      <c r="P66" s="112">
        <v>0</v>
      </c>
      <c r="Q66" s="111">
        <v>0</v>
      </c>
      <c r="R66" s="110">
        <v>0</v>
      </c>
      <c r="S66" s="112">
        <v>0</v>
      </c>
      <c r="T66" s="112">
        <v>0</v>
      </c>
      <c r="U66" s="112">
        <v>2.0270273847357405E-2</v>
      </c>
      <c r="V66" s="112">
        <v>0</v>
      </c>
      <c r="W66" s="112">
        <v>0</v>
      </c>
      <c r="X66" s="112">
        <v>0</v>
      </c>
      <c r="Y66" s="109">
        <v>0</v>
      </c>
      <c r="Z66" s="437"/>
      <c r="AA66" s="437"/>
      <c r="AB66" s="437"/>
      <c r="AC66" s="437"/>
      <c r="AD66" s="437"/>
      <c r="AE66" s="437"/>
      <c r="AF66" s="437"/>
      <c r="AG66" s="437"/>
      <c r="AH66" s="437"/>
      <c r="AI66" s="437"/>
      <c r="AJ66" s="437"/>
      <c r="AK66" s="437"/>
      <c r="AL66" s="437"/>
      <c r="AM66" s="437"/>
      <c r="AN66" s="437"/>
      <c r="AO66" s="437"/>
      <c r="AP66" s="437"/>
      <c r="AQ66" s="437"/>
      <c r="AR66" s="437"/>
      <c r="AS66" s="437"/>
      <c r="AT66" s="437"/>
      <c r="AU66" s="437"/>
      <c r="AV66" s="437"/>
      <c r="AW66" s="437"/>
      <c r="AX66" s="437"/>
      <c r="AY66" s="437"/>
      <c r="AZ66" s="800"/>
      <c r="BA66" s="802"/>
      <c r="BB66" s="583"/>
      <c r="BC66" s="447"/>
      <c r="BD66" s="434"/>
      <c r="BE66" s="434"/>
      <c r="BF66" s="434"/>
      <c r="BG66" s="451"/>
      <c r="BH66" s="447"/>
      <c r="BI66" s="434"/>
      <c r="BJ66" s="434"/>
      <c r="BK66" s="434"/>
      <c r="BL66" s="451"/>
      <c r="BM66" s="447"/>
      <c r="BN66" s="434"/>
      <c r="BO66" s="434"/>
      <c r="BP66" s="434"/>
      <c r="BQ66" s="451"/>
      <c r="BR66" s="447"/>
      <c r="BS66" s="434"/>
      <c r="BT66" s="434"/>
      <c r="BU66" s="434"/>
      <c r="BV66" s="434"/>
      <c r="BW66" s="434"/>
      <c r="BX66" s="434"/>
      <c r="BY66" s="435"/>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307" customFormat="true" ht="15" customHeight="true" x14ac:dyDescent="0.2">
      <c r="A67" s="1051"/>
      <c r="B67" s="378" t="s">
        <v>257</v>
      </c>
      <c r="C67" s="113">
        <v>0</v>
      </c>
      <c r="D67" s="112">
        <v>0.11370579292114436</v>
      </c>
      <c r="E67" s="112">
        <v>0.34118816703021027</v>
      </c>
      <c r="F67" s="112">
        <v>0.19128155088987328</v>
      </c>
      <c r="G67" s="111">
        <v>5.6933461324308036E-2</v>
      </c>
      <c r="H67" s="110">
        <v>0.46853110135750309</v>
      </c>
      <c r="I67" s="112">
        <v>0.43358703223223627</v>
      </c>
      <c r="J67" s="112">
        <v>5.8546040667084229E-2</v>
      </c>
      <c r="K67" s="112">
        <v>0</v>
      </c>
      <c r="L67" s="109">
        <v>0.14659903513558142</v>
      </c>
      <c r="M67" s="113">
        <v>0</v>
      </c>
      <c r="N67" s="112">
        <v>0</v>
      </c>
      <c r="O67" s="112">
        <v>0</v>
      </c>
      <c r="P67" s="112">
        <v>0.44435014779949672</v>
      </c>
      <c r="Q67" s="111">
        <v>0</v>
      </c>
      <c r="R67" s="110">
        <v>0.46153846153846034</v>
      </c>
      <c r="S67" s="112">
        <v>0</v>
      </c>
      <c r="T67" s="112">
        <v>0.21962913362798706</v>
      </c>
      <c r="U67" s="112">
        <v>0</v>
      </c>
      <c r="V67" s="112">
        <v>0.27830146332705008</v>
      </c>
      <c r="W67" s="112">
        <v>0</v>
      </c>
      <c r="X67" s="112">
        <v>0</v>
      </c>
      <c r="Y67" s="109">
        <v>0</v>
      </c>
      <c r="Z67" s="437"/>
      <c r="AA67" s="437"/>
      <c r="AB67" s="437"/>
      <c r="AC67" s="437"/>
      <c r="AD67" s="437"/>
      <c r="AE67" s="437"/>
      <c r="AF67" s="437"/>
      <c r="AG67" s="437"/>
      <c r="AH67" s="437"/>
      <c r="AI67" s="437"/>
      <c r="AJ67" s="437"/>
      <c r="AK67" s="437"/>
      <c r="AL67" s="437"/>
      <c r="AM67" s="437"/>
      <c r="AN67" s="437"/>
      <c r="AO67" s="437"/>
      <c r="AP67" s="437"/>
      <c r="AQ67" s="437"/>
      <c r="AR67" s="437"/>
      <c r="AS67" s="437"/>
      <c r="AT67" s="437"/>
      <c r="AU67" s="437"/>
      <c r="AV67" s="437"/>
      <c r="AW67" s="437"/>
      <c r="AX67" s="437"/>
      <c r="AY67" s="437"/>
      <c r="AZ67" s="800"/>
      <c r="BA67" s="802"/>
      <c r="BB67" s="583"/>
      <c r="BC67" s="447"/>
      <c r="BD67" s="434"/>
      <c r="BE67" s="434"/>
      <c r="BF67" s="434"/>
      <c r="BG67" s="451"/>
      <c r="BH67" s="447"/>
      <c r="BI67" s="434"/>
      <c r="BJ67" s="434"/>
      <c r="BK67" s="434"/>
      <c r="BL67" s="451"/>
      <c r="BM67" s="447"/>
      <c r="BN67" s="434"/>
      <c r="BO67" s="434"/>
      <c r="BP67" s="434"/>
      <c r="BQ67" s="451"/>
      <c r="BR67" s="447"/>
      <c r="BS67" s="434"/>
      <c r="BT67" s="434"/>
      <c r="BU67" s="434"/>
      <c r="BV67" s="434"/>
      <c r="BW67" s="434"/>
      <c r="BX67" s="434"/>
      <c r="BY67" s="435"/>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307" customFormat="true" ht="15" customHeight="true" x14ac:dyDescent="0.2">
      <c r="A68" s="1051"/>
      <c r="B68" s="378" t="s">
        <v>47</v>
      </c>
      <c r="C68" s="113">
        <v>0.12529580806472365</v>
      </c>
      <c r="D68" s="112">
        <v>0.67449977591824428</v>
      </c>
      <c r="E68" s="112">
        <v>3.4164025925575632</v>
      </c>
      <c r="F68" s="112">
        <v>5.3049455999848307</v>
      </c>
      <c r="G68" s="111">
        <v>4.8968698412543068</v>
      </c>
      <c r="H68" s="110">
        <v>6.7108958344971033</v>
      </c>
      <c r="I68" s="112">
        <v>7.8074330923254234</v>
      </c>
      <c r="J68" s="112">
        <v>9.5344161257232063</v>
      </c>
      <c r="K68" s="112">
        <v>6.3631541734664996</v>
      </c>
      <c r="L68" s="109">
        <v>2.889659099535328</v>
      </c>
      <c r="M68" s="113">
        <v>0</v>
      </c>
      <c r="N68" s="112">
        <v>0</v>
      </c>
      <c r="O68" s="112">
        <v>0.17477084827531608</v>
      </c>
      <c r="P68" s="112">
        <v>0.43911138427281504</v>
      </c>
      <c r="Q68" s="111">
        <v>1.7827484519549457</v>
      </c>
      <c r="R68" s="110">
        <v>17.769230769230727</v>
      </c>
      <c r="S68" s="112">
        <v>0</v>
      </c>
      <c r="T68" s="112">
        <v>1.1769237094501961</v>
      </c>
      <c r="U68" s="112">
        <v>0</v>
      </c>
      <c r="V68" s="112">
        <v>7.6757339078912166</v>
      </c>
      <c r="W68" s="112">
        <v>0.2141452439687459</v>
      </c>
      <c r="X68" s="112">
        <v>0</v>
      </c>
      <c r="Y68" s="109">
        <v>0.3477219233224913</v>
      </c>
      <c r="Z68" s="437"/>
      <c r="AA68" s="437"/>
      <c r="AB68" s="437"/>
      <c r="AC68" s="437"/>
      <c r="AD68" s="437"/>
      <c r="AE68" s="437"/>
      <c r="AF68" s="437"/>
      <c r="AG68" s="437"/>
      <c r="AH68" s="437"/>
      <c r="AI68" s="437"/>
      <c r="AJ68" s="437"/>
      <c r="AK68" s="437"/>
      <c r="AL68" s="437"/>
      <c r="AM68" s="437"/>
      <c r="AN68" s="437"/>
      <c r="AO68" s="437"/>
      <c r="AP68" s="437"/>
      <c r="AQ68" s="437"/>
      <c r="AR68" s="437"/>
      <c r="AS68" s="437"/>
      <c r="AT68" s="437"/>
      <c r="AU68" s="437"/>
      <c r="AV68" s="437"/>
      <c r="AW68" s="437"/>
      <c r="AX68" s="437"/>
      <c r="AY68" s="437"/>
      <c r="AZ68" s="800"/>
      <c r="BA68" s="802"/>
      <c r="BB68" s="583"/>
      <c r="BC68" s="447"/>
      <c r="BD68" s="434"/>
      <c r="BE68" s="434"/>
      <c r="BF68" s="434"/>
      <c r="BG68" s="451"/>
      <c r="BH68" s="447"/>
      <c r="BI68" s="434"/>
      <c r="BJ68" s="434"/>
      <c r="BK68" s="434"/>
      <c r="BL68" s="451"/>
      <c r="BM68" s="447"/>
      <c r="BN68" s="434"/>
      <c r="BO68" s="434"/>
      <c r="BP68" s="434"/>
      <c r="BQ68" s="451"/>
      <c r="BR68" s="447"/>
      <c r="BS68" s="434"/>
      <c r="BT68" s="434"/>
      <c r="BU68" s="434"/>
      <c r="BV68" s="434"/>
      <c r="BW68" s="434"/>
      <c r="BX68" s="434"/>
      <c r="BY68" s="435"/>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307" customFormat="true" ht="15" customHeight="true" x14ac:dyDescent="0.2">
      <c r="A69" s="1051"/>
      <c r="B69" s="378" t="s">
        <v>204</v>
      </c>
      <c r="C69" s="113">
        <v>0</v>
      </c>
      <c r="D69" s="112">
        <v>5.9138448144131307E-2</v>
      </c>
      <c r="E69" s="112">
        <v>0.17377391356436903</v>
      </c>
      <c r="F69" s="112">
        <v>0</v>
      </c>
      <c r="G69" s="111">
        <v>0.24545782921172243</v>
      </c>
      <c r="H69" s="110">
        <v>0.2635487445135955</v>
      </c>
      <c r="I69" s="112">
        <v>0</v>
      </c>
      <c r="J69" s="112">
        <v>0</v>
      </c>
      <c r="K69" s="112">
        <v>0</v>
      </c>
      <c r="L69" s="109">
        <v>0.63203395844737342</v>
      </c>
      <c r="M69" s="113">
        <v>0</v>
      </c>
      <c r="N69" s="112">
        <v>0</v>
      </c>
      <c r="O69" s="112">
        <v>9.7094915708508922E-2</v>
      </c>
      <c r="P69" s="112">
        <v>0.11591742986073827</v>
      </c>
      <c r="Q69" s="111">
        <v>0</v>
      </c>
      <c r="R69" s="110">
        <v>1.4615384615384579</v>
      </c>
      <c r="S69" s="112">
        <v>0</v>
      </c>
      <c r="T69" s="112">
        <v>0.1050400204307764</v>
      </c>
      <c r="U69" s="112">
        <v>0</v>
      </c>
      <c r="V69" s="112">
        <v>8.0797199030433892E-2</v>
      </c>
      <c r="W69" s="112">
        <v>0</v>
      </c>
      <c r="X69" s="112">
        <v>0</v>
      </c>
      <c r="Y69" s="109">
        <v>0</v>
      </c>
      <c r="Z69" s="437"/>
      <c r="AA69" s="437"/>
      <c r="AB69" s="437"/>
      <c r="AC69" s="437"/>
      <c r="AD69" s="437"/>
      <c r="AE69" s="437"/>
      <c r="AF69" s="437"/>
      <c r="AG69" s="437"/>
      <c r="AH69" s="437"/>
      <c r="AI69" s="437"/>
      <c r="AJ69" s="437"/>
      <c r="AK69" s="437"/>
      <c r="AL69" s="437"/>
      <c r="AM69" s="437"/>
      <c r="AN69" s="437"/>
      <c r="AO69" s="437"/>
      <c r="AP69" s="437"/>
      <c r="AQ69" s="437"/>
      <c r="AR69" s="437"/>
      <c r="AS69" s="437"/>
      <c r="AT69" s="437"/>
      <c r="AU69" s="437"/>
      <c r="AV69" s="437"/>
      <c r="AW69" s="437"/>
      <c r="AX69" s="437"/>
      <c r="AY69" s="437"/>
      <c r="AZ69" s="800"/>
      <c r="BA69" s="802"/>
      <c r="BB69" s="583"/>
      <c r="BC69" s="447"/>
      <c r="BD69" s="434"/>
      <c r="BE69" s="434"/>
      <c r="BF69" s="434"/>
      <c r="BG69" s="451"/>
      <c r="BH69" s="447"/>
      <c r="BI69" s="434"/>
      <c r="BJ69" s="434"/>
      <c r="BK69" s="434"/>
      <c r="BL69" s="451"/>
      <c r="BM69" s="447"/>
      <c r="BN69" s="434"/>
      <c r="BO69" s="434"/>
      <c r="BP69" s="434"/>
      <c r="BQ69" s="451"/>
      <c r="BR69" s="447"/>
      <c r="BS69" s="434"/>
      <c r="BT69" s="434"/>
      <c r="BU69" s="434"/>
      <c r="BV69" s="434"/>
      <c r="BW69" s="434"/>
      <c r="BX69" s="434"/>
      <c r="BY69" s="435"/>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307" customFormat="true" ht="15" customHeight="true" x14ac:dyDescent="0.2">
      <c r="A70" s="136"/>
      <c r="B70" s="130"/>
      <c r="C70" s="113"/>
      <c r="D70" s="112"/>
      <c r="E70" s="112"/>
      <c r="F70" s="112"/>
      <c r="G70" s="111"/>
      <c r="H70" s="110"/>
      <c r="I70" s="112"/>
      <c r="J70" s="112"/>
      <c r="K70" s="112"/>
      <c r="L70" s="109"/>
      <c r="M70" s="113"/>
      <c r="N70" s="112"/>
      <c r="O70" s="112"/>
      <c r="P70" s="112"/>
      <c r="Q70" s="111"/>
      <c r="R70" s="110"/>
      <c r="S70" s="112"/>
      <c r="T70" s="112"/>
      <c r="U70" s="112"/>
      <c r="V70" s="112"/>
      <c r="W70" s="112"/>
      <c r="X70" s="112"/>
      <c r="Y70" s="109"/>
      <c r="Z70" s="437"/>
      <c r="AA70" s="437"/>
      <c r="AB70" s="437"/>
      <c r="AC70" s="437"/>
      <c r="AD70" s="437"/>
      <c r="AE70" s="437"/>
      <c r="AF70" s="437"/>
      <c r="AG70" s="437"/>
      <c r="AH70" s="437"/>
      <c r="AI70" s="437"/>
      <c r="AJ70" s="437"/>
      <c r="AK70" s="437"/>
      <c r="AL70" s="437"/>
      <c r="AM70" s="437"/>
      <c r="AN70" s="437"/>
      <c r="AO70" s="437"/>
      <c r="AP70" s="437"/>
      <c r="AQ70" s="437"/>
      <c r="AR70" s="437"/>
      <c r="AS70" s="437"/>
      <c r="AT70" s="437"/>
      <c r="AU70" s="437"/>
      <c r="AV70" s="437"/>
      <c r="AW70" s="437"/>
      <c r="AX70" s="437"/>
      <c r="AY70" s="437"/>
      <c r="AZ70" s="800"/>
      <c r="BA70" s="802"/>
      <c r="BB70" s="583"/>
      <c r="BC70" s="447"/>
      <c r="BD70" s="434"/>
      <c r="BE70" s="434"/>
      <c r="BF70" s="434"/>
      <c r="BG70" s="451"/>
      <c r="BH70" s="447"/>
      <c r="BI70" s="434"/>
      <c r="BJ70" s="434"/>
      <c r="BK70" s="434"/>
      <c r="BL70" s="451"/>
      <c r="BM70" s="447"/>
      <c r="BN70" s="434"/>
      <c r="BO70" s="434"/>
      <c r="BP70" s="434"/>
      <c r="BQ70" s="451"/>
      <c r="BR70" s="447"/>
      <c r="BS70" s="434"/>
      <c r="BT70" s="434"/>
      <c r="BU70" s="434"/>
      <c r="BV70" s="434"/>
      <c r="BW70" s="434"/>
      <c r="BX70" s="434"/>
      <c r="BY70" s="435"/>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307" customFormat="true" ht="15" customHeight="true" x14ac:dyDescent="0.2">
      <c r="A71" s="136"/>
      <c r="B71" s="130"/>
      <c r="C71" s="113"/>
      <c r="D71" s="112"/>
      <c r="E71" s="112"/>
      <c r="F71" s="112"/>
      <c r="G71" s="111"/>
      <c r="H71" s="110"/>
      <c r="I71" s="112"/>
      <c r="J71" s="112"/>
      <c r="K71" s="112"/>
      <c r="L71" s="109"/>
      <c r="M71" s="113"/>
      <c r="N71" s="112"/>
      <c r="O71" s="112"/>
      <c r="P71" s="112"/>
      <c r="Q71" s="111"/>
      <c r="R71" s="110"/>
      <c r="S71" s="112"/>
      <c r="T71" s="112"/>
      <c r="U71" s="112"/>
      <c r="V71" s="112"/>
      <c r="W71" s="112"/>
      <c r="X71" s="112"/>
      <c r="Y71" s="109"/>
      <c r="Z71" s="437"/>
      <c r="AA71" s="437"/>
      <c r="AB71" s="437"/>
      <c r="AC71" s="437"/>
      <c r="AD71" s="437"/>
      <c r="AE71" s="437"/>
      <c r="AF71" s="437"/>
      <c r="AG71" s="437"/>
      <c r="AH71" s="437"/>
      <c r="AI71" s="437"/>
      <c r="AJ71" s="437"/>
      <c r="AK71" s="437"/>
      <c r="AL71" s="437"/>
      <c r="AM71" s="437"/>
      <c r="AN71" s="437"/>
      <c r="AO71" s="437"/>
      <c r="AP71" s="437"/>
      <c r="AQ71" s="437"/>
      <c r="AR71" s="437"/>
      <c r="AS71" s="437"/>
      <c r="AT71" s="437"/>
      <c r="AU71" s="437"/>
      <c r="AV71" s="437"/>
      <c r="AW71" s="437"/>
      <c r="AX71" s="437"/>
      <c r="AY71" s="437"/>
      <c r="AZ71" s="800"/>
      <c r="BA71" s="802"/>
      <c r="BB71" s="583"/>
      <c r="BC71" s="447"/>
      <c r="BD71" s="434"/>
      <c r="BE71" s="434"/>
      <c r="BF71" s="434"/>
      <c r="BG71" s="451"/>
      <c r="BH71" s="447"/>
      <c r="BI71" s="434"/>
      <c r="BJ71" s="434"/>
      <c r="BK71" s="434"/>
      <c r="BL71" s="451"/>
      <c r="BM71" s="447"/>
      <c r="BN71" s="434"/>
      <c r="BO71" s="434"/>
      <c r="BP71" s="434"/>
      <c r="BQ71" s="451"/>
      <c r="BR71" s="447"/>
      <c r="BS71" s="434"/>
      <c r="BT71" s="434"/>
      <c r="BU71" s="434"/>
      <c r="BV71" s="434"/>
      <c r="BW71" s="434"/>
      <c r="BX71" s="434"/>
      <c r="BY71" s="435"/>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307" customFormat="true" ht="15" customHeight="true" x14ac:dyDescent="0.2">
      <c r="A72" s="136"/>
      <c r="B72" s="130"/>
      <c r="C72" s="113"/>
      <c r="D72" s="112"/>
      <c r="E72" s="112"/>
      <c r="F72" s="112"/>
      <c r="G72" s="111"/>
      <c r="H72" s="110"/>
      <c r="I72" s="112"/>
      <c r="J72" s="112"/>
      <c r="K72" s="112"/>
      <c r="L72" s="109"/>
      <c r="M72" s="113"/>
      <c r="N72" s="112"/>
      <c r="O72" s="112"/>
      <c r="P72" s="112"/>
      <c r="Q72" s="111"/>
      <c r="R72" s="110"/>
      <c r="S72" s="112"/>
      <c r="T72" s="112"/>
      <c r="U72" s="112"/>
      <c r="V72" s="112"/>
      <c r="W72" s="112"/>
      <c r="X72" s="112"/>
      <c r="Y72" s="109"/>
      <c r="Z72" s="437"/>
      <c r="AA72" s="437"/>
      <c r="AB72" s="437"/>
      <c r="AC72" s="437"/>
      <c r="AD72" s="437"/>
      <c r="AE72" s="437"/>
      <c r="AF72" s="437"/>
      <c r="AG72" s="437"/>
      <c r="AH72" s="437"/>
      <c r="AI72" s="437"/>
      <c r="AJ72" s="437"/>
      <c r="AK72" s="437"/>
      <c r="AL72" s="437"/>
      <c r="AM72" s="437"/>
      <c r="AN72" s="437"/>
      <c r="AO72" s="437"/>
      <c r="AP72" s="437"/>
      <c r="AQ72" s="437"/>
      <c r="AR72" s="437"/>
      <c r="AS72" s="437"/>
      <c r="AT72" s="437"/>
      <c r="AU72" s="437"/>
      <c r="AV72" s="437"/>
      <c r="AW72" s="437"/>
      <c r="AX72" s="437"/>
      <c r="AY72" s="437"/>
      <c r="AZ72" s="800"/>
      <c r="BA72" s="802"/>
      <c r="BB72" s="583"/>
      <c r="BC72" s="447"/>
      <c r="BD72" s="434"/>
      <c r="BE72" s="434"/>
      <c r="BF72" s="434"/>
      <c r="BG72" s="451"/>
      <c r="BH72" s="447"/>
      <c r="BI72" s="434"/>
      <c r="BJ72" s="434"/>
      <c r="BK72" s="434"/>
      <c r="BL72" s="451"/>
      <c r="BM72" s="447"/>
      <c r="BN72" s="434"/>
      <c r="BO72" s="434"/>
      <c r="BP72" s="434"/>
      <c r="BQ72" s="451"/>
      <c r="BR72" s="447"/>
      <c r="BS72" s="434"/>
      <c r="BT72" s="434"/>
      <c r="BU72" s="434"/>
      <c r="BV72" s="434"/>
      <c r="BW72" s="434"/>
      <c r="BX72" s="434"/>
      <c r="BY72" s="435"/>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307" customFormat="true" ht="15" customHeight="true" x14ac:dyDescent="0.2">
      <c r="A73" s="136"/>
      <c r="B73" s="130"/>
      <c r="C73" s="113"/>
      <c r="D73" s="112"/>
      <c r="E73" s="112"/>
      <c r="F73" s="112"/>
      <c r="G73" s="111"/>
      <c r="H73" s="110"/>
      <c r="I73" s="112"/>
      <c r="J73" s="112"/>
      <c r="K73" s="112"/>
      <c r="L73" s="109"/>
      <c r="M73" s="113"/>
      <c r="N73" s="112"/>
      <c r="O73" s="112"/>
      <c r="P73" s="112"/>
      <c r="Q73" s="111"/>
      <c r="R73" s="110"/>
      <c r="S73" s="112"/>
      <c r="T73" s="112"/>
      <c r="U73" s="112"/>
      <c r="V73" s="112"/>
      <c r="W73" s="112"/>
      <c r="X73" s="112"/>
      <c r="Y73" s="109"/>
      <c r="Z73" s="437"/>
      <c r="AA73" s="437"/>
      <c r="AB73" s="437"/>
      <c r="AC73" s="437"/>
      <c r="AD73" s="437"/>
      <c r="AE73" s="437"/>
      <c r="AF73" s="437"/>
      <c r="AG73" s="437"/>
      <c r="AH73" s="437"/>
      <c r="AI73" s="437"/>
      <c r="AJ73" s="437"/>
      <c r="AK73" s="437"/>
      <c r="AL73" s="437"/>
      <c r="AM73" s="437"/>
      <c r="AN73" s="437"/>
      <c r="AO73" s="437"/>
      <c r="AP73" s="437"/>
      <c r="AQ73" s="437"/>
      <c r="AR73" s="437"/>
      <c r="AS73" s="437"/>
      <c r="AT73" s="437"/>
      <c r="AU73" s="437"/>
      <c r="AV73" s="437"/>
      <c r="AW73" s="437"/>
      <c r="AX73" s="437"/>
      <c r="AY73" s="437"/>
      <c r="AZ73" s="800"/>
      <c r="BA73" s="802"/>
      <c r="BB73" s="583"/>
      <c r="BC73" s="447"/>
      <c r="BD73" s="434"/>
      <c r="BE73" s="434"/>
      <c r="BF73" s="434"/>
      <c r="BG73" s="451"/>
      <c r="BH73" s="447"/>
      <c r="BI73" s="434"/>
      <c r="BJ73" s="434"/>
      <c r="BK73" s="434"/>
      <c r="BL73" s="451"/>
      <c r="BM73" s="447"/>
      <c r="BN73" s="434"/>
      <c r="BO73" s="434"/>
      <c r="BP73" s="434"/>
      <c r="BQ73" s="451"/>
      <c r="BR73" s="447"/>
      <c r="BS73" s="434"/>
      <c r="BT73" s="434"/>
      <c r="BU73" s="434"/>
      <c r="BV73" s="434"/>
      <c r="BW73" s="434"/>
      <c r="BX73" s="434"/>
      <c r="BY73" s="435"/>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307" customFormat="true" ht="15" customHeight="true" x14ac:dyDescent="0.2">
      <c r="A74" s="136"/>
      <c r="B74" s="130"/>
      <c r="C74" s="113"/>
      <c r="D74" s="112"/>
      <c r="E74" s="112"/>
      <c r="F74" s="112"/>
      <c r="G74" s="111"/>
      <c r="H74" s="110"/>
      <c r="I74" s="112"/>
      <c r="J74" s="112"/>
      <c r="K74" s="112"/>
      <c r="L74" s="109"/>
      <c r="M74" s="113"/>
      <c r="N74" s="112"/>
      <c r="O74" s="112"/>
      <c r="P74" s="112"/>
      <c r="Q74" s="111"/>
      <c r="R74" s="110"/>
      <c r="S74" s="112"/>
      <c r="T74" s="112"/>
      <c r="U74" s="112"/>
      <c r="V74" s="112"/>
      <c r="W74" s="112"/>
      <c r="X74" s="112"/>
      <c r="Y74" s="109"/>
      <c r="Z74" s="437"/>
      <c r="AA74" s="437"/>
      <c r="AB74" s="437"/>
      <c r="AC74" s="437"/>
      <c r="AD74" s="437"/>
      <c r="AE74" s="437"/>
      <c r="AF74" s="437"/>
      <c r="AG74" s="437"/>
      <c r="AH74" s="437"/>
      <c r="AI74" s="437"/>
      <c r="AJ74" s="437"/>
      <c r="AK74" s="437"/>
      <c r="AL74" s="437"/>
      <c r="AM74" s="437"/>
      <c r="AN74" s="437"/>
      <c r="AO74" s="437"/>
      <c r="AP74" s="437"/>
      <c r="AQ74" s="437"/>
      <c r="AR74" s="437"/>
      <c r="AS74" s="437"/>
      <c r="AT74" s="437"/>
      <c r="AU74" s="437"/>
      <c r="AV74" s="437"/>
      <c r="AW74" s="437"/>
      <c r="AX74" s="437"/>
      <c r="AY74" s="437"/>
      <c r="AZ74" s="800"/>
      <c r="BA74" s="802"/>
      <c r="BB74" s="583"/>
      <c r="BC74" s="447"/>
      <c r="BD74" s="434"/>
      <c r="BE74" s="434"/>
      <c r="BF74" s="434"/>
      <c r="BG74" s="451"/>
      <c r="BH74" s="447"/>
      <c r="BI74" s="434"/>
      <c r="BJ74" s="434"/>
      <c r="BK74" s="434"/>
      <c r="BL74" s="451"/>
      <c r="BM74" s="447"/>
      <c r="BN74" s="434"/>
      <c r="BO74" s="434"/>
      <c r="BP74" s="434"/>
      <c r="BQ74" s="451"/>
      <c r="BR74" s="447"/>
      <c r="BS74" s="434"/>
      <c r="BT74" s="434"/>
      <c r="BU74" s="434"/>
      <c r="BV74" s="434"/>
      <c r="BW74" s="434"/>
      <c r="BX74" s="434"/>
      <c r="BY74" s="435"/>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307" customFormat="true" ht="15" customHeight="true" x14ac:dyDescent="0.2">
      <c r="A75" s="136"/>
      <c r="B75" s="130"/>
      <c r="C75" s="113"/>
      <c r="D75" s="112"/>
      <c r="E75" s="112"/>
      <c r="F75" s="112"/>
      <c r="G75" s="111"/>
      <c r="H75" s="110"/>
      <c r="I75" s="112"/>
      <c r="J75" s="112"/>
      <c r="K75" s="112"/>
      <c r="L75" s="109"/>
      <c r="M75" s="113"/>
      <c r="N75" s="112"/>
      <c r="O75" s="112"/>
      <c r="P75" s="112"/>
      <c r="Q75" s="111"/>
      <c r="R75" s="110"/>
      <c r="S75" s="112"/>
      <c r="T75" s="112"/>
      <c r="U75" s="112"/>
      <c r="V75" s="112"/>
      <c r="W75" s="112"/>
      <c r="X75" s="112"/>
      <c r="Y75" s="109"/>
      <c r="Z75" s="437"/>
      <c r="AA75" s="437"/>
      <c r="AB75" s="437"/>
      <c r="AC75" s="437"/>
      <c r="AD75" s="437"/>
      <c r="AE75" s="437"/>
      <c r="AF75" s="437"/>
      <c r="AG75" s="437"/>
      <c r="AH75" s="437"/>
      <c r="AI75" s="437"/>
      <c r="AJ75" s="437"/>
      <c r="AK75" s="437"/>
      <c r="AL75" s="437"/>
      <c r="AM75" s="437"/>
      <c r="AN75" s="437"/>
      <c r="AO75" s="437"/>
      <c r="AP75" s="437"/>
      <c r="AQ75" s="437"/>
      <c r="AR75" s="437"/>
      <c r="AS75" s="437"/>
      <c r="AT75" s="437"/>
      <c r="AU75" s="437"/>
      <c r="AV75" s="437"/>
      <c r="AW75" s="437"/>
      <c r="AX75" s="437"/>
      <c r="AY75" s="437"/>
      <c r="AZ75" s="800"/>
      <c r="BA75" s="802"/>
      <c r="BB75" s="583"/>
      <c r="BC75" s="447"/>
      <c r="BD75" s="434"/>
      <c r="BE75" s="434"/>
      <c r="BF75" s="434"/>
      <c r="BG75" s="451"/>
      <c r="BH75" s="447"/>
      <c r="BI75" s="434"/>
      <c r="BJ75" s="434"/>
      <c r="BK75" s="434"/>
      <c r="BL75" s="451"/>
      <c r="BM75" s="447"/>
      <c r="BN75" s="434"/>
      <c r="BO75" s="434"/>
      <c r="BP75" s="434"/>
      <c r="BQ75" s="451"/>
      <c r="BR75" s="447"/>
      <c r="BS75" s="434"/>
      <c r="BT75" s="434"/>
      <c r="BU75" s="434"/>
      <c r="BV75" s="434"/>
      <c r="BW75" s="434"/>
      <c r="BX75" s="434"/>
      <c r="BY75" s="435"/>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307" customFormat="true" ht="15" customHeight="true" x14ac:dyDescent="0.2">
      <c r="A76" s="136"/>
      <c r="B76" s="130"/>
      <c r="C76" s="113"/>
      <c r="D76" s="112"/>
      <c r="E76" s="112"/>
      <c r="F76" s="112"/>
      <c r="G76" s="111"/>
      <c r="H76" s="110"/>
      <c r="I76" s="112"/>
      <c r="J76" s="112"/>
      <c r="K76" s="112"/>
      <c r="L76" s="109"/>
      <c r="M76" s="113"/>
      <c r="N76" s="112"/>
      <c r="O76" s="112"/>
      <c r="P76" s="112"/>
      <c r="Q76" s="111"/>
      <c r="R76" s="110"/>
      <c r="S76" s="112"/>
      <c r="T76" s="112"/>
      <c r="U76" s="112"/>
      <c r="V76" s="112"/>
      <c r="W76" s="112"/>
      <c r="X76" s="112"/>
      <c r="Y76" s="109"/>
      <c r="Z76" s="437"/>
      <c r="AA76" s="437"/>
      <c r="AB76" s="437"/>
      <c r="AC76" s="437"/>
      <c r="AD76" s="437"/>
      <c r="AE76" s="437"/>
      <c r="AF76" s="437"/>
      <c r="AG76" s="437"/>
      <c r="AH76" s="437"/>
      <c r="AI76" s="437"/>
      <c r="AJ76" s="437"/>
      <c r="AK76" s="437"/>
      <c r="AL76" s="437"/>
      <c r="AM76" s="437"/>
      <c r="AN76" s="437"/>
      <c r="AO76" s="437"/>
      <c r="AP76" s="437"/>
      <c r="AQ76" s="437"/>
      <c r="AR76" s="437"/>
      <c r="AS76" s="437"/>
      <c r="AT76" s="437"/>
      <c r="AU76" s="437"/>
      <c r="AV76" s="437"/>
      <c r="AW76" s="437"/>
      <c r="AX76" s="437"/>
      <c r="AY76" s="437"/>
      <c r="AZ76" s="800"/>
      <c r="BA76" s="802"/>
      <c r="BB76" s="583"/>
      <c r="BC76" s="447"/>
      <c r="BD76" s="434"/>
      <c r="BE76" s="434"/>
      <c r="BF76" s="434"/>
      <c r="BG76" s="451"/>
      <c r="BH76" s="447"/>
      <c r="BI76" s="434"/>
      <c r="BJ76" s="434"/>
      <c r="BK76" s="434"/>
      <c r="BL76" s="451"/>
      <c r="BM76" s="447"/>
      <c r="BN76" s="434"/>
      <c r="BO76" s="434"/>
      <c r="BP76" s="434"/>
      <c r="BQ76" s="451"/>
      <c r="BR76" s="447"/>
      <c r="BS76" s="434"/>
      <c r="BT76" s="434"/>
      <c r="BU76" s="434"/>
      <c r="BV76" s="434"/>
      <c r="BW76" s="434"/>
      <c r="BX76" s="434"/>
      <c r="BY76" s="435"/>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307" customFormat="true" ht="15" customHeight="true" x14ac:dyDescent="0.2">
      <c r="A77" s="136"/>
      <c r="B77" s="130"/>
      <c r="C77" s="113"/>
      <c r="D77" s="112"/>
      <c r="E77" s="112"/>
      <c r="F77" s="112"/>
      <c r="G77" s="111"/>
      <c r="H77" s="110"/>
      <c r="I77" s="112"/>
      <c r="J77" s="112"/>
      <c r="K77" s="112"/>
      <c r="L77" s="109"/>
      <c r="M77" s="113"/>
      <c r="N77" s="112"/>
      <c r="O77" s="112"/>
      <c r="P77" s="112"/>
      <c r="Q77" s="111"/>
      <c r="R77" s="110"/>
      <c r="S77" s="112"/>
      <c r="T77" s="112"/>
      <c r="U77" s="112"/>
      <c r="V77" s="112"/>
      <c r="W77" s="112"/>
      <c r="X77" s="112"/>
      <c r="Y77" s="109"/>
      <c r="Z77" s="437"/>
      <c r="AA77" s="437"/>
      <c r="AB77" s="437"/>
      <c r="AC77" s="437"/>
      <c r="AD77" s="437"/>
      <c r="AE77" s="437"/>
      <c r="AF77" s="437"/>
      <c r="AG77" s="437"/>
      <c r="AH77" s="437"/>
      <c r="AI77" s="437"/>
      <c r="AJ77" s="437"/>
      <c r="AK77" s="437"/>
      <c r="AL77" s="437"/>
      <c r="AM77" s="437"/>
      <c r="AN77" s="437"/>
      <c r="AO77" s="437"/>
      <c r="AP77" s="437"/>
      <c r="AQ77" s="437"/>
      <c r="AR77" s="437"/>
      <c r="AS77" s="437"/>
      <c r="AT77" s="437"/>
      <c r="AU77" s="437"/>
      <c r="AV77" s="437"/>
      <c r="AW77" s="437"/>
      <c r="AX77" s="437"/>
      <c r="AY77" s="437"/>
      <c r="AZ77" s="800"/>
      <c r="BA77" s="802"/>
      <c r="BB77" s="583"/>
      <c r="BC77" s="447"/>
      <c r="BD77" s="434"/>
      <c r="BE77" s="434"/>
      <c r="BF77" s="434"/>
      <c r="BG77" s="451"/>
      <c r="BH77" s="447"/>
      <c r="BI77" s="434"/>
      <c r="BJ77" s="434"/>
      <c r="BK77" s="434"/>
      <c r="BL77" s="451"/>
      <c r="BM77" s="447"/>
      <c r="BN77" s="434"/>
      <c r="BO77" s="434"/>
      <c r="BP77" s="434"/>
      <c r="BQ77" s="451"/>
      <c r="BR77" s="447"/>
      <c r="BS77" s="434"/>
      <c r="BT77" s="434"/>
      <c r="BU77" s="434"/>
      <c r="BV77" s="434"/>
      <c r="BW77" s="434"/>
      <c r="BX77" s="434"/>
      <c r="BY77" s="435"/>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307" customFormat="true" ht="15" customHeight="true" x14ac:dyDescent="0.2">
      <c r="A78" s="136"/>
      <c r="B78" s="130"/>
      <c r="C78" s="113"/>
      <c r="D78" s="112"/>
      <c r="E78" s="112"/>
      <c r="F78" s="112"/>
      <c r="G78" s="111"/>
      <c r="H78" s="110"/>
      <c r="I78" s="112"/>
      <c r="J78" s="112"/>
      <c r="K78" s="112"/>
      <c r="L78" s="109"/>
      <c r="M78" s="113"/>
      <c r="N78" s="112"/>
      <c r="O78" s="112"/>
      <c r="P78" s="112"/>
      <c r="Q78" s="111"/>
      <c r="R78" s="110"/>
      <c r="S78" s="112"/>
      <c r="T78" s="112"/>
      <c r="U78" s="112"/>
      <c r="V78" s="112"/>
      <c r="W78" s="112"/>
      <c r="X78" s="112"/>
      <c r="Y78" s="109"/>
      <c r="Z78" s="437"/>
      <c r="AA78" s="437"/>
      <c r="AB78" s="437"/>
      <c r="AC78" s="437"/>
      <c r="AD78" s="437"/>
      <c r="AE78" s="437"/>
      <c r="AF78" s="437"/>
      <c r="AG78" s="437"/>
      <c r="AH78" s="437"/>
      <c r="AI78" s="437"/>
      <c r="AJ78" s="437"/>
      <c r="AK78" s="437"/>
      <c r="AL78" s="437"/>
      <c r="AM78" s="437"/>
      <c r="AN78" s="437"/>
      <c r="AO78" s="437"/>
      <c r="AP78" s="437"/>
      <c r="AQ78" s="437"/>
      <c r="AR78" s="437"/>
      <c r="AS78" s="437"/>
      <c r="AT78" s="437"/>
      <c r="AU78" s="437"/>
      <c r="AV78" s="437"/>
      <c r="AW78" s="437"/>
      <c r="AX78" s="437"/>
      <c r="AY78" s="437"/>
      <c r="AZ78" s="800"/>
      <c r="BA78" s="802"/>
      <c r="BB78" s="583"/>
      <c r="BC78" s="447"/>
      <c r="BD78" s="434"/>
      <c r="BE78" s="434"/>
      <c r="BF78" s="434"/>
      <c r="BG78" s="451"/>
      <c r="BH78" s="447"/>
      <c r="BI78" s="434"/>
      <c r="BJ78" s="434"/>
      <c r="BK78" s="434"/>
      <c r="BL78" s="451"/>
      <c r="BM78" s="447"/>
      <c r="BN78" s="434"/>
      <c r="BO78" s="434"/>
      <c r="BP78" s="434"/>
      <c r="BQ78" s="451"/>
      <c r="BR78" s="447"/>
      <c r="BS78" s="434"/>
      <c r="BT78" s="434"/>
      <c r="BU78" s="434"/>
      <c r="BV78" s="434"/>
      <c r="BW78" s="434"/>
      <c r="BX78" s="434"/>
      <c r="BY78" s="435"/>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307" customFormat="true" ht="15" customHeight="true" x14ac:dyDescent="0.2">
      <c r="A79" s="136"/>
      <c r="B79" s="130"/>
      <c r="C79" s="113"/>
      <c r="D79" s="112"/>
      <c r="E79" s="112"/>
      <c r="F79" s="112"/>
      <c r="G79" s="111"/>
      <c r="H79" s="110"/>
      <c r="I79" s="112"/>
      <c r="J79" s="112"/>
      <c r="K79" s="112"/>
      <c r="L79" s="109"/>
      <c r="M79" s="113"/>
      <c r="N79" s="112"/>
      <c r="O79" s="112"/>
      <c r="P79" s="112"/>
      <c r="Q79" s="111"/>
      <c r="R79" s="110"/>
      <c r="S79" s="112"/>
      <c r="T79" s="112"/>
      <c r="U79" s="112"/>
      <c r="V79" s="112"/>
      <c r="W79" s="112"/>
      <c r="X79" s="112"/>
      <c r="Y79" s="109"/>
      <c r="Z79" s="437"/>
      <c r="AA79" s="437"/>
      <c r="AB79" s="437"/>
      <c r="AC79" s="437"/>
      <c r="AD79" s="437"/>
      <c r="AE79" s="437"/>
      <c r="AF79" s="437"/>
      <c r="AG79" s="437"/>
      <c r="AH79" s="437"/>
      <c r="AI79" s="437"/>
      <c r="AJ79" s="437"/>
      <c r="AK79" s="437"/>
      <c r="AL79" s="437"/>
      <c r="AM79" s="437"/>
      <c r="AN79" s="437"/>
      <c r="AO79" s="437"/>
      <c r="AP79" s="437"/>
      <c r="AQ79" s="437"/>
      <c r="AR79" s="437"/>
      <c r="AS79" s="437"/>
      <c r="AT79" s="437"/>
      <c r="AU79" s="437"/>
      <c r="AV79" s="437"/>
      <c r="AW79" s="437"/>
      <c r="AX79" s="437"/>
      <c r="AY79" s="437"/>
      <c r="AZ79" s="800"/>
      <c r="BA79" s="802"/>
      <c r="BB79" s="583"/>
      <c r="BC79" s="447"/>
      <c r="BD79" s="434"/>
      <c r="BE79" s="434"/>
      <c r="BF79" s="434"/>
      <c r="BG79" s="451"/>
      <c r="BH79" s="447"/>
      <c r="BI79" s="434"/>
      <c r="BJ79" s="434"/>
      <c r="BK79" s="434"/>
      <c r="BL79" s="451"/>
      <c r="BM79" s="447"/>
      <c r="BN79" s="434"/>
      <c r="BO79" s="434"/>
      <c r="BP79" s="434"/>
      <c r="BQ79" s="451"/>
      <c r="BR79" s="447"/>
      <c r="BS79" s="434"/>
      <c r="BT79" s="434"/>
      <c r="BU79" s="434"/>
      <c r="BV79" s="434"/>
      <c r="BW79" s="434"/>
      <c r="BX79" s="434"/>
      <c r="BY79" s="435"/>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307" customFormat="true" ht="15" customHeight="true" x14ac:dyDescent="0.2">
      <c r="A80" s="136"/>
      <c r="B80" s="130"/>
      <c r="C80" s="113"/>
      <c r="D80" s="112"/>
      <c r="E80" s="112"/>
      <c r="F80" s="112"/>
      <c r="G80" s="111"/>
      <c r="H80" s="110"/>
      <c r="I80" s="112"/>
      <c r="J80" s="112"/>
      <c r="K80" s="112"/>
      <c r="L80" s="109"/>
      <c r="M80" s="113"/>
      <c r="N80" s="112"/>
      <c r="O80" s="112"/>
      <c r="P80" s="112"/>
      <c r="Q80" s="111"/>
      <c r="R80" s="110"/>
      <c r="S80" s="112"/>
      <c r="T80" s="112"/>
      <c r="U80" s="112"/>
      <c r="V80" s="112"/>
      <c r="W80" s="112"/>
      <c r="X80" s="112"/>
      <c r="Y80" s="109"/>
      <c r="Z80" s="437"/>
      <c r="AA80" s="437"/>
      <c r="AB80" s="437"/>
      <c r="AC80" s="437"/>
      <c r="AD80" s="437"/>
      <c r="AE80" s="437"/>
      <c r="AF80" s="437"/>
      <c r="AG80" s="437"/>
      <c r="AH80" s="437"/>
      <c r="AI80" s="437"/>
      <c r="AJ80" s="437"/>
      <c r="AK80" s="437"/>
      <c r="AL80" s="437"/>
      <c r="AM80" s="437"/>
      <c r="AN80" s="437"/>
      <c r="AO80" s="437"/>
      <c r="AP80" s="437"/>
      <c r="AQ80" s="437"/>
      <c r="AR80" s="437"/>
      <c r="AS80" s="437"/>
      <c r="AT80" s="437"/>
      <c r="AU80" s="437"/>
      <c r="AV80" s="437"/>
      <c r="AW80" s="437"/>
      <c r="AX80" s="437"/>
      <c r="AY80" s="437"/>
      <c r="AZ80" s="800"/>
      <c r="BA80" s="802"/>
      <c r="BB80" s="583"/>
      <c r="BC80" s="447"/>
      <c r="BD80" s="434"/>
      <c r="BE80" s="434"/>
      <c r="BF80" s="434"/>
      <c r="BG80" s="451"/>
      <c r="BH80" s="447"/>
      <c r="BI80" s="434"/>
      <c r="BJ80" s="434"/>
      <c r="BK80" s="434"/>
      <c r="BL80" s="451"/>
      <c r="BM80" s="447"/>
      <c r="BN80" s="434"/>
      <c r="BO80" s="434"/>
      <c r="BP80" s="434"/>
      <c r="BQ80" s="451"/>
      <c r="BR80" s="447"/>
      <c r="BS80" s="434"/>
      <c r="BT80" s="434"/>
      <c r="BU80" s="434"/>
      <c r="BV80" s="434"/>
      <c r="BW80" s="434"/>
      <c r="BX80" s="434"/>
      <c r="BY80" s="435"/>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307" customFormat="true" ht="15" customHeight="true" x14ac:dyDescent="0.2">
      <c r="A81" s="136"/>
      <c r="B81" s="130"/>
      <c r="C81" s="113"/>
      <c r="D81" s="112"/>
      <c r="E81" s="112"/>
      <c r="F81" s="112"/>
      <c r="G81" s="111"/>
      <c r="H81" s="110"/>
      <c r="I81" s="112"/>
      <c r="J81" s="112"/>
      <c r="K81" s="112"/>
      <c r="L81" s="109"/>
      <c r="M81" s="113"/>
      <c r="N81" s="112"/>
      <c r="O81" s="112"/>
      <c r="P81" s="112"/>
      <c r="Q81" s="111"/>
      <c r="R81" s="110"/>
      <c r="S81" s="112"/>
      <c r="T81" s="112"/>
      <c r="U81" s="112"/>
      <c r="V81" s="112"/>
      <c r="W81" s="112"/>
      <c r="X81" s="112"/>
      <c r="Y81" s="109"/>
      <c r="Z81" s="437"/>
      <c r="AA81" s="437"/>
      <c r="AB81" s="437"/>
      <c r="AC81" s="437"/>
      <c r="AD81" s="437"/>
      <c r="AE81" s="437"/>
      <c r="AF81" s="437"/>
      <c r="AG81" s="437"/>
      <c r="AH81" s="437"/>
      <c r="AI81" s="437"/>
      <c r="AJ81" s="437"/>
      <c r="AK81" s="437"/>
      <c r="AL81" s="437"/>
      <c r="AM81" s="437"/>
      <c r="AN81" s="437"/>
      <c r="AO81" s="437"/>
      <c r="AP81" s="437"/>
      <c r="AQ81" s="437"/>
      <c r="AR81" s="437"/>
      <c r="AS81" s="437"/>
      <c r="AT81" s="437"/>
      <c r="AU81" s="437"/>
      <c r="AV81" s="437"/>
      <c r="AW81" s="437"/>
      <c r="AX81" s="437"/>
      <c r="AY81" s="437"/>
      <c r="AZ81" s="800"/>
      <c r="BA81" s="802"/>
      <c r="BB81" s="583"/>
      <c r="BC81" s="447"/>
      <c r="BD81" s="434"/>
      <c r="BE81" s="434"/>
      <c r="BF81" s="434"/>
      <c r="BG81" s="451"/>
      <c r="BH81" s="447"/>
      <c r="BI81" s="434"/>
      <c r="BJ81" s="434"/>
      <c r="BK81" s="434"/>
      <c r="BL81" s="451"/>
      <c r="BM81" s="447"/>
      <c r="BN81" s="434"/>
      <c r="BO81" s="434"/>
      <c r="BP81" s="434"/>
      <c r="BQ81" s="451"/>
      <c r="BR81" s="447"/>
      <c r="BS81" s="434"/>
      <c r="BT81" s="434"/>
      <c r="BU81" s="434"/>
      <c r="BV81" s="434"/>
      <c r="BW81" s="434"/>
      <c r="BX81" s="434"/>
      <c r="BY81" s="435"/>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307" customFormat="true" ht="15" customHeight="true" x14ac:dyDescent="0.2">
      <c r="A82" s="136"/>
      <c r="B82" s="130"/>
      <c r="C82" s="113"/>
      <c r="D82" s="112"/>
      <c r="E82" s="112"/>
      <c r="F82" s="112"/>
      <c r="G82" s="111"/>
      <c r="H82" s="110"/>
      <c r="I82" s="112"/>
      <c r="J82" s="112"/>
      <c r="K82" s="112"/>
      <c r="L82" s="109"/>
      <c r="M82" s="113"/>
      <c r="N82" s="112"/>
      <c r="O82" s="112"/>
      <c r="P82" s="112"/>
      <c r="Q82" s="111"/>
      <c r="R82" s="110"/>
      <c r="S82" s="112"/>
      <c r="T82" s="112"/>
      <c r="U82" s="112"/>
      <c r="V82" s="112"/>
      <c r="W82" s="112"/>
      <c r="X82" s="112"/>
      <c r="Y82" s="109"/>
      <c r="Z82" s="437"/>
      <c r="AA82" s="437"/>
      <c r="AB82" s="437"/>
      <c r="AC82" s="437"/>
      <c r="AD82" s="437"/>
      <c r="AE82" s="437"/>
      <c r="AF82" s="437"/>
      <c r="AG82" s="437"/>
      <c r="AH82" s="437"/>
      <c r="AI82" s="437"/>
      <c r="AJ82" s="437"/>
      <c r="AK82" s="437"/>
      <c r="AL82" s="437"/>
      <c r="AM82" s="437"/>
      <c r="AN82" s="437"/>
      <c r="AO82" s="437"/>
      <c r="AP82" s="437"/>
      <c r="AQ82" s="437"/>
      <c r="AR82" s="437"/>
      <c r="AS82" s="437"/>
      <c r="AT82" s="437"/>
      <c r="AU82" s="437"/>
      <c r="AV82" s="437"/>
      <c r="AW82" s="437"/>
      <c r="AX82" s="437"/>
      <c r="AY82" s="437"/>
      <c r="AZ82" s="800"/>
      <c r="BA82" s="802"/>
      <c r="BB82" s="583"/>
      <c r="BC82" s="447"/>
      <c r="BD82" s="434"/>
      <c r="BE82" s="434"/>
      <c r="BF82" s="434"/>
      <c r="BG82" s="451"/>
      <c r="BH82" s="447"/>
      <c r="BI82" s="434"/>
      <c r="BJ82" s="434"/>
      <c r="BK82" s="434"/>
      <c r="BL82" s="451"/>
      <c r="BM82" s="447"/>
      <c r="BN82" s="434"/>
      <c r="BO82" s="434"/>
      <c r="BP82" s="434"/>
      <c r="BQ82" s="451"/>
      <c r="BR82" s="447"/>
      <c r="BS82" s="434"/>
      <c r="BT82" s="434"/>
      <c r="BU82" s="434"/>
      <c r="BV82" s="434"/>
      <c r="BW82" s="434"/>
      <c r="BX82" s="434"/>
      <c r="BY82" s="435"/>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307" customFormat="true" ht="15" customHeight="true" x14ac:dyDescent="0.2">
      <c r="A83" s="136"/>
      <c r="B83" s="130"/>
      <c r="C83" s="113"/>
      <c r="D83" s="112"/>
      <c r="E83" s="112"/>
      <c r="F83" s="112"/>
      <c r="G83" s="111"/>
      <c r="H83" s="110"/>
      <c r="I83" s="112"/>
      <c r="J83" s="112"/>
      <c r="K83" s="112"/>
      <c r="L83" s="109"/>
      <c r="M83" s="113"/>
      <c r="N83" s="112"/>
      <c r="O83" s="112"/>
      <c r="P83" s="112"/>
      <c r="Q83" s="111"/>
      <c r="R83" s="110"/>
      <c r="S83" s="112"/>
      <c r="T83" s="112"/>
      <c r="U83" s="112"/>
      <c r="V83" s="112"/>
      <c r="W83" s="112"/>
      <c r="X83" s="112"/>
      <c r="Y83" s="109"/>
      <c r="Z83" s="437"/>
      <c r="AA83" s="437"/>
      <c r="AB83" s="437"/>
      <c r="AC83" s="437"/>
      <c r="AD83" s="437"/>
      <c r="AE83" s="437"/>
      <c r="AF83" s="437"/>
      <c r="AG83" s="437"/>
      <c r="AH83" s="437"/>
      <c r="AI83" s="437"/>
      <c r="AJ83" s="437"/>
      <c r="AK83" s="437"/>
      <c r="AL83" s="437"/>
      <c r="AM83" s="437"/>
      <c r="AN83" s="437"/>
      <c r="AO83" s="437"/>
      <c r="AP83" s="437"/>
      <c r="AQ83" s="437"/>
      <c r="AR83" s="437"/>
      <c r="AS83" s="437"/>
      <c r="AT83" s="437"/>
      <c r="AU83" s="437"/>
      <c r="AV83" s="437"/>
      <c r="AW83" s="437"/>
      <c r="AX83" s="437"/>
      <c r="AY83" s="437"/>
      <c r="AZ83" s="800"/>
      <c r="BA83" s="802"/>
      <c r="BB83" s="583"/>
      <c r="BC83" s="447"/>
      <c r="BD83" s="434"/>
      <c r="BE83" s="434"/>
      <c r="BF83" s="434"/>
      <c r="BG83" s="451"/>
      <c r="BH83" s="447"/>
      <c r="BI83" s="434"/>
      <c r="BJ83" s="434"/>
      <c r="BK83" s="434"/>
      <c r="BL83" s="451"/>
      <c r="BM83" s="447"/>
      <c r="BN83" s="434"/>
      <c r="BO83" s="434"/>
      <c r="BP83" s="434"/>
      <c r="BQ83" s="451"/>
      <c r="BR83" s="447"/>
      <c r="BS83" s="434"/>
      <c r="BT83" s="434"/>
      <c r="BU83" s="434"/>
      <c r="BV83" s="434"/>
      <c r="BW83" s="434"/>
      <c r="BX83" s="434"/>
      <c r="BY83" s="435"/>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307" customFormat="true" ht="15" customHeight="true" x14ac:dyDescent="0.2">
      <c r="A84" s="136"/>
      <c r="B84" s="130"/>
      <c r="C84" s="113"/>
      <c r="D84" s="112"/>
      <c r="E84" s="112"/>
      <c r="F84" s="112"/>
      <c r="G84" s="111"/>
      <c r="H84" s="110"/>
      <c r="I84" s="112"/>
      <c r="J84" s="112"/>
      <c r="K84" s="112"/>
      <c r="L84" s="109"/>
      <c r="M84" s="113"/>
      <c r="N84" s="112"/>
      <c r="O84" s="112"/>
      <c r="P84" s="112"/>
      <c r="Q84" s="111"/>
      <c r="R84" s="110"/>
      <c r="S84" s="112"/>
      <c r="T84" s="112"/>
      <c r="U84" s="112"/>
      <c r="V84" s="112"/>
      <c r="W84" s="112"/>
      <c r="X84" s="112"/>
      <c r="Y84" s="109"/>
      <c r="Z84" s="437"/>
      <c r="AA84" s="437"/>
      <c r="AB84" s="437"/>
      <c r="AC84" s="437"/>
      <c r="AD84" s="437"/>
      <c r="AE84" s="437"/>
      <c r="AF84" s="437"/>
      <c r="AG84" s="437"/>
      <c r="AH84" s="437"/>
      <c r="AI84" s="437"/>
      <c r="AJ84" s="437"/>
      <c r="AK84" s="437"/>
      <c r="AL84" s="437"/>
      <c r="AM84" s="437"/>
      <c r="AN84" s="437"/>
      <c r="AO84" s="437"/>
      <c r="AP84" s="437"/>
      <c r="AQ84" s="437"/>
      <c r="AR84" s="437"/>
      <c r="AS84" s="437"/>
      <c r="AT84" s="437"/>
      <c r="AU84" s="437"/>
      <c r="AV84" s="437"/>
      <c r="AW84" s="437"/>
      <c r="AX84" s="437"/>
      <c r="AY84" s="437"/>
      <c r="AZ84" s="800"/>
      <c r="BA84" s="802"/>
      <c r="BB84" s="583"/>
      <c r="BC84" s="447"/>
      <c r="BD84" s="434"/>
      <c r="BE84" s="434"/>
      <c r="BF84" s="434"/>
      <c r="BG84" s="451"/>
      <c r="BH84" s="447"/>
      <c r="BI84" s="434"/>
      <c r="BJ84" s="434"/>
      <c r="BK84" s="434"/>
      <c r="BL84" s="451"/>
      <c r="BM84" s="447"/>
      <c r="BN84" s="434"/>
      <c r="BO84" s="434"/>
      <c r="BP84" s="434"/>
      <c r="BQ84" s="451"/>
      <c r="BR84" s="447"/>
      <c r="BS84" s="434"/>
      <c r="BT84" s="434"/>
      <c r="BU84" s="434"/>
      <c r="BV84" s="434"/>
      <c r="BW84" s="434"/>
      <c r="BX84" s="434"/>
      <c r="BY84" s="435"/>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166" customFormat="true" ht="15" customHeight="true" x14ac:dyDescent="0.2">
      <c r="A85" s="136"/>
      <c r="B85" s="130"/>
      <c r="C85" s="101"/>
      <c r="D85" s="100"/>
      <c r="E85" s="100"/>
      <c r="F85" s="100"/>
      <c r="G85" s="99"/>
      <c r="H85" s="98"/>
      <c r="I85" s="100"/>
      <c r="J85" s="100"/>
      <c r="K85" s="100"/>
      <c r="L85" s="97"/>
      <c r="M85" s="101"/>
      <c r="N85" s="100"/>
      <c r="O85" s="100"/>
      <c r="P85" s="100"/>
      <c r="Q85" s="99"/>
      <c r="R85" s="98"/>
      <c r="S85" s="100"/>
      <c r="T85" s="100"/>
      <c r="U85" s="100"/>
      <c r="V85" s="100"/>
      <c r="W85" s="100"/>
      <c r="X85" s="100"/>
      <c r="Y85" s="97"/>
      <c r="Z85" s="774"/>
      <c r="AA85" s="774"/>
      <c r="AB85" s="774"/>
      <c r="AC85" s="774"/>
      <c r="AD85" s="774"/>
      <c r="AE85" s="774"/>
      <c r="AF85" s="774"/>
      <c r="AG85" s="774"/>
      <c r="AH85" s="774"/>
      <c r="AI85" s="774"/>
      <c r="AJ85" s="774"/>
      <c r="AK85" s="774"/>
      <c r="AL85" s="774"/>
      <c r="AM85" s="774"/>
      <c r="AN85" s="774"/>
      <c r="AO85" s="774"/>
      <c r="AP85" s="774"/>
      <c r="AQ85" s="774"/>
      <c r="AR85" s="774"/>
      <c r="AS85" s="774"/>
      <c r="AT85" s="774"/>
      <c r="AU85" s="774"/>
      <c r="AV85" s="774"/>
      <c r="AW85" s="774"/>
      <c r="AX85" s="774"/>
      <c r="AY85" s="774"/>
      <c r="AZ85" s="343"/>
      <c r="BA85" s="802"/>
      <c r="BB85" s="583"/>
      <c r="BC85" s="447"/>
      <c r="BD85" s="434"/>
      <c r="BE85" s="434"/>
      <c r="BF85" s="434"/>
      <c r="BG85" s="451"/>
      <c r="BH85" s="447"/>
      <c r="BI85" s="434"/>
      <c r="BJ85" s="434"/>
      <c r="BK85" s="434"/>
      <c r="BL85" s="451"/>
      <c r="BM85" s="447"/>
      <c r="BN85" s="434"/>
      <c r="BO85" s="434"/>
      <c r="BP85" s="434"/>
      <c r="BQ85" s="451"/>
      <c r="BR85" s="447"/>
      <c r="BS85" s="434"/>
      <c r="BT85" s="434"/>
      <c r="BU85" s="434"/>
      <c r="BV85" s="434"/>
      <c r="BW85" s="434"/>
      <c r="BX85" s="434"/>
      <c r="BY85" s="435"/>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166" customFormat="true" ht="15" customHeight="true" x14ac:dyDescent="0.2">
      <c r="A86" s="136"/>
      <c r="B86" s="130"/>
      <c r="C86" s="101"/>
      <c r="D86" s="100"/>
      <c r="E86" s="100"/>
      <c r="F86" s="100"/>
      <c r="G86" s="99"/>
      <c r="H86" s="98"/>
      <c r="I86" s="100"/>
      <c r="J86" s="100"/>
      <c r="K86" s="100"/>
      <c r="L86" s="97"/>
      <c r="M86" s="101"/>
      <c r="N86" s="100"/>
      <c r="O86" s="100"/>
      <c r="P86" s="100"/>
      <c r="Q86" s="99"/>
      <c r="R86" s="98"/>
      <c r="S86" s="100"/>
      <c r="T86" s="100"/>
      <c r="U86" s="100"/>
      <c r="V86" s="100"/>
      <c r="W86" s="100"/>
      <c r="X86" s="100"/>
      <c r="Y86" s="97"/>
      <c r="Z86" s="774"/>
      <c r="AA86" s="774"/>
      <c r="AB86" s="774"/>
      <c r="AC86" s="774"/>
      <c r="AD86" s="774"/>
      <c r="AE86" s="774"/>
      <c r="AF86" s="774"/>
      <c r="AG86" s="774"/>
      <c r="AH86" s="774"/>
      <c r="AI86" s="774"/>
      <c r="AJ86" s="774"/>
      <c r="AK86" s="774"/>
      <c r="AL86" s="774"/>
      <c r="AM86" s="774"/>
      <c r="AN86" s="774"/>
      <c r="AO86" s="774"/>
      <c r="AP86" s="774"/>
      <c r="AQ86" s="774"/>
      <c r="AR86" s="774"/>
      <c r="AS86" s="774"/>
      <c r="AT86" s="774"/>
      <c r="AU86" s="774"/>
      <c r="AV86" s="774"/>
      <c r="AW86" s="774"/>
      <c r="AX86" s="774"/>
      <c r="AY86" s="774"/>
      <c r="AZ86" s="343"/>
      <c r="BA86" s="802"/>
      <c r="BB86" s="583"/>
      <c r="BC86" s="447"/>
      <c r="BD86" s="434"/>
      <c r="BE86" s="434"/>
      <c r="BF86" s="434"/>
      <c r="BG86" s="451"/>
      <c r="BH86" s="447"/>
      <c r="BI86" s="434"/>
      <c r="BJ86" s="434"/>
      <c r="BK86" s="434"/>
      <c r="BL86" s="451"/>
      <c r="BM86" s="447"/>
      <c r="BN86" s="434"/>
      <c r="BO86" s="434"/>
      <c r="BP86" s="434"/>
      <c r="BQ86" s="451"/>
      <c r="BR86" s="447"/>
      <c r="BS86" s="434"/>
      <c r="BT86" s="434"/>
      <c r="BU86" s="434"/>
      <c r="BV86" s="434"/>
      <c r="BW86" s="434"/>
      <c r="BX86" s="434"/>
      <c r="BY86" s="435"/>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166" customFormat="true" ht="15" customHeight="true" x14ac:dyDescent="0.2">
      <c r="A87" s="136"/>
      <c r="B87" s="130"/>
      <c r="C87" s="101"/>
      <c r="D87" s="100"/>
      <c r="E87" s="100"/>
      <c r="F87" s="100"/>
      <c r="G87" s="99"/>
      <c r="H87" s="98"/>
      <c r="I87" s="100"/>
      <c r="J87" s="100"/>
      <c r="K87" s="100"/>
      <c r="L87" s="97"/>
      <c r="M87" s="101"/>
      <c r="N87" s="100"/>
      <c r="O87" s="100"/>
      <c r="P87" s="100"/>
      <c r="Q87" s="99"/>
      <c r="R87" s="98"/>
      <c r="S87" s="100"/>
      <c r="T87" s="100"/>
      <c r="U87" s="100"/>
      <c r="V87" s="100"/>
      <c r="W87" s="100"/>
      <c r="X87" s="100"/>
      <c r="Y87" s="97"/>
      <c r="Z87" s="774"/>
      <c r="AA87" s="774"/>
      <c r="AB87" s="774"/>
      <c r="AC87" s="774"/>
      <c r="AD87" s="774"/>
      <c r="AE87" s="774"/>
      <c r="AF87" s="774"/>
      <c r="AG87" s="774"/>
      <c r="AH87" s="774"/>
      <c r="AI87" s="774"/>
      <c r="AJ87" s="774"/>
      <c r="AK87" s="774"/>
      <c r="AL87" s="774"/>
      <c r="AM87" s="774"/>
      <c r="AN87" s="774"/>
      <c r="AO87" s="774"/>
      <c r="AP87" s="774"/>
      <c r="AQ87" s="774"/>
      <c r="AR87" s="774"/>
      <c r="AS87" s="774"/>
      <c r="AT87" s="774"/>
      <c r="AU87" s="774"/>
      <c r="AV87" s="774"/>
      <c r="AW87" s="774"/>
      <c r="AX87" s="774"/>
      <c r="AY87" s="774"/>
      <c r="AZ87" s="343"/>
      <c r="BA87" s="802"/>
      <c r="BB87" s="583"/>
      <c r="BC87" s="447"/>
      <c r="BD87" s="434"/>
      <c r="BE87" s="434"/>
      <c r="BF87" s="434"/>
      <c r="BG87" s="451"/>
      <c r="BH87" s="447"/>
      <c r="BI87" s="434"/>
      <c r="BJ87" s="434"/>
      <c r="BK87" s="434"/>
      <c r="BL87" s="451"/>
      <c r="BM87" s="447"/>
      <c r="BN87" s="434"/>
      <c r="BO87" s="434"/>
      <c r="BP87" s="434"/>
      <c r="BQ87" s="451"/>
      <c r="BR87" s="447"/>
      <c r="BS87" s="434"/>
      <c r="BT87" s="434"/>
      <c r="BU87" s="434"/>
      <c r="BV87" s="434"/>
      <c r="BW87" s="434"/>
      <c r="BX87" s="434"/>
      <c r="BY87" s="435"/>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166" customFormat="true" ht="15" customHeight="true" x14ac:dyDescent="0.2">
      <c r="A88" s="136"/>
      <c r="B88" s="130"/>
      <c r="C88" s="101"/>
      <c r="D88" s="100"/>
      <c r="E88" s="100"/>
      <c r="F88" s="100"/>
      <c r="G88" s="99"/>
      <c r="H88" s="98"/>
      <c r="I88" s="100"/>
      <c r="J88" s="100"/>
      <c r="K88" s="100"/>
      <c r="L88" s="97"/>
      <c r="M88" s="101"/>
      <c r="N88" s="100"/>
      <c r="O88" s="100"/>
      <c r="P88" s="100"/>
      <c r="Q88" s="99"/>
      <c r="R88" s="98"/>
      <c r="S88" s="100"/>
      <c r="T88" s="100"/>
      <c r="U88" s="100"/>
      <c r="V88" s="100"/>
      <c r="W88" s="100"/>
      <c r="X88" s="100"/>
      <c r="Y88" s="97"/>
      <c r="Z88" s="774"/>
      <c r="AA88" s="774"/>
      <c r="AB88" s="774"/>
      <c r="AC88" s="774"/>
      <c r="AD88" s="774"/>
      <c r="AE88" s="774"/>
      <c r="AF88" s="774"/>
      <c r="AG88" s="774"/>
      <c r="AH88" s="774"/>
      <c r="AI88" s="774"/>
      <c r="AJ88" s="774"/>
      <c r="AK88" s="774"/>
      <c r="AL88" s="774"/>
      <c r="AM88" s="774"/>
      <c r="AN88" s="774"/>
      <c r="AO88" s="774"/>
      <c r="AP88" s="774"/>
      <c r="AQ88" s="774"/>
      <c r="AR88" s="774"/>
      <c r="AS88" s="774"/>
      <c r="AT88" s="774"/>
      <c r="AU88" s="774"/>
      <c r="AV88" s="774"/>
      <c r="AW88" s="774"/>
      <c r="AX88" s="774"/>
      <c r="AY88" s="774"/>
      <c r="AZ88" s="343"/>
      <c r="BA88" s="802"/>
      <c r="BB88" s="583"/>
      <c r="BC88" s="447"/>
      <c r="BD88" s="434"/>
      <c r="BE88" s="434"/>
      <c r="BF88" s="434"/>
      <c r="BG88" s="451"/>
      <c r="BH88" s="447"/>
      <c r="BI88" s="434"/>
      <c r="BJ88" s="434"/>
      <c r="BK88" s="434"/>
      <c r="BL88" s="451"/>
      <c r="BM88" s="447"/>
      <c r="BN88" s="434"/>
      <c r="BO88" s="434"/>
      <c r="BP88" s="434"/>
      <c r="BQ88" s="451"/>
      <c r="BR88" s="447"/>
      <c r="BS88" s="434"/>
      <c r="BT88" s="434"/>
      <c r="BU88" s="434"/>
      <c r="BV88" s="434"/>
      <c r="BW88" s="434"/>
      <c r="BX88" s="434"/>
      <c r="BY88" s="435"/>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166" customFormat="true" ht="15" customHeight="true" x14ac:dyDescent="0.2">
      <c r="A89" s="136"/>
      <c r="B89" s="130"/>
      <c r="C89" s="101"/>
      <c r="D89" s="100"/>
      <c r="E89" s="100"/>
      <c r="F89" s="100"/>
      <c r="G89" s="99"/>
      <c r="H89" s="98"/>
      <c r="I89" s="100"/>
      <c r="J89" s="100"/>
      <c r="K89" s="100"/>
      <c r="L89" s="97"/>
      <c r="M89" s="101"/>
      <c r="N89" s="100"/>
      <c r="O89" s="100"/>
      <c r="P89" s="100"/>
      <c r="Q89" s="99"/>
      <c r="R89" s="98"/>
      <c r="S89" s="100"/>
      <c r="T89" s="100"/>
      <c r="U89" s="100"/>
      <c r="V89" s="100"/>
      <c r="W89" s="100"/>
      <c r="X89" s="100"/>
      <c r="Y89" s="97"/>
      <c r="Z89" s="774"/>
      <c r="AA89" s="774"/>
      <c r="AB89" s="774"/>
      <c r="AC89" s="774"/>
      <c r="AD89" s="774"/>
      <c r="AE89" s="774"/>
      <c r="AF89" s="774"/>
      <c r="AG89" s="774"/>
      <c r="AH89" s="774"/>
      <c r="AI89" s="774"/>
      <c r="AJ89" s="774"/>
      <c r="AK89" s="774"/>
      <c r="AL89" s="774"/>
      <c r="AM89" s="774"/>
      <c r="AN89" s="774"/>
      <c r="AO89" s="774"/>
      <c r="AP89" s="774"/>
      <c r="AQ89" s="774"/>
      <c r="AR89" s="774"/>
      <c r="AS89" s="774"/>
      <c r="AT89" s="774"/>
      <c r="AU89" s="774"/>
      <c r="AV89" s="774"/>
      <c r="AW89" s="774"/>
      <c r="AX89" s="774"/>
      <c r="AY89" s="774"/>
      <c r="AZ89" s="343"/>
      <c r="BA89" s="802"/>
      <c r="BB89" s="583"/>
      <c r="BC89" s="447"/>
      <c r="BD89" s="434"/>
      <c r="BE89" s="434"/>
      <c r="BF89" s="434"/>
      <c r="BG89" s="451"/>
      <c r="BH89" s="447"/>
      <c r="BI89" s="434"/>
      <c r="BJ89" s="434"/>
      <c r="BK89" s="434"/>
      <c r="BL89" s="451"/>
      <c r="BM89" s="447"/>
      <c r="BN89" s="434"/>
      <c r="BO89" s="434"/>
      <c r="BP89" s="434"/>
      <c r="BQ89" s="451"/>
      <c r="BR89" s="447"/>
      <c r="BS89" s="434"/>
      <c r="BT89" s="434"/>
      <c r="BU89" s="434"/>
      <c r="BV89" s="434"/>
      <c r="BW89" s="434"/>
      <c r="BX89" s="434"/>
      <c r="BY89" s="435"/>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166" customFormat="true" ht="15" customHeight="true" x14ac:dyDescent="0.2">
      <c r="A90" s="136"/>
      <c r="B90" s="130"/>
      <c r="C90" s="101"/>
      <c r="D90" s="100"/>
      <c r="E90" s="100"/>
      <c r="F90" s="100"/>
      <c r="G90" s="99"/>
      <c r="H90" s="98"/>
      <c r="I90" s="100"/>
      <c r="J90" s="100"/>
      <c r="K90" s="100"/>
      <c r="L90" s="97"/>
      <c r="M90" s="101"/>
      <c r="N90" s="100"/>
      <c r="O90" s="100"/>
      <c r="P90" s="100"/>
      <c r="Q90" s="99"/>
      <c r="R90" s="98"/>
      <c r="S90" s="100"/>
      <c r="T90" s="100"/>
      <c r="U90" s="100"/>
      <c r="V90" s="100"/>
      <c r="W90" s="100"/>
      <c r="X90" s="100"/>
      <c r="Y90" s="97"/>
      <c r="Z90" s="774"/>
      <c r="AA90" s="774"/>
      <c r="AB90" s="774"/>
      <c r="AC90" s="774"/>
      <c r="AD90" s="774"/>
      <c r="AE90" s="774"/>
      <c r="AF90" s="774"/>
      <c r="AG90" s="774"/>
      <c r="AH90" s="774"/>
      <c r="AI90" s="774"/>
      <c r="AJ90" s="774"/>
      <c r="AK90" s="774"/>
      <c r="AL90" s="774"/>
      <c r="AM90" s="774"/>
      <c r="AN90" s="774"/>
      <c r="AO90" s="774"/>
      <c r="AP90" s="774"/>
      <c r="AQ90" s="774"/>
      <c r="AR90" s="774"/>
      <c r="AS90" s="774"/>
      <c r="AT90" s="774"/>
      <c r="AU90" s="774"/>
      <c r="AV90" s="774"/>
      <c r="AW90" s="774"/>
      <c r="AX90" s="774"/>
      <c r="AY90" s="774"/>
      <c r="AZ90" s="343"/>
      <c r="BA90" s="802"/>
      <c r="BB90" s="583"/>
      <c r="BC90" s="447"/>
      <c r="BD90" s="434"/>
      <c r="BE90" s="434"/>
      <c r="BF90" s="434"/>
      <c r="BG90" s="451"/>
      <c r="BH90" s="447"/>
      <c r="BI90" s="434"/>
      <c r="BJ90" s="434"/>
      <c r="BK90" s="434"/>
      <c r="BL90" s="451"/>
      <c r="BM90" s="447"/>
      <c r="BN90" s="434"/>
      <c r="BO90" s="434"/>
      <c r="BP90" s="434"/>
      <c r="BQ90" s="451"/>
      <c r="BR90" s="447"/>
      <c r="BS90" s="434"/>
      <c r="BT90" s="434"/>
      <c r="BU90" s="434"/>
      <c r="BV90" s="434"/>
      <c r="BW90" s="434"/>
      <c r="BX90" s="434"/>
      <c r="BY90" s="435"/>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166" customFormat="true" ht="15" customHeight="true" x14ac:dyDescent="0.2">
      <c r="A91" s="158"/>
      <c r="B91" s="129"/>
      <c r="C91" s="94"/>
      <c r="D91" s="96"/>
      <c r="E91" s="96"/>
      <c r="F91" s="96"/>
      <c r="G91" s="95"/>
      <c r="H91" s="93"/>
      <c r="I91" s="96"/>
      <c r="J91" s="96"/>
      <c r="K91" s="96"/>
      <c r="L91" s="92"/>
      <c r="M91" s="94"/>
      <c r="N91" s="96"/>
      <c r="O91" s="96"/>
      <c r="P91" s="96"/>
      <c r="Q91" s="95"/>
      <c r="R91" s="93"/>
      <c r="S91" s="96"/>
      <c r="T91" s="96"/>
      <c r="U91" s="96"/>
      <c r="V91" s="96"/>
      <c r="W91" s="96"/>
      <c r="X91" s="96"/>
      <c r="Y91" s="92"/>
      <c r="Z91" s="774"/>
      <c r="AA91" s="774"/>
      <c r="AB91" s="774"/>
      <c r="AC91" s="774"/>
      <c r="AD91" s="774"/>
      <c r="AE91" s="774"/>
      <c r="AF91" s="774"/>
      <c r="AG91" s="774"/>
      <c r="AH91" s="774"/>
      <c r="AI91" s="774"/>
      <c r="AJ91" s="774"/>
      <c r="AK91" s="774"/>
      <c r="AL91" s="774"/>
      <c r="AM91" s="774"/>
      <c r="AN91" s="774"/>
      <c r="AO91" s="774"/>
      <c r="AP91" s="774"/>
      <c r="AQ91" s="774"/>
      <c r="AR91" s="774"/>
      <c r="AS91" s="774"/>
      <c r="AT91" s="774"/>
      <c r="AU91" s="774"/>
      <c r="AV91" s="774"/>
      <c r="AW91" s="774"/>
      <c r="AX91" s="774"/>
      <c r="AY91" s="774"/>
      <c r="AZ91" s="343"/>
      <c r="BA91" s="802"/>
      <c r="BB91" s="583"/>
      <c r="BC91" s="447"/>
      <c r="BD91" s="434"/>
      <c r="BE91" s="434"/>
      <c r="BF91" s="434"/>
      <c r="BG91" s="451"/>
      <c r="BH91" s="447"/>
      <c r="BI91" s="434"/>
      <c r="BJ91" s="434"/>
      <c r="BK91" s="434"/>
      <c r="BL91" s="451"/>
      <c r="BM91" s="447"/>
      <c r="BN91" s="434"/>
      <c r="BO91" s="434"/>
      <c r="BP91" s="434"/>
      <c r="BQ91" s="451"/>
      <c r="BR91" s="447"/>
      <c r="BS91" s="434"/>
      <c r="BT91" s="434"/>
      <c r="BU91" s="434"/>
      <c r="BV91" s="434"/>
      <c r="BW91" s="434"/>
      <c r="BX91" s="434"/>
      <c r="BY91" s="435"/>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166" customFormat="true" ht="15" customHeight="true" x14ac:dyDescent="0.2">
      <c r="A92" s="158"/>
      <c r="B92" s="129"/>
      <c r="C92" s="94"/>
      <c r="D92" s="96"/>
      <c r="E92" s="96"/>
      <c r="F92" s="96"/>
      <c r="G92" s="95"/>
      <c r="H92" s="93"/>
      <c r="I92" s="96"/>
      <c r="J92" s="96"/>
      <c r="K92" s="96"/>
      <c r="L92" s="92"/>
      <c r="M92" s="94"/>
      <c r="N92" s="96"/>
      <c r="O92" s="96"/>
      <c r="P92" s="96"/>
      <c r="Q92" s="95"/>
      <c r="R92" s="93"/>
      <c r="S92" s="96"/>
      <c r="T92" s="96"/>
      <c r="U92" s="96"/>
      <c r="V92" s="96"/>
      <c r="W92" s="96"/>
      <c r="X92" s="96"/>
      <c r="Y92" s="92"/>
      <c r="Z92" s="774"/>
      <c r="AA92" s="774"/>
      <c r="AB92" s="774"/>
      <c r="AC92" s="774"/>
      <c r="AD92" s="774"/>
      <c r="AE92" s="774"/>
      <c r="AF92" s="774"/>
      <c r="AG92" s="774"/>
      <c r="AH92" s="774"/>
      <c r="AI92" s="774"/>
      <c r="AJ92" s="774"/>
      <c r="AK92" s="774"/>
      <c r="AL92" s="774"/>
      <c r="AM92" s="774"/>
      <c r="AN92" s="774"/>
      <c r="AO92" s="774"/>
      <c r="AP92" s="774"/>
      <c r="AQ92" s="774"/>
      <c r="AR92" s="774"/>
      <c r="AS92" s="774"/>
      <c r="AT92" s="774"/>
      <c r="AU92" s="774"/>
      <c r="AV92" s="774"/>
      <c r="AW92" s="774"/>
      <c r="AX92" s="774"/>
      <c r="AY92" s="774"/>
      <c r="AZ92" s="343"/>
      <c r="BA92" s="802"/>
      <c r="BB92" s="583"/>
      <c r="BC92" s="447"/>
      <c r="BD92" s="434"/>
      <c r="BE92" s="434"/>
      <c r="BF92" s="434"/>
      <c r="BG92" s="451"/>
      <c r="BH92" s="447"/>
      <c r="BI92" s="434"/>
      <c r="BJ92" s="434"/>
      <c r="BK92" s="434"/>
      <c r="BL92" s="451"/>
      <c r="BM92" s="447"/>
      <c r="BN92" s="434"/>
      <c r="BO92" s="434"/>
      <c r="BP92" s="434"/>
      <c r="BQ92" s="451"/>
      <c r="BR92" s="447"/>
      <c r="BS92" s="434"/>
      <c r="BT92" s="434"/>
      <c r="BU92" s="434"/>
      <c r="BV92" s="434"/>
      <c r="BW92" s="434"/>
      <c r="BX92" s="434"/>
      <c r="BY92" s="435"/>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166" customFormat="true" ht="15" customHeight="true" x14ac:dyDescent="0.2">
      <c r="A93" s="135"/>
      <c r="B93" s="128"/>
      <c r="C93" s="151"/>
      <c r="D93" s="150"/>
      <c r="E93" s="150"/>
      <c r="F93" s="150"/>
      <c r="G93" s="139"/>
      <c r="H93" s="141"/>
      <c r="I93" s="150"/>
      <c r="J93" s="150"/>
      <c r="K93" s="150"/>
      <c r="L93" s="145"/>
      <c r="M93" s="151"/>
      <c r="N93" s="150"/>
      <c r="O93" s="150"/>
      <c r="P93" s="150"/>
      <c r="Q93" s="139"/>
      <c r="R93" s="141"/>
      <c r="S93" s="150"/>
      <c r="T93" s="150"/>
      <c r="U93" s="150"/>
      <c r="V93" s="150"/>
      <c r="W93" s="150"/>
      <c r="X93" s="150"/>
      <c r="Y93" s="145"/>
      <c r="Z93" s="774"/>
      <c r="AA93" s="774"/>
      <c r="AB93" s="774"/>
      <c r="AC93" s="774"/>
      <c r="AD93" s="774"/>
      <c r="AE93" s="774"/>
      <c r="AF93" s="774"/>
      <c r="AG93" s="774"/>
      <c r="AH93" s="774"/>
      <c r="AI93" s="774"/>
      <c r="AJ93" s="774"/>
      <c r="AK93" s="774"/>
      <c r="AL93" s="774"/>
      <c r="AM93" s="774"/>
      <c r="AN93" s="774"/>
      <c r="AO93" s="774"/>
      <c r="AP93" s="774"/>
      <c r="AQ93" s="774"/>
      <c r="AR93" s="774"/>
      <c r="AS93" s="774"/>
      <c r="AT93" s="774"/>
      <c r="AU93" s="774"/>
      <c r="AV93" s="774"/>
      <c r="AW93" s="774"/>
      <c r="AX93" s="774"/>
      <c r="AY93" s="774"/>
      <c r="AZ93" s="343"/>
      <c r="BA93" s="802"/>
      <c r="BB93" s="583"/>
      <c r="BC93" s="447"/>
      <c r="BD93" s="434"/>
      <c r="BE93" s="434"/>
      <c r="BF93" s="434"/>
      <c r="BG93" s="451"/>
      <c r="BH93" s="447"/>
      <c r="BI93" s="434"/>
      <c r="BJ93" s="434"/>
      <c r="BK93" s="434"/>
      <c r="BL93" s="451"/>
      <c r="BM93" s="447"/>
      <c r="BN93" s="434"/>
      <c r="BO93" s="434"/>
      <c r="BP93" s="434"/>
      <c r="BQ93" s="451"/>
      <c r="BR93" s="447"/>
      <c r="BS93" s="434"/>
      <c r="BT93" s="434"/>
      <c r="BU93" s="434"/>
      <c r="BV93" s="434"/>
      <c r="BW93" s="434"/>
      <c r="BX93" s="434"/>
      <c r="BY93" s="435"/>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166" customFormat="true" ht="15" customHeight="true" x14ac:dyDescent="0.2">
      <c r="A94" s="59"/>
      <c r="B94" s="128"/>
      <c r="C94" s="151"/>
      <c r="D94" s="149"/>
      <c r="E94" s="149"/>
      <c r="F94" s="149"/>
      <c r="G94" s="138"/>
      <c r="H94" s="141"/>
      <c r="I94" s="149"/>
      <c r="J94" s="149"/>
      <c r="K94" s="149"/>
      <c r="L94" s="144"/>
      <c r="M94" s="151"/>
      <c r="N94" s="149"/>
      <c r="O94" s="149"/>
      <c r="P94" s="149"/>
      <c r="Q94" s="138"/>
      <c r="R94" s="141"/>
      <c r="S94" s="149"/>
      <c r="T94" s="149"/>
      <c r="U94" s="149"/>
      <c r="V94" s="149"/>
      <c r="W94" s="149"/>
      <c r="X94" s="149"/>
      <c r="Y94" s="144"/>
      <c r="Z94" s="774"/>
      <c r="AA94" s="774"/>
      <c r="AB94" s="774"/>
      <c r="AC94" s="774"/>
      <c r="AD94" s="774"/>
      <c r="AE94" s="774"/>
      <c r="AF94" s="774"/>
      <c r="AG94" s="774"/>
      <c r="AH94" s="774"/>
      <c r="AI94" s="774"/>
      <c r="AJ94" s="774"/>
      <c r="AK94" s="774"/>
      <c r="AL94" s="774"/>
      <c r="AM94" s="774"/>
      <c r="AN94" s="774"/>
      <c r="AO94" s="774"/>
      <c r="AP94" s="774"/>
      <c r="AQ94" s="774"/>
      <c r="AR94" s="774"/>
      <c r="AS94" s="774"/>
      <c r="AT94" s="774"/>
      <c r="AU94" s="774"/>
      <c r="AV94" s="774"/>
      <c r="AW94" s="774"/>
      <c r="AX94" s="774"/>
      <c r="AY94" s="774"/>
      <c r="AZ94" s="343"/>
      <c r="BA94" s="802"/>
      <c r="BB94" s="583"/>
      <c r="BC94" s="447"/>
      <c r="BD94" s="434"/>
      <c r="BE94" s="434"/>
      <c r="BF94" s="434"/>
      <c r="BG94" s="451"/>
      <c r="BH94" s="447"/>
      <c r="BI94" s="434"/>
      <c r="BJ94" s="434"/>
      <c r="BK94" s="434"/>
      <c r="BL94" s="451"/>
      <c r="BM94" s="447"/>
      <c r="BN94" s="434"/>
      <c r="BO94" s="434"/>
      <c r="BP94" s="434"/>
      <c r="BQ94" s="451"/>
      <c r="BR94" s="447"/>
      <c r="BS94" s="434"/>
      <c r="BT94" s="434"/>
      <c r="BU94" s="434"/>
      <c r="BV94" s="434"/>
      <c r="BW94" s="434"/>
      <c r="BX94" s="434"/>
      <c r="BY94" s="435"/>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166" customFormat="true" ht="15" customHeight="true" x14ac:dyDescent="0.2">
      <c r="A95" s="135"/>
      <c r="B95" s="127"/>
      <c r="C95" s="91"/>
      <c r="D95" s="90"/>
      <c r="E95" s="90"/>
      <c r="F95" s="90"/>
      <c r="G95" s="89"/>
      <c r="H95" s="88"/>
      <c r="I95" s="90"/>
      <c r="J95" s="90"/>
      <c r="K95" s="90"/>
      <c r="L95" s="87"/>
      <c r="M95" s="91"/>
      <c r="N95" s="90"/>
      <c r="O95" s="90"/>
      <c r="P95" s="90"/>
      <c r="Q95" s="89"/>
      <c r="R95" s="88"/>
      <c r="S95" s="90"/>
      <c r="T95" s="90"/>
      <c r="U95" s="90"/>
      <c r="V95" s="90"/>
      <c r="W95" s="90"/>
      <c r="X95" s="90"/>
      <c r="Y95" s="87"/>
      <c r="Z95" s="774"/>
      <c r="AA95" s="774"/>
      <c r="AB95" s="774"/>
      <c r="AC95" s="774"/>
      <c r="AD95" s="774"/>
      <c r="AE95" s="774"/>
      <c r="AF95" s="774"/>
      <c r="AG95" s="774"/>
      <c r="AH95" s="774"/>
      <c r="AI95" s="774"/>
      <c r="AJ95" s="774"/>
      <c r="AK95" s="774"/>
      <c r="AL95" s="774"/>
      <c r="AM95" s="774"/>
      <c r="AN95" s="774"/>
      <c r="AO95" s="774"/>
      <c r="AP95" s="774"/>
      <c r="AQ95" s="774"/>
      <c r="AR95" s="774"/>
      <c r="AS95" s="774"/>
      <c r="AT95" s="774"/>
      <c r="AU95" s="774"/>
      <c r="AV95" s="774"/>
      <c r="AW95" s="774"/>
      <c r="AX95" s="774"/>
      <c r="AY95" s="774"/>
      <c r="AZ95" s="343"/>
      <c r="BA95" s="802"/>
      <c r="BB95" s="583"/>
      <c r="BC95" s="447"/>
      <c r="BD95" s="434"/>
      <c r="BE95" s="434"/>
      <c r="BF95" s="434"/>
      <c r="BG95" s="451"/>
      <c r="BH95" s="447"/>
      <c r="BI95" s="434"/>
      <c r="BJ95" s="434"/>
      <c r="BK95" s="434"/>
      <c r="BL95" s="451"/>
      <c r="BM95" s="447"/>
      <c r="BN95" s="434"/>
      <c r="BO95" s="434"/>
      <c r="BP95" s="434"/>
      <c r="BQ95" s="451"/>
      <c r="BR95" s="447"/>
      <c r="BS95" s="434"/>
      <c r="BT95" s="434"/>
      <c r="BU95" s="434"/>
      <c r="BV95" s="434"/>
      <c r="BW95" s="434"/>
      <c r="BX95" s="434"/>
      <c r="BY95" s="435"/>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03" customFormat="true" ht="15" customHeight="true" x14ac:dyDescent="0.2">
      <c r="A96" s="59"/>
      <c r="B96" s="127"/>
      <c r="C96" s="91"/>
      <c r="D96" s="90"/>
      <c r="E96" s="90"/>
      <c r="F96" s="90"/>
      <c r="G96" s="89"/>
      <c r="H96" s="88"/>
      <c r="I96" s="90"/>
      <c r="J96" s="90"/>
      <c r="K96" s="90"/>
      <c r="L96" s="87"/>
      <c r="M96" s="91"/>
      <c r="N96" s="90"/>
      <c r="O96" s="90"/>
      <c r="P96" s="90"/>
      <c r="Q96" s="89"/>
      <c r="R96" s="88"/>
      <c r="S96" s="90"/>
      <c r="T96" s="90"/>
      <c r="U96" s="90"/>
      <c r="V96" s="90"/>
      <c r="W96" s="90"/>
      <c r="X96" s="90"/>
      <c r="Y96" s="87"/>
      <c r="Z96" s="774"/>
      <c r="AA96" s="774"/>
      <c r="AB96" s="774"/>
      <c r="AC96" s="774"/>
      <c r="AD96" s="774"/>
      <c r="AE96" s="774"/>
      <c r="AF96" s="774"/>
      <c r="AG96" s="774"/>
      <c r="AH96" s="774"/>
      <c r="AI96" s="774"/>
      <c r="AJ96" s="774"/>
      <c r="AK96" s="774"/>
      <c r="AL96" s="774"/>
      <c r="AM96" s="774"/>
      <c r="AN96" s="774"/>
      <c r="AO96" s="774"/>
      <c r="AP96" s="774"/>
      <c r="AQ96" s="774"/>
      <c r="AR96" s="774"/>
      <c r="AS96" s="774"/>
      <c r="AT96" s="774"/>
      <c r="AU96" s="774"/>
      <c r="AV96" s="774"/>
      <c r="AW96" s="774"/>
      <c r="AX96" s="774"/>
      <c r="AY96" s="774"/>
      <c r="AZ96" s="343"/>
      <c r="BA96" s="802"/>
      <c r="BB96" s="583"/>
      <c r="BC96" s="447"/>
      <c r="BD96" s="434"/>
      <c r="BE96" s="434"/>
      <c r="BF96" s="434"/>
      <c r="BG96" s="451"/>
      <c r="BH96" s="447"/>
      <c r="BI96" s="434"/>
      <c r="BJ96" s="434"/>
      <c r="BK96" s="434"/>
      <c r="BL96" s="451"/>
      <c r="BM96" s="447"/>
      <c r="BN96" s="434"/>
      <c r="BO96" s="434"/>
      <c r="BP96" s="434"/>
      <c r="BQ96" s="451"/>
      <c r="BR96" s="447"/>
      <c r="BS96" s="434"/>
      <c r="BT96" s="434"/>
      <c r="BU96" s="434"/>
      <c r="BV96" s="434"/>
      <c r="BW96" s="434"/>
      <c r="BX96" s="434"/>
      <c r="BY96" s="435"/>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03" customFormat="true" ht="15" customHeight="true" x14ac:dyDescent="0.2">
      <c r="A97" s="135"/>
      <c r="B97" s="127"/>
      <c r="C97" s="91"/>
      <c r="D97" s="90"/>
      <c r="E97" s="90"/>
      <c r="F97" s="90"/>
      <c r="G97" s="89"/>
      <c r="H97" s="88"/>
      <c r="I97" s="90"/>
      <c r="J97" s="90"/>
      <c r="K97" s="90"/>
      <c r="L97" s="87"/>
      <c r="M97" s="91"/>
      <c r="N97" s="90"/>
      <c r="O97" s="90"/>
      <c r="P97" s="90"/>
      <c r="Q97" s="89"/>
      <c r="R97" s="88"/>
      <c r="S97" s="90"/>
      <c r="T97" s="90"/>
      <c r="U97" s="90"/>
      <c r="V97" s="90"/>
      <c r="W97" s="90"/>
      <c r="X97" s="90"/>
      <c r="Y97" s="87"/>
      <c r="Z97" s="774"/>
      <c r="AA97" s="774"/>
      <c r="AB97" s="774"/>
      <c r="AC97" s="774"/>
      <c r="AD97" s="774"/>
      <c r="AE97" s="774"/>
      <c r="AF97" s="774"/>
      <c r="AG97" s="774"/>
      <c r="AH97" s="774"/>
      <c r="AI97" s="774"/>
      <c r="AJ97" s="774"/>
      <c r="AK97" s="774"/>
      <c r="AL97" s="774"/>
      <c r="AM97" s="774"/>
      <c r="AN97" s="774"/>
      <c r="AO97" s="774"/>
      <c r="AP97" s="774"/>
      <c r="AQ97" s="774"/>
      <c r="AR97" s="774"/>
      <c r="AS97" s="774"/>
      <c r="AT97" s="774"/>
      <c r="AU97" s="774"/>
      <c r="AV97" s="774"/>
      <c r="AW97" s="774"/>
      <c r="AX97" s="774"/>
      <c r="AY97" s="774"/>
      <c r="AZ97" s="343"/>
      <c r="BA97" s="802"/>
      <c r="BB97" s="583"/>
      <c r="BC97" s="447"/>
      <c r="BD97" s="434"/>
      <c r="BE97" s="434"/>
      <c r="BF97" s="434"/>
      <c r="BG97" s="451"/>
      <c r="BH97" s="447"/>
      <c r="BI97" s="434"/>
      <c r="BJ97" s="434"/>
      <c r="BK97" s="434"/>
      <c r="BL97" s="451"/>
      <c r="BM97" s="447"/>
      <c r="BN97" s="434"/>
      <c r="BO97" s="434"/>
      <c r="BP97" s="434"/>
      <c r="BQ97" s="451"/>
      <c r="BR97" s="447"/>
      <c r="BS97" s="434"/>
      <c r="BT97" s="434"/>
      <c r="BU97" s="434"/>
      <c r="BV97" s="434"/>
      <c r="BW97" s="434"/>
      <c r="BX97" s="434"/>
      <c r="BY97" s="435"/>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03" customFormat="true" ht="15" customHeight="true" x14ac:dyDescent="0.2">
      <c r="A98" s="59"/>
      <c r="B98" s="127"/>
      <c r="C98" s="91"/>
      <c r="D98" s="90"/>
      <c r="E98" s="90"/>
      <c r="F98" s="90"/>
      <c r="G98" s="89"/>
      <c r="H98" s="88"/>
      <c r="I98" s="90"/>
      <c r="J98" s="90"/>
      <c r="K98" s="90"/>
      <c r="L98" s="87"/>
      <c r="M98" s="91"/>
      <c r="N98" s="90"/>
      <c r="O98" s="90"/>
      <c r="P98" s="90"/>
      <c r="Q98" s="89"/>
      <c r="R98" s="88"/>
      <c r="S98" s="90"/>
      <c r="T98" s="90"/>
      <c r="U98" s="90"/>
      <c r="V98" s="90"/>
      <c r="W98" s="90"/>
      <c r="X98" s="90"/>
      <c r="Y98" s="87"/>
      <c r="Z98" s="774"/>
      <c r="AA98" s="774"/>
      <c r="AB98" s="774"/>
      <c r="AC98" s="774"/>
      <c r="AD98" s="774"/>
      <c r="AE98" s="774"/>
      <c r="AF98" s="774"/>
      <c r="AG98" s="774"/>
      <c r="AH98" s="774"/>
      <c r="AI98" s="774"/>
      <c r="AJ98" s="774"/>
      <c r="AK98" s="774"/>
      <c r="AL98" s="774"/>
      <c r="AM98" s="774"/>
      <c r="AN98" s="774"/>
      <c r="AO98" s="774"/>
      <c r="AP98" s="774"/>
      <c r="AQ98" s="774"/>
      <c r="AR98" s="774"/>
      <c r="AS98" s="774"/>
      <c r="AT98" s="774"/>
      <c r="AU98" s="774"/>
      <c r="AV98" s="774"/>
      <c r="AW98" s="774"/>
      <c r="AX98" s="774"/>
      <c r="AY98" s="774"/>
      <c r="AZ98" s="343"/>
      <c r="BA98" s="802"/>
      <c r="BB98" s="583"/>
      <c r="BC98" s="447"/>
      <c r="BD98" s="434"/>
      <c r="BE98" s="434"/>
      <c r="BF98" s="434"/>
      <c r="BG98" s="451"/>
      <c r="BH98" s="447"/>
      <c r="BI98" s="434"/>
      <c r="BJ98" s="434"/>
      <c r="BK98" s="434"/>
      <c r="BL98" s="451"/>
      <c r="BM98" s="447"/>
      <c r="BN98" s="434"/>
      <c r="BO98" s="434"/>
      <c r="BP98" s="434"/>
      <c r="BQ98" s="451"/>
      <c r="BR98" s="447"/>
      <c r="BS98" s="434"/>
      <c r="BT98" s="434"/>
      <c r="BU98" s="434"/>
      <c r="BV98" s="434"/>
      <c r="BW98" s="434"/>
      <c r="BX98" s="434"/>
      <c r="BY98" s="435"/>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03" customFormat="true" ht="15" customHeight="true" x14ac:dyDescent="0.2">
      <c r="A99" s="59"/>
      <c r="B99" s="127"/>
      <c r="C99" s="91"/>
      <c r="D99" s="90"/>
      <c r="E99" s="90"/>
      <c r="F99" s="90"/>
      <c r="G99" s="89"/>
      <c r="H99" s="88"/>
      <c r="I99" s="90"/>
      <c r="J99" s="90"/>
      <c r="K99" s="90"/>
      <c r="L99" s="87"/>
      <c r="M99" s="91"/>
      <c r="N99" s="90"/>
      <c r="O99" s="90"/>
      <c r="P99" s="90"/>
      <c r="Q99" s="89"/>
      <c r="R99" s="88"/>
      <c r="S99" s="90"/>
      <c r="T99" s="90"/>
      <c r="U99" s="90"/>
      <c r="V99" s="90"/>
      <c r="W99" s="90"/>
      <c r="X99" s="90"/>
      <c r="Y99" s="87"/>
      <c r="Z99" s="774"/>
      <c r="AA99" s="774"/>
      <c r="AB99" s="774"/>
      <c r="AC99" s="774"/>
      <c r="AD99" s="774"/>
      <c r="AE99" s="774"/>
      <c r="AF99" s="774"/>
      <c r="AG99" s="774"/>
      <c r="AH99" s="774"/>
      <c r="AI99" s="774"/>
      <c r="AJ99" s="774"/>
      <c r="AK99" s="774"/>
      <c r="AL99" s="774"/>
      <c r="AM99" s="774"/>
      <c r="AN99" s="774"/>
      <c r="AO99" s="774"/>
      <c r="AP99" s="774"/>
      <c r="AQ99" s="774"/>
      <c r="AR99" s="774"/>
      <c r="AS99" s="774"/>
      <c r="AT99" s="774"/>
      <c r="AU99" s="774"/>
      <c r="AV99" s="774"/>
      <c r="AW99" s="774"/>
      <c r="AX99" s="774"/>
      <c r="AY99" s="774"/>
      <c r="AZ99" s="343"/>
      <c r="BA99" s="802"/>
      <c r="BB99" s="583"/>
      <c r="BC99" s="447"/>
      <c r="BD99" s="434"/>
      <c r="BE99" s="434"/>
      <c r="BF99" s="434"/>
      <c r="BG99" s="451"/>
      <c r="BH99" s="447"/>
      <c r="BI99" s="434"/>
      <c r="BJ99" s="434"/>
      <c r="BK99" s="434"/>
      <c r="BL99" s="451"/>
      <c r="BM99" s="447"/>
      <c r="BN99" s="434"/>
      <c r="BO99" s="434"/>
      <c r="BP99" s="434"/>
      <c r="BQ99" s="451"/>
      <c r="BR99" s="447"/>
      <c r="BS99" s="434"/>
      <c r="BT99" s="434"/>
      <c r="BU99" s="434"/>
      <c r="BV99" s="434"/>
      <c r="BW99" s="434"/>
      <c r="BX99" s="434"/>
      <c r="BY99" s="435"/>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03" customFormat="true" ht="15" customHeight="true" x14ac:dyDescent="0.2">
      <c r="A100" s="59"/>
      <c r="B100" s="127"/>
      <c r="C100" s="91"/>
      <c r="D100" s="90"/>
      <c r="E100" s="90"/>
      <c r="F100" s="90"/>
      <c r="G100" s="89"/>
      <c r="H100" s="88"/>
      <c r="I100" s="90"/>
      <c r="J100" s="90"/>
      <c r="K100" s="90"/>
      <c r="L100" s="87"/>
      <c r="M100" s="91"/>
      <c r="N100" s="90"/>
      <c r="O100" s="90"/>
      <c r="P100" s="90"/>
      <c r="Q100" s="89"/>
      <c r="R100" s="88"/>
      <c r="S100" s="90"/>
      <c r="T100" s="90"/>
      <c r="U100" s="90"/>
      <c r="V100" s="90"/>
      <c r="W100" s="90"/>
      <c r="X100" s="90"/>
      <c r="Y100" s="87"/>
      <c r="Z100" s="774"/>
      <c r="AA100" s="774"/>
      <c r="AB100" s="774"/>
      <c r="AC100" s="774"/>
      <c r="AD100" s="774"/>
      <c r="AE100" s="774"/>
      <c r="AF100" s="774"/>
      <c r="AG100" s="774"/>
      <c r="AH100" s="774"/>
      <c r="AI100" s="774"/>
      <c r="AJ100" s="774"/>
      <c r="AK100" s="774"/>
      <c r="AL100" s="774"/>
      <c r="AM100" s="774"/>
      <c r="AN100" s="774"/>
      <c r="AO100" s="774"/>
      <c r="AP100" s="774"/>
      <c r="AQ100" s="774"/>
      <c r="AR100" s="774"/>
      <c r="AS100" s="774"/>
      <c r="AT100" s="774"/>
      <c r="AU100" s="774"/>
      <c r="AV100" s="774"/>
      <c r="AW100" s="774"/>
      <c r="AX100" s="774"/>
      <c r="AY100" s="774"/>
      <c r="AZ100" s="343"/>
      <c r="BA100" s="802"/>
      <c r="BB100" s="583"/>
      <c r="BC100" s="447"/>
      <c r="BD100" s="434"/>
      <c r="BE100" s="434"/>
      <c r="BF100" s="434"/>
      <c r="BG100" s="451"/>
      <c r="BH100" s="447"/>
      <c r="BI100" s="434"/>
      <c r="BJ100" s="434"/>
      <c r="BK100" s="434"/>
      <c r="BL100" s="451"/>
      <c r="BM100" s="447"/>
      <c r="BN100" s="434"/>
      <c r="BO100" s="434"/>
      <c r="BP100" s="434"/>
      <c r="BQ100" s="451"/>
      <c r="BR100" s="447"/>
      <c r="BS100" s="434"/>
      <c r="BT100" s="434"/>
      <c r="BU100" s="434"/>
      <c r="BV100" s="434"/>
      <c r="BW100" s="434"/>
      <c r="BX100" s="434"/>
      <c r="BY100" s="435"/>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03" customFormat="true" ht="15" customHeight="true" x14ac:dyDescent="0.2">
      <c r="A101" s="135"/>
      <c r="B101" s="127"/>
      <c r="C101" s="91"/>
      <c r="D101" s="90"/>
      <c r="E101" s="90"/>
      <c r="F101" s="90"/>
      <c r="G101" s="89"/>
      <c r="H101" s="88"/>
      <c r="I101" s="90"/>
      <c r="J101" s="90"/>
      <c r="K101" s="90"/>
      <c r="L101" s="87"/>
      <c r="M101" s="91"/>
      <c r="N101" s="90"/>
      <c r="O101" s="90"/>
      <c r="P101" s="90"/>
      <c r="Q101" s="89"/>
      <c r="R101" s="88"/>
      <c r="S101" s="90"/>
      <c r="T101" s="90"/>
      <c r="U101" s="90"/>
      <c r="V101" s="90"/>
      <c r="W101" s="90"/>
      <c r="X101" s="90"/>
      <c r="Y101" s="87"/>
      <c r="Z101" s="774"/>
      <c r="AA101" s="774"/>
      <c r="AB101" s="774"/>
      <c r="AC101" s="774"/>
      <c r="AD101" s="774"/>
      <c r="AE101" s="774"/>
      <c r="AF101" s="774"/>
      <c r="AG101" s="774"/>
      <c r="AH101" s="774"/>
      <c r="AI101" s="774"/>
      <c r="AJ101" s="774"/>
      <c r="AK101" s="774"/>
      <c r="AL101" s="774"/>
      <c r="AM101" s="774"/>
      <c r="AN101" s="774"/>
      <c r="AO101" s="774"/>
      <c r="AP101" s="774"/>
      <c r="AQ101" s="774"/>
      <c r="AR101" s="774"/>
      <c r="AS101" s="774"/>
      <c r="AT101" s="774"/>
      <c r="AU101" s="774"/>
      <c r="AV101" s="774"/>
      <c r="AW101" s="774"/>
      <c r="AX101" s="774"/>
      <c r="AY101" s="774"/>
      <c r="AZ101" s="343"/>
      <c r="BA101" s="802"/>
      <c r="BB101" s="583"/>
      <c r="BC101" s="447"/>
      <c r="BD101" s="434"/>
      <c r="BE101" s="434"/>
      <c r="BF101" s="434"/>
      <c r="BG101" s="451"/>
      <c r="BH101" s="447"/>
      <c r="BI101" s="434"/>
      <c r="BJ101" s="434"/>
      <c r="BK101" s="434"/>
      <c r="BL101" s="451"/>
      <c r="BM101" s="447"/>
      <c r="BN101" s="434"/>
      <c r="BO101" s="434"/>
      <c r="BP101" s="434"/>
      <c r="BQ101" s="451"/>
      <c r="BR101" s="447"/>
      <c r="BS101" s="434"/>
      <c r="BT101" s="434"/>
      <c r="BU101" s="434"/>
      <c r="BV101" s="434"/>
      <c r="BW101" s="434"/>
      <c r="BX101" s="434"/>
      <c r="BY101" s="435"/>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03" customFormat="true" ht="15" customHeight="true" x14ac:dyDescent="0.2">
      <c r="A102" s="59"/>
      <c r="B102" s="127"/>
      <c r="C102" s="91"/>
      <c r="D102" s="90"/>
      <c r="E102" s="90"/>
      <c r="F102" s="90"/>
      <c r="G102" s="89"/>
      <c r="H102" s="88"/>
      <c r="I102" s="90"/>
      <c r="J102" s="90"/>
      <c r="K102" s="90"/>
      <c r="L102" s="87"/>
      <c r="M102" s="91"/>
      <c r="N102" s="90"/>
      <c r="O102" s="90"/>
      <c r="P102" s="90"/>
      <c r="Q102" s="89"/>
      <c r="R102" s="88"/>
      <c r="S102" s="90"/>
      <c r="T102" s="90"/>
      <c r="U102" s="90"/>
      <c r="V102" s="90"/>
      <c r="W102" s="90"/>
      <c r="X102" s="90"/>
      <c r="Y102" s="87"/>
      <c r="Z102" s="774"/>
      <c r="AA102" s="774"/>
      <c r="AB102" s="774"/>
      <c r="AC102" s="774"/>
      <c r="AD102" s="774"/>
      <c r="AE102" s="774"/>
      <c r="AF102" s="774"/>
      <c r="AG102" s="774"/>
      <c r="AH102" s="774"/>
      <c r="AI102" s="774"/>
      <c r="AJ102" s="774"/>
      <c r="AK102" s="774"/>
      <c r="AL102" s="774"/>
      <c r="AM102" s="774"/>
      <c r="AN102" s="774"/>
      <c r="AO102" s="774"/>
      <c r="AP102" s="774"/>
      <c r="AQ102" s="774"/>
      <c r="AR102" s="774"/>
      <c r="AS102" s="774"/>
      <c r="AT102" s="774"/>
      <c r="AU102" s="774"/>
      <c r="AV102" s="774"/>
      <c r="AW102" s="774"/>
      <c r="AX102" s="774"/>
      <c r="AY102" s="774"/>
      <c r="AZ102" s="343"/>
      <c r="BA102" s="802"/>
      <c r="BB102" s="583"/>
      <c r="BC102" s="447"/>
      <c r="BD102" s="434"/>
      <c r="BE102" s="434"/>
      <c r="BF102" s="434"/>
      <c r="BG102" s="451"/>
      <c r="BH102" s="447"/>
      <c r="BI102" s="434"/>
      <c r="BJ102" s="434"/>
      <c r="BK102" s="434"/>
      <c r="BL102" s="451"/>
      <c r="BM102" s="447"/>
      <c r="BN102" s="434"/>
      <c r="BO102" s="434"/>
      <c r="BP102" s="434"/>
      <c r="BQ102" s="451"/>
      <c r="BR102" s="447"/>
      <c r="BS102" s="434"/>
      <c r="BT102" s="434"/>
      <c r="BU102" s="434"/>
      <c r="BV102" s="434"/>
      <c r="BW102" s="434"/>
      <c r="BX102" s="434"/>
      <c r="BY102" s="435"/>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03" customFormat="true" ht="15" customHeight="true" x14ac:dyDescent="0.2">
      <c r="A103" s="59"/>
      <c r="B103" s="127"/>
      <c r="C103" s="91"/>
      <c r="D103" s="90"/>
      <c r="E103" s="90"/>
      <c r="F103" s="90"/>
      <c r="G103" s="89"/>
      <c r="H103" s="88"/>
      <c r="I103" s="90"/>
      <c r="J103" s="90"/>
      <c r="K103" s="90"/>
      <c r="L103" s="87"/>
      <c r="M103" s="91"/>
      <c r="N103" s="90"/>
      <c r="O103" s="90"/>
      <c r="P103" s="90"/>
      <c r="Q103" s="89"/>
      <c r="R103" s="88"/>
      <c r="S103" s="90"/>
      <c r="T103" s="90"/>
      <c r="U103" s="90"/>
      <c r="V103" s="90"/>
      <c r="W103" s="90"/>
      <c r="X103" s="90"/>
      <c r="Y103" s="87"/>
      <c r="Z103" s="774"/>
      <c r="AA103" s="774"/>
      <c r="AB103" s="774"/>
      <c r="AC103" s="774"/>
      <c r="AD103" s="774"/>
      <c r="AE103" s="774"/>
      <c r="AF103" s="774"/>
      <c r="AG103" s="774"/>
      <c r="AH103" s="774"/>
      <c r="AI103" s="774"/>
      <c r="AJ103" s="774"/>
      <c r="AK103" s="774"/>
      <c r="AL103" s="774"/>
      <c r="AM103" s="774"/>
      <c r="AN103" s="774"/>
      <c r="AO103" s="774"/>
      <c r="AP103" s="774"/>
      <c r="AQ103" s="774"/>
      <c r="AR103" s="774"/>
      <c r="AS103" s="774"/>
      <c r="AT103" s="774"/>
      <c r="AU103" s="774"/>
      <c r="AV103" s="774"/>
      <c r="AW103" s="774"/>
      <c r="AX103" s="774"/>
      <c r="AY103" s="774"/>
      <c r="AZ103" s="343"/>
      <c r="BA103" s="802"/>
      <c r="BB103" s="583"/>
      <c r="BC103" s="447"/>
      <c r="BD103" s="434"/>
      <c r="BE103" s="434"/>
      <c r="BF103" s="434"/>
      <c r="BG103" s="451"/>
      <c r="BH103" s="447"/>
      <c r="BI103" s="434"/>
      <c r="BJ103" s="434"/>
      <c r="BK103" s="434"/>
      <c r="BL103" s="451"/>
      <c r="BM103" s="447"/>
      <c r="BN103" s="434"/>
      <c r="BO103" s="434"/>
      <c r="BP103" s="434"/>
      <c r="BQ103" s="451"/>
      <c r="BR103" s="447"/>
      <c r="BS103" s="434"/>
      <c r="BT103" s="434"/>
      <c r="BU103" s="434"/>
      <c r="BV103" s="434"/>
      <c r="BW103" s="434"/>
      <c r="BX103" s="434"/>
      <c r="BY103" s="435"/>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03" customFormat="true" ht="15" customHeight="true" x14ac:dyDescent="0.2">
      <c r="A104" s="59"/>
      <c r="B104" s="127"/>
      <c r="C104" s="91"/>
      <c r="D104" s="90"/>
      <c r="E104" s="90"/>
      <c r="F104" s="90"/>
      <c r="G104" s="89"/>
      <c r="H104" s="88"/>
      <c r="I104" s="90"/>
      <c r="J104" s="90"/>
      <c r="K104" s="90"/>
      <c r="L104" s="87"/>
      <c r="M104" s="91"/>
      <c r="N104" s="90"/>
      <c r="O104" s="90"/>
      <c r="P104" s="90"/>
      <c r="Q104" s="89"/>
      <c r="R104" s="88"/>
      <c r="S104" s="90"/>
      <c r="T104" s="90"/>
      <c r="U104" s="90"/>
      <c r="V104" s="90"/>
      <c r="W104" s="90"/>
      <c r="X104" s="90"/>
      <c r="Y104" s="87"/>
      <c r="Z104" s="774"/>
      <c r="AA104" s="774"/>
      <c r="AB104" s="774"/>
      <c r="AC104" s="774"/>
      <c r="AD104" s="774"/>
      <c r="AE104" s="774"/>
      <c r="AF104" s="774"/>
      <c r="AG104" s="774"/>
      <c r="AH104" s="774"/>
      <c r="AI104" s="774"/>
      <c r="AJ104" s="774"/>
      <c r="AK104" s="774"/>
      <c r="AL104" s="774"/>
      <c r="AM104" s="774"/>
      <c r="AN104" s="774"/>
      <c r="AO104" s="774"/>
      <c r="AP104" s="774"/>
      <c r="AQ104" s="774"/>
      <c r="AR104" s="774"/>
      <c r="AS104" s="774"/>
      <c r="AT104" s="774"/>
      <c r="AU104" s="774"/>
      <c r="AV104" s="774"/>
      <c r="AW104" s="774"/>
      <c r="AX104" s="774"/>
      <c r="AY104" s="774"/>
      <c r="AZ104" s="343"/>
      <c r="BA104" s="802"/>
      <c r="BB104" s="583"/>
      <c r="BC104" s="447"/>
      <c r="BD104" s="434"/>
      <c r="BE104" s="434"/>
      <c r="BF104" s="434"/>
      <c r="BG104" s="451"/>
      <c r="BH104" s="447"/>
      <c r="BI104" s="434"/>
      <c r="BJ104" s="434"/>
      <c r="BK104" s="434"/>
      <c r="BL104" s="451"/>
      <c r="BM104" s="447"/>
      <c r="BN104" s="434"/>
      <c r="BO104" s="434"/>
      <c r="BP104" s="434"/>
      <c r="BQ104" s="451"/>
      <c r="BR104" s="447"/>
      <c r="BS104" s="434"/>
      <c r="BT104" s="434"/>
      <c r="BU104" s="434"/>
      <c r="BV104" s="434"/>
      <c r="BW104" s="434"/>
      <c r="BX104" s="434"/>
      <c r="BY104" s="435"/>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03" customFormat="true" ht="15" customHeight="true" x14ac:dyDescent="0.2">
      <c r="A105" s="131"/>
      <c r="B105" s="126"/>
      <c r="C105" s="86"/>
      <c r="D105" s="85"/>
      <c r="E105" s="85"/>
      <c r="F105" s="85"/>
      <c r="G105" s="84"/>
      <c r="H105" s="83"/>
      <c r="I105" s="85"/>
      <c r="J105" s="85"/>
      <c r="K105" s="85"/>
      <c r="L105" s="82"/>
      <c r="M105" s="86"/>
      <c r="N105" s="85"/>
      <c r="O105" s="85"/>
      <c r="P105" s="85"/>
      <c r="Q105" s="84"/>
      <c r="R105" s="83"/>
      <c r="S105" s="85"/>
      <c r="T105" s="85"/>
      <c r="U105" s="85"/>
      <c r="V105" s="85"/>
      <c r="W105" s="85"/>
      <c r="X105" s="85"/>
      <c r="Y105" s="82"/>
      <c r="Z105" s="774"/>
      <c r="AA105" s="774"/>
      <c r="AB105" s="774"/>
      <c r="AC105" s="774"/>
      <c r="AD105" s="774"/>
      <c r="AE105" s="774"/>
      <c r="AF105" s="774"/>
      <c r="AG105" s="774"/>
      <c r="AH105" s="774"/>
      <c r="AI105" s="774"/>
      <c r="AJ105" s="774"/>
      <c r="AK105" s="774"/>
      <c r="AL105" s="774"/>
      <c r="AM105" s="774"/>
      <c r="AN105" s="774"/>
      <c r="AO105" s="774"/>
      <c r="AP105" s="774"/>
      <c r="AQ105" s="774"/>
      <c r="AR105" s="774"/>
      <c r="AS105" s="774"/>
      <c r="AT105" s="774"/>
      <c r="AU105" s="774"/>
      <c r="AV105" s="774"/>
      <c r="AW105" s="774"/>
      <c r="AX105" s="774"/>
      <c r="AY105" s="774"/>
      <c r="AZ105" s="343"/>
      <c r="BA105" s="802"/>
      <c r="BB105" s="583"/>
      <c r="BC105" s="450"/>
      <c r="BD105" s="449"/>
      <c r="BE105" s="449"/>
      <c r="BF105" s="449"/>
      <c r="BG105" s="453"/>
      <c r="BH105" s="450"/>
      <c r="BI105" s="449"/>
      <c r="BJ105" s="449"/>
      <c r="BK105" s="449"/>
      <c r="BL105" s="453"/>
      <c r="BM105" s="450"/>
      <c r="BN105" s="449"/>
      <c r="BO105" s="449"/>
      <c r="BP105" s="449"/>
      <c r="BQ105" s="453"/>
      <c r="BR105" s="450"/>
      <c r="BS105" s="449"/>
      <c r="BT105" s="449"/>
      <c r="BU105" s="449"/>
      <c r="BV105" s="449"/>
      <c r="BW105" s="449"/>
      <c r="BX105" s="449"/>
      <c r="BY105" s="452"/>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03" customFormat="true" ht="250.15" customHeight="true" x14ac:dyDescent="0.2">
      <c r="A106" s="513"/>
      <c r="B106" s="165"/>
      <c r="C106" s="164"/>
      <c r="D106" s="164"/>
      <c r="E106" s="164"/>
      <c r="F106" s="164"/>
      <c r="G106" s="164"/>
      <c r="H106" s="164"/>
      <c r="I106" s="164"/>
      <c r="J106" s="164"/>
      <c r="K106" s="164"/>
      <c r="L106" s="164"/>
      <c r="M106" s="164"/>
      <c r="N106" s="164"/>
      <c r="O106" s="164"/>
      <c r="P106" s="164"/>
      <c r="Q106" s="164"/>
      <c r="R106" s="164"/>
      <c r="S106" s="164"/>
      <c r="T106" s="164"/>
      <c r="U106" s="164"/>
      <c r="V106" s="164"/>
      <c r="W106" s="164"/>
      <c r="X106" s="164"/>
      <c r="Y106" s="164"/>
      <c r="Z106" s="343"/>
      <c r="AA106" s="343"/>
      <c r="AB106" s="343"/>
      <c r="AC106" s="343"/>
      <c r="AD106" s="343"/>
      <c r="AE106" s="343"/>
      <c r="AF106" s="343"/>
      <c r="AG106" s="343"/>
      <c r="AH106" s="343"/>
      <c r="AI106" s="343"/>
      <c r="AJ106" s="343"/>
      <c r="AK106" s="343"/>
      <c r="AL106" s="343"/>
      <c r="AM106" s="343"/>
      <c r="AN106" s="343"/>
      <c r="AO106" s="343"/>
      <c r="AP106" s="343"/>
      <c r="AQ106" s="343"/>
      <c r="AR106" s="343"/>
      <c r="AS106" s="343"/>
      <c r="AT106" s="343"/>
      <c r="AU106" s="343"/>
      <c r="AV106" s="343"/>
      <c r="AW106" s="343"/>
      <c r="AX106" s="343"/>
      <c r="AY106" s="343"/>
      <c r="AZ106" s="343"/>
      <c r="BA106" s="427"/>
      <c r="BB106" s="428"/>
      <c r="BC106" s="428"/>
      <c r="BD106" s="428"/>
      <c r="BE106" s="428"/>
      <c r="BF106" s="428"/>
      <c r="BG106" s="428"/>
      <c r="BH106" s="428"/>
      <c r="BI106" s="428"/>
      <c r="BJ106" s="428"/>
      <c r="BK106" s="428"/>
      <c r="BL106" s="428"/>
      <c r="BM106" s="428"/>
      <c r="BN106" s="428"/>
      <c r="BO106" s="428"/>
      <c r="BP106" s="428"/>
      <c r="BQ106" s="428"/>
      <c r="BR106" s="428"/>
      <c r="BS106" s="428"/>
      <c r="BT106" s="428"/>
      <c r="BU106" s="428"/>
      <c r="BV106" s="428"/>
      <c r="BW106" s="428"/>
      <c r="BX106" s="428"/>
      <c r="BY106" s="427"/>
      <c r="BZ106" s="342"/>
      <c r="CA106" s="342"/>
      <c r="CB106" s="342"/>
      <c r="CC106" s="342"/>
      <c r="CD106" s="342"/>
      <c r="CE106" s="342"/>
      <c r="CF106" s="342"/>
      <c r="CG106" s="342"/>
      <c r="CH106" s="342"/>
      <c r="CI106" s="342"/>
      <c r="CJ106" s="342"/>
      <c r="CK106" s="342"/>
      <c r="CL106" s="342"/>
      <c r="CM106" s="342"/>
      <c r="CN106" s="342"/>
      <c r="CO106" s="342"/>
      <c r="CP106" s="342"/>
      <c r="CQ106" s="342"/>
      <c r="CR106" s="342"/>
      <c r="CS106" s="342"/>
      <c r="CT106" s="342"/>
      <c r="CU106" s="342"/>
      <c r="CV106" s="342"/>
      <c r="CW106" s="342"/>
      <c r="CX106" s="342"/>
      <c r="CY106" s="342"/>
      <c r="CZ106" s="342"/>
    </row>
    <row r="107" s="283" customFormat="true" ht="18" customHeight="true" x14ac:dyDescent="0.2">
      <c r="A107" s="513"/>
      <c r="B107" s="284"/>
      <c r="C107" s="414"/>
      <c r="D107" s="414"/>
      <c r="E107" s="414"/>
      <c r="F107" s="414"/>
      <c r="G107" s="414"/>
      <c r="H107" s="414"/>
      <c r="I107" s="414"/>
      <c r="J107" s="414"/>
      <c r="K107" s="414"/>
      <c r="L107" s="414"/>
      <c r="M107" s="414"/>
      <c r="N107" s="414"/>
      <c r="O107" s="414"/>
      <c r="P107" s="414"/>
      <c r="Q107" s="414"/>
      <c r="R107" s="414"/>
      <c r="S107" s="414"/>
      <c r="T107" s="414"/>
      <c r="U107" s="414"/>
      <c r="V107" s="414"/>
      <c r="W107" s="414"/>
      <c r="X107" s="414"/>
      <c r="Y107" s="414"/>
      <c r="Z107" s="338"/>
      <c r="AA107" s="338"/>
      <c r="AB107" s="338"/>
      <c r="AC107" s="338"/>
      <c r="AD107" s="338"/>
      <c r="AE107" s="338"/>
      <c r="AF107" s="338"/>
      <c r="AG107" s="338"/>
      <c r="AH107" s="338"/>
      <c r="AI107" s="338"/>
      <c r="AJ107" s="338"/>
      <c r="AK107" s="338"/>
      <c r="AL107" s="338"/>
      <c r="AM107" s="338"/>
      <c r="AN107" s="338"/>
      <c r="AO107" s="338"/>
      <c r="AP107" s="338"/>
      <c r="AQ107" s="338"/>
      <c r="AR107" s="338"/>
      <c r="AS107" s="338"/>
      <c r="AT107" s="338"/>
      <c r="AU107" s="338"/>
      <c r="AV107" s="338"/>
      <c r="AW107" s="338"/>
      <c r="AX107" s="338"/>
      <c r="AY107" s="338"/>
      <c r="AZ107" s="338"/>
      <c r="BB107" s="306"/>
      <c r="BZ107" s="338"/>
      <c r="CA107" s="338"/>
      <c r="CB107" s="338"/>
      <c r="CC107" s="338"/>
      <c r="CD107" s="338"/>
      <c r="CE107" s="338"/>
      <c r="CF107" s="338"/>
      <c r="CG107" s="338"/>
      <c r="CH107" s="338"/>
      <c r="CI107" s="338"/>
      <c r="CJ107" s="338"/>
      <c r="CK107" s="338"/>
      <c r="CL107" s="338"/>
      <c r="CM107" s="338"/>
      <c r="CN107" s="338"/>
      <c r="CO107" s="338"/>
      <c r="CP107" s="338"/>
      <c r="CQ107" s="338"/>
      <c r="CR107" s="338"/>
      <c r="CS107" s="338"/>
      <c r="CT107" s="338"/>
      <c r="CU107" s="338"/>
      <c r="CV107" s="338"/>
      <c r="CW107" s="338"/>
      <c r="CX107" s="338"/>
      <c r="CY107" s="338"/>
      <c r="CZ107" s="338"/>
    </row>
    <row r="108" s="283" customFormat="true" ht="22.5" customHeight="true" x14ac:dyDescent="0.35">
      <c r="A108" s="1061" t="str">
        <f>A1026</f>
        <v>Gambia</v>
      </c>
      <c r="B108" s="1062"/>
      <c r="C108" s="285"/>
      <c r="D108" s="285"/>
      <c r="E108" s="285"/>
      <c r="F108" s="285"/>
      <c r="G108" s="285"/>
      <c r="H108" s="285"/>
      <c r="I108" s="285"/>
      <c r="J108" s="285"/>
      <c r="K108" s="285"/>
      <c r="L108" s="285"/>
      <c r="M108" s="285"/>
      <c r="N108" s="285"/>
      <c r="O108" s="285"/>
      <c r="P108" s="285"/>
      <c r="Q108" s="285"/>
      <c r="R108" s="285"/>
      <c r="S108" s="285"/>
      <c r="T108" s="285"/>
      <c r="U108" s="285"/>
      <c r="Z108" s="338"/>
      <c r="AA108" s="338"/>
      <c r="AB108" s="338"/>
      <c r="AC108" s="338"/>
      <c r="AD108" s="338"/>
      <c r="AE108" s="338"/>
      <c r="AF108" s="338"/>
      <c r="AG108" s="338"/>
      <c r="AH108" s="338"/>
      <c r="AI108" s="338"/>
      <c r="AJ108" s="338"/>
      <c r="AK108" s="338"/>
      <c r="AL108" s="338"/>
      <c r="AM108" s="338"/>
      <c r="AN108" s="338"/>
      <c r="AO108" s="338"/>
      <c r="AP108" s="338"/>
      <c r="AQ108" s="338"/>
      <c r="AR108" s="338"/>
      <c r="AS108" s="338"/>
      <c r="AT108" s="338"/>
      <c r="AU108" s="338"/>
      <c r="AV108" s="338"/>
      <c r="AW108" s="338"/>
      <c r="AX108" s="338"/>
      <c r="AY108" s="338"/>
      <c r="AZ108" s="338"/>
      <c r="BB108" s="306"/>
      <c r="BZ108" s="338"/>
      <c r="CA108" s="338"/>
      <c r="CB108" s="338"/>
      <c r="CC108" s="338"/>
      <c r="CD108" s="338"/>
      <c r="CE108" s="338"/>
      <c r="CF108" s="338"/>
      <c r="CG108" s="338"/>
      <c r="CH108" s="338"/>
      <c r="CI108" s="338"/>
      <c r="CJ108" s="338"/>
      <c r="CK108" s="338"/>
      <c r="CL108" s="338"/>
      <c r="CM108" s="338"/>
      <c r="CN108" s="338"/>
      <c r="CO108" s="338"/>
      <c r="CP108" s="338"/>
      <c r="CQ108" s="338"/>
      <c r="CR108" s="338"/>
      <c r="CS108" s="338"/>
      <c r="CT108" s="338"/>
      <c r="CU108" s="338"/>
      <c r="CV108" s="338"/>
      <c r="CW108" s="338"/>
      <c r="CX108" s="338"/>
      <c r="CY108" s="338"/>
      <c r="CZ108" s="338"/>
    </row>
    <row r="109" s="283" customFormat="true" ht="22.5" customHeight="true" x14ac:dyDescent="0.35">
      <c r="A109" s="310" t="str">
        <f>A1034</f>
        <v>2006</v>
      </c>
      <c r="B109" s="311"/>
      <c r="C109" s="285"/>
      <c r="D109" s="285"/>
      <c r="E109" s="285"/>
      <c r="F109" s="285"/>
      <c r="G109" s="285"/>
      <c r="H109" s="285"/>
      <c r="I109" s="285"/>
      <c r="J109" s="285"/>
      <c r="K109" s="285"/>
      <c r="L109" s="285"/>
      <c r="M109" s="285"/>
      <c r="N109" s="285"/>
      <c r="O109" s="285"/>
      <c r="P109" s="285"/>
      <c r="Q109" s="285"/>
      <c r="R109" s="285"/>
      <c r="S109" s="285"/>
      <c r="T109" s="285"/>
      <c r="U109" s="285"/>
      <c r="Z109" s="338"/>
      <c r="AA109" s="338"/>
      <c r="AB109" s="338"/>
      <c r="AC109" s="338"/>
      <c r="AD109" s="338"/>
      <c r="AE109" s="338"/>
      <c r="AF109" s="338"/>
      <c r="AG109" s="338"/>
      <c r="AH109" s="338"/>
      <c r="AI109" s="338"/>
      <c r="AJ109" s="338"/>
      <c r="AK109" s="338"/>
      <c r="AL109" s="338"/>
      <c r="AM109" s="338"/>
      <c r="AN109" s="338"/>
      <c r="AO109" s="338"/>
      <c r="AP109" s="338"/>
      <c r="AQ109" s="338"/>
      <c r="AR109" s="338"/>
      <c r="AS109" s="338"/>
      <c r="AT109" s="338"/>
      <c r="AU109" s="338"/>
      <c r="AV109" s="338"/>
      <c r="AW109" s="338"/>
      <c r="AX109" s="338"/>
      <c r="AY109" s="338"/>
      <c r="AZ109" s="338"/>
      <c r="BB109" s="306"/>
      <c r="BZ109" s="338"/>
      <c r="CA109" s="338"/>
      <c r="CB109" s="338"/>
      <c r="CC109" s="338"/>
      <c r="CD109" s="338"/>
      <c r="CE109" s="338"/>
      <c r="CF109" s="338"/>
      <c r="CG109" s="338"/>
      <c r="CH109" s="338"/>
      <c r="CI109" s="338"/>
      <c r="CJ109" s="338"/>
      <c r="CK109" s="338"/>
      <c r="CL109" s="338"/>
      <c r="CM109" s="338"/>
      <c r="CN109" s="338"/>
      <c r="CO109" s="338"/>
      <c r="CP109" s="338"/>
      <c r="CQ109" s="338"/>
      <c r="CR109" s="338"/>
      <c r="CS109" s="338"/>
      <c r="CT109" s="338"/>
      <c r="CU109" s="338"/>
      <c r="CV109" s="338"/>
      <c r="CW109" s="338"/>
      <c r="CX109" s="338"/>
      <c r="CY109" s="338"/>
      <c r="CZ109" s="338"/>
    </row>
    <row r="110" s="283" customFormat="true" ht="22.5" customHeight="true" x14ac:dyDescent="0.35">
      <c r="A110" s="312" t="s">
        <v>100</v>
      </c>
      <c r="B110" s="313"/>
      <c r="C110" s="285"/>
      <c r="D110" s="285"/>
      <c r="E110" s="285"/>
      <c r="F110" s="285"/>
      <c r="G110" s="285"/>
      <c r="H110" s="285"/>
      <c r="I110" s="285"/>
      <c r="J110" s="285"/>
      <c r="K110" s="285"/>
      <c r="L110" s="285"/>
      <c r="M110" s="285"/>
      <c r="N110" s="285"/>
      <c r="O110" s="285"/>
      <c r="P110" s="285"/>
      <c r="Q110" s="285"/>
      <c r="R110" s="285"/>
      <c r="S110" s="285"/>
      <c r="T110" s="285"/>
      <c r="U110" s="285"/>
      <c r="Z110" s="338"/>
      <c r="AA110" s="338"/>
      <c r="AB110" s="338"/>
      <c r="AC110" s="338"/>
      <c r="AD110" s="338"/>
      <c r="AE110" s="338"/>
      <c r="AF110" s="338"/>
      <c r="AG110" s="338"/>
      <c r="AH110" s="338"/>
      <c r="AI110" s="338"/>
      <c r="AJ110" s="338"/>
      <c r="AK110" s="338"/>
      <c r="AL110" s="338"/>
      <c r="AM110" s="338"/>
      <c r="AN110" s="338"/>
      <c r="AO110" s="338"/>
      <c r="AP110" s="338"/>
      <c r="AQ110" s="338"/>
      <c r="AR110" s="338"/>
      <c r="AS110" s="338"/>
      <c r="AT110" s="338"/>
      <c r="AU110" s="338"/>
      <c r="AV110" s="338"/>
      <c r="AW110" s="338"/>
      <c r="AX110" s="338"/>
      <c r="AY110" s="338"/>
      <c r="AZ110" s="338"/>
      <c r="BB110" s="306"/>
      <c r="BZ110" s="338"/>
      <c r="CA110" s="338"/>
      <c r="CB110" s="338"/>
      <c r="CC110" s="338"/>
      <c r="CD110" s="338"/>
      <c r="CE110" s="338"/>
      <c r="CF110" s="338"/>
      <c r="CG110" s="338"/>
      <c r="CH110" s="338"/>
      <c r="CI110" s="338"/>
      <c r="CJ110" s="338"/>
      <c r="CK110" s="338"/>
      <c r="CL110" s="338"/>
      <c r="CM110" s="338"/>
      <c r="CN110" s="338"/>
      <c r="CO110" s="338"/>
      <c r="CP110" s="338"/>
      <c r="CQ110" s="338"/>
      <c r="CR110" s="338"/>
      <c r="CS110" s="338"/>
      <c r="CT110" s="338"/>
      <c r="CU110" s="338"/>
      <c r="CV110" s="338"/>
      <c r="CW110" s="338"/>
      <c r="CX110" s="338"/>
      <c r="CY110" s="338"/>
      <c r="CZ110" s="338"/>
    </row>
    <row r="111" s="283" customFormat="true" ht="20.1" customHeight="true" x14ac:dyDescent="0.35">
      <c r="A111" s="314" t="s">
        <v>98</v>
      </c>
      <c r="B111" s="311"/>
      <c r="C111" s="285"/>
      <c r="D111" s="285"/>
      <c r="E111" s="285"/>
      <c r="F111" s="285"/>
      <c r="G111" s="285"/>
      <c r="H111" s="285"/>
      <c r="I111" s="285"/>
      <c r="J111" s="285"/>
      <c r="K111" s="285"/>
      <c r="L111" s="285"/>
      <c r="M111" s="285"/>
      <c r="N111" s="285"/>
      <c r="O111" s="285"/>
      <c r="P111" s="285"/>
      <c r="Q111" s="285"/>
      <c r="R111" s="285"/>
      <c r="S111" s="285"/>
      <c r="T111" s="285"/>
      <c r="U111" s="285"/>
      <c r="Z111" s="338"/>
      <c r="AA111" s="338"/>
      <c r="AB111" s="338"/>
      <c r="AC111" s="338"/>
      <c r="AD111" s="338"/>
      <c r="AE111" s="338"/>
      <c r="AF111" s="338"/>
      <c r="AG111" s="338"/>
      <c r="AH111" s="338"/>
      <c r="AI111" s="338"/>
      <c r="AJ111" s="338"/>
      <c r="AK111" s="338"/>
      <c r="AL111" s="338"/>
      <c r="AM111" s="338"/>
      <c r="AN111" s="338"/>
      <c r="AO111" s="338"/>
      <c r="AP111" s="338"/>
      <c r="AQ111" s="338"/>
      <c r="AR111" s="338"/>
      <c r="AS111" s="338"/>
      <c r="AT111" s="338"/>
      <c r="AU111" s="338"/>
      <c r="AV111" s="338"/>
      <c r="AW111" s="338"/>
      <c r="AX111" s="338"/>
      <c r="AY111" s="338"/>
      <c r="AZ111" s="338"/>
      <c r="BB111" s="306"/>
      <c r="BZ111" s="338"/>
      <c r="CA111" s="338"/>
      <c r="CB111" s="338"/>
      <c r="CC111" s="338"/>
      <c r="CD111" s="338"/>
      <c r="CE111" s="338"/>
      <c r="CF111" s="338"/>
      <c r="CG111" s="338"/>
      <c r="CH111" s="338"/>
      <c r="CI111" s="338"/>
      <c r="CJ111" s="338"/>
      <c r="CK111" s="338"/>
      <c r="CL111" s="338"/>
      <c r="CM111" s="338"/>
      <c r="CN111" s="338"/>
      <c r="CO111" s="338"/>
      <c r="CP111" s="338"/>
      <c r="CQ111" s="338"/>
      <c r="CR111" s="338"/>
      <c r="CS111" s="338"/>
      <c r="CT111" s="338"/>
      <c r="CU111" s="338"/>
      <c r="CV111" s="338"/>
      <c r="CW111" s="338"/>
      <c r="CX111" s="338"/>
      <c r="CY111" s="338"/>
      <c r="CZ111" s="338"/>
    </row>
    <row r="112" s="283" customFormat="true" ht="15" customHeight="true" x14ac:dyDescent="0.2">
      <c r="A112" s="587" t="s">
        <v>99</v>
      </c>
      <c r="B112" s="351"/>
      <c r="C112" s="285"/>
      <c r="D112" s="285"/>
      <c r="E112" s="285"/>
      <c r="F112" s="285"/>
      <c r="G112" s="285"/>
      <c r="H112" s="285"/>
      <c r="I112" s="285"/>
      <c r="J112" s="285"/>
      <c r="K112" s="285"/>
      <c r="L112" s="285"/>
      <c r="M112" s="285"/>
      <c r="N112" s="285"/>
      <c r="O112" s="285"/>
      <c r="P112" s="285"/>
      <c r="Q112" s="285"/>
      <c r="R112" s="285"/>
      <c r="S112" s="285"/>
      <c r="T112" s="285"/>
      <c r="U112" s="285"/>
      <c r="Z112" s="338"/>
      <c r="AA112" s="338"/>
      <c r="AB112" s="338"/>
      <c r="AC112" s="338"/>
      <c r="AD112" s="338"/>
      <c r="AE112" s="338"/>
      <c r="AF112" s="338"/>
      <c r="AG112" s="338"/>
      <c r="AH112" s="338"/>
      <c r="AI112" s="338"/>
      <c r="AJ112" s="338"/>
      <c r="AK112" s="338"/>
      <c r="AL112" s="338"/>
      <c r="AM112" s="338"/>
      <c r="AN112" s="338"/>
      <c r="AO112" s="338"/>
      <c r="AP112" s="338"/>
      <c r="AQ112" s="338"/>
      <c r="AR112" s="338"/>
      <c r="AS112" s="338"/>
      <c r="AT112" s="338"/>
      <c r="AU112" s="338"/>
      <c r="AV112" s="338"/>
      <c r="AW112" s="338"/>
      <c r="AX112" s="338"/>
      <c r="AY112" s="338"/>
      <c r="AZ112" s="338"/>
      <c r="BB112" s="306"/>
      <c r="BZ112" s="338"/>
      <c r="CA112" s="338"/>
      <c r="CB112" s="338"/>
      <c r="CC112" s="338"/>
      <c r="CD112" s="338"/>
      <c r="CE112" s="338"/>
      <c r="CF112" s="338"/>
      <c r="CG112" s="338"/>
      <c r="CH112" s="338"/>
      <c r="CI112" s="338"/>
      <c r="CJ112" s="338"/>
      <c r="CK112" s="338"/>
      <c r="CL112" s="338"/>
      <c r="CM112" s="338"/>
      <c r="CN112" s="338"/>
      <c r="CO112" s="338"/>
      <c r="CP112" s="338"/>
      <c r="CQ112" s="338"/>
      <c r="CR112" s="338"/>
      <c r="CS112" s="338"/>
      <c r="CT112" s="338"/>
      <c r="CU112" s="338"/>
      <c r="CV112" s="338"/>
      <c r="CW112" s="338"/>
      <c r="CX112" s="338"/>
      <c r="CY112" s="338"/>
      <c r="CZ112" s="338"/>
    </row>
    <row r="113" s="283" customFormat="true" ht="15" customHeight="true" x14ac:dyDescent="0.2">
      <c r="A113" s="324" t="s">
        <v>41</v>
      </c>
      <c r="B113" s="323"/>
      <c r="C113" s="285"/>
      <c r="D113" s="285"/>
      <c r="E113" s="285"/>
      <c r="F113" s="285"/>
      <c r="G113" s="285"/>
      <c r="H113" s="285"/>
      <c r="I113" s="285"/>
      <c r="J113" s="285"/>
      <c r="K113" s="285"/>
      <c r="L113" s="285"/>
      <c r="M113" s="285"/>
      <c r="N113" s="285"/>
      <c r="O113" s="285"/>
      <c r="P113" s="285"/>
      <c r="Q113" s="285"/>
      <c r="R113" s="285"/>
      <c r="S113" s="285"/>
      <c r="T113" s="285"/>
      <c r="U113" s="285"/>
      <c r="Z113" s="338"/>
      <c r="AA113" s="338"/>
      <c r="AB113" s="338"/>
      <c r="AC113" s="338"/>
      <c r="AD113" s="338"/>
      <c r="AE113" s="338"/>
      <c r="AF113" s="338"/>
      <c r="AG113" s="338"/>
      <c r="AH113" s="338"/>
      <c r="AI113" s="338"/>
      <c r="AJ113" s="338"/>
      <c r="AK113" s="338"/>
      <c r="AL113" s="338"/>
      <c r="AM113" s="338"/>
      <c r="AN113" s="338"/>
      <c r="AO113" s="338"/>
      <c r="AP113" s="338"/>
      <c r="AQ113" s="338"/>
      <c r="AR113" s="338"/>
      <c r="AS113" s="338"/>
      <c r="AT113" s="338"/>
      <c r="AU113" s="338"/>
      <c r="AV113" s="338"/>
      <c r="AW113" s="338"/>
      <c r="AX113" s="338"/>
      <c r="AY113" s="338"/>
      <c r="AZ113" s="338"/>
      <c r="BB113" s="306"/>
      <c r="BZ113" s="338"/>
      <c r="CA113" s="338"/>
      <c r="CB113" s="338"/>
      <c r="CC113" s="338"/>
      <c r="CD113" s="338"/>
      <c r="CE113" s="338"/>
      <c r="CF113" s="338"/>
      <c r="CG113" s="338"/>
      <c r="CH113" s="338"/>
      <c r="CI113" s="338"/>
      <c r="CJ113" s="338"/>
      <c r="CK113" s="338"/>
      <c r="CL113" s="338"/>
      <c r="CM113" s="338"/>
      <c r="CN113" s="338"/>
      <c r="CO113" s="338"/>
      <c r="CP113" s="338"/>
      <c r="CQ113" s="338"/>
      <c r="CR113" s="338"/>
      <c r="CS113" s="338"/>
      <c r="CT113" s="338"/>
      <c r="CU113" s="338"/>
      <c r="CV113" s="338"/>
      <c r="CW113" s="338"/>
      <c r="CX113" s="338"/>
      <c r="CY113" s="338"/>
      <c r="CZ113" s="338"/>
    </row>
    <row r="114" s="283" customFormat="true" ht="15" customHeight="true" x14ac:dyDescent="0.2">
      <c r="A114" s="322" t="s">
        <v>40</v>
      </c>
      <c r="B114" s="323"/>
      <c r="C114" s="285"/>
      <c r="D114" s="285"/>
      <c r="E114" s="285"/>
      <c r="F114" s="285"/>
      <c r="G114" s="285"/>
      <c r="H114" s="285"/>
      <c r="I114" s="285"/>
      <c r="J114" s="285"/>
      <c r="K114" s="285"/>
      <c r="L114" s="285"/>
      <c r="M114" s="285"/>
      <c r="N114" s="285"/>
      <c r="O114" s="285"/>
      <c r="P114" s="285"/>
      <c r="Q114" s="285"/>
      <c r="R114" s="285"/>
      <c r="S114" s="285"/>
      <c r="T114" s="285"/>
      <c r="U114" s="285"/>
      <c r="Z114" s="338"/>
      <c r="AA114" s="338"/>
      <c r="AB114" s="338"/>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AZ114" s="338"/>
      <c r="BB114" s="306"/>
      <c r="BZ114" s="338"/>
      <c r="CA114" s="338"/>
      <c r="CB114" s="338"/>
      <c r="CC114" s="338"/>
      <c r="CD114" s="338"/>
      <c r="CE114" s="338"/>
      <c r="CF114" s="338"/>
      <c r="CG114" s="338"/>
      <c r="CH114" s="338"/>
      <c r="CI114" s="338"/>
      <c r="CJ114" s="338"/>
      <c r="CK114" s="338"/>
      <c r="CL114" s="338"/>
      <c r="CM114" s="338"/>
      <c r="CN114" s="338"/>
      <c r="CO114" s="338"/>
      <c r="CP114" s="338"/>
      <c r="CQ114" s="338"/>
      <c r="CR114" s="338"/>
      <c r="CS114" s="338"/>
      <c r="CT114" s="338"/>
      <c r="CU114" s="338"/>
      <c r="CV114" s="338"/>
      <c r="CW114" s="338"/>
      <c r="CX114" s="338"/>
      <c r="CY114" s="338"/>
      <c r="CZ114" s="338"/>
    </row>
    <row r="115" s="283" customFormat="true" ht="15" customHeight="true" x14ac:dyDescent="0.2">
      <c r="A115" s="322" t="s">
        <v>137</v>
      </c>
      <c r="B115" s="350" t="str">
        <f>A1025</f>
        <v>MICS06</v>
      </c>
      <c r="C115" s="285"/>
      <c r="D115" s="285"/>
      <c r="E115" s="285"/>
      <c r="F115" s="285"/>
      <c r="G115" s="285"/>
      <c r="H115" s="285"/>
      <c r="I115" s="285"/>
      <c r="J115" s="285"/>
      <c r="K115" s="285"/>
      <c r="L115" s="285"/>
      <c r="M115" s="285"/>
      <c r="N115" s="285"/>
      <c r="O115" s="285"/>
      <c r="P115" s="285"/>
      <c r="Q115" s="285"/>
      <c r="R115" s="285"/>
      <c r="S115" s="285"/>
      <c r="T115" s="285"/>
      <c r="U115" s="285"/>
      <c r="Z115" s="338"/>
      <c r="AA115" s="338"/>
      <c r="AB115" s="338"/>
      <c r="AC115" s="338"/>
      <c r="AD115" s="338"/>
      <c r="AE115" s="338"/>
      <c r="AF115" s="338"/>
      <c r="AG115" s="338"/>
      <c r="AH115" s="338"/>
      <c r="AI115" s="338"/>
      <c r="AJ115" s="338"/>
      <c r="AK115" s="338"/>
      <c r="AL115" s="338"/>
      <c r="AM115" s="338"/>
      <c r="AN115" s="338"/>
      <c r="AO115" s="338"/>
      <c r="AP115" s="338"/>
      <c r="AQ115" s="338"/>
      <c r="AR115" s="338"/>
      <c r="AS115" s="338"/>
      <c r="AT115" s="338"/>
      <c r="AU115" s="338"/>
      <c r="AV115" s="338"/>
      <c r="AW115" s="338"/>
      <c r="AX115" s="338"/>
      <c r="AY115" s="338"/>
      <c r="AZ115" s="338"/>
      <c r="BB115" s="306"/>
      <c r="BZ115" s="338"/>
      <c r="CA115" s="338"/>
      <c r="CB115" s="338"/>
      <c r="CC115" s="338"/>
      <c r="CD115" s="338"/>
      <c r="CE115" s="338"/>
      <c r="CF115" s="338"/>
      <c r="CG115" s="338"/>
      <c r="CH115" s="338"/>
      <c r="CI115" s="338"/>
      <c r="CJ115" s="338"/>
      <c r="CK115" s="338"/>
      <c r="CL115" s="338"/>
      <c r="CM115" s="338"/>
      <c r="CN115" s="338"/>
      <c r="CO115" s="338"/>
      <c r="CP115" s="338"/>
      <c r="CQ115" s="338"/>
      <c r="CR115" s="338"/>
      <c r="CS115" s="338"/>
      <c r="CT115" s="338"/>
      <c r="CU115" s="338"/>
      <c r="CV115" s="338"/>
      <c r="CW115" s="338"/>
      <c r="CX115" s="338"/>
      <c r="CY115" s="338"/>
      <c r="CZ115" s="338"/>
    </row>
    <row r="116" s="283" customFormat="true" ht="15" customHeight="true" x14ac:dyDescent="0.2">
      <c r="A116" s="172" t="str">
        <f>B1030</f>
        <v/>
      </c>
      <c r="B116" s="171"/>
      <c r="C116" s="285"/>
      <c r="D116" s="285"/>
      <c r="E116" s="285"/>
      <c r="F116" s="285"/>
      <c r="G116" s="285"/>
      <c r="H116" s="285"/>
      <c r="I116" s="285"/>
      <c r="J116" s="285"/>
      <c r="K116" s="285"/>
      <c r="L116" s="285"/>
      <c r="M116" s="285"/>
      <c r="N116" s="285"/>
      <c r="O116" s="285"/>
      <c r="P116" s="285"/>
      <c r="Q116" s="285"/>
      <c r="R116" s="285"/>
      <c r="S116" s="285"/>
      <c r="T116" s="285"/>
      <c r="U116" s="285"/>
      <c r="Z116" s="338"/>
      <c r="AA116" s="338"/>
      <c r="AB116" s="338"/>
      <c r="AC116" s="338"/>
      <c r="AD116" s="338"/>
      <c r="AE116" s="338"/>
      <c r="AF116" s="338"/>
      <c r="AG116" s="338"/>
      <c r="AH116" s="338"/>
      <c r="AI116" s="338"/>
      <c r="AJ116" s="338"/>
      <c r="AK116" s="338"/>
      <c r="AL116" s="338"/>
      <c r="AM116" s="338"/>
      <c r="AN116" s="338"/>
      <c r="AO116" s="338"/>
      <c r="AP116" s="338"/>
      <c r="AQ116" s="338"/>
      <c r="AR116" s="338"/>
      <c r="AS116" s="338"/>
      <c r="AT116" s="338"/>
      <c r="AU116" s="338"/>
      <c r="AV116" s="338"/>
      <c r="AW116" s="338"/>
      <c r="AX116" s="338"/>
      <c r="AY116" s="338"/>
      <c r="AZ116" s="338"/>
      <c r="BB116" s="306"/>
      <c r="BZ116" s="338"/>
      <c r="CA116" s="338"/>
      <c r="CB116" s="338"/>
      <c r="CC116" s="338"/>
      <c r="CD116" s="338"/>
      <c r="CE116" s="338"/>
      <c r="CF116" s="338"/>
      <c r="CG116" s="338"/>
      <c r="CH116" s="338"/>
      <c r="CI116" s="338"/>
      <c r="CJ116" s="338"/>
      <c r="CK116" s="338"/>
      <c r="CL116" s="338"/>
      <c r="CM116" s="338"/>
      <c r="CN116" s="338"/>
      <c r="CO116" s="338"/>
      <c r="CP116" s="338"/>
      <c r="CQ116" s="338"/>
      <c r="CR116" s="338"/>
      <c r="CS116" s="338"/>
      <c r="CT116" s="338"/>
      <c r="CU116" s="338"/>
      <c r="CV116" s="338"/>
      <c r="CW116" s="338"/>
      <c r="CX116" s="338"/>
      <c r="CY116" s="338"/>
      <c r="CZ116" s="338"/>
    </row>
    <row r="117" s="283" customFormat="true" ht="15" customHeight="true" x14ac:dyDescent="0.2">
      <c r="A117" s="172" t="str">
        <f>B1029</f>
        <v/>
      </c>
      <c r="B117" s="170"/>
      <c r="C117" s="285"/>
      <c r="D117" s="285"/>
      <c r="E117" s="285"/>
      <c r="F117" s="285"/>
      <c r="G117" s="285"/>
      <c r="H117" s="285"/>
      <c r="I117" s="285"/>
      <c r="J117" s="285"/>
      <c r="K117" s="285"/>
      <c r="L117" s="285"/>
      <c r="M117" s="285"/>
      <c r="N117" s="285"/>
      <c r="O117" s="285"/>
      <c r="P117" s="285"/>
      <c r="Q117" s="285"/>
      <c r="R117" s="285"/>
      <c r="S117" s="285"/>
      <c r="T117" s="285"/>
      <c r="U117" s="285"/>
      <c r="Z117" s="338"/>
      <c r="AA117" s="338"/>
      <c r="AB117" s="338"/>
      <c r="AC117" s="338"/>
      <c r="AD117" s="338"/>
      <c r="AE117" s="338"/>
      <c r="AF117" s="338"/>
      <c r="AG117" s="338"/>
      <c r="AH117" s="338"/>
      <c r="AI117" s="338"/>
      <c r="AJ117" s="338"/>
      <c r="AK117" s="338"/>
      <c r="AL117" s="338"/>
      <c r="AM117" s="338"/>
      <c r="AN117" s="338"/>
      <c r="AO117" s="338"/>
      <c r="AP117" s="338"/>
      <c r="AQ117" s="338"/>
      <c r="AR117" s="338"/>
      <c r="AS117" s="338"/>
      <c r="AT117" s="338"/>
      <c r="AU117" s="338"/>
      <c r="AV117" s="338"/>
      <c r="AW117" s="338"/>
      <c r="AX117" s="338"/>
      <c r="AY117" s="338"/>
      <c r="AZ117" s="338"/>
      <c r="BB117" s="306"/>
      <c r="BZ117" s="338"/>
      <c r="CA117" s="338"/>
      <c r="CB117" s="338"/>
      <c r="CC117" s="338"/>
      <c r="CD117" s="338"/>
      <c r="CE117" s="338"/>
      <c r="CF117" s="338"/>
      <c r="CG117" s="338"/>
      <c r="CH117" s="338"/>
      <c r="CI117" s="338"/>
      <c r="CJ117" s="338"/>
      <c r="CK117" s="338"/>
      <c r="CL117" s="338"/>
      <c r="CM117" s="338"/>
      <c r="CN117" s="338"/>
      <c r="CO117" s="338"/>
      <c r="CP117" s="338"/>
      <c r="CQ117" s="338"/>
      <c r="CR117" s="338"/>
      <c r="CS117" s="338"/>
      <c r="CT117" s="338"/>
      <c r="CU117" s="338"/>
      <c r="CV117" s="338"/>
      <c r="CW117" s="338"/>
      <c r="CX117" s="338"/>
      <c r="CY117" s="338"/>
      <c r="CZ117" s="338"/>
    </row>
    <row r="118" s="283" customFormat="true" ht="21" customHeight="true" x14ac:dyDescent="0.2">
      <c r="A118" s="169"/>
      <c r="B118" s="171"/>
      <c r="C118" s="285"/>
      <c r="D118" s="285"/>
      <c r="E118" s="285"/>
      <c r="F118" s="285"/>
      <c r="G118" s="285"/>
      <c r="H118" s="285"/>
      <c r="I118" s="285"/>
      <c r="J118" s="285"/>
      <c r="K118" s="285"/>
      <c r="L118" s="285"/>
      <c r="M118" s="285"/>
      <c r="N118" s="285"/>
      <c r="O118" s="285"/>
      <c r="P118" s="285"/>
      <c r="Q118" s="285"/>
      <c r="R118" s="285"/>
      <c r="S118" s="285"/>
      <c r="T118" s="285"/>
      <c r="U118" s="285"/>
      <c r="Z118" s="338"/>
      <c r="AA118" s="338"/>
      <c r="AB118" s="338"/>
      <c r="AC118" s="338"/>
      <c r="AD118" s="338"/>
      <c r="AE118" s="338"/>
      <c r="AF118" s="338"/>
      <c r="AG118" s="338"/>
      <c r="AH118" s="338"/>
      <c r="AI118" s="338"/>
      <c r="AJ118" s="338"/>
      <c r="AK118" s="338"/>
      <c r="AL118" s="338"/>
      <c r="AM118" s="338"/>
      <c r="AN118" s="338"/>
      <c r="AO118" s="338"/>
      <c r="AP118" s="338"/>
      <c r="AQ118" s="338"/>
      <c r="AR118" s="338"/>
      <c r="AS118" s="338"/>
      <c r="AT118" s="338"/>
      <c r="AU118" s="338"/>
      <c r="AV118" s="338"/>
      <c r="AW118" s="338"/>
      <c r="AX118" s="338"/>
      <c r="AY118" s="338"/>
      <c r="AZ118" s="338"/>
      <c r="BB118" s="306"/>
      <c r="BZ118" s="338"/>
      <c r="CA118" s="338"/>
      <c r="CB118" s="338"/>
      <c r="CC118" s="338"/>
      <c r="CD118" s="338"/>
      <c r="CE118" s="338"/>
      <c r="CF118" s="338"/>
      <c r="CG118" s="338"/>
      <c r="CH118" s="338"/>
      <c r="CI118" s="338"/>
      <c r="CJ118" s="338"/>
      <c r="CK118" s="338"/>
      <c r="CL118" s="338"/>
      <c r="CM118" s="338"/>
      <c r="CN118" s="338"/>
      <c r="CO118" s="338"/>
      <c r="CP118" s="338"/>
      <c r="CQ118" s="338"/>
      <c r="CR118" s="338"/>
      <c r="CS118" s="338"/>
      <c r="CT118" s="338"/>
      <c r="CU118" s="338"/>
      <c r="CV118" s="338"/>
      <c r="CW118" s="338"/>
      <c r="CX118" s="338"/>
      <c r="CY118" s="338"/>
      <c r="CZ118" s="338"/>
    </row>
    <row r="119" s="283" customFormat="true" ht="15" customHeight="true" x14ac:dyDescent="0.2">
      <c r="A119" s="168"/>
      <c r="B119" s="167"/>
      <c r="C119" s="285"/>
      <c r="D119" s="285"/>
      <c r="E119" s="285"/>
      <c r="F119" s="285"/>
      <c r="G119" s="285"/>
      <c r="H119" s="285"/>
      <c r="I119" s="285"/>
      <c r="J119" s="285"/>
      <c r="K119" s="285"/>
      <c r="L119" s="285"/>
      <c r="M119" s="285"/>
      <c r="N119" s="285"/>
      <c r="O119" s="285"/>
      <c r="P119" s="285"/>
      <c r="Q119" s="285"/>
      <c r="R119" s="285"/>
      <c r="S119" s="285"/>
      <c r="T119" s="285"/>
      <c r="U119" s="285"/>
      <c r="Z119" s="338"/>
      <c r="AA119" s="338"/>
      <c r="AB119" s="338"/>
      <c r="AC119" s="338"/>
      <c r="AD119" s="338"/>
      <c r="AE119" s="338"/>
      <c r="AF119" s="338"/>
      <c r="AG119" s="338"/>
      <c r="AH119" s="338"/>
      <c r="AI119" s="338"/>
      <c r="AJ119" s="338"/>
      <c r="AK119" s="338"/>
      <c r="AL119" s="338"/>
      <c r="AM119" s="338"/>
      <c r="AN119" s="338"/>
      <c r="AO119" s="338"/>
      <c r="AP119" s="338"/>
      <c r="AQ119" s="338"/>
      <c r="AR119" s="338"/>
      <c r="AS119" s="338"/>
      <c r="AT119" s="338"/>
      <c r="AU119" s="338"/>
      <c r="AV119" s="338"/>
      <c r="AW119" s="338"/>
      <c r="AX119" s="338"/>
      <c r="AY119" s="338"/>
      <c r="AZ119" s="338"/>
      <c r="BB119" s="306"/>
      <c r="BZ119" s="338"/>
      <c r="CA119" s="338"/>
      <c r="CB119" s="338"/>
      <c r="CC119" s="338"/>
      <c r="CD119" s="338"/>
      <c r="CE119" s="338"/>
      <c r="CF119" s="338"/>
      <c r="CG119" s="338"/>
      <c r="CH119" s="338"/>
      <c r="CI119" s="338"/>
      <c r="CJ119" s="338"/>
      <c r="CK119" s="338"/>
      <c r="CL119" s="338"/>
      <c r="CM119" s="338"/>
      <c r="CN119" s="338"/>
      <c r="CO119" s="338"/>
      <c r="CP119" s="338"/>
      <c r="CQ119" s="338"/>
      <c r="CR119" s="338"/>
      <c r="CS119" s="338"/>
      <c r="CT119" s="338"/>
      <c r="CU119" s="338"/>
      <c r="CV119" s="338"/>
      <c r="CW119" s="338"/>
      <c r="CX119" s="338"/>
      <c r="CY119" s="338"/>
      <c r="CZ119" s="338"/>
    </row>
    <row r="120" s="307" customFormat="true" ht="15" customHeight="true" x14ac:dyDescent="0.2">
      <c r="A120" s="288" t="s">
        <v>100</v>
      </c>
      <c r="B120" s="334"/>
      <c r="C120" s="1063" t="s">
        <v>116</v>
      </c>
      <c r="D120" s="1064"/>
      <c r="E120" s="1064"/>
      <c r="F120" s="1064"/>
      <c r="G120" s="1065"/>
      <c r="H120" s="1057" t="s">
        <v>39</v>
      </c>
      <c r="I120" s="1048"/>
      <c r="J120" s="1048"/>
      <c r="K120" s="1048"/>
      <c r="L120" s="1050"/>
      <c r="M120" s="1042" t="s">
        <v>38</v>
      </c>
      <c r="N120" s="1043"/>
      <c r="O120" s="1043"/>
      <c r="P120" s="1043"/>
      <c r="Q120" s="1045"/>
      <c r="R120" s="16" t="s">
        <v>144</v>
      </c>
      <c r="S120" s="426"/>
      <c r="T120" s="426"/>
      <c r="U120" s="426"/>
      <c r="V120" s="426"/>
      <c r="W120" s="426"/>
      <c r="X120" s="426"/>
      <c r="Y120" s="426"/>
      <c r="Z120" s="437"/>
      <c r="AA120" s="437"/>
      <c r="AB120" s="437"/>
      <c r="AC120" s="437"/>
      <c r="AD120" s="437"/>
      <c r="AE120" s="437"/>
      <c r="AF120" s="437"/>
      <c r="AG120" s="437"/>
      <c r="AH120" s="437"/>
      <c r="AI120" s="437"/>
      <c r="AJ120" s="437"/>
      <c r="AK120" s="437"/>
      <c r="AL120" s="437"/>
      <c r="AM120" s="437"/>
      <c r="AN120" s="437"/>
      <c r="AO120" s="437"/>
      <c r="AP120" s="437"/>
      <c r="AQ120" s="437"/>
      <c r="AR120" s="437"/>
      <c r="AS120" s="437"/>
      <c r="AT120" s="437"/>
      <c r="AU120" s="437"/>
      <c r="AV120" s="437"/>
      <c r="AW120" s="437"/>
      <c r="AX120" s="437"/>
      <c r="AY120" s="437"/>
      <c r="AZ120" s="800"/>
      <c r="BA120" s="344" t="s">
        <v>132</v>
      </c>
      <c r="BB120" s="288" t="s">
        <v>100</v>
      </c>
      <c r="BC120" s="1042" t="s">
        <v>116</v>
      </c>
      <c r="BD120" s="1043"/>
      <c r="BE120" s="1043"/>
      <c r="BF120" s="1043"/>
      <c r="BG120" s="1044"/>
      <c r="BH120" s="1042" t="s">
        <v>39</v>
      </c>
      <c r="BI120" s="1043"/>
      <c r="BJ120" s="1043"/>
      <c r="BK120" s="1043"/>
      <c r="BL120" s="1044"/>
      <c r="BM120" s="1042" t="s">
        <v>38</v>
      </c>
      <c r="BN120" s="1043"/>
      <c r="BO120" s="1043"/>
      <c r="BP120" s="1043"/>
      <c r="BQ120" s="1045"/>
      <c r="BR120" s="15" t="s">
        <v>144</v>
      </c>
      <c r="BS120" s="426"/>
      <c r="BT120" s="426"/>
      <c r="BU120" s="426"/>
      <c r="BV120" s="426"/>
      <c r="BW120" s="426"/>
      <c r="BX120" s="426"/>
      <c r="BY120" s="426"/>
      <c r="BZ120" s="342"/>
      <c r="CA120" s="342"/>
      <c r="CB120" s="342"/>
      <c r="CC120" s="342"/>
      <c r="CD120" s="342"/>
      <c r="CE120" s="342"/>
      <c r="CF120" s="342"/>
      <c r="CG120" s="342"/>
      <c r="CH120" s="342"/>
      <c r="CI120" s="342"/>
      <c r="CJ120" s="342"/>
      <c r="CK120" s="342"/>
      <c r="CL120" s="342"/>
      <c r="CM120" s="342"/>
      <c r="CN120" s="342"/>
      <c r="CO120" s="342"/>
      <c r="CP120" s="342"/>
      <c r="CQ120" s="342"/>
      <c r="CR120" s="342"/>
      <c r="CS120" s="342"/>
      <c r="CT120" s="342"/>
      <c r="CU120" s="342"/>
      <c r="CV120" s="342"/>
      <c r="CW120" s="342"/>
      <c r="CX120" s="342"/>
      <c r="CY120" s="342"/>
      <c r="CZ120" s="342"/>
    </row>
    <row r="121" s="307" customFormat="true" ht="12.75" x14ac:dyDescent="0.2">
      <c r="A121" s="329" t="s">
        <v>88</v>
      </c>
      <c r="B121" s="374"/>
      <c r="C121" s="417" t="s">
        <v>0</v>
      </c>
      <c r="D121" s="590" t="s">
        <v>1</v>
      </c>
      <c r="E121" s="590" t="s">
        <v>2</v>
      </c>
      <c r="F121" s="590" t="s">
        <v>3</v>
      </c>
      <c r="G121" s="591" t="s">
        <v>4</v>
      </c>
      <c r="H121" s="380" t="s">
        <v>0</v>
      </c>
      <c r="I121" s="592" t="s">
        <v>1</v>
      </c>
      <c r="J121" s="592" t="s">
        <v>2</v>
      </c>
      <c r="K121" s="592" t="s">
        <v>3</v>
      </c>
      <c r="L121" s="593" t="s">
        <v>4</v>
      </c>
      <c r="M121" s="381" t="s">
        <v>0</v>
      </c>
      <c r="N121" s="592" t="s">
        <v>1</v>
      </c>
      <c r="O121" s="592" t="s">
        <v>2</v>
      </c>
      <c r="P121" s="592" t="s">
        <v>3</v>
      </c>
      <c r="Q121" s="588" t="s">
        <v>4</v>
      </c>
      <c r="R121" s="380" t="s">
        <v>240</v>
      </c>
      <c r="S121" s="592" t="s">
        <v>241</v>
      </c>
      <c r="T121" s="592" t="s">
        <v>242</v>
      </c>
      <c r="U121" s="592" t="s">
        <v>243</v>
      </c>
      <c r="V121" s="592" t="s">
        <v>244</v>
      </c>
      <c r="W121" s="592" t="s">
        <v>245</v>
      </c>
      <c r="X121" s="592" t="s">
        <v>246</v>
      </c>
      <c r="Y121" s="593" t="s">
        <v>247</v>
      </c>
      <c r="Z121" s="437"/>
      <c r="AA121" s="437"/>
      <c r="AB121" s="437"/>
      <c r="AC121" s="437"/>
      <c r="AD121" s="437"/>
      <c r="AE121" s="437"/>
      <c r="AF121" s="437"/>
      <c r="AG121" s="437"/>
      <c r="AH121" s="437"/>
      <c r="AI121" s="437"/>
      <c r="AJ121" s="437"/>
      <c r="AK121" s="437"/>
      <c r="AL121" s="437"/>
      <c r="AM121" s="437"/>
      <c r="AN121" s="437"/>
      <c r="AO121" s="437"/>
      <c r="AP121" s="437"/>
      <c r="AQ121" s="437"/>
      <c r="AR121" s="437"/>
      <c r="AS121" s="437"/>
      <c r="AT121" s="437"/>
      <c r="AU121" s="437"/>
      <c r="AV121" s="437"/>
      <c r="AW121" s="437"/>
      <c r="AX121" s="437"/>
      <c r="AY121" s="437"/>
      <c r="AZ121" s="800"/>
      <c r="BA121" s="329" t="s">
        <v>118</v>
      </c>
      <c r="BB121" s="328"/>
      <c r="BC121" s="455" t="s">
        <v>0</v>
      </c>
      <c r="BD121" s="326" t="s">
        <v>1</v>
      </c>
      <c r="BE121" s="326" t="s">
        <v>2</v>
      </c>
      <c r="BF121" s="326" t="s">
        <v>3</v>
      </c>
      <c r="BG121" s="456" t="s">
        <v>4</v>
      </c>
      <c r="BH121" s="455" t="s">
        <v>0</v>
      </c>
      <c r="BI121" s="326" t="s">
        <v>1</v>
      </c>
      <c r="BJ121" s="326" t="s">
        <v>2</v>
      </c>
      <c r="BK121" s="326" t="s">
        <v>3</v>
      </c>
      <c r="BL121" s="456" t="s">
        <v>4</v>
      </c>
      <c r="BM121" s="455" t="s">
        <v>0</v>
      </c>
      <c r="BN121" s="326" t="s">
        <v>1</v>
      </c>
      <c r="BO121" s="326" t="s">
        <v>2</v>
      </c>
      <c r="BP121" s="326" t="s">
        <v>3</v>
      </c>
      <c r="BQ121" s="456" t="s">
        <v>4</v>
      </c>
      <c r="BR121" s="455" t="s">
        <v>240</v>
      </c>
      <c r="BS121" s="326" t="s">
        <v>241</v>
      </c>
      <c r="BT121" s="326" t="s">
        <v>242</v>
      </c>
      <c r="BU121" s="326" t="s">
        <v>243</v>
      </c>
      <c r="BV121" s="326" t="s">
        <v>244</v>
      </c>
      <c r="BW121" s="326" t="s">
        <v>245</v>
      </c>
      <c r="BX121" s="326" t="s">
        <v>246</v>
      </c>
      <c r="BY121" s="327" t="s">
        <v>247</v>
      </c>
      <c r="BZ121" s="803"/>
      <c r="CA121" s="803"/>
      <c r="CB121" s="803"/>
      <c r="CC121" s="803"/>
      <c r="CD121" s="803"/>
      <c r="CE121" s="803"/>
      <c r="CF121" s="803"/>
      <c r="CG121" s="803"/>
      <c r="CH121" s="803"/>
      <c r="CI121" s="803"/>
      <c r="CJ121" s="803"/>
      <c r="CK121" s="803"/>
      <c r="CL121" s="803"/>
      <c r="CM121" s="803"/>
      <c r="CN121" s="803"/>
      <c r="CO121" s="803"/>
      <c r="CP121" s="803"/>
      <c r="CQ121" s="803"/>
      <c r="CR121" s="803"/>
      <c r="CS121" s="803"/>
      <c r="CT121" s="803"/>
      <c r="CU121" s="803"/>
      <c r="CV121" s="803"/>
      <c r="CW121" s="803"/>
      <c r="CX121" s="803"/>
      <c r="CY121" s="803"/>
      <c r="CZ121" s="803"/>
    </row>
    <row r="122" s="307" customFormat="true" ht="15" customHeight="true" x14ac:dyDescent="0.2">
      <c r="A122" s="1053" t="s">
        <v>18</v>
      </c>
      <c r="B122" s="377" t="s">
        <v>14</v>
      </c>
      <c r="C122" s="118">
        <v>60.058869170688098</v>
      </c>
      <c r="D122" s="117">
        <v>78.903754214160941</v>
      </c>
      <c r="E122" s="117">
        <v>90.167049064162569</v>
      </c>
      <c r="F122" s="117">
        <v>94.618598734193498</v>
      </c>
      <c r="G122" s="116">
        <v>97.554106487522262</v>
      </c>
      <c r="H122" s="115">
        <v>81.255692536947805</v>
      </c>
      <c r="I122" s="117">
        <v>93.996097546910065</v>
      </c>
      <c r="J122" s="117">
        <v>96.727676315164601</v>
      </c>
      <c r="K122" s="117">
        <v>95.753014574647636</v>
      </c>
      <c r="L122" s="114">
        <v>99.648162315674611</v>
      </c>
      <c r="M122" s="118">
        <v>57.798984682918551</v>
      </c>
      <c r="N122" s="117">
        <v>68.948696382916779</v>
      </c>
      <c r="O122" s="117">
        <v>81.571560917118759</v>
      </c>
      <c r="P122" s="117">
        <v>89.196079579315253</v>
      </c>
      <c r="Q122" s="116">
        <v>94.45990748746091</v>
      </c>
      <c r="R122" s="115">
        <v>97.461538461538439</v>
      </c>
      <c r="S122" s="117">
        <v>86.420366526791341</v>
      </c>
      <c r="T122" s="117">
        <v>94.049814906586718</v>
      </c>
      <c r="U122" s="117">
        <v>30.707454083286944</v>
      </c>
      <c r="V122" s="117">
        <v>95.780590717299589</v>
      </c>
      <c r="W122" s="117">
        <v>86.441403562391983</v>
      </c>
      <c r="X122" s="117">
        <v>77.149283585002436</v>
      </c>
      <c r="Y122" s="114">
        <v>65.50807091534918</v>
      </c>
      <c r="Z122" s="437"/>
      <c r="AA122" s="437"/>
      <c r="AB122" s="437"/>
      <c r="AC122" s="437"/>
      <c r="AD122" s="437"/>
      <c r="AE122" s="437"/>
      <c r="AF122" s="437"/>
      <c r="AG122" s="437"/>
      <c r="AH122" s="437"/>
      <c r="AI122" s="437"/>
      <c r="AJ122" s="437"/>
      <c r="AK122" s="437"/>
      <c r="AL122" s="437"/>
      <c r="AM122" s="437"/>
      <c r="AN122" s="437"/>
      <c r="AO122" s="437"/>
      <c r="AP122" s="437"/>
      <c r="AQ122" s="437"/>
      <c r="AR122" s="437"/>
      <c r="AS122" s="437"/>
      <c r="AT122" s="437"/>
      <c r="AU122" s="437"/>
      <c r="AV122" s="437"/>
      <c r="AW122" s="437"/>
      <c r="AX122" s="437"/>
      <c r="AY122" s="437"/>
      <c r="AZ122" s="800"/>
      <c r="BA122" s="1041" t="s">
        <v>18</v>
      </c>
      <c r="BB122" s="585" t="s">
        <v>14</v>
      </c>
      <c r="BC122" s="486">
        <v>5388.3648320000038</v>
      </c>
      <c r="BD122" s="482">
        <v>7091.5108980000105</v>
      </c>
      <c r="BE122" s="482">
        <v>8081.7671090000122</v>
      </c>
      <c r="BF122" s="482">
        <v>8496.2232240000285</v>
      </c>
      <c r="BG122" s="495">
        <v>8755.3128730000171</v>
      </c>
      <c r="BH122" s="486">
        <v>2835.6919630000057</v>
      </c>
      <c r="BI122" s="482">
        <v>3280.4548240000045</v>
      </c>
      <c r="BJ122" s="482">
        <v>3376.8122830000093</v>
      </c>
      <c r="BK122" s="482">
        <v>3343.3181840000038</v>
      </c>
      <c r="BL122" s="495">
        <v>3473.2167340000055</v>
      </c>
      <c r="BM122" s="486">
        <v>3173.4857959999999</v>
      </c>
      <c r="BN122" s="482">
        <v>3776.8735899999979</v>
      </c>
      <c r="BO122" s="482">
        <v>4465.327483</v>
      </c>
      <c r="BP122" s="482">
        <v>4907.8276200000055</v>
      </c>
      <c r="BQ122" s="495">
        <v>5180.170459000009</v>
      </c>
      <c r="BR122" s="486">
        <v>1469.0142810000034</v>
      </c>
      <c r="BS122" s="482">
        <v>5065.3621250000015</v>
      </c>
      <c r="BT122" s="482">
        <v>10469.763216000025</v>
      </c>
      <c r="BU122" s="482">
        <v>1185.5871199999997</v>
      </c>
      <c r="BV122" s="482">
        <v>10903.035183999962</v>
      </c>
      <c r="BW122" s="482">
        <v>4442.1809060000023</v>
      </c>
      <c r="BX122" s="482">
        <v>2335.9302839999987</v>
      </c>
      <c r="BY122" s="490">
        <v>1942.3058199999973</v>
      </c>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4"/>
    </row>
    <row r="123" s="307" customFormat="true" ht="15" customHeight="true" x14ac:dyDescent="0.2">
      <c r="A123" s="1051"/>
      <c r="B123" s="378" t="s">
        <v>52</v>
      </c>
      <c r="C123" s="113">
        <v>39.941130829311774</v>
      </c>
      <c r="D123" s="112">
        <v>21.096245785839166</v>
      </c>
      <c r="E123" s="112">
        <v>9.8329509358374558</v>
      </c>
      <c r="F123" s="112">
        <v>5.3814012658064092</v>
      </c>
      <c r="G123" s="111">
        <v>2.4458935124777041</v>
      </c>
      <c r="H123" s="110">
        <v>18.744307463052248</v>
      </c>
      <c r="I123" s="112">
        <v>6.0039024530899754</v>
      </c>
      <c r="J123" s="112">
        <v>3.2723236848354147</v>
      </c>
      <c r="K123" s="112">
        <v>4.2469854253523298</v>
      </c>
      <c r="L123" s="109">
        <v>0.35183768432539542</v>
      </c>
      <c r="M123" s="113">
        <v>42.201015317081421</v>
      </c>
      <c r="N123" s="112">
        <v>31.051303617083232</v>
      </c>
      <c r="O123" s="112">
        <v>18.428439082881194</v>
      </c>
      <c r="P123" s="112">
        <v>10.803920420684896</v>
      </c>
      <c r="Q123" s="111">
        <v>5.5400925125390774</v>
      </c>
      <c r="R123" s="110">
        <v>2.5384615384615317</v>
      </c>
      <c r="S123" s="112">
        <v>13.579633473208613</v>
      </c>
      <c r="T123" s="112">
        <v>5.9501850934132436</v>
      </c>
      <c r="U123" s="112">
        <v>69.292545916713038</v>
      </c>
      <c r="V123" s="112">
        <v>4.219409282700437</v>
      </c>
      <c r="W123" s="112">
        <v>13.558596437607992</v>
      </c>
      <c r="X123" s="112">
        <v>22.850716414997581</v>
      </c>
      <c r="Y123" s="109">
        <v>34.49192908465087</v>
      </c>
      <c r="Z123" s="437"/>
      <c r="AA123" s="437"/>
      <c r="AB123" s="437"/>
      <c r="AC123" s="437"/>
      <c r="AD123" s="437"/>
      <c r="AE123" s="437"/>
      <c r="AF123" s="437"/>
      <c r="AG123" s="437"/>
      <c r="AH123" s="437"/>
      <c r="AI123" s="437"/>
      <c r="AJ123" s="437"/>
      <c r="AK123" s="437"/>
      <c r="AL123" s="437"/>
      <c r="AM123" s="437"/>
      <c r="AN123" s="437"/>
      <c r="AO123" s="437"/>
      <c r="AP123" s="437"/>
      <c r="AQ123" s="437"/>
      <c r="AR123" s="437"/>
      <c r="AS123" s="437"/>
      <c r="AT123" s="437"/>
      <c r="AU123" s="437"/>
      <c r="AV123" s="437"/>
      <c r="AW123" s="437"/>
      <c r="AX123" s="437"/>
      <c r="AY123" s="437"/>
      <c r="AZ123" s="800"/>
      <c r="BA123" s="1039"/>
      <c r="BB123" s="583" t="s">
        <v>52</v>
      </c>
      <c r="BC123" s="487">
        <v>3583.440508999995</v>
      </c>
      <c r="BD123" s="483">
        <v>1896.0347119999979</v>
      </c>
      <c r="BE123" s="483">
        <v>881.33769799999936</v>
      </c>
      <c r="BF123" s="483">
        <v>483.21986400000009</v>
      </c>
      <c r="BG123" s="496">
        <v>219.514726</v>
      </c>
      <c r="BH123" s="487">
        <v>654.14594800000043</v>
      </c>
      <c r="BI123" s="483">
        <v>209.53562199999996</v>
      </c>
      <c r="BJ123" s="483">
        <v>114.23848099999998</v>
      </c>
      <c r="BK123" s="483">
        <v>148.288006</v>
      </c>
      <c r="BL123" s="496">
        <v>12.263231999999999</v>
      </c>
      <c r="BM123" s="487">
        <v>2317.0705059999996</v>
      </c>
      <c r="BN123" s="483">
        <v>1700.9291649999986</v>
      </c>
      <c r="BO123" s="483">
        <v>1008.7954009999996</v>
      </c>
      <c r="BP123" s="483">
        <v>594.46311200000025</v>
      </c>
      <c r="BQ123" s="496">
        <v>303.81803600000001</v>
      </c>
      <c r="BR123" s="487">
        <v>38.261618999999996</v>
      </c>
      <c r="BS123" s="483">
        <v>795.94387100000017</v>
      </c>
      <c r="BT123" s="483">
        <v>662.3833239999999</v>
      </c>
      <c r="BU123" s="483">
        <v>2675.3227319999924</v>
      </c>
      <c r="BV123" s="483">
        <v>480.30992000000003</v>
      </c>
      <c r="BW123" s="483">
        <v>696.76955399999997</v>
      </c>
      <c r="BX123" s="483">
        <v>691.87525800000014</v>
      </c>
      <c r="BY123" s="491">
        <v>1022.6812309999996</v>
      </c>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4"/>
    </row>
    <row r="124" s="307" customFormat="true" ht="15" customHeight="true" x14ac:dyDescent="0.2">
      <c r="A124" s="1051" t="s">
        <v>51</v>
      </c>
      <c r="B124" s="378" t="s">
        <v>15</v>
      </c>
      <c r="C124" s="113">
        <f>C122*C129/100</f>
        <v>40.545081037107565</v>
      </c>
      <c r="D124" s="112">
        <f>D122*D129/100</f>
        <v>54.002147442782956</v>
      </c>
      <c r="E124" s="112">
        <f t="shared" ref="E124:Y124" si="3">E122*E129/100</f>
        <v>51.317847297821942</v>
      </c>
      <c r="F124" s="112">
        <f t="shared" si="3"/>
        <v>50.370099735715755</v>
      </c>
      <c r="G124" s="111">
        <f t="shared" si="3"/>
        <v>71.011258505723021</v>
      </c>
      <c r="H124" s="110">
        <f t="shared" si="3"/>
        <v>33.438350352499043</v>
      </c>
      <c r="I124" s="112">
        <f t="shared" si="3"/>
        <v>33.145702249277285</v>
      </c>
      <c r="J124" s="112">
        <f t="shared" si="3"/>
        <v>39.523177927641193</v>
      </c>
      <c r="K124" s="112">
        <f t="shared" si="3"/>
        <v>56.864656053839873</v>
      </c>
      <c r="L124" s="109">
        <f t="shared" si="3"/>
        <v>90.268781880584172</v>
      </c>
      <c r="M124" s="113">
        <f t="shared" si="3"/>
        <v>39.916682927040867</v>
      </c>
      <c r="N124" s="112">
        <f t="shared" si="3"/>
        <v>47.180275168560748</v>
      </c>
      <c r="O124" s="112">
        <f t="shared" si="3"/>
        <v>59.547993460791218</v>
      </c>
      <c r="P124" s="112">
        <f t="shared" si="3"/>
        <v>62.934476760033192</v>
      </c>
      <c r="Q124" s="111">
        <f t="shared" si="3"/>
        <v>66.555196858241828</v>
      </c>
      <c r="R124" s="110">
        <f t="shared" si="3"/>
        <v>39.769230769230667</v>
      </c>
      <c r="S124" s="112">
        <f t="shared" si="3"/>
        <v>77.581533366510087</v>
      </c>
      <c r="T124" s="112">
        <f t="shared" si="3"/>
        <v>57.999632130302459</v>
      </c>
      <c r="U124" s="112">
        <f t="shared" si="3"/>
        <v>27.141931207152194</v>
      </c>
      <c r="V124" s="112">
        <f t="shared" si="3"/>
        <v>54.148967038413538</v>
      </c>
      <c r="W124" s="112">
        <f t="shared" si="3"/>
        <v>52.360960393457475</v>
      </c>
      <c r="X124" s="112">
        <f t="shared" si="3"/>
        <v>43.161483188803842</v>
      </c>
      <c r="Y124" s="109">
        <f t="shared" si="3"/>
        <v>39.532411533728947</v>
      </c>
      <c r="Z124" s="437"/>
      <c r="AA124" s="437"/>
      <c r="AB124" s="437"/>
      <c r="AC124" s="437"/>
      <c r="AD124" s="437"/>
      <c r="AE124" s="437"/>
      <c r="AF124" s="437"/>
      <c r="AG124" s="437"/>
      <c r="AH124" s="437"/>
      <c r="AI124" s="437"/>
      <c r="AJ124" s="437"/>
      <c r="AK124" s="437"/>
      <c r="AL124" s="437"/>
      <c r="AM124" s="437"/>
      <c r="AN124" s="437"/>
      <c r="AO124" s="437"/>
      <c r="AP124" s="437"/>
      <c r="AQ124" s="437"/>
      <c r="AR124" s="437"/>
      <c r="AS124" s="437"/>
      <c r="AT124" s="437"/>
      <c r="AU124" s="437"/>
      <c r="AV124" s="437"/>
      <c r="AW124" s="437"/>
      <c r="AX124" s="437"/>
      <c r="AY124" s="437"/>
      <c r="AZ124" s="800"/>
      <c r="BA124" s="1039" t="s">
        <v>51</v>
      </c>
      <c r="BB124" s="583" t="s">
        <v>15</v>
      </c>
      <c r="BC124" s="487">
        <v>3637.6257459999988</v>
      </c>
      <c r="BD124" s="483">
        <v>4850.324894000003</v>
      </c>
      <c r="BE124" s="483">
        <v>4599.6724380000032</v>
      </c>
      <c r="BF124" s="483">
        <v>4520.2343070000015</v>
      </c>
      <c r="BG124" s="496">
        <v>6364.0020810000142</v>
      </c>
      <c r="BH124" s="487">
        <v>1165.0545579999991</v>
      </c>
      <c r="BI124" s="483">
        <v>1154.9800229999996</v>
      </c>
      <c r="BJ124" s="483">
        <v>1379.7742050000006</v>
      </c>
      <c r="BK124" s="483">
        <v>1982.4553750000002</v>
      </c>
      <c r="BL124" s="496">
        <v>3146.3003080000044</v>
      </c>
      <c r="BM124" s="487">
        <v>2191.6479500000005</v>
      </c>
      <c r="BN124" s="483">
        <v>2584.4424129999998</v>
      </c>
      <c r="BO124" s="483">
        <v>3259.7303369999972</v>
      </c>
      <c r="BP124" s="483">
        <v>3462.8378819999984</v>
      </c>
      <c r="BQ124" s="496">
        <v>3644.6364149999995</v>
      </c>
      <c r="BR124" s="487">
        <v>599.43203099999994</v>
      </c>
      <c r="BS124" s="483">
        <v>4547.2910669999992</v>
      </c>
      <c r="BT124" s="483">
        <v>6452.0151650000071</v>
      </c>
      <c r="BU124" s="483">
        <v>1047.9254959999996</v>
      </c>
      <c r="BV124" s="483">
        <v>6158.1863360000061</v>
      </c>
      <c r="BW124" s="483">
        <v>2690.803815000002</v>
      </c>
      <c r="BX124" s="483">
        <v>1306.8457800000003</v>
      </c>
      <c r="BY124" s="491">
        <v>1169.3597759999986</v>
      </c>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4"/>
    </row>
    <row r="125" s="307" customFormat="true" ht="15" customHeight="true" x14ac:dyDescent="0.2">
      <c r="A125" s="1051"/>
      <c r="B125" s="378" t="s">
        <v>16</v>
      </c>
      <c r="C125" s="113">
        <f>C122*C128/100</f>
        <v>19.513788133580469</v>
      </c>
      <c r="D125" s="112">
        <f>D122*D128/100</f>
        <v>24.901606771377914</v>
      </c>
      <c r="E125" s="112">
        <f t="shared" ref="E125:Y125" si="4">E122*E128/100</f>
        <v>38.849201766340578</v>
      </c>
      <c r="F125" s="112">
        <f t="shared" si="4"/>
        <v>44.248498998477601</v>
      </c>
      <c r="G125" s="111">
        <f t="shared" si="4"/>
        <v>26.542847981799198</v>
      </c>
      <c r="H125" s="110">
        <f t="shared" si="4"/>
        <v>47.817342184448535</v>
      </c>
      <c r="I125" s="112">
        <f t="shared" si="4"/>
        <v>60.850395297632737</v>
      </c>
      <c r="J125" s="112">
        <f t="shared" si="4"/>
        <v>57.204498387523145</v>
      </c>
      <c r="K125" s="112">
        <f t="shared" si="4"/>
        <v>38.88835852080765</v>
      </c>
      <c r="L125" s="109">
        <f t="shared" si="4"/>
        <v>9.3793804350904004</v>
      </c>
      <c r="M125" s="113">
        <f t="shared" si="4"/>
        <v>17.882301755877695</v>
      </c>
      <c r="N125" s="112">
        <f t="shared" si="4"/>
        <v>21.768421214356053</v>
      </c>
      <c r="O125" s="112">
        <f t="shared" si="4"/>
        <v>22.023567456327463</v>
      </c>
      <c r="P125" s="112">
        <f t="shared" si="4"/>
        <v>26.261602819281912</v>
      </c>
      <c r="Q125" s="111">
        <f t="shared" si="4"/>
        <v>27.904710629218936</v>
      </c>
      <c r="R125" s="110">
        <f t="shared" si="4"/>
        <v>57.692307692307622</v>
      </c>
      <c r="S125" s="112">
        <f t="shared" si="4"/>
        <v>8.8388331602812258</v>
      </c>
      <c r="T125" s="112">
        <f t="shared" si="4"/>
        <v>36.05018277628416</v>
      </c>
      <c r="U125" s="112">
        <f t="shared" si="4"/>
        <v>3.5655228761347484</v>
      </c>
      <c r="V125" s="112">
        <f t="shared" si="4"/>
        <v>41.631623678886591</v>
      </c>
      <c r="W125" s="112">
        <f t="shared" si="4"/>
        <v>34.080443168934487</v>
      </c>
      <c r="X125" s="112">
        <f t="shared" si="4"/>
        <v>33.987800396198651</v>
      </c>
      <c r="Y125" s="109">
        <f t="shared" si="4"/>
        <v>25.975659381620208</v>
      </c>
      <c r="Z125" s="437"/>
      <c r="AA125" s="437"/>
      <c r="AB125" s="437"/>
      <c r="AC125" s="437"/>
      <c r="AD125" s="437"/>
      <c r="AE125" s="437"/>
      <c r="AF125" s="437"/>
      <c r="AG125" s="437"/>
      <c r="AH125" s="437"/>
      <c r="AI125" s="437"/>
      <c r="AJ125" s="437"/>
      <c r="AK125" s="437"/>
      <c r="AL125" s="437"/>
      <c r="AM125" s="437"/>
      <c r="AN125" s="437"/>
      <c r="AO125" s="437"/>
      <c r="AP125" s="437"/>
      <c r="AQ125" s="437"/>
      <c r="AR125" s="437"/>
      <c r="AS125" s="437"/>
      <c r="AT125" s="437"/>
      <c r="AU125" s="437"/>
      <c r="AV125" s="437"/>
      <c r="AW125" s="437"/>
      <c r="AX125" s="437"/>
      <c r="AY125" s="437"/>
      <c r="AZ125" s="800"/>
      <c r="BA125" s="1039"/>
      <c r="BB125" s="583" t="s">
        <v>16</v>
      </c>
      <c r="BC125" s="487">
        <v>1750.7390859999991</v>
      </c>
      <c r="BD125" s="483">
        <v>2236.594079</v>
      </c>
      <c r="BE125" s="483">
        <v>3482.0946710000053</v>
      </c>
      <c r="BF125" s="483">
        <v>3970.8792370000151</v>
      </c>
      <c r="BG125" s="496">
        <v>2378.7599789999986</v>
      </c>
      <c r="BH125" s="487">
        <v>1666.0454799999986</v>
      </c>
      <c r="BI125" s="483">
        <v>2120.3651210000035</v>
      </c>
      <c r="BJ125" s="483">
        <v>1997.0380779999996</v>
      </c>
      <c r="BK125" s="483">
        <v>1355.7531289999995</v>
      </c>
      <c r="BL125" s="496">
        <v>326.91642600000006</v>
      </c>
      <c r="BM125" s="487">
        <v>981.83784599999967</v>
      </c>
      <c r="BN125" s="483">
        <v>1192.4311769999995</v>
      </c>
      <c r="BO125" s="483">
        <v>1205.5971459999989</v>
      </c>
      <c r="BP125" s="483">
        <v>1444.9897379999986</v>
      </c>
      <c r="BQ125" s="496">
        <v>1528.0929110000011</v>
      </c>
      <c r="BR125" s="487">
        <v>869.58225000000107</v>
      </c>
      <c r="BS125" s="483">
        <v>518.07105800000011</v>
      </c>
      <c r="BT125" s="483">
        <v>4010.306918000007</v>
      </c>
      <c r="BU125" s="483">
        <v>137.66162400000002</v>
      </c>
      <c r="BV125" s="483">
        <v>4734.6294880000178</v>
      </c>
      <c r="BW125" s="483">
        <v>1751.3770909999987</v>
      </c>
      <c r="BX125" s="483">
        <v>1029.0845040000002</v>
      </c>
      <c r="BY125" s="491">
        <v>768.35411899999804</v>
      </c>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4"/>
    </row>
    <row r="126" s="307" customFormat="true" ht="15" customHeight="true" x14ac:dyDescent="0.2">
      <c r="A126" s="1051"/>
      <c r="B126" s="378" t="s">
        <v>22</v>
      </c>
      <c r="C126" s="113">
        <f>100-C124-C125-C127</f>
        <v>24.960637428970394</v>
      </c>
      <c r="D126" s="112">
        <f>100-D124-D125-D127</f>
        <v>15.957498251486236</v>
      </c>
      <c r="E126" s="112">
        <f t="shared" ref="E126:Y126" si="5">100-E124-E125-E127</f>
        <v>8.7533979563338704</v>
      </c>
      <c r="F126" s="112">
        <f t="shared" si="5"/>
        <v>5.0134409338385559</v>
      </c>
      <c r="G126" s="111">
        <f t="shared" si="5"/>
        <v>2.2518396418456277</v>
      </c>
      <c r="H126" s="110">
        <f t="shared" si="5"/>
        <v>16.485167840877132</v>
      </c>
      <c r="I126" s="112">
        <f t="shared" si="5"/>
        <v>5.1966903592228837</v>
      </c>
      <c r="J126" s="112">
        <f t="shared" si="5"/>
        <v>3.272323684835662</v>
      </c>
      <c r="K126" s="112">
        <f t="shared" si="5"/>
        <v>3.7481567315586615</v>
      </c>
      <c r="L126" s="109">
        <f t="shared" si="5"/>
        <v>0.35183768432542806</v>
      </c>
      <c r="M126" s="113">
        <f t="shared" si="5"/>
        <v>26.463866793802357</v>
      </c>
      <c r="N126" s="112">
        <f t="shared" si="5"/>
        <v>18.390180973210267</v>
      </c>
      <c r="O126" s="112">
        <f t="shared" si="5"/>
        <v>14.869117377307418</v>
      </c>
      <c r="P126" s="112">
        <f t="shared" si="5"/>
        <v>9.8313882226171039</v>
      </c>
      <c r="Q126" s="111">
        <f t="shared" si="5"/>
        <v>5.1276611300093613</v>
      </c>
      <c r="R126" s="110">
        <f t="shared" si="5"/>
        <v>0.53846153846171574</v>
      </c>
      <c r="S126" s="112">
        <f t="shared" si="5"/>
        <v>11.913107974170403</v>
      </c>
      <c r="T126" s="112">
        <f t="shared" si="5"/>
        <v>3.3893164539549527</v>
      </c>
      <c r="U126" s="112">
        <f t="shared" si="5"/>
        <v>59.487651875897697</v>
      </c>
      <c r="V126" s="112">
        <f t="shared" si="5"/>
        <v>4.1385394830772633</v>
      </c>
      <c r="W126" s="112">
        <f t="shared" si="5"/>
        <v>4.4887428628763679</v>
      </c>
      <c r="X126" s="112">
        <f t="shared" si="5"/>
        <v>4.2707564341989723</v>
      </c>
      <c r="Y126" s="109">
        <f t="shared" si="5"/>
        <v>30.314227908419412</v>
      </c>
      <c r="Z126" s="437"/>
      <c r="AA126" s="437"/>
      <c r="AB126" s="437"/>
      <c r="AC126" s="437"/>
      <c r="AD126" s="437"/>
      <c r="AE126" s="437"/>
      <c r="AF126" s="437"/>
      <c r="AG126" s="437"/>
      <c r="AH126" s="437"/>
      <c r="AI126" s="437"/>
      <c r="AJ126" s="437"/>
      <c r="AK126" s="437"/>
      <c r="AL126" s="437"/>
      <c r="AM126" s="437"/>
      <c r="AN126" s="437"/>
      <c r="AO126" s="437"/>
      <c r="AP126" s="437"/>
      <c r="AQ126" s="437"/>
      <c r="AR126" s="437"/>
      <c r="AS126" s="437"/>
      <c r="AT126" s="437"/>
      <c r="AU126" s="437"/>
      <c r="AV126" s="437"/>
      <c r="AW126" s="437"/>
      <c r="AX126" s="437"/>
      <c r="AY126" s="437"/>
      <c r="AZ126" s="800"/>
      <c r="BA126" s="1039"/>
      <c r="BB126" s="583" t="s">
        <v>22</v>
      </c>
      <c r="BC126" s="487">
        <v>2239.4198020000008</v>
      </c>
      <c r="BD126" s="483">
        <v>1434.4234009999989</v>
      </c>
      <c r="BE126" s="483">
        <v>784.57623299999966</v>
      </c>
      <c r="BF126" s="483">
        <v>450.19787700000006</v>
      </c>
      <c r="BG126" s="496">
        <v>202.12308100000001</v>
      </c>
      <c r="BH126" s="487">
        <v>575.40937500000018</v>
      </c>
      <c r="BI126" s="483">
        <v>181.40524299999996</v>
      </c>
      <c r="BJ126" s="483">
        <v>114.23848099999998</v>
      </c>
      <c r="BK126" s="483">
        <v>130.89636099999998</v>
      </c>
      <c r="BL126" s="496">
        <v>12.263231999999999</v>
      </c>
      <c r="BM126" s="487">
        <v>1453.0135060000007</v>
      </c>
      <c r="BN126" s="483">
        <v>1007.3778400000002</v>
      </c>
      <c r="BO126" s="483">
        <v>813.95375699999977</v>
      </c>
      <c r="BP126" s="483">
        <v>540.95156300000019</v>
      </c>
      <c r="BQ126" s="496">
        <v>281.23103599999996</v>
      </c>
      <c r="BR126" s="487">
        <v>8.1161010000000005</v>
      </c>
      <c r="BS126" s="483">
        <v>698.26371199999994</v>
      </c>
      <c r="BT126" s="483">
        <v>377.4942319999999</v>
      </c>
      <c r="BU126" s="483">
        <v>2296.7646119999963</v>
      </c>
      <c r="BV126" s="483">
        <v>471.11249600000002</v>
      </c>
      <c r="BW126" s="483">
        <v>230.674272</v>
      </c>
      <c r="BX126" s="483">
        <v>129.31020000000001</v>
      </c>
      <c r="BY126" s="491">
        <v>899.00476899999933</v>
      </c>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4"/>
    </row>
    <row r="127" s="307" customFormat="true" ht="15" customHeight="true" x14ac:dyDescent="0.2">
      <c r="A127" s="1051"/>
      <c r="B127" s="378" t="s">
        <v>19</v>
      </c>
      <c r="C127" s="113">
        <v>14.980493400341574</v>
      </c>
      <c r="D127" s="112">
        <v>5.1387475343528957</v>
      </c>
      <c r="E127" s="112">
        <v>1.079552979503611</v>
      </c>
      <c r="F127" s="112">
        <v>0.36796033196808836</v>
      </c>
      <c r="G127" s="111">
        <v>0.19405387063215351</v>
      </c>
      <c r="H127" s="110">
        <v>2.259139622175292</v>
      </c>
      <c r="I127" s="112">
        <v>0.80721209386708692</v>
      </c>
      <c r="J127" s="112">
        <v>0</v>
      </c>
      <c r="K127" s="112">
        <v>0.49882869379381584</v>
      </c>
      <c r="L127" s="109">
        <v>0</v>
      </c>
      <c r="M127" s="113">
        <v>15.737148523279085</v>
      </c>
      <c r="N127" s="112">
        <v>12.661122643872933</v>
      </c>
      <c r="O127" s="112">
        <v>3.5593217055738999</v>
      </c>
      <c r="P127" s="112">
        <v>0.97253219806779245</v>
      </c>
      <c r="Q127" s="111">
        <v>0.41243138252987432</v>
      </c>
      <c r="R127" s="110">
        <v>1.9999999999999949</v>
      </c>
      <c r="S127" s="112">
        <v>1.6665254990382845</v>
      </c>
      <c r="T127" s="112">
        <v>2.5608686394584286</v>
      </c>
      <c r="U127" s="112">
        <v>9.8048940408153538</v>
      </c>
      <c r="V127" s="112">
        <v>8.0869799622607874E-2</v>
      </c>
      <c r="W127" s="112">
        <v>9.0698535747316704</v>
      </c>
      <c r="X127" s="112">
        <v>18.579959980798535</v>
      </c>
      <c r="Y127" s="109">
        <v>4.1777011762314391</v>
      </c>
      <c r="Z127" s="437"/>
      <c r="AA127" s="437"/>
      <c r="AB127" s="437"/>
      <c r="AC127" s="437"/>
      <c r="AD127" s="437"/>
      <c r="AE127" s="437"/>
      <c r="AF127" s="437"/>
      <c r="AG127" s="437"/>
      <c r="AH127" s="437"/>
      <c r="AI127" s="437"/>
      <c r="AJ127" s="437"/>
      <c r="AK127" s="437"/>
      <c r="AL127" s="437"/>
      <c r="AM127" s="437"/>
      <c r="AN127" s="437"/>
      <c r="AO127" s="437"/>
      <c r="AP127" s="437"/>
      <c r="AQ127" s="437"/>
      <c r="AR127" s="437"/>
      <c r="AS127" s="437"/>
      <c r="AT127" s="437"/>
      <c r="AU127" s="437"/>
      <c r="AV127" s="437"/>
      <c r="AW127" s="437"/>
      <c r="AX127" s="437"/>
      <c r="AY127" s="437"/>
      <c r="AZ127" s="800"/>
      <c r="BA127" s="1039"/>
      <c r="BB127" s="583" t="s">
        <v>19</v>
      </c>
      <c r="BC127" s="487">
        <v>1344.0207069999994</v>
      </c>
      <c r="BD127" s="483">
        <v>461.61131100000011</v>
      </c>
      <c r="BE127" s="483">
        <v>96.761464999999973</v>
      </c>
      <c r="BF127" s="483">
        <v>33.021986999999996</v>
      </c>
      <c r="BG127" s="496">
        <v>17.391645</v>
      </c>
      <c r="BH127" s="487">
        <v>78.736573000000007</v>
      </c>
      <c r="BI127" s="483">
        <v>28.130378999999998</v>
      </c>
      <c r="BJ127" s="483">
        <v>0</v>
      </c>
      <c r="BK127" s="483">
        <v>17.391645</v>
      </c>
      <c r="BL127" s="496">
        <v>0</v>
      </c>
      <c r="BM127" s="487">
        <v>864.0569999999999</v>
      </c>
      <c r="BN127" s="483">
        <v>693.55132499999979</v>
      </c>
      <c r="BO127" s="483">
        <v>194.84164400000006</v>
      </c>
      <c r="BP127" s="483">
        <v>53.511549000000009</v>
      </c>
      <c r="BQ127" s="496">
        <v>22.587</v>
      </c>
      <c r="BR127" s="487">
        <v>30.145517999999999</v>
      </c>
      <c r="BS127" s="483">
        <v>97.680158999999975</v>
      </c>
      <c r="BT127" s="483">
        <v>284.88909199999989</v>
      </c>
      <c r="BU127" s="483">
        <v>378.5581200000002</v>
      </c>
      <c r="BV127" s="483">
        <v>9.1974239999999998</v>
      </c>
      <c r="BW127" s="483">
        <v>466.09528199999994</v>
      </c>
      <c r="BX127" s="483">
        <v>562.56505799999991</v>
      </c>
      <c r="BY127" s="491">
        <v>123.67646200000001</v>
      </c>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4"/>
    </row>
    <row r="128" s="307" customFormat="true" ht="15" customHeight="true" x14ac:dyDescent="0.2">
      <c r="A128" s="1051" t="s">
        <v>182</v>
      </c>
      <c r="B128" s="378" t="s">
        <v>50</v>
      </c>
      <c r="C128" s="113">
        <v>32.491101485980408</v>
      </c>
      <c r="D128" s="112">
        <v>31.559470166387595</v>
      </c>
      <c r="E128" s="112">
        <v>43.085808141170972</v>
      </c>
      <c r="F128" s="112">
        <v>46.765117630606987</v>
      </c>
      <c r="G128" s="111">
        <v>27.208334879469358</v>
      </c>
      <c r="H128" s="110">
        <v>58.84799045027583</v>
      </c>
      <c r="I128" s="112">
        <v>64.737150675074034</v>
      </c>
      <c r="J128" s="112">
        <v>59.139742177963228</v>
      </c>
      <c r="K128" s="112">
        <v>40.613194992927198</v>
      </c>
      <c r="L128" s="109">
        <v>9.4124971470899155</v>
      </c>
      <c r="M128" s="113">
        <v>30.938781803830693</v>
      </c>
      <c r="N128" s="112">
        <v>31.571911227243383</v>
      </c>
      <c r="O128" s="112">
        <v>26.999075668914358</v>
      </c>
      <c r="P128" s="112">
        <v>29.442552792838249</v>
      </c>
      <c r="Q128" s="111">
        <v>29.541327502277248</v>
      </c>
      <c r="R128" s="110">
        <v>59.194948697711069</v>
      </c>
      <c r="S128" s="112">
        <v>10.227720056638596</v>
      </c>
      <c r="T128" s="112">
        <v>38.330944948791611</v>
      </c>
      <c r="U128" s="112">
        <v>11.611261768768207</v>
      </c>
      <c r="V128" s="112">
        <v>43.465615911436657</v>
      </c>
      <c r="W128" s="112">
        <v>39.426064090150717</v>
      </c>
      <c r="X128" s="112">
        <v>44.054589773022556</v>
      </c>
      <c r="Y128" s="109">
        <v>39.652609241365795</v>
      </c>
      <c r="Z128" s="437"/>
      <c r="AA128" s="437"/>
      <c r="AB128" s="437"/>
      <c r="AC128" s="437"/>
      <c r="AD128" s="437"/>
      <c r="AE128" s="437"/>
      <c r="AF128" s="437"/>
      <c r="AG128" s="437"/>
      <c r="AH128" s="437"/>
      <c r="AI128" s="437"/>
      <c r="AJ128" s="437"/>
      <c r="AK128" s="437"/>
      <c r="AL128" s="437"/>
      <c r="AM128" s="437"/>
      <c r="AN128" s="437"/>
      <c r="AO128" s="437"/>
      <c r="AP128" s="437"/>
      <c r="AQ128" s="437"/>
      <c r="AR128" s="437"/>
      <c r="AS128" s="437"/>
      <c r="AT128" s="437"/>
      <c r="AU128" s="437"/>
      <c r="AV128" s="437"/>
      <c r="AW128" s="437"/>
      <c r="AX128" s="437"/>
      <c r="AY128" s="437"/>
      <c r="AZ128" s="800"/>
      <c r="BA128" s="1039" t="s">
        <v>110</v>
      </c>
      <c r="BB128" s="583" t="s">
        <v>50</v>
      </c>
      <c r="BC128" s="41" t="s">
        <v>36</v>
      </c>
      <c r="BD128" s="37" t="s">
        <v>36</v>
      </c>
      <c r="BE128" s="37" t="s">
        <v>36</v>
      </c>
      <c r="BF128" s="37" t="s">
        <v>36</v>
      </c>
      <c r="BG128" s="32" t="s">
        <v>36</v>
      </c>
      <c r="BH128" s="41" t="s">
        <v>36</v>
      </c>
      <c r="BI128" s="37" t="s">
        <v>36</v>
      </c>
      <c r="BJ128" s="37" t="s">
        <v>36</v>
      </c>
      <c r="BK128" s="37" t="s">
        <v>36</v>
      </c>
      <c r="BL128" s="32" t="s">
        <v>36</v>
      </c>
      <c r="BM128" s="41" t="s">
        <v>36</v>
      </c>
      <c r="BN128" s="37" t="s">
        <v>36</v>
      </c>
      <c r="BO128" s="37" t="s">
        <v>36</v>
      </c>
      <c r="BP128" s="37" t="s">
        <v>36</v>
      </c>
      <c r="BQ128" s="32" t="s">
        <v>36</v>
      </c>
      <c r="BR128" s="41" t="s">
        <v>36</v>
      </c>
      <c r="BS128" s="37" t="s">
        <v>36</v>
      </c>
      <c r="BT128" s="37" t="s">
        <v>36</v>
      </c>
      <c r="BU128" s="37" t="s">
        <v>36</v>
      </c>
      <c r="BV128" s="37" t="s">
        <v>36</v>
      </c>
      <c r="BW128" s="37" t="s">
        <v>36</v>
      </c>
      <c r="BX128" s="37" t="s">
        <v>36</v>
      </c>
      <c r="BY128" s="27" t="s">
        <v>36</v>
      </c>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307" customFormat="true" ht="15" customHeight="true" x14ac:dyDescent="0.2">
      <c r="A129" s="1052"/>
      <c r="B129" s="379" t="s">
        <v>49</v>
      </c>
      <c r="C129" s="108">
        <v>67.508898514019478</v>
      </c>
      <c r="D129" s="107">
        <v>68.440529833612317</v>
      </c>
      <c r="E129" s="107">
        <v>56.914191858828978</v>
      </c>
      <c r="F129" s="107">
        <v>53.234882369392864</v>
      </c>
      <c r="G129" s="106">
        <v>72.791665120530595</v>
      </c>
      <c r="H129" s="105">
        <v>41.152009549723893</v>
      </c>
      <c r="I129" s="107">
        <v>35.262849324925924</v>
      </c>
      <c r="J129" s="107">
        <v>40.860257822036502</v>
      </c>
      <c r="K129" s="107">
        <v>59.386805007072674</v>
      </c>
      <c r="L129" s="104">
        <v>90.587502852910049</v>
      </c>
      <c r="M129" s="108">
        <v>69.061218196169321</v>
      </c>
      <c r="N129" s="107">
        <v>68.428088772756652</v>
      </c>
      <c r="O129" s="107">
        <v>73.000924331085557</v>
      </c>
      <c r="P129" s="107">
        <v>70.557447207161587</v>
      </c>
      <c r="Q129" s="106">
        <v>70.458672497722603</v>
      </c>
      <c r="R129" s="105">
        <v>40.805051302288774</v>
      </c>
      <c r="S129" s="107">
        <v>89.772279943361369</v>
      </c>
      <c r="T129" s="107">
        <v>61.669055051208289</v>
      </c>
      <c r="U129" s="107">
        <v>88.388738231231784</v>
      </c>
      <c r="V129" s="107">
        <v>56.534384088563904</v>
      </c>
      <c r="W129" s="107">
        <v>60.573935909849254</v>
      </c>
      <c r="X129" s="107">
        <v>55.945410226977522</v>
      </c>
      <c r="Y129" s="104">
        <v>60.34739075863417</v>
      </c>
      <c r="Z129" s="437"/>
      <c r="AA129" s="437"/>
      <c r="AB129" s="437"/>
      <c r="AC129" s="437"/>
      <c r="AD129" s="437"/>
      <c r="AE129" s="437"/>
      <c r="AF129" s="437"/>
      <c r="AG129" s="437"/>
      <c r="AH129" s="437"/>
      <c r="AI129" s="437"/>
      <c r="AJ129" s="437"/>
      <c r="AK129" s="437"/>
      <c r="AL129" s="437"/>
      <c r="AM129" s="437"/>
      <c r="AN129" s="437"/>
      <c r="AO129" s="437"/>
      <c r="AP129" s="437"/>
      <c r="AQ129" s="437"/>
      <c r="AR129" s="437"/>
      <c r="AS129" s="437"/>
      <c r="AT129" s="437"/>
      <c r="AU129" s="437"/>
      <c r="AV129" s="437"/>
      <c r="AW129" s="437"/>
      <c r="AX129" s="437"/>
      <c r="AY129" s="437"/>
      <c r="AZ129" s="800"/>
      <c r="BA129" s="1040"/>
      <c r="BB129" s="584" t="s">
        <v>49</v>
      </c>
      <c r="BC129" s="40" t="s">
        <v>36</v>
      </c>
      <c r="BD129" s="36" t="s">
        <v>36</v>
      </c>
      <c r="BE129" s="36" t="s">
        <v>36</v>
      </c>
      <c r="BF129" s="36" t="s">
        <v>36</v>
      </c>
      <c r="BG129" s="31" t="s">
        <v>36</v>
      </c>
      <c r="BH129" s="40" t="s">
        <v>36</v>
      </c>
      <c r="BI129" s="36" t="s">
        <v>36</v>
      </c>
      <c r="BJ129" s="36" t="s">
        <v>36</v>
      </c>
      <c r="BK129" s="36" t="s">
        <v>36</v>
      </c>
      <c r="BL129" s="31" t="s">
        <v>36</v>
      </c>
      <c r="BM129" s="40" t="s">
        <v>36</v>
      </c>
      <c r="BN129" s="36" t="s">
        <v>36</v>
      </c>
      <c r="BO129" s="36" t="s">
        <v>36</v>
      </c>
      <c r="BP129" s="36" t="s">
        <v>36</v>
      </c>
      <c r="BQ129" s="31" t="s">
        <v>36</v>
      </c>
      <c r="BR129" s="40" t="s">
        <v>36</v>
      </c>
      <c r="BS129" s="36" t="s">
        <v>36</v>
      </c>
      <c r="BT129" s="36" t="s">
        <v>36</v>
      </c>
      <c r="BU129" s="36" t="s">
        <v>36</v>
      </c>
      <c r="BV129" s="36" t="s">
        <v>36</v>
      </c>
      <c r="BW129" s="36" t="s">
        <v>36</v>
      </c>
      <c r="BX129" s="36" t="s">
        <v>36</v>
      </c>
      <c r="BY129" s="26" t="s">
        <v>36</v>
      </c>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03" customFormat="true" ht="15" customHeight="true" x14ac:dyDescent="0.2">
      <c r="A130" s="1058" t="s">
        <v>48</v>
      </c>
      <c r="B130" s="375" t="s">
        <v>43</v>
      </c>
      <c r="C130" s="382">
        <f>C159/(C159+C160)*100</f>
        <v>70.712772473057328</v>
      </c>
      <c r="D130" s="383">
        <f t="shared" ref="D130:Y130" si="6">D159/(D159+D160)*100</f>
        <v>83.402026099579132</v>
      </c>
      <c r="E130" s="383">
        <f t="shared" si="6"/>
        <v>91.15481019379348</v>
      </c>
      <c r="F130" s="383">
        <f t="shared" si="6"/>
        <v>94.400129151185126</v>
      </c>
      <c r="G130" s="384">
        <f t="shared" si="6"/>
        <v>97.184750852057135</v>
      </c>
      <c r="H130" s="385">
        <f t="shared" si="6"/>
        <v>83.034253075920972</v>
      </c>
      <c r="I130" s="383">
        <f t="shared" si="6"/>
        <v>94.040246949268393</v>
      </c>
      <c r="J130" s="383">
        <f t="shared" si="6"/>
        <v>95.266958577509854</v>
      </c>
      <c r="K130" s="383">
        <f t="shared" si="6"/>
        <v>95.018394632194557</v>
      </c>
      <c r="L130" s="386">
        <f t="shared" si="6"/>
        <v>100</v>
      </c>
      <c r="M130" s="382">
        <f t="shared" si="6"/>
        <v>68.771687449750928</v>
      </c>
      <c r="N130" s="383">
        <f t="shared" si="6"/>
        <v>79.153117388142093</v>
      </c>
      <c r="O130" s="383">
        <f t="shared" si="6"/>
        <v>84.641624091579843</v>
      </c>
      <c r="P130" s="383">
        <f t="shared" si="6"/>
        <v>90.154068819339827</v>
      </c>
      <c r="Q130" s="384">
        <f t="shared" si="6"/>
        <v>95.505889809905113</v>
      </c>
      <c r="R130" s="385">
        <f t="shared" si="6"/>
        <v>100</v>
      </c>
      <c r="S130" s="383">
        <f t="shared" si="6"/>
        <v>87.764854361267368</v>
      </c>
      <c r="T130" s="383">
        <f t="shared" si="6"/>
        <v>97.346825234030419</v>
      </c>
      <c r="U130" s="383">
        <f t="shared" si="6"/>
        <v>32.843693046212721</v>
      </c>
      <c r="V130" s="383">
        <f t="shared" si="6"/>
        <v>93.649449618966969</v>
      </c>
      <c r="W130" s="383">
        <f t="shared" si="6"/>
        <v>95.578179160873717</v>
      </c>
      <c r="X130" s="383">
        <f t="shared" si="6"/>
        <v>94.721161911950531</v>
      </c>
      <c r="Y130" s="386">
        <f t="shared" si="6"/>
        <v>66.103326574000647</v>
      </c>
      <c r="Z130" s="774"/>
      <c r="AA130" s="774"/>
      <c r="AB130" s="774"/>
      <c r="AC130" s="774"/>
      <c r="AD130" s="774"/>
      <c r="AE130" s="774"/>
      <c r="AF130" s="774"/>
      <c r="AG130" s="774"/>
      <c r="AH130" s="774"/>
      <c r="AI130" s="774"/>
      <c r="AJ130" s="774"/>
      <c r="AK130" s="774"/>
      <c r="AL130" s="774"/>
      <c r="AM130" s="774"/>
      <c r="AN130" s="774"/>
      <c r="AO130" s="774"/>
      <c r="AP130" s="774"/>
      <c r="AQ130" s="774"/>
      <c r="AR130" s="774"/>
      <c r="AS130" s="774"/>
      <c r="AT130" s="774"/>
      <c r="AU130" s="774"/>
      <c r="AV130" s="774"/>
      <c r="AW130" s="774"/>
      <c r="AX130" s="774"/>
      <c r="AY130" s="774"/>
      <c r="AZ130" s="343"/>
      <c r="BB130" s="305"/>
      <c r="BZ130" s="343"/>
      <c r="CA130" s="343"/>
      <c r="CB130" s="343"/>
      <c r="CC130" s="343"/>
      <c r="CD130" s="343"/>
      <c r="CE130" s="343"/>
      <c r="CF130" s="343"/>
      <c r="CG130" s="343"/>
      <c r="CH130" s="343"/>
      <c r="CI130" s="343"/>
      <c r="CJ130" s="343"/>
      <c r="CK130" s="343"/>
      <c r="CL130" s="343"/>
      <c r="CM130" s="343"/>
      <c r="CN130" s="343"/>
      <c r="CO130" s="343"/>
      <c r="CP130" s="343"/>
      <c r="CQ130" s="343"/>
      <c r="CR130" s="343"/>
      <c r="CS130" s="343"/>
      <c r="CT130" s="343"/>
      <c r="CU130" s="343"/>
      <c r="CV130" s="343"/>
      <c r="CW130" s="343"/>
      <c r="CX130" s="343"/>
      <c r="CY130" s="343"/>
      <c r="CZ130" s="343"/>
    </row>
    <row r="131" s="303" customFormat="true" ht="15" customHeight="true" x14ac:dyDescent="0.2">
      <c r="A131" s="1059"/>
      <c r="B131" s="371" t="s">
        <v>47</v>
      </c>
      <c r="C131" s="387"/>
      <c r="D131" s="388"/>
      <c r="E131" s="388"/>
      <c r="F131" s="388"/>
      <c r="G131" s="389"/>
      <c r="H131" s="390"/>
      <c r="I131" s="388"/>
      <c r="J131" s="388"/>
      <c r="K131" s="388"/>
      <c r="L131" s="391"/>
      <c r="M131" s="387"/>
      <c r="N131" s="388"/>
      <c r="O131" s="388"/>
      <c r="P131" s="388"/>
      <c r="Q131" s="389"/>
      <c r="R131" s="390"/>
      <c r="S131" s="388"/>
      <c r="T131" s="388"/>
      <c r="U131" s="388"/>
      <c r="V131" s="388"/>
      <c r="W131" s="388"/>
      <c r="X131" s="388"/>
      <c r="Y131" s="391"/>
      <c r="Z131" s="774"/>
      <c r="AA131" s="774"/>
      <c r="AB131" s="774"/>
      <c r="AC131" s="774"/>
      <c r="AD131" s="774"/>
      <c r="AE131" s="774"/>
      <c r="AF131" s="774"/>
      <c r="AG131" s="774"/>
      <c r="AH131" s="774"/>
      <c r="AI131" s="774"/>
      <c r="AJ131" s="774"/>
      <c r="AK131" s="774"/>
      <c r="AL131" s="774"/>
      <c r="AM131" s="774"/>
      <c r="AN131" s="774"/>
      <c r="AO131" s="774"/>
      <c r="AP131" s="774"/>
      <c r="AQ131" s="774"/>
      <c r="AR131" s="774"/>
      <c r="AS131" s="774"/>
      <c r="AT131" s="774"/>
      <c r="AU131" s="774"/>
      <c r="AV131" s="774"/>
      <c r="AW131" s="774"/>
      <c r="AX131" s="774"/>
      <c r="AY131" s="774"/>
      <c r="AZ131" s="343"/>
      <c r="BB131" s="305"/>
      <c r="BZ131" s="343"/>
      <c r="CA131" s="343"/>
      <c r="CB131" s="343"/>
      <c r="CC131" s="343"/>
      <c r="CD131" s="343"/>
      <c r="CE131" s="343"/>
      <c r="CF131" s="343"/>
      <c r="CG131" s="343"/>
      <c r="CH131" s="343"/>
      <c r="CI131" s="343"/>
      <c r="CJ131" s="343"/>
      <c r="CK131" s="343"/>
      <c r="CL131" s="343"/>
      <c r="CM131" s="343"/>
      <c r="CN131" s="343"/>
      <c r="CO131" s="343"/>
      <c r="CP131" s="343"/>
      <c r="CQ131" s="343"/>
      <c r="CR131" s="343"/>
      <c r="CS131" s="343"/>
      <c r="CT131" s="343"/>
      <c r="CU131" s="343"/>
      <c r="CV131" s="343"/>
      <c r="CW131" s="343"/>
      <c r="CX131" s="343"/>
      <c r="CY131" s="343"/>
      <c r="CZ131" s="343"/>
    </row>
    <row r="132" s="303" customFormat="true" ht="15" customHeight="true" x14ac:dyDescent="0.2">
      <c r="A132" s="1060"/>
      <c r="B132" s="372" t="s">
        <v>47</v>
      </c>
      <c r="C132" s="392"/>
      <c r="D132" s="393"/>
      <c r="E132" s="393"/>
      <c r="F132" s="393"/>
      <c r="G132" s="394"/>
      <c r="H132" s="395"/>
      <c r="I132" s="393"/>
      <c r="J132" s="393"/>
      <c r="K132" s="393"/>
      <c r="L132" s="396"/>
      <c r="M132" s="392"/>
      <c r="N132" s="393"/>
      <c r="O132" s="393"/>
      <c r="P132" s="393"/>
      <c r="Q132" s="394"/>
      <c r="R132" s="14"/>
      <c r="S132" s="13"/>
      <c r="T132" s="13"/>
      <c r="U132" s="13"/>
      <c r="V132" s="13"/>
      <c r="W132" s="13"/>
      <c r="X132" s="13"/>
      <c r="Y132" s="8"/>
      <c r="Z132" s="774"/>
      <c r="AA132" s="774"/>
      <c r="AB132" s="774"/>
      <c r="AC132" s="774"/>
      <c r="AD132" s="774"/>
      <c r="AE132" s="774"/>
      <c r="AF132" s="774"/>
      <c r="AG132" s="774"/>
      <c r="AH132" s="774"/>
      <c r="AI132" s="774"/>
      <c r="AJ132" s="774"/>
      <c r="AK132" s="774"/>
      <c r="AL132" s="774"/>
      <c r="AM132" s="774"/>
      <c r="AN132" s="774"/>
      <c r="AO132" s="774"/>
      <c r="AP132" s="774"/>
      <c r="AQ132" s="774"/>
      <c r="AR132" s="774"/>
      <c r="AS132" s="774"/>
      <c r="AT132" s="774"/>
      <c r="AU132" s="774"/>
      <c r="AV132" s="774"/>
      <c r="AW132" s="774"/>
      <c r="AX132" s="774"/>
      <c r="AY132" s="774"/>
      <c r="AZ132" s="343"/>
      <c r="BB132" s="305"/>
      <c r="BZ132" s="343"/>
      <c r="CA132" s="343"/>
      <c r="CB132" s="343"/>
      <c r="CC132" s="343"/>
      <c r="CD132" s="343"/>
      <c r="CE132" s="343"/>
      <c r="CF132" s="343"/>
      <c r="CG132" s="343"/>
      <c r="CH132" s="343"/>
      <c r="CI132" s="343"/>
      <c r="CJ132" s="343"/>
      <c r="CK132" s="343"/>
      <c r="CL132" s="343"/>
      <c r="CM132" s="343"/>
      <c r="CN132" s="343"/>
      <c r="CO132" s="343"/>
      <c r="CP132" s="343"/>
      <c r="CQ132" s="343"/>
      <c r="CR132" s="343"/>
      <c r="CS132" s="343"/>
      <c r="CT132" s="343"/>
      <c r="CU132" s="343"/>
      <c r="CV132" s="343"/>
      <c r="CW132" s="343"/>
      <c r="CX132" s="343"/>
      <c r="CY132" s="343"/>
      <c r="CZ132" s="343"/>
    </row>
    <row r="133" s="307" customFormat="true" ht="15" customHeight="true" x14ac:dyDescent="0.2">
      <c r="A133" s="302"/>
      <c r="B133" s="374"/>
      <c r="C133" s="1054" t="s">
        <v>116</v>
      </c>
      <c r="D133" s="1055"/>
      <c r="E133" s="1055"/>
      <c r="F133" s="1055"/>
      <c r="G133" s="1056"/>
      <c r="H133" s="1057" t="s">
        <v>39</v>
      </c>
      <c r="I133" s="1048"/>
      <c r="J133" s="1048"/>
      <c r="K133" s="1048"/>
      <c r="L133" s="1050"/>
      <c r="M133" s="1047" t="s">
        <v>38</v>
      </c>
      <c r="N133" s="1048"/>
      <c r="O133" s="1048"/>
      <c r="P133" s="1048"/>
      <c r="Q133" s="1050"/>
      <c r="R133" s="16" t="s">
        <v>144</v>
      </c>
      <c r="S133" s="426"/>
      <c r="T133" s="426"/>
      <c r="U133" s="426"/>
      <c r="V133" s="426"/>
      <c r="W133" s="426"/>
      <c r="X133" s="426"/>
      <c r="Y133" s="426"/>
      <c r="Z133" s="437"/>
      <c r="AA133" s="437"/>
      <c r="AB133" s="437"/>
      <c r="AC133" s="437"/>
      <c r="AD133" s="437"/>
      <c r="AE133" s="437"/>
      <c r="AF133" s="437"/>
      <c r="AG133" s="437"/>
      <c r="AH133" s="437"/>
      <c r="AI133" s="437"/>
      <c r="AJ133" s="437"/>
      <c r="AK133" s="437"/>
      <c r="AL133" s="437"/>
      <c r="AM133" s="437"/>
      <c r="AN133" s="437"/>
      <c r="AO133" s="437"/>
      <c r="AP133" s="437"/>
      <c r="AQ133" s="437"/>
      <c r="AR133" s="437"/>
      <c r="AS133" s="437"/>
      <c r="AT133" s="437"/>
      <c r="AU133" s="437"/>
      <c r="AV133" s="437"/>
      <c r="AW133" s="437"/>
      <c r="AX133" s="437"/>
      <c r="AY133" s="437"/>
      <c r="AZ133" s="800"/>
      <c r="BA133" s="344" t="s">
        <v>132</v>
      </c>
      <c r="BB133" s="288" t="s">
        <v>100</v>
      </c>
      <c r="BC133" s="1042" t="s">
        <v>116</v>
      </c>
      <c r="BD133" s="1043"/>
      <c r="BE133" s="1043"/>
      <c r="BF133" s="1043"/>
      <c r="BG133" s="1044"/>
      <c r="BH133" s="1042" t="s">
        <v>39</v>
      </c>
      <c r="BI133" s="1043"/>
      <c r="BJ133" s="1043"/>
      <c r="BK133" s="1043"/>
      <c r="BL133" s="1044"/>
      <c r="BM133" s="1042" t="s">
        <v>38</v>
      </c>
      <c r="BN133" s="1043"/>
      <c r="BO133" s="1043"/>
      <c r="BP133" s="1043"/>
      <c r="BQ133" s="1045"/>
      <c r="BR133" s="15" t="s">
        <v>144</v>
      </c>
      <c r="BS133" s="426"/>
      <c r="BT133" s="426"/>
      <c r="BU133" s="426"/>
      <c r="BV133" s="426"/>
      <c r="BW133" s="426"/>
      <c r="BX133" s="426"/>
      <c r="BY133" s="426"/>
      <c r="BZ133" s="342"/>
      <c r="CA133" s="342"/>
      <c r="CB133" s="342"/>
      <c r="CC133" s="342"/>
      <c r="CD133" s="342"/>
      <c r="CE133" s="342"/>
      <c r="CF133" s="342"/>
      <c r="CG133" s="342"/>
      <c r="CH133" s="342"/>
      <c r="CI133" s="342"/>
      <c r="CJ133" s="342"/>
      <c r="CK133" s="342"/>
      <c r="CL133" s="342"/>
      <c r="CM133" s="342"/>
      <c r="CN133" s="342"/>
      <c r="CO133" s="342"/>
      <c r="CP133" s="342"/>
      <c r="CQ133" s="342"/>
      <c r="CR133" s="342"/>
      <c r="CS133" s="342"/>
      <c r="CT133" s="342"/>
      <c r="CU133" s="342"/>
      <c r="CV133" s="342"/>
      <c r="CW133" s="342"/>
      <c r="CX133" s="342"/>
      <c r="CY133" s="342"/>
      <c r="CZ133" s="342"/>
    </row>
    <row r="134" s="307" customFormat="true" ht="12.75" x14ac:dyDescent="0.2">
      <c r="A134" s="329" t="s">
        <v>70</v>
      </c>
      <c r="B134" s="374"/>
      <c r="C134" s="417" t="s">
        <v>0</v>
      </c>
      <c r="D134" s="590" t="s">
        <v>1</v>
      </c>
      <c r="E134" s="590" t="s">
        <v>2</v>
      </c>
      <c r="F134" s="590" t="s">
        <v>3</v>
      </c>
      <c r="G134" s="591" t="s">
        <v>4</v>
      </c>
      <c r="H134" s="380" t="s">
        <v>0</v>
      </c>
      <c r="I134" s="592" t="s">
        <v>1</v>
      </c>
      <c r="J134" s="592" t="s">
        <v>2</v>
      </c>
      <c r="K134" s="592" t="s">
        <v>3</v>
      </c>
      <c r="L134" s="593" t="s">
        <v>4</v>
      </c>
      <c r="M134" s="381" t="s">
        <v>0</v>
      </c>
      <c r="N134" s="592" t="s">
        <v>1</v>
      </c>
      <c r="O134" s="592" t="s">
        <v>2</v>
      </c>
      <c r="P134" s="592" t="s">
        <v>3</v>
      </c>
      <c r="Q134" s="588" t="s">
        <v>4</v>
      </c>
      <c r="R134" s="380" t="s">
        <v>240</v>
      </c>
      <c r="S134" s="592" t="s">
        <v>241</v>
      </c>
      <c r="T134" s="592" t="s">
        <v>242</v>
      </c>
      <c r="U134" s="592" t="s">
        <v>243</v>
      </c>
      <c r="V134" s="592" t="s">
        <v>244</v>
      </c>
      <c r="W134" s="592" t="s">
        <v>245</v>
      </c>
      <c r="X134" s="592" t="s">
        <v>246</v>
      </c>
      <c r="Y134" s="593" t="s">
        <v>247</v>
      </c>
      <c r="Z134" s="437"/>
      <c r="AA134" s="437"/>
      <c r="AB134" s="437"/>
      <c r="AC134" s="437"/>
      <c r="AD134" s="437"/>
      <c r="AE134" s="437"/>
      <c r="AF134" s="437"/>
      <c r="AG134" s="437"/>
      <c r="AH134" s="437"/>
      <c r="AI134" s="437"/>
      <c r="AJ134" s="437"/>
      <c r="AK134" s="437"/>
      <c r="AL134" s="437"/>
      <c r="AM134" s="437"/>
      <c r="AN134" s="437"/>
      <c r="AO134" s="437"/>
      <c r="AP134" s="437"/>
      <c r="AQ134" s="437"/>
      <c r="AR134" s="437"/>
      <c r="AS134" s="437"/>
      <c r="AT134" s="437"/>
      <c r="AU134" s="437"/>
      <c r="AV134" s="437"/>
      <c r="AW134" s="437"/>
      <c r="AX134" s="437"/>
      <c r="AY134" s="437"/>
      <c r="AZ134" s="800"/>
      <c r="BA134" s="329" t="s">
        <v>118</v>
      </c>
      <c r="BB134" s="328"/>
      <c r="BC134" s="455" t="s">
        <v>0</v>
      </c>
      <c r="BD134" s="326" t="s">
        <v>1</v>
      </c>
      <c r="BE134" s="326" t="s">
        <v>2</v>
      </c>
      <c r="BF134" s="326" t="s">
        <v>3</v>
      </c>
      <c r="BG134" s="456" t="s">
        <v>4</v>
      </c>
      <c r="BH134" s="455" t="s">
        <v>0</v>
      </c>
      <c r="BI134" s="326" t="s">
        <v>1</v>
      </c>
      <c r="BJ134" s="326" t="s">
        <v>2</v>
      </c>
      <c r="BK134" s="326" t="s">
        <v>3</v>
      </c>
      <c r="BL134" s="456" t="s">
        <v>4</v>
      </c>
      <c r="BM134" s="455" t="s">
        <v>0</v>
      </c>
      <c r="BN134" s="326" t="s">
        <v>1</v>
      </c>
      <c r="BO134" s="326" t="s">
        <v>2</v>
      </c>
      <c r="BP134" s="326" t="s">
        <v>3</v>
      </c>
      <c r="BQ134" s="456" t="s">
        <v>4</v>
      </c>
      <c r="BR134" s="455" t="s">
        <v>240</v>
      </c>
      <c r="BS134" s="326" t="s">
        <v>241</v>
      </c>
      <c r="BT134" s="326" t="s">
        <v>242</v>
      </c>
      <c r="BU134" s="326" t="s">
        <v>243</v>
      </c>
      <c r="BV134" s="326" t="s">
        <v>244</v>
      </c>
      <c r="BW134" s="326" t="s">
        <v>245</v>
      </c>
      <c r="BX134" s="326" t="s">
        <v>246</v>
      </c>
      <c r="BY134" s="327" t="s">
        <v>247</v>
      </c>
      <c r="BZ134" s="803"/>
      <c r="CA134" s="803"/>
      <c r="CB134" s="803"/>
      <c r="CC134" s="803"/>
      <c r="CD134" s="803"/>
      <c r="CE134" s="803"/>
      <c r="CF134" s="803"/>
      <c r="CG134" s="803"/>
      <c r="CH134" s="803"/>
      <c r="CI134" s="803"/>
      <c r="CJ134" s="803"/>
      <c r="CK134" s="803"/>
      <c r="CL134" s="803"/>
      <c r="CM134" s="803"/>
      <c r="CN134" s="803"/>
      <c r="CO134" s="803"/>
      <c r="CP134" s="803"/>
      <c r="CQ134" s="803"/>
      <c r="CR134" s="803"/>
      <c r="CS134" s="803"/>
      <c r="CT134" s="803"/>
      <c r="CU134" s="803"/>
      <c r="CV134" s="803"/>
      <c r="CW134" s="803"/>
      <c r="CX134" s="803"/>
      <c r="CY134" s="803"/>
      <c r="CZ134" s="803"/>
    </row>
    <row r="135" s="307" customFormat="true" ht="15" customHeight="true" x14ac:dyDescent="0.2">
      <c r="A135" s="1053" t="s">
        <v>46</v>
      </c>
      <c r="B135" s="377" t="s">
        <v>45</v>
      </c>
      <c r="C135" s="118">
        <v>0</v>
      </c>
      <c r="D135" s="117">
        <v>9.030386439396329E-2</v>
      </c>
      <c r="E135" s="117">
        <v>1.118735216860216</v>
      </c>
      <c r="F135" s="117">
        <v>2.9095114189112721</v>
      </c>
      <c r="G135" s="116">
        <v>12.753306404766256</v>
      </c>
      <c r="H135" s="115">
        <v>0.57524015475686019</v>
      </c>
      <c r="I135" s="117">
        <v>5.0981822659121354</v>
      </c>
      <c r="J135" s="117">
        <v>7.0164918117472368</v>
      </c>
      <c r="K135" s="117">
        <v>12.768348769595905</v>
      </c>
      <c r="L135" s="114">
        <v>13.12608101216667</v>
      </c>
      <c r="M135" s="118">
        <v>0</v>
      </c>
      <c r="N135" s="117">
        <v>0</v>
      </c>
      <c r="O135" s="117">
        <v>0</v>
      </c>
      <c r="P135" s="117">
        <v>0</v>
      </c>
      <c r="Q135" s="116">
        <v>3.062679692948548</v>
      </c>
      <c r="R135" s="115">
        <v>45.53846153846149</v>
      </c>
      <c r="S135" s="117">
        <v>0</v>
      </c>
      <c r="T135" s="117">
        <v>1.7397660846818093</v>
      </c>
      <c r="U135" s="117">
        <v>0.16216219077885924</v>
      </c>
      <c r="V135" s="117">
        <v>5.2787503366550146</v>
      </c>
      <c r="W135" s="117">
        <v>0.52562923519601279</v>
      </c>
      <c r="X135" s="117">
        <v>0</v>
      </c>
      <c r="Y135" s="114">
        <v>0</v>
      </c>
      <c r="Z135" s="437"/>
      <c r="AA135" s="437"/>
      <c r="AB135" s="437"/>
      <c r="AC135" s="437"/>
      <c r="AD135" s="437"/>
      <c r="AE135" s="437"/>
      <c r="AF135" s="437"/>
      <c r="AG135" s="437"/>
      <c r="AH135" s="437"/>
      <c r="AI135" s="437"/>
      <c r="AJ135" s="437"/>
      <c r="AK135" s="437"/>
      <c r="AL135" s="437"/>
      <c r="AM135" s="437"/>
      <c r="AN135" s="437"/>
      <c r="AO135" s="437"/>
      <c r="AP135" s="437"/>
      <c r="AQ135" s="437"/>
      <c r="AR135" s="437"/>
      <c r="AS135" s="437"/>
      <c r="AT135" s="437"/>
      <c r="AU135" s="437"/>
      <c r="AV135" s="437"/>
      <c r="AW135" s="437"/>
      <c r="AX135" s="437"/>
      <c r="AY135" s="437"/>
      <c r="AZ135" s="800"/>
      <c r="BA135" s="1041" t="s">
        <v>46</v>
      </c>
      <c r="BB135" s="585" t="s">
        <v>45</v>
      </c>
      <c r="BC135" s="42" t="s">
        <v>36</v>
      </c>
      <c r="BD135" s="38" t="s">
        <v>36</v>
      </c>
      <c r="BE135" s="38" t="s">
        <v>36</v>
      </c>
      <c r="BF135" s="38" t="s">
        <v>36</v>
      </c>
      <c r="BG135" s="33" t="s">
        <v>36</v>
      </c>
      <c r="BH135" s="42" t="s">
        <v>36</v>
      </c>
      <c r="BI135" s="38" t="s">
        <v>36</v>
      </c>
      <c r="BJ135" s="38" t="s">
        <v>36</v>
      </c>
      <c r="BK135" s="38" t="s">
        <v>36</v>
      </c>
      <c r="BL135" s="33" t="s">
        <v>36</v>
      </c>
      <c r="BM135" s="42" t="s">
        <v>36</v>
      </c>
      <c r="BN135" s="38" t="s">
        <v>36</v>
      </c>
      <c r="BO135" s="38" t="s">
        <v>36</v>
      </c>
      <c r="BP135" s="38" t="s">
        <v>36</v>
      </c>
      <c r="BQ135" s="33" t="s">
        <v>36</v>
      </c>
      <c r="BR135" s="42" t="s">
        <v>36</v>
      </c>
      <c r="BS135" s="38" t="s">
        <v>36</v>
      </c>
      <c r="BT135" s="38" t="s">
        <v>36</v>
      </c>
      <c r="BU135" s="38" t="s">
        <v>36</v>
      </c>
      <c r="BV135" s="38" t="s">
        <v>36</v>
      </c>
      <c r="BW135" s="38" t="s">
        <v>36</v>
      </c>
      <c r="BX135" s="38" t="s">
        <v>36</v>
      </c>
      <c r="BY135" s="28" t="s">
        <v>36</v>
      </c>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307" customFormat="true" ht="15" customHeight="true" x14ac:dyDescent="0.2">
      <c r="A136" s="1051"/>
      <c r="B136" s="378" t="s">
        <v>44</v>
      </c>
      <c r="C136" s="113">
        <v>0</v>
      </c>
      <c r="D136" s="112">
        <v>4.8607196998692065E-2</v>
      </c>
      <c r="E136" s="112">
        <v>2.4542832504669581</v>
      </c>
      <c r="F136" s="112">
        <v>8.4505684992209016</v>
      </c>
      <c r="G136" s="111">
        <v>44.051304633868554</v>
      </c>
      <c r="H136" s="110">
        <v>2.5988149109771044</v>
      </c>
      <c r="I136" s="112">
        <v>7.158935357154264</v>
      </c>
      <c r="J136" s="112">
        <v>15.843939472430964</v>
      </c>
      <c r="K136" s="112">
        <v>31.349507144733224</v>
      </c>
      <c r="L136" s="109">
        <v>68.22326176583735</v>
      </c>
      <c r="M136" s="113">
        <v>0</v>
      </c>
      <c r="N136" s="112">
        <v>0</v>
      </c>
      <c r="O136" s="112">
        <v>0</v>
      </c>
      <c r="P136" s="112">
        <v>0.98511146793397086</v>
      </c>
      <c r="Q136" s="111">
        <v>9.4149997118110083</v>
      </c>
      <c r="R136" s="110">
        <v>27.384615384615319</v>
      </c>
      <c r="S136" s="112">
        <v>0.93615126112586522</v>
      </c>
      <c r="T136" s="112">
        <v>4.4230453599472535</v>
      </c>
      <c r="U136" s="112">
        <v>0.97954403106327859</v>
      </c>
      <c r="V136" s="112">
        <v>32.911392405063488</v>
      </c>
      <c r="W136" s="112">
        <v>1.1817301309419501</v>
      </c>
      <c r="X136" s="112">
        <v>0.5166979775612025</v>
      </c>
      <c r="Y136" s="109">
        <v>3.9146577709623922</v>
      </c>
      <c r="Z136" s="437"/>
      <c r="AA136" s="437"/>
      <c r="AB136" s="437"/>
      <c r="AC136" s="437"/>
      <c r="AD136" s="437"/>
      <c r="AE136" s="437"/>
      <c r="AF136" s="437"/>
      <c r="AG136" s="437"/>
      <c r="AH136" s="437"/>
      <c r="AI136" s="437"/>
      <c r="AJ136" s="437"/>
      <c r="AK136" s="437"/>
      <c r="AL136" s="437"/>
      <c r="AM136" s="437"/>
      <c r="AN136" s="437"/>
      <c r="AO136" s="437"/>
      <c r="AP136" s="437"/>
      <c r="AQ136" s="437"/>
      <c r="AR136" s="437"/>
      <c r="AS136" s="437"/>
      <c r="AT136" s="437"/>
      <c r="AU136" s="437"/>
      <c r="AV136" s="437"/>
      <c r="AW136" s="437"/>
      <c r="AX136" s="437"/>
      <c r="AY136" s="437"/>
      <c r="AZ136" s="800"/>
      <c r="BA136" s="1039"/>
      <c r="BB136" s="583" t="s">
        <v>44</v>
      </c>
      <c r="BC136" s="41" t="s">
        <v>36</v>
      </c>
      <c r="BD136" s="37" t="s">
        <v>36</v>
      </c>
      <c r="BE136" s="37" t="s">
        <v>36</v>
      </c>
      <c r="BF136" s="37" t="s">
        <v>36</v>
      </c>
      <c r="BG136" s="32" t="s">
        <v>36</v>
      </c>
      <c r="BH136" s="41" t="s">
        <v>36</v>
      </c>
      <c r="BI136" s="37" t="s">
        <v>36</v>
      </c>
      <c r="BJ136" s="37" t="s">
        <v>36</v>
      </c>
      <c r="BK136" s="37" t="s">
        <v>36</v>
      </c>
      <c r="BL136" s="32" t="s">
        <v>36</v>
      </c>
      <c r="BM136" s="41" t="s">
        <v>36</v>
      </c>
      <c r="BN136" s="37" t="s">
        <v>36</v>
      </c>
      <c r="BO136" s="37" t="s">
        <v>36</v>
      </c>
      <c r="BP136" s="37" t="s">
        <v>36</v>
      </c>
      <c r="BQ136" s="32" t="s">
        <v>36</v>
      </c>
      <c r="BR136" s="41" t="s">
        <v>36</v>
      </c>
      <c r="BS136" s="37" t="s">
        <v>36</v>
      </c>
      <c r="BT136" s="37" t="s">
        <v>36</v>
      </c>
      <c r="BU136" s="37" t="s">
        <v>36</v>
      </c>
      <c r="BV136" s="37" t="s">
        <v>36</v>
      </c>
      <c r="BW136" s="37" t="s">
        <v>36</v>
      </c>
      <c r="BX136" s="37" t="s">
        <v>36</v>
      </c>
      <c r="BY136" s="27" t="s">
        <v>36</v>
      </c>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307" customFormat="true" ht="15" customHeight="true" x14ac:dyDescent="0.2">
      <c r="A137" s="1051"/>
      <c r="B137" s="378" t="s">
        <v>43</v>
      </c>
      <c r="C137" s="113">
        <v>60.058869170688098</v>
      </c>
      <c r="D137" s="112">
        <v>78.764843152768279</v>
      </c>
      <c r="E137" s="112">
        <v>86.59403059683541</v>
      </c>
      <c r="F137" s="112">
        <v>83.258518816061311</v>
      </c>
      <c r="G137" s="111">
        <v>40.749495448887387</v>
      </c>
      <c r="H137" s="110">
        <v>78.081637471213824</v>
      </c>
      <c r="I137" s="112">
        <v>81.738979923843729</v>
      </c>
      <c r="J137" s="112">
        <v>73.867245030986197</v>
      </c>
      <c r="K137" s="112">
        <v>51.635158660318361</v>
      </c>
      <c r="L137" s="109">
        <v>18.298819537670489</v>
      </c>
      <c r="M137" s="113">
        <v>57.798984682918551</v>
      </c>
      <c r="N137" s="112">
        <v>68.948696382916779</v>
      </c>
      <c r="O137" s="112">
        <v>81.571560917118759</v>
      </c>
      <c r="P137" s="112">
        <v>88.210968111381263</v>
      </c>
      <c r="Q137" s="111">
        <v>81.982228082701297</v>
      </c>
      <c r="R137" s="110">
        <v>24.538461538461483</v>
      </c>
      <c r="S137" s="112">
        <v>85.484215265665483</v>
      </c>
      <c r="T137" s="112">
        <v>87.887003461957519</v>
      </c>
      <c r="U137" s="112">
        <v>29.565747861444791</v>
      </c>
      <c r="V137" s="112">
        <v>57.590447975581569</v>
      </c>
      <c r="W137" s="112">
        <v>84.734044196254004</v>
      </c>
      <c r="X137" s="112">
        <v>76.632585607441229</v>
      </c>
      <c r="Y137" s="109">
        <v>61.593413144386787</v>
      </c>
      <c r="Z137" s="437"/>
      <c r="AA137" s="437"/>
      <c r="AB137" s="437"/>
      <c r="AC137" s="437"/>
      <c r="AD137" s="437"/>
      <c r="AE137" s="437"/>
      <c r="AF137" s="437"/>
      <c r="AG137" s="437"/>
      <c r="AH137" s="437"/>
      <c r="AI137" s="437"/>
      <c r="AJ137" s="437"/>
      <c r="AK137" s="437"/>
      <c r="AL137" s="437"/>
      <c r="AM137" s="437"/>
      <c r="AN137" s="437"/>
      <c r="AO137" s="437"/>
      <c r="AP137" s="437"/>
      <c r="AQ137" s="437"/>
      <c r="AR137" s="437"/>
      <c r="AS137" s="437"/>
      <c r="AT137" s="437"/>
      <c r="AU137" s="437"/>
      <c r="AV137" s="437"/>
      <c r="AW137" s="437"/>
      <c r="AX137" s="437"/>
      <c r="AY137" s="437"/>
      <c r="AZ137" s="800"/>
      <c r="BA137" s="1039"/>
      <c r="BB137" s="583" t="s">
        <v>43</v>
      </c>
      <c r="BC137" s="41" t="s">
        <v>36</v>
      </c>
      <c r="BD137" s="37" t="s">
        <v>36</v>
      </c>
      <c r="BE137" s="37" t="s">
        <v>36</v>
      </c>
      <c r="BF137" s="37" t="s">
        <v>36</v>
      </c>
      <c r="BG137" s="32" t="s">
        <v>36</v>
      </c>
      <c r="BH137" s="41" t="s">
        <v>36</v>
      </c>
      <c r="BI137" s="37" t="s">
        <v>36</v>
      </c>
      <c r="BJ137" s="37" t="s">
        <v>36</v>
      </c>
      <c r="BK137" s="37" t="s">
        <v>36</v>
      </c>
      <c r="BL137" s="32" t="s">
        <v>36</v>
      </c>
      <c r="BM137" s="41" t="s">
        <v>36</v>
      </c>
      <c r="BN137" s="37" t="s">
        <v>36</v>
      </c>
      <c r="BO137" s="37" t="s">
        <v>36</v>
      </c>
      <c r="BP137" s="37" t="s">
        <v>36</v>
      </c>
      <c r="BQ137" s="32" t="s">
        <v>36</v>
      </c>
      <c r="BR137" s="41" t="s">
        <v>36</v>
      </c>
      <c r="BS137" s="37" t="s">
        <v>36</v>
      </c>
      <c r="BT137" s="37" t="s">
        <v>36</v>
      </c>
      <c r="BU137" s="37" t="s">
        <v>36</v>
      </c>
      <c r="BV137" s="37" t="s">
        <v>36</v>
      </c>
      <c r="BW137" s="37" t="s">
        <v>36</v>
      </c>
      <c r="BX137" s="37" t="s">
        <v>36</v>
      </c>
      <c r="BY137" s="27" t="s">
        <v>36</v>
      </c>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307" customFormat="true" ht="15" customHeight="true" x14ac:dyDescent="0.2">
      <c r="A138" s="1051"/>
      <c r="B138" s="378" t="s">
        <v>42</v>
      </c>
      <c r="C138" s="113">
        <v>24.960637428970252</v>
      </c>
      <c r="D138" s="112">
        <v>15.960123745063242</v>
      </c>
      <c r="E138" s="112">
        <v>8.7533979563338491</v>
      </c>
      <c r="F138" s="112">
        <v>5.0136503187111492</v>
      </c>
      <c r="G138" s="111">
        <v>2.2521110157316078</v>
      </c>
      <c r="H138" s="110">
        <v>16.48814041438154</v>
      </c>
      <c r="I138" s="112">
        <v>5.1978721949773439</v>
      </c>
      <c r="J138" s="112">
        <v>3.2723236848354147</v>
      </c>
      <c r="K138" s="112">
        <v>3.7488867265411683</v>
      </c>
      <c r="L138" s="109">
        <v>0.35183768432539542</v>
      </c>
      <c r="M138" s="113">
        <v>26.463866793802353</v>
      </c>
      <c r="N138" s="112">
        <v>18.390180973210324</v>
      </c>
      <c r="O138" s="112">
        <v>14.869117377307298</v>
      </c>
      <c r="P138" s="112">
        <v>9.8313882226171039</v>
      </c>
      <c r="Q138" s="111">
        <v>5.1282207513092075</v>
      </c>
      <c r="R138" s="110">
        <v>0.5384615384615371</v>
      </c>
      <c r="S138" s="112">
        <v>11.913107974170325</v>
      </c>
      <c r="T138" s="112">
        <v>3.3910282320088725</v>
      </c>
      <c r="U138" s="112">
        <v>59.487651875897782</v>
      </c>
      <c r="V138" s="112">
        <v>4.1386120836700035</v>
      </c>
      <c r="W138" s="112">
        <v>4.48874286287632</v>
      </c>
      <c r="X138" s="112">
        <v>4.2707564341990389</v>
      </c>
      <c r="Y138" s="109">
        <v>30.320697984053378</v>
      </c>
      <c r="Z138" s="437"/>
      <c r="AA138" s="437"/>
      <c r="AB138" s="437"/>
      <c r="AC138" s="437"/>
      <c r="AD138" s="437"/>
      <c r="AE138" s="437"/>
      <c r="AF138" s="437"/>
      <c r="AG138" s="437"/>
      <c r="AH138" s="437"/>
      <c r="AI138" s="437"/>
      <c r="AJ138" s="437"/>
      <c r="AK138" s="437"/>
      <c r="AL138" s="437"/>
      <c r="AM138" s="437"/>
      <c r="AN138" s="437"/>
      <c r="AO138" s="437"/>
      <c r="AP138" s="437"/>
      <c r="AQ138" s="437"/>
      <c r="AR138" s="437"/>
      <c r="AS138" s="437"/>
      <c r="AT138" s="437"/>
      <c r="AU138" s="437"/>
      <c r="AV138" s="437"/>
      <c r="AW138" s="437"/>
      <c r="AX138" s="437"/>
      <c r="AY138" s="437"/>
      <c r="AZ138" s="800"/>
      <c r="BA138" s="1039"/>
      <c r="BB138" s="583" t="s">
        <v>42</v>
      </c>
      <c r="BC138" s="41" t="s">
        <v>36</v>
      </c>
      <c r="BD138" s="37" t="s">
        <v>36</v>
      </c>
      <c r="BE138" s="37" t="s">
        <v>36</v>
      </c>
      <c r="BF138" s="37" t="s">
        <v>36</v>
      </c>
      <c r="BG138" s="32" t="s">
        <v>36</v>
      </c>
      <c r="BH138" s="41" t="s">
        <v>36</v>
      </c>
      <c r="BI138" s="37" t="s">
        <v>36</v>
      </c>
      <c r="BJ138" s="37" t="s">
        <v>36</v>
      </c>
      <c r="BK138" s="37" t="s">
        <v>36</v>
      </c>
      <c r="BL138" s="32" t="s">
        <v>36</v>
      </c>
      <c r="BM138" s="41" t="s">
        <v>36</v>
      </c>
      <c r="BN138" s="37" t="s">
        <v>36</v>
      </c>
      <c r="BO138" s="37" t="s">
        <v>36</v>
      </c>
      <c r="BP138" s="37" t="s">
        <v>36</v>
      </c>
      <c r="BQ138" s="32" t="s">
        <v>36</v>
      </c>
      <c r="BR138" s="41" t="s">
        <v>36</v>
      </c>
      <c r="BS138" s="37" t="s">
        <v>36</v>
      </c>
      <c r="BT138" s="37" t="s">
        <v>36</v>
      </c>
      <c r="BU138" s="37" t="s">
        <v>36</v>
      </c>
      <c r="BV138" s="37" t="s">
        <v>36</v>
      </c>
      <c r="BW138" s="37" t="s">
        <v>36</v>
      </c>
      <c r="BX138" s="37" t="s">
        <v>36</v>
      </c>
      <c r="BY138" s="27" t="s">
        <v>36</v>
      </c>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307" customFormat="true" ht="15" customHeight="true" x14ac:dyDescent="0.2">
      <c r="A139" s="1051"/>
      <c r="B139" s="378" t="s">
        <v>19</v>
      </c>
      <c r="C139" s="113">
        <v>14.980493400341574</v>
      </c>
      <c r="D139" s="112">
        <v>5.1361220407759376</v>
      </c>
      <c r="E139" s="112">
        <v>1.079552979503611</v>
      </c>
      <c r="F139" s="112">
        <v>0.36775094709526002</v>
      </c>
      <c r="G139" s="111">
        <v>0.19378249674609666</v>
      </c>
      <c r="H139" s="110">
        <v>2.2561670486706999</v>
      </c>
      <c r="I139" s="112">
        <v>0.8060302581126314</v>
      </c>
      <c r="J139" s="112">
        <v>0</v>
      </c>
      <c r="K139" s="112">
        <v>0.49809869881116164</v>
      </c>
      <c r="L139" s="109">
        <v>0</v>
      </c>
      <c r="M139" s="113">
        <v>15.737148523279085</v>
      </c>
      <c r="N139" s="112">
        <v>12.661122643872933</v>
      </c>
      <c r="O139" s="112">
        <v>3.5593217055738999</v>
      </c>
      <c r="P139" s="112">
        <v>0.97253219806779245</v>
      </c>
      <c r="Q139" s="111">
        <v>0.41187176122987029</v>
      </c>
      <c r="R139" s="110">
        <v>1.9999999999999949</v>
      </c>
      <c r="S139" s="112">
        <v>1.6665254990382845</v>
      </c>
      <c r="T139" s="112">
        <v>2.5591568614043698</v>
      </c>
      <c r="U139" s="112">
        <v>9.8048940408153538</v>
      </c>
      <c r="V139" s="112">
        <v>8.0797199030433892E-2</v>
      </c>
      <c r="W139" s="112">
        <v>9.0698535747316704</v>
      </c>
      <c r="X139" s="112">
        <v>18.579959980798535</v>
      </c>
      <c r="Y139" s="109">
        <v>4.1712311005974847</v>
      </c>
      <c r="Z139" s="437"/>
      <c r="AA139" s="437"/>
      <c r="AB139" s="437"/>
      <c r="AC139" s="437"/>
      <c r="AD139" s="437"/>
      <c r="AE139" s="437"/>
      <c r="AF139" s="437"/>
      <c r="AG139" s="437"/>
      <c r="AH139" s="437"/>
      <c r="AI139" s="437"/>
      <c r="AJ139" s="437"/>
      <c r="AK139" s="437"/>
      <c r="AL139" s="437"/>
      <c r="AM139" s="437"/>
      <c r="AN139" s="437"/>
      <c r="AO139" s="437"/>
      <c r="AP139" s="437"/>
      <c r="AQ139" s="437"/>
      <c r="AR139" s="437"/>
      <c r="AS139" s="437"/>
      <c r="AT139" s="437"/>
      <c r="AU139" s="437"/>
      <c r="AV139" s="437"/>
      <c r="AW139" s="437"/>
      <c r="AX139" s="437"/>
      <c r="AY139" s="437"/>
      <c r="AZ139" s="800"/>
      <c r="BA139" s="1039"/>
      <c r="BB139" s="583" t="s">
        <v>19</v>
      </c>
      <c r="BC139" s="41" t="s">
        <v>36</v>
      </c>
      <c r="BD139" s="37" t="s">
        <v>36</v>
      </c>
      <c r="BE139" s="37" t="s">
        <v>36</v>
      </c>
      <c r="BF139" s="37" t="s">
        <v>36</v>
      </c>
      <c r="BG139" s="32" t="s">
        <v>36</v>
      </c>
      <c r="BH139" s="41" t="s">
        <v>36</v>
      </c>
      <c r="BI139" s="37" t="s">
        <v>36</v>
      </c>
      <c r="BJ139" s="37" t="s">
        <v>36</v>
      </c>
      <c r="BK139" s="37" t="s">
        <v>36</v>
      </c>
      <c r="BL139" s="32" t="s">
        <v>36</v>
      </c>
      <c r="BM139" s="41" t="s">
        <v>36</v>
      </c>
      <c r="BN139" s="37" t="s">
        <v>36</v>
      </c>
      <c r="BO139" s="37" t="s">
        <v>36</v>
      </c>
      <c r="BP139" s="37" t="s">
        <v>36</v>
      </c>
      <c r="BQ139" s="32" t="s">
        <v>36</v>
      </c>
      <c r="BR139" s="41" t="s">
        <v>36</v>
      </c>
      <c r="BS139" s="37" t="s">
        <v>36</v>
      </c>
      <c r="BT139" s="37" t="s">
        <v>36</v>
      </c>
      <c r="BU139" s="37" t="s">
        <v>36</v>
      </c>
      <c r="BV139" s="37" t="s">
        <v>36</v>
      </c>
      <c r="BW139" s="37" t="s">
        <v>36</v>
      </c>
      <c r="BX139" s="37" t="s">
        <v>36</v>
      </c>
      <c r="BY139" s="27" t="s">
        <v>36</v>
      </c>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02" customFormat="true" ht="15" customHeight="true" x14ac:dyDescent="0.2">
      <c r="A140" s="1051" t="s">
        <v>108</v>
      </c>
      <c r="B140" s="378" t="s">
        <v>65</v>
      </c>
      <c r="C140" s="57" t="s">
        <v>36</v>
      </c>
      <c r="D140" s="54" t="s">
        <v>36</v>
      </c>
      <c r="E140" s="54" t="s">
        <v>36</v>
      </c>
      <c r="F140" s="54" t="s">
        <v>36</v>
      </c>
      <c r="G140" s="51" t="s">
        <v>36</v>
      </c>
      <c r="H140" s="48" t="s">
        <v>36</v>
      </c>
      <c r="I140" s="54" t="s">
        <v>36</v>
      </c>
      <c r="J140" s="54" t="s">
        <v>36</v>
      </c>
      <c r="K140" s="54" t="s">
        <v>36</v>
      </c>
      <c r="L140" s="45" t="s">
        <v>36</v>
      </c>
      <c r="M140" s="57" t="s">
        <v>36</v>
      </c>
      <c r="N140" s="54" t="s">
        <v>36</v>
      </c>
      <c r="O140" s="54" t="s">
        <v>36</v>
      </c>
      <c r="P140" s="54" t="s">
        <v>36</v>
      </c>
      <c r="Q140" s="51" t="s">
        <v>36</v>
      </c>
      <c r="R140" s="48" t="s">
        <v>36</v>
      </c>
      <c r="S140" s="54" t="s">
        <v>36</v>
      </c>
      <c r="T140" s="54" t="s">
        <v>36</v>
      </c>
      <c r="U140" s="54" t="s">
        <v>36</v>
      </c>
      <c r="V140" s="54" t="s">
        <v>36</v>
      </c>
      <c r="W140" s="54" t="s">
        <v>36</v>
      </c>
      <c r="X140" s="54" t="s">
        <v>36</v>
      </c>
      <c r="Y140" s="45" t="s">
        <v>36</v>
      </c>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342"/>
      <c r="BA140" s="1039" t="s">
        <v>108</v>
      </c>
      <c r="BB140" s="583" t="s">
        <v>65</v>
      </c>
      <c r="BC140" s="41" t="s">
        <v>36</v>
      </c>
      <c r="BD140" s="37" t="s">
        <v>36</v>
      </c>
      <c r="BE140" s="37" t="s">
        <v>36</v>
      </c>
      <c r="BF140" s="37" t="s">
        <v>36</v>
      </c>
      <c r="BG140" s="32" t="s">
        <v>36</v>
      </c>
      <c r="BH140" s="41" t="s">
        <v>36</v>
      </c>
      <c r="BI140" s="37" t="s">
        <v>36</v>
      </c>
      <c r="BJ140" s="37" t="s">
        <v>36</v>
      </c>
      <c r="BK140" s="37" t="s">
        <v>36</v>
      </c>
      <c r="BL140" s="32" t="s">
        <v>36</v>
      </c>
      <c r="BM140" s="41" t="s">
        <v>36</v>
      </c>
      <c r="BN140" s="37" t="s">
        <v>36</v>
      </c>
      <c r="BO140" s="37" t="s">
        <v>36</v>
      </c>
      <c r="BP140" s="37" t="s">
        <v>36</v>
      </c>
      <c r="BQ140" s="32" t="s">
        <v>36</v>
      </c>
      <c r="BR140" s="41" t="s">
        <v>36</v>
      </c>
      <c r="BS140" s="37" t="s">
        <v>36</v>
      </c>
      <c r="BT140" s="37" t="s">
        <v>36</v>
      </c>
      <c r="BU140" s="37" t="s">
        <v>36</v>
      </c>
      <c r="BV140" s="37" t="s">
        <v>36</v>
      </c>
      <c r="BW140" s="37" t="s">
        <v>36</v>
      </c>
      <c r="BX140" s="37" t="s">
        <v>36</v>
      </c>
      <c r="BY140" s="27" t="s">
        <v>36</v>
      </c>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02" customFormat="true" ht="15" customHeight="true" x14ac:dyDescent="0.2">
      <c r="A141" s="1051"/>
      <c r="B141" s="378" t="s">
        <v>66</v>
      </c>
      <c r="C141" s="57" t="s">
        <v>36</v>
      </c>
      <c r="D141" s="54" t="s">
        <v>36</v>
      </c>
      <c r="E141" s="54" t="s">
        <v>36</v>
      </c>
      <c r="F141" s="54" t="s">
        <v>36</v>
      </c>
      <c r="G141" s="51" t="s">
        <v>36</v>
      </c>
      <c r="H141" s="48" t="s">
        <v>36</v>
      </c>
      <c r="I141" s="54" t="s">
        <v>36</v>
      </c>
      <c r="J141" s="54" t="s">
        <v>36</v>
      </c>
      <c r="K141" s="54" t="s">
        <v>36</v>
      </c>
      <c r="L141" s="45" t="s">
        <v>36</v>
      </c>
      <c r="M141" s="57" t="s">
        <v>36</v>
      </c>
      <c r="N141" s="54" t="s">
        <v>36</v>
      </c>
      <c r="O141" s="54" t="s">
        <v>36</v>
      </c>
      <c r="P141" s="54" t="s">
        <v>36</v>
      </c>
      <c r="Q141" s="51" t="s">
        <v>36</v>
      </c>
      <c r="R141" s="48" t="s">
        <v>36</v>
      </c>
      <c r="S141" s="54" t="s">
        <v>36</v>
      </c>
      <c r="T141" s="54" t="s">
        <v>36</v>
      </c>
      <c r="U141" s="54" t="s">
        <v>36</v>
      </c>
      <c r="V141" s="54" t="s">
        <v>36</v>
      </c>
      <c r="W141" s="54" t="s">
        <v>36</v>
      </c>
      <c r="X141" s="54" t="s">
        <v>36</v>
      </c>
      <c r="Y141" s="45" t="s">
        <v>36</v>
      </c>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342"/>
      <c r="BA141" s="1039"/>
      <c r="BB141" s="583" t="s">
        <v>66</v>
      </c>
      <c r="BC141" s="41" t="s">
        <v>36</v>
      </c>
      <c r="BD141" s="37" t="s">
        <v>36</v>
      </c>
      <c r="BE141" s="37" t="s">
        <v>36</v>
      </c>
      <c r="BF141" s="37" t="s">
        <v>36</v>
      </c>
      <c r="BG141" s="32" t="s">
        <v>36</v>
      </c>
      <c r="BH141" s="41" t="s">
        <v>36</v>
      </c>
      <c r="BI141" s="37" t="s">
        <v>36</v>
      </c>
      <c r="BJ141" s="37" t="s">
        <v>36</v>
      </c>
      <c r="BK141" s="37" t="s">
        <v>36</v>
      </c>
      <c r="BL141" s="32" t="s">
        <v>36</v>
      </c>
      <c r="BM141" s="41" t="s">
        <v>36</v>
      </c>
      <c r="BN141" s="37" t="s">
        <v>36</v>
      </c>
      <c r="BO141" s="37" t="s">
        <v>36</v>
      </c>
      <c r="BP141" s="37" t="s">
        <v>36</v>
      </c>
      <c r="BQ141" s="32" t="s">
        <v>36</v>
      </c>
      <c r="BR141" s="41" t="s">
        <v>36</v>
      </c>
      <c r="BS141" s="37" t="s">
        <v>36</v>
      </c>
      <c r="BT141" s="37" t="s">
        <v>36</v>
      </c>
      <c r="BU141" s="37" t="s">
        <v>36</v>
      </c>
      <c r="BV141" s="37" t="s">
        <v>36</v>
      </c>
      <c r="BW141" s="37" t="s">
        <v>36</v>
      </c>
      <c r="BX141" s="37" t="s">
        <v>36</v>
      </c>
      <c r="BY141" s="27" t="s">
        <v>36</v>
      </c>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02" customFormat="true" ht="15" customHeight="true" x14ac:dyDescent="0.2">
      <c r="A142" s="1051"/>
      <c r="B142" s="378" t="s">
        <v>67</v>
      </c>
      <c r="C142" s="57" t="s">
        <v>36</v>
      </c>
      <c r="D142" s="54" t="s">
        <v>36</v>
      </c>
      <c r="E142" s="54" t="s">
        <v>36</v>
      </c>
      <c r="F142" s="54" t="s">
        <v>36</v>
      </c>
      <c r="G142" s="51" t="s">
        <v>36</v>
      </c>
      <c r="H142" s="48" t="s">
        <v>36</v>
      </c>
      <c r="I142" s="54" t="s">
        <v>36</v>
      </c>
      <c r="J142" s="54" t="s">
        <v>36</v>
      </c>
      <c r="K142" s="54" t="s">
        <v>36</v>
      </c>
      <c r="L142" s="45" t="s">
        <v>36</v>
      </c>
      <c r="M142" s="57" t="s">
        <v>36</v>
      </c>
      <c r="N142" s="54" t="s">
        <v>36</v>
      </c>
      <c r="O142" s="54" t="s">
        <v>36</v>
      </c>
      <c r="P142" s="54" t="s">
        <v>36</v>
      </c>
      <c r="Q142" s="51" t="s">
        <v>36</v>
      </c>
      <c r="R142" s="48" t="s">
        <v>36</v>
      </c>
      <c r="S142" s="54" t="s">
        <v>36</v>
      </c>
      <c r="T142" s="54" t="s">
        <v>36</v>
      </c>
      <c r="U142" s="54" t="s">
        <v>36</v>
      </c>
      <c r="V142" s="54" t="s">
        <v>36</v>
      </c>
      <c r="W142" s="54" t="s">
        <v>36</v>
      </c>
      <c r="X142" s="54" t="s">
        <v>36</v>
      </c>
      <c r="Y142" s="45" t="s">
        <v>36</v>
      </c>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342"/>
      <c r="BA142" s="1039"/>
      <c r="BB142" s="583" t="s">
        <v>67</v>
      </c>
      <c r="BC142" s="41" t="s">
        <v>36</v>
      </c>
      <c r="BD142" s="37" t="s">
        <v>36</v>
      </c>
      <c r="BE142" s="37" t="s">
        <v>36</v>
      </c>
      <c r="BF142" s="37" t="s">
        <v>36</v>
      </c>
      <c r="BG142" s="32" t="s">
        <v>36</v>
      </c>
      <c r="BH142" s="41" t="s">
        <v>36</v>
      </c>
      <c r="BI142" s="37" t="s">
        <v>36</v>
      </c>
      <c r="BJ142" s="37" t="s">
        <v>36</v>
      </c>
      <c r="BK142" s="37" t="s">
        <v>36</v>
      </c>
      <c r="BL142" s="32" t="s">
        <v>36</v>
      </c>
      <c r="BM142" s="41" t="s">
        <v>36</v>
      </c>
      <c r="BN142" s="37" t="s">
        <v>36</v>
      </c>
      <c r="BO142" s="37" t="s">
        <v>36</v>
      </c>
      <c r="BP142" s="37" t="s">
        <v>36</v>
      </c>
      <c r="BQ142" s="32" t="s">
        <v>36</v>
      </c>
      <c r="BR142" s="41" t="s">
        <v>36</v>
      </c>
      <c r="BS142" s="37" t="s">
        <v>36</v>
      </c>
      <c r="BT142" s="37" t="s">
        <v>36</v>
      </c>
      <c r="BU142" s="37" t="s">
        <v>36</v>
      </c>
      <c r="BV142" s="37" t="s">
        <v>36</v>
      </c>
      <c r="BW142" s="37" t="s">
        <v>36</v>
      </c>
      <c r="BX142" s="37" t="s">
        <v>36</v>
      </c>
      <c r="BY142" s="27" t="s">
        <v>36</v>
      </c>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02" customFormat="true" ht="15" customHeight="true" x14ac:dyDescent="0.2">
      <c r="A143" s="1051"/>
      <c r="B143" s="378" t="s">
        <v>68</v>
      </c>
      <c r="C143" s="57" t="s">
        <v>36</v>
      </c>
      <c r="D143" s="54" t="s">
        <v>36</v>
      </c>
      <c r="E143" s="54" t="s">
        <v>36</v>
      </c>
      <c r="F143" s="54" t="s">
        <v>36</v>
      </c>
      <c r="G143" s="51" t="s">
        <v>36</v>
      </c>
      <c r="H143" s="48" t="s">
        <v>36</v>
      </c>
      <c r="I143" s="54" t="s">
        <v>36</v>
      </c>
      <c r="J143" s="54" t="s">
        <v>36</v>
      </c>
      <c r="K143" s="54" t="s">
        <v>36</v>
      </c>
      <c r="L143" s="45" t="s">
        <v>36</v>
      </c>
      <c r="M143" s="57" t="s">
        <v>36</v>
      </c>
      <c r="N143" s="54" t="s">
        <v>36</v>
      </c>
      <c r="O143" s="54" t="s">
        <v>36</v>
      </c>
      <c r="P143" s="54" t="s">
        <v>36</v>
      </c>
      <c r="Q143" s="51" t="s">
        <v>36</v>
      </c>
      <c r="R143" s="48" t="s">
        <v>36</v>
      </c>
      <c r="S143" s="54" t="s">
        <v>36</v>
      </c>
      <c r="T143" s="54" t="s">
        <v>36</v>
      </c>
      <c r="U143" s="54" t="s">
        <v>36</v>
      </c>
      <c r="V143" s="54" t="s">
        <v>36</v>
      </c>
      <c r="W143" s="54" t="s">
        <v>36</v>
      </c>
      <c r="X143" s="54" t="s">
        <v>36</v>
      </c>
      <c r="Y143" s="45" t="s">
        <v>36</v>
      </c>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342"/>
      <c r="BA143" s="1039"/>
      <c r="BB143" s="583" t="s">
        <v>68</v>
      </c>
      <c r="BC143" s="41" t="s">
        <v>36</v>
      </c>
      <c r="BD143" s="37" t="s">
        <v>36</v>
      </c>
      <c r="BE143" s="37" t="s">
        <v>36</v>
      </c>
      <c r="BF143" s="37" t="s">
        <v>36</v>
      </c>
      <c r="BG143" s="32" t="s">
        <v>36</v>
      </c>
      <c r="BH143" s="41" t="s">
        <v>36</v>
      </c>
      <c r="BI143" s="37" t="s">
        <v>36</v>
      </c>
      <c r="BJ143" s="37" t="s">
        <v>36</v>
      </c>
      <c r="BK143" s="37" t="s">
        <v>36</v>
      </c>
      <c r="BL143" s="32" t="s">
        <v>36</v>
      </c>
      <c r="BM143" s="41" t="s">
        <v>36</v>
      </c>
      <c r="BN143" s="37" t="s">
        <v>36</v>
      </c>
      <c r="BO143" s="37" t="s">
        <v>36</v>
      </c>
      <c r="BP143" s="37" t="s">
        <v>36</v>
      </c>
      <c r="BQ143" s="32" t="s">
        <v>36</v>
      </c>
      <c r="BR143" s="41" t="s">
        <v>36</v>
      </c>
      <c r="BS143" s="37" t="s">
        <v>36</v>
      </c>
      <c r="BT143" s="37" t="s">
        <v>36</v>
      </c>
      <c r="BU143" s="37" t="s">
        <v>36</v>
      </c>
      <c r="BV143" s="37" t="s">
        <v>36</v>
      </c>
      <c r="BW143" s="37" t="s">
        <v>36</v>
      </c>
      <c r="BX143" s="37" t="s">
        <v>36</v>
      </c>
      <c r="BY143" s="27" t="s">
        <v>36</v>
      </c>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02" customFormat="true" ht="15" customHeight="true" x14ac:dyDescent="0.2">
      <c r="A144" s="1051" t="s">
        <v>109</v>
      </c>
      <c r="B144" s="378" t="s">
        <v>65</v>
      </c>
      <c r="C144" s="57" t="s">
        <v>36</v>
      </c>
      <c r="D144" s="54" t="s">
        <v>36</v>
      </c>
      <c r="E144" s="54" t="s">
        <v>36</v>
      </c>
      <c r="F144" s="54" t="s">
        <v>36</v>
      </c>
      <c r="G144" s="51" t="s">
        <v>36</v>
      </c>
      <c r="H144" s="48" t="s">
        <v>36</v>
      </c>
      <c r="I144" s="54" t="s">
        <v>36</v>
      </c>
      <c r="J144" s="54" t="s">
        <v>36</v>
      </c>
      <c r="K144" s="54" t="s">
        <v>36</v>
      </c>
      <c r="L144" s="45" t="s">
        <v>36</v>
      </c>
      <c r="M144" s="57" t="s">
        <v>36</v>
      </c>
      <c r="N144" s="54" t="s">
        <v>36</v>
      </c>
      <c r="O144" s="54" t="s">
        <v>36</v>
      </c>
      <c r="P144" s="54" t="s">
        <v>36</v>
      </c>
      <c r="Q144" s="51" t="s">
        <v>36</v>
      </c>
      <c r="R144" s="48" t="s">
        <v>36</v>
      </c>
      <c r="S144" s="54" t="s">
        <v>36</v>
      </c>
      <c r="T144" s="54" t="s">
        <v>36</v>
      </c>
      <c r="U144" s="54" t="s">
        <v>36</v>
      </c>
      <c r="V144" s="54" t="s">
        <v>36</v>
      </c>
      <c r="W144" s="54" t="s">
        <v>36</v>
      </c>
      <c r="X144" s="54" t="s">
        <v>36</v>
      </c>
      <c r="Y144" s="45" t="s">
        <v>36</v>
      </c>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342"/>
      <c r="BA144" s="1039" t="s">
        <v>109</v>
      </c>
      <c r="BB144" s="583" t="s">
        <v>65</v>
      </c>
      <c r="BC144" s="41" t="s">
        <v>36</v>
      </c>
      <c r="BD144" s="37" t="s">
        <v>36</v>
      </c>
      <c r="BE144" s="37" t="s">
        <v>36</v>
      </c>
      <c r="BF144" s="37" t="s">
        <v>36</v>
      </c>
      <c r="BG144" s="32" t="s">
        <v>36</v>
      </c>
      <c r="BH144" s="41" t="s">
        <v>36</v>
      </c>
      <c r="BI144" s="37" t="s">
        <v>36</v>
      </c>
      <c r="BJ144" s="37" t="s">
        <v>36</v>
      </c>
      <c r="BK144" s="37" t="s">
        <v>36</v>
      </c>
      <c r="BL144" s="32" t="s">
        <v>36</v>
      </c>
      <c r="BM144" s="41" t="s">
        <v>36</v>
      </c>
      <c r="BN144" s="37" t="s">
        <v>36</v>
      </c>
      <c r="BO144" s="37" t="s">
        <v>36</v>
      </c>
      <c r="BP144" s="37" t="s">
        <v>36</v>
      </c>
      <c r="BQ144" s="32" t="s">
        <v>36</v>
      </c>
      <c r="BR144" s="41" t="s">
        <v>36</v>
      </c>
      <c r="BS144" s="37" t="s">
        <v>36</v>
      </c>
      <c r="BT144" s="37" t="s">
        <v>36</v>
      </c>
      <c r="BU144" s="37" t="s">
        <v>36</v>
      </c>
      <c r="BV144" s="37" t="s">
        <v>36</v>
      </c>
      <c r="BW144" s="37" t="s">
        <v>36</v>
      </c>
      <c r="BX144" s="37" t="s">
        <v>36</v>
      </c>
      <c r="BY144" s="27" t="s">
        <v>36</v>
      </c>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02" customFormat="true" ht="15" customHeight="true" x14ac:dyDescent="0.2">
      <c r="A145" s="1051"/>
      <c r="B145" s="378" t="s">
        <v>66</v>
      </c>
      <c r="C145" s="57" t="s">
        <v>36</v>
      </c>
      <c r="D145" s="54" t="s">
        <v>36</v>
      </c>
      <c r="E145" s="54" t="s">
        <v>36</v>
      </c>
      <c r="F145" s="54" t="s">
        <v>36</v>
      </c>
      <c r="G145" s="51" t="s">
        <v>36</v>
      </c>
      <c r="H145" s="48" t="s">
        <v>36</v>
      </c>
      <c r="I145" s="54" t="s">
        <v>36</v>
      </c>
      <c r="J145" s="54" t="s">
        <v>36</v>
      </c>
      <c r="K145" s="54" t="s">
        <v>36</v>
      </c>
      <c r="L145" s="45" t="s">
        <v>36</v>
      </c>
      <c r="M145" s="57" t="s">
        <v>36</v>
      </c>
      <c r="N145" s="54" t="s">
        <v>36</v>
      </c>
      <c r="O145" s="54" t="s">
        <v>36</v>
      </c>
      <c r="P145" s="54" t="s">
        <v>36</v>
      </c>
      <c r="Q145" s="51" t="s">
        <v>36</v>
      </c>
      <c r="R145" s="48" t="s">
        <v>36</v>
      </c>
      <c r="S145" s="54" t="s">
        <v>36</v>
      </c>
      <c r="T145" s="54" t="s">
        <v>36</v>
      </c>
      <c r="U145" s="54" t="s">
        <v>36</v>
      </c>
      <c r="V145" s="54" t="s">
        <v>36</v>
      </c>
      <c r="W145" s="54" t="s">
        <v>36</v>
      </c>
      <c r="X145" s="54" t="s">
        <v>36</v>
      </c>
      <c r="Y145" s="45" t="s">
        <v>36</v>
      </c>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342"/>
      <c r="BA145" s="1039"/>
      <c r="BB145" s="583" t="s">
        <v>66</v>
      </c>
      <c r="BC145" s="41" t="s">
        <v>36</v>
      </c>
      <c r="BD145" s="37" t="s">
        <v>36</v>
      </c>
      <c r="BE145" s="37" t="s">
        <v>36</v>
      </c>
      <c r="BF145" s="37" t="s">
        <v>36</v>
      </c>
      <c r="BG145" s="32" t="s">
        <v>36</v>
      </c>
      <c r="BH145" s="41" t="s">
        <v>36</v>
      </c>
      <c r="BI145" s="37" t="s">
        <v>36</v>
      </c>
      <c r="BJ145" s="37" t="s">
        <v>36</v>
      </c>
      <c r="BK145" s="37" t="s">
        <v>36</v>
      </c>
      <c r="BL145" s="32" t="s">
        <v>36</v>
      </c>
      <c r="BM145" s="41" t="s">
        <v>36</v>
      </c>
      <c r="BN145" s="37" t="s">
        <v>36</v>
      </c>
      <c r="BO145" s="37" t="s">
        <v>36</v>
      </c>
      <c r="BP145" s="37" t="s">
        <v>36</v>
      </c>
      <c r="BQ145" s="32" t="s">
        <v>36</v>
      </c>
      <c r="BR145" s="41" t="s">
        <v>36</v>
      </c>
      <c r="BS145" s="37" t="s">
        <v>36</v>
      </c>
      <c r="BT145" s="37" t="s">
        <v>36</v>
      </c>
      <c r="BU145" s="37" t="s">
        <v>36</v>
      </c>
      <c r="BV145" s="37" t="s">
        <v>36</v>
      </c>
      <c r="BW145" s="37" t="s">
        <v>36</v>
      </c>
      <c r="BX145" s="37" t="s">
        <v>36</v>
      </c>
      <c r="BY145" s="27" t="s">
        <v>36</v>
      </c>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02" customFormat="true" ht="15" customHeight="true" x14ac:dyDescent="0.2">
      <c r="A146" s="1051"/>
      <c r="B146" s="378" t="s">
        <v>67</v>
      </c>
      <c r="C146" s="57" t="s">
        <v>36</v>
      </c>
      <c r="D146" s="54" t="s">
        <v>36</v>
      </c>
      <c r="E146" s="54" t="s">
        <v>36</v>
      </c>
      <c r="F146" s="54" t="s">
        <v>36</v>
      </c>
      <c r="G146" s="51" t="s">
        <v>36</v>
      </c>
      <c r="H146" s="48" t="s">
        <v>36</v>
      </c>
      <c r="I146" s="54" t="s">
        <v>36</v>
      </c>
      <c r="J146" s="54" t="s">
        <v>36</v>
      </c>
      <c r="K146" s="54" t="s">
        <v>36</v>
      </c>
      <c r="L146" s="45" t="s">
        <v>36</v>
      </c>
      <c r="M146" s="57" t="s">
        <v>36</v>
      </c>
      <c r="N146" s="54" t="s">
        <v>36</v>
      </c>
      <c r="O146" s="54" t="s">
        <v>36</v>
      </c>
      <c r="P146" s="54" t="s">
        <v>36</v>
      </c>
      <c r="Q146" s="51" t="s">
        <v>36</v>
      </c>
      <c r="R146" s="48" t="s">
        <v>36</v>
      </c>
      <c r="S146" s="54" t="s">
        <v>36</v>
      </c>
      <c r="T146" s="54" t="s">
        <v>36</v>
      </c>
      <c r="U146" s="54" t="s">
        <v>36</v>
      </c>
      <c r="V146" s="54" t="s">
        <v>36</v>
      </c>
      <c r="W146" s="54" t="s">
        <v>36</v>
      </c>
      <c r="X146" s="54" t="s">
        <v>36</v>
      </c>
      <c r="Y146" s="45" t="s">
        <v>36</v>
      </c>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342"/>
      <c r="BA146" s="1039"/>
      <c r="BB146" s="583" t="s">
        <v>67</v>
      </c>
      <c r="BC146" s="41" t="s">
        <v>36</v>
      </c>
      <c r="BD146" s="37" t="s">
        <v>36</v>
      </c>
      <c r="BE146" s="37" t="s">
        <v>36</v>
      </c>
      <c r="BF146" s="37" t="s">
        <v>36</v>
      </c>
      <c r="BG146" s="32" t="s">
        <v>36</v>
      </c>
      <c r="BH146" s="41" t="s">
        <v>36</v>
      </c>
      <c r="BI146" s="37" t="s">
        <v>36</v>
      </c>
      <c r="BJ146" s="37" t="s">
        <v>36</v>
      </c>
      <c r="BK146" s="37" t="s">
        <v>36</v>
      </c>
      <c r="BL146" s="32" t="s">
        <v>36</v>
      </c>
      <c r="BM146" s="41" t="s">
        <v>36</v>
      </c>
      <c r="BN146" s="37" t="s">
        <v>36</v>
      </c>
      <c r="BO146" s="37" t="s">
        <v>36</v>
      </c>
      <c r="BP146" s="37" t="s">
        <v>36</v>
      </c>
      <c r="BQ146" s="32" t="s">
        <v>36</v>
      </c>
      <c r="BR146" s="41" t="s">
        <v>36</v>
      </c>
      <c r="BS146" s="37" t="s">
        <v>36</v>
      </c>
      <c r="BT146" s="37" t="s">
        <v>36</v>
      </c>
      <c r="BU146" s="37" t="s">
        <v>36</v>
      </c>
      <c r="BV146" s="37" t="s">
        <v>36</v>
      </c>
      <c r="BW146" s="37" t="s">
        <v>36</v>
      </c>
      <c r="BX146" s="37" t="s">
        <v>36</v>
      </c>
      <c r="BY146" s="27" t="s">
        <v>36</v>
      </c>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02" customFormat="true" ht="15" customHeight="true" x14ac:dyDescent="0.2">
      <c r="A147" s="1051"/>
      <c r="B147" s="378" t="s">
        <v>68</v>
      </c>
      <c r="C147" s="57" t="s">
        <v>36</v>
      </c>
      <c r="D147" s="54" t="s">
        <v>36</v>
      </c>
      <c r="E147" s="54" t="s">
        <v>36</v>
      </c>
      <c r="F147" s="54" t="s">
        <v>36</v>
      </c>
      <c r="G147" s="51" t="s">
        <v>36</v>
      </c>
      <c r="H147" s="48" t="s">
        <v>36</v>
      </c>
      <c r="I147" s="54" t="s">
        <v>36</v>
      </c>
      <c r="J147" s="54" t="s">
        <v>36</v>
      </c>
      <c r="K147" s="54" t="s">
        <v>36</v>
      </c>
      <c r="L147" s="45" t="s">
        <v>36</v>
      </c>
      <c r="M147" s="57" t="s">
        <v>36</v>
      </c>
      <c r="N147" s="54" t="s">
        <v>36</v>
      </c>
      <c r="O147" s="54" t="s">
        <v>36</v>
      </c>
      <c r="P147" s="54" t="s">
        <v>36</v>
      </c>
      <c r="Q147" s="51" t="s">
        <v>36</v>
      </c>
      <c r="R147" s="48" t="s">
        <v>36</v>
      </c>
      <c r="S147" s="54" t="s">
        <v>36</v>
      </c>
      <c r="T147" s="54" t="s">
        <v>36</v>
      </c>
      <c r="U147" s="54" t="s">
        <v>36</v>
      </c>
      <c r="V147" s="54" t="s">
        <v>36</v>
      </c>
      <c r="W147" s="54" t="s">
        <v>36</v>
      </c>
      <c r="X147" s="54" t="s">
        <v>36</v>
      </c>
      <c r="Y147" s="45" t="s">
        <v>36</v>
      </c>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342"/>
      <c r="BA147" s="1039"/>
      <c r="BB147" s="583" t="s">
        <v>68</v>
      </c>
      <c r="BC147" s="41" t="s">
        <v>36</v>
      </c>
      <c r="BD147" s="37" t="s">
        <v>36</v>
      </c>
      <c r="BE147" s="37" t="s">
        <v>36</v>
      </c>
      <c r="BF147" s="37" t="s">
        <v>36</v>
      </c>
      <c r="BG147" s="32" t="s">
        <v>36</v>
      </c>
      <c r="BH147" s="41" t="s">
        <v>36</v>
      </c>
      <c r="BI147" s="37" t="s">
        <v>36</v>
      </c>
      <c r="BJ147" s="37" t="s">
        <v>36</v>
      </c>
      <c r="BK147" s="37" t="s">
        <v>36</v>
      </c>
      <c r="BL147" s="32" t="s">
        <v>36</v>
      </c>
      <c r="BM147" s="41" t="s">
        <v>36</v>
      </c>
      <c r="BN147" s="37" t="s">
        <v>36</v>
      </c>
      <c r="BO147" s="37" t="s">
        <v>36</v>
      </c>
      <c r="BP147" s="37" t="s">
        <v>36</v>
      </c>
      <c r="BQ147" s="32" t="s">
        <v>36</v>
      </c>
      <c r="BR147" s="41" t="s">
        <v>36</v>
      </c>
      <c r="BS147" s="37" t="s">
        <v>36</v>
      </c>
      <c r="BT147" s="37" t="s">
        <v>36</v>
      </c>
      <c r="BU147" s="37" t="s">
        <v>36</v>
      </c>
      <c r="BV147" s="37" t="s">
        <v>36</v>
      </c>
      <c r="BW147" s="37" t="s">
        <v>36</v>
      </c>
      <c r="BX147" s="37" t="s">
        <v>36</v>
      </c>
      <c r="BY147" s="27" t="s">
        <v>36</v>
      </c>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02" customFormat="true" ht="15" customHeight="true" x14ac:dyDescent="0.2">
      <c r="A148" s="1051" t="s">
        <v>110</v>
      </c>
      <c r="B148" s="378" t="s">
        <v>50</v>
      </c>
      <c r="C148" s="154">
        <v>19.513788133580473</v>
      </c>
      <c r="D148" s="153">
        <v>24.885482378097219</v>
      </c>
      <c r="E148" s="153">
        <v>38.849201766340585</v>
      </c>
      <c r="F148" s="153">
        <v>44.221887683732028</v>
      </c>
      <c r="G148" s="152">
        <v>26.50479859095055</v>
      </c>
      <c r="H148" s="142">
        <v>47.739910061398746</v>
      </c>
      <c r="I148" s="153">
        <v>60.755613913792402</v>
      </c>
      <c r="J148" s="153">
        <v>57.204498387523152</v>
      </c>
      <c r="K148" s="153">
        <v>38.828924432626167</v>
      </c>
      <c r="L148" s="146">
        <v>9.3793804350904004</v>
      </c>
      <c r="M148" s="154">
        <v>17.882301755877698</v>
      </c>
      <c r="N148" s="153">
        <v>21.768421214356053</v>
      </c>
      <c r="O148" s="153">
        <v>22.023567456327463</v>
      </c>
      <c r="P148" s="153">
        <v>26.261602819281908</v>
      </c>
      <c r="Q148" s="152">
        <v>27.864626492072876</v>
      </c>
      <c r="R148" s="142">
        <v>57.692307692307622</v>
      </c>
      <c r="S148" s="153">
        <v>8.838833160281224</v>
      </c>
      <c r="T148" s="153">
        <v>36.024560973844281</v>
      </c>
      <c r="U148" s="153">
        <v>3.5655228761347488</v>
      </c>
      <c r="V148" s="153">
        <v>41.592602567555737</v>
      </c>
      <c r="W148" s="153">
        <v>34.080443168934487</v>
      </c>
      <c r="X148" s="153">
        <v>33.987800396198651</v>
      </c>
      <c r="Y148" s="146">
        <v>25.914248722970196</v>
      </c>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342"/>
      <c r="BA148" s="1039" t="s">
        <v>110</v>
      </c>
      <c r="BB148" s="583" t="s">
        <v>50</v>
      </c>
      <c r="BC148" s="41" t="s">
        <v>36</v>
      </c>
      <c r="BD148" s="37" t="s">
        <v>36</v>
      </c>
      <c r="BE148" s="37" t="s">
        <v>36</v>
      </c>
      <c r="BF148" s="37" t="s">
        <v>36</v>
      </c>
      <c r="BG148" s="32" t="s">
        <v>36</v>
      </c>
      <c r="BH148" s="41" t="s">
        <v>36</v>
      </c>
      <c r="BI148" s="37" t="s">
        <v>36</v>
      </c>
      <c r="BJ148" s="37" t="s">
        <v>36</v>
      </c>
      <c r="BK148" s="37" t="s">
        <v>36</v>
      </c>
      <c r="BL148" s="32" t="s">
        <v>36</v>
      </c>
      <c r="BM148" s="41" t="s">
        <v>36</v>
      </c>
      <c r="BN148" s="37" t="s">
        <v>36</v>
      </c>
      <c r="BO148" s="37" t="s">
        <v>36</v>
      </c>
      <c r="BP148" s="37" t="s">
        <v>36</v>
      </c>
      <c r="BQ148" s="32" t="s">
        <v>36</v>
      </c>
      <c r="BR148" s="41" t="s">
        <v>36</v>
      </c>
      <c r="BS148" s="37" t="s">
        <v>36</v>
      </c>
      <c r="BT148" s="37" t="s">
        <v>36</v>
      </c>
      <c r="BU148" s="37" t="s">
        <v>36</v>
      </c>
      <c r="BV148" s="37" t="s">
        <v>36</v>
      </c>
      <c r="BW148" s="37" t="s">
        <v>36</v>
      </c>
      <c r="BX148" s="37" t="s">
        <v>36</v>
      </c>
      <c r="BY148" s="27" t="s">
        <v>36</v>
      </c>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02" customFormat="true" ht="15" customHeight="true" x14ac:dyDescent="0.2">
      <c r="A149" s="1051"/>
      <c r="B149" s="378" t="s">
        <v>49</v>
      </c>
      <c r="C149" s="154">
        <v>40.545081037107565</v>
      </c>
      <c r="D149" s="153">
        <v>53.967179744860324</v>
      </c>
      <c r="E149" s="153">
        <v>51.317847297821949</v>
      </c>
      <c r="F149" s="153">
        <v>50.339806853286483</v>
      </c>
      <c r="G149" s="152">
        <v>70.909463282716374</v>
      </c>
      <c r="H149" s="142">
        <v>33.38420258223843</v>
      </c>
      <c r="I149" s="153">
        <v>33.094074063261736</v>
      </c>
      <c r="J149" s="153">
        <v>39.523177927641193</v>
      </c>
      <c r="K149" s="153">
        <v>56.777748323329604</v>
      </c>
      <c r="L149" s="146">
        <v>90.268781880584186</v>
      </c>
      <c r="M149" s="154">
        <v>39.916682927040867</v>
      </c>
      <c r="N149" s="153">
        <v>47.180275168560748</v>
      </c>
      <c r="O149" s="153">
        <v>59.547993460791226</v>
      </c>
      <c r="P149" s="153">
        <v>62.934476760033185</v>
      </c>
      <c r="Q149" s="152">
        <v>66.45959265456105</v>
      </c>
      <c r="R149" s="142">
        <v>39.769230769230667</v>
      </c>
      <c r="S149" s="153">
        <v>77.581533366510072</v>
      </c>
      <c r="T149" s="153">
        <v>57.958410283377304</v>
      </c>
      <c r="U149" s="153">
        <v>27.141931207152194</v>
      </c>
      <c r="V149" s="153">
        <v>54.098213484155011</v>
      </c>
      <c r="W149" s="153">
        <v>52.360960393457468</v>
      </c>
      <c r="X149" s="153">
        <v>43.161483188803842</v>
      </c>
      <c r="Y149" s="146">
        <v>39.438950521069252</v>
      </c>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342"/>
      <c r="BA149" s="1039"/>
      <c r="BB149" s="583" t="s">
        <v>49</v>
      </c>
      <c r="BC149" s="41" t="s">
        <v>36</v>
      </c>
      <c r="BD149" s="37" t="s">
        <v>36</v>
      </c>
      <c r="BE149" s="37" t="s">
        <v>36</v>
      </c>
      <c r="BF149" s="37" t="s">
        <v>36</v>
      </c>
      <c r="BG149" s="32" t="s">
        <v>36</v>
      </c>
      <c r="BH149" s="41" t="s">
        <v>36</v>
      </c>
      <c r="BI149" s="37" t="s">
        <v>36</v>
      </c>
      <c r="BJ149" s="37" t="s">
        <v>36</v>
      </c>
      <c r="BK149" s="37" t="s">
        <v>36</v>
      </c>
      <c r="BL149" s="32" t="s">
        <v>36</v>
      </c>
      <c r="BM149" s="41" t="s">
        <v>36</v>
      </c>
      <c r="BN149" s="37" t="s">
        <v>36</v>
      </c>
      <c r="BO149" s="37" t="s">
        <v>36</v>
      </c>
      <c r="BP149" s="37" t="s">
        <v>36</v>
      </c>
      <c r="BQ149" s="32" t="s">
        <v>36</v>
      </c>
      <c r="BR149" s="41" t="s">
        <v>36</v>
      </c>
      <c r="BS149" s="37" t="s">
        <v>36</v>
      </c>
      <c r="BT149" s="37" t="s">
        <v>36</v>
      </c>
      <c r="BU149" s="37" t="s">
        <v>36</v>
      </c>
      <c r="BV149" s="37" t="s">
        <v>36</v>
      </c>
      <c r="BW149" s="37" t="s">
        <v>36</v>
      </c>
      <c r="BX149" s="37" t="s">
        <v>36</v>
      </c>
      <c r="BY149" s="27" t="s">
        <v>36</v>
      </c>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02" customFormat="true" ht="15" customHeight="true" x14ac:dyDescent="0.2">
      <c r="A150" s="1051"/>
      <c r="B150" s="378" t="s">
        <v>112</v>
      </c>
      <c r="C150" s="154">
        <v>39.941130829311774</v>
      </c>
      <c r="D150" s="153">
        <v>21.147337877042474</v>
      </c>
      <c r="E150" s="153">
        <v>9.8329509358374558</v>
      </c>
      <c r="F150" s="153">
        <v>5.4383054629812699</v>
      </c>
      <c r="G150" s="152">
        <v>2.5857381263329988</v>
      </c>
      <c r="H150" s="142">
        <v>18.875887356362657</v>
      </c>
      <c r="I150" s="153">
        <v>6.1503120229458581</v>
      </c>
      <c r="J150" s="153">
        <v>3.2723236848354147</v>
      </c>
      <c r="K150" s="153">
        <v>4.3933272440440883</v>
      </c>
      <c r="L150" s="146">
        <v>0.35183768432539542</v>
      </c>
      <c r="M150" s="154">
        <v>42.201015317081421</v>
      </c>
      <c r="N150" s="153">
        <v>31.051303617083232</v>
      </c>
      <c r="O150" s="153">
        <v>18.428439082881194</v>
      </c>
      <c r="P150" s="153">
        <v>10.803920420684896</v>
      </c>
      <c r="Q150" s="152">
        <v>5.6757808533659126</v>
      </c>
      <c r="R150" s="142">
        <v>2.5384615384615317</v>
      </c>
      <c r="S150" s="153">
        <v>13.579633473208613</v>
      </c>
      <c r="T150" s="153">
        <v>6.0170287427782849</v>
      </c>
      <c r="U150" s="153">
        <v>69.292545916713038</v>
      </c>
      <c r="V150" s="153">
        <v>4.3091839482898084</v>
      </c>
      <c r="W150" s="153">
        <v>13.558596437607992</v>
      </c>
      <c r="X150" s="153">
        <v>22.850716414997581</v>
      </c>
      <c r="Y150" s="146">
        <v>34.64680075596057</v>
      </c>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342"/>
      <c r="BA150" s="1039"/>
      <c r="BB150" s="583" t="s">
        <v>112</v>
      </c>
      <c r="BC150" s="41" t="s">
        <v>36</v>
      </c>
      <c r="BD150" s="37" t="s">
        <v>36</v>
      </c>
      <c r="BE150" s="37" t="s">
        <v>36</v>
      </c>
      <c r="BF150" s="37" t="s">
        <v>36</v>
      </c>
      <c r="BG150" s="32" t="s">
        <v>36</v>
      </c>
      <c r="BH150" s="41" t="s">
        <v>36</v>
      </c>
      <c r="BI150" s="37" t="s">
        <v>36</v>
      </c>
      <c r="BJ150" s="37" t="s">
        <v>36</v>
      </c>
      <c r="BK150" s="37" t="s">
        <v>36</v>
      </c>
      <c r="BL150" s="32" t="s">
        <v>36</v>
      </c>
      <c r="BM150" s="41" t="s">
        <v>36</v>
      </c>
      <c r="BN150" s="37" t="s">
        <v>36</v>
      </c>
      <c r="BO150" s="37" t="s">
        <v>36</v>
      </c>
      <c r="BP150" s="37" t="s">
        <v>36</v>
      </c>
      <c r="BQ150" s="32" t="s">
        <v>36</v>
      </c>
      <c r="BR150" s="41" t="s">
        <v>36</v>
      </c>
      <c r="BS150" s="37" t="s">
        <v>36</v>
      </c>
      <c r="BT150" s="37" t="s">
        <v>36</v>
      </c>
      <c r="BU150" s="37" t="s">
        <v>36</v>
      </c>
      <c r="BV150" s="37" t="s">
        <v>36</v>
      </c>
      <c r="BW150" s="37" t="s">
        <v>36</v>
      </c>
      <c r="BX150" s="37" t="s">
        <v>36</v>
      </c>
      <c r="BY150" s="27" t="s">
        <v>36</v>
      </c>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02" customFormat="true" ht="15" customHeight="true" x14ac:dyDescent="0.2">
      <c r="A151" s="1051" t="s">
        <v>111</v>
      </c>
      <c r="B151" s="378" t="s">
        <v>50</v>
      </c>
      <c r="C151" s="154">
        <v>30.479545577113459</v>
      </c>
      <c r="D151" s="153">
        <v>29.827401209705755</v>
      </c>
      <c r="E151" s="153">
        <v>42.69333377661129</v>
      </c>
      <c r="F151" s="153">
        <v>46.755533543173321</v>
      </c>
      <c r="G151" s="152">
        <v>26.990560980468292</v>
      </c>
      <c r="H151" s="142">
        <v>56.553119180095834</v>
      </c>
      <c r="I151" s="153">
        <v>64.921861708729807</v>
      </c>
      <c r="J151" s="153">
        <v>59.660170985700233</v>
      </c>
      <c r="K151" s="153">
        <v>39.850166779547301</v>
      </c>
      <c r="L151" s="146">
        <v>9.3793804350904004</v>
      </c>
      <c r="M151" s="154">
        <v>27.437484056966127</v>
      </c>
      <c r="N151" s="153">
        <v>30.386962810602341</v>
      </c>
      <c r="O151" s="153">
        <v>26.646649059769224</v>
      </c>
      <c r="P151" s="153">
        <v>29.127025979913252</v>
      </c>
      <c r="Q151" s="152">
        <v>28.99171623809174</v>
      </c>
      <c r="R151" s="142">
        <v>58.923076923076835</v>
      </c>
      <c r="S151" s="153">
        <v>10.491233155539891</v>
      </c>
      <c r="T151" s="153">
        <v>37.164758010812136</v>
      </c>
      <c r="U151" s="153">
        <v>23.514822433103564</v>
      </c>
      <c r="V151" s="153">
        <v>44.303797468354716</v>
      </c>
      <c r="W151" s="153">
        <v>39.35037665258983</v>
      </c>
      <c r="X151" s="153">
        <v>37.234152337779186</v>
      </c>
      <c r="Y151" s="146">
        <v>37.831584917771643</v>
      </c>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342"/>
      <c r="BA151" s="1039" t="s">
        <v>111</v>
      </c>
      <c r="BB151" s="583" t="s">
        <v>50</v>
      </c>
      <c r="BC151" s="41" t="s">
        <v>36</v>
      </c>
      <c r="BD151" s="37" t="s">
        <v>36</v>
      </c>
      <c r="BE151" s="37" t="s">
        <v>36</v>
      </c>
      <c r="BF151" s="37" t="s">
        <v>36</v>
      </c>
      <c r="BG151" s="32" t="s">
        <v>36</v>
      </c>
      <c r="BH151" s="41" t="s">
        <v>36</v>
      </c>
      <c r="BI151" s="37" t="s">
        <v>36</v>
      </c>
      <c r="BJ151" s="37" t="s">
        <v>36</v>
      </c>
      <c r="BK151" s="37" t="s">
        <v>36</v>
      </c>
      <c r="BL151" s="32" t="s">
        <v>36</v>
      </c>
      <c r="BM151" s="41" t="s">
        <v>36</v>
      </c>
      <c r="BN151" s="37" t="s">
        <v>36</v>
      </c>
      <c r="BO151" s="37" t="s">
        <v>36</v>
      </c>
      <c r="BP151" s="37" t="s">
        <v>36</v>
      </c>
      <c r="BQ151" s="32" t="s">
        <v>36</v>
      </c>
      <c r="BR151" s="41" t="s">
        <v>36</v>
      </c>
      <c r="BS151" s="37" t="s">
        <v>36</v>
      </c>
      <c r="BT151" s="37" t="s">
        <v>36</v>
      </c>
      <c r="BU151" s="37" t="s">
        <v>36</v>
      </c>
      <c r="BV151" s="37" t="s">
        <v>36</v>
      </c>
      <c r="BW151" s="37" t="s">
        <v>36</v>
      </c>
      <c r="BX151" s="37" t="s">
        <v>36</v>
      </c>
      <c r="BY151" s="27" t="s">
        <v>36</v>
      </c>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02" customFormat="true" ht="15" customHeight="true" x14ac:dyDescent="0.2">
      <c r="A152" s="1083"/>
      <c r="B152" s="425" t="s">
        <v>49</v>
      </c>
      <c r="C152" s="154">
        <v>67.454195827720085</v>
      </c>
      <c r="D152" s="153">
        <v>69.544476047449024</v>
      </c>
      <c r="E152" s="153">
        <v>57.209697034841298</v>
      </c>
      <c r="F152" s="153">
        <v>53.187562259651621</v>
      </c>
      <c r="G152" s="152">
        <v>72.869594405676366</v>
      </c>
      <c r="H152" s="142">
        <v>43.315300926593594</v>
      </c>
      <c r="I152" s="153">
        <v>34.682689357711752</v>
      </c>
      <c r="J152" s="153">
        <v>40.339829014299525</v>
      </c>
      <c r="K152" s="153">
        <v>60.003491401760769</v>
      </c>
      <c r="L152" s="146">
        <v>90.62061956490956</v>
      </c>
      <c r="M152" s="154">
        <v>69.681825639532377</v>
      </c>
      <c r="N152" s="153">
        <v>68.405588893826476</v>
      </c>
      <c r="O152" s="153">
        <v>73.117075042263409</v>
      </c>
      <c r="P152" s="153">
        <v>70.872974020086758</v>
      </c>
      <c r="Q152" s="152">
        <v>70.872595421081257</v>
      </c>
      <c r="R152" s="142">
        <v>41.076923076922981</v>
      </c>
      <c r="S152" s="153">
        <v>89.439900537142989</v>
      </c>
      <c r="T152" s="153">
        <v>62.653809226625476</v>
      </c>
      <c r="U152" s="153">
        <v>76.485177566896482</v>
      </c>
      <c r="V152" s="153">
        <v>55.60642786605645</v>
      </c>
      <c r="W152" s="153">
        <v>60.558498223000981</v>
      </c>
      <c r="X152" s="153">
        <v>55.352641269457095</v>
      </c>
      <c r="Y152" s="146">
        <v>62.013543410918615</v>
      </c>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342"/>
      <c r="BA152" s="1039"/>
      <c r="BB152" s="583" t="s">
        <v>49</v>
      </c>
      <c r="BC152" s="41" t="s">
        <v>36</v>
      </c>
      <c r="BD152" s="37" t="s">
        <v>36</v>
      </c>
      <c r="BE152" s="37" t="s">
        <v>36</v>
      </c>
      <c r="BF152" s="37" t="s">
        <v>36</v>
      </c>
      <c r="BG152" s="32" t="s">
        <v>36</v>
      </c>
      <c r="BH152" s="41" t="s">
        <v>36</v>
      </c>
      <c r="BI152" s="37" t="s">
        <v>36</v>
      </c>
      <c r="BJ152" s="37" t="s">
        <v>36</v>
      </c>
      <c r="BK152" s="37" t="s">
        <v>36</v>
      </c>
      <c r="BL152" s="32" t="s">
        <v>36</v>
      </c>
      <c r="BM152" s="41" t="s">
        <v>36</v>
      </c>
      <c r="BN152" s="37" t="s">
        <v>36</v>
      </c>
      <c r="BO152" s="37" t="s">
        <v>36</v>
      </c>
      <c r="BP152" s="37" t="s">
        <v>36</v>
      </c>
      <c r="BQ152" s="32" t="s">
        <v>36</v>
      </c>
      <c r="BR152" s="41" t="s">
        <v>36</v>
      </c>
      <c r="BS152" s="37" t="s">
        <v>36</v>
      </c>
      <c r="BT152" s="37" t="s">
        <v>36</v>
      </c>
      <c r="BU152" s="37" t="s">
        <v>36</v>
      </c>
      <c r="BV152" s="37" t="s">
        <v>36</v>
      </c>
      <c r="BW152" s="37" t="s">
        <v>36</v>
      </c>
      <c r="BX152" s="37" t="s">
        <v>36</v>
      </c>
      <c r="BY152" s="27" t="s">
        <v>36</v>
      </c>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307" customFormat="true" ht="15" customHeight="true" x14ac:dyDescent="0.2">
      <c r="A153" s="1053" t="s">
        <v>258</v>
      </c>
      <c r="B153" s="377" t="s">
        <v>259</v>
      </c>
      <c r="C153" s="113">
        <v>0</v>
      </c>
      <c r="D153" s="112">
        <v>9.030386439396329E-2</v>
      </c>
      <c r="E153" s="112">
        <v>1.118735216860216</v>
      </c>
      <c r="F153" s="112">
        <v>2.9095114189112721</v>
      </c>
      <c r="G153" s="111">
        <v>12.753306404766256</v>
      </c>
      <c r="H153" s="110">
        <v>0.57524015475686019</v>
      </c>
      <c r="I153" s="112">
        <v>5.0981822659121354</v>
      </c>
      <c r="J153" s="112">
        <v>7.0164918117472368</v>
      </c>
      <c r="K153" s="112">
        <v>12.768348769595905</v>
      </c>
      <c r="L153" s="109">
        <v>13.12608101216667</v>
      </c>
      <c r="M153" s="113">
        <v>0</v>
      </c>
      <c r="N153" s="112">
        <v>0</v>
      </c>
      <c r="O153" s="112">
        <v>0</v>
      </c>
      <c r="P153" s="112">
        <v>0</v>
      </c>
      <c r="Q153" s="111">
        <v>3.062679692948548</v>
      </c>
      <c r="R153" s="110">
        <v>45.53846153846149</v>
      </c>
      <c r="S153" s="112">
        <v>0</v>
      </c>
      <c r="T153" s="112">
        <v>1.7397660846818093</v>
      </c>
      <c r="U153" s="112">
        <v>0.16216219077885924</v>
      </c>
      <c r="V153" s="112">
        <v>5.2787503366550146</v>
      </c>
      <c r="W153" s="112">
        <v>0.52562923519601279</v>
      </c>
      <c r="X153" s="112">
        <v>0</v>
      </c>
      <c r="Y153" s="109">
        <v>0</v>
      </c>
      <c r="Z153" s="437"/>
      <c r="AA153" s="437"/>
      <c r="AB153" s="437"/>
      <c r="AC153" s="437"/>
      <c r="AD153" s="437"/>
      <c r="AE153" s="437"/>
      <c r="AF153" s="437"/>
      <c r="AG153" s="437"/>
      <c r="AH153" s="437"/>
      <c r="AI153" s="437"/>
      <c r="AJ153" s="437"/>
      <c r="AK153" s="437"/>
      <c r="AL153" s="437"/>
      <c r="AM153" s="437"/>
      <c r="AN153" s="437"/>
      <c r="AO153" s="437"/>
      <c r="AP153" s="437"/>
      <c r="AQ153" s="437"/>
      <c r="AR153" s="437"/>
      <c r="AS153" s="437"/>
      <c r="AT153" s="437"/>
      <c r="AU153" s="437"/>
      <c r="AV153" s="437"/>
      <c r="AW153" s="437"/>
      <c r="AX153" s="437"/>
      <c r="AY153" s="437"/>
      <c r="AZ153" s="800"/>
      <c r="BA153" s="1039" t="s">
        <v>258</v>
      </c>
      <c r="BB153" s="365" t="s">
        <v>259</v>
      </c>
      <c r="BC153" s="446">
        <v>0</v>
      </c>
      <c r="BD153" s="432">
        <v>8.1161010000000005</v>
      </c>
      <c r="BE153" s="432">
        <v>100.27341</v>
      </c>
      <c r="BF153" s="432">
        <v>261.25792200000001</v>
      </c>
      <c r="BG153" s="448">
        <v>1144.5872629999992</v>
      </c>
      <c r="BH153" s="446">
        <v>20.074949</v>
      </c>
      <c r="BI153" s="432">
        <v>177.926074</v>
      </c>
      <c r="BJ153" s="432">
        <v>244.94929099999999</v>
      </c>
      <c r="BK153" s="432">
        <v>445.82045600000009</v>
      </c>
      <c r="BL153" s="448">
        <v>457.50692400000003</v>
      </c>
      <c r="BM153" s="446">
        <v>0</v>
      </c>
      <c r="BN153" s="432">
        <v>0</v>
      </c>
      <c r="BO153" s="432">
        <v>0</v>
      </c>
      <c r="BP153" s="432">
        <v>0</v>
      </c>
      <c r="BQ153" s="448">
        <v>167.95700199999999</v>
      </c>
      <c r="BR153" s="446">
        <v>686.39025600000093</v>
      </c>
      <c r="BS153" s="432">
        <v>0</v>
      </c>
      <c r="BT153" s="432">
        <v>193.67331000000001</v>
      </c>
      <c r="BU153" s="432">
        <v>6.2609360000000001</v>
      </c>
      <c r="BV153" s="432">
        <v>600.898368</v>
      </c>
      <c r="BW153" s="432">
        <v>27.011825999999999</v>
      </c>
      <c r="BX153" s="432">
        <v>0</v>
      </c>
      <c r="BY153" s="433">
        <v>0</v>
      </c>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307" customFormat="true" ht="15" customHeight="true" x14ac:dyDescent="0.2">
      <c r="A154" s="1051"/>
      <c r="B154" s="378" t="s">
        <v>260</v>
      </c>
      <c r="C154" s="113">
        <v>0</v>
      </c>
      <c r="D154" s="112">
        <v>4.8607196998692065E-2</v>
      </c>
      <c r="E154" s="112">
        <v>2.4542832504669581</v>
      </c>
      <c r="F154" s="112">
        <v>8.4505684992209016</v>
      </c>
      <c r="G154" s="111">
        <v>44.051304633868554</v>
      </c>
      <c r="H154" s="110">
        <v>2.5988149109771044</v>
      </c>
      <c r="I154" s="112">
        <v>7.158935357154264</v>
      </c>
      <c r="J154" s="112">
        <v>15.843939472430964</v>
      </c>
      <c r="K154" s="112">
        <v>31.349507144733224</v>
      </c>
      <c r="L154" s="109">
        <v>68.22326176583735</v>
      </c>
      <c r="M154" s="113">
        <v>0</v>
      </c>
      <c r="N154" s="112">
        <v>0</v>
      </c>
      <c r="O154" s="112">
        <v>0</v>
      </c>
      <c r="P154" s="112">
        <v>0.98511146793397086</v>
      </c>
      <c r="Q154" s="111">
        <v>9.4149997118110083</v>
      </c>
      <c r="R154" s="110">
        <v>27.384615384615319</v>
      </c>
      <c r="S154" s="112">
        <v>0.93615126112586522</v>
      </c>
      <c r="T154" s="112">
        <v>4.4230453599472535</v>
      </c>
      <c r="U154" s="112">
        <v>0.97954403106327859</v>
      </c>
      <c r="V154" s="112">
        <v>32.911392405063488</v>
      </c>
      <c r="W154" s="112">
        <v>1.1817301309419501</v>
      </c>
      <c r="X154" s="112">
        <v>0.5166979775612025</v>
      </c>
      <c r="Y154" s="109">
        <v>3.9146577709623922</v>
      </c>
      <c r="Z154" s="437"/>
      <c r="AA154" s="437"/>
      <c r="AB154" s="437"/>
      <c r="AC154" s="437"/>
      <c r="AD154" s="437"/>
      <c r="AE154" s="437"/>
      <c r="AF154" s="437"/>
      <c r="AG154" s="437"/>
      <c r="AH154" s="437"/>
      <c r="AI154" s="437"/>
      <c r="AJ154" s="437"/>
      <c r="AK154" s="437"/>
      <c r="AL154" s="437"/>
      <c r="AM154" s="437"/>
      <c r="AN154" s="437"/>
      <c r="AO154" s="437"/>
      <c r="AP154" s="437"/>
      <c r="AQ154" s="437"/>
      <c r="AR154" s="437"/>
      <c r="AS154" s="437"/>
      <c r="AT154" s="437"/>
      <c r="AU154" s="437"/>
      <c r="AV154" s="437"/>
      <c r="AW154" s="437"/>
      <c r="AX154" s="437"/>
      <c r="AY154" s="437"/>
      <c r="AZ154" s="800"/>
      <c r="BA154" s="1039"/>
      <c r="BB154" s="583" t="s">
        <v>260</v>
      </c>
      <c r="BC154" s="447">
        <v>0</v>
      </c>
      <c r="BD154" s="434">
        <v>4.3685939999999999</v>
      </c>
      <c r="BE154" s="434">
        <v>219.97997999999998</v>
      </c>
      <c r="BF154" s="434">
        <v>758.81398899999965</v>
      </c>
      <c r="BG154" s="451">
        <v>3953.5286460000098</v>
      </c>
      <c r="BH154" s="447">
        <v>90.694427999999988</v>
      </c>
      <c r="BI154" s="434">
        <v>249.84616</v>
      </c>
      <c r="BJ154" s="434">
        <v>553.11997000000019</v>
      </c>
      <c r="BK154" s="434">
        <v>1094.601331999999</v>
      </c>
      <c r="BL154" s="451">
        <v>2377.9081210000022</v>
      </c>
      <c r="BM154" s="447">
        <v>0</v>
      </c>
      <c r="BN154" s="434">
        <v>0</v>
      </c>
      <c r="BO154" s="434">
        <v>0</v>
      </c>
      <c r="BP154" s="434">
        <v>54.203697000000005</v>
      </c>
      <c r="BQ154" s="451">
        <v>516.31750099999977</v>
      </c>
      <c r="BR154" s="447">
        <v>412.761708</v>
      </c>
      <c r="BS154" s="434">
        <v>54.870689999999996</v>
      </c>
      <c r="BT154" s="434">
        <v>492.37989099999999</v>
      </c>
      <c r="BU154" s="434">
        <v>37.819311999999996</v>
      </c>
      <c r="BV154" s="434">
        <v>3746.4173760000094</v>
      </c>
      <c r="BW154" s="434">
        <v>60.728525999999988</v>
      </c>
      <c r="BX154" s="434">
        <v>15.644609999999998</v>
      </c>
      <c r="BY154" s="435">
        <v>116.06909599999999</v>
      </c>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307" customFormat="true" ht="15" customHeight="true" x14ac:dyDescent="0.2">
      <c r="A155" s="1051"/>
      <c r="B155" s="378" t="s">
        <v>261</v>
      </c>
      <c r="C155" s="113">
        <v>0.59502823535457638</v>
      </c>
      <c r="D155" s="112">
        <v>0.71055385720596098</v>
      </c>
      <c r="E155" s="112">
        <v>2.9583910230851296</v>
      </c>
      <c r="F155" s="112">
        <v>4.5705694771702081</v>
      </c>
      <c r="G155" s="111">
        <v>5.7571368396822482</v>
      </c>
      <c r="H155" s="110">
        <v>2.3781518545145945</v>
      </c>
      <c r="I155" s="112">
        <v>5.5082768556094717</v>
      </c>
      <c r="J155" s="112">
        <v>7.1475447041078697</v>
      </c>
      <c r="K155" s="112">
        <v>6.596579839377581</v>
      </c>
      <c r="L155" s="109">
        <v>5.3424966092603769</v>
      </c>
      <c r="M155" s="113">
        <v>0.86995419722043288</v>
      </c>
      <c r="N155" s="112">
        <v>0.18807404101208838</v>
      </c>
      <c r="O155" s="112">
        <v>0.59881967750141551</v>
      </c>
      <c r="P155" s="112">
        <v>2.3362912514307337</v>
      </c>
      <c r="Q155" s="111">
        <v>2.7137668165366882</v>
      </c>
      <c r="R155" s="110">
        <v>1.8461538461538414</v>
      </c>
      <c r="S155" s="112">
        <v>0</v>
      </c>
      <c r="T155" s="112">
        <v>1.9294629407564319</v>
      </c>
      <c r="U155" s="112">
        <v>0.74717973498025236</v>
      </c>
      <c r="V155" s="112">
        <v>7.1011760481192425</v>
      </c>
      <c r="W155" s="112">
        <v>2.9549442864253632</v>
      </c>
      <c r="X155" s="112">
        <v>0</v>
      </c>
      <c r="Y155" s="109">
        <v>2.6254717359978152</v>
      </c>
      <c r="Z155" s="437"/>
      <c r="AA155" s="437"/>
      <c r="AB155" s="437"/>
      <c r="AC155" s="437"/>
      <c r="AD155" s="437"/>
      <c r="AE155" s="437"/>
      <c r="AF155" s="437"/>
      <c r="AG155" s="437"/>
      <c r="AH155" s="437"/>
      <c r="AI155" s="437"/>
      <c r="AJ155" s="437"/>
      <c r="AK155" s="437"/>
      <c r="AL155" s="437"/>
      <c r="AM155" s="437"/>
      <c r="AN155" s="437"/>
      <c r="AO155" s="437"/>
      <c r="AP155" s="437"/>
      <c r="AQ155" s="437"/>
      <c r="AR155" s="437"/>
      <c r="AS155" s="437"/>
      <c r="AT155" s="437"/>
      <c r="AU155" s="437"/>
      <c r="AV155" s="437"/>
      <c r="AW155" s="437"/>
      <c r="AX155" s="437"/>
      <c r="AY155" s="437"/>
      <c r="AZ155" s="800"/>
      <c r="BA155" s="1039"/>
      <c r="BB155" s="583" t="s">
        <v>261</v>
      </c>
      <c r="BC155" s="447">
        <v>53.384774999999998</v>
      </c>
      <c r="BD155" s="434">
        <v>63.861352000000004</v>
      </c>
      <c r="BE155" s="434">
        <v>265.16368799999998</v>
      </c>
      <c r="BF155" s="434">
        <v>410.41168499999969</v>
      </c>
      <c r="BG155" s="451">
        <v>516.69310599999994</v>
      </c>
      <c r="BH155" s="447">
        <v>82.993644999999987</v>
      </c>
      <c r="BI155" s="434">
        <v>192.23833599999995</v>
      </c>
      <c r="BJ155" s="434">
        <v>249.52441399999995</v>
      </c>
      <c r="BK155" s="434">
        <v>230.32658999999998</v>
      </c>
      <c r="BL155" s="451">
        <v>186.21164900000002</v>
      </c>
      <c r="BM155" s="447">
        <v>47.765324999999997</v>
      </c>
      <c r="BN155" s="434">
        <v>10.302325</v>
      </c>
      <c r="BO155" s="434">
        <v>32.780124999999998</v>
      </c>
      <c r="BP155" s="434">
        <v>128.54953700000002</v>
      </c>
      <c r="BQ155" s="451">
        <v>148.82265999999998</v>
      </c>
      <c r="BR155" s="447">
        <v>27.826632</v>
      </c>
      <c r="BS155" s="434">
        <v>0</v>
      </c>
      <c r="BT155" s="434">
        <v>214.79064199999993</v>
      </c>
      <c r="BU155" s="434">
        <v>28.847936000000001</v>
      </c>
      <c r="BV155" s="434">
        <v>808.35137599999962</v>
      </c>
      <c r="BW155" s="434">
        <v>151.85312300000004</v>
      </c>
      <c r="BX155" s="434">
        <v>0</v>
      </c>
      <c r="BY155" s="435">
        <v>77.844897000000003</v>
      </c>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307" customFormat="true" ht="15" customHeight="true" x14ac:dyDescent="0.2">
      <c r="A156" s="1051"/>
      <c r="B156" s="378" t="s">
        <v>262</v>
      </c>
      <c r="C156" s="113">
        <v>0</v>
      </c>
      <c r="D156" s="112">
        <v>0</v>
      </c>
      <c r="E156" s="112">
        <v>1.6877232081662061E-2</v>
      </c>
      <c r="F156" s="112">
        <v>0.33966842599359071</v>
      </c>
      <c r="G156" s="111">
        <v>1.2745085377767569</v>
      </c>
      <c r="H156" s="110">
        <v>4.3346540400397357E-2</v>
      </c>
      <c r="I156" s="112">
        <v>0.1517062605735281</v>
      </c>
      <c r="J156" s="112">
        <v>2.1665740521440269E-2</v>
      </c>
      <c r="K156" s="112">
        <v>1.463418186917578</v>
      </c>
      <c r="L156" s="109">
        <v>0.35183768432539542</v>
      </c>
      <c r="M156" s="113">
        <v>0</v>
      </c>
      <c r="N156" s="112">
        <v>0</v>
      </c>
      <c r="O156" s="112">
        <v>0</v>
      </c>
      <c r="P156" s="112">
        <v>0</v>
      </c>
      <c r="Q156" s="111">
        <v>1.3762674569578917</v>
      </c>
      <c r="R156" s="110">
        <v>0</v>
      </c>
      <c r="S156" s="112">
        <v>0</v>
      </c>
      <c r="T156" s="112">
        <v>0.74592953570659493</v>
      </c>
      <c r="U156" s="112">
        <v>0</v>
      </c>
      <c r="V156" s="112">
        <v>0.55660292665410016</v>
      </c>
      <c r="W156" s="112">
        <v>0</v>
      </c>
      <c r="X156" s="112">
        <v>0</v>
      </c>
      <c r="Y156" s="109">
        <v>0</v>
      </c>
      <c r="Z156" s="437"/>
      <c r="AA156" s="437"/>
      <c r="AB156" s="437"/>
      <c r="AC156" s="437"/>
      <c r="AD156" s="437"/>
      <c r="AE156" s="437"/>
      <c r="AF156" s="437"/>
      <c r="AG156" s="437"/>
      <c r="AH156" s="437"/>
      <c r="AI156" s="437"/>
      <c r="AJ156" s="437"/>
      <c r="AK156" s="437"/>
      <c r="AL156" s="437"/>
      <c r="AM156" s="437"/>
      <c r="AN156" s="437"/>
      <c r="AO156" s="437"/>
      <c r="AP156" s="437"/>
      <c r="AQ156" s="437"/>
      <c r="AR156" s="437"/>
      <c r="AS156" s="437"/>
      <c r="AT156" s="437"/>
      <c r="AU156" s="437"/>
      <c r="AV156" s="437"/>
      <c r="AW156" s="437"/>
      <c r="AX156" s="437"/>
      <c r="AY156" s="437"/>
      <c r="AZ156" s="800"/>
      <c r="BA156" s="1039"/>
      <c r="BB156" s="583" t="s">
        <v>262</v>
      </c>
      <c r="BC156" s="447">
        <v>0</v>
      </c>
      <c r="BD156" s="434">
        <v>0</v>
      </c>
      <c r="BE156" s="434">
        <v>1.512724</v>
      </c>
      <c r="BF156" s="434">
        <v>30.500332999999998</v>
      </c>
      <c r="BG156" s="451">
        <v>114.38494399999998</v>
      </c>
      <c r="BH156" s="447">
        <v>1.512724</v>
      </c>
      <c r="BI156" s="434">
        <v>5.2945339999999996</v>
      </c>
      <c r="BJ156" s="434">
        <v>0.75636199999999998</v>
      </c>
      <c r="BK156" s="434">
        <v>51.096799999999995</v>
      </c>
      <c r="BL156" s="451">
        <v>12.263231999999999</v>
      </c>
      <c r="BM156" s="447">
        <v>0</v>
      </c>
      <c r="BN156" s="434">
        <v>0</v>
      </c>
      <c r="BO156" s="434">
        <v>0</v>
      </c>
      <c r="BP156" s="434">
        <v>0</v>
      </c>
      <c r="BQ156" s="451">
        <v>75.474348999999989</v>
      </c>
      <c r="BR156" s="447">
        <v>0</v>
      </c>
      <c r="BS156" s="434">
        <v>0</v>
      </c>
      <c r="BT156" s="434">
        <v>83.03796899999999</v>
      </c>
      <c r="BU156" s="434">
        <v>0</v>
      </c>
      <c r="BV156" s="434">
        <v>63.36003199999999</v>
      </c>
      <c r="BW156" s="434">
        <v>0</v>
      </c>
      <c r="BX156" s="434">
        <v>0</v>
      </c>
      <c r="BY156" s="435">
        <v>0</v>
      </c>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307" customFormat="true" ht="15" customHeight="true" x14ac:dyDescent="0.2">
      <c r="A157" s="1051"/>
      <c r="B157" s="378" t="s">
        <v>263</v>
      </c>
      <c r="C157" s="113">
        <v>0</v>
      </c>
      <c r="D157" s="112">
        <v>0</v>
      </c>
      <c r="E157" s="112">
        <v>0.11161734929381587</v>
      </c>
      <c r="F157" s="112">
        <v>3.8736578270075289E-2</v>
      </c>
      <c r="G157" s="111">
        <v>0.10335066493125157</v>
      </c>
      <c r="H157" s="110">
        <v>0</v>
      </c>
      <c r="I157" s="112">
        <v>0.38632509769340467</v>
      </c>
      <c r="J157" s="112">
        <v>0.26569490468744089</v>
      </c>
      <c r="K157" s="112">
        <v>0</v>
      </c>
      <c r="L157" s="109">
        <v>0</v>
      </c>
      <c r="M157" s="113">
        <v>0</v>
      </c>
      <c r="N157" s="112">
        <v>0</v>
      </c>
      <c r="O157" s="112">
        <v>0</v>
      </c>
      <c r="P157" s="112">
        <v>0</v>
      </c>
      <c r="Q157" s="111">
        <v>0</v>
      </c>
      <c r="R157" s="110">
        <v>0.84615384615384404</v>
      </c>
      <c r="S157" s="112">
        <v>0</v>
      </c>
      <c r="T157" s="112">
        <v>0</v>
      </c>
      <c r="U157" s="112">
        <v>0</v>
      </c>
      <c r="V157" s="112">
        <v>0</v>
      </c>
      <c r="W157" s="112">
        <v>0.19467749451704175</v>
      </c>
      <c r="X157" s="112">
        <v>0</v>
      </c>
      <c r="Y157" s="109">
        <v>0</v>
      </c>
      <c r="Z157" s="437"/>
      <c r="AA157" s="437"/>
      <c r="AB157" s="437"/>
      <c r="AC157" s="437"/>
      <c r="AD157" s="437"/>
      <c r="AE157" s="437"/>
      <c r="AF157" s="437"/>
      <c r="AG157" s="437"/>
      <c r="AH157" s="437"/>
      <c r="AI157" s="437"/>
      <c r="AJ157" s="437"/>
      <c r="AK157" s="437"/>
      <c r="AL157" s="437"/>
      <c r="AM157" s="437"/>
      <c r="AN157" s="437"/>
      <c r="AO157" s="437"/>
      <c r="AP157" s="437"/>
      <c r="AQ157" s="437"/>
      <c r="AR157" s="437"/>
      <c r="AS157" s="437"/>
      <c r="AT157" s="437"/>
      <c r="AU157" s="437"/>
      <c r="AV157" s="437"/>
      <c r="AW157" s="437"/>
      <c r="AX157" s="437"/>
      <c r="AY157" s="437"/>
      <c r="AZ157" s="800"/>
      <c r="BA157" s="1039"/>
      <c r="BB157" s="583" t="s">
        <v>263</v>
      </c>
      <c r="BC157" s="447">
        <v>0</v>
      </c>
      <c r="BD157" s="434">
        <v>0</v>
      </c>
      <c r="BE157" s="434">
        <v>10.004379999999999</v>
      </c>
      <c r="BF157" s="434">
        <v>3.478329</v>
      </c>
      <c r="BG157" s="451">
        <v>9.275544</v>
      </c>
      <c r="BH157" s="447">
        <v>0</v>
      </c>
      <c r="BI157" s="434">
        <v>13.482709</v>
      </c>
      <c r="BJ157" s="434">
        <v>9.275544</v>
      </c>
      <c r="BK157" s="434">
        <v>0</v>
      </c>
      <c r="BL157" s="451">
        <v>0</v>
      </c>
      <c r="BM157" s="447">
        <v>0</v>
      </c>
      <c r="BN157" s="434">
        <v>0</v>
      </c>
      <c r="BO157" s="434">
        <v>0</v>
      </c>
      <c r="BP157" s="434">
        <v>0</v>
      </c>
      <c r="BQ157" s="451">
        <v>0</v>
      </c>
      <c r="BR157" s="447">
        <v>12.753873</v>
      </c>
      <c r="BS157" s="434">
        <v>0</v>
      </c>
      <c r="BT157" s="434">
        <v>0</v>
      </c>
      <c r="BU157" s="434">
        <v>0</v>
      </c>
      <c r="BV157" s="434">
        <v>0</v>
      </c>
      <c r="BW157" s="434">
        <v>10.004379999999999</v>
      </c>
      <c r="BX157" s="434">
        <v>0</v>
      </c>
      <c r="BY157" s="435">
        <v>0</v>
      </c>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307" customFormat="true" ht="15" customHeight="true" x14ac:dyDescent="0.2">
      <c r="A158" s="1051"/>
      <c r="B158" s="378" t="s">
        <v>264</v>
      </c>
      <c r="C158" s="113">
        <v>0.10342309766348272</v>
      </c>
      <c r="D158" s="112">
        <v>0.24182029158013921</v>
      </c>
      <c r="E158" s="112">
        <v>7.9811093968389341E-2</v>
      </c>
      <c r="F158" s="112">
        <v>0.65557068988686196</v>
      </c>
      <c r="G158" s="111">
        <v>1.1413542697066772</v>
      </c>
      <c r="H158" s="110">
        <v>5.8566387669687886E-2</v>
      </c>
      <c r="I158" s="112">
        <v>0.35138296765411797</v>
      </c>
      <c r="J158" s="112">
        <v>1.0245557116739741</v>
      </c>
      <c r="K158" s="112">
        <v>1.4458942175262877</v>
      </c>
      <c r="L158" s="109">
        <v>8.7959421081348854E-2</v>
      </c>
      <c r="M158" s="113">
        <v>0</v>
      </c>
      <c r="N158" s="112">
        <v>0.16939125804649399</v>
      </c>
      <c r="O158" s="112">
        <v>0.39702632660154935</v>
      </c>
      <c r="P158" s="112">
        <v>0</v>
      </c>
      <c r="Q158" s="111">
        <v>1.1821527900561337</v>
      </c>
      <c r="R158" s="110">
        <v>0</v>
      </c>
      <c r="S158" s="112">
        <v>0.52338393560983398</v>
      </c>
      <c r="T158" s="112">
        <v>0.46900584548000263</v>
      </c>
      <c r="U158" s="112">
        <v>0</v>
      </c>
      <c r="V158" s="112">
        <v>0.84388185654008729</v>
      </c>
      <c r="W158" s="112">
        <v>0.2187002985819792</v>
      </c>
      <c r="X158" s="112">
        <v>0</v>
      </c>
      <c r="Y158" s="109">
        <v>0.31294973099024215</v>
      </c>
      <c r="Z158" s="437"/>
      <c r="AA158" s="437"/>
      <c r="AB158" s="437"/>
      <c r="AC158" s="437"/>
      <c r="AD158" s="437"/>
      <c r="AE158" s="437"/>
      <c r="AF158" s="437"/>
      <c r="AG158" s="437"/>
      <c r="AH158" s="437"/>
      <c r="AI158" s="437"/>
      <c r="AJ158" s="437"/>
      <c r="AK158" s="437"/>
      <c r="AL158" s="437"/>
      <c r="AM158" s="437"/>
      <c r="AN158" s="437"/>
      <c r="AO158" s="437"/>
      <c r="AP158" s="437"/>
      <c r="AQ158" s="437"/>
      <c r="AR158" s="437"/>
      <c r="AS158" s="437"/>
      <c r="AT158" s="437"/>
      <c r="AU158" s="437"/>
      <c r="AV158" s="437"/>
      <c r="AW158" s="437"/>
      <c r="AX158" s="437"/>
      <c r="AY158" s="437"/>
      <c r="AZ158" s="800"/>
      <c r="BA158" s="1039"/>
      <c r="BB158" s="583" t="s">
        <v>264</v>
      </c>
      <c r="BC158" s="447">
        <v>9.2789190000000001</v>
      </c>
      <c r="BD158" s="434">
        <v>21.733709000000001</v>
      </c>
      <c r="BE158" s="434">
        <v>7.1535519999999995</v>
      </c>
      <c r="BF158" s="434">
        <v>58.866596999999985</v>
      </c>
      <c r="BG158" s="451">
        <v>102.434578</v>
      </c>
      <c r="BH158" s="447">
        <v>2.0438719999999999</v>
      </c>
      <c r="BI158" s="434">
        <v>12.263231999999999</v>
      </c>
      <c r="BJ158" s="434">
        <v>35.767759999999996</v>
      </c>
      <c r="BK158" s="434">
        <v>50.484931999999993</v>
      </c>
      <c r="BL158" s="451">
        <v>3.0658079999999996</v>
      </c>
      <c r="BM158" s="447">
        <v>0</v>
      </c>
      <c r="BN158" s="434">
        <v>9.2789190000000001</v>
      </c>
      <c r="BO158" s="434">
        <v>21.733709000000001</v>
      </c>
      <c r="BP158" s="434">
        <v>0</v>
      </c>
      <c r="BQ158" s="451">
        <v>64.829122999999996</v>
      </c>
      <c r="BR158" s="447">
        <v>0</v>
      </c>
      <c r="BS158" s="434">
        <v>30.677134000000002</v>
      </c>
      <c r="BT158" s="434">
        <v>52.21041799999999</v>
      </c>
      <c r="BU158" s="434">
        <v>0</v>
      </c>
      <c r="BV158" s="434">
        <v>96.061983999999981</v>
      </c>
      <c r="BW158" s="434">
        <v>11.238900000000001</v>
      </c>
      <c r="BX158" s="434">
        <v>0</v>
      </c>
      <c r="BY158" s="435">
        <v>9.2789190000000001</v>
      </c>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307" customFormat="true" ht="15" customHeight="true" x14ac:dyDescent="0.2">
      <c r="A159" s="1051"/>
      <c r="B159" s="378" t="s">
        <v>265</v>
      </c>
      <c r="C159" s="113">
        <v>59.360417837670042</v>
      </c>
      <c r="D159" s="112">
        <v>77.812469003982159</v>
      </c>
      <c r="E159" s="112">
        <v>83.444211130488071</v>
      </c>
      <c r="F159" s="112">
        <v>77.993642070734154</v>
      </c>
      <c r="G159" s="111">
        <v>33.747653674567175</v>
      </c>
      <c r="H159" s="110">
        <v>75.644919229029497</v>
      </c>
      <c r="I159" s="112">
        <v>75.492995002886659</v>
      </c>
      <c r="J159" s="112">
        <v>65.429449710516877</v>
      </c>
      <c r="K159" s="112">
        <v>43.592684603414526</v>
      </c>
      <c r="L159" s="109">
        <v>12.868363507328775</v>
      </c>
      <c r="M159" s="113">
        <v>56.929030485698142</v>
      </c>
      <c r="N159" s="112">
        <v>68.591231083858219</v>
      </c>
      <c r="O159" s="112">
        <v>80.575714913015801</v>
      </c>
      <c r="P159" s="112">
        <v>85.874676859950512</v>
      </c>
      <c r="Q159" s="111">
        <v>78.086308476108442</v>
      </c>
      <c r="R159" s="110">
        <v>21.846153846153786</v>
      </c>
      <c r="S159" s="112">
        <v>84.960831330055626</v>
      </c>
      <c r="T159" s="112">
        <v>85.488534675721112</v>
      </c>
      <c r="U159" s="112">
        <v>28.818568126464548</v>
      </c>
      <c r="V159" s="112">
        <v>49.645390070922204</v>
      </c>
      <c r="W159" s="112">
        <v>81.365722116729643</v>
      </c>
      <c r="X159" s="112">
        <v>76.632585607441229</v>
      </c>
      <c r="Y159" s="109">
        <v>58.654991677398726</v>
      </c>
      <c r="Z159" s="437"/>
      <c r="AA159" s="437"/>
      <c r="AB159" s="437"/>
      <c r="AC159" s="437"/>
      <c r="AD159" s="437"/>
      <c r="AE159" s="437"/>
      <c r="AF159" s="437"/>
      <c r="AG159" s="437"/>
      <c r="AH159" s="437"/>
      <c r="AI159" s="437"/>
      <c r="AJ159" s="437"/>
      <c r="AK159" s="437"/>
      <c r="AL159" s="437"/>
      <c r="AM159" s="437"/>
      <c r="AN159" s="437"/>
      <c r="AO159" s="437"/>
      <c r="AP159" s="437"/>
      <c r="AQ159" s="437"/>
      <c r="AR159" s="437"/>
      <c r="AS159" s="437"/>
      <c r="AT159" s="437"/>
      <c r="AU159" s="437"/>
      <c r="AV159" s="437"/>
      <c r="AW159" s="437"/>
      <c r="AX159" s="437"/>
      <c r="AY159" s="437"/>
      <c r="AZ159" s="800"/>
      <c r="BA159" s="1039"/>
      <c r="BB159" s="583" t="s">
        <v>265</v>
      </c>
      <c r="BC159" s="447">
        <v>5325.701138000004</v>
      </c>
      <c r="BD159" s="434">
        <v>6993.4311420000085</v>
      </c>
      <c r="BE159" s="434">
        <v>7479.1920990000126</v>
      </c>
      <c r="BF159" s="434">
        <v>7003.394702000026</v>
      </c>
      <c r="BG159" s="451">
        <v>3028.7937359999992</v>
      </c>
      <c r="BH159" s="447">
        <v>2639.8850690000036</v>
      </c>
      <c r="BI159" s="434">
        <v>2634.6983130000044</v>
      </c>
      <c r="BJ159" s="434">
        <v>2284.1753040000008</v>
      </c>
      <c r="BK159" s="434">
        <v>1522.0848740000006</v>
      </c>
      <c r="BL159" s="451">
        <v>448.5242320000001</v>
      </c>
      <c r="BM159" s="447">
        <v>3125.720471000001</v>
      </c>
      <c r="BN159" s="434">
        <v>3757.2923459999988</v>
      </c>
      <c r="BO159" s="434">
        <v>4410.8136490000006</v>
      </c>
      <c r="BP159" s="434">
        <v>4725.0743860000039</v>
      </c>
      <c r="BQ159" s="451">
        <v>4282.2441730000046</v>
      </c>
      <c r="BR159" s="447">
        <v>329.28181199999995</v>
      </c>
      <c r="BS159" s="434">
        <v>4979.8143010000013</v>
      </c>
      <c r="BT159" s="434">
        <v>9516.7089550000128</v>
      </c>
      <c r="BU159" s="434">
        <v>1112.6589359999996</v>
      </c>
      <c r="BV159" s="434">
        <v>5651.3060800000048</v>
      </c>
      <c r="BW159" s="434">
        <v>4181.344151000003</v>
      </c>
      <c r="BX159" s="434">
        <v>2320.2856739999984</v>
      </c>
      <c r="BY159" s="435">
        <v>1739.1129079999973</v>
      </c>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307" customFormat="true" ht="15" customHeight="true" x14ac:dyDescent="0.2">
      <c r="A160" s="1051"/>
      <c r="B160" s="378" t="s">
        <v>266</v>
      </c>
      <c r="C160" s="113">
        <v>24.58540377509064</v>
      </c>
      <c r="D160" s="112">
        <v>15.485586982183888</v>
      </c>
      <c r="E160" s="112">
        <v>8.0969932810917218</v>
      </c>
      <c r="F160" s="112">
        <v>4.6266284437527512</v>
      </c>
      <c r="G160" s="111">
        <v>0.97760247795485011</v>
      </c>
      <c r="H160" s="110">
        <v>15.455941472234166</v>
      </c>
      <c r="I160" s="112">
        <v>4.7843303465593436</v>
      </c>
      <c r="J160" s="112">
        <v>3.2506579443139749</v>
      </c>
      <c r="K160" s="112">
        <v>2.2854685396235896</v>
      </c>
      <c r="L160" s="109">
        <v>0</v>
      </c>
      <c r="M160" s="113">
        <v>25.850718851257128</v>
      </c>
      <c r="N160" s="112">
        <v>18.065155104329804</v>
      </c>
      <c r="O160" s="112">
        <v>14.620609327921684</v>
      </c>
      <c r="P160" s="112">
        <v>9.3785690385071501</v>
      </c>
      <c r="Q160" s="111">
        <v>3.674417099593124</v>
      </c>
      <c r="R160" s="110">
        <v>0</v>
      </c>
      <c r="S160" s="112">
        <v>11.844241666853241</v>
      </c>
      <c r="T160" s="112">
        <v>2.3299786350099487</v>
      </c>
      <c r="U160" s="112">
        <v>58.926035033464451</v>
      </c>
      <c r="V160" s="112">
        <v>3.3665499596014121</v>
      </c>
      <c r="W160" s="112">
        <v>3.764296922216289</v>
      </c>
      <c r="X160" s="112">
        <v>4.2707564341990389</v>
      </c>
      <c r="Y160" s="109">
        <v>30.077292637727638</v>
      </c>
      <c r="Z160" s="437"/>
      <c r="AA160" s="437"/>
      <c r="AB160" s="437"/>
      <c r="AC160" s="437"/>
      <c r="AD160" s="437"/>
      <c r="AE160" s="437"/>
      <c r="AF160" s="437"/>
      <c r="AG160" s="437"/>
      <c r="AH160" s="437"/>
      <c r="AI160" s="437"/>
      <c r="AJ160" s="437"/>
      <c r="AK160" s="437"/>
      <c r="AL160" s="437"/>
      <c r="AM160" s="437"/>
      <c r="AN160" s="437"/>
      <c r="AO160" s="437"/>
      <c r="AP160" s="437"/>
      <c r="AQ160" s="437"/>
      <c r="AR160" s="437"/>
      <c r="AS160" s="437"/>
      <c r="AT160" s="437"/>
      <c r="AU160" s="437"/>
      <c r="AV160" s="437"/>
      <c r="AW160" s="437"/>
      <c r="AX160" s="437"/>
      <c r="AY160" s="437"/>
      <c r="AZ160" s="800"/>
      <c r="BA160" s="1039"/>
      <c r="BB160" s="583" t="s">
        <v>266</v>
      </c>
      <c r="BC160" s="447">
        <v>2205.7545690000002</v>
      </c>
      <c r="BD160" s="434">
        <v>1391.7741929999995</v>
      </c>
      <c r="BE160" s="434">
        <v>725.74199399999986</v>
      </c>
      <c r="BF160" s="434">
        <v>415.44546800000006</v>
      </c>
      <c r="BG160" s="451">
        <v>87.738136999999981</v>
      </c>
      <c r="BH160" s="447">
        <v>539.38730500000008</v>
      </c>
      <c r="BI160" s="434">
        <v>166.97267199999993</v>
      </c>
      <c r="BJ160" s="434">
        <v>113.48211899999998</v>
      </c>
      <c r="BK160" s="434">
        <v>79.799560999999983</v>
      </c>
      <c r="BL160" s="451">
        <v>0</v>
      </c>
      <c r="BM160" s="447">
        <v>1419.3482730000005</v>
      </c>
      <c r="BN160" s="434">
        <v>989.57356400000037</v>
      </c>
      <c r="BO160" s="434">
        <v>800.35012099999983</v>
      </c>
      <c r="BP160" s="434">
        <v>516.03613500000017</v>
      </c>
      <c r="BQ160" s="451">
        <v>201.50461099999998</v>
      </c>
      <c r="BR160" s="447">
        <v>0</v>
      </c>
      <c r="BS160" s="434">
        <v>694.22724699999992</v>
      </c>
      <c r="BT160" s="434">
        <v>259.37663599999991</v>
      </c>
      <c r="BU160" s="434">
        <v>2275.0810919999963</v>
      </c>
      <c r="BV160" s="434">
        <v>383.226</v>
      </c>
      <c r="BW160" s="434">
        <v>193.44535399999998</v>
      </c>
      <c r="BX160" s="434">
        <v>129.31020000000001</v>
      </c>
      <c r="BY160" s="435">
        <v>891.78783199999941</v>
      </c>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307" customFormat="true" ht="15" customHeight="true" x14ac:dyDescent="0.2">
      <c r="A161" s="1051"/>
      <c r="B161" s="378" t="s">
        <v>267</v>
      </c>
      <c r="C161" s="113">
        <v>0</v>
      </c>
      <c r="D161" s="112">
        <v>0</v>
      </c>
      <c r="E161" s="112">
        <v>1.140158485262705E-2</v>
      </c>
      <c r="F161" s="112">
        <v>0</v>
      </c>
      <c r="G161" s="111">
        <v>0</v>
      </c>
      <c r="H161" s="110">
        <v>0</v>
      </c>
      <c r="I161" s="112">
        <v>2.92819139711765E-2</v>
      </c>
      <c r="J161" s="112">
        <v>0</v>
      </c>
      <c r="K161" s="112">
        <v>0</v>
      </c>
      <c r="L161" s="109">
        <v>0</v>
      </c>
      <c r="M161" s="113">
        <v>0</v>
      </c>
      <c r="N161" s="112">
        <v>0</v>
      </c>
      <c r="O161" s="112">
        <v>0</v>
      </c>
      <c r="P161" s="112">
        <v>0</v>
      </c>
      <c r="Q161" s="111">
        <v>0</v>
      </c>
      <c r="R161" s="110">
        <v>0</v>
      </c>
      <c r="S161" s="112">
        <v>0</v>
      </c>
      <c r="T161" s="112">
        <v>0</v>
      </c>
      <c r="U161" s="112">
        <v>0</v>
      </c>
      <c r="V161" s="112">
        <v>8.9774665589370996E-3</v>
      </c>
      <c r="W161" s="112">
        <v>0</v>
      </c>
      <c r="X161" s="112">
        <v>0</v>
      </c>
      <c r="Y161" s="109">
        <v>0</v>
      </c>
      <c r="Z161" s="437"/>
      <c r="AA161" s="437"/>
      <c r="AB161" s="437"/>
      <c r="AC161" s="437"/>
      <c r="AD161" s="437"/>
      <c r="AE161" s="437"/>
      <c r="AF161" s="437"/>
      <c r="AG161" s="437"/>
      <c r="AH161" s="437"/>
      <c r="AI161" s="437"/>
      <c r="AJ161" s="437"/>
      <c r="AK161" s="437"/>
      <c r="AL161" s="437"/>
      <c r="AM161" s="437"/>
      <c r="AN161" s="437"/>
      <c r="AO161" s="437"/>
      <c r="AP161" s="437"/>
      <c r="AQ161" s="437"/>
      <c r="AR161" s="437"/>
      <c r="AS161" s="437"/>
      <c r="AT161" s="437"/>
      <c r="AU161" s="437"/>
      <c r="AV161" s="437"/>
      <c r="AW161" s="437"/>
      <c r="AX161" s="437"/>
      <c r="AY161" s="437"/>
      <c r="AZ161" s="800"/>
      <c r="BA161" s="1039"/>
      <c r="BB161" s="583" t="s">
        <v>267</v>
      </c>
      <c r="BC161" s="447">
        <v>0</v>
      </c>
      <c r="BD161" s="434">
        <v>0</v>
      </c>
      <c r="BE161" s="434">
        <v>1.021936</v>
      </c>
      <c r="BF161" s="434">
        <v>0</v>
      </c>
      <c r="BG161" s="451">
        <v>0</v>
      </c>
      <c r="BH161" s="447">
        <v>0</v>
      </c>
      <c r="BI161" s="434">
        <v>1.021936</v>
      </c>
      <c r="BJ161" s="434">
        <v>0</v>
      </c>
      <c r="BK161" s="434">
        <v>0</v>
      </c>
      <c r="BL161" s="451">
        <v>0</v>
      </c>
      <c r="BM161" s="447">
        <v>0</v>
      </c>
      <c r="BN161" s="434">
        <v>0</v>
      </c>
      <c r="BO161" s="434">
        <v>0</v>
      </c>
      <c r="BP161" s="434">
        <v>0</v>
      </c>
      <c r="BQ161" s="451">
        <v>0</v>
      </c>
      <c r="BR161" s="447">
        <v>0</v>
      </c>
      <c r="BS161" s="434">
        <v>0</v>
      </c>
      <c r="BT161" s="434">
        <v>0</v>
      </c>
      <c r="BU161" s="434">
        <v>0</v>
      </c>
      <c r="BV161" s="434">
        <v>1.021936</v>
      </c>
      <c r="BW161" s="434">
        <v>0</v>
      </c>
      <c r="BX161" s="434">
        <v>0</v>
      </c>
      <c r="BY161" s="435">
        <v>0</v>
      </c>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307" customFormat="true" ht="15" customHeight="true" x14ac:dyDescent="0.2">
      <c r="A162" s="1051"/>
      <c r="B162" s="378" t="s">
        <v>268</v>
      </c>
      <c r="C162" s="113">
        <v>14.980493400341574</v>
      </c>
      <c r="D162" s="112">
        <v>5.1361220407759376</v>
      </c>
      <c r="E162" s="112">
        <v>1.079552979503611</v>
      </c>
      <c r="F162" s="112">
        <v>0.36775094709526002</v>
      </c>
      <c r="G162" s="111">
        <v>0.19378249674609666</v>
      </c>
      <c r="H162" s="110">
        <v>2.2561670486706999</v>
      </c>
      <c r="I162" s="112">
        <v>0.8060302581126314</v>
      </c>
      <c r="J162" s="112">
        <v>0</v>
      </c>
      <c r="K162" s="112">
        <v>0.49809869881116164</v>
      </c>
      <c r="L162" s="109">
        <v>0</v>
      </c>
      <c r="M162" s="113">
        <v>15.737148523279085</v>
      </c>
      <c r="N162" s="112">
        <v>12.661122643872933</v>
      </c>
      <c r="O162" s="112">
        <v>3.5593217055738999</v>
      </c>
      <c r="P162" s="112">
        <v>0.97253219806779245</v>
      </c>
      <c r="Q162" s="111">
        <v>0.41187176122987029</v>
      </c>
      <c r="R162" s="110">
        <v>1.9999999999999949</v>
      </c>
      <c r="S162" s="112">
        <v>1.6665254990382845</v>
      </c>
      <c r="T162" s="112">
        <v>2.5591568614043698</v>
      </c>
      <c r="U162" s="112">
        <v>9.8048940408153538</v>
      </c>
      <c r="V162" s="112">
        <v>8.0797199030433892E-2</v>
      </c>
      <c r="W162" s="112">
        <v>9.0698535747316704</v>
      </c>
      <c r="X162" s="112">
        <v>18.579959980798535</v>
      </c>
      <c r="Y162" s="109">
        <v>4.1712311005974847</v>
      </c>
      <c r="Z162" s="437"/>
      <c r="AA162" s="437"/>
      <c r="AB162" s="437"/>
      <c r="AC162" s="437"/>
      <c r="AD162" s="437"/>
      <c r="AE162" s="437"/>
      <c r="AF162" s="437"/>
      <c r="AG162" s="437"/>
      <c r="AH162" s="437"/>
      <c r="AI162" s="437"/>
      <c r="AJ162" s="437"/>
      <c r="AK162" s="437"/>
      <c r="AL162" s="437"/>
      <c r="AM162" s="437"/>
      <c r="AN162" s="437"/>
      <c r="AO162" s="437"/>
      <c r="AP162" s="437"/>
      <c r="AQ162" s="437"/>
      <c r="AR162" s="437"/>
      <c r="AS162" s="437"/>
      <c r="AT162" s="437"/>
      <c r="AU162" s="437"/>
      <c r="AV162" s="437"/>
      <c r="AW162" s="437"/>
      <c r="AX162" s="437"/>
      <c r="AY162" s="437"/>
      <c r="AZ162" s="800"/>
      <c r="BA162" s="1039"/>
      <c r="BB162" s="583" t="s">
        <v>268</v>
      </c>
      <c r="BC162" s="447">
        <v>1344.0207069999994</v>
      </c>
      <c r="BD162" s="434">
        <v>461.61131100000011</v>
      </c>
      <c r="BE162" s="434">
        <v>96.761464999999973</v>
      </c>
      <c r="BF162" s="434">
        <v>33.021986999999996</v>
      </c>
      <c r="BG162" s="451">
        <v>17.391645</v>
      </c>
      <c r="BH162" s="447">
        <v>78.736573000000007</v>
      </c>
      <c r="BI162" s="434">
        <v>28.130378999999998</v>
      </c>
      <c r="BJ162" s="434">
        <v>0</v>
      </c>
      <c r="BK162" s="434">
        <v>17.391645</v>
      </c>
      <c r="BL162" s="451">
        <v>0</v>
      </c>
      <c r="BM162" s="447">
        <v>864.0569999999999</v>
      </c>
      <c r="BN162" s="434">
        <v>693.55132499999979</v>
      </c>
      <c r="BO162" s="434">
        <v>194.84164400000006</v>
      </c>
      <c r="BP162" s="434">
        <v>53.511549000000009</v>
      </c>
      <c r="BQ162" s="451">
        <v>22.587</v>
      </c>
      <c r="BR162" s="447">
        <v>30.145517999999999</v>
      </c>
      <c r="BS162" s="434">
        <v>97.680158999999975</v>
      </c>
      <c r="BT162" s="434">
        <v>284.88909199999989</v>
      </c>
      <c r="BU162" s="434">
        <v>378.5581200000002</v>
      </c>
      <c r="BV162" s="434">
        <v>9.1974239999999998</v>
      </c>
      <c r="BW162" s="434">
        <v>466.09528199999994</v>
      </c>
      <c r="BX162" s="434">
        <v>562.56505799999991</v>
      </c>
      <c r="BY162" s="435">
        <v>123.67646200000001</v>
      </c>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307" customFormat="true" ht="15" customHeight="true" x14ac:dyDescent="0.2">
      <c r="A163" s="1051"/>
      <c r="B163" s="378" t="s">
        <v>47</v>
      </c>
      <c r="C163" s="113">
        <v>0.37523365387960617</v>
      </c>
      <c r="D163" s="112">
        <v>0.32317579526586682</v>
      </c>
      <c r="E163" s="112">
        <v>0.44086811267831205</v>
      </c>
      <c r="F163" s="112">
        <v>0</v>
      </c>
      <c r="G163" s="111">
        <v>0</v>
      </c>
      <c r="H163" s="110">
        <v>0.98885240174697508</v>
      </c>
      <c r="I163" s="112">
        <v>0.23255367387329498</v>
      </c>
      <c r="J163" s="112">
        <v>0</v>
      </c>
      <c r="K163" s="112">
        <v>0</v>
      </c>
      <c r="L163" s="109">
        <v>0</v>
      </c>
      <c r="M163" s="113">
        <v>0.61314794254522142</v>
      </c>
      <c r="N163" s="112">
        <v>0.32502586888052359</v>
      </c>
      <c r="O163" s="112">
        <v>0</v>
      </c>
      <c r="P163" s="112">
        <v>0.14778063166873753</v>
      </c>
      <c r="Q163" s="111">
        <v>0</v>
      </c>
      <c r="R163" s="110">
        <v>0.5384615384615371</v>
      </c>
      <c r="S163" s="112">
        <v>0</v>
      </c>
      <c r="T163" s="112">
        <v>0.1050400204307764</v>
      </c>
      <c r="U163" s="112">
        <v>0.56161684243333732</v>
      </c>
      <c r="V163" s="112">
        <v>0.20648173085555327</v>
      </c>
      <c r="W163" s="112">
        <v>0.72444594066003076</v>
      </c>
      <c r="X163" s="112">
        <v>0</v>
      </c>
      <c r="Y163" s="109">
        <v>0</v>
      </c>
      <c r="Z163" s="437"/>
      <c r="AA163" s="437"/>
      <c r="AB163" s="437"/>
      <c r="AC163" s="437"/>
      <c r="AD163" s="437"/>
      <c r="AE163" s="437"/>
      <c r="AF163" s="437"/>
      <c r="AG163" s="437"/>
      <c r="AH163" s="437"/>
      <c r="AI163" s="437"/>
      <c r="AJ163" s="437"/>
      <c r="AK163" s="437"/>
      <c r="AL163" s="437"/>
      <c r="AM163" s="437"/>
      <c r="AN163" s="437"/>
      <c r="AO163" s="437"/>
      <c r="AP163" s="437"/>
      <c r="AQ163" s="437"/>
      <c r="AR163" s="437"/>
      <c r="AS163" s="437"/>
      <c r="AT163" s="437"/>
      <c r="AU163" s="437"/>
      <c r="AV163" s="437"/>
      <c r="AW163" s="437"/>
      <c r="AX163" s="437"/>
      <c r="AY163" s="437"/>
      <c r="AZ163" s="800"/>
      <c r="BA163" s="1039"/>
      <c r="BB163" s="583" t="s">
        <v>47</v>
      </c>
      <c r="BC163" s="447">
        <v>33.665233000000001</v>
      </c>
      <c r="BD163" s="434">
        <v>29.045572</v>
      </c>
      <c r="BE163" s="434">
        <v>39.515471000000005</v>
      </c>
      <c r="BF163" s="434">
        <v>0</v>
      </c>
      <c r="BG163" s="451">
        <v>0</v>
      </c>
      <c r="BH163" s="447">
        <v>34.509346000000001</v>
      </c>
      <c r="BI163" s="434">
        <v>8.1161010000000005</v>
      </c>
      <c r="BJ163" s="434">
        <v>0</v>
      </c>
      <c r="BK163" s="434">
        <v>0</v>
      </c>
      <c r="BL163" s="451">
        <v>0</v>
      </c>
      <c r="BM163" s="447">
        <v>33.665233000000001</v>
      </c>
      <c r="BN163" s="434">
        <v>17.804275999999998</v>
      </c>
      <c r="BO163" s="434">
        <v>0</v>
      </c>
      <c r="BP163" s="434">
        <v>8.1313199999999988</v>
      </c>
      <c r="BQ163" s="451">
        <v>0</v>
      </c>
      <c r="BR163" s="447">
        <v>8.1161010000000005</v>
      </c>
      <c r="BS163" s="434">
        <v>0</v>
      </c>
      <c r="BT163" s="434">
        <v>11.693209</v>
      </c>
      <c r="BU163" s="434">
        <v>21.683519999999998</v>
      </c>
      <c r="BV163" s="434">
        <v>23.504528000000001</v>
      </c>
      <c r="BW163" s="434">
        <v>37.228918</v>
      </c>
      <c r="BX163" s="434">
        <v>0</v>
      </c>
      <c r="BY163" s="435">
        <v>0</v>
      </c>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307" customFormat="true" ht="15" customHeight="true" x14ac:dyDescent="0.2">
      <c r="A164" s="1052"/>
      <c r="B164" s="379" t="s">
        <v>204</v>
      </c>
      <c r="C164" s="113">
        <v>0</v>
      </c>
      <c r="D164" s="112">
        <v>0.15136096761349288</v>
      </c>
      <c r="E164" s="112">
        <v>0.18725774562952718</v>
      </c>
      <c r="F164" s="112">
        <v>4.7353448964807143E-2</v>
      </c>
      <c r="G164" s="111">
        <v>0</v>
      </c>
      <c r="H164" s="110">
        <v>0</v>
      </c>
      <c r="I164" s="112">
        <v>0</v>
      </c>
      <c r="J164" s="112">
        <v>0</v>
      </c>
      <c r="K164" s="112">
        <v>0</v>
      </c>
      <c r="L164" s="109">
        <v>0</v>
      </c>
      <c r="M164" s="113">
        <v>0</v>
      </c>
      <c r="N164" s="112">
        <v>0</v>
      </c>
      <c r="O164" s="112">
        <v>0.24850804938561541</v>
      </c>
      <c r="P164" s="112">
        <v>0.30503855244121636</v>
      </c>
      <c r="Q164" s="111">
        <v>7.7536194758191082E-2</v>
      </c>
      <c r="R164" s="110">
        <v>0</v>
      </c>
      <c r="S164" s="112">
        <v>6.8866307317083417E-2</v>
      </c>
      <c r="T164" s="112">
        <v>0.2100800408615528</v>
      </c>
      <c r="U164" s="112">
        <v>0</v>
      </c>
      <c r="V164" s="112">
        <v>0</v>
      </c>
      <c r="W164" s="112">
        <v>0</v>
      </c>
      <c r="X164" s="112">
        <v>0</v>
      </c>
      <c r="Y164" s="109">
        <v>0.24340534632574387</v>
      </c>
      <c r="Z164" s="437"/>
      <c r="AA164" s="437"/>
      <c r="AB164" s="437"/>
      <c r="AC164" s="437"/>
      <c r="AD164" s="437"/>
      <c r="AE164" s="437"/>
      <c r="AF164" s="437"/>
      <c r="AG164" s="437"/>
      <c r="AH164" s="437"/>
      <c r="AI164" s="437"/>
      <c r="AJ164" s="437"/>
      <c r="AK164" s="437"/>
      <c r="AL164" s="437"/>
      <c r="AM164" s="437"/>
      <c r="AN164" s="437"/>
      <c r="AO164" s="437"/>
      <c r="AP164" s="437"/>
      <c r="AQ164" s="437"/>
      <c r="AR164" s="437"/>
      <c r="AS164" s="437"/>
      <c r="AT164" s="437"/>
      <c r="AU164" s="437"/>
      <c r="AV164" s="437"/>
      <c r="AW164" s="437"/>
      <c r="AX164" s="437"/>
      <c r="AY164" s="437"/>
      <c r="AZ164" s="800"/>
      <c r="BA164" s="1039"/>
      <c r="BB164" s="583" t="s">
        <v>204</v>
      </c>
      <c r="BC164" s="447">
        <v>0</v>
      </c>
      <c r="BD164" s="434">
        <v>13.603636</v>
      </c>
      <c r="BE164" s="434">
        <v>16.784108</v>
      </c>
      <c r="BF164" s="434">
        <v>4.2520759999999997</v>
      </c>
      <c r="BG164" s="451">
        <v>0</v>
      </c>
      <c r="BH164" s="447">
        <v>0</v>
      </c>
      <c r="BI164" s="434">
        <v>0</v>
      </c>
      <c r="BJ164" s="434">
        <v>0</v>
      </c>
      <c r="BK164" s="434">
        <v>0</v>
      </c>
      <c r="BL164" s="451">
        <v>0</v>
      </c>
      <c r="BM164" s="447">
        <v>0</v>
      </c>
      <c r="BN164" s="434">
        <v>0</v>
      </c>
      <c r="BO164" s="434">
        <v>13.603636</v>
      </c>
      <c r="BP164" s="434">
        <v>16.784108</v>
      </c>
      <c r="BQ164" s="451">
        <v>4.2520759999999997</v>
      </c>
      <c r="BR164" s="447">
        <v>0</v>
      </c>
      <c r="BS164" s="434">
        <v>4.0364649999999997</v>
      </c>
      <c r="BT164" s="434">
        <v>23.386417999999999</v>
      </c>
      <c r="BU164" s="434">
        <v>0</v>
      </c>
      <c r="BV164" s="434">
        <v>0</v>
      </c>
      <c r="BW164" s="434">
        <v>0</v>
      </c>
      <c r="BX164" s="434">
        <v>0</v>
      </c>
      <c r="BY164" s="435">
        <v>7.2169369999999997</v>
      </c>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370" customFormat="true" ht="15" customHeight="true" x14ac:dyDescent="0.2">
      <c r="A165" s="23"/>
      <c r="B165" s="21"/>
      <c r="C165" s="94"/>
      <c r="D165" s="96"/>
      <c r="E165" s="96"/>
      <c r="F165" s="96"/>
      <c r="G165" s="95"/>
      <c r="H165" s="93"/>
      <c r="I165" s="96"/>
      <c r="J165" s="96"/>
      <c r="K165" s="96"/>
      <c r="L165" s="92"/>
      <c r="M165" s="94"/>
      <c r="N165" s="96"/>
      <c r="O165" s="96"/>
      <c r="P165" s="96"/>
      <c r="Q165" s="95"/>
      <c r="R165" s="93"/>
      <c r="S165" s="96"/>
      <c r="T165" s="96"/>
      <c r="U165" s="96"/>
      <c r="V165" s="96"/>
      <c r="W165" s="96"/>
      <c r="X165" s="96"/>
      <c r="Y165" s="92"/>
      <c r="Z165" s="774"/>
      <c r="AA165" s="774"/>
      <c r="AB165" s="774"/>
      <c r="AC165" s="774"/>
      <c r="AD165" s="774"/>
      <c r="AE165" s="774"/>
      <c r="AF165" s="774"/>
      <c r="AG165" s="774"/>
      <c r="AH165" s="774"/>
      <c r="AI165" s="774"/>
      <c r="AJ165" s="774"/>
      <c r="AK165" s="774"/>
      <c r="AL165" s="774"/>
      <c r="AM165" s="774"/>
      <c r="AN165" s="774"/>
      <c r="AO165" s="774"/>
      <c r="AP165" s="774"/>
      <c r="AQ165" s="774"/>
      <c r="AR165" s="774"/>
      <c r="AS165" s="774"/>
      <c r="AT165" s="774"/>
      <c r="AU165" s="774"/>
      <c r="AV165" s="774"/>
      <c r="AW165" s="774"/>
      <c r="AX165" s="774"/>
      <c r="AY165" s="774"/>
      <c r="AZ165" s="343"/>
      <c r="BA165" s="1040"/>
      <c r="BB165" s="583" t="s">
        <v>191</v>
      </c>
      <c r="BC165" s="447">
        <v>8971.8053410000102</v>
      </c>
      <c r="BD165" s="434">
        <v>8987.5456099999992</v>
      </c>
      <c r="BE165" s="434">
        <v>8963.1048070000088</v>
      </c>
      <c r="BF165" s="434">
        <v>8979.4430880000364</v>
      </c>
      <c r="BG165" s="451">
        <v>8974.8275990000202</v>
      </c>
      <c r="BH165" s="447">
        <v>3489.8379110000042</v>
      </c>
      <c r="BI165" s="434">
        <v>3489.990446000003</v>
      </c>
      <c r="BJ165" s="434">
        <v>3491.0507640000087</v>
      </c>
      <c r="BK165" s="434">
        <v>3491.606190000005</v>
      </c>
      <c r="BL165" s="451">
        <v>3485.4799660000053</v>
      </c>
      <c r="BM165" s="447">
        <v>5490.5563020000009</v>
      </c>
      <c r="BN165" s="434">
        <v>5477.8027549999961</v>
      </c>
      <c r="BO165" s="434">
        <v>5474.1228840000022</v>
      </c>
      <c r="BP165" s="434">
        <v>5502.2907319999977</v>
      </c>
      <c r="BQ165" s="451">
        <v>5483.9884950000096</v>
      </c>
      <c r="BR165" s="447">
        <v>1507.2759000000037</v>
      </c>
      <c r="BS165" s="434">
        <v>5861.3059960000046</v>
      </c>
      <c r="BT165" s="434">
        <v>11132.146540000029</v>
      </c>
      <c r="BU165" s="434">
        <v>3860.909851999993</v>
      </c>
      <c r="BV165" s="434">
        <v>11383.34510399996</v>
      </c>
      <c r="BW165" s="434">
        <v>5138.9504600000037</v>
      </c>
      <c r="BX165" s="434">
        <v>3027.8055419999982</v>
      </c>
      <c r="BY165" s="435">
        <v>2964.9870509999955</v>
      </c>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370" customFormat="true" ht="15" customHeight="true" x14ac:dyDescent="0.2">
      <c r="A166" s="24"/>
      <c r="B166" s="20"/>
      <c r="C166" s="94"/>
      <c r="D166" s="96"/>
      <c r="E166" s="96"/>
      <c r="F166" s="96"/>
      <c r="G166" s="95"/>
      <c r="H166" s="93"/>
      <c r="I166" s="96"/>
      <c r="J166" s="96"/>
      <c r="K166" s="96"/>
      <c r="L166" s="92"/>
      <c r="M166" s="94"/>
      <c r="N166" s="96"/>
      <c r="O166" s="96"/>
      <c r="P166" s="96"/>
      <c r="Q166" s="95"/>
      <c r="R166" s="93"/>
      <c r="S166" s="96"/>
      <c r="T166" s="96"/>
      <c r="U166" s="96"/>
      <c r="V166" s="96"/>
      <c r="W166" s="96"/>
      <c r="X166" s="96"/>
      <c r="Y166" s="92"/>
      <c r="Z166" s="774"/>
      <c r="AA166" s="774"/>
      <c r="AB166" s="774"/>
      <c r="AC166" s="774"/>
      <c r="AD166" s="774"/>
      <c r="AE166" s="774"/>
      <c r="AF166" s="774"/>
      <c r="AG166" s="774"/>
      <c r="AH166" s="774"/>
      <c r="AI166" s="774"/>
      <c r="AJ166" s="774"/>
      <c r="AK166" s="774"/>
      <c r="AL166" s="774"/>
      <c r="AM166" s="774"/>
      <c r="AN166" s="774"/>
      <c r="AO166" s="774"/>
      <c r="AP166" s="774"/>
      <c r="AQ166" s="774"/>
      <c r="AR166" s="774"/>
      <c r="AS166" s="774"/>
      <c r="AT166" s="774"/>
      <c r="AU166" s="774"/>
      <c r="AV166" s="774"/>
      <c r="AW166" s="774"/>
      <c r="AX166" s="774"/>
      <c r="AY166" s="774"/>
      <c r="AZ166" s="343"/>
      <c r="BA166" s="802"/>
      <c r="BB166" s="583"/>
      <c r="BC166" s="447"/>
      <c r="BD166" s="434"/>
      <c r="BE166" s="434"/>
      <c r="BF166" s="434"/>
      <c r="BG166" s="451"/>
      <c r="BH166" s="447"/>
      <c r="BI166" s="434"/>
      <c r="BJ166" s="434"/>
      <c r="BK166" s="434"/>
      <c r="BL166" s="451"/>
      <c r="BM166" s="447"/>
      <c r="BN166" s="434"/>
      <c r="BO166" s="434"/>
      <c r="BP166" s="434"/>
      <c r="BQ166" s="451"/>
      <c r="BR166" s="447"/>
      <c r="BS166" s="434"/>
      <c r="BT166" s="434"/>
      <c r="BU166" s="434"/>
      <c r="BV166" s="434"/>
      <c r="BW166" s="434"/>
      <c r="BX166" s="434"/>
      <c r="BY166" s="435"/>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70" customFormat="true" ht="15" customHeight="true" x14ac:dyDescent="0.2">
      <c r="A167" s="24"/>
      <c r="B167" s="20"/>
      <c r="C167" s="94"/>
      <c r="D167" s="96"/>
      <c r="E167" s="96"/>
      <c r="F167" s="96"/>
      <c r="G167" s="95"/>
      <c r="H167" s="93"/>
      <c r="I167" s="96"/>
      <c r="J167" s="96"/>
      <c r="K167" s="96"/>
      <c r="L167" s="92"/>
      <c r="M167" s="94"/>
      <c r="N167" s="96"/>
      <c r="O167" s="96"/>
      <c r="P167" s="96"/>
      <c r="Q167" s="95"/>
      <c r="R167" s="93"/>
      <c r="S167" s="96"/>
      <c r="T167" s="96"/>
      <c r="U167" s="96"/>
      <c r="V167" s="96"/>
      <c r="W167" s="96"/>
      <c r="X167" s="96"/>
      <c r="Y167" s="92"/>
      <c r="Z167" s="774"/>
      <c r="AA167" s="774"/>
      <c r="AB167" s="774"/>
      <c r="AC167" s="774"/>
      <c r="AD167" s="774"/>
      <c r="AE167" s="774"/>
      <c r="AF167" s="774"/>
      <c r="AG167" s="774"/>
      <c r="AH167" s="774"/>
      <c r="AI167" s="774"/>
      <c r="AJ167" s="774"/>
      <c r="AK167" s="774"/>
      <c r="AL167" s="774"/>
      <c r="AM167" s="774"/>
      <c r="AN167" s="774"/>
      <c r="AO167" s="774"/>
      <c r="AP167" s="774"/>
      <c r="AQ167" s="774"/>
      <c r="AR167" s="774"/>
      <c r="AS167" s="774"/>
      <c r="AT167" s="774"/>
      <c r="AU167" s="774"/>
      <c r="AV167" s="774"/>
      <c r="AW167" s="774"/>
      <c r="AX167" s="774"/>
      <c r="AY167" s="774"/>
      <c r="AZ167" s="343"/>
      <c r="BA167" s="802"/>
      <c r="BB167" s="583"/>
      <c r="BC167" s="447"/>
      <c r="BD167" s="434"/>
      <c r="BE167" s="434"/>
      <c r="BF167" s="434"/>
      <c r="BG167" s="451"/>
      <c r="BH167" s="447"/>
      <c r="BI167" s="434"/>
      <c r="BJ167" s="434"/>
      <c r="BK167" s="434"/>
      <c r="BL167" s="451"/>
      <c r="BM167" s="447"/>
      <c r="BN167" s="434"/>
      <c r="BO167" s="434"/>
      <c r="BP167" s="434"/>
      <c r="BQ167" s="451"/>
      <c r="BR167" s="447"/>
      <c r="BS167" s="434"/>
      <c r="BT167" s="434"/>
      <c r="BU167" s="434"/>
      <c r="BV167" s="434"/>
      <c r="BW167" s="434"/>
      <c r="BX167" s="434"/>
      <c r="BY167" s="435"/>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370" customFormat="true" ht="15" customHeight="true" x14ac:dyDescent="0.2">
      <c r="A168" s="24"/>
      <c r="B168" s="20"/>
      <c r="C168" s="94"/>
      <c r="D168" s="96"/>
      <c r="E168" s="96"/>
      <c r="F168" s="96"/>
      <c r="G168" s="95"/>
      <c r="H168" s="93"/>
      <c r="I168" s="96"/>
      <c r="J168" s="96"/>
      <c r="K168" s="96"/>
      <c r="L168" s="92"/>
      <c r="M168" s="94"/>
      <c r="N168" s="96"/>
      <c r="O168" s="96"/>
      <c r="P168" s="96"/>
      <c r="Q168" s="95"/>
      <c r="R168" s="93"/>
      <c r="S168" s="96"/>
      <c r="T168" s="96"/>
      <c r="U168" s="96"/>
      <c r="V168" s="96"/>
      <c r="W168" s="96"/>
      <c r="X168" s="96"/>
      <c r="Y168" s="92"/>
      <c r="Z168" s="774"/>
      <c r="AA168" s="774"/>
      <c r="AB168" s="774"/>
      <c r="AC168" s="774"/>
      <c r="AD168" s="774"/>
      <c r="AE168" s="774"/>
      <c r="AF168" s="774"/>
      <c r="AG168" s="774"/>
      <c r="AH168" s="774"/>
      <c r="AI168" s="774"/>
      <c r="AJ168" s="774"/>
      <c r="AK168" s="774"/>
      <c r="AL168" s="774"/>
      <c r="AM168" s="774"/>
      <c r="AN168" s="774"/>
      <c r="AO168" s="774"/>
      <c r="AP168" s="774"/>
      <c r="AQ168" s="774"/>
      <c r="AR168" s="774"/>
      <c r="AS168" s="774"/>
      <c r="AT168" s="774"/>
      <c r="AU168" s="774"/>
      <c r="AV168" s="774"/>
      <c r="AW168" s="774"/>
      <c r="AX168" s="774"/>
      <c r="AY168" s="774"/>
      <c r="AZ168" s="343"/>
      <c r="BA168" s="802"/>
      <c r="BB168" s="583"/>
      <c r="BC168" s="447"/>
      <c r="BD168" s="434"/>
      <c r="BE168" s="434"/>
      <c r="BF168" s="434"/>
      <c r="BG168" s="451"/>
      <c r="BH168" s="447"/>
      <c r="BI168" s="434"/>
      <c r="BJ168" s="434"/>
      <c r="BK168" s="434"/>
      <c r="BL168" s="451"/>
      <c r="BM168" s="447"/>
      <c r="BN168" s="434"/>
      <c r="BO168" s="434"/>
      <c r="BP168" s="434"/>
      <c r="BQ168" s="451"/>
      <c r="BR168" s="447"/>
      <c r="BS168" s="434"/>
      <c r="BT168" s="434"/>
      <c r="BU168" s="434"/>
      <c r="BV168" s="434"/>
      <c r="BW168" s="434"/>
      <c r="BX168" s="434"/>
      <c r="BY168" s="435"/>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370" customFormat="true" ht="15" customHeight="true" x14ac:dyDescent="0.2">
      <c r="A169" s="24"/>
      <c r="B169" s="20"/>
      <c r="C169" s="94"/>
      <c r="D169" s="96"/>
      <c r="E169" s="96"/>
      <c r="F169" s="96"/>
      <c r="G169" s="95"/>
      <c r="H169" s="93"/>
      <c r="I169" s="96"/>
      <c r="J169" s="96"/>
      <c r="K169" s="96"/>
      <c r="L169" s="92"/>
      <c r="M169" s="94"/>
      <c r="N169" s="96"/>
      <c r="O169" s="96"/>
      <c r="P169" s="96"/>
      <c r="Q169" s="95"/>
      <c r="R169" s="93"/>
      <c r="S169" s="96"/>
      <c r="T169" s="96"/>
      <c r="U169" s="96"/>
      <c r="V169" s="96"/>
      <c r="W169" s="96"/>
      <c r="X169" s="96"/>
      <c r="Y169" s="92"/>
      <c r="Z169" s="774"/>
      <c r="AA169" s="774"/>
      <c r="AB169" s="774"/>
      <c r="AC169" s="774"/>
      <c r="AD169" s="774"/>
      <c r="AE169" s="774"/>
      <c r="AF169" s="774"/>
      <c r="AG169" s="774"/>
      <c r="AH169" s="774"/>
      <c r="AI169" s="774"/>
      <c r="AJ169" s="774"/>
      <c r="AK169" s="774"/>
      <c r="AL169" s="774"/>
      <c r="AM169" s="774"/>
      <c r="AN169" s="774"/>
      <c r="AO169" s="774"/>
      <c r="AP169" s="774"/>
      <c r="AQ169" s="774"/>
      <c r="AR169" s="774"/>
      <c r="AS169" s="774"/>
      <c r="AT169" s="774"/>
      <c r="AU169" s="774"/>
      <c r="AV169" s="774"/>
      <c r="AW169" s="774"/>
      <c r="AX169" s="774"/>
      <c r="AY169" s="774"/>
      <c r="AZ169" s="343"/>
      <c r="BA169" s="802"/>
      <c r="BB169" s="583"/>
      <c r="BC169" s="447"/>
      <c r="BD169" s="434"/>
      <c r="BE169" s="434"/>
      <c r="BF169" s="434"/>
      <c r="BG169" s="451"/>
      <c r="BH169" s="447"/>
      <c r="BI169" s="434"/>
      <c r="BJ169" s="434"/>
      <c r="BK169" s="434"/>
      <c r="BL169" s="451"/>
      <c r="BM169" s="447"/>
      <c r="BN169" s="434"/>
      <c r="BO169" s="434"/>
      <c r="BP169" s="434"/>
      <c r="BQ169" s="451"/>
      <c r="BR169" s="447"/>
      <c r="BS169" s="434"/>
      <c r="BT169" s="434"/>
      <c r="BU169" s="434"/>
      <c r="BV169" s="434"/>
      <c r="BW169" s="434"/>
      <c r="BX169" s="434"/>
      <c r="BY169" s="435"/>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370" customFormat="true" ht="15" customHeight="true" x14ac:dyDescent="0.2">
      <c r="A170" s="24"/>
      <c r="B170" s="20"/>
      <c r="C170" s="94"/>
      <c r="D170" s="96"/>
      <c r="E170" s="96"/>
      <c r="F170" s="96"/>
      <c r="G170" s="95"/>
      <c r="H170" s="93"/>
      <c r="I170" s="96"/>
      <c r="J170" s="96"/>
      <c r="K170" s="96"/>
      <c r="L170" s="92"/>
      <c r="M170" s="94"/>
      <c r="N170" s="96"/>
      <c r="O170" s="96"/>
      <c r="P170" s="96"/>
      <c r="Q170" s="95"/>
      <c r="R170" s="93"/>
      <c r="S170" s="96"/>
      <c r="T170" s="96"/>
      <c r="U170" s="96"/>
      <c r="V170" s="96"/>
      <c r="W170" s="96"/>
      <c r="X170" s="96"/>
      <c r="Y170" s="92"/>
      <c r="Z170" s="774"/>
      <c r="AA170" s="774"/>
      <c r="AB170" s="774"/>
      <c r="AC170" s="774"/>
      <c r="AD170" s="774"/>
      <c r="AE170" s="774"/>
      <c r="AF170" s="774"/>
      <c r="AG170" s="774"/>
      <c r="AH170" s="774"/>
      <c r="AI170" s="774"/>
      <c r="AJ170" s="774"/>
      <c r="AK170" s="774"/>
      <c r="AL170" s="774"/>
      <c r="AM170" s="774"/>
      <c r="AN170" s="774"/>
      <c r="AO170" s="774"/>
      <c r="AP170" s="774"/>
      <c r="AQ170" s="774"/>
      <c r="AR170" s="774"/>
      <c r="AS170" s="774"/>
      <c r="AT170" s="774"/>
      <c r="AU170" s="774"/>
      <c r="AV170" s="774"/>
      <c r="AW170" s="774"/>
      <c r="AX170" s="774"/>
      <c r="AY170" s="774"/>
      <c r="AZ170" s="343"/>
      <c r="BA170" s="802"/>
      <c r="BB170" s="583"/>
      <c r="BC170" s="447"/>
      <c r="BD170" s="434"/>
      <c r="BE170" s="434"/>
      <c r="BF170" s="434"/>
      <c r="BG170" s="451"/>
      <c r="BH170" s="447"/>
      <c r="BI170" s="434"/>
      <c r="BJ170" s="434"/>
      <c r="BK170" s="434"/>
      <c r="BL170" s="451"/>
      <c r="BM170" s="447"/>
      <c r="BN170" s="434"/>
      <c r="BO170" s="434"/>
      <c r="BP170" s="434"/>
      <c r="BQ170" s="451"/>
      <c r="BR170" s="447"/>
      <c r="BS170" s="434"/>
      <c r="BT170" s="434"/>
      <c r="BU170" s="434"/>
      <c r="BV170" s="434"/>
      <c r="BW170" s="434"/>
      <c r="BX170" s="434"/>
      <c r="BY170" s="435"/>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307" customFormat="true" ht="15" customHeight="true" x14ac:dyDescent="0.2">
      <c r="A171" s="158"/>
      <c r="B171" s="129"/>
      <c r="C171" s="79"/>
      <c r="D171" s="150"/>
      <c r="E171" s="150"/>
      <c r="F171" s="150"/>
      <c r="G171" s="139"/>
      <c r="H171" s="78"/>
      <c r="I171" s="150"/>
      <c r="J171" s="150"/>
      <c r="K171" s="150"/>
      <c r="L171" s="145"/>
      <c r="M171" s="79"/>
      <c r="N171" s="150"/>
      <c r="O171" s="150"/>
      <c r="P171" s="150"/>
      <c r="Q171" s="139"/>
      <c r="R171" s="78"/>
      <c r="S171" s="150"/>
      <c r="T171" s="150"/>
      <c r="U171" s="150"/>
      <c r="V171" s="150"/>
      <c r="W171" s="150"/>
      <c r="X171" s="150"/>
      <c r="Y171" s="145"/>
      <c r="Z171" s="437"/>
      <c r="AA171" s="437"/>
      <c r="AB171" s="437"/>
      <c r="AC171" s="437"/>
      <c r="AD171" s="437"/>
      <c r="AE171" s="437"/>
      <c r="AF171" s="437"/>
      <c r="AG171" s="437"/>
      <c r="AH171" s="437"/>
      <c r="AI171" s="437"/>
      <c r="AJ171" s="437"/>
      <c r="AK171" s="437"/>
      <c r="AL171" s="437"/>
      <c r="AM171" s="437"/>
      <c r="AN171" s="437"/>
      <c r="AO171" s="437"/>
      <c r="AP171" s="437"/>
      <c r="AQ171" s="437"/>
      <c r="AR171" s="437"/>
      <c r="AS171" s="437"/>
      <c r="AT171" s="437"/>
      <c r="AU171" s="437"/>
      <c r="AV171" s="437"/>
      <c r="AW171" s="437"/>
      <c r="AX171" s="437"/>
      <c r="AY171" s="437"/>
      <c r="AZ171" s="800"/>
      <c r="BA171" s="802"/>
      <c r="BB171" s="583"/>
      <c r="BC171" s="447"/>
      <c r="BD171" s="434"/>
      <c r="BE171" s="434"/>
      <c r="BF171" s="434"/>
      <c r="BG171" s="451"/>
      <c r="BH171" s="447"/>
      <c r="BI171" s="434"/>
      <c r="BJ171" s="434"/>
      <c r="BK171" s="434"/>
      <c r="BL171" s="451"/>
      <c r="BM171" s="447"/>
      <c r="BN171" s="434"/>
      <c r="BO171" s="434"/>
      <c r="BP171" s="434"/>
      <c r="BQ171" s="451"/>
      <c r="BR171" s="447"/>
      <c r="BS171" s="434"/>
      <c r="BT171" s="434"/>
      <c r="BU171" s="434"/>
      <c r="BV171" s="434"/>
      <c r="BW171" s="434"/>
      <c r="BX171" s="434"/>
      <c r="BY171" s="435"/>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307" customFormat="true" ht="15" customHeight="true" x14ac:dyDescent="0.2">
      <c r="A172" s="136"/>
      <c r="B172" s="130"/>
      <c r="C172" s="148"/>
      <c r="D172" s="147"/>
      <c r="E172" s="147"/>
      <c r="F172" s="147"/>
      <c r="G172" s="137"/>
      <c r="H172" s="140"/>
      <c r="I172" s="147"/>
      <c r="J172" s="147"/>
      <c r="K172" s="147"/>
      <c r="L172" s="143"/>
      <c r="M172" s="148"/>
      <c r="N172" s="147"/>
      <c r="O172" s="147"/>
      <c r="P172" s="147"/>
      <c r="Q172" s="137"/>
      <c r="R172" s="140"/>
      <c r="S172" s="147"/>
      <c r="T172" s="147"/>
      <c r="U172" s="147"/>
      <c r="V172" s="147"/>
      <c r="W172" s="147"/>
      <c r="X172" s="147"/>
      <c r="Y172" s="143"/>
      <c r="Z172" s="437"/>
      <c r="AA172" s="437"/>
      <c r="AB172" s="437"/>
      <c r="AC172" s="437"/>
      <c r="AD172" s="437"/>
      <c r="AE172" s="437"/>
      <c r="AF172" s="437"/>
      <c r="AG172" s="437"/>
      <c r="AH172" s="437"/>
      <c r="AI172" s="437"/>
      <c r="AJ172" s="437"/>
      <c r="AK172" s="437"/>
      <c r="AL172" s="437"/>
      <c r="AM172" s="437"/>
      <c r="AN172" s="437"/>
      <c r="AO172" s="437"/>
      <c r="AP172" s="437"/>
      <c r="AQ172" s="437"/>
      <c r="AR172" s="437"/>
      <c r="AS172" s="437"/>
      <c r="AT172" s="437"/>
      <c r="AU172" s="437"/>
      <c r="AV172" s="437"/>
      <c r="AW172" s="437"/>
      <c r="AX172" s="437"/>
      <c r="AY172" s="437"/>
      <c r="AZ172" s="800"/>
      <c r="BA172" s="802"/>
      <c r="BB172" s="583"/>
      <c r="BC172" s="447"/>
      <c r="BD172" s="434"/>
      <c r="BE172" s="434"/>
      <c r="BF172" s="434"/>
      <c r="BG172" s="451"/>
      <c r="BH172" s="447"/>
      <c r="BI172" s="434"/>
      <c r="BJ172" s="434"/>
      <c r="BK172" s="434"/>
      <c r="BL172" s="451"/>
      <c r="BM172" s="447"/>
      <c r="BN172" s="434"/>
      <c r="BO172" s="434"/>
      <c r="BP172" s="434"/>
      <c r="BQ172" s="451"/>
      <c r="BR172" s="447"/>
      <c r="BS172" s="434"/>
      <c r="BT172" s="434"/>
      <c r="BU172" s="434"/>
      <c r="BV172" s="434"/>
      <c r="BW172" s="434"/>
      <c r="BX172" s="434"/>
      <c r="BY172" s="435"/>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307" customFormat="true" ht="15" customHeight="true" x14ac:dyDescent="0.2">
      <c r="A173" s="136"/>
      <c r="B173" s="130"/>
      <c r="C173" s="148"/>
      <c r="D173" s="147"/>
      <c r="E173" s="147"/>
      <c r="F173" s="147"/>
      <c r="G173" s="137"/>
      <c r="H173" s="140"/>
      <c r="I173" s="147"/>
      <c r="J173" s="147"/>
      <c r="K173" s="147"/>
      <c r="L173" s="143"/>
      <c r="M173" s="148"/>
      <c r="N173" s="147"/>
      <c r="O173" s="147"/>
      <c r="P173" s="147"/>
      <c r="Q173" s="137"/>
      <c r="R173" s="140"/>
      <c r="S173" s="147"/>
      <c r="T173" s="147"/>
      <c r="U173" s="147"/>
      <c r="V173" s="147"/>
      <c r="W173" s="147"/>
      <c r="X173" s="147"/>
      <c r="Y173" s="143"/>
      <c r="Z173" s="437"/>
      <c r="AA173" s="437"/>
      <c r="AB173" s="437"/>
      <c r="AC173" s="437"/>
      <c r="AD173" s="437"/>
      <c r="AE173" s="437"/>
      <c r="AF173" s="437"/>
      <c r="AG173" s="437"/>
      <c r="AH173" s="437"/>
      <c r="AI173" s="437"/>
      <c r="AJ173" s="437"/>
      <c r="AK173" s="437"/>
      <c r="AL173" s="437"/>
      <c r="AM173" s="437"/>
      <c r="AN173" s="437"/>
      <c r="AO173" s="437"/>
      <c r="AP173" s="437"/>
      <c r="AQ173" s="437"/>
      <c r="AR173" s="437"/>
      <c r="AS173" s="437"/>
      <c r="AT173" s="437"/>
      <c r="AU173" s="437"/>
      <c r="AV173" s="437"/>
      <c r="AW173" s="437"/>
      <c r="AX173" s="437"/>
      <c r="AY173" s="437"/>
      <c r="AZ173" s="800"/>
      <c r="BA173" s="802"/>
      <c r="BB173" s="583"/>
      <c r="BC173" s="447"/>
      <c r="BD173" s="434"/>
      <c r="BE173" s="434"/>
      <c r="BF173" s="434"/>
      <c r="BG173" s="451"/>
      <c r="BH173" s="447"/>
      <c r="BI173" s="434"/>
      <c r="BJ173" s="434"/>
      <c r="BK173" s="434"/>
      <c r="BL173" s="451"/>
      <c r="BM173" s="447"/>
      <c r="BN173" s="434"/>
      <c r="BO173" s="434"/>
      <c r="BP173" s="434"/>
      <c r="BQ173" s="451"/>
      <c r="BR173" s="447"/>
      <c r="BS173" s="434"/>
      <c r="BT173" s="434"/>
      <c r="BU173" s="434"/>
      <c r="BV173" s="434"/>
      <c r="BW173" s="434"/>
      <c r="BX173" s="434"/>
      <c r="BY173" s="435"/>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307" customFormat="true" ht="15" customHeight="true" x14ac:dyDescent="0.2">
      <c r="A174" s="136"/>
      <c r="B174" s="130"/>
      <c r="C174" s="101"/>
      <c r="D174" s="100"/>
      <c r="E174" s="100"/>
      <c r="F174" s="100"/>
      <c r="G174" s="99"/>
      <c r="H174" s="98"/>
      <c r="I174" s="100"/>
      <c r="J174" s="100"/>
      <c r="K174" s="100"/>
      <c r="L174" s="97"/>
      <c r="M174" s="101"/>
      <c r="N174" s="100"/>
      <c r="O174" s="100"/>
      <c r="P174" s="100"/>
      <c r="Q174" s="99"/>
      <c r="R174" s="98"/>
      <c r="S174" s="100"/>
      <c r="T174" s="100"/>
      <c r="U174" s="100"/>
      <c r="V174" s="100"/>
      <c r="W174" s="100"/>
      <c r="X174" s="100"/>
      <c r="Y174" s="97"/>
      <c r="Z174" s="437"/>
      <c r="AA174" s="437"/>
      <c r="AB174" s="437"/>
      <c r="AC174" s="437"/>
      <c r="AD174" s="437"/>
      <c r="AE174" s="437"/>
      <c r="AF174" s="437"/>
      <c r="AG174" s="437"/>
      <c r="AH174" s="437"/>
      <c r="AI174" s="437"/>
      <c r="AJ174" s="437"/>
      <c r="AK174" s="437"/>
      <c r="AL174" s="437"/>
      <c r="AM174" s="437"/>
      <c r="AN174" s="437"/>
      <c r="AO174" s="437"/>
      <c r="AP174" s="437"/>
      <c r="AQ174" s="437"/>
      <c r="AR174" s="437"/>
      <c r="AS174" s="437"/>
      <c r="AT174" s="437"/>
      <c r="AU174" s="437"/>
      <c r="AV174" s="437"/>
      <c r="AW174" s="437"/>
      <c r="AX174" s="437"/>
      <c r="AY174" s="437"/>
      <c r="AZ174" s="800"/>
      <c r="BA174" s="802"/>
      <c r="BB174" s="583"/>
      <c r="BC174" s="447"/>
      <c r="BD174" s="434"/>
      <c r="BE174" s="434"/>
      <c r="BF174" s="434"/>
      <c r="BG174" s="451"/>
      <c r="BH174" s="447"/>
      <c r="BI174" s="434"/>
      <c r="BJ174" s="434"/>
      <c r="BK174" s="434"/>
      <c r="BL174" s="451"/>
      <c r="BM174" s="447"/>
      <c r="BN174" s="434"/>
      <c r="BO174" s="434"/>
      <c r="BP174" s="434"/>
      <c r="BQ174" s="451"/>
      <c r="BR174" s="447"/>
      <c r="BS174" s="434"/>
      <c r="BT174" s="434"/>
      <c r="BU174" s="434"/>
      <c r="BV174" s="434"/>
      <c r="BW174" s="434"/>
      <c r="BX174" s="434"/>
      <c r="BY174" s="435"/>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307" customFormat="true" ht="15" customHeight="true" x14ac:dyDescent="0.2">
      <c r="A175" s="136"/>
      <c r="B175" s="130"/>
      <c r="C175" s="101"/>
      <c r="D175" s="100"/>
      <c r="E175" s="100"/>
      <c r="F175" s="100"/>
      <c r="G175" s="99"/>
      <c r="H175" s="98"/>
      <c r="I175" s="100"/>
      <c r="J175" s="100"/>
      <c r="K175" s="100"/>
      <c r="L175" s="97"/>
      <c r="M175" s="101"/>
      <c r="N175" s="100"/>
      <c r="O175" s="100"/>
      <c r="P175" s="100"/>
      <c r="Q175" s="99"/>
      <c r="R175" s="98"/>
      <c r="S175" s="100"/>
      <c r="T175" s="100"/>
      <c r="U175" s="100"/>
      <c r="V175" s="100"/>
      <c r="W175" s="100"/>
      <c r="X175" s="100"/>
      <c r="Y175" s="97"/>
      <c r="Z175" s="437"/>
      <c r="AA175" s="437"/>
      <c r="AB175" s="437"/>
      <c r="AC175" s="437"/>
      <c r="AD175" s="437"/>
      <c r="AE175" s="437"/>
      <c r="AF175" s="437"/>
      <c r="AG175" s="437"/>
      <c r="AH175" s="437"/>
      <c r="AI175" s="437"/>
      <c r="AJ175" s="437"/>
      <c r="AK175" s="437"/>
      <c r="AL175" s="437"/>
      <c r="AM175" s="437"/>
      <c r="AN175" s="437"/>
      <c r="AO175" s="437"/>
      <c r="AP175" s="437"/>
      <c r="AQ175" s="437"/>
      <c r="AR175" s="437"/>
      <c r="AS175" s="437"/>
      <c r="AT175" s="437"/>
      <c r="AU175" s="437"/>
      <c r="AV175" s="437"/>
      <c r="AW175" s="437"/>
      <c r="AX175" s="437"/>
      <c r="AY175" s="437"/>
      <c r="AZ175" s="800"/>
      <c r="BA175" s="802"/>
      <c r="BB175" s="583"/>
      <c r="BC175" s="447"/>
      <c r="BD175" s="434"/>
      <c r="BE175" s="434"/>
      <c r="BF175" s="434"/>
      <c r="BG175" s="451"/>
      <c r="BH175" s="447"/>
      <c r="BI175" s="434"/>
      <c r="BJ175" s="434"/>
      <c r="BK175" s="434"/>
      <c r="BL175" s="451"/>
      <c r="BM175" s="447"/>
      <c r="BN175" s="434"/>
      <c r="BO175" s="434"/>
      <c r="BP175" s="434"/>
      <c r="BQ175" s="451"/>
      <c r="BR175" s="447"/>
      <c r="BS175" s="434"/>
      <c r="BT175" s="434"/>
      <c r="BU175" s="434"/>
      <c r="BV175" s="434"/>
      <c r="BW175" s="434"/>
      <c r="BX175" s="434"/>
      <c r="BY175" s="435"/>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307" customFormat="true" ht="15" customHeight="true" x14ac:dyDescent="0.2">
      <c r="A176" s="136"/>
      <c r="B176" s="130"/>
      <c r="C176" s="101"/>
      <c r="D176" s="100"/>
      <c r="E176" s="100"/>
      <c r="F176" s="100"/>
      <c r="G176" s="99"/>
      <c r="H176" s="98"/>
      <c r="I176" s="100"/>
      <c r="J176" s="100"/>
      <c r="K176" s="100"/>
      <c r="L176" s="97"/>
      <c r="M176" s="101"/>
      <c r="N176" s="100"/>
      <c r="O176" s="100"/>
      <c r="P176" s="100"/>
      <c r="Q176" s="99"/>
      <c r="R176" s="98"/>
      <c r="S176" s="100"/>
      <c r="T176" s="100"/>
      <c r="U176" s="100"/>
      <c r="V176" s="100"/>
      <c r="W176" s="100"/>
      <c r="X176" s="100"/>
      <c r="Y176" s="97"/>
      <c r="Z176" s="437"/>
      <c r="AA176" s="437"/>
      <c r="AB176" s="437"/>
      <c r="AC176" s="437"/>
      <c r="AD176" s="437"/>
      <c r="AE176" s="437"/>
      <c r="AF176" s="437"/>
      <c r="AG176" s="437"/>
      <c r="AH176" s="437"/>
      <c r="AI176" s="437"/>
      <c r="AJ176" s="437"/>
      <c r="AK176" s="437"/>
      <c r="AL176" s="437"/>
      <c r="AM176" s="437"/>
      <c r="AN176" s="437"/>
      <c r="AO176" s="437"/>
      <c r="AP176" s="437"/>
      <c r="AQ176" s="437"/>
      <c r="AR176" s="437"/>
      <c r="AS176" s="437"/>
      <c r="AT176" s="437"/>
      <c r="AU176" s="437"/>
      <c r="AV176" s="437"/>
      <c r="AW176" s="437"/>
      <c r="AX176" s="437"/>
      <c r="AY176" s="437"/>
      <c r="AZ176" s="800"/>
      <c r="BA176" s="802"/>
      <c r="BB176" s="583"/>
      <c r="BC176" s="447"/>
      <c r="BD176" s="434"/>
      <c r="BE176" s="434"/>
      <c r="BF176" s="434"/>
      <c r="BG176" s="451"/>
      <c r="BH176" s="447"/>
      <c r="BI176" s="434"/>
      <c r="BJ176" s="434"/>
      <c r="BK176" s="434"/>
      <c r="BL176" s="451"/>
      <c r="BM176" s="447"/>
      <c r="BN176" s="434"/>
      <c r="BO176" s="434"/>
      <c r="BP176" s="434"/>
      <c r="BQ176" s="451"/>
      <c r="BR176" s="447"/>
      <c r="BS176" s="434"/>
      <c r="BT176" s="434"/>
      <c r="BU176" s="434"/>
      <c r="BV176" s="434"/>
      <c r="BW176" s="434"/>
      <c r="BX176" s="434"/>
      <c r="BY176" s="435"/>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307" customFormat="true" ht="15" customHeight="true" x14ac:dyDescent="0.2">
      <c r="A177" s="136"/>
      <c r="B177" s="130"/>
      <c r="C177" s="101"/>
      <c r="D177" s="100"/>
      <c r="E177" s="100"/>
      <c r="F177" s="100"/>
      <c r="G177" s="99"/>
      <c r="H177" s="98"/>
      <c r="I177" s="100"/>
      <c r="J177" s="100"/>
      <c r="K177" s="100"/>
      <c r="L177" s="97"/>
      <c r="M177" s="101"/>
      <c r="N177" s="100"/>
      <c r="O177" s="100"/>
      <c r="P177" s="100"/>
      <c r="Q177" s="99"/>
      <c r="R177" s="98"/>
      <c r="S177" s="100"/>
      <c r="T177" s="100"/>
      <c r="U177" s="100"/>
      <c r="V177" s="100"/>
      <c r="W177" s="100"/>
      <c r="X177" s="100"/>
      <c r="Y177" s="97"/>
      <c r="Z177" s="437"/>
      <c r="AA177" s="437"/>
      <c r="AB177" s="437"/>
      <c r="AC177" s="437"/>
      <c r="AD177" s="437"/>
      <c r="AE177" s="437"/>
      <c r="AF177" s="437"/>
      <c r="AG177" s="437"/>
      <c r="AH177" s="437"/>
      <c r="AI177" s="437"/>
      <c r="AJ177" s="437"/>
      <c r="AK177" s="437"/>
      <c r="AL177" s="437"/>
      <c r="AM177" s="437"/>
      <c r="AN177" s="437"/>
      <c r="AO177" s="437"/>
      <c r="AP177" s="437"/>
      <c r="AQ177" s="437"/>
      <c r="AR177" s="437"/>
      <c r="AS177" s="437"/>
      <c r="AT177" s="437"/>
      <c r="AU177" s="437"/>
      <c r="AV177" s="437"/>
      <c r="AW177" s="437"/>
      <c r="AX177" s="437"/>
      <c r="AY177" s="437"/>
      <c r="AZ177" s="800"/>
      <c r="BA177" s="802"/>
      <c r="BB177" s="583"/>
      <c r="BC177" s="447"/>
      <c r="BD177" s="434"/>
      <c r="BE177" s="434"/>
      <c r="BF177" s="434"/>
      <c r="BG177" s="451"/>
      <c r="BH177" s="447"/>
      <c r="BI177" s="434"/>
      <c r="BJ177" s="434"/>
      <c r="BK177" s="434"/>
      <c r="BL177" s="451"/>
      <c r="BM177" s="447"/>
      <c r="BN177" s="434"/>
      <c r="BO177" s="434"/>
      <c r="BP177" s="434"/>
      <c r="BQ177" s="451"/>
      <c r="BR177" s="447"/>
      <c r="BS177" s="434"/>
      <c r="BT177" s="434"/>
      <c r="BU177" s="434"/>
      <c r="BV177" s="434"/>
      <c r="BW177" s="434"/>
      <c r="BX177" s="434"/>
      <c r="BY177" s="435"/>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307" customFormat="true" ht="15" customHeight="true" x14ac:dyDescent="0.2">
      <c r="A178" s="136"/>
      <c r="B178" s="130"/>
      <c r="C178" s="101"/>
      <c r="D178" s="100"/>
      <c r="E178" s="100"/>
      <c r="F178" s="100"/>
      <c r="G178" s="99"/>
      <c r="H178" s="98"/>
      <c r="I178" s="100"/>
      <c r="J178" s="100"/>
      <c r="K178" s="100"/>
      <c r="L178" s="97"/>
      <c r="M178" s="101"/>
      <c r="N178" s="100"/>
      <c r="O178" s="100"/>
      <c r="P178" s="100"/>
      <c r="Q178" s="99"/>
      <c r="R178" s="98"/>
      <c r="S178" s="100"/>
      <c r="T178" s="100"/>
      <c r="U178" s="100"/>
      <c r="V178" s="100"/>
      <c r="W178" s="100"/>
      <c r="X178" s="100"/>
      <c r="Y178" s="97"/>
      <c r="Z178" s="437"/>
      <c r="AA178" s="437"/>
      <c r="AB178" s="437"/>
      <c r="AC178" s="437"/>
      <c r="AD178" s="437"/>
      <c r="AE178" s="437"/>
      <c r="AF178" s="437"/>
      <c r="AG178" s="437"/>
      <c r="AH178" s="437"/>
      <c r="AI178" s="437"/>
      <c r="AJ178" s="437"/>
      <c r="AK178" s="437"/>
      <c r="AL178" s="437"/>
      <c r="AM178" s="437"/>
      <c r="AN178" s="437"/>
      <c r="AO178" s="437"/>
      <c r="AP178" s="437"/>
      <c r="AQ178" s="437"/>
      <c r="AR178" s="437"/>
      <c r="AS178" s="437"/>
      <c r="AT178" s="437"/>
      <c r="AU178" s="437"/>
      <c r="AV178" s="437"/>
      <c r="AW178" s="437"/>
      <c r="AX178" s="437"/>
      <c r="AY178" s="437"/>
      <c r="AZ178" s="800"/>
      <c r="BA178" s="802"/>
      <c r="BB178" s="583"/>
      <c r="BC178" s="447"/>
      <c r="BD178" s="434"/>
      <c r="BE178" s="434"/>
      <c r="BF178" s="434"/>
      <c r="BG178" s="451"/>
      <c r="BH178" s="447"/>
      <c r="BI178" s="434"/>
      <c r="BJ178" s="434"/>
      <c r="BK178" s="434"/>
      <c r="BL178" s="451"/>
      <c r="BM178" s="447"/>
      <c r="BN178" s="434"/>
      <c r="BO178" s="434"/>
      <c r="BP178" s="434"/>
      <c r="BQ178" s="451"/>
      <c r="BR178" s="447"/>
      <c r="BS178" s="434"/>
      <c r="BT178" s="434"/>
      <c r="BU178" s="434"/>
      <c r="BV178" s="434"/>
      <c r="BW178" s="434"/>
      <c r="BX178" s="434"/>
      <c r="BY178" s="435"/>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307" customFormat="true" ht="15" customHeight="true" x14ac:dyDescent="0.2">
      <c r="A179" s="136"/>
      <c r="B179" s="130"/>
      <c r="C179" s="101"/>
      <c r="D179" s="100"/>
      <c r="E179" s="100"/>
      <c r="F179" s="100"/>
      <c r="G179" s="99"/>
      <c r="H179" s="98"/>
      <c r="I179" s="100"/>
      <c r="J179" s="100"/>
      <c r="K179" s="100"/>
      <c r="L179" s="97"/>
      <c r="M179" s="101"/>
      <c r="N179" s="100"/>
      <c r="O179" s="100"/>
      <c r="P179" s="100"/>
      <c r="Q179" s="99"/>
      <c r="R179" s="98"/>
      <c r="S179" s="100"/>
      <c r="T179" s="100"/>
      <c r="U179" s="100"/>
      <c r="V179" s="100"/>
      <c r="W179" s="100"/>
      <c r="X179" s="100"/>
      <c r="Y179" s="97"/>
      <c r="Z179" s="437"/>
      <c r="AA179" s="437"/>
      <c r="AB179" s="437"/>
      <c r="AC179" s="437"/>
      <c r="AD179" s="437"/>
      <c r="AE179" s="437"/>
      <c r="AF179" s="437"/>
      <c r="AG179" s="437"/>
      <c r="AH179" s="437"/>
      <c r="AI179" s="437"/>
      <c r="AJ179" s="437"/>
      <c r="AK179" s="437"/>
      <c r="AL179" s="437"/>
      <c r="AM179" s="437"/>
      <c r="AN179" s="437"/>
      <c r="AO179" s="437"/>
      <c r="AP179" s="437"/>
      <c r="AQ179" s="437"/>
      <c r="AR179" s="437"/>
      <c r="AS179" s="437"/>
      <c r="AT179" s="437"/>
      <c r="AU179" s="437"/>
      <c r="AV179" s="437"/>
      <c r="AW179" s="437"/>
      <c r="AX179" s="437"/>
      <c r="AY179" s="437"/>
      <c r="AZ179" s="800"/>
      <c r="BA179" s="802"/>
      <c r="BB179" s="583"/>
      <c r="BC179" s="447"/>
      <c r="BD179" s="434"/>
      <c r="BE179" s="434"/>
      <c r="BF179" s="434"/>
      <c r="BG179" s="451"/>
      <c r="BH179" s="447"/>
      <c r="BI179" s="434"/>
      <c r="BJ179" s="434"/>
      <c r="BK179" s="434"/>
      <c r="BL179" s="451"/>
      <c r="BM179" s="447"/>
      <c r="BN179" s="434"/>
      <c r="BO179" s="434"/>
      <c r="BP179" s="434"/>
      <c r="BQ179" s="451"/>
      <c r="BR179" s="447"/>
      <c r="BS179" s="434"/>
      <c r="BT179" s="434"/>
      <c r="BU179" s="434"/>
      <c r="BV179" s="434"/>
      <c r="BW179" s="434"/>
      <c r="BX179" s="434"/>
      <c r="BY179" s="435"/>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307" customFormat="true" ht="15" customHeight="true" x14ac:dyDescent="0.2">
      <c r="A180" s="136"/>
      <c r="B180" s="130"/>
      <c r="C180" s="101"/>
      <c r="D180" s="100"/>
      <c r="E180" s="100"/>
      <c r="F180" s="100"/>
      <c r="G180" s="99"/>
      <c r="H180" s="98"/>
      <c r="I180" s="100"/>
      <c r="J180" s="100"/>
      <c r="K180" s="100"/>
      <c r="L180" s="97"/>
      <c r="M180" s="101"/>
      <c r="N180" s="100"/>
      <c r="O180" s="100"/>
      <c r="P180" s="100"/>
      <c r="Q180" s="99"/>
      <c r="R180" s="98"/>
      <c r="S180" s="100"/>
      <c r="T180" s="100"/>
      <c r="U180" s="100"/>
      <c r="V180" s="100"/>
      <c r="W180" s="100"/>
      <c r="X180" s="100"/>
      <c r="Y180" s="97"/>
      <c r="Z180" s="437"/>
      <c r="AA180" s="437"/>
      <c r="AB180" s="437"/>
      <c r="AC180" s="437"/>
      <c r="AD180" s="437"/>
      <c r="AE180" s="437"/>
      <c r="AF180" s="437"/>
      <c r="AG180" s="437"/>
      <c r="AH180" s="437"/>
      <c r="AI180" s="437"/>
      <c r="AJ180" s="437"/>
      <c r="AK180" s="437"/>
      <c r="AL180" s="437"/>
      <c r="AM180" s="437"/>
      <c r="AN180" s="437"/>
      <c r="AO180" s="437"/>
      <c r="AP180" s="437"/>
      <c r="AQ180" s="437"/>
      <c r="AR180" s="437"/>
      <c r="AS180" s="437"/>
      <c r="AT180" s="437"/>
      <c r="AU180" s="437"/>
      <c r="AV180" s="437"/>
      <c r="AW180" s="437"/>
      <c r="AX180" s="437"/>
      <c r="AY180" s="437"/>
      <c r="AZ180" s="800"/>
      <c r="BA180" s="802"/>
      <c r="BB180" s="583"/>
      <c r="BC180" s="447"/>
      <c r="BD180" s="434"/>
      <c r="BE180" s="434"/>
      <c r="BF180" s="434"/>
      <c r="BG180" s="451"/>
      <c r="BH180" s="447"/>
      <c r="BI180" s="434"/>
      <c r="BJ180" s="434"/>
      <c r="BK180" s="434"/>
      <c r="BL180" s="451"/>
      <c r="BM180" s="447"/>
      <c r="BN180" s="434"/>
      <c r="BO180" s="434"/>
      <c r="BP180" s="434"/>
      <c r="BQ180" s="451"/>
      <c r="BR180" s="447"/>
      <c r="BS180" s="434"/>
      <c r="BT180" s="434"/>
      <c r="BU180" s="434"/>
      <c r="BV180" s="434"/>
      <c r="BW180" s="434"/>
      <c r="BX180" s="434"/>
      <c r="BY180" s="435"/>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307" customFormat="true" ht="15" customHeight="true" x14ac:dyDescent="0.2">
      <c r="A181" s="136"/>
      <c r="B181" s="130"/>
      <c r="C181" s="101"/>
      <c r="D181" s="100"/>
      <c r="E181" s="100"/>
      <c r="F181" s="100"/>
      <c r="G181" s="99"/>
      <c r="H181" s="98"/>
      <c r="I181" s="100"/>
      <c r="J181" s="100"/>
      <c r="K181" s="100"/>
      <c r="L181" s="97"/>
      <c r="M181" s="101"/>
      <c r="N181" s="100"/>
      <c r="O181" s="100"/>
      <c r="P181" s="100"/>
      <c r="Q181" s="99"/>
      <c r="R181" s="98"/>
      <c r="S181" s="100"/>
      <c r="T181" s="100"/>
      <c r="U181" s="100"/>
      <c r="V181" s="100"/>
      <c r="W181" s="100"/>
      <c r="X181" s="100"/>
      <c r="Y181" s="97"/>
      <c r="Z181" s="437"/>
      <c r="AA181" s="437"/>
      <c r="AB181" s="437"/>
      <c r="AC181" s="437"/>
      <c r="AD181" s="437"/>
      <c r="AE181" s="437"/>
      <c r="AF181" s="437"/>
      <c r="AG181" s="437"/>
      <c r="AH181" s="437"/>
      <c r="AI181" s="437"/>
      <c r="AJ181" s="437"/>
      <c r="AK181" s="437"/>
      <c r="AL181" s="437"/>
      <c r="AM181" s="437"/>
      <c r="AN181" s="437"/>
      <c r="AO181" s="437"/>
      <c r="AP181" s="437"/>
      <c r="AQ181" s="437"/>
      <c r="AR181" s="437"/>
      <c r="AS181" s="437"/>
      <c r="AT181" s="437"/>
      <c r="AU181" s="437"/>
      <c r="AV181" s="437"/>
      <c r="AW181" s="437"/>
      <c r="AX181" s="437"/>
      <c r="AY181" s="437"/>
      <c r="AZ181" s="800"/>
      <c r="BA181" s="802"/>
      <c r="BB181" s="583"/>
      <c r="BC181" s="447"/>
      <c r="BD181" s="434"/>
      <c r="BE181" s="434"/>
      <c r="BF181" s="434"/>
      <c r="BG181" s="451"/>
      <c r="BH181" s="447"/>
      <c r="BI181" s="434"/>
      <c r="BJ181" s="434"/>
      <c r="BK181" s="434"/>
      <c r="BL181" s="451"/>
      <c r="BM181" s="447"/>
      <c r="BN181" s="434"/>
      <c r="BO181" s="434"/>
      <c r="BP181" s="434"/>
      <c r="BQ181" s="451"/>
      <c r="BR181" s="447"/>
      <c r="BS181" s="434"/>
      <c r="BT181" s="434"/>
      <c r="BU181" s="434"/>
      <c r="BV181" s="434"/>
      <c r="BW181" s="434"/>
      <c r="BX181" s="434"/>
      <c r="BY181" s="435"/>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307" customFormat="true" ht="15" customHeight="true" x14ac:dyDescent="0.2">
      <c r="A182" s="136"/>
      <c r="B182" s="130"/>
      <c r="C182" s="101"/>
      <c r="D182" s="100"/>
      <c r="E182" s="100"/>
      <c r="F182" s="100"/>
      <c r="G182" s="99"/>
      <c r="H182" s="98"/>
      <c r="I182" s="100"/>
      <c r="J182" s="100"/>
      <c r="K182" s="100"/>
      <c r="L182" s="97"/>
      <c r="M182" s="101"/>
      <c r="N182" s="100"/>
      <c r="O182" s="100"/>
      <c r="P182" s="100"/>
      <c r="Q182" s="99"/>
      <c r="R182" s="98"/>
      <c r="S182" s="100"/>
      <c r="T182" s="100"/>
      <c r="U182" s="100"/>
      <c r="V182" s="100"/>
      <c r="W182" s="100"/>
      <c r="X182" s="100"/>
      <c r="Y182" s="97"/>
      <c r="Z182" s="437"/>
      <c r="AA182" s="437"/>
      <c r="AB182" s="437"/>
      <c r="AC182" s="437"/>
      <c r="AD182" s="437"/>
      <c r="AE182" s="437"/>
      <c r="AF182" s="437"/>
      <c r="AG182" s="437"/>
      <c r="AH182" s="437"/>
      <c r="AI182" s="437"/>
      <c r="AJ182" s="437"/>
      <c r="AK182" s="437"/>
      <c r="AL182" s="437"/>
      <c r="AM182" s="437"/>
      <c r="AN182" s="437"/>
      <c r="AO182" s="437"/>
      <c r="AP182" s="437"/>
      <c r="AQ182" s="437"/>
      <c r="AR182" s="437"/>
      <c r="AS182" s="437"/>
      <c r="AT182" s="437"/>
      <c r="AU182" s="437"/>
      <c r="AV182" s="437"/>
      <c r="AW182" s="437"/>
      <c r="AX182" s="437"/>
      <c r="AY182" s="437"/>
      <c r="AZ182" s="800"/>
      <c r="BA182" s="802"/>
      <c r="BB182" s="583"/>
      <c r="BC182" s="447"/>
      <c r="BD182" s="434"/>
      <c r="BE182" s="434"/>
      <c r="BF182" s="434"/>
      <c r="BG182" s="451"/>
      <c r="BH182" s="447"/>
      <c r="BI182" s="434"/>
      <c r="BJ182" s="434"/>
      <c r="BK182" s="434"/>
      <c r="BL182" s="451"/>
      <c r="BM182" s="447"/>
      <c r="BN182" s="434"/>
      <c r="BO182" s="434"/>
      <c r="BP182" s="434"/>
      <c r="BQ182" s="451"/>
      <c r="BR182" s="447"/>
      <c r="BS182" s="434"/>
      <c r="BT182" s="434"/>
      <c r="BU182" s="434"/>
      <c r="BV182" s="434"/>
      <c r="BW182" s="434"/>
      <c r="BX182" s="434"/>
      <c r="BY182" s="435"/>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307" customFormat="true" ht="15" customHeight="true" x14ac:dyDescent="0.2">
      <c r="A183" s="136"/>
      <c r="B183" s="130"/>
      <c r="C183" s="101"/>
      <c r="D183" s="100"/>
      <c r="E183" s="100"/>
      <c r="F183" s="100"/>
      <c r="G183" s="99"/>
      <c r="H183" s="98"/>
      <c r="I183" s="100"/>
      <c r="J183" s="100"/>
      <c r="K183" s="100"/>
      <c r="L183" s="97"/>
      <c r="M183" s="101"/>
      <c r="N183" s="100"/>
      <c r="O183" s="100"/>
      <c r="P183" s="100"/>
      <c r="Q183" s="99"/>
      <c r="R183" s="98"/>
      <c r="S183" s="100"/>
      <c r="T183" s="100"/>
      <c r="U183" s="100"/>
      <c r="V183" s="100"/>
      <c r="W183" s="100"/>
      <c r="X183" s="100"/>
      <c r="Y183" s="97"/>
      <c r="Z183" s="437"/>
      <c r="AA183" s="437"/>
      <c r="AB183" s="437"/>
      <c r="AC183" s="437"/>
      <c r="AD183" s="437"/>
      <c r="AE183" s="437"/>
      <c r="AF183" s="437"/>
      <c r="AG183" s="437"/>
      <c r="AH183" s="437"/>
      <c r="AI183" s="437"/>
      <c r="AJ183" s="437"/>
      <c r="AK183" s="437"/>
      <c r="AL183" s="437"/>
      <c r="AM183" s="437"/>
      <c r="AN183" s="437"/>
      <c r="AO183" s="437"/>
      <c r="AP183" s="437"/>
      <c r="AQ183" s="437"/>
      <c r="AR183" s="437"/>
      <c r="AS183" s="437"/>
      <c r="AT183" s="437"/>
      <c r="AU183" s="437"/>
      <c r="AV183" s="437"/>
      <c r="AW183" s="437"/>
      <c r="AX183" s="437"/>
      <c r="AY183" s="437"/>
      <c r="AZ183" s="800"/>
      <c r="BA183" s="802"/>
      <c r="BB183" s="583"/>
      <c r="BC183" s="447"/>
      <c r="BD183" s="434"/>
      <c r="BE183" s="434"/>
      <c r="BF183" s="434"/>
      <c r="BG183" s="451"/>
      <c r="BH183" s="447"/>
      <c r="BI183" s="434"/>
      <c r="BJ183" s="434"/>
      <c r="BK183" s="434"/>
      <c r="BL183" s="451"/>
      <c r="BM183" s="447"/>
      <c r="BN183" s="434"/>
      <c r="BO183" s="434"/>
      <c r="BP183" s="434"/>
      <c r="BQ183" s="451"/>
      <c r="BR183" s="447"/>
      <c r="BS183" s="434"/>
      <c r="BT183" s="434"/>
      <c r="BU183" s="434"/>
      <c r="BV183" s="434"/>
      <c r="BW183" s="434"/>
      <c r="BX183" s="434"/>
      <c r="BY183" s="435"/>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307" customFormat="true" ht="15" customHeight="true" x14ac:dyDescent="0.2">
      <c r="A184" s="136"/>
      <c r="B184" s="130"/>
      <c r="C184" s="101"/>
      <c r="D184" s="100"/>
      <c r="E184" s="100"/>
      <c r="F184" s="100"/>
      <c r="G184" s="99"/>
      <c r="H184" s="98"/>
      <c r="I184" s="100"/>
      <c r="J184" s="100"/>
      <c r="K184" s="100"/>
      <c r="L184" s="97"/>
      <c r="M184" s="101"/>
      <c r="N184" s="100"/>
      <c r="O184" s="100"/>
      <c r="P184" s="100"/>
      <c r="Q184" s="99"/>
      <c r="R184" s="98"/>
      <c r="S184" s="100"/>
      <c r="T184" s="100"/>
      <c r="U184" s="100"/>
      <c r="V184" s="100"/>
      <c r="W184" s="100"/>
      <c r="X184" s="100"/>
      <c r="Y184" s="97"/>
      <c r="Z184" s="437"/>
      <c r="AA184" s="437"/>
      <c r="AB184" s="437"/>
      <c r="AC184" s="437"/>
      <c r="AD184" s="437"/>
      <c r="AE184" s="437"/>
      <c r="AF184" s="437"/>
      <c r="AG184" s="437"/>
      <c r="AH184" s="437"/>
      <c r="AI184" s="437"/>
      <c r="AJ184" s="437"/>
      <c r="AK184" s="437"/>
      <c r="AL184" s="437"/>
      <c r="AM184" s="437"/>
      <c r="AN184" s="437"/>
      <c r="AO184" s="437"/>
      <c r="AP184" s="437"/>
      <c r="AQ184" s="437"/>
      <c r="AR184" s="437"/>
      <c r="AS184" s="437"/>
      <c r="AT184" s="437"/>
      <c r="AU184" s="437"/>
      <c r="AV184" s="437"/>
      <c r="AW184" s="437"/>
      <c r="AX184" s="437"/>
      <c r="AY184" s="437"/>
      <c r="AZ184" s="800"/>
      <c r="BA184" s="802"/>
      <c r="BB184" s="583"/>
      <c r="BC184" s="447"/>
      <c r="BD184" s="434"/>
      <c r="BE184" s="434"/>
      <c r="BF184" s="434"/>
      <c r="BG184" s="451"/>
      <c r="BH184" s="447"/>
      <c r="BI184" s="434"/>
      <c r="BJ184" s="434"/>
      <c r="BK184" s="434"/>
      <c r="BL184" s="451"/>
      <c r="BM184" s="447"/>
      <c r="BN184" s="434"/>
      <c r="BO184" s="434"/>
      <c r="BP184" s="434"/>
      <c r="BQ184" s="451"/>
      <c r="BR184" s="447"/>
      <c r="BS184" s="434"/>
      <c r="BT184" s="434"/>
      <c r="BU184" s="434"/>
      <c r="BV184" s="434"/>
      <c r="BW184" s="434"/>
      <c r="BX184" s="434"/>
      <c r="BY184" s="435"/>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307" customFormat="true" ht="15" customHeight="true" x14ac:dyDescent="0.2">
      <c r="A185" s="136"/>
      <c r="B185" s="130"/>
      <c r="C185" s="101"/>
      <c r="D185" s="100"/>
      <c r="E185" s="100"/>
      <c r="F185" s="100"/>
      <c r="G185" s="99"/>
      <c r="H185" s="98"/>
      <c r="I185" s="100"/>
      <c r="J185" s="100"/>
      <c r="K185" s="100"/>
      <c r="L185" s="97"/>
      <c r="M185" s="101"/>
      <c r="N185" s="100"/>
      <c r="O185" s="100"/>
      <c r="P185" s="100"/>
      <c r="Q185" s="99"/>
      <c r="R185" s="98"/>
      <c r="S185" s="100"/>
      <c r="T185" s="100"/>
      <c r="U185" s="100"/>
      <c r="V185" s="100"/>
      <c r="W185" s="100"/>
      <c r="X185" s="100"/>
      <c r="Y185" s="97"/>
      <c r="Z185" s="437"/>
      <c r="AA185" s="437"/>
      <c r="AB185" s="437"/>
      <c r="AC185" s="437"/>
      <c r="AD185" s="437"/>
      <c r="AE185" s="437"/>
      <c r="AF185" s="437"/>
      <c r="AG185" s="437"/>
      <c r="AH185" s="437"/>
      <c r="AI185" s="437"/>
      <c r="AJ185" s="437"/>
      <c r="AK185" s="437"/>
      <c r="AL185" s="437"/>
      <c r="AM185" s="437"/>
      <c r="AN185" s="437"/>
      <c r="AO185" s="437"/>
      <c r="AP185" s="437"/>
      <c r="AQ185" s="437"/>
      <c r="AR185" s="437"/>
      <c r="AS185" s="437"/>
      <c r="AT185" s="437"/>
      <c r="AU185" s="437"/>
      <c r="AV185" s="437"/>
      <c r="AW185" s="437"/>
      <c r="AX185" s="437"/>
      <c r="AY185" s="437"/>
      <c r="AZ185" s="800"/>
      <c r="BA185" s="802"/>
      <c r="BB185" s="583"/>
      <c r="BC185" s="447"/>
      <c r="BD185" s="434"/>
      <c r="BE185" s="434"/>
      <c r="BF185" s="434"/>
      <c r="BG185" s="451"/>
      <c r="BH185" s="447"/>
      <c r="BI185" s="434"/>
      <c r="BJ185" s="434"/>
      <c r="BK185" s="434"/>
      <c r="BL185" s="451"/>
      <c r="BM185" s="447"/>
      <c r="BN185" s="434"/>
      <c r="BO185" s="434"/>
      <c r="BP185" s="434"/>
      <c r="BQ185" s="451"/>
      <c r="BR185" s="447"/>
      <c r="BS185" s="434"/>
      <c r="BT185" s="434"/>
      <c r="BU185" s="434"/>
      <c r="BV185" s="434"/>
      <c r="BW185" s="434"/>
      <c r="BX185" s="434"/>
      <c r="BY185" s="435"/>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307" customFormat="true" ht="15" customHeight="true" x14ac:dyDescent="0.2">
      <c r="A186" s="136"/>
      <c r="B186" s="130"/>
      <c r="C186" s="101"/>
      <c r="D186" s="100"/>
      <c r="E186" s="100"/>
      <c r="F186" s="100"/>
      <c r="G186" s="99"/>
      <c r="H186" s="98"/>
      <c r="I186" s="100"/>
      <c r="J186" s="100"/>
      <c r="K186" s="100"/>
      <c r="L186" s="97"/>
      <c r="M186" s="101"/>
      <c r="N186" s="100"/>
      <c r="O186" s="100"/>
      <c r="P186" s="100"/>
      <c r="Q186" s="99"/>
      <c r="R186" s="98"/>
      <c r="S186" s="100"/>
      <c r="T186" s="100"/>
      <c r="U186" s="100"/>
      <c r="V186" s="100"/>
      <c r="W186" s="100"/>
      <c r="X186" s="100"/>
      <c r="Y186" s="97"/>
      <c r="Z186" s="437"/>
      <c r="AA186" s="437"/>
      <c r="AB186" s="437"/>
      <c r="AC186" s="437"/>
      <c r="AD186" s="437"/>
      <c r="AE186" s="437"/>
      <c r="AF186" s="437"/>
      <c r="AG186" s="437"/>
      <c r="AH186" s="437"/>
      <c r="AI186" s="437"/>
      <c r="AJ186" s="437"/>
      <c r="AK186" s="437"/>
      <c r="AL186" s="437"/>
      <c r="AM186" s="437"/>
      <c r="AN186" s="437"/>
      <c r="AO186" s="437"/>
      <c r="AP186" s="437"/>
      <c r="AQ186" s="437"/>
      <c r="AR186" s="437"/>
      <c r="AS186" s="437"/>
      <c r="AT186" s="437"/>
      <c r="AU186" s="437"/>
      <c r="AV186" s="437"/>
      <c r="AW186" s="437"/>
      <c r="AX186" s="437"/>
      <c r="AY186" s="437"/>
      <c r="AZ186" s="800"/>
      <c r="BA186" s="802"/>
      <c r="BB186" s="583"/>
      <c r="BC186" s="447"/>
      <c r="BD186" s="434"/>
      <c r="BE186" s="434"/>
      <c r="BF186" s="434"/>
      <c r="BG186" s="451"/>
      <c r="BH186" s="447"/>
      <c r="BI186" s="434"/>
      <c r="BJ186" s="434"/>
      <c r="BK186" s="434"/>
      <c r="BL186" s="451"/>
      <c r="BM186" s="447"/>
      <c r="BN186" s="434"/>
      <c r="BO186" s="434"/>
      <c r="BP186" s="434"/>
      <c r="BQ186" s="451"/>
      <c r="BR186" s="447"/>
      <c r="BS186" s="434"/>
      <c r="BT186" s="434"/>
      <c r="BU186" s="434"/>
      <c r="BV186" s="434"/>
      <c r="BW186" s="434"/>
      <c r="BX186" s="434"/>
      <c r="BY186" s="435"/>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307" customFormat="true" ht="15" customHeight="true" x14ac:dyDescent="0.2">
      <c r="A187" s="136"/>
      <c r="B187" s="130"/>
      <c r="C187" s="101"/>
      <c r="D187" s="100"/>
      <c r="E187" s="100"/>
      <c r="F187" s="100"/>
      <c r="G187" s="99"/>
      <c r="H187" s="98"/>
      <c r="I187" s="100"/>
      <c r="J187" s="100"/>
      <c r="K187" s="100"/>
      <c r="L187" s="97"/>
      <c r="M187" s="101"/>
      <c r="N187" s="100"/>
      <c r="O187" s="100"/>
      <c r="P187" s="100"/>
      <c r="Q187" s="99"/>
      <c r="R187" s="98"/>
      <c r="S187" s="100"/>
      <c r="T187" s="100"/>
      <c r="U187" s="100"/>
      <c r="V187" s="100"/>
      <c r="W187" s="100"/>
      <c r="X187" s="100"/>
      <c r="Y187" s="97"/>
      <c r="Z187" s="437"/>
      <c r="AA187" s="437"/>
      <c r="AB187" s="437"/>
      <c r="AC187" s="437"/>
      <c r="AD187" s="437"/>
      <c r="AE187" s="437"/>
      <c r="AF187" s="437"/>
      <c r="AG187" s="437"/>
      <c r="AH187" s="437"/>
      <c r="AI187" s="437"/>
      <c r="AJ187" s="437"/>
      <c r="AK187" s="437"/>
      <c r="AL187" s="437"/>
      <c r="AM187" s="437"/>
      <c r="AN187" s="437"/>
      <c r="AO187" s="437"/>
      <c r="AP187" s="437"/>
      <c r="AQ187" s="437"/>
      <c r="AR187" s="437"/>
      <c r="AS187" s="437"/>
      <c r="AT187" s="437"/>
      <c r="AU187" s="437"/>
      <c r="AV187" s="437"/>
      <c r="AW187" s="437"/>
      <c r="AX187" s="437"/>
      <c r="AY187" s="437"/>
      <c r="AZ187" s="800"/>
      <c r="BA187" s="802"/>
      <c r="BB187" s="583"/>
      <c r="BC187" s="447"/>
      <c r="BD187" s="434"/>
      <c r="BE187" s="434"/>
      <c r="BF187" s="434"/>
      <c r="BG187" s="451"/>
      <c r="BH187" s="447"/>
      <c r="BI187" s="434"/>
      <c r="BJ187" s="434"/>
      <c r="BK187" s="434"/>
      <c r="BL187" s="451"/>
      <c r="BM187" s="447"/>
      <c r="BN187" s="434"/>
      <c r="BO187" s="434"/>
      <c r="BP187" s="434"/>
      <c r="BQ187" s="451"/>
      <c r="BR187" s="447"/>
      <c r="BS187" s="434"/>
      <c r="BT187" s="434"/>
      <c r="BU187" s="434"/>
      <c r="BV187" s="434"/>
      <c r="BW187" s="434"/>
      <c r="BX187" s="434"/>
      <c r="BY187" s="435"/>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307" customFormat="true" ht="15" customHeight="true" x14ac:dyDescent="0.2">
      <c r="A188" s="136"/>
      <c r="B188" s="130"/>
      <c r="C188" s="101"/>
      <c r="D188" s="100"/>
      <c r="E188" s="100"/>
      <c r="F188" s="100"/>
      <c r="G188" s="99"/>
      <c r="H188" s="98"/>
      <c r="I188" s="100"/>
      <c r="J188" s="100"/>
      <c r="K188" s="100"/>
      <c r="L188" s="97"/>
      <c r="M188" s="101"/>
      <c r="N188" s="100"/>
      <c r="O188" s="100"/>
      <c r="P188" s="100"/>
      <c r="Q188" s="99"/>
      <c r="R188" s="98"/>
      <c r="S188" s="100"/>
      <c r="T188" s="100"/>
      <c r="U188" s="100"/>
      <c r="V188" s="100"/>
      <c r="W188" s="100"/>
      <c r="X188" s="100"/>
      <c r="Y188" s="97"/>
      <c r="Z188" s="437"/>
      <c r="AA188" s="437"/>
      <c r="AB188" s="437"/>
      <c r="AC188" s="437"/>
      <c r="AD188" s="437"/>
      <c r="AE188" s="437"/>
      <c r="AF188" s="437"/>
      <c r="AG188" s="437"/>
      <c r="AH188" s="437"/>
      <c r="AI188" s="437"/>
      <c r="AJ188" s="437"/>
      <c r="AK188" s="437"/>
      <c r="AL188" s="437"/>
      <c r="AM188" s="437"/>
      <c r="AN188" s="437"/>
      <c r="AO188" s="437"/>
      <c r="AP188" s="437"/>
      <c r="AQ188" s="437"/>
      <c r="AR188" s="437"/>
      <c r="AS188" s="437"/>
      <c r="AT188" s="437"/>
      <c r="AU188" s="437"/>
      <c r="AV188" s="437"/>
      <c r="AW188" s="437"/>
      <c r="AX188" s="437"/>
      <c r="AY188" s="437"/>
      <c r="AZ188" s="800"/>
      <c r="BA188" s="802"/>
      <c r="BB188" s="583"/>
      <c r="BC188" s="447"/>
      <c r="BD188" s="434"/>
      <c r="BE188" s="434"/>
      <c r="BF188" s="434"/>
      <c r="BG188" s="451"/>
      <c r="BH188" s="447"/>
      <c r="BI188" s="434"/>
      <c r="BJ188" s="434"/>
      <c r="BK188" s="434"/>
      <c r="BL188" s="451"/>
      <c r="BM188" s="447"/>
      <c r="BN188" s="434"/>
      <c r="BO188" s="434"/>
      <c r="BP188" s="434"/>
      <c r="BQ188" s="451"/>
      <c r="BR188" s="447"/>
      <c r="BS188" s="434"/>
      <c r="BT188" s="434"/>
      <c r="BU188" s="434"/>
      <c r="BV188" s="434"/>
      <c r="BW188" s="434"/>
      <c r="BX188" s="434"/>
      <c r="BY188" s="435"/>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307" customFormat="true" ht="15" customHeight="true" x14ac:dyDescent="0.2">
      <c r="A189" s="136"/>
      <c r="B189" s="130"/>
      <c r="C189" s="101"/>
      <c r="D189" s="100"/>
      <c r="E189" s="100"/>
      <c r="F189" s="100"/>
      <c r="G189" s="99"/>
      <c r="H189" s="98"/>
      <c r="I189" s="100"/>
      <c r="J189" s="100"/>
      <c r="K189" s="100"/>
      <c r="L189" s="97"/>
      <c r="M189" s="101"/>
      <c r="N189" s="100"/>
      <c r="O189" s="100"/>
      <c r="P189" s="100"/>
      <c r="Q189" s="99"/>
      <c r="R189" s="98"/>
      <c r="S189" s="100"/>
      <c r="T189" s="100"/>
      <c r="U189" s="100"/>
      <c r="V189" s="100"/>
      <c r="W189" s="100"/>
      <c r="X189" s="100"/>
      <c r="Y189" s="97"/>
      <c r="Z189" s="437"/>
      <c r="AA189" s="437"/>
      <c r="AB189" s="437"/>
      <c r="AC189" s="437"/>
      <c r="AD189" s="437"/>
      <c r="AE189" s="437"/>
      <c r="AF189" s="437"/>
      <c r="AG189" s="437"/>
      <c r="AH189" s="437"/>
      <c r="AI189" s="437"/>
      <c r="AJ189" s="437"/>
      <c r="AK189" s="437"/>
      <c r="AL189" s="437"/>
      <c r="AM189" s="437"/>
      <c r="AN189" s="437"/>
      <c r="AO189" s="437"/>
      <c r="AP189" s="437"/>
      <c r="AQ189" s="437"/>
      <c r="AR189" s="437"/>
      <c r="AS189" s="437"/>
      <c r="AT189" s="437"/>
      <c r="AU189" s="437"/>
      <c r="AV189" s="437"/>
      <c r="AW189" s="437"/>
      <c r="AX189" s="437"/>
      <c r="AY189" s="437"/>
      <c r="AZ189" s="800"/>
      <c r="BA189" s="802"/>
      <c r="BB189" s="583"/>
      <c r="BC189" s="447"/>
      <c r="BD189" s="434"/>
      <c r="BE189" s="434"/>
      <c r="BF189" s="434"/>
      <c r="BG189" s="451"/>
      <c r="BH189" s="447"/>
      <c r="BI189" s="434"/>
      <c r="BJ189" s="434"/>
      <c r="BK189" s="434"/>
      <c r="BL189" s="451"/>
      <c r="BM189" s="447"/>
      <c r="BN189" s="434"/>
      <c r="BO189" s="434"/>
      <c r="BP189" s="434"/>
      <c r="BQ189" s="451"/>
      <c r="BR189" s="447"/>
      <c r="BS189" s="434"/>
      <c r="BT189" s="434"/>
      <c r="BU189" s="434"/>
      <c r="BV189" s="434"/>
      <c r="BW189" s="434"/>
      <c r="BX189" s="434"/>
      <c r="BY189" s="435"/>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307" customFormat="true" ht="15" customHeight="true" x14ac:dyDescent="0.2">
      <c r="A190" s="136"/>
      <c r="B190" s="130"/>
      <c r="C190" s="101"/>
      <c r="D190" s="100"/>
      <c r="E190" s="100"/>
      <c r="F190" s="100"/>
      <c r="G190" s="99"/>
      <c r="H190" s="98"/>
      <c r="I190" s="100"/>
      <c r="J190" s="100"/>
      <c r="K190" s="100"/>
      <c r="L190" s="97"/>
      <c r="M190" s="101"/>
      <c r="N190" s="100"/>
      <c r="O190" s="100"/>
      <c r="P190" s="100"/>
      <c r="Q190" s="99"/>
      <c r="R190" s="98"/>
      <c r="S190" s="100"/>
      <c r="T190" s="100"/>
      <c r="U190" s="100"/>
      <c r="V190" s="100"/>
      <c r="W190" s="100"/>
      <c r="X190" s="100"/>
      <c r="Y190" s="97"/>
      <c r="Z190" s="437"/>
      <c r="AA190" s="437"/>
      <c r="AB190" s="437"/>
      <c r="AC190" s="437"/>
      <c r="AD190" s="437"/>
      <c r="AE190" s="437"/>
      <c r="AF190" s="437"/>
      <c r="AG190" s="437"/>
      <c r="AH190" s="437"/>
      <c r="AI190" s="437"/>
      <c r="AJ190" s="437"/>
      <c r="AK190" s="437"/>
      <c r="AL190" s="437"/>
      <c r="AM190" s="437"/>
      <c r="AN190" s="437"/>
      <c r="AO190" s="437"/>
      <c r="AP190" s="437"/>
      <c r="AQ190" s="437"/>
      <c r="AR190" s="437"/>
      <c r="AS190" s="437"/>
      <c r="AT190" s="437"/>
      <c r="AU190" s="437"/>
      <c r="AV190" s="437"/>
      <c r="AW190" s="437"/>
      <c r="AX190" s="437"/>
      <c r="AY190" s="437"/>
      <c r="AZ190" s="800"/>
      <c r="BA190" s="802"/>
      <c r="BB190" s="583"/>
      <c r="BC190" s="447"/>
      <c r="BD190" s="434"/>
      <c r="BE190" s="434"/>
      <c r="BF190" s="434"/>
      <c r="BG190" s="451"/>
      <c r="BH190" s="447"/>
      <c r="BI190" s="434"/>
      <c r="BJ190" s="434"/>
      <c r="BK190" s="434"/>
      <c r="BL190" s="451"/>
      <c r="BM190" s="447"/>
      <c r="BN190" s="434"/>
      <c r="BO190" s="434"/>
      <c r="BP190" s="434"/>
      <c r="BQ190" s="451"/>
      <c r="BR190" s="447"/>
      <c r="BS190" s="434"/>
      <c r="BT190" s="434"/>
      <c r="BU190" s="434"/>
      <c r="BV190" s="434"/>
      <c r="BW190" s="434"/>
      <c r="BX190" s="434"/>
      <c r="BY190" s="435"/>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307" customFormat="true" ht="15" customHeight="true" x14ac:dyDescent="0.2">
      <c r="A191" s="136"/>
      <c r="B191" s="130"/>
      <c r="C191" s="101"/>
      <c r="D191" s="100"/>
      <c r="E191" s="100"/>
      <c r="F191" s="100"/>
      <c r="G191" s="99"/>
      <c r="H191" s="98"/>
      <c r="I191" s="100"/>
      <c r="J191" s="100"/>
      <c r="K191" s="100"/>
      <c r="L191" s="97"/>
      <c r="M191" s="101"/>
      <c r="N191" s="100"/>
      <c r="O191" s="100"/>
      <c r="P191" s="100"/>
      <c r="Q191" s="99"/>
      <c r="R191" s="98"/>
      <c r="S191" s="100"/>
      <c r="T191" s="100"/>
      <c r="U191" s="100"/>
      <c r="V191" s="100"/>
      <c r="W191" s="100"/>
      <c r="X191" s="100"/>
      <c r="Y191" s="97"/>
      <c r="Z191" s="437"/>
      <c r="AA191" s="437"/>
      <c r="AB191" s="437"/>
      <c r="AC191" s="437"/>
      <c r="AD191" s="437"/>
      <c r="AE191" s="437"/>
      <c r="AF191" s="437"/>
      <c r="AG191" s="437"/>
      <c r="AH191" s="437"/>
      <c r="AI191" s="437"/>
      <c r="AJ191" s="437"/>
      <c r="AK191" s="437"/>
      <c r="AL191" s="437"/>
      <c r="AM191" s="437"/>
      <c r="AN191" s="437"/>
      <c r="AO191" s="437"/>
      <c r="AP191" s="437"/>
      <c r="AQ191" s="437"/>
      <c r="AR191" s="437"/>
      <c r="AS191" s="437"/>
      <c r="AT191" s="437"/>
      <c r="AU191" s="437"/>
      <c r="AV191" s="437"/>
      <c r="AW191" s="437"/>
      <c r="AX191" s="437"/>
      <c r="AY191" s="437"/>
      <c r="AZ191" s="800"/>
      <c r="BA191" s="802"/>
      <c r="BB191" s="583"/>
      <c r="BC191" s="447"/>
      <c r="BD191" s="434"/>
      <c r="BE191" s="434"/>
      <c r="BF191" s="434"/>
      <c r="BG191" s="451"/>
      <c r="BH191" s="447"/>
      <c r="BI191" s="434"/>
      <c r="BJ191" s="434"/>
      <c r="BK191" s="434"/>
      <c r="BL191" s="451"/>
      <c r="BM191" s="447"/>
      <c r="BN191" s="434"/>
      <c r="BO191" s="434"/>
      <c r="BP191" s="434"/>
      <c r="BQ191" s="451"/>
      <c r="BR191" s="447"/>
      <c r="BS191" s="434"/>
      <c r="BT191" s="434"/>
      <c r="BU191" s="434"/>
      <c r="BV191" s="434"/>
      <c r="BW191" s="434"/>
      <c r="BX191" s="434"/>
      <c r="BY191" s="435"/>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307" customFormat="true" ht="15" customHeight="true" x14ac:dyDescent="0.2">
      <c r="A192" s="136"/>
      <c r="B192" s="130"/>
      <c r="C192" s="101"/>
      <c r="D192" s="100"/>
      <c r="E192" s="100"/>
      <c r="F192" s="100"/>
      <c r="G192" s="99"/>
      <c r="H192" s="98"/>
      <c r="I192" s="100"/>
      <c r="J192" s="100"/>
      <c r="K192" s="100"/>
      <c r="L192" s="97"/>
      <c r="M192" s="101"/>
      <c r="N192" s="100"/>
      <c r="O192" s="100"/>
      <c r="P192" s="100"/>
      <c r="Q192" s="99"/>
      <c r="R192" s="98"/>
      <c r="S192" s="100"/>
      <c r="T192" s="100"/>
      <c r="U192" s="100"/>
      <c r="V192" s="100"/>
      <c r="W192" s="100"/>
      <c r="X192" s="100"/>
      <c r="Y192" s="97"/>
      <c r="Z192" s="437"/>
      <c r="AA192" s="437"/>
      <c r="AB192" s="437"/>
      <c r="AC192" s="437"/>
      <c r="AD192" s="437"/>
      <c r="AE192" s="437"/>
      <c r="AF192" s="437"/>
      <c r="AG192" s="437"/>
      <c r="AH192" s="437"/>
      <c r="AI192" s="437"/>
      <c r="AJ192" s="437"/>
      <c r="AK192" s="437"/>
      <c r="AL192" s="437"/>
      <c r="AM192" s="437"/>
      <c r="AN192" s="437"/>
      <c r="AO192" s="437"/>
      <c r="AP192" s="437"/>
      <c r="AQ192" s="437"/>
      <c r="AR192" s="437"/>
      <c r="AS192" s="437"/>
      <c r="AT192" s="437"/>
      <c r="AU192" s="437"/>
      <c r="AV192" s="437"/>
      <c r="AW192" s="437"/>
      <c r="AX192" s="437"/>
      <c r="AY192" s="437"/>
      <c r="AZ192" s="800"/>
      <c r="BA192" s="802"/>
      <c r="BB192" s="583"/>
      <c r="BC192" s="447"/>
      <c r="BD192" s="434"/>
      <c r="BE192" s="434"/>
      <c r="BF192" s="434"/>
      <c r="BG192" s="451"/>
      <c r="BH192" s="447"/>
      <c r="BI192" s="434"/>
      <c r="BJ192" s="434"/>
      <c r="BK192" s="434"/>
      <c r="BL192" s="451"/>
      <c r="BM192" s="447"/>
      <c r="BN192" s="434"/>
      <c r="BO192" s="434"/>
      <c r="BP192" s="434"/>
      <c r="BQ192" s="451"/>
      <c r="BR192" s="447"/>
      <c r="BS192" s="434"/>
      <c r="BT192" s="434"/>
      <c r="BU192" s="434"/>
      <c r="BV192" s="434"/>
      <c r="BW192" s="434"/>
      <c r="BX192" s="434"/>
      <c r="BY192" s="435"/>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166" customFormat="true" ht="15" customHeight="true" x14ac:dyDescent="0.2">
      <c r="A193" s="136"/>
      <c r="B193" s="130"/>
      <c r="C193" s="77"/>
      <c r="D193" s="76"/>
      <c r="E193" s="76"/>
      <c r="F193" s="76"/>
      <c r="G193" s="75"/>
      <c r="H193" s="74"/>
      <c r="I193" s="76"/>
      <c r="J193" s="76"/>
      <c r="K193" s="76"/>
      <c r="L193" s="73"/>
      <c r="M193" s="77"/>
      <c r="N193" s="76"/>
      <c r="O193" s="76"/>
      <c r="P193" s="76"/>
      <c r="Q193" s="75"/>
      <c r="R193" s="74"/>
      <c r="S193" s="76"/>
      <c r="T193" s="76"/>
      <c r="U193" s="76"/>
      <c r="V193" s="76"/>
      <c r="W193" s="76"/>
      <c r="X193" s="76"/>
      <c r="Y193" s="73"/>
      <c r="Z193" s="774"/>
      <c r="AA193" s="774"/>
      <c r="AB193" s="774"/>
      <c r="AC193" s="774"/>
      <c r="AD193" s="774"/>
      <c r="AE193" s="774"/>
      <c r="AF193" s="774"/>
      <c r="AG193" s="774"/>
      <c r="AH193" s="774"/>
      <c r="AI193" s="774"/>
      <c r="AJ193" s="774"/>
      <c r="AK193" s="774"/>
      <c r="AL193" s="774"/>
      <c r="AM193" s="774"/>
      <c r="AN193" s="774"/>
      <c r="AO193" s="774"/>
      <c r="AP193" s="774"/>
      <c r="AQ193" s="774"/>
      <c r="AR193" s="774"/>
      <c r="AS193" s="774"/>
      <c r="AT193" s="774"/>
      <c r="AU193" s="774"/>
      <c r="AV193" s="774"/>
      <c r="AW193" s="774"/>
      <c r="AX193" s="774"/>
      <c r="AY193" s="774"/>
      <c r="AZ193" s="343"/>
      <c r="BA193" s="802"/>
      <c r="BB193" s="583"/>
      <c r="BC193" s="447"/>
      <c r="BD193" s="434"/>
      <c r="BE193" s="434"/>
      <c r="BF193" s="434"/>
      <c r="BG193" s="451"/>
      <c r="BH193" s="447"/>
      <c r="BI193" s="434"/>
      <c r="BJ193" s="434"/>
      <c r="BK193" s="434"/>
      <c r="BL193" s="451"/>
      <c r="BM193" s="447"/>
      <c r="BN193" s="434"/>
      <c r="BO193" s="434"/>
      <c r="BP193" s="434"/>
      <c r="BQ193" s="451"/>
      <c r="BR193" s="447"/>
      <c r="BS193" s="434"/>
      <c r="BT193" s="434"/>
      <c r="BU193" s="434"/>
      <c r="BV193" s="434"/>
      <c r="BW193" s="434"/>
      <c r="BX193" s="434"/>
      <c r="BY193" s="435"/>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166" customFormat="true" ht="15" customHeight="true" x14ac:dyDescent="0.2">
      <c r="A194" s="158"/>
      <c r="B194" s="129"/>
      <c r="C194" s="94"/>
      <c r="D194" s="96"/>
      <c r="E194" s="96"/>
      <c r="F194" s="96"/>
      <c r="G194" s="95"/>
      <c r="H194" s="93"/>
      <c r="I194" s="96"/>
      <c r="J194" s="96"/>
      <c r="K194" s="96"/>
      <c r="L194" s="92"/>
      <c r="M194" s="94"/>
      <c r="N194" s="96"/>
      <c r="O194" s="96"/>
      <c r="P194" s="96"/>
      <c r="Q194" s="95"/>
      <c r="R194" s="93"/>
      <c r="S194" s="96"/>
      <c r="T194" s="96"/>
      <c r="U194" s="96"/>
      <c r="V194" s="96"/>
      <c r="W194" s="96"/>
      <c r="X194" s="96"/>
      <c r="Y194" s="92"/>
      <c r="Z194" s="774"/>
      <c r="AA194" s="774"/>
      <c r="AB194" s="774"/>
      <c r="AC194" s="774"/>
      <c r="AD194" s="774"/>
      <c r="AE194" s="774"/>
      <c r="AF194" s="774"/>
      <c r="AG194" s="774"/>
      <c r="AH194" s="774"/>
      <c r="AI194" s="774"/>
      <c r="AJ194" s="774"/>
      <c r="AK194" s="774"/>
      <c r="AL194" s="774"/>
      <c r="AM194" s="774"/>
      <c r="AN194" s="774"/>
      <c r="AO194" s="774"/>
      <c r="AP194" s="774"/>
      <c r="AQ194" s="774"/>
      <c r="AR194" s="774"/>
      <c r="AS194" s="774"/>
      <c r="AT194" s="774"/>
      <c r="AU194" s="774"/>
      <c r="AV194" s="774"/>
      <c r="AW194" s="774"/>
      <c r="AX194" s="774"/>
      <c r="AY194" s="774"/>
      <c r="AZ194" s="343"/>
      <c r="BA194" s="802"/>
      <c r="BB194" s="583"/>
      <c r="BC194" s="447"/>
      <c r="BD194" s="434"/>
      <c r="BE194" s="434"/>
      <c r="BF194" s="434"/>
      <c r="BG194" s="451"/>
      <c r="BH194" s="447"/>
      <c r="BI194" s="434"/>
      <c r="BJ194" s="434"/>
      <c r="BK194" s="434"/>
      <c r="BL194" s="451"/>
      <c r="BM194" s="447"/>
      <c r="BN194" s="434"/>
      <c r="BO194" s="434"/>
      <c r="BP194" s="434"/>
      <c r="BQ194" s="451"/>
      <c r="BR194" s="447"/>
      <c r="BS194" s="434"/>
      <c r="BT194" s="434"/>
      <c r="BU194" s="434"/>
      <c r="BV194" s="434"/>
      <c r="BW194" s="434"/>
      <c r="BX194" s="434"/>
      <c r="BY194" s="435"/>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03" customFormat="true" ht="15" customHeight="true" x14ac:dyDescent="0.2">
      <c r="A195" s="158"/>
      <c r="B195" s="129"/>
      <c r="C195" s="94"/>
      <c r="D195" s="96"/>
      <c r="E195" s="96"/>
      <c r="F195" s="96"/>
      <c r="G195" s="95"/>
      <c r="H195" s="93"/>
      <c r="I195" s="96"/>
      <c r="J195" s="96"/>
      <c r="K195" s="96"/>
      <c r="L195" s="92"/>
      <c r="M195" s="94"/>
      <c r="N195" s="96"/>
      <c r="O195" s="96"/>
      <c r="P195" s="96"/>
      <c r="Q195" s="95"/>
      <c r="R195" s="93"/>
      <c r="S195" s="96"/>
      <c r="T195" s="96"/>
      <c r="U195" s="96"/>
      <c r="V195" s="96"/>
      <c r="W195" s="96"/>
      <c r="X195" s="96"/>
      <c r="Y195" s="92"/>
      <c r="Z195" s="774"/>
      <c r="AA195" s="774"/>
      <c r="AB195" s="774"/>
      <c r="AC195" s="774"/>
      <c r="AD195" s="774"/>
      <c r="AE195" s="774"/>
      <c r="AF195" s="774"/>
      <c r="AG195" s="774"/>
      <c r="AH195" s="774"/>
      <c r="AI195" s="774"/>
      <c r="AJ195" s="774"/>
      <c r="AK195" s="774"/>
      <c r="AL195" s="774"/>
      <c r="AM195" s="774"/>
      <c r="AN195" s="774"/>
      <c r="AO195" s="774"/>
      <c r="AP195" s="774"/>
      <c r="AQ195" s="774"/>
      <c r="AR195" s="774"/>
      <c r="AS195" s="774"/>
      <c r="AT195" s="774"/>
      <c r="AU195" s="774"/>
      <c r="AV195" s="774"/>
      <c r="AW195" s="774"/>
      <c r="AX195" s="774"/>
      <c r="AY195" s="774"/>
      <c r="AZ195" s="343"/>
      <c r="BA195" s="802"/>
      <c r="BB195" s="583"/>
      <c r="BC195" s="447"/>
      <c r="BD195" s="434"/>
      <c r="BE195" s="434"/>
      <c r="BF195" s="434"/>
      <c r="BG195" s="451"/>
      <c r="BH195" s="447"/>
      <c r="BI195" s="434"/>
      <c r="BJ195" s="434"/>
      <c r="BK195" s="434"/>
      <c r="BL195" s="451"/>
      <c r="BM195" s="447"/>
      <c r="BN195" s="434"/>
      <c r="BO195" s="434"/>
      <c r="BP195" s="434"/>
      <c r="BQ195" s="451"/>
      <c r="BR195" s="447"/>
      <c r="BS195" s="434"/>
      <c r="BT195" s="434"/>
      <c r="BU195" s="434"/>
      <c r="BV195" s="434"/>
      <c r="BW195" s="434"/>
      <c r="BX195" s="434"/>
      <c r="BY195" s="435"/>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03" customFormat="true" ht="15" customHeight="true" x14ac:dyDescent="0.2">
      <c r="A196" s="158"/>
      <c r="B196" s="129"/>
      <c r="C196" s="94"/>
      <c r="D196" s="96"/>
      <c r="E196" s="96"/>
      <c r="F196" s="96"/>
      <c r="G196" s="95"/>
      <c r="H196" s="93"/>
      <c r="I196" s="96"/>
      <c r="J196" s="96"/>
      <c r="K196" s="96"/>
      <c r="L196" s="92"/>
      <c r="M196" s="94"/>
      <c r="N196" s="96"/>
      <c r="O196" s="96"/>
      <c r="P196" s="96"/>
      <c r="Q196" s="95"/>
      <c r="R196" s="93"/>
      <c r="S196" s="96"/>
      <c r="T196" s="96"/>
      <c r="U196" s="96"/>
      <c r="V196" s="96"/>
      <c r="W196" s="96"/>
      <c r="X196" s="96"/>
      <c r="Y196" s="92"/>
      <c r="Z196" s="774"/>
      <c r="AA196" s="774"/>
      <c r="AB196" s="774"/>
      <c r="AC196" s="774"/>
      <c r="AD196" s="774"/>
      <c r="AE196" s="774"/>
      <c r="AF196" s="774"/>
      <c r="AG196" s="774"/>
      <c r="AH196" s="774"/>
      <c r="AI196" s="774"/>
      <c r="AJ196" s="774"/>
      <c r="AK196" s="774"/>
      <c r="AL196" s="774"/>
      <c r="AM196" s="774"/>
      <c r="AN196" s="774"/>
      <c r="AO196" s="774"/>
      <c r="AP196" s="774"/>
      <c r="AQ196" s="774"/>
      <c r="AR196" s="774"/>
      <c r="AS196" s="774"/>
      <c r="AT196" s="774"/>
      <c r="AU196" s="774"/>
      <c r="AV196" s="774"/>
      <c r="AW196" s="774"/>
      <c r="AX196" s="774"/>
      <c r="AY196" s="774"/>
      <c r="AZ196" s="343"/>
      <c r="BA196" s="802"/>
      <c r="BB196" s="583"/>
      <c r="BC196" s="447"/>
      <c r="BD196" s="434"/>
      <c r="BE196" s="434"/>
      <c r="BF196" s="434"/>
      <c r="BG196" s="451"/>
      <c r="BH196" s="447"/>
      <c r="BI196" s="434"/>
      <c r="BJ196" s="434"/>
      <c r="BK196" s="434"/>
      <c r="BL196" s="451"/>
      <c r="BM196" s="447"/>
      <c r="BN196" s="434"/>
      <c r="BO196" s="434"/>
      <c r="BP196" s="434"/>
      <c r="BQ196" s="451"/>
      <c r="BR196" s="447"/>
      <c r="BS196" s="434"/>
      <c r="BT196" s="434"/>
      <c r="BU196" s="434"/>
      <c r="BV196" s="434"/>
      <c r="BW196" s="434"/>
      <c r="BX196" s="434"/>
      <c r="BY196" s="435"/>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03" customFormat="true" ht="15" customHeight="true" x14ac:dyDescent="0.2">
      <c r="A197" s="158"/>
      <c r="B197" s="129"/>
      <c r="C197" s="94"/>
      <c r="D197" s="96"/>
      <c r="E197" s="96"/>
      <c r="F197" s="96"/>
      <c r="G197" s="95"/>
      <c r="H197" s="93"/>
      <c r="I197" s="96"/>
      <c r="J197" s="96"/>
      <c r="K197" s="96"/>
      <c r="L197" s="92"/>
      <c r="M197" s="94"/>
      <c r="N197" s="96"/>
      <c r="O197" s="96"/>
      <c r="P197" s="96"/>
      <c r="Q197" s="95"/>
      <c r="R197" s="93"/>
      <c r="S197" s="96"/>
      <c r="T197" s="96"/>
      <c r="U197" s="96"/>
      <c r="V197" s="96"/>
      <c r="W197" s="96"/>
      <c r="X197" s="96"/>
      <c r="Y197" s="92"/>
      <c r="Z197" s="774"/>
      <c r="AA197" s="774"/>
      <c r="AB197" s="774"/>
      <c r="AC197" s="774"/>
      <c r="AD197" s="774"/>
      <c r="AE197" s="774"/>
      <c r="AF197" s="774"/>
      <c r="AG197" s="774"/>
      <c r="AH197" s="774"/>
      <c r="AI197" s="774"/>
      <c r="AJ197" s="774"/>
      <c r="AK197" s="774"/>
      <c r="AL197" s="774"/>
      <c r="AM197" s="774"/>
      <c r="AN197" s="774"/>
      <c r="AO197" s="774"/>
      <c r="AP197" s="774"/>
      <c r="AQ197" s="774"/>
      <c r="AR197" s="774"/>
      <c r="AS197" s="774"/>
      <c r="AT197" s="774"/>
      <c r="AU197" s="774"/>
      <c r="AV197" s="774"/>
      <c r="AW197" s="774"/>
      <c r="AX197" s="774"/>
      <c r="AY197" s="774"/>
      <c r="AZ197" s="343"/>
      <c r="BA197" s="802"/>
      <c r="BB197" s="583"/>
      <c r="BC197" s="447"/>
      <c r="BD197" s="434"/>
      <c r="BE197" s="434"/>
      <c r="BF197" s="434"/>
      <c r="BG197" s="451"/>
      <c r="BH197" s="447"/>
      <c r="BI197" s="434"/>
      <c r="BJ197" s="434"/>
      <c r="BK197" s="434"/>
      <c r="BL197" s="451"/>
      <c r="BM197" s="447"/>
      <c r="BN197" s="434"/>
      <c r="BO197" s="434"/>
      <c r="BP197" s="434"/>
      <c r="BQ197" s="451"/>
      <c r="BR197" s="447"/>
      <c r="BS197" s="434"/>
      <c r="BT197" s="434"/>
      <c r="BU197" s="434"/>
      <c r="BV197" s="434"/>
      <c r="BW197" s="434"/>
      <c r="BX197" s="434"/>
      <c r="BY197" s="435"/>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03" customFormat="true" ht="15" customHeight="true" x14ac:dyDescent="0.2">
      <c r="A198" s="158"/>
      <c r="B198" s="129"/>
      <c r="C198" s="94"/>
      <c r="D198" s="96"/>
      <c r="E198" s="96"/>
      <c r="F198" s="96"/>
      <c r="G198" s="95"/>
      <c r="H198" s="93"/>
      <c r="I198" s="96"/>
      <c r="J198" s="96"/>
      <c r="K198" s="96"/>
      <c r="L198" s="92"/>
      <c r="M198" s="94"/>
      <c r="N198" s="96"/>
      <c r="O198" s="96"/>
      <c r="P198" s="96"/>
      <c r="Q198" s="95"/>
      <c r="R198" s="93"/>
      <c r="S198" s="96"/>
      <c r="T198" s="96"/>
      <c r="U198" s="96"/>
      <c r="V198" s="96"/>
      <c r="W198" s="96"/>
      <c r="X198" s="96"/>
      <c r="Y198" s="92"/>
      <c r="Z198" s="774"/>
      <c r="AA198" s="774"/>
      <c r="AB198" s="774"/>
      <c r="AC198" s="774"/>
      <c r="AD198" s="774"/>
      <c r="AE198" s="774"/>
      <c r="AF198" s="774"/>
      <c r="AG198" s="774"/>
      <c r="AH198" s="774"/>
      <c r="AI198" s="774"/>
      <c r="AJ198" s="774"/>
      <c r="AK198" s="774"/>
      <c r="AL198" s="774"/>
      <c r="AM198" s="774"/>
      <c r="AN198" s="774"/>
      <c r="AO198" s="774"/>
      <c r="AP198" s="774"/>
      <c r="AQ198" s="774"/>
      <c r="AR198" s="774"/>
      <c r="AS198" s="774"/>
      <c r="AT198" s="774"/>
      <c r="AU198" s="774"/>
      <c r="AV198" s="774"/>
      <c r="AW198" s="774"/>
      <c r="AX198" s="774"/>
      <c r="AY198" s="774"/>
      <c r="AZ198" s="343"/>
      <c r="BA198" s="802"/>
      <c r="BB198" s="583"/>
      <c r="BC198" s="447"/>
      <c r="BD198" s="434"/>
      <c r="BE198" s="434"/>
      <c r="BF198" s="434"/>
      <c r="BG198" s="451"/>
      <c r="BH198" s="447"/>
      <c r="BI198" s="434"/>
      <c r="BJ198" s="434"/>
      <c r="BK198" s="434"/>
      <c r="BL198" s="451"/>
      <c r="BM198" s="447"/>
      <c r="BN198" s="434"/>
      <c r="BO198" s="434"/>
      <c r="BP198" s="434"/>
      <c r="BQ198" s="451"/>
      <c r="BR198" s="447"/>
      <c r="BS198" s="434"/>
      <c r="BT198" s="434"/>
      <c r="BU198" s="434"/>
      <c r="BV198" s="434"/>
      <c r="BW198" s="434"/>
      <c r="BX198" s="434"/>
      <c r="BY198" s="435"/>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03" customFormat="true" ht="15" customHeight="true" x14ac:dyDescent="0.2">
      <c r="A199" s="158"/>
      <c r="B199" s="129"/>
      <c r="C199" s="94"/>
      <c r="D199" s="96"/>
      <c r="E199" s="96"/>
      <c r="F199" s="96"/>
      <c r="G199" s="95"/>
      <c r="H199" s="93"/>
      <c r="I199" s="96"/>
      <c r="J199" s="96"/>
      <c r="K199" s="96"/>
      <c r="L199" s="92"/>
      <c r="M199" s="94"/>
      <c r="N199" s="96"/>
      <c r="O199" s="96"/>
      <c r="P199" s="96"/>
      <c r="Q199" s="95"/>
      <c r="R199" s="93"/>
      <c r="S199" s="96"/>
      <c r="T199" s="96"/>
      <c r="U199" s="96"/>
      <c r="V199" s="96"/>
      <c r="W199" s="96"/>
      <c r="X199" s="96"/>
      <c r="Y199" s="92"/>
      <c r="Z199" s="774"/>
      <c r="AA199" s="774"/>
      <c r="AB199" s="774"/>
      <c r="AC199" s="774"/>
      <c r="AD199" s="774"/>
      <c r="AE199" s="774"/>
      <c r="AF199" s="774"/>
      <c r="AG199" s="774"/>
      <c r="AH199" s="774"/>
      <c r="AI199" s="774"/>
      <c r="AJ199" s="774"/>
      <c r="AK199" s="774"/>
      <c r="AL199" s="774"/>
      <c r="AM199" s="774"/>
      <c r="AN199" s="774"/>
      <c r="AO199" s="774"/>
      <c r="AP199" s="774"/>
      <c r="AQ199" s="774"/>
      <c r="AR199" s="774"/>
      <c r="AS199" s="774"/>
      <c r="AT199" s="774"/>
      <c r="AU199" s="774"/>
      <c r="AV199" s="774"/>
      <c r="AW199" s="774"/>
      <c r="AX199" s="774"/>
      <c r="AY199" s="774"/>
      <c r="AZ199" s="343"/>
      <c r="BA199" s="802"/>
      <c r="BB199" s="583"/>
      <c r="BC199" s="447"/>
      <c r="BD199" s="434"/>
      <c r="BE199" s="434"/>
      <c r="BF199" s="434"/>
      <c r="BG199" s="451"/>
      <c r="BH199" s="447"/>
      <c r="BI199" s="434"/>
      <c r="BJ199" s="434"/>
      <c r="BK199" s="434"/>
      <c r="BL199" s="451"/>
      <c r="BM199" s="447"/>
      <c r="BN199" s="434"/>
      <c r="BO199" s="434"/>
      <c r="BP199" s="434"/>
      <c r="BQ199" s="451"/>
      <c r="BR199" s="447"/>
      <c r="BS199" s="434"/>
      <c r="BT199" s="434"/>
      <c r="BU199" s="434"/>
      <c r="BV199" s="434"/>
      <c r="BW199" s="434"/>
      <c r="BX199" s="434"/>
      <c r="BY199" s="435"/>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03" customFormat="true" ht="15" customHeight="true" x14ac:dyDescent="0.2">
      <c r="A200" s="158"/>
      <c r="B200" s="129"/>
      <c r="C200" s="94"/>
      <c r="D200" s="96"/>
      <c r="E200" s="96"/>
      <c r="F200" s="96"/>
      <c r="G200" s="95"/>
      <c r="H200" s="93"/>
      <c r="I200" s="96"/>
      <c r="J200" s="96"/>
      <c r="K200" s="96"/>
      <c r="L200" s="92"/>
      <c r="M200" s="94"/>
      <c r="N200" s="96"/>
      <c r="O200" s="96"/>
      <c r="P200" s="96"/>
      <c r="Q200" s="95"/>
      <c r="R200" s="93"/>
      <c r="S200" s="96"/>
      <c r="T200" s="96"/>
      <c r="U200" s="96"/>
      <c r="V200" s="96"/>
      <c r="W200" s="96"/>
      <c r="X200" s="96"/>
      <c r="Y200" s="92"/>
      <c r="Z200" s="774"/>
      <c r="AA200" s="774"/>
      <c r="AB200" s="774"/>
      <c r="AC200" s="774"/>
      <c r="AD200" s="774"/>
      <c r="AE200" s="774"/>
      <c r="AF200" s="774"/>
      <c r="AG200" s="774"/>
      <c r="AH200" s="774"/>
      <c r="AI200" s="774"/>
      <c r="AJ200" s="774"/>
      <c r="AK200" s="774"/>
      <c r="AL200" s="774"/>
      <c r="AM200" s="774"/>
      <c r="AN200" s="774"/>
      <c r="AO200" s="774"/>
      <c r="AP200" s="774"/>
      <c r="AQ200" s="774"/>
      <c r="AR200" s="774"/>
      <c r="AS200" s="774"/>
      <c r="AT200" s="774"/>
      <c r="AU200" s="774"/>
      <c r="AV200" s="774"/>
      <c r="AW200" s="774"/>
      <c r="AX200" s="774"/>
      <c r="AY200" s="774"/>
      <c r="AZ200" s="343"/>
      <c r="BA200" s="802"/>
      <c r="BB200" s="583"/>
      <c r="BC200" s="447"/>
      <c r="BD200" s="434"/>
      <c r="BE200" s="434"/>
      <c r="BF200" s="434"/>
      <c r="BG200" s="451"/>
      <c r="BH200" s="447"/>
      <c r="BI200" s="434"/>
      <c r="BJ200" s="434"/>
      <c r="BK200" s="434"/>
      <c r="BL200" s="451"/>
      <c r="BM200" s="447"/>
      <c r="BN200" s="434"/>
      <c r="BO200" s="434"/>
      <c r="BP200" s="434"/>
      <c r="BQ200" s="451"/>
      <c r="BR200" s="447"/>
      <c r="BS200" s="434"/>
      <c r="BT200" s="434"/>
      <c r="BU200" s="434"/>
      <c r="BV200" s="434"/>
      <c r="BW200" s="434"/>
      <c r="BX200" s="434"/>
      <c r="BY200" s="435"/>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03" customFormat="true" ht="15" customHeight="true" x14ac:dyDescent="0.2">
      <c r="A201" s="158"/>
      <c r="B201" s="129"/>
      <c r="C201" s="94"/>
      <c r="D201" s="96"/>
      <c r="E201" s="96"/>
      <c r="F201" s="96"/>
      <c r="G201" s="95"/>
      <c r="H201" s="93"/>
      <c r="I201" s="96"/>
      <c r="J201" s="96"/>
      <c r="K201" s="96"/>
      <c r="L201" s="92"/>
      <c r="M201" s="94"/>
      <c r="N201" s="96"/>
      <c r="O201" s="96"/>
      <c r="P201" s="96"/>
      <c r="Q201" s="95"/>
      <c r="R201" s="93"/>
      <c r="S201" s="96"/>
      <c r="T201" s="96"/>
      <c r="U201" s="96"/>
      <c r="V201" s="96"/>
      <c r="W201" s="96"/>
      <c r="X201" s="96"/>
      <c r="Y201" s="92"/>
      <c r="Z201" s="774"/>
      <c r="AA201" s="774"/>
      <c r="AB201" s="774"/>
      <c r="AC201" s="774"/>
      <c r="AD201" s="774"/>
      <c r="AE201" s="774"/>
      <c r="AF201" s="774"/>
      <c r="AG201" s="774"/>
      <c r="AH201" s="774"/>
      <c r="AI201" s="774"/>
      <c r="AJ201" s="774"/>
      <c r="AK201" s="774"/>
      <c r="AL201" s="774"/>
      <c r="AM201" s="774"/>
      <c r="AN201" s="774"/>
      <c r="AO201" s="774"/>
      <c r="AP201" s="774"/>
      <c r="AQ201" s="774"/>
      <c r="AR201" s="774"/>
      <c r="AS201" s="774"/>
      <c r="AT201" s="774"/>
      <c r="AU201" s="774"/>
      <c r="AV201" s="774"/>
      <c r="AW201" s="774"/>
      <c r="AX201" s="774"/>
      <c r="AY201" s="774"/>
      <c r="AZ201" s="343"/>
      <c r="BA201" s="802"/>
      <c r="BB201" s="583"/>
      <c r="BC201" s="447"/>
      <c r="BD201" s="434"/>
      <c r="BE201" s="434"/>
      <c r="BF201" s="434"/>
      <c r="BG201" s="451"/>
      <c r="BH201" s="447"/>
      <c r="BI201" s="434"/>
      <c r="BJ201" s="434"/>
      <c r="BK201" s="434"/>
      <c r="BL201" s="451"/>
      <c r="BM201" s="447"/>
      <c r="BN201" s="434"/>
      <c r="BO201" s="434"/>
      <c r="BP201" s="434"/>
      <c r="BQ201" s="451"/>
      <c r="BR201" s="447"/>
      <c r="BS201" s="434"/>
      <c r="BT201" s="434"/>
      <c r="BU201" s="434"/>
      <c r="BV201" s="434"/>
      <c r="BW201" s="434"/>
      <c r="BX201" s="434"/>
      <c r="BY201" s="435"/>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03" customFormat="true" ht="15" customHeight="true" x14ac:dyDescent="0.2">
      <c r="A202" s="158"/>
      <c r="B202" s="129"/>
      <c r="C202" s="94"/>
      <c r="D202" s="96"/>
      <c r="E202" s="96"/>
      <c r="F202" s="96"/>
      <c r="G202" s="95"/>
      <c r="H202" s="93"/>
      <c r="I202" s="96"/>
      <c r="J202" s="96"/>
      <c r="K202" s="96"/>
      <c r="L202" s="92"/>
      <c r="M202" s="94"/>
      <c r="N202" s="96"/>
      <c r="O202" s="96"/>
      <c r="P202" s="96"/>
      <c r="Q202" s="95"/>
      <c r="R202" s="93"/>
      <c r="S202" s="96"/>
      <c r="T202" s="96"/>
      <c r="U202" s="96"/>
      <c r="V202" s="96"/>
      <c r="W202" s="96"/>
      <c r="X202" s="96"/>
      <c r="Y202" s="92"/>
      <c r="Z202" s="774"/>
      <c r="AA202" s="774"/>
      <c r="AB202" s="774"/>
      <c r="AC202" s="774"/>
      <c r="AD202" s="774"/>
      <c r="AE202" s="774"/>
      <c r="AF202" s="774"/>
      <c r="AG202" s="774"/>
      <c r="AH202" s="774"/>
      <c r="AI202" s="774"/>
      <c r="AJ202" s="774"/>
      <c r="AK202" s="774"/>
      <c r="AL202" s="774"/>
      <c r="AM202" s="774"/>
      <c r="AN202" s="774"/>
      <c r="AO202" s="774"/>
      <c r="AP202" s="774"/>
      <c r="AQ202" s="774"/>
      <c r="AR202" s="774"/>
      <c r="AS202" s="774"/>
      <c r="AT202" s="774"/>
      <c r="AU202" s="774"/>
      <c r="AV202" s="774"/>
      <c r="AW202" s="774"/>
      <c r="AX202" s="774"/>
      <c r="AY202" s="774"/>
      <c r="AZ202" s="343"/>
      <c r="BA202" s="802"/>
      <c r="BB202" s="583"/>
      <c r="BC202" s="447"/>
      <c r="BD202" s="434"/>
      <c r="BE202" s="434"/>
      <c r="BF202" s="434"/>
      <c r="BG202" s="451"/>
      <c r="BH202" s="447"/>
      <c r="BI202" s="434"/>
      <c r="BJ202" s="434"/>
      <c r="BK202" s="434"/>
      <c r="BL202" s="451"/>
      <c r="BM202" s="447"/>
      <c r="BN202" s="434"/>
      <c r="BO202" s="434"/>
      <c r="BP202" s="434"/>
      <c r="BQ202" s="451"/>
      <c r="BR202" s="447"/>
      <c r="BS202" s="434"/>
      <c r="BT202" s="434"/>
      <c r="BU202" s="434"/>
      <c r="BV202" s="434"/>
      <c r="BW202" s="434"/>
      <c r="BX202" s="434"/>
      <c r="BY202" s="435"/>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160" customFormat="true" ht="15" customHeight="true" x14ac:dyDescent="0.2">
      <c r="A203" s="136"/>
      <c r="B203" s="130"/>
      <c r="C203" s="113"/>
      <c r="D203" s="112"/>
      <c r="E203" s="112"/>
      <c r="F203" s="112"/>
      <c r="G203" s="111"/>
      <c r="H203" s="110"/>
      <c r="I203" s="112"/>
      <c r="J203" s="112"/>
      <c r="K203" s="112"/>
      <c r="L203" s="109"/>
      <c r="M203" s="113"/>
      <c r="N203" s="112"/>
      <c r="O203" s="112"/>
      <c r="P203" s="112"/>
      <c r="Q203" s="111"/>
      <c r="R203" s="110"/>
      <c r="S203" s="112"/>
      <c r="T203" s="112"/>
      <c r="U203" s="112"/>
      <c r="V203" s="112"/>
      <c r="W203" s="112"/>
      <c r="X203" s="112"/>
      <c r="Y203" s="109"/>
      <c r="Z203" s="437"/>
      <c r="AA203" s="437"/>
      <c r="AB203" s="437"/>
      <c r="AC203" s="437"/>
      <c r="AD203" s="437"/>
      <c r="AE203" s="437"/>
      <c r="AF203" s="437"/>
      <c r="AG203" s="437"/>
      <c r="AH203" s="437"/>
      <c r="AI203" s="437"/>
      <c r="AJ203" s="437"/>
      <c r="AK203" s="437"/>
      <c r="AL203" s="437"/>
      <c r="AM203" s="437"/>
      <c r="AN203" s="437"/>
      <c r="AO203" s="437"/>
      <c r="AP203" s="437"/>
      <c r="AQ203" s="437"/>
      <c r="AR203" s="437"/>
      <c r="AS203" s="437"/>
      <c r="AT203" s="437"/>
      <c r="AU203" s="437"/>
      <c r="AV203" s="437"/>
      <c r="AW203" s="437"/>
      <c r="AX203" s="437"/>
      <c r="AY203" s="437"/>
      <c r="AZ203" s="800"/>
      <c r="BA203" s="802"/>
      <c r="BB203" s="583"/>
      <c r="BC203" s="447"/>
      <c r="BD203" s="434"/>
      <c r="BE203" s="434"/>
      <c r="BF203" s="434"/>
      <c r="BG203" s="451"/>
      <c r="BH203" s="447"/>
      <c r="BI203" s="434"/>
      <c r="BJ203" s="434"/>
      <c r="BK203" s="434"/>
      <c r="BL203" s="451"/>
      <c r="BM203" s="447"/>
      <c r="BN203" s="434"/>
      <c r="BO203" s="434"/>
      <c r="BP203" s="434"/>
      <c r="BQ203" s="451"/>
      <c r="BR203" s="447"/>
      <c r="BS203" s="434"/>
      <c r="BT203" s="434"/>
      <c r="BU203" s="434"/>
      <c r="BV203" s="434"/>
      <c r="BW203" s="434"/>
      <c r="BX203" s="434"/>
      <c r="BY203" s="435"/>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160" customFormat="true" ht="15" customHeight="true" x14ac:dyDescent="0.2">
      <c r="A204" s="136"/>
      <c r="B204" s="130"/>
      <c r="C204" s="113"/>
      <c r="D204" s="112"/>
      <c r="E204" s="112"/>
      <c r="F204" s="112"/>
      <c r="G204" s="111"/>
      <c r="H204" s="110"/>
      <c r="I204" s="112"/>
      <c r="J204" s="112"/>
      <c r="K204" s="112"/>
      <c r="L204" s="109"/>
      <c r="M204" s="113"/>
      <c r="N204" s="112"/>
      <c r="O204" s="112"/>
      <c r="P204" s="112"/>
      <c r="Q204" s="111"/>
      <c r="R204" s="110"/>
      <c r="S204" s="112"/>
      <c r="T204" s="112"/>
      <c r="U204" s="112"/>
      <c r="V204" s="112"/>
      <c r="W204" s="112"/>
      <c r="X204" s="112"/>
      <c r="Y204" s="109"/>
      <c r="Z204" s="437"/>
      <c r="AA204" s="437"/>
      <c r="AB204" s="437"/>
      <c r="AC204" s="437"/>
      <c r="AD204" s="437"/>
      <c r="AE204" s="437"/>
      <c r="AF204" s="437"/>
      <c r="AG204" s="437"/>
      <c r="AH204" s="437"/>
      <c r="AI204" s="437"/>
      <c r="AJ204" s="437"/>
      <c r="AK204" s="437"/>
      <c r="AL204" s="437"/>
      <c r="AM204" s="437"/>
      <c r="AN204" s="437"/>
      <c r="AO204" s="437"/>
      <c r="AP204" s="437"/>
      <c r="AQ204" s="437"/>
      <c r="AR204" s="437"/>
      <c r="AS204" s="437"/>
      <c r="AT204" s="437"/>
      <c r="AU204" s="437"/>
      <c r="AV204" s="437"/>
      <c r="AW204" s="437"/>
      <c r="AX204" s="437"/>
      <c r="AY204" s="437"/>
      <c r="AZ204" s="800"/>
      <c r="BA204" s="802"/>
      <c r="BB204" s="583"/>
      <c r="BC204" s="447"/>
      <c r="BD204" s="434"/>
      <c r="BE204" s="434"/>
      <c r="BF204" s="434"/>
      <c r="BG204" s="451"/>
      <c r="BH204" s="447"/>
      <c r="BI204" s="434"/>
      <c r="BJ204" s="434"/>
      <c r="BK204" s="434"/>
      <c r="BL204" s="451"/>
      <c r="BM204" s="447"/>
      <c r="BN204" s="434"/>
      <c r="BO204" s="434"/>
      <c r="BP204" s="434"/>
      <c r="BQ204" s="451"/>
      <c r="BR204" s="447"/>
      <c r="BS204" s="434"/>
      <c r="BT204" s="434"/>
      <c r="BU204" s="434"/>
      <c r="BV204" s="434"/>
      <c r="BW204" s="434"/>
      <c r="BX204" s="434"/>
      <c r="BY204" s="435"/>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160" customFormat="true" ht="15" customHeight="true" x14ac:dyDescent="0.2">
      <c r="A205" s="22"/>
      <c r="B205" s="19"/>
      <c r="C205" s="108"/>
      <c r="D205" s="107"/>
      <c r="E205" s="107"/>
      <c r="F205" s="107"/>
      <c r="G205" s="106"/>
      <c r="H205" s="105"/>
      <c r="I205" s="107"/>
      <c r="J205" s="107"/>
      <c r="K205" s="107"/>
      <c r="L205" s="104"/>
      <c r="M205" s="108"/>
      <c r="N205" s="107"/>
      <c r="O205" s="107"/>
      <c r="P205" s="107"/>
      <c r="Q205" s="106"/>
      <c r="R205" s="105"/>
      <c r="S205" s="107"/>
      <c r="T205" s="107"/>
      <c r="U205" s="107"/>
      <c r="V205" s="107"/>
      <c r="W205" s="107"/>
      <c r="X205" s="107"/>
      <c r="Y205" s="104"/>
      <c r="Z205" s="437"/>
      <c r="AA205" s="437"/>
      <c r="AB205" s="437"/>
      <c r="AC205" s="437"/>
      <c r="AD205" s="437"/>
      <c r="AE205" s="437"/>
      <c r="AF205" s="437"/>
      <c r="AG205" s="437"/>
      <c r="AH205" s="437"/>
      <c r="AI205" s="437"/>
      <c r="AJ205" s="437"/>
      <c r="AK205" s="437"/>
      <c r="AL205" s="437"/>
      <c r="AM205" s="437"/>
      <c r="AN205" s="437"/>
      <c r="AO205" s="437"/>
      <c r="AP205" s="437"/>
      <c r="AQ205" s="437"/>
      <c r="AR205" s="437"/>
      <c r="AS205" s="437"/>
      <c r="AT205" s="437"/>
      <c r="AU205" s="437"/>
      <c r="AV205" s="437"/>
      <c r="AW205" s="437"/>
      <c r="AX205" s="437"/>
      <c r="AY205" s="437"/>
      <c r="AZ205" s="800"/>
      <c r="BA205" s="802"/>
      <c r="BB205" s="583"/>
      <c r="BC205" s="450"/>
      <c r="BD205" s="449"/>
      <c r="BE205" s="449"/>
      <c r="BF205" s="449"/>
      <c r="BG205" s="453"/>
      <c r="BH205" s="450"/>
      <c r="BI205" s="449"/>
      <c r="BJ205" s="449"/>
      <c r="BK205" s="449"/>
      <c r="BL205" s="453"/>
      <c r="BM205" s="450"/>
      <c r="BN205" s="449"/>
      <c r="BO205" s="449"/>
      <c r="BP205" s="449"/>
      <c r="BQ205" s="453"/>
      <c r="BR205" s="450"/>
      <c r="BS205" s="449"/>
      <c r="BT205" s="449"/>
      <c r="BU205" s="449"/>
      <c r="BV205" s="449"/>
      <c r="BW205" s="449"/>
      <c r="BX205" s="449"/>
      <c r="BY205" s="452"/>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166" customFormat="true" ht="250.15" customHeight="true" x14ac:dyDescent="0.2">
      <c r="B206" s="160"/>
      <c r="Z206" s="343"/>
      <c r="AA206" s="343"/>
      <c r="AB206" s="343"/>
      <c r="AC206" s="343"/>
      <c r="AD206" s="343"/>
      <c r="AE206" s="343"/>
      <c r="AF206" s="343"/>
      <c r="AG206" s="343"/>
      <c r="AH206" s="343"/>
      <c r="AI206" s="343"/>
      <c r="AJ206" s="343"/>
      <c r="AK206" s="343"/>
      <c r="AL206" s="343"/>
      <c r="AM206" s="343"/>
      <c r="AN206" s="343"/>
      <c r="AO206" s="343"/>
      <c r="AP206" s="343"/>
      <c r="AQ206" s="343"/>
      <c r="AR206" s="343"/>
      <c r="AS206" s="343"/>
      <c r="AT206" s="343"/>
      <c r="AU206" s="343"/>
      <c r="AV206" s="343"/>
      <c r="AW206" s="343"/>
      <c r="AX206" s="343"/>
      <c r="AY206" s="343"/>
      <c r="AZ206" s="343"/>
      <c r="BA206" s="304"/>
      <c r="BB206" s="302"/>
      <c r="BC206" s="302"/>
      <c r="BD206" s="302"/>
      <c r="BE206" s="302"/>
      <c r="BF206" s="302"/>
      <c r="BG206" s="302"/>
      <c r="BH206" s="302"/>
      <c r="BI206" s="302"/>
      <c r="BJ206" s="302"/>
      <c r="BK206" s="302"/>
      <c r="BL206" s="302"/>
      <c r="BM206" s="302"/>
      <c r="BN206" s="302"/>
      <c r="BO206" s="302"/>
      <c r="BP206" s="302"/>
      <c r="BQ206" s="302"/>
      <c r="BR206" s="302"/>
      <c r="BS206" s="302"/>
      <c r="BT206" s="302"/>
      <c r="BU206" s="302"/>
      <c r="BV206" s="302"/>
      <c r="BW206" s="302"/>
      <c r="BX206" s="302"/>
      <c r="BY206" s="304"/>
      <c r="BZ206" s="342"/>
      <c r="CA206" s="342"/>
      <c r="CB206" s="342"/>
      <c r="CC206" s="342"/>
      <c r="CD206" s="342"/>
      <c r="CE206" s="342"/>
      <c r="CF206" s="342"/>
      <c r="CG206" s="342"/>
      <c r="CH206" s="342"/>
      <c r="CI206" s="342"/>
      <c r="CJ206" s="342"/>
      <c r="CK206" s="342"/>
      <c r="CL206" s="342"/>
      <c r="CM206" s="342"/>
      <c r="CN206" s="342"/>
      <c r="CO206" s="342"/>
      <c r="CP206" s="342"/>
      <c r="CQ206" s="342"/>
      <c r="CR206" s="342"/>
      <c r="CS206" s="342"/>
      <c r="CT206" s="342"/>
      <c r="CU206" s="342"/>
      <c r="CV206" s="342"/>
      <c r="CW206" s="342"/>
      <c r="CX206" s="342"/>
      <c r="CY206" s="342"/>
      <c r="CZ206" s="342"/>
    </row>
    <row r="207" s="283" customFormat="true" ht="18" customHeight="true" x14ac:dyDescent="0.2">
      <c r="Z207" s="338"/>
      <c r="AA207" s="338"/>
      <c r="AB207" s="338"/>
      <c r="AC207" s="338"/>
      <c r="AD207" s="338"/>
      <c r="AE207" s="338"/>
      <c r="AF207" s="338"/>
      <c r="AG207" s="338"/>
      <c r="AH207" s="338"/>
      <c r="AI207" s="338"/>
      <c r="AJ207" s="338"/>
      <c r="AK207" s="338"/>
      <c r="AL207" s="338"/>
      <c r="AM207" s="338"/>
      <c r="AN207" s="338"/>
      <c r="AO207" s="338"/>
      <c r="AP207" s="338"/>
      <c r="AQ207" s="338"/>
      <c r="AR207" s="338"/>
      <c r="AS207" s="338"/>
      <c r="AT207" s="338"/>
      <c r="AU207" s="338"/>
      <c r="AV207" s="338"/>
      <c r="AW207" s="338"/>
      <c r="AX207" s="338"/>
      <c r="AY207" s="338"/>
      <c r="AZ207" s="338"/>
      <c r="BB207" s="306"/>
      <c r="BZ207" s="338"/>
      <c r="CA207" s="338"/>
      <c r="CB207" s="338"/>
      <c r="CC207" s="338"/>
      <c r="CD207" s="338"/>
      <c r="CE207" s="338"/>
      <c r="CF207" s="338"/>
      <c r="CG207" s="338"/>
      <c r="CH207" s="338"/>
      <c r="CI207" s="338"/>
      <c r="CJ207" s="338"/>
      <c r="CK207" s="338"/>
      <c r="CL207" s="338"/>
      <c r="CM207" s="338"/>
      <c r="CN207" s="338"/>
      <c r="CO207" s="338"/>
      <c r="CP207" s="338"/>
      <c r="CQ207" s="338"/>
      <c r="CR207" s="338"/>
      <c r="CS207" s="338"/>
      <c r="CT207" s="338"/>
      <c r="CU207" s="338"/>
      <c r="CV207" s="338"/>
      <c r="CW207" s="338"/>
      <c r="CX207" s="338"/>
      <c r="CY207" s="338"/>
      <c r="CZ207" s="338"/>
    </row>
    <row r="208" s="283" customFormat="true" ht="22.5" customHeight="true" x14ac:dyDescent="0.35">
      <c r="A208" s="1061" t="str">
        <f>A1026</f>
        <v>Gambia</v>
      </c>
      <c r="B208" s="1062"/>
      <c r="Z208" s="338"/>
      <c r="AA208" s="338"/>
      <c r="AB208" s="338"/>
      <c r="AC208" s="338"/>
      <c r="AD208" s="338"/>
      <c r="AE208" s="338"/>
      <c r="AF208" s="338"/>
      <c r="AG208" s="338"/>
      <c r="AH208" s="338"/>
      <c r="AI208" s="338"/>
      <c r="AJ208" s="338"/>
      <c r="AK208" s="338"/>
      <c r="AL208" s="338"/>
      <c r="AM208" s="338"/>
      <c r="AN208" s="338"/>
      <c r="AO208" s="338"/>
      <c r="AP208" s="338"/>
      <c r="AQ208" s="338"/>
      <c r="AR208" s="338"/>
      <c r="AS208" s="338"/>
      <c r="AT208" s="338"/>
      <c r="AU208" s="338"/>
      <c r="AV208" s="338"/>
      <c r="AW208" s="338"/>
      <c r="AX208" s="338"/>
      <c r="AY208" s="338"/>
      <c r="AZ208" s="338"/>
      <c r="BB208" s="306"/>
      <c r="BZ208" s="338"/>
      <c r="CA208" s="338"/>
      <c r="CB208" s="338"/>
      <c r="CC208" s="338"/>
      <c r="CD208" s="338"/>
      <c r="CE208" s="338"/>
      <c r="CF208" s="338"/>
      <c r="CG208" s="338"/>
      <c r="CH208" s="338"/>
      <c r="CI208" s="338"/>
      <c r="CJ208" s="338"/>
      <c r="CK208" s="338"/>
      <c r="CL208" s="338"/>
      <c r="CM208" s="338"/>
      <c r="CN208" s="338"/>
      <c r="CO208" s="338"/>
      <c r="CP208" s="338"/>
      <c r="CQ208" s="338"/>
      <c r="CR208" s="338"/>
      <c r="CS208" s="338"/>
      <c r="CT208" s="338"/>
      <c r="CU208" s="338"/>
      <c r="CV208" s="338"/>
      <c r="CW208" s="338"/>
      <c r="CX208" s="338"/>
      <c r="CY208" s="338"/>
      <c r="CZ208" s="338"/>
    </row>
    <row r="209" s="283" customFormat="true" ht="22.5" customHeight="true" x14ac:dyDescent="0.35">
      <c r="A209" s="310" t="str">
        <f>A1034</f>
        <v>2006</v>
      </c>
      <c r="B209" s="311"/>
      <c r="Z209" s="338"/>
      <c r="AA209" s="338"/>
      <c r="AB209" s="338"/>
      <c r="AC209" s="338"/>
      <c r="AD209" s="338"/>
      <c r="AE209" s="338"/>
      <c r="AF209" s="338"/>
      <c r="AG209" s="338"/>
      <c r="AH209" s="338"/>
      <c r="AI209" s="338"/>
      <c r="AJ209" s="338"/>
      <c r="AK209" s="338"/>
      <c r="AL209" s="338"/>
      <c r="AM209" s="338"/>
      <c r="AN209" s="338"/>
      <c r="AO209" s="338"/>
      <c r="AP209" s="338"/>
      <c r="AQ209" s="338"/>
      <c r="AR209" s="338"/>
      <c r="AS209" s="338"/>
      <c r="AT209" s="338"/>
      <c r="AU209" s="338"/>
      <c r="AV209" s="338"/>
      <c r="AW209" s="338"/>
      <c r="AX209" s="338"/>
      <c r="AY209" s="338"/>
      <c r="AZ209" s="338"/>
      <c r="BB209" s="306"/>
      <c r="BZ209" s="338"/>
      <c r="CA209" s="338"/>
      <c r="CB209" s="338"/>
      <c r="CC209" s="338"/>
      <c r="CD209" s="338"/>
      <c r="CE209" s="338"/>
      <c r="CF209" s="338"/>
      <c r="CG209" s="338"/>
      <c r="CH209" s="338"/>
      <c r="CI209" s="338"/>
      <c r="CJ209" s="338"/>
      <c r="CK209" s="338"/>
      <c r="CL209" s="338"/>
      <c r="CM209" s="338"/>
      <c r="CN209" s="338"/>
      <c r="CO209" s="338"/>
      <c r="CP209" s="338"/>
      <c r="CQ209" s="338"/>
      <c r="CR209" s="338"/>
      <c r="CS209" s="338"/>
      <c r="CT209" s="338"/>
      <c r="CU209" s="338"/>
      <c r="CV209" s="338"/>
      <c r="CW209" s="338"/>
      <c r="CX209" s="338"/>
      <c r="CY209" s="338"/>
      <c r="CZ209" s="338"/>
    </row>
    <row r="210" s="283" customFormat="true" ht="22.5" customHeight="true" x14ac:dyDescent="0.35">
      <c r="A210" s="586" t="s">
        <v>113</v>
      </c>
      <c r="B210" s="313"/>
      <c r="Z210" s="338"/>
      <c r="AA210" s="338"/>
      <c r="AB210" s="338"/>
      <c r="AC210" s="338"/>
      <c r="AD210" s="338"/>
      <c r="AE210" s="338"/>
      <c r="AF210" s="338"/>
      <c r="AG210" s="338"/>
      <c r="AH210" s="338"/>
      <c r="AI210" s="338"/>
      <c r="AJ210" s="338"/>
      <c r="AK210" s="338"/>
      <c r="AL210" s="338"/>
      <c r="AM210" s="338"/>
      <c r="AN210" s="338"/>
      <c r="AO210" s="338"/>
      <c r="AP210" s="338"/>
      <c r="AQ210" s="338"/>
      <c r="AR210" s="338"/>
      <c r="AS210" s="338"/>
      <c r="AT210" s="338"/>
      <c r="AU210" s="338"/>
      <c r="AV210" s="338"/>
      <c r="AW210" s="338"/>
      <c r="AX210" s="338"/>
      <c r="AY210" s="338"/>
      <c r="AZ210" s="338"/>
      <c r="BB210" s="306"/>
      <c r="BZ210" s="338"/>
      <c r="CA210" s="338"/>
      <c r="CB210" s="338"/>
      <c r="CC210" s="338"/>
      <c r="CD210" s="338"/>
      <c r="CE210" s="338"/>
      <c r="CF210" s="338"/>
      <c r="CG210" s="338"/>
      <c r="CH210" s="338"/>
      <c r="CI210" s="338"/>
      <c r="CJ210" s="338"/>
      <c r="CK210" s="338"/>
      <c r="CL210" s="338"/>
      <c r="CM210" s="338"/>
      <c r="CN210" s="338"/>
      <c r="CO210" s="338"/>
      <c r="CP210" s="338"/>
      <c r="CQ210" s="338"/>
      <c r="CR210" s="338"/>
      <c r="CS210" s="338"/>
      <c r="CT210" s="338"/>
      <c r="CU210" s="338"/>
      <c r="CV210" s="338"/>
      <c r="CW210" s="338"/>
      <c r="CX210" s="338"/>
      <c r="CY210" s="338"/>
      <c r="CZ210" s="338"/>
    </row>
    <row r="211" s="283" customFormat="true" ht="20.1" customHeight="true" x14ac:dyDescent="0.35">
      <c r="A211" s="315" t="s">
        <v>98</v>
      </c>
      <c r="B211" s="311"/>
      <c r="Z211" s="338"/>
      <c r="AA211" s="338"/>
      <c r="AB211" s="338"/>
      <c r="AC211" s="338"/>
      <c r="AD211" s="338"/>
      <c r="AE211" s="338"/>
      <c r="AF211" s="338"/>
      <c r="AG211" s="338"/>
      <c r="AH211" s="338"/>
      <c r="AI211" s="338"/>
      <c r="AJ211" s="338"/>
      <c r="AK211" s="338"/>
      <c r="AL211" s="338"/>
      <c r="AM211" s="338"/>
      <c r="AN211" s="338"/>
      <c r="AO211" s="338"/>
      <c r="AP211" s="338"/>
      <c r="AQ211" s="338"/>
      <c r="AR211" s="338"/>
      <c r="AS211" s="338"/>
      <c r="AT211" s="338"/>
      <c r="AU211" s="338"/>
      <c r="AV211" s="338"/>
      <c r="AW211" s="338"/>
      <c r="AX211" s="338"/>
      <c r="AY211" s="338"/>
      <c r="AZ211" s="338"/>
      <c r="BB211" s="306"/>
      <c r="BZ211" s="338"/>
      <c r="CA211" s="338"/>
      <c r="CB211" s="338"/>
      <c r="CC211" s="338"/>
      <c r="CD211" s="338"/>
      <c r="CE211" s="338"/>
      <c r="CF211" s="338"/>
      <c r="CG211" s="338"/>
      <c r="CH211" s="338"/>
      <c r="CI211" s="338"/>
      <c r="CJ211" s="338"/>
      <c r="CK211" s="338"/>
      <c r="CL211" s="338"/>
      <c r="CM211" s="338"/>
      <c r="CN211" s="338"/>
      <c r="CO211" s="338"/>
      <c r="CP211" s="338"/>
      <c r="CQ211" s="338"/>
      <c r="CR211" s="338"/>
      <c r="CS211" s="338"/>
      <c r="CT211" s="338"/>
      <c r="CU211" s="338"/>
      <c r="CV211" s="338"/>
      <c r="CW211" s="338"/>
      <c r="CX211" s="338"/>
      <c r="CY211" s="338"/>
      <c r="CZ211" s="338"/>
    </row>
    <row r="212" s="283" customFormat="true" ht="15" customHeight="true" x14ac:dyDescent="0.2">
      <c r="A212" s="587" t="s">
        <v>99</v>
      </c>
      <c r="B212" s="351"/>
      <c r="Z212" s="338"/>
      <c r="AA212" s="338"/>
      <c r="AB212" s="338"/>
      <c r="AC212" s="338"/>
      <c r="AD212" s="338"/>
      <c r="AE212" s="338"/>
      <c r="AF212" s="338"/>
      <c r="AG212" s="338"/>
      <c r="AH212" s="338"/>
      <c r="AI212" s="338"/>
      <c r="AJ212" s="338"/>
      <c r="AK212" s="338"/>
      <c r="AL212" s="338"/>
      <c r="AM212" s="338"/>
      <c r="AN212" s="338"/>
      <c r="AO212" s="338"/>
      <c r="AP212" s="338"/>
      <c r="AQ212" s="338"/>
      <c r="AR212" s="338"/>
      <c r="AS212" s="338"/>
      <c r="AT212" s="338"/>
      <c r="AU212" s="338"/>
      <c r="AV212" s="338"/>
      <c r="AW212" s="338"/>
      <c r="AX212" s="338"/>
      <c r="AY212" s="338"/>
      <c r="AZ212" s="338"/>
      <c r="BB212" s="306"/>
      <c r="BZ212" s="338"/>
      <c r="CA212" s="338"/>
      <c r="CB212" s="338"/>
      <c r="CC212" s="338"/>
      <c r="CD212" s="338"/>
      <c r="CE212" s="338"/>
      <c r="CF212" s="338"/>
      <c r="CG212" s="338"/>
      <c r="CH212" s="338"/>
      <c r="CI212" s="338"/>
      <c r="CJ212" s="338"/>
      <c r="CK212" s="338"/>
      <c r="CL212" s="338"/>
      <c r="CM212" s="338"/>
      <c r="CN212" s="338"/>
      <c r="CO212" s="338"/>
      <c r="CP212" s="338"/>
      <c r="CQ212" s="338"/>
      <c r="CR212" s="338"/>
      <c r="CS212" s="338"/>
      <c r="CT212" s="338"/>
      <c r="CU212" s="338"/>
      <c r="CV212" s="338"/>
      <c r="CW212" s="338"/>
      <c r="CX212" s="338"/>
      <c r="CY212" s="338"/>
      <c r="CZ212" s="338"/>
    </row>
    <row r="213" s="283" customFormat="true" ht="15" customHeight="true" x14ac:dyDescent="0.2">
      <c r="A213" s="324" t="s">
        <v>41</v>
      </c>
      <c r="B213" s="323"/>
      <c r="Z213" s="338"/>
      <c r="AA213" s="338"/>
      <c r="AB213" s="338"/>
      <c r="AC213" s="338"/>
      <c r="AD213" s="338"/>
      <c r="AE213" s="338"/>
      <c r="AF213" s="338"/>
      <c r="AG213" s="338"/>
      <c r="AH213" s="338"/>
      <c r="AI213" s="338"/>
      <c r="AJ213" s="338"/>
      <c r="AK213" s="338"/>
      <c r="AL213" s="338"/>
      <c r="AM213" s="338"/>
      <c r="AN213" s="338"/>
      <c r="AO213" s="338"/>
      <c r="AP213" s="338"/>
      <c r="AQ213" s="338"/>
      <c r="AR213" s="338"/>
      <c r="AS213" s="338"/>
      <c r="AT213" s="338"/>
      <c r="AU213" s="338"/>
      <c r="AV213" s="338"/>
      <c r="AW213" s="338"/>
      <c r="AX213" s="338"/>
      <c r="AY213" s="338"/>
      <c r="AZ213" s="338"/>
      <c r="BB213" s="306"/>
      <c r="BZ213" s="338"/>
      <c r="CA213" s="338"/>
      <c r="CB213" s="338"/>
      <c r="CC213" s="338"/>
      <c r="CD213" s="338"/>
      <c r="CE213" s="338"/>
      <c r="CF213" s="338"/>
      <c r="CG213" s="338"/>
      <c r="CH213" s="338"/>
      <c r="CI213" s="338"/>
      <c r="CJ213" s="338"/>
      <c r="CK213" s="338"/>
      <c r="CL213" s="338"/>
      <c r="CM213" s="338"/>
      <c r="CN213" s="338"/>
      <c r="CO213" s="338"/>
      <c r="CP213" s="338"/>
      <c r="CQ213" s="338"/>
      <c r="CR213" s="338"/>
      <c r="CS213" s="338"/>
      <c r="CT213" s="338"/>
      <c r="CU213" s="338"/>
      <c r="CV213" s="338"/>
      <c r="CW213" s="338"/>
      <c r="CX213" s="338"/>
      <c r="CY213" s="338"/>
      <c r="CZ213" s="338"/>
    </row>
    <row r="214" s="283" customFormat="true" ht="15" customHeight="true" x14ac:dyDescent="0.2">
      <c r="A214" s="322" t="s">
        <v>40</v>
      </c>
      <c r="B214" s="323"/>
      <c r="Z214" s="338"/>
      <c r="AA214" s="338"/>
      <c r="AB214" s="338"/>
      <c r="AC214" s="338"/>
      <c r="AD214" s="338"/>
      <c r="AE214" s="338"/>
      <c r="AF214" s="338"/>
      <c r="AG214" s="338"/>
      <c r="AH214" s="338"/>
      <c r="AI214" s="338"/>
      <c r="AJ214" s="338"/>
      <c r="AK214" s="338"/>
      <c r="AL214" s="338"/>
      <c r="AM214" s="338"/>
      <c r="AN214" s="338"/>
      <c r="AO214" s="338"/>
      <c r="AP214" s="338"/>
      <c r="AQ214" s="338"/>
      <c r="AR214" s="338"/>
      <c r="AS214" s="338"/>
      <c r="AT214" s="338"/>
      <c r="AU214" s="338"/>
      <c r="AV214" s="338"/>
      <c r="AW214" s="338"/>
      <c r="AX214" s="338"/>
      <c r="AY214" s="338"/>
      <c r="AZ214" s="338"/>
      <c r="BB214" s="306"/>
      <c r="BZ214" s="338"/>
      <c r="CA214" s="338"/>
      <c r="CB214" s="338"/>
      <c r="CC214" s="338"/>
      <c r="CD214" s="338"/>
      <c r="CE214" s="338"/>
      <c r="CF214" s="338"/>
      <c r="CG214" s="338"/>
      <c r="CH214" s="338"/>
      <c r="CI214" s="338"/>
      <c r="CJ214" s="338"/>
      <c r="CK214" s="338"/>
      <c r="CL214" s="338"/>
      <c r="CM214" s="338"/>
      <c r="CN214" s="338"/>
      <c r="CO214" s="338"/>
      <c r="CP214" s="338"/>
      <c r="CQ214" s="338"/>
      <c r="CR214" s="338"/>
      <c r="CS214" s="338"/>
      <c r="CT214" s="338"/>
      <c r="CU214" s="338"/>
      <c r="CV214" s="338"/>
      <c r="CW214" s="338"/>
      <c r="CX214" s="338"/>
      <c r="CY214" s="338"/>
      <c r="CZ214" s="338"/>
    </row>
    <row r="215" s="283" customFormat="true" ht="15" customHeight="true" x14ac:dyDescent="0.2">
      <c r="A215" s="322" t="s">
        <v>137</v>
      </c>
      <c r="B215" s="350" t="str">
        <f>A1025</f>
        <v>MICS06</v>
      </c>
      <c r="Z215" s="338"/>
      <c r="AA215" s="338"/>
      <c r="AB215" s="338"/>
      <c r="AC215" s="338"/>
      <c r="AD215" s="338"/>
      <c r="AE215" s="338"/>
      <c r="AF215" s="338"/>
      <c r="AG215" s="338"/>
      <c r="AH215" s="338"/>
      <c r="AI215" s="338"/>
      <c r="AJ215" s="338"/>
      <c r="AK215" s="338"/>
      <c r="AL215" s="338"/>
      <c r="AM215" s="338"/>
      <c r="AN215" s="338"/>
      <c r="AO215" s="338"/>
      <c r="AP215" s="338"/>
      <c r="AQ215" s="338"/>
      <c r="AR215" s="338"/>
      <c r="AS215" s="338"/>
      <c r="AT215" s="338"/>
      <c r="AU215" s="338"/>
      <c r="AV215" s="338"/>
      <c r="AW215" s="338"/>
      <c r="AX215" s="338"/>
      <c r="AY215" s="338"/>
      <c r="AZ215" s="338"/>
      <c r="BB215" s="306"/>
      <c r="BZ215" s="338"/>
      <c r="CA215" s="338"/>
      <c r="CB215" s="338"/>
      <c r="CC215" s="338"/>
      <c r="CD215" s="338"/>
      <c r="CE215" s="338"/>
      <c r="CF215" s="338"/>
      <c r="CG215" s="338"/>
      <c r="CH215" s="338"/>
      <c r="CI215" s="338"/>
      <c r="CJ215" s="338"/>
      <c r="CK215" s="338"/>
      <c r="CL215" s="338"/>
      <c r="CM215" s="338"/>
      <c r="CN215" s="338"/>
      <c r="CO215" s="338"/>
      <c r="CP215" s="338"/>
      <c r="CQ215" s="338"/>
      <c r="CR215" s="338"/>
      <c r="CS215" s="338"/>
      <c r="CT215" s="338"/>
      <c r="CU215" s="338"/>
      <c r="CV215" s="338"/>
      <c r="CW215" s="338"/>
      <c r="CX215" s="338"/>
      <c r="CY215" s="338"/>
      <c r="CZ215" s="338"/>
    </row>
    <row r="216" s="283" customFormat="true" ht="15" customHeight="true" x14ac:dyDescent="0.2">
      <c r="A216" s="169"/>
      <c r="B216" s="171"/>
      <c r="Z216" s="338"/>
      <c r="AA216" s="338"/>
      <c r="AB216" s="338"/>
      <c r="AC216" s="338"/>
      <c r="AD216" s="338"/>
      <c r="AE216" s="338"/>
      <c r="AF216" s="338"/>
      <c r="AG216" s="338"/>
      <c r="AH216" s="338"/>
      <c r="AI216" s="338"/>
      <c r="AJ216" s="338"/>
      <c r="AK216" s="338"/>
      <c r="AL216" s="338"/>
      <c r="AM216" s="338"/>
      <c r="AN216" s="338"/>
      <c r="AO216" s="338"/>
      <c r="AP216" s="338"/>
      <c r="AQ216" s="338"/>
      <c r="AR216" s="338"/>
      <c r="AS216" s="338"/>
      <c r="AT216" s="338"/>
      <c r="AU216" s="338"/>
      <c r="AV216" s="338"/>
      <c r="AW216" s="338"/>
      <c r="AX216" s="338"/>
      <c r="AY216" s="338"/>
      <c r="AZ216" s="338"/>
      <c r="BB216" s="306"/>
      <c r="BZ216" s="338"/>
      <c r="CA216" s="338"/>
      <c r="CB216" s="338"/>
      <c r="CC216" s="338"/>
      <c r="CD216" s="338"/>
      <c r="CE216" s="338"/>
      <c r="CF216" s="338"/>
      <c r="CG216" s="338"/>
      <c r="CH216" s="338"/>
      <c r="CI216" s="338"/>
      <c r="CJ216" s="338"/>
      <c r="CK216" s="338"/>
      <c r="CL216" s="338"/>
      <c r="CM216" s="338"/>
      <c r="CN216" s="338"/>
      <c r="CO216" s="338"/>
      <c r="CP216" s="338"/>
      <c r="CQ216" s="338"/>
      <c r="CR216" s="338"/>
      <c r="CS216" s="338"/>
      <c r="CT216" s="338"/>
      <c r="CU216" s="338"/>
      <c r="CV216" s="338"/>
      <c r="CW216" s="338"/>
      <c r="CX216" s="338"/>
      <c r="CY216" s="338"/>
      <c r="CZ216" s="338"/>
    </row>
    <row r="217" s="283" customFormat="true" ht="15" customHeight="true" x14ac:dyDescent="0.2">
      <c r="A217" s="169"/>
      <c r="B217" s="170"/>
      <c r="Z217" s="338"/>
      <c r="AA217" s="338"/>
      <c r="AB217" s="338"/>
      <c r="AC217" s="338"/>
      <c r="AD217" s="338"/>
      <c r="AE217" s="338"/>
      <c r="AF217" s="338"/>
      <c r="AG217" s="338"/>
      <c r="AH217" s="338"/>
      <c r="AI217" s="338"/>
      <c r="AJ217" s="338"/>
      <c r="AK217" s="338"/>
      <c r="AL217" s="338"/>
      <c r="AM217" s="338"/>
      <c r="AN217" s="338"/>
      <c r="AO217" s="338"/>
      <c r="AP217" s="338"/>
      <c r="AQ217" s="338"/>
      <c r="AR217" s="338"/>
      <c r="AS217" s="338"/>
      <c r="AT217" s="338"/>
      <c r="AU217" s="338"/>
      <c r="AV217" s="338"/>
      <c r="AW217" s="338"/>
      <c r="AX217" s="338"/>
      <c r="AY217" s="338"/>
      <c r="AZ217" s="338"/>
      <c r="BB217" s="306"/>
      <c r="BZ217" s="338"/>
      <c r="CA217" s="338"/>
      <c r="CB217" s="338"/>
      <c r="CC217" s="338"/>
      <c r="CD217" s="338"/>
      <c r="CE217" s="338"/>
      <c r="CF217" s="338"/>
      <c r="CG217" s="338"/>
      <c r="CH217" s="338"/>
      <c r="CI217" s="338"/>
      <c r="CJ217" s="338"/>
      <c r="CK217" s="338"/>
      <c r="CL217" s="338"/>
      <c r="CM217" s="338"/>
      <c r="CN217" s="338"/>
      <c r="CO217" s="338"/>
      <c r="CP217" s="338"/>
      <c r="CQ217" s="338"/>
      <c r="CR217" s="338"/>
      <c r="CS217" s="338"/>
      <c r="CT217" s="338"/>
      <c r="CU217" s="338"/>
      <c r="CV217" s="338"/>
      <c r="CW217" s="338"/>
      <c r="CX217" s="338"/>
      <c r="CY217" s="338"/>
      <c r="CZ217" s="338"/>
    </row>
    <row r="218" s="283" customFormat="true" ht="18" customHeight="true" x14ac:dyDescent="0.2">
      <c r="A218" s="169"/>
      <c r="B218" s="171"/>
      <c r="Z218" s="338"/>
      <c r="AA218" s="338"/>
      <c r="AB218" s="338"/>
      <c r="AC218" s="338"/>
      <c r="AD218" s="338"/>
      <c r="AE218" s="338"/>
      <c r="AF218" s="338"/>
      <c r="AG218" s="338"/>
      <c r="AH218" s="338"/>
      <c r="AI218" s="338"/>
      <c r="AJ218" s="338"/>
      <c r="AK218" s="338"/>
      <c r="AL218" s="338"/>
      <c r="AM218" s="338"/>
      <c r="AN218" s="338"/>
      <c r="AO218" s="338"/>
      <c r="AP218" s="338"/>
      <c r="AQ218" s="338"/>
      <c r="AR218" s="338"/>
      <c r="AS218" s="338"/>
      <c r="AT218" s="338"/>
      <c r="AU218" s="338"/>
      <c r="AV218" s="338"/>
      <c r="AW218" s="338"/>
      <c r="AX218" s="338"/>
      <c r="AY218" s="338"/>
      <c r="AZ218" s="338"/>
      <c r="BB218" s="306"/>
      <c r="BZ218" s="338"/>
      <c r="CA218" s="338"/>
      <c r="CB218" s="338"/>
      <c r="CC218" s="338"/>
      <c r="CD218" s="338"/>
      <c r="CE218" s="338"/>
      <c r="CF218" s="338"/>
      <c r="CG218" s="338"/>
      <c r="CH218" s="338"/>
      <c r="CI218" s="338"/>
      <c r="CJ218" s="338"/>
      <c r="CK218" s="338"/>
      <c r="CL218" s="338"/>
      <c r="CM218" s="338"/>
      <c r="CN218" s="338"/>
      <c r="CO218" s="338"/>
      <c r="CP218" s="338"/>
      <c r="CQ218" s="338"/>
      <c r="CR218" s="338"/>
      <c r="CS218" s="338"/>
      <c r="CT218" s="338"/>
      <c r="CU218" s="338"/>
      <c r="CV218" s="338"/>
      <c r="CW218" s="338"/>
      <c r="CX218" s="338"/>
      <c r="CY218" s="338"/>
      <c r="CZ218" s="338"/>
    </row>
    <row r="219" s="283" customFormat="true" ht="18" customHeight="true" x14ac:dyDescent="0.2">
      <c r="A219" s="168"/>
      <c r="B219" s="167"/>
      <c r="Z219" s="338"/>
      <c r="AA219" s="338"/>
      <c r="AB219" s="338"/>
      <c r="AC219" s="338"/>
      <c r="AD219" s="338"/>
      <c r="AE219" s="338"/>
      <c r="AF219" s="338"/>
      <c r="AG219" s="338"/>
      <c r="AH219" s="338"/>
      <c r="AI219" s="338"/>
      <c r="AJ219" s="338"/>
      <c r="AK219" s="338"/>
      <c r="AL219" s="338"/>
      <c r="AM219" s="338"/>
      <c r="AN219" s="338"/>
      <c r="AO219" s="338"/>
      <c r="AP219" s="338"/>
      <c r="AQ219" s="338"/>
      <c r="AR219" s="338"/>
      <c r="AS219" s="338"/>
      <c r="AT219" s="338"/>
      <c r="AU219" s="338"/>
      <c r="AV219" s="338"/>
      <c r="AW219" s="338"/>
      <c r="AX219" s="338"/>
      <c r="AY219" s="338"/>
      <c r="AZ219" s="338"/>
      <c r="BB219" s="306"/>
      <c r="BZ219" s="338"/>
      <c r="CA219" s="338"/>
      <c r="CB219" s="338"/>
      <c r="CC219" s="338"/>
      <c r="CD219" s="338"/>
      <c r="CE219" s="338"/>
      <c r="CF219" s="338"/>
      <c r="CG219" s="338"/>
      <c r="CH219" s="338"/>
      <c r="CI219" s="338"/>
      <c r="CJ219" s="338"/>
      <c r="CK219" s="338"/>
      <c r="CL219" s="338"/>
      <c r="CM219" s="338"/>
      <c r="CN219" s="338"/>
      <c r="CO219" s="338"/>
      <c r="CP219" s="338"/>
      <c r="CQ219" s="338"/>
      <c r="CR219" s="338"/>
      <c r="CS219" s="338"/>
      <c r="CT219" s="338"/>
      <c r="CU219" s="338"/>
      <c r="CV219" s="338"/>
      <c r="CW219" s="338"/>
      <c r="CX219" s="338"/>
      <c r="CY219" s="338"/>
      <c r="CZ219" s="338"/>
    </row>
    <row r="220" s="307" customFormat="true" ht="15" customHeight="true" x14ac:dyDescent="0.2">
      <c r="A220" s="286" t="s">
        <v>87</v>
      </c>
      <c r="B220" s="333"/>
      <c r="C220" s="1063" t="s">
        <v>116</v>
      </c>
      <c r="D220" s="1064"/>
      <c r="E220" s="1064"/>
      <c r="F220" s="1064"/>
      <c r="G220" s="1065"/>
      <c r="H220" s="1057" t="s">
        <v>39</v>
      </c>
      <c r="I220" s="1048"/>
      <c r="J220" s="1048"/>
      <c r="K220" s="1048"/>
      <c r="L220" s="1050"/>
      <c r="M220" s="1042" t="s">
        <v>38</v>
      </c>
      <c r="N220" s="1043"/>
      <c r="O220" s="1043"/>
      <c r="P220" s="1043"/>
      <c r="Q220" s="1045"/>
      <c r="R220" s="16" t="s">
        <v>144</v>
      </c>
      <c r="S220" s="426"/>
      <c r="T220" s="426"/>
      <c r="U220" s="426"/>
      <c r="V220" s="426"/>
      <c r="W220" s="426"/>
      <c r="X220" s="426"/>
      <c r="Y220" s="426"/>
      <c r="Z220" s="437"/>
      <c r="AA220" s="437"/>
      <c r="AB220" s="437"/>
      <c r="AC220" s="437"/>
      <c r="AD220" s="437"/>
      <c r="AE220" s="437"/>
      <c r="AF220" s="437"/>
      <c r="AG220" s="437"/>
      <c r="AH220" s="437"/>
      <c r="AI220" s="437"/>
      <c r="AJ220" s="437"/>
      <c r="AK220" s="437"/>
      <c r="AL220" s="437"/>
      <c r="AM220" s="437"/>
      <c r="AN220" s="437"/>
      <c r="AO220" s="437"/>
      <c r="AP220" s="437"/>
      <c r="AQ220" s="437"/>
      <c r="AR220" s="437"/>
      <c r="AS220" s="437"/>
      <c r="AT220" s="437"/>
      <c r="AU220" s="437"/>
      <c r="AV220" s="437"/>
      <c r="AW220" s="437"/>
      <c r="AX220" s="437"/>
      <c r="AY220" s="437"/>
      <c r="AZ220" s="800"/>
      <c r="BA220" s="344" t="s">
        <v>132</v>
      </c>
      <c r="BB220" s="286" t="s">
        <v>87</v>
      </c>
      <c r="BC220" s="1042" t="s">
        <v>116</v>
      </c>
      <c r="BD220" s="1043"/>
      <c r="BE220" s="1043"/>
      <c r="BF220" s="1043"/>
      <c r="BG220" s="1044"/>
      <c r="BH220" s="1042" t="s">
        <v>39</v>
      </c>
      <c r="BI220" s="1043"/>
      <c r="BJ220" s="1043"/>
      <c r="BK220" s="1043"/>
      <c r="BL220" s="1044"/>
      <c r="BM220" s="1042" t="s">
        <v>38</v>
      </c>
      <c r="BN220" s="1043"/>
      <c r="BO220" s="1043"/>
      <c r="BP220" s="1043"/>
      <c r="BQ220" s="1045"/>
      <c r="BR220" s="15" t="s">
        <v>144</v>
      </c>
      <c r="BS220" s="426"/>
      <c r="BT220" s="426"/>
      <c r="BU220" s="426"/>
      <c r="BV220" s="426"/>
      <c r="BW220" s="426"/>
      <c r="BX220" s="426"/>
      <c r="BY220" s="426"/>
      <c r="BZ220" s="342"/>
      <c r="CA220" s="342"/>
      <c r="CB220" s="342"/>
      <c r="CC220" s="342"/>
      <c r="CD220" s="342"/>
      <c r="CE220" s="342"/>
      <c r="CF220" s="342"/>
      <c r="CG220" s="342"/>
      <c r="CH220" s="342"/>
      <c r="CI220" s="342"/>
      <c r="CJ220" s="342"/>
      <c r="CK220" s="342"/>
      <c r="CL220" s="342"/>
      <c r="CM220" s="342"/>
      <c r="CN220" s="342"/>
      <c r="CO220" s="342"/>
      <c r="CP220" s="342"/>
      <c r="CQ220" s="342"/>
      <c r="CR220" s="342"/>
      <c r="CS220" s="342"/>
      <c r="CT220" s="342"/>
      <c r="CU220" s="342"/>
      <c r="CV220" s="342"/>
      <c r="CW220" s="342"/>
      <c r="CX220" s="342"/>
      <c r="CY220" s="342"/>
      <c r="CZ220" s="342"/>
    </row>
    <row r="221" s="307" customFormat="true" ht="12.75" x14ac:dyDescent="0.2">
      <c r="A221" s="329" t="s">
        <v>88</v>
      </c>
      <c r="B221" s="374"/>
      <c r="C221" s="417" t="s">
        <v>0</v>
      </c>
      <c r="D221" s="590" t="s">
        <v>1</v>
      </c>
      <c r="E221" s="590" t="s">
        <v>2</v>
      </c>
      <c r="F221" s="590" t="s">
        <v>3</v>
      </c>
      <c r="G221" s="591" t="s">
        <v>4</v>
      </c>
      <c r="H221" s="380" t="s">
        <v>0</v>
      </c>
      <c r="I221" s="592" t="s">
        <v>1</v>
      </c>
      <c r="J221" s="592" t="s">
        <v>2</v>
      </c>
      <c r="K221" s="592" t="s">
        <v>3</v>
      </c>
      <c r="L221" s="593" t="s">
        <v>4</v>
      </c>
      <c r="M221" s="381" t="s">
        <v>0</v>
      </c>
      <c r="N221" s="592" t="s">
        <v>1</v>
      </c>
      <c r="O221" s="592" t="s">
        <v>2</v>
      </c>
      <c r="P221" s="592" t="s">
        <v>3</v>
      </c>
      <c r="Q221" s="588" t="s">
        <v>4</v>
      </c>
      <c r="R221" s="380" t="s">
        <v>240</v>
      </c>
      <c r="S221" s="592" t="s">
        <v>241</v>
      </c>
      <c r="T221" s="592" t="s">
        <v>242</v>
      </c>
      <c r="U221" s="592" t="s">
        <v>243</v>
      </c>
      <c r="V221" s="592" t="s">
        <v>244</v>
      </c>
      <c r="W221" s="592" t="s">
        <v>245</v>
      </c>
      <c r="X221" s="592" t="s">
        <v>246</v>
      </c>
      <c r="Y221" s="593" t="s">
        <v>247</v>
      </c>
      <c r="Z221" s="437"/>
      <c r="AA221" s="437"/>
      <c r="AB221" s="437"/>
      <c r="AC221" s="437"/>
      <c r="AD221" s="437"/>
      <c r="AE221" s="437"/>
      <c r="AF221" s="437"/>
      <c r="AG221" s="437"/>
      <c r="AH221" s="437"/>
      <c r="AI221" s="437"/>
      <c r="AJ221" s="437"/>
      <c r="AK221" s="437"/>
      <c r="AL221" s="437"/>
      <c r="AM221" s="437"/>
      <c r="AN221" s="437"/>
      <c r="AO221" s="437"/>
      <c r="AP221" s="437"/>
      <c r="AQ221" s="437"/>
      <c r="AR221" s="437"/>
      <c r="AS221" s="437"/>
      <c r="AT221" s="437"/>
      <c r="AU221" s="437"/>
      <c r="AV221" s="437"/>
      <c r="AW221" s="437"/>
      <c r="AX221" s="437"/>
      <c r="AY221" s="437"/>
      <c r="AZ221" s="800"/>
      <c r="BA221" s="329" t="s">
        <v>119</v>
      </c>
      <c r="BB221" s="328"/>
      <c r="BC221" s="455" t="s">
        <v>0</v>
      </c>
      <c r="BD221" s="326" t="s">
        <v>1</v>
      </c>
      <c r="BE221" s="326" t="s">
        <v>2</v>
      </c>
      <c r="BF221" s="326" t="s">
        <v>3</v>
      </c>
      <c r="BG221" s="456" t="s">
        <v>4</v>
      </c>
      <c r="BH221" s="455" t="s">
        <v>0</v>
      </c>
      <c r="BI221" s="326" t="s">
        <v>1</v>
      </c>
      <c r="BJ221" s="326" t="s">
        <v>2</v>
      </c>
      <c r="BK221" s="326" t="s">
        <v>3</v>
      </c>
      <c r="BL221" s="456" t="s">
        <v>4</v>
      </c>
      <c r="BM221" s="455" t="s">
        <v>0</v>
      </c>
      <c r="BN221" s="326" t="s">
        <v>1</v>
      </c>
      <c r="BO221" s="326" t="s">
        <v>2</v>
      </c>
      <c r="BP221" s="326" t="s">
        <v>3</v>
      </c>
      <c r="BQ221" s="456" t="s">
        <v>4</v>
      </c>
      <c r="BR221" s="455" t="s">
        <v>240</v>
      </c>
      <c r="BS221" s="326" t="s">
        <v>241</v>
      </c>
      <c r="BT221" s="326" t="s">
        <v>242</v>
      </c>
      <c r="BU221" s="326" t="s">
        <v>243</v>
      </c>
      <c r="BV221" s="326" t="s">
        <v>244</v>
      </c>
      <c r="BW221" s="326" t="s">
        <v>245</v>
      </c>
      <c r="BX221" s="326" t="s">
        <v>246</v>
      </c>
      <c r="BY221" s="327" t="s">
        <v>247</v>
      </c>
      <c r="BZ221" s="803"/>
      <c r="CA221" s="803"/>
      <c r="CB221" s="803"/>
      <c r="CC221" s="803"/>
      <c r="CD221" s="803"/>
      <c r="CE221" s="803"/>
      <c r="CF221" s="803"/>
      <c r="CG221" s="803"/>
      <c r="CH221" s="803"/>
      <c r="CI221" s="803"/>
      <c r="CJ221" s="803"/>
      <c r="CK221" s="803"/>
      <c r="CL221" s="803"/>
      <c r="CM221" s="803"/>
      <c r="CN221" s="803"/>
      <c r="CO221" s="803"/>
      <c r="CP221" s="803"/>
      <c r="CQ221" s="803"/>
      <c r="CR221" s="803"/>
      <c r="CS221" s="803"/>
      <c r="CT221" s="803"/>
      <c r="CU221" s="803"/>
      <c r="CV221" s="803"/>
      <c r="CW221" s="803"/>
      <c r="CX221" s="803"/>
      <c r="CY221" s="803"/>
      <c r="CZ221" s="803"/>
    </row>
    <row r="222" s="307" customFormat="true" ht="15" customHeight="true" x14ac:dyDescent="0.2">
      <c r="A222" s="1053" t="s">
        <v>37</v>
      </c>
      <c r="B222" s="377" t="s">
        <v>15</v>
      </c>
      <c r="C222" s="55" t="s">
        <v>36</v>
      </c>
      <c r="D222" s="52" t="s">
        <v>36</v>
      </c>
      <c r="E222" s="52" t="s">
        <v>36</v>
      </c>
      <c r="F222" s="52" t="s">
        <v>36</v>
      </c>
      <c r="G222" s="49" t="s">
        <v>36</v>
      </c>
      <c r="H222" s="46" t="s">
        <v>36</v>
      </c>
      <c r="I222" s="52" t="s">
        <v>36</v>
      </c>
      <c r="J222" s="52" t="s">
        <v>36</v>
      </c>
      <c r="K222" s="52" t="s">
        <v>36</v>
      </c>
      <c r="L222" s="43" t="s">
        <v>36</v>
      </c>
      <c r="M222" s="55" t="s">
        <v>36</v>
      </c>
      <c r="N222" s="52" t="s">
        <v>36</v>
      </c>
      <c r="O222" s="52" t="s">
        <v>36</v>
      </c>
      <c r="P222" s="52" t="s">
        <v>36</v>
      </c>
      <c r="Q222" s="49" t="s">
        <v>36</v>
      </c>
      <c r="R222" s="46" t="s">
        <v>36</v>
      </c>
      <c r="S222" s="52" t="s">
        <v>36</v>
      </c>
      <c r="T222" s="52" t="s">
        <v>36</v>
      </c>
      <c r="U222" s="52" t="s">
        <v>36</v>
      </c>
      <c r="V222" s="52" t="s">
        <v>36</v>
      </c>
      <c r="W222" s="52" t="s">
        <v>36</v>
      </c>
      <c r="X222" s="52" t="s">
        <v>36</v>
      </c>
      <c r="Y222" s="43" t="s">
        <v>36</v>
      </c>
      <c r="Z222" s="437"/>
      <c r="AA222" s="437"/>
      <c r="AB222" s="437"/>
      <c r="AC222" s="437"/>
      <c r="AD222" s="437"/>
      <c r="AE222" s="437"/>
      <c r="AF222" s="437"/>
      <c r="AG222" s="437"/>
      <c r="AH222" s="437"/>
      <c r="AI222" s="437"/>
      <c r="AJ222" s="437"/>
      <c r="AK222" s="437"/>
      <c r="AL222" s="437"/>
      <c r="AM222" s="437"/>
      <c r="AN222" s="437"/>
      <c r="AO222" s="437"/>
      <c r="AP222" s="437"/>
      <c r="AQ222" s="437"/>
      <c r="AR222" s="437"/>
      <c r="AS222" s="437"/>
      <c r="AT222" s="437"/>
      <c r="AU222" s="437"/>
      <c r="AV222" s="437"/>
      <c r="AW222" s="437"/>
      <c r="AX222" s="437"/>
      <c r="AY222" s="437"/>
      <c r="AZ222" s="800"/>
      <c r="BA222" s="1041" t="s">
        <v>37</v>
      </c>
      <c r="BB222" s="585" t="s">
        <v>15</v>
      </c>
      <c r="BC222" s="42" t="s">
        <v>36</v>
      </c>
      <c r="BD222" s="38" t="s">
        <v>36</v>
      </c>
      <c r="BE222" s="38" t="s">
        <v>36</v>
      </c>
      <c r="BF222" s="38" t="s">
        <v>36</v>
      </c>
      <c r="BG222" s="33" t="s">
        <v>36</v>
      </c>
      <c r="BH222" s="42" t="s">
        <v>36</v>
      </c>
      <c r="BI222" s="38" t="s">
        <v>36</v>
      </c>
      <c r="BJ222" s="38" t="s">
        <v>36</v>
      </c>
      <c r="BK222" s="38" t="s">
        <v>36</v>
      </c>
      <c r="BL222" s="33" t="s">
        <v>36</v>
      </c>
      <c r="BM222" s="42" t="s">
        <v>36</v>
      </c>
      <c r="BN222" s="38" t="s">
        <v>36</v>
      </c>
      <c r="BO222" s="38" t="s">
        <v>36</v>
      </c>
      <c r="BP222" s="38" t="s">
        <v>36</v>
      </c>
      <c r="BQ222" s="33" t="s">
        <v>36</v>
      </c>
      <c r="BR222" s="42" t="s">
        <v>36</v>
      </c>
      <c r="BS222" s="38" t="s">
        <v>36</v>
      </c>
      <c r="BT222" s="38" t="s">
        <v>36</v>
      </c>
      <c r="BU222" s="38" t="s">
        <v>36</v>
      </c>
      <c r="BV222" s="38" t="s">
        <v>36</v>
      </c>
      <c r="BW222" s="38" t="s">
        <v>36</v>
      </c>
      <c r="BX222" s="38" t="s">
        <v>36</v>
      </c>
      <c r="BY222" s="28" t="s">
        <v>36</v>
      </c>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307" customFormat="true" ht="15" customHeight="true" x14ac:dyDescent="0.2">
      <c r="A223" s="1051"/>
      <c r="B223" s="378" t="s">
        <v>16</v>
      </c>
      <c r="C223" s="57" t="s">
        <v>36</v>
      </c>
      <c r="D223" s="54" t="s">
        <v>36</v>
      </c>
      <c r="E223" s="54" t="s">
        <v>36</v>
      </c>
      <c r="F223" s="54" t="s">
        <v>36</v>
      </c>
      <c r="G223" s="51" t="s">
        <v>36</v>
      </c>
      <c r="H223" s="48" t="s">
        <v>36</v>
      </c>
      <c r="I223" s="54" t="s">
        <v>36</v>
      </c>
      <c r="J223" s="54" t="s">
        <v>36</v>
      </c>
      <c r="K223" s="54" t="s">
        <v>36</v>
      </c>
      <c r="L223" s="45" t="s">
        <v>36</v>
      </c>
      <c r="M223" s="57" t="s">
        <v>36</v>
      </c>
      <c r="N223" s="54" t="s">
        <v>36</v>
      </c>
      <c r="O223" s="54" t="s">
        <v>36</v>
      </c>
      <c r="P223" s="54" t="s">
        <v>36</v>
      </c>
      <c r="Q223" s="51" t="s">
        <v>36</v>
      </c>
      <c r="R223" s="48" t="s">
        <v>36</v>
      </c>
      <c r="S223" s="54" t="s">
        <v>36</v>
      </c>
      <c r="T223" s="54" t="s">
        <v>36</v>
      </c>
      <c r="U223" s="54" t="s">
        <v>36</v>
      </c>
      <c r="V223" s="54" t="s">
        <v>36</v>
      </c>
      <c r="W223" s="54" t="s">
        <v>36</v>
      </c>
      <c r="X223" s="54" t="s">
        <v>36</v>
      </c>
      <c r="Y223" s="45" t="s">
        <v>36</v>
      </c>
      <c r="Z223" s="437"/>
      <c r="AA223" s="437"/>
      <c r="AB223" s="437"/>
      <c r="AC223" s="437"/>
      <c r="AD223" s="437"/>
      <c r="AE223" s="437"/>
      <c r="AF223" s="437"/>
      <c r="AG223" s="437"/>
      <c r="AH223" s="437"/>
      <c r="AI223" s="437"/>
      <c r="AJ223" s="437"/>
      <c r="AK223" s="437"/>
      <c r="AL223" s="437"/>
      <c r="AM223" s="437"/>
      <c r="AN223" s="437"/>
      <c r="AO223" s="437"/>
      <c r="AP223" s="437"/>
      <c r="AQ223" s="437"/>
      <c r="AR223" s="437"/>
      <c r="AS223" s="437"/>
      <c r="AT223" s="437"/>
      <c r="AU223" s="437"/>
      <c r="AV223" s="437"/>
      <c r="AW223" s="437"/>
      <c r="AX223" s="437"/>
      <c r="AY223" s="437"/>
      <c r="AZ223" s="800"/>
      <c r="BA223" s="1039"/>
      <c r="BB223" s="583" t="s">
        <v>16</v>
      </c>
      <c r="BC223" s="41" t="s">
        <v>36</v>
      </c>
      <c r="BD223" s="37" t="s">
        <v>36</v>
      </c>
      <c r="BE223" s="37" t="s">
        <v>36</v>
      </c>
      <c r="BF223" s="37" t="s">
        <v>36</v>
      </c>
      <c r="BG223" s="32" t="s">
        <v>36</v>
      </c>
      <c r="BH223" s="41" t="s">
        <v>36</v>
      </c>
      <c r="BI223" s="37" t="s">
        <v>36</v>
      </c>
      <c r="BJ223" s="37" t="s">
        <v>36</v>
      </c>
      <c r="BK223" s="37" t="s">
        <v>36</v>
      </c>
      <c r="BL223" s="32" t="s">
        <v>36</v>
      </c>
      <c r="BM223" s="41" t="s">
        <v>36</v>
      </c>
      <c r="BN223" s="37" t="s">
        <v>36</v>
      </c>
      <c r="BO223" s="37" t="s">
        <v>36</v>
      </c>
      <c r="BP223" s="37" t="s">
        <v>36</v>
      </c>
      <c r="BQ223" s="32" t="s">
        <v>36</v>
      </c>
      <c r="BR223" s="41" t="s">
        <v>36</v>
      </c>
      <c r="BS223" s="37" t="s">
        <v>36</v>
      </c>
      <c r="BT223" s="37" t="s">
        <v>36</v>
      </c>
      <c r="BU223" s="37" t="s">
        <v>36</v>
      </c>
      <c r="BV223" s="37" t="s">
        <v>36</v>
      </c>
      <c r="BW223" s="37" t="s">
        <v>36</v>
      </c>
      <c r="BX223" s="37" t="s">
        <v>36</v>
      </c>
      <c r="BY223" s="27" t="s">
        <v>36</v>
      </c>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307" customFormat="true" ht="15" customHeight="true" x14ac:dyDescent="0.2">
      <c r="A224" s="1052"/>
      <c r="B224" s="379" t="s">
        <v>20</v>
      </c>
      <c r="C224" s="57" t="s">
        <v>36</v>
      </c>
      <c r="D224" s="54" t="s">
        <v>36</v>
      </c>
      <c r="E224" s="54" t="s">
        <v>36</v>
      </c>
      <c r="F224" s="54" t="s">
        <v>36</v>
      </c>
      <c r="G224" s="51" t="s">
        <v>36</v>
      </c>
      <c r="H224" s="48" t="s">
        <v>36</v>
      </c>
      <c r="I224" s="54" t="s">
        <v>36</v>
      </c>
      <c r="J224" s="54" t="s">
        <v>36</v>
      </c>
      <c r="K224" s="54" t="s">
        <v>36</v>
      </c>
      <c r="L224" s="45" t="s">
        <v>36</v>
      </c>
      <c r="M224" s="57" t="s">
        <v>36</v>
      </c>
      <c r="N224" s="54" t="s">
        <v>36</v>
      </c>
      <c r="O224" s="54" t="s">
        <v>36</v>
      </c>
      <c r="P224" s="54" t="s">
        <v>36</v>
      </c>
      <c r="Q224" s="51" t="s">
        <v>36</v>
      </c>
      <c r="R224" s="48" t="s">
        <v>36</v>
      </c>
      <c r="S224" s="54" t="s">
        <v>36</v>
      </c>
      <c r="T224" s="54" t="s">
        <v>36</v>
      </c>
      <c r="U224" s="54" t="s">
        <v>36</v>
      </c>
      <c r="V224" s="54" t="s">
        <v>36</v>
      </c>
      <c r="W224" s="54" t="s">
        <v>36</v>
      </c>
      <c r="X224" s="54" t="s">
        <v>36</v>
      </c>
      <c r="Y224" s="45" t="s">
        <v>36</v>
      </c>
      <c r="Z224" s="437"/>
      <c r="AA224" s="437"/>
      <c r="AB224" s="437"/>
      <c r="AC224" s="437"/>
      <c r="AD224" s="437"/>
      <c r="AE224" s="437"/>
      <c r="AF224" s="437"/>
      <c r="AG224" s="437"/>
      <c r="AH224" s="437"/>
      <c r="AI224" s="437"/>
      <c r="AJ224" s="437"/>
      <c r="AK224" s="437"/>
      <c r="AL224" s="437"/>
      <c r="AM224" s="437"/>
      <c r="AN224" s="437"/>
      <c r="AO224" s="437"/>
      <c r="AP224" s="437"/>
      <c r="AQ224" s="437"/>
      <c r="AR224" s="437"/>
      <c r="AS224" s="437"/>
      <c r="AT224" s="437"/>
      <c r="AU224" s="437"/>
      <c r="AV224" s="437"/>
      <c r="AW224" s="437"/>
      <c r="AX224" s="437"/>
      <c r="AY224" s="437"/>
      <c r="AZ224" s="800"/>
      <c r="BA224" s="1039"/>
      <c r="BB224" s="583" t="s">
        <v>20</v>
      </c>
      <c r="BC224" s="41" t="s">
        <v>36</v>
      </c>
      <c r="BD224" s="37" t="s">
        <v>36</v>
      </c>
      <c r="BE224" s="37" t="s">
        <v>36</v>
      </c>
      <c r="BF224" s="37" t="s">
        <v>36</v>
      </c>
      <c r="BG224" s="32" t="s">
        <v>36</v>
      </c>
      <c r="BH224" s="41" t="s">
        <v>36</v>
      </c>
      <c r="BI224" s="37" t="s">
        <v>36</v>
      </c>
      <c r="BJ224" s="37" t="s">
        <v>36</v>
      </c>
      <c r="BK224" s="37" t="s">
        <v>36</v>
      </c>
      <c r="BL224" s="32" t="s">
        <v>36</v>
      </c>
      <c r="BM224" s="41" t="s">
        <v>36</v>
      </c>
      <c r="BN224" s="37" t="s">
        <v>36</v>
      </c>
      <c r="BO224" s="37" t="s">
        <v>36</v>
      </c>
      <c r="BP224" s="37" t="s">
        <v>36</v>
      </c>
      <c r="BQ224" s="32" t="s">
        <v>36</v>
      </c>
      <c r="BR224" s="41" t="s">
        <v>36</v>
      </c>
      <c r="BS224" s="37" t="s">
        <v>36</v>
      </c>
      <c r="BT224" s="37" t="s">
        <v>36</v>
      </c>
      <c r="BU224" s="37" t="s">
        <v>36</v>
      </c>
      <c r="BV224" s="37" t="s">
        <v>36</v>
      </c>
      <c r="BW224" s="37" t="s">
        <v>36</v>
      </c>
      <c r="BX224" s="37" t="s">
        <v>36</v>
      </c>
      <c r="BY224" s="27" t="s">
        <v>36</v>
      </c>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307" customFormat="true" ht="15" customHeight="true" x14ac:dyDescent="0.2">
      <c r="A225" s="61"/>
      <c r="B225" s="120"/>
      <c r="C225" s="79"/>
      <c r="D225" s="150"/>
      <c r="E225" s="150"/>
      <c r="F225" s="150"/>
      <c r="G225" s="139"/>
      <c r="H225" s="78"/>
      <c r="I225" s="150"/>
      <c r="J225" s="150"/>
      <c r="K225" s="150"/>
      <c r="L225" s="145"/>
      <c r="M225" s="79"/>
      <c r="N225" s="150"/>
      <c r="O225" s="150"/>
      <c r="P225" s="150"/>
      <c r="Q225" s="139"/>
      <c r="R225" s="78"/>
      <c r="S225" s="150"/>
      <c r="T225" s="150"/>
      <c r="U225" s="150"/>
      <c r="V225" s="150"/>
      <c r="W225" s="150"/>
      <c r="X225" s="150"/>
      <c r="Y225" s="145"/>
      <c r="Z225" s="437"/>
      <c r="AA225" s="437"/>
      <c r="AB225" s="437"/>
      <c r="AC225" s="437"/>
      <c r="AD225" s="437"/>
      <c r="AE225" s="437"/>
      <c r="AF225" s="437"/>
      <c r="AG225" s="437"/>
      <c r="AH225" s="437"/>
      <c r="AI225" s="437"/>
      <c r="AJ225" s="437"/>
      <c r="AK225" s="437"/>
      <c r="AL225" s="437"/>
      <c r="AM225" s="437"/>
      <c r="AN225" s="437"/>
      <c r="AO225" s="437"/>
      <c r="AP225" s="437"/>
      <c r="AQ225" s="437"/>
      <c r="AR225" s="437"/>
      <c r="AS225" s="437"/>
      <c r="AT225" s="437"/>
      <c r="AU225" s="437"/>
      <c r="AV225" s="437"/>
      <c r="AW225" s="437"/>
      <c r="AX225" s="437"/>
      <c r="AY225" s="437"/>
      <c r="AZ225" s="800"/>
      <c r="BA225" s="1039" t="s">
        <v>71</v>
      </c>
      <c r="BB225" s="583" t="s">
        <v>72</v>
      </c>
      <c r="BC225" s="41" t="s">
        <v>36</v>
      </c>
      <c r="BD225" s="37" t="s">
        <v>36</v>
      </c>
      <c r="BE225" s="37" t="s">
        <v>36</v>
      </c>
      <c r="BF225" s="37" t="s">
        <v>36</v>
      </c>
      <c r="BG225" s="32" t="s">
        <v>36</v>
      </c>
      <c r="BH225" s="41" t="s">
        <v>36</v>
      </c>
      <c r="BI225" s="37" t="s">
        <v>36</v>
      </c>
      <c r="BJ225" s="37" t="s">
        <v>36</v>
      </c>
      <c r="BK225" s="37" t="s">
        <v>36</v>
      </c>
      <c r="BL225" s="32" t="s">
        <v>36</v>
      </c>
      <c r="BM225" s="41" t="s">
        <v>36</v>
      </c>
      <c r="BN225" s="37" t="s">
        <v>36</v>
      </c>
      <c r="BO225" s="37" t="s">
        <v>36</v>
      </c>
      <c r="BP225" s="37" t="s">
        <v>36</v>
      </c>
      <c r="BQ225" s="32" t="s">
        <v>36</v>
      </c>
      <c r="BR225" s="41" t="s">
        <v>36</v>
      </c>
      <c r="BS225" s="37" t="s">
        <v>36</v>
      </c>
      <c r="BT225" s="37" t="s">
        <v>36</v>
      </c>
      <c r="BU225" s="37" t="s">
        <v>36</v>
      </c>
      <c r="BV225" s="37" t="s">
        <v>36</v>
      </c>
      <c r="BW225" s="37" t="s">
        <v>36</v>
      </c>
      <c r="BX225" s="37" t="s">
        <v>36</v>
      </c>
      <c r="BY225" s="27" t="s">
        <v>36</v>
      </c>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307" customFormat="true" ht="15" customHeight="true" x14ac:dyDescent="0.2">
      <c r="A226" s="136"/>
      <c r="B226" s="130"/>
      <c r="C226" s="148"/>
      <c r="D226" s="147"/>
      <c r="E226" s="147"/>
      <c r="F226" s="147"/>
      <c r="G226" s="137"/>
      <c r="H226" s="140"/>
      <c r="I226" s="147"/>
      <c r="J226" s="147"/>
      <c r="K226" s="147"/>
      <c r="L226" s="143"/>
      <c r="M226" s="148"/>
      <c r="N226" s="147"/>
      <c r="O226" s="147"/>
      <c r="P226" s="147"/>
      <c r="Q226" s="137"/>
      <c r="R226" s="140"/>
      <c r="S226" s="147"/>
      <c r="T226" s="147"/>
      <c r="U226" s="147"/>
      <c r="V226" s="147"/>
      <c r="W226" s="147"/>
      <c r="X226" s="147"/>
      <c r="Y226" s="143"/>
      <c r="Z226" s="437"/>
      <c r="AA226" s="437"/>
      <c r="AB226" s="437"/>
      <c r="AC226" s="437"/>
      <c r="AD226" s="437"/>
      <c r="AE226" s="437"/>
      <c r="AF226" s="437"/>
      <c r="AG226" s="437"/>
      <c r="AH226" s="437"/>
      <c r="AI226" s="437"/>
      <c r="AJ226" s="437"/>
      <c r="AK226" s="437"/>
      <c r="AL226" s="437"/>
      <c r="AM226" s="437"/>
      <c r="AN226" s="437"/>
      <c r="AO226" s="437"/>
      <c r="AP226" s="437"/>
      <c r="AQ226" s="437"/>
      <c r="AR226" s="437"/>
      <c r="AS226" s="437"/>
      <c r="AT226" s="437"/>
      <c r="AU226" s="437"/>
      <c r="AV226" s="437"/>
      <c r="AW226" s="437"/>
      <c r="AX226" s="437"/>
      <c r="AY226" s="437"/>
      <c r="AZ226" s="800"/>
      <c r="BA226" s="1039"/>
      <c r="BB226" s="583" t="s">
        <v>73</v>
      </c>
      <c r="BC226" s="41" t="s">
        <v>36</v>
      </c>
      <c r="BD226" s="37" t="s">
        <v>36</v>
      </c>
      <c r="BE226" s="37" t="s">
        <v>36</v>
      </c>
      <c r="BF226" s="37" t="s">
        <v>36</v>
      </c>
      <c r="BG226" s="32" t="s">
        <v>36</v>
      </c>
      <c r="BH226" s="41" t="s">
        <v>36</v>
      </c>
      <c r="BI226" s="37" t="s">
        <v>36</v>
      </c>
      <c r="BJ226" s="37" t="s">
        <v>36</v>
      </c>
      <c r="BK226" s="37" t="s">
        <v>36</v>
      </c>
      <c r="BL226" s="32" t="s">
        <v>36</v>
      </c>
      <c r="BM226" s="41" t="s">
        <v>36</v>
      </c>
      <c r="BN226" s="37" t="s">
        <v>36</v>
      </c>
      <c r="BO226" s="37" t="s">
        <v>36</v>
      </c>
      <c r="BP226" s="37" t="s">
        <v>36</v>
      </c>
      <c r="BQ226" s="32" t="s">
        <v>36</v>
      </c>
      <c r="BR226" s="41" t="s">
        <v>36</v>
      </c>
      <c r="BS226" s="37" t="s">
        <v>36</v>
      </c>
      <c r="BT226" s="37" t="s">
        <v>36</v>
      </c>
      <c r="BU226" s="37" t="s">
        <v>36</v>
      </c>
      <c r="BV226" s="37" t="s">
        <v>36</v>
      </c>
      <c r="BW226" s="37" t="s">
        <v>36</v>
      </c>
      <c r="BX226" s="37" t="s">
        <v>36</v>
      </c>
      <c r="BY226" s="27" t="s">
        <v>36</v>
      </c>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307" customFormat="true" ht="15" customHeight="true" x14ac:dyDescent="0.2">
      <c r="A227" s="136"/>
      <c r="B227" s="130"/>
      <c r="C227" s="148"/>
      <c r="D227" s="147"/>
      <c r="E227" s="147"/>
      <c r="F227" s="147"/>
      <c r="G227" s="137"/>
      <c r="H227" s="140"/>
      <c r="I227" s="147"/>
      <c r="J227" s="147"/>
      <c r="K227" s="147"/>
      <c r="L227" s="143"/>
      <c r="M227" s="148"/>
      <c r="N227" s="147"/>
      <c r="O227" s="147"/>
      <c r="P227" s="147"/>
      <c r="Q227" s="137"/>
      <c r="R227" s="140"/>
      <c r="S227" s="147"/>
      <c r="T227" s="147"/>
      <c r="U227" s="147"/>
      <c r="V227" s="147"/>
      <c r="W227" s="147"/>
      <c r="X227" s="147"/>
      <c r="Y227" s="143"/>
      <c r="Z227" s="437"/>
      <c r="AA227" s="437"/>
      <c r="AB227" s="437"/>
      <c r="AC227" s="437"/>
      <c r="AD227" s="437"/>
      <c r="AE227" s="437"/>
      <c r="AF227" s="437"/>
      <c r="AG227" s="437"/>
      <c r="AH227" s="437"/>
      <c r="AI227" s="437"/>
      <c r="AJ227" s="437"/>
      <c r="AK227" s="437"/>
      <c r="AL227" s="437"/>
      <c r="AM227" s="437"/>
      <c r="AN227" s="437"/>
      <c r="AO227" s="437"/>
      <c r="AP227" s="437"/>
      <c r="AQ227" s="437"/>
      <c r="AR227" s="437"/>
      <c r="AS227" s="437"/>
      <c r="AT227" s="437"/>
      <c r="AU227" s="437"/>
      <c r="AV227" s="437"/>
      <c r="AW227" s="437"/>
      <c r="AX227" s="437"/>
      <c r="AY227" s="437"/>
      <c r="AZ227" s="800"/>
      <c r="BA227" s="1039" t="s">
        <v>96</v>
      </c>
      <c r="BB227" s="583" t="s">
        <v>62</v>
      </c>
      <c r="BC227" s="41" t="s">
        <v>36</v>
      </c>
      <c r="BD227" s="37" t="s">
        <v>36</v>
      </c>
      <c r="BE227" s="37" t="s">
        <v>36</v>
      </c>
      <c r="BF227" s="37" t="s">
        <v>36</v>
      </c>
      <c r="BG227" s="32" t="s">
        <v>36</v>
      </c>
      <c r="BH227" s="41" t="s">
        <v>36</v>
      </c>
      <c r="BI227" s="37" t="s">
        <v>36</v>
      </c>
      <c r="BJ227" s="37" t="s">
        <v>36</v>
      </c>
      <c r="BK227" s="37" t="s">
        <v>36</v>
      </c>
      <c r="BL227" s="32" t="s">
        <v>36</v>
      </c>
      <c r="BM227" s="41" t="s">
        <v>36</v>
      </c>
      <c r="BN227" s="37" t="s">
        <v>36</v>
      </c>
      <c r="BO227" s="37" t="s">
        <v>36</v>
      </c>
      <c r="BP227" s="37" t="s">
        <v>36</v>
      </c>
      <c r="BQ227" s="32" t="s">
        <v>36</v>
      </c>
      <c r="BR227" s="41" t="s">
        <v>36</v>
      </c>
      <c r="BS227" s="37" t="s">
        <v>36</v>
      </c>
      <c r="BT227" s="37" t="s">
        <v>36</v>
      </c>
      <c r="BU227" s="37" t="s">
        <v>36</v>
      </c>
      <c r="BV227" s="37" t="s">
        <v>36</v>
      </c>
      <c r="BW227" s="37" t="s">
        <v>36</v>
      </c>
      <c r="BX227" s="37" t="s">
        <v>36</v>
      </c>
      <c r="BY227" s="27" t="s">
        <v>36</v>
      </c>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307" customFormat="true" ht="15" customHeight="true" x14ac:dyDescent="0.2">
      <c r="A228" s="136"/>
      <c r="B228" s="130"/>
      <c r="C228" s="113"/>
      <c r="D228" s="112"/>
      <c r="E228" s="112"/>
      <c r="F228" s="112"/>
      <c r="G228" s="111"/>
      <c r="H228" s="110"/>
      <c r="I228" s="112"/>
      <c r="J228" s="112"/>
      <c r="K228" s="112"/>
      <c r="L228" s="109"/>
      <c r="M228" s="113"/>
      <c r="N228" s="112"/>
      <c r="O228" s="112"/>
      <c r="P228" s="112"/>
      <c r="Q228" s="111"/>
      <c r="R228" s="110"/>
      <c r="S228" s="112"/>
      <c r="T228" s="112"/>
      <c r="U228" s="112"/>
      <c r="V228" s="112"/>
      <c r="W228" s="112"/>
      <c r="X228" s="112"/>
      <c r="Y228" s="109"/>
      <c r="Z228" s="437"/>
      <c r="AA228" s="437"/>
      <c r="AB228" s="437"/>
      <c r="AC228" s="437"/>
      <c r="AD228" s="437"/>
      <c r="AE228" s="437"/>
      <c r="AF228" s="437"/>
      <c r="AG228" s="437"/>
      <c r="AH228" s="437"/>
      <c r="AI228" s="437"/>
      <c r="AJ228" s="437"/>
      <c r="AK228" s="437"/>
      <c r="AL228" s="437"/>
      <c r="AM228" s="437"/>
      <c r="AN228" s="437"/>
      <c r="AO228" s="437"/>
      <c r="AP228" s="437"/>
      <c r="AQ228" s="437"/>
      <c r="AR228" s="437"/>
      <c r="AS228" s="437"/>
      <c r="AT228" s="437"/>
      <c r="AU228" s="437"/>
      <c r="AV228" s="437"/>
      <c r="AW228" s="437"/>
      <c r="AX228" s="437"/>
      <c r="AY228" s="437"/>
      <c r="AZ228" s="800"/>
      <c r="BA228" s="1039"/>
      <c r="BB228" s="583" t="s">
        <v>93</v>
      </c>
      <c r="BC228" s="41" t="s">
        <v>36</v>
      </c>
      <c r="BD228" s="37" t="s">
        <v>36</v>
      </c>
      <c r="BE228" s="37" t="s">
        <v>36</v>
      </c>
      <c r="BF228" s="37" t="s">
        <v>36</v>
      </c>
      <c r="BG228" s="32" t="s">
        <v>36</v>
      </c>
      <c r="BH228" s="41" t="s">
        <v>36</v>
      </c>
      <c r="BI228" s="37" t="s">
        <v>36</v>
      </c>
      <c r="BJ228" s="37" t="s">
        <v>36</v>
      </c>
      <c r="BK228" s="37" t="s">
        <v>36</v>
      </c>
      <c r="BL228" s="32" t="s">
        <v>36</v>
      </c>
      <c r="BM228" s="41" t="s">
        <v>36</v>
      </c>
      <c r="BN228" s="37" t="s">
        <v>36</v>
      </c>
      <c r="BO228" s="37" t="s">
        <v>36</v>
      </c>
      <c r="BP228" s="37" t="s">
        <v>36</v>
      </c>
      <c r="BQ228" s="32" t="s">
        <v>36</v>
      </c>
      <c r="BR228" s="41" t="s">
        <v>36</v>
      </c>
      <c r="BS228" s="37" t="s">
        <v>36</v>
      </c>
      <c r="BT228" s="37" t="s">
        <v>36</v>
      </c>
      <c r="BU228" s="37" t="s">
        <v>36</v>
      </c>
      <c r="BV228" s="37" t="s">
        <v>36</v>
      </c>
      <c r="BW228" s="37" t="s">
        <v>36</v>
      </c>
      <c r="BX228" s="37" t="s">
        <v>36</v>
      </c>
      <c r="BY228" s="27" t="s">
        <v>36</v>
      </c>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307" customFormat="true" ht="15" customHeight="true" x14ac:dyDescent="0.2">
      <c r="A229" s="136"/>
      <c r="B229" s="130"/>
      <c r="C229" s="113"/>
      <c r="D229" s="112"/>
      <c r="E229" s="112"/>
      <c r="F229" s="112"/>
      <c r="G229" s="111"/>
      <c r="H229" s="110"/>
      <c r="I229" s="112"/>
      <c r="J229" s="112"/>
      <c r="K229" s="112"/>
      <c r="L229" s="109"/>
      <c r="M229" s="113"/>
      <c r="N229" s="112"/>
      <c r="O229" s="112"/>
      <c r="P229" s="112"/>
      <c r="Q229" s="111"/>
      <c r="R229" s="110"/>
      <c r="S229" s="112"/>
      <c r="T229" s="112"/>
      <c r="U229" s="112"/>
      <c r="V229" s="112"/>
      <c r="W229" s="112"/>
      <c r="X229" s="112"/>
      <c r="Y229" s="109"/>
      <c r="Z229" s="437"/>
      <c r="AA229" s="437"/>
      <c r="AB229" s="437"/>
      <c r="AC229" s="437"/>
      <c r="AD229" s="437"/>
      <c r="AE229" s="437"/>
      <c r="AF229" s="437"/>
      <c r="AG229" s="437"/>
      <c r="AH229" s="437"/>
      <c r="AI229" s="437"/>
      <c r="AJ229" s="437"/>
      <c r="AK229" s="437"/>
      <c r="AL229" s="437"/>
      <c r="AM229" s="437"/>
      <c r="AN229" s="437"/>
      <c r="AO229" s="437"/>
      <c r="AP229" s="437"/>
      <c r="AQ229" s="437"/>
      <c r="AR229" s="437"/>
      <c r="AS229" s="437"/>
      <c r="AT229" s="437"/>
      <c r="AU229" s="437"/>
      <c r="AV229" s="437"/>
      <c r="AW229" s="437"/>
      <c r="AX229" s="437"/>
      <c r="AY229" s="437"/>
      <c r="AZ229" s="800"/>
      <c r="BA229" s="1039"/>
      <c r="BB229" s="583" t="s">
        <v>94</v>
      </c>
      <c r="BC229" s="41" t="s">
        <v>36</v>
      </c>
      <c r="BD229" s="37" t="s">
        <v>36</v>
      </c>
      <c r="BE229" s="37" t="s">
        <v>36</v>
      </c>
      <c r="BF229" s="37" t="s">
        <v>36</v>
      </c>
      <c r="BG229" s="32" t="s">
        <v>36</v>
      </c>
      <c r="BH229" s="41" t="s">
        <v>36</v>
      </c>
      <c r="BI229" s="37" t="s">
        <v>36</v>
      </c>
      <c r="BJ229" s="37" t="s">
        <v>36</v>
      </c>
      <c r="BK229" s="37" t="s">
        <v>36</v>
      </c>
      <c r="BL229" s="32" t="s">
        <v>36</v>
      </c>
      <c r="BM229" s="41" t="s">
        <v>36</v>
      </c>
      <c r="BN229" s="37" t="s">
        <v>36</v>
      </c>
      <c r="BO229" s="37" t="s">
        <v>36</v>
      </c>
      <c r="BP229" s="37" t="s">
        <v>36</v>
      </c>
      <c r="BQ229" s="32" t="s">
        <v>36</v>
      </c>
      <c r="BR229" s="41" t="s">
        <v>36</v>
      </c>
      <c r="BS229" s="37" t="s">
        <v>36</v>
      </c>
      <c r="BT229" s="37" t="s">
        <v>36</v>
      </c>
      <c r="BU229" s="37" t="s">
        <v>36</v>
      </c>
      <c r="BV229" s="37" t="s">
        <v>36</v>
      </c>
      <c r="BW229" s="37" t="s">
        <v>36</v>
      </c>
      <c r="BX229" s="37" t="s">
        <v>36</v>
      </c>
      <c r="BY229" s="27" t="s">
        <v>36</v>
      </c>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307" customFormat="true" ht="15" customHeight="true" x14ac:dyDescent="0.2">
      <c r="A230" s="136"/>
      <c r="B230" s="130"/>
      <c r="C230" s="113"/>
      <c r="D230" s="112"/>
      <c r="E230" s="112"/>
      <c r="F230" s="112"/>
      <c r="G230" s="111"/>
      <c r="H230" s="110"/>
      <c r="I230" s="112"/>
      <c r="J230" s="112"/>
      <c r="K230" s="112"/>
      <c r="L230" s="109"/>
      <c r="M230" s="113"/>
      <c r="N230" s="112"/>
      <c r="O230" s="112"/>
      <c r="P230" s="112"/>
      <c r="Q230" s="111"/>
      <c r="R230" s="110"/>
      <c r="S230" s="112"/>
      <c r="T230" s="112"/>
      <c r="U230" s="112"/>
      <c r="V230" s="112"/>
      <c r="W230" s="112"/>
      <c r="X230" s="112"/>
      <c r="Y230" s="109"/>
      <c r="Z230" s="437"/>
      <c r="AA230" s="437"/>
      <c r="AB230" s="437"/>
      <c r="AC230" s="437"/>
      <c r="AD230" s="437"/>
      <c r="AE230" s="437"/>
      <c r="AF230" s="437"/>
      <c r="AG230" s="437"/>
      <c r="AH230" s="437"/>
      <c r="AI230" s="437"/>
      <c r="AJ230" s="437"/>
      <c r="AK230" s="437"/>
      <c r="AL230" s="437"/>
      <c r="AM230" s="437"/>
      <c r="AN230" s="437"/>
      <c r="AO230" s="437"/>
      <c r="AP230" s="437"/>
      <c r="AQ230" s="437"/>
      <c r="AR230" s="437"/>
      <c r="AS230" s="437"/>
      <c r="AT230" s="437"/>
      <c r="AU230" s="437"/>
      <c r="AV230" s="437"/>
      <c r="AW230" s="437"/>
      <c r="AX230" s="437"/>
      <c r="AY230" s="437"/>
      <c r="AZ230" s="800"/>
      <c r="BA230" s="1039"/>
      <c r="BB230" s="583" t="s">
        <v>95</v>
      </c>
      <c r="BC230" s="41" t="s">
        <v>36</v>
      </c>
      <c r="BD230" s="37" t="s">
        <v>36</v>
      </c>
      <c r="BE230" s="37" t="s">
        <v>36</v>
      </c>
      <c r="BF230" s="37" t="s">
        <v>36</v>
      </c>
      <c r="BG230" s="32" t="s">
        <v>36</v>
      </c>
      <c r="BH230" s="41" t="s">
        <v>36</v>
      </c>
      <c r="BI230" s="37" t="s">
        <v>36</v>
      </c>
      <c r="BJ230" s="37" t="s">
        <v>36</v>
      </c>
      <c r="BK230" s="37" t="s">
        <v>36</v>
      </c>
      <c r="BL230" s="32" t="s">
        <v>36</v>
      </c>
      <c r="BM230" s="41" t="s">
        <v>36</v>
      </c>
      <c r="BN230" s="37" t="s">
        <v>36</v>
      </c>
      <c r="BO230" s="37" t="s">
        <v>36</v>
      </c>
      <c r="BP230" s="37" t="s">
        <v>36</v>
      </c>
      <c r="BQ230" s="32" t="s">
        <v>36</v>
      </c>
      <c r="BR230" s="41" t="s">
        <v>36</v>
      </c>
      <c r="BS230" s="37" t="s">
        <v>36</v>
      </c>
      <c r="BT230" s="37" t="s">
        <v>36</v>
      </c>
      <c r="BU230" s="37" t="s">
        <v>36</v>
      </c>
      <c r="BV230" s="37" t="s">
        <v>36</v>
      </c>
      <c r="BW230" s="37" t="s">
        <v>36</v>
      </c>
      <c r="BX230" s="37" t="s">
        <v>36</v>
      </c>
      <c r="BY230" s="27" t="s">
        <v>36</v>
      </c>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307" customFormat="true" ht="15" customHeight="true" x14ac:dyDescent="0.2">
      <c r="A231" s="158"/>
      <c r="B231" s="129"/>
      <c r="C231" s="79"/>
      <c r="D231" s="150"/>
      <c r="E231" s="150"/>
      <c r="F231" s="150"/>
      <c r="G231" s="139"/>
      <c r="H231" s="78"/>
      <c r="I231" s="150"/>
      <c r="J231" s="150"/>
      <c r="K231" s="150"/>
      <c r="L231" s="145"/>
      <c r="M231" s="79"/>
      <c r="N231" s="150"/>
      <c r="O231" s="150"/>
      <c r="P231" s="150"/>
      <c r="Q231" s="139"/>
      <c r="R231" s="78"/>
      <c r="S231" s="150"/>
      <c r="T231" s="150"/>
      <c r="U231" s="150"/>
      <c r="V231" s="150"/>
      <c r="W231" s="150"/>
      <c r="X231" s="150"/>
      <c r="Y231" s="145"/>
      <c r="Z231" s="437"/>
      <c r="AA231" s="437"/>
      <c r="AB231" s="437"/>
      <c r="AC231" s="437"/>
      <c r="AD231" s="437"/>
      <c r="AE231" s="437"/>
      <c r="AF231" s="437"/>
      <c r="AG231" s="437"/>
      <c r="AH231" s="437"/>
      <c r="AI231" s="437"/>
      <c r="AJ231" s="437"/>
      <c r="AK231" s="437"/>
      <c r="AL231" s="437"/>
      <c r="AM231" s="437"/>
      <c r="AN231" s="437"/>
      <c r="AO231" s="437"/>
      <c r="AP231" s="437"/>
      <c r="AQ231" s="437"/>
      <c r="AR231" s="437"/>
      <c r="AS231" s="437"/>
      <c r="AT231" s="437"/>
      <c r="AU231" s="437"/>
      <c r="AV231" s="437"/>
      <c r="AW231" s="437"/>
      <c r="AX231" s="437"/>
      <c r="AY231" s="437"/>
      <c r="AZ231" s="800"/>
      <c r="BA231" s="801"/>
      <c r="BB231" s="583"/>
      <c r="BC231" s="447"/>
      <c r="BD231" s="434"/>
      <c r="BE231" s="434"/>
      <c r="BF231" s="434"/>
      <c r="BG231" s="451"/>
      <c r="BH231" s="447"/>
      <c r="BI231" s="434"/>
      <c r="BJ231" s="434"/>
      <c r="BK231" s="434"/>
      <c r="BL231" s="451"/>
      <c r="BM231" s="447"/>
      <c r="BN231" s="434"/>
      <c r="BO231" s="434"/>
      <c r="BP231" s="434"/>
      <c r="BQ231" s="451"/>
      <c r="BR231" s="447"/>
      <c r="BS231" s="434"/>
      <c r="BT231" s="434"/>
      <c r="BU231" s="434"/>
      <c r="BV231" s="434"/>
      <c r="BW231" s="434"/>
      <c r="BX231" s="434"/>
      <c r="BY231" s="435"/>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307" customFormat="true" ht="15" customHeight="true" x14ac:dyDescent="0.2">
      <c r="A232" s="158"/>
      <c r="B232" s="129"/>
      <c r="C232" s="79"/>
      <c r="D232" s="150"/>
      <c r="E232" s="150"/>
      <c r="F232" s="150"/>
      <c r="G232" s="139"/>
      <c r="H232" s="78"/>
      <c r="I232" s="150"/>
      <c r="J232" s="150"/>
      <c r="K232" s="150"/>
      <c r="L232" s="145"/>
      <c r="M232" s="79"/>
      <c r="N232" s="150"/>
      <c r="O232" s="150"/>
      <c r="P232" s="150"/>
      <c r="Q232" s="139"/>
      <c r="R232" s="78"/>
      <c r="S232" s="150"/>
      <c r="T232" s="150"/>
      <c r="U232" s="150"/>
      <c r="V232" s="150"/>
      <c r="W232" s="150"/>
      <c r="X232" s="150"/>
      <c r="Y232" s="145"/>
      <c r="Z232" s="437"/>
      <c r="AA232" s="437"/>
      <c r="AB232" s="437"/>
      <c r="AC232" s="437"/>
      <c r="AD232" s="437"/>
      <c r="AE232" s="437"/>
      <c r="AF232" s="437"/>
      <c r="AG232" s="437"/>
      <c r="AH232" s="437"/>
      <c r="AI232" s="437"/>
      <c r="AJ232" s="437"/>
      <c r="AK232" s="437"/>
      <c r="AL232" s="437"/>
      <c r="AM232" s="437"/>
      <c r="AN232" s="437"/>
      <c r="AO232" s="437"/>
      <c r="AP232" s="437"/>
      <c r="AQ232" s="437"/>
      <c r="AR232" s="437"/>
      <c r="AS232" s="437"/>
      <c r="AT232" s="437"/>
      <c r="AU232" s="437"/>
      <c r="AV232" s="437"/>
      <c r="AW232" s="437"/>
      <c r="AX232" s="437"/>
      <c r="AY232" s="437"/>
      <c r="AZ232" s="800"/>
      <c r="BA232" s="802"/>
      <c r="BB232" s="583"/>
      <c r="BC232" s="447"/>
      <c r="BD232" s="434"/>
      <c r="BE232" s="434"/>
      <c r="BF232" s="434"/>
      <c r="BG232" s="451"/>
      <c r="BH232" s="447"/>
      <c r="BI232" s="434"/>
      <c r="BJ232" s="434"/>
      <c r="BK232" s="434"/>
      <c r="BL232" s="451"/>
      <c r="BM232" s="447"/>
      <c r="BN232" s="434"/>
      <c r="BO232" s="434"/>
      <c r="BP232" s="434"/>
      <c r="BQ232" s="451"/>
      <c r="BR232" s="447"/>
      <c r="BS232" s="434"/>
      <c r="BT232" s="434"/>
      <c r="BU232" s="434"/>
      <c r="BV232" s="434"/>
      <c r="BW232" s="434"/>
      <c r="BX232" s="434"/>
      <c r="BY232" s="435"/>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307" customFormat="true" ht="15" customHeight="true" x14ac:dyDescent="0.2">
      <c r="A233" s="158"/>
      <c r="B233" s="129"/>
      <c r="C233" s="79"/>
      <c r="D233" s="150"/>
      <c r="E233" s="150"/>
      <c r="F233" s="150"/>
      <c r="G233" s="139"/>
      <c r="H233" s="78"/>
      <c r="I233" s="150"/>
      <c r="J233" s="150"/>
      <c r="K233" s="150"/>
      <c r="L233" s="145"/>
      <c r="M233" s="79"/>
      <c r="N233" s="150"/>
      <c r="O233" s="150"/>
      <c r="P233" s="150"/>
      <c r="Q233" s="139"/>
      <c r="R233" s="78"/>
      <c r="S233" s="150"/>
      <c r="T233" s="150"/>
      <c r="U233" s="150"/>
      <c r="V233" s="150"/>
      <c r="W233" s="150"/>
      <c r="X233" s="150"/>
      <c r="Y233" s="145"/>
      <c r="Z233" s="437"/>
      <c r="AA233" s="437"/>
      <c r="AB233" s="437"/>
      <c r="AC233" s="437"/>
      <c r="AD233" s="437"/>
      <c r="AE233" s="437"/>
      <c r="AF233" s="437"/>
      <c r="AG233" s="437"/>
      <c r="AH233" s="437"/>
      <c r="AI233" s="437"/>
      <c r="AJ233" s="437"/>
      <c r="AK233" s="437"/>
      <c r="AL233" s="437"/>
      <c r="AM233" s="437"/>
      <c r="AN233" s="437"/>
      <c r="AO233" s="437"/>
      <c r="AP233" s="437"/>
      <c r="AQ233" s="437"/>
      <c r="AR233" s="437"/>
      <c r="AS233" s="437"/>
      <c r="AT233" s="437"/>
      <c r="AU233" s="437"/>
      <c r="AV233" s="437"/>
      <c r="AW233" s="437"/>
      <c r="AX233" s="437"/>
      <c r="AY233" s="437"/>
      <c r="AZ233" s="800"/>
      <c r="BA233" s="802"/>
      <c r="BB233" s="583"/>
      <c r="BC233" s="447"/>
      <c r="BD233" s="434"/>
      <c r="BE233" s="434"/>
      <c r="BF233" s="434"/>
      <c r="BG233" s="451"/>
      <c r="BH233" s="447"/>
      <c r="BI233" s="434"/>
      <c r="BJ233" s="434"/>
      <c r="BK233" s="434"/>
      <c r="BL233" s="451"/>
      <c r="BM233" s="447"/>
      <c r="BN233" s="434"/>
      <c r="BO233" s="434"/>
      <c r="BP233" s="434"/>
      <c r="BQ233" s="451"/>
      <c r="BR233" s="447"/>
      <c r="BS233" s="434"/>
      <c r="BT233" s="434"/>
      <c r="BU233" s="434"/>
      <c r="BV233" s="434"/>
      <c r="BW233" s="434"/>
      <c r="BX233" s="434"/>
      <c r="BY233" s="435"/>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307" customFormat="true" ht="15" customHeight="true" x14ac:dyDescent="0.2">
      <c r="A234" s="158"/>
      <c r="B234" s="129"/>
      <c r="C234" s="79"/>
      <c r="D234" s="150"/>
      <c r="E234" s="150"/>
      <c r="F234" s="150"/>
      <c r="G234" s="139"/>
      <c r="H234" s="78"/>
      <c r="I234" s="150"/>
      <c r="J234" s="150"/>
      <c r="K234" s="150"/>
      <c r="L234" s="145"/>
      <c r="M234" s="79"/>
      <c r="N234" s="150"/>
      <c r="O234" s="150"/>
      <c r="P234" s="150"/>
      <c r="Q234" s="139"/>
      <c r="R234" s="78"/>
      <c r="S234" s="150"/>
      <c r="T234" s="150"/>
      <c r="U234" s="150"/>
      <c r="V234" s="150"/>
      <c r="W234" s="150"/>
      <c r="X234" s="150"/>
      <c r="Y234" s="145"/>
      <c r="Z234" s="437"/>
      <c r="AA234" s="437"/>
      <c r="AB234" s="437"/>
      <c r="AC234" s="437"/>
      <c r="AD234" s="437"/>
      <c r="AE234" s="437"/>
      <c r="AF234" s="437"/>
      <c r="AG234" s="437"/>
      <c r="AH234" s="437"/>
      <c r="AI234" s="437"/>
      <c r="AJ234" s="437"/>
      <c r="AK234" s="437"/>
      <c r="AL234" s="437"/>
      <c r="AM234" s="437"/>
      <c r="AN234" s="437"/>
      <c r="AO234" s="437"/>
      <c r="AP234" s="437"/>
      <c r="AQ234" s="437"/>
      <c r="AR234" s="437"/>
      <c r="AS234" s="437"/>
      <c r="AT234" s="437"/>
      <c r="AU234" s="437"/>
      <c r="AV234" s="437"/>
      <c r="AW234" s="437"/>
      <c r="AX234" s="437"/>
      <c r="AY234" s="437"/>
      <c r="AZ234" s="800"/>
      <c r="BA234" s="802"/>
      <c r="BB234" s="583"/>
      <c r="BC234" s="447"/>
      <c r="BD234" s="434"/>
      <c r="BE234" s="434"/>
      <c r="BF234" s="434"/>
      <c r="BG234" s="451"/>
      <c r="BH234" s="447"/>
      <c r="BI234" s="434"/>
      <c r="BJ234" s="434"/>
      <c r="BK234" s="434"/>
      <c r="BL234" s="451"/>
      <c r="BM234" s="447"/>
      <c r="BN234" s="434"/>
      <c r="BO234" s="434"/>
      <c r="BP234" s="434"/>
      <c r="BQ234" s="451"/>
      <c r="BR234" s="447"/>
      <c r="BS234" s="434"/>
      <c r="BT234" s="434"/>
      <c r="BU234" s="434"/>
      <c r="BV234" s="434"/>
      <c r="BW234" s="434"/>
      <c r="BX234" s="434"/>
      <c r="BY234" s="435"/>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307" customFormat="true" ht="15" customHeight="true" x14ac:dyDescent="0.2">
      <c r="A235" s="158"/>
      <c r="B235" s="129"/>
      <c r="C235" s="79"/>
      <c r="D235" s="150"/>
      <c r="E235" s="150"/>
      <c r="F235" s="150"/>
      <c r="G235" s="139"/>
      <c r="H235" s="78"/>
      <c r="I235" s="150"/>
      <c r="J235" s="150"/>
      <c r="K235" s="150"/>
      <c r="L235" s="145"/>
      <c r="M235" s="79"/>
      <c r="N235" s="150"/>
      <c r="O235" s="150"/>
      <c r="P235" s="150"/>
      <c r="Q235" s="139"/>
      <c r="R235" s="78"/>
      <c r="S235" s="150"/>
      <c r="T235" s="150"/>
      <c r="U235" s="150"/>
      <c r="V235" s="150"/>
      <c r="W235" s="150"/>
      <c r="X235" s="150"/>
      <c r="Y235" s="145"/>
      <c r="Z235" s="437"/>
      <c r="AA235" s="437"/>
      <c r="AB235" s="437"/>
      <c r="AC235" s="437"/>
      <c r="AD235" s="437"/>
      <c r="AE235" s="437"/>
      <c r="AF235" s="437"/>
      <c r="AG235" s="437"/>
      <c r="AH235" s="437"/>
      <c r="AI235" s="437"/>
      <c r="AJ235" s="437"/>
      <c r="AK235" s="437"/>
      <c r="AL235" s="437"/>
      <c r="AM235" s="437"/>
      <c r="AN235" s="437"/>
      <c r="AO235" s="437"/>
      <c r="AP235" s="437"/>
      <c r="AQ235" s="437"/>
      <c r="AR235" s="437"/>
      <c r="AS235" s="437"/>
      <c r="AT235" s="437"/>
      <c r="AU235" s="437"/>
      <c r="AV235" s="437"/>
      <c r="AW235" s="437"/>
      <c r="AX235" s="437"/>
      <c r="AY235" s="437"/>
      <c r="AZ235" s="800"/>
      <c r="BA235" s="802"/>
      <c r="BB235" s="583"/>
      <c r="BC235" s="447"/>
      <c r="BD235" s="434"/>
      <c r="BE235" s="434"/>
      <c r="BF235" s="434"/>
      <c r="BG235" s="451"/>
      <c r="BH235" s="447"/>
      <c r="BI235" s="434"/>
      <c r="BJ235" s="434"/>
      <c r="BK235" s="434"/>
      <c r="BL235" s="451"/>
      <c r="BM235" s="447"/>
      <c r="BN235" s="434"/>
      <c r="BO235" s="434"/>
      <c r="BP235" s="434"/>
      <c r="BQ235" s="451"/>
      <c r="BR235" s="447"/>
      <c r="BS235" s="434"/>
      <c r="BT235" s="434"/>
      <c r="BU235" s="434"/>
      <c r="BV235" s="434"/>
      <c r="BW235" s="434"/>
      <c r="BX235" s="434"/>
      <c r="BY235" s="435"/>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307" customFormat="true" ht="15" customHeight="true" x14ac:dyDescent="0.2">
      <c r="A236" s="158"/>
      <c r="B236" s="129"/>
      <c r="C236" s="79"/>
      <c r="D236" s="150"/>
      <c r="E236" s="150"/>
      <c r="F236" s="150"/>
      <c r="G236" s="139"/>
      <c r="H236" s="78"/>
      <c r="I236" s="150"/>
      <c r="J236" s="150"/>
      <c r="K236" s="150"/>
      <c r="L236" s="145"/>
      <c r="M236" s="79"/>
      <c r="N236" s="150"/>
      <c r="O236" s="150"/>
      <c r="P236" s="150"/>
      <c r="Q236" s="139"/>
      <c r="R236" s="78"/>
      <c r="S236" s="150"/>
      <c r="T236" s="150"/>
      <c r="U236" s="150"/>
      <c r="V236" s="150"/>
      <c r="W236" s="150"/>
      <c r="X236" s="150"/>
      <c r="Y236" s="145"/>
      <c r="Z236" s="437"/>
      <c r="AA236" s="437"/>
      <c r="AB236" s="437"/>
      <c r="AC236" s="437"/>
      <c r="AD236" s="437"/>
      <c r="AE236" s="437"/>
      <c r="AF236" s="437"/>
      <c r="AG236" s="437"/>
      <c r="AH236" s="437"/>
      <c r="AI236" s="437"/>
      <c r="AJ236" s="437"/>
      <c r="AK236" s="437"/>
      <c r="AL236" s="437"/>
      <c r="AM236" s="437"/>
      <c r="AN236" s="437"/>
      <c r="AO236" s="437"/>
      <c r="AP236" s="437"/>
      <c r="AQ236" s="437"/>
      <c r="AR236" s="437"/>
      <c r="AS236" s="437"/>
      <c r="AT236" s="437"/>
      <c r="AU236" s="437"/>
      <c r="AV236" s="437"/>
      <c r="AW236" s="437"/>
      <c r="AX236" s="437"/>
      <c r="AY236" s="437"/>
      <c r="AZ236" s="800"/>
      <c r="BA236" s="802"/>
      <c r="BB236" s="583"/>
      <c r="BC236" s="447"/>
      <c r="BD236" s="434"/>
      <c r="BE236" s="434"/>
      <c r="BF236" s="434"/>
      <c r="BG236" s="451"/>
      <c r="BH236" s="447"/>
      <c r="BI236" s="434"/>
      <c r="BJ236" s="434"/>
      <c r="BK236" s="434"/>
      <c r="BL236" s="451"/>
      <c r="BM236" s="447"/>
      <c r="BN236" s="434"/>
      <c r="BO236" s="434"/>
      <c r="BP236" s="434"/>
      <c r="BQ236" s="451"/>
      <c r="BR236" s="447"/>
      <c r="BS236" s="434"/>
      <c r="BT236" s="434"/>
      <c r="BU236" s="434"/>
      <c r="BV236" s="434"/>
      <c r="BW236" s="434"/>
      <c r="BX236" s="434"/>
      <c r="BY236" s="435"/>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307" customFormat="true" ht="15" customHeight="true" x14ac:dyDescent="0.2">
      <c r="A237" s="158"/>
      <c r="B237" s="129"/>
      <c r="C237" s="79"/>
      <c r="D237" s="150"/>
      <c r="E237" s="150"/>
      <c r="F237" s="150"/>
      <c r="G237" s="139"/>
      <c r="H237" s="78"/>
      <c r="I237" s="150"/>
      <c r="J237" s="150"/>
      <c r="K237" s="150"/>
      <c r="L237" s="145"/>
      <c r="M237" s="79"/>
      <c r="N237" s="150"/>
      <c r="O237" s="150"/>
      <c r="P237" s="150"/>
      <c r="Q237" s="139"/>
      <c r="R237" s="78"/>
      <c r="S237" s="150"/>
      <c r="T237" s="150"/>
      <c r="U237" s="150"/>
      <c r="V237" s="150"/>
      <c r="W237" s="150"/>
      <c r="X237" s="150"/>
      <c r="Y237" s="145"/>
      <c r="Z237" s="437"/>
      <c r="AA237" s="437"/>
      <c r="AB237" s="437"/>
      <c r="AC237" s="437"/>
      <c r="AD237" s="437"/>
      <c r="AE237" s="437"/>
      <c r="AF237" s="437"/>
      <c r="AG237" s="437"/>
      <c r="AH237" s="437"/>
      <c r="AI237" s="437"/>
      <c r="AJ237" s="437"/>
      <c r="AK237" s="437"/>
      <c r="AL237" s="437"/>
      <c r="AM237" s="437"/>
      <c r="AN237" s="437"/>
      <c r="AO237" s="437"/>
      <c r="AP237" s="437"/>
      <c r="AQ237" s="437"/>
      <c r="AR237" s="437"/>
      <c r="AS237" s="437"/>
      <c r="AT237" s="437"/>
      <c r="AU237" s="437"/>
      <c r="AV237" s="437"/>
      <c r="AW237" s="437"/>
      <c r="AX237" s="437"/>
      <c r="AY237" s="437"/>
      <c r="AZ237" s="800"/>
      <c r="BA237" s="802"/>
      <c r="BB237" s="583"/>
      <c r="BC237" s="447"/>
      <c r="BD237" s="434"/>
      <c r="BE237" s="434"/>
      <c r="BF237" s="434"/>
      <c r="BG237" s="451"/>
      <c r="BH237" s="447"/>
      <c r="BI237" s="434"/>
      <c r="BJ237" s="434"/>
      <c r="BK237" s="434"/>
      <c r="BL237" s="451"/>
      <c r="BM237" s="447"/>
      <c r="BN237" s="434"/>
      <c r="BO237" s="434"/>
      <c r="BP237" s="434"/>
      <c r="BQ237" s="451"/>
      <c r="BR237" s="447"/>
      <c r="BS237" s="434"/>
      <c r="BT237" s="434"/>
      <c r="BU237" s="434"/>
      <c r="BV237" s="434"/>
      <c r="BW237" s="434"/>
      <c r="BX237" s="434"/>
      <c r="BY237" s="435"/>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307" customFormat="true" ht="15" customHeight="true" x14ac:dyDescent="0.2">
      <c r="A238" s="158"/>
      <c r="B238" s="129"/>
      <c r="C238" s="79"/>
      <c r="D238" s="150"/>
      <c r="E238" s="150"/>
      <c r="F238" s="150"/>
      <c r="G238" s="139"/>
      <c r="H238" s="78"/>
      <c r="I238" s="150"/>
      <c r="J238" s="150"/>
      <c r="K238" s="150"/>
      <c r="L238" s="145"/>
      <c r="M238" s="79"/>
      <c r="N238" s="150"/>
      <c r="O238" s="150"/>
      <c r="P238" s="150"/>
      <c r="Q238" s="139"/>
      <c r="R238" s="78"/>
      <c r="S238" s="150"/>
      <c r="T238" s="150"/>
      <c r="U238" s="150"/>
      <c r="V238" s="150"/>
      <c r="W238" s="150"/>
      <c r="X238" s="150"/>
      <c r="Y238" s="145"/>
      <c r="Z238" s="437"/>
      <c r="AA238" s="437"/>
      <c r="AB238" s="437"/>
      <c r="AC238" s="437"/>
      <c r="AD238" s="437"/>
      <c r="AE238" s="437"/>
      <c r="AF238" s="437"/>
      <c r="AG238" s="437"/>
      <c r="AH238" s="437"/>
      <c r="AI238" s="437"/>
      <c r="AJ238" s="437"/>
      <c r="AK238" s="437"/>
      <c r="AL238" s="437"/>
      <c r="AM238" s="437"/>
      <c r="AN238" s="437"/>
      <c r="AO238" s="437"/>
      <c r="AP238" s="437"/>
      <c r="AQ238" s="437"/>
      <c r="AR238" s="437"/>
      <c r="AS238" s="437"/>
      <c r="AT238" s="437"/>
      <c r="AU238" s="437"/>
      <c r="AV238" s="437"/>
      <c r="AW238" s="437"/>
      <c r="AX238" s="437"/>
      <c r="AY238" s="437"/>
      <c r="AZ238" s="800"/>
      <c r="BA238" s="802"/>
      <c r="BB238" s="583"/>
      <c r="BC238" s="447"/>
      <c r="BD238" s="434"/>
      <c r="BE238" s="434"/>
      <c r="BF238" s="434"/>
      <c r="BG238" s="451"/>
      <c r="BH238" s="447"/>
      <c r="BI238" s="434"/>
      <c r="BJ238" s="434"/>
      <c r="BK238" s="434"/>
      <c r="BL238" s="451"/>
      <c r="BM238" s="447"/>
      <c r="BN238" s="434"/>
      <c r="BO238" s="434"/>
      <c r="BP238" s="434"/>
      <c r="BQ238" s="451"/>
      <c r="BR238" s="447"/>
      <c r="BS238" s="434"/>
      <c r="BT238" s="434"/>
      <c r="BU238" s="434"/>
      <c r="BV238" s="434"/>
      <c r="BW238" s="434"/>
      <c r="BX238" s="434"/>
      <c r="BY238" s="435"/>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307" customFormat="true" ht="15" customHeight="true" x14ac:dyDescent="0.2">
      <c r="A239" s="158"/>
      <c r="B239" s="129"/>
      <c r="C239" s="79"/>
      <c r="D239" s="150"/>
      <c r="E239" s="150"/>
      <c r="F239" s="150"/>
      <c r="G239" s="139"/>
      <c r="H239" s="78"/>
      <c r="I239" s="150"/>
      <c r="J239" s="150"/>
      <c r="K239" s="150"/>
      <c r="L239" s="145"/>
      <c r="M239" s="79"/>
      <c r="N239" s="150"/>
      <c r="O239" s="150"/>
      <c r="P239" s="150"/>
      <c r="Q239" s="139"/>
      <c r="R239" s="78"/>
      <c r="S239" s="150"/>
      <c r="T239" s="150"/>
      <c r="U239" s="150"/>
      <c r="V239" s="150"/>
      <c r="W239" s="150"/>
      <c r="X239" s="150"/>
      <c r="Y239" s="145"/>
      <c r="Z239" s="437"/>
      <c r="AA239" s="437"/>
      <c r="AB239" s="437"/>
      <c r="AC239" s="437"/>
      <c r="AD239" s="437"/>
      <c r="AE239" s="437"/>
      <c r="AF239" s="437"/>
      <c r="AG239" s="437"/>
      <c r="AH239" s="437"/>
      <c r="AI239" s="437"/>
      <c r="AJ239" s="437"/>
      <c r="AK239" s="437"/>
      <c r="AL239" s="437"/>
      <c r="AM239" s="437"/>
      <c r="AN239" s="437"/>
      <c r="AO239" s="437"/>
      <c r="AP239" s="437"/>
      <c r="AQ239" s="437"/>
      <c r="AR239" s="437"/>
      <c r="AS239" s="437"/>
      <c r="AT239" s="437"/>
      <c r="AU239" s="437"/>
      <c r="AV239" s="437"/>
      <c r="AW239" s="437"/>
      <c r="AX239" s="437"/>
      <c r="AY239" s="437"/>
      <c r="AZ239" s="800"/>
      <c r="BA239" s="802"/>
      <c r="BB239" s="583"/>
      <c r="BC239" s="447"/>
      <c r="BD239" s="434"/>
      <c r="BE239" s="434"/>
      <c r="BF239" s="434"/>
      <c r="BG239" s="451"/>
      <c r="BH239" s="447"/>
      <c r="BI239" s="434"/>
      <c r="BJ239" s="434"/>
      <c r="BK239" s="434"/>
      <c r="BL239" s="451"/>
      <c r="BM239" s="447"/>
      <c r="BN239" s="434"/>
      <c r="BO239" s="434"/>
      <c r="BP239" s="434"/>
      <c r="BQ239" s="451"/>
      <c r="BR239" s="447"/>
      <c r="BS239" s="434"/>
      <c r="BT239" s="434"/>
      <c r="BU239" s="434"/>
      <c r="BV239" s="434"/>
      <c r="BW239" s="434"/>
      <c r="BX239" s="434"/>
      <c r="BY239" s="435"/>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307" customFormat="true" ht="15" customHeight="true" x14ac:dyDescent="0.2">
      <c r="A240" s="158"/>
      <c r="B240" s="129"/>
      <c r="C240" s="79"/>
      <c r="D240" s="150"/>
      <c r="E240" s="150"/>
      <c r="F240" s="150"/>
      <c r="G240" s="139"/>
      <c r="H240" s="78"/>
      <c r="I240" s="150"/>
      <c r="J240" s="150"/>
      <c r="K240" s="150"/>
      <c r="L240" s="145"/>
      <c r="M240" s="79"/>
      <c r="N240" s="150"/>
      <c r="O240" s="150"/>
      <c r="P240" s="150"/>
      <c r="Q240" s="139"/>
      <c r="R240" s="78"/>
      <c r="S240" s="150"/>
      <c r="T240" s="150"/>
      <c r="U240" s="150"/>
      <c r="V240" s="150"/>
      <c r="W240" s="150"/>
      <c r="X240" s="150"/>
      <c r="Y240" s="145"/>
      <c r="Z240" s="437"/>
      <c r="AA240" s="437"/>
      <c r="AB240" s="437"/>
      <c r="AC240" s="437"/>
      <c r="AD240" s="437"/>
      <c r="AE240" s="437"/>
      <c r="AF240" s="437"/>
      <c r="AG240" s="437"/>
      <c r="AH240" s="437"/>
      <c r="AI240" s="437"/>
      <c r="AJ240" s="437"/>
      <c r="AK240" s="437"/>
      <c r="AL240" s="437"/>
      <c r="AM240" s="437"/>
      <c r="AN240" s="437"/>
      <c r="AO240" s="437"/>
      <c r="AP240" s="437"/>
      <c r="AQ240" s="437"/>
      <c r="AR240" s="437"/>
      <c r="AS240" s="437"/>
      <c r="AT240" s="437"/>
      <c r="AU240" s="437"/>
      <c r="AV240" s="437"/>
      <c r="AW240" s="437"/>
      <c r="AX240" s="437"/>
      <c r="AY240" s="437"/>
      <c r="AZ240" s="800"/>
      <c r="BA240" s="802"/>
      <c r="BB240" s="583"/>
      <c r="BC240" s="447"/>
      <c r="BD240" s="434"/>
      <c r="BE240" s="434"/>
      <c r="BF240" s="434"/>
      <c r="BG240" s="451"/>
      <c r="BH240" s="447"/>
      <c r="BI240" s="434"/>
      <c r="BJ240" s="434"/>
      <c r="BK240" s="434"/>
      <c r="BL240" s="451"/>
      <c r="BM240" s="447"/>
      <c r="BN240" s="434"/>
      <c r="BO240" s="434"/>
      <c r="BP240" s="434"/>
      <c r="BQ240" s="451"/>
      <c r="BR240" s="447"/>
      <c r="BS240" s="434"/>
      <c r="BT240" s="434"/>
      <c r="BU240" s="434"/>
      <c r="BV240" s="434"/>
      <c r="BW240" s="434"/>
      <c r="BX240" s="434"/>
      <c r="BY240" s="435"/>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307" customFormat="true" ht="15" customHeight="true" x14ac:dyDescent="0.2">
      <c r="A241" s="158"/>
      <c r="B241" s="129"/>
      <c r="C241" s="79"/>
      <c r="D241" s="150"/>
      <c r="E241" s="150"/>
      <c r="F241" s="150"/>
      <c r="G241" s="139"/>
      <c r="H241" s="78"/>
      <c r="I241" s="150"/>
      <c r="J241" s="150"/>
      <c r="K241" s="150"/>
      <c r="L241" s="145"/>
      <c r="M241" s="79"/>
      <c r="N241" s="150"/>
      <c r="O241" s="150"/>
      <c r="P241" s="150"/>
      <c r="Q241" s="139"/>
      <c r="R241" s="78"/>
      <c r="S241" s="150"/>
      <c r="T241" s="150"/>
      <c r="U241" s="150"/>
      <c r="V241" s="150"/>
      <c r="W241" s="150"/>
      <c r="X241" s="150"/>
      <c r="Y241" s="145"/>
      <c r="Z241" s="437"/>
      <c r="AA241" s="437"/>
      <c r="AB241" s="437"/>
      <c r="AC241" s="437"/>
      <c r="AD241" s="437"/>
      <c r="AE241" s="437"/>
      <c r="AF241" s="437"/>
      <c r="AG241" s="437"/>
      <c r="AH241" s="437"/>
      <c r="AI241" s="437"/>
      <c r="AJ241" s="437"/>
      <c r="AK241" s="437"/>
      <c r="AL241" s="437"/>
      <c r="AM241" s="437"/>
      <c r="AN241" s="437"/>
      <c r="AO241" s="437"/>
      <c r="AP241" s="437"/>
      <c r="AQ241" s="437"/>
      <c r="AR241" s="437"/>
      <c r="AS241" s="437"/>
      <c r="AT241" s="437"/>
      <c r="AU241" s="437"/>
      <c r="AV241" s="437"/>
      <c r="AW241" s="437"/>
      <c r="AX241" s="437"/>
      <c r="AY241" s="437"/>
      <c r="AZ241" s="800"/>
      <c r="BA241" s="802"/>
      <c r="BB241" s="583"/>
      <c r="BC241" s="447"/>
      <c r="BD241" s="434"/>
      <c r="BE241" s="434"/>
      <c r="BF241" s="434"/>
      <c r="BG241" s="451"/>
      <c r="BH241" s="447"/>
      <c r="BI241" s="434"/>
      <c r="BJ241" s="434"/>
      <c r="BK241" s="434"/>
      <c r="BL241" s="451"/>
      <c r="BM241" s="447"/>
      <c r="BN241" s="434"/>
      <c r="BO241" s="434"/>
      <c r="BP241" s="434"/>
      <c r="BQ241" s="451"/>
      <c r="BR241" s="447"/>
      <c r="BS241" s="434"/>
      <c r="BT241" s="434"/>
      <c r="BU241" s="434"/>
      <c r="BV241" s="434"/>
      <c r="BW241" s="434"/>
      <c r="BX241" s="434"/>
      <c r="BY241" s="435"/>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307" customFormat="true" ht="15" customHeight="true" x14ac:dyDescent="0.2">
      <c r="A242" s="158"/>
      <c r="B242" s="129"/>
      <c r="C242" s="79"/>
      <c r="D242" s="150"/>
      <c r="E242" s="150"/>
      <c r="F242" s="150"/>
      <c r="G242" s="139"/>
      <c r="H242" s="78"/>
      <c r="I242" s="150"/>
      <c r="J242" s="150"/>
      <c r="K242" s="150"/>
      <c r="L242" s="145"/>
      <c r="M242" s="79"/>
      <c r="N242" s="150"/>
      <c r="O242" s="150"/>
      <c r="P242" s="150"/>
      <c r="Q242" s="139"/>
      <c r="R242" s="78"/>
      <c r="S242" s="150"/>
      <c r="T242" s="150"/>
      <c r="U242" s="150"/>
      <c r="V242" s="150"/>
      <c r="W242" s="150"/>
      <c r="X242" s="150"/>
      <c r="Y242" s="145"/>
      <c r="Z242" s="437"/>
      <c r="AA242" s="437"/>
      <c r="AB242" s="437"/>
      <c r="AC242" s="437"/>
      <c r="AD242" s="437"/>
      <c r="AE242" s="437"/>
      <c r="AF242" s="437"/>
      <c r="AG242" s="437"/>
      <c r="AH242" s="437"/>
      <c r="AI242" s="437"/>
      <c r="AJ242" s="437"/>
      <c r="AK242" s="437"/>
      <c r="AL242" s="437"/>
      <c r="AM242" s="437"/>
      <c r="AN242" s="437"/>
      <c r="AO242" s="437"/>
      <c r="AP242" s="437"/>
      <c r="AQ242" s="437"/>
      <c r="AR242" s="437"/>
      <c r="AS242" s="437"/>
      <c r="AT242" s="437"/>
      <c r="AU242" s="437"/>
      <c r="AV242" s="437"/>
      <c r="AW242" s="437"/>
      <c r="AX242" s="437"/>
      <c r="AY242" s="437"/>
      <c r="AZ242" s="800"/>
      <c r="BA242" s="802"/>
      <c r="BB242" s="583"/>
      <c r="BC242" s="447"/>
      <c r="BD242" s="434"/>
      <c r="BE242" s="434"/>
      <c r="BF242" s="434"/>
      <c r="BG242" s="451"/>
      <c r="BH242" s="447"/>
      <c r="BI242" s="434"/>
      <c r="BJ242" s="434"/>
      <c r="BK242" s="434"/>
      <c r="BL242" s="451"/>
      <c r="BM242" s="447"/>
      <c r="BN242" s="434"/>
      <c r="BO242" s="434"/>
      <c r="BP242" s="434"/>
      <c r="BQ242" s="451"/>
      <c r="BR242" s="447"/>
      <c r="BS242" s="434"/>
      <c r="BT242" s="434"/>
      <c r="BU242" s="434"/>
      <c r="BV242" s="434"/>
      <c r="BW242" s="434"/>
      <c r="BX242" s="434"/>
      <c r="BY242" s="435"/>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307" customFormat="true" ht="15" customHeight="true" x14ac:dyDescent="0.2">
      <c r="A243" s="158"/>
      <c r="B243" s="129"/>
      <c r="C243" s="79"/>
      <c r="D243" s="150"/>
      <c r="E243" s="150"/>
      <c r="F243" s="150"/>
      <c r="G243" s="139"/>
      <c r="H243" s="78"/>
      <c r="I243" s="150"/>
      <c r="J243" s="150"/>
      <c r="K243" s="150"/>
      <c r="L243" s="145"/>
      <c r="M243" s="79"/>
      <c r="N243" s="150"/>
      <c r="O243" s="150"/>
      <c r="P243" s="150"/>
      <c r="Q243" s="139"/>
      <c r="R243" s="78"/>
      <c r="S243" s="150"/>
      <c r="T243" s="150"/>
      <c r="U243" s="150"/>
      <c r="V243" s="150"/>
      <c r="W243" s="150"/>
      <c r="X243" s="150"/>
      <c r="Y243" s="145"/>
      <c r="Z243" s="437"/>
      <c r="AA243" s="437"/>
      <c r="AB243" s="437"/>
      <c r="AC243" s="437"/>
      <c r="AD243" s="437"/>
      <c r="AE243" s="437"/>
      <c r="AF243" s="437"/>
      <c r="AG243" s="437"/>
      <c r="AH243" s="437"/>
      <c r="AI243" s="437"/>
      <c r="AJ243" s="437"/>
      <c r="AK243" s="437"/>
      <c r="AL243" s="437"/>
      <c r="AM243" s="437"/>
      <c r="AN243" s="437"/>
      <c r="AO243" s="437"/>
      <c r="AP243" s="437"/>
      <c r="AQ243" s="437"/>
      <c r="AR243" s="437"/>
      <c r="AS243" s="437"/>
      <c r="AT243" s="437"/>
      <c r="AU243" s="437"/>
      <c r="AV243" s="437"/>
      <c r="AW243" s="437"/>
      <c r="AX243" s="437"/>
      <c r="AY243" s="437"/>
      <c r="AZ243" s="800"/>
      <c r="BA243" s="802"/>
      <c r="BB243" s="583"/>
      <c r="BC243" s="447"/>
      <c r="BD243" s="434"/>
      <c r="BE243" s="434"/>
      <c r="BF243" s="434"/>
      <c r="BG243" s="451"/>
      <c r="BH243" s="447"/>
      <c r="BI243" s="434"/>
      <c r="BJ243" s="434"/>
      <c r="BK243" s="434"/>
      <c r="BL243" s="451"/>
      <c r="BM243" s="447"/>
      <c r="BN243" s="434"/>
      <c r="BO243" s="434"/>
      <c r="BP243" s="434"/>
      <c r="BQ243" s="451"/>
      <c r="BR243" s="447"/>
      <c r="BS243" s="434"/>
      <c r="BT243" s="434"/>
      <c r="BU243" s="434"/>
      <c r="BV243" s="434"/>
      <c r="BW243" s="434"/>
      <c r="BX243" s="434"/>
      <c r="BY243" s="435"/>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307" customFormat="true" ht="15" customHeight="true" x14ac:dyDescent="0.2">
      <c r="A244" s="158"/>
      <c r="B244" s="129"/>
      <c r="C244" s="79"/>
      <c r="D244" s="150"/>
      <c r="E244" s="150"/>
      <c r="F244" s="150"/>
      <c r="G244" s="139"/>
      <c r="H244" s="78"/>
      <c r="I244" s="150"/>
      <c r="J244" s="150"/>
      <c r="K244" s="150"/>
      <c r="L244" s="145"/>
      <c r="M244" s="79"/>
      <c r="N244" s="150"/>
      <c r="O244" s="150"/>
      <c r="P244" s="150"/>
      <c r="Q244" s="139"/>
      <c r="R244" s="78"/>
      <c r="S244" s="150"/>
      <c r="T244" s="150"/>
      <c r="U244" s="150"/>
      <c r="V244" s="150"/>
      <c r="W244" s="150"/>
      <c r="X244" s="150"/>
      <c r="Y244" s="145"/>
      <c r="Z244" s="437"/>
      <c r="AA244" s="437"/>
      <c r="AB244" s="437"/>
      <c r="AC244" s="437"/>
      <c r="AD244" s="437"/>
      <c r="AE244" s="437"/>
      <c r="AF244" s="437"/>
      <c r="AG244" s="437"/>
      <c r="AH244" s="437"/>
      <c r="AI244" s="437"/>
      <c r="AJ244" s="437"/>
      <c r="AK244" s="437"/>
      <c r="AL244" s="437"/>
      <c r="AM244" s="437"/>
      <c r="AN244" s="437"/>
      <c r="AO244" s="437"/>
      <c r="AP244" s="437"/>
      <c r="AQ244" s="437"/>
      <c r="AR244" s="437"/>
      <c r="AS244" s="437"/>
      <c r="AT244" s="437"/>
      <c r="AU244" s="437"/>
      <c r="AV244" s="437"/>
      <c r="AW244" s="437"/>
      <c r="AX244" s="437"/>
      <c r="AY244" s="437"/>
      <c r="AZ244" s="800"/>
      <c r="BA244" s="802"/>
      <c r="BB244" s="583"/>
      <c r="BC244" s="447"/>
      <c r="BD244" s="434"/>
      <c r="BE244" s="434"/>
      <c r="BF244" s="434"/>
      <c r="BG244" s="451"/>
      <c r="BH244" s="447"/>
      <c r="BI244" s="434"/>
      <c r="BJ244" s="434"/>
      <c r="BK244" s="434"/>
      <c r="BL244" s="451"/>
      <c r="BM244" s="447"/>
      <c r="BN244" s="434"/>
      <c r="BO244" s="434"/>
      <c r="BP244" s="434"/>
      <c r="BQ244" s="451"/>
      <c r="BR244" s="447"/>
      <c r="BS244" s="434"/>
      <c r="BT244" s="434"/>
      <c r="BU244" s="434"/>
      <c r="BV244" s="434"/>
      <c r="BW244" s="434"/>
      <c r="BX244" s="434"/>
      <c r="BY244" s="435"/>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307" customFormat="true" ht="15" customHeight="true" x14ac:dyDescent="0.2">
      <c r="A245" s="158"/>
      <c r="B245" s="129"/>
      <c r="C245" s="79"/>
      <c r="D245" s="150"/>
      <c r="E245" s="150"/>
      <c r="F245" s="150"/>
      <c r="G245" s="139"/>
      <c r="H245" s="78"/>
      <c r="I245" s="150"/>
      <c r="J245" s="150"/>
      <c r="K245" s="150"/>
      <c r="L245" s="145"/>
      <c r="M245" s="79"/>
      <c r="N245" s="150"/>
      <c r="O245" s="150"/>
      <c r="P245" s="150"/>
      <c r="Q245" s="139"/>
      <c r="R245" s="78"/>
      <c r="S245" s="150"/>
      <c r="T245" s="150"/>
      <c r="U245" s="150"/>
      <c r="V245" s="150"/>
      <c r="W245" s="150"/>
      <c r="X245" s="150"/>
      <c r="Y245" s="145"/>
      <c r="Z245" s="437"/>
      <c r="AA245" s="437"/>
      <c r="AB245" s="437"/>
      <c r="AC245" s="437"/>
      <c r="AD245" s="437"/>
      <c r="AE245" s="437"/>
      <c r="AF245" s="437"/>
      <c r="AG245" s="437"/>
      <c r="AH245" s="437"/>
      <c r="AI245" s="437"/>
      <c r="AJ245" s="437"/>
      <c r="AK245" s="437"/>
      <c r="AL245" s="437"/>
      <c r="AM245" s="437"/>
      <c r="AN245" s="437"/>
      <c r="AO245" s="437"/>
      <c r="AP245" s="437"/>
      <c r="AQ245" s="437"/>
      <c r="AR245" s="437"/>
      <c r="AS245" s="437"/>
      <c r="AT245" s="437"/>
      <c r="AU245" s="437"/>
      <c r="AV245" s="437"/>
      <c r="AW245" s="437"/>
      <c r="AX245" s="437"/>
      <c r="AY245" s="437"/>
      <c r="AZ245" s="800"/>
      <c r="BA245" s="802"/>
      <c r="BB245" s="583"/>
      <c r="BC245" s="447"/>
      <c r="BD245" s="434"/>
      <c r="BE245" s="434"/>
      <c r="BF245" s="434"/>
      <c r="BG245" s="451"/>
      <c r="BH245" s="447"/>
      <c r="BI245" s="434"/>
      <c r="BJ245" s="434"/>
      <c r="BK245" s="434"/>
      <c r="BL245" s="451"/>
      <c r="BM245" s="447"/>
      <c r="BN245" s="434"/>
      <c r="BO245" s="434"/>
      <c r="BP245" s="434"/>
      <c r="BQ245" s="451"/>
      <c r="BR245" s="447"/>
      <c r="BS245" s="434"/>
      <c r="BT245" s="434"/>
      <c r="BU245" s="434"/>
      <c r="BV245" s="434"/>
      <c r="BW245" s="434"/>
      <c r="BX245" s="434"/>
      <c r="BY245" s="435"/>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307" customFormat="true" ht="15" customHeight="true" x14ac:dyDescent="0.2">
      <c r="A246" s="158"/>
      <c r="B246" s="129"/>
      <c r="C246" s="79"/>
      <c r="D246" s="150"/>
      <c r="E246" s="150"/>
      <c r="F246" s="150"/>
      <c r="G246" s="139"/>
      <c r="H246" s="78"/>
      <c r="I246" s="150"/>
      <c r="J246" s="150"/>
      <c r="K246" s="150"/>
      <c r="L246" s="145"/>
      <c r="M246" s="79"/>
      <c r="N246" s="150"/>
      <c r="O246" s="150"/>
      <c r="P246" s="150"/>
      <c r="Q246" s="139"/>
      <c r="R246" s="78"/>
      <c r="S246" s="150"/>
      <c r="T246" s="150"/>
      <c r="U246" s="150"/>
      <c r="V246" s="150"/>
      <c r="W246" s="150"/>
      <c r="X246" s="150"/>
      <c r="Y246" s="145"/>
      <c r="Z246" s="437"/>
      <c r="AA246" s="437"/>
      <c r="AB246" s="437"/>
      <c r="AC246" s="437"/>
      <c r="AD246" s="437"/>
      <c r="AE246" s="437"/>
      <c r="AF246" s="437"/>
      <c r="AG246" s="437"/>
      <c r="AH246" s="437"/>
      <c r="AI246" s="437"/>
      <c r="AJ246" s="437"/>
      <c r="AK246" s="437"/>
      <c r="AL246" s="437"/>
      <c r="AM246" s="437"/>
      <c r="AN246" s="437"/>
      <c r="AO246" s="437"/>
      <c r="AP246" s="437"/>
      <c r="AQ246" s="437"/>
      <c r="AR246" s="437"/>
      <c r="AS246" s="437"/>
      <c r="AT246" s="437"/>
      <c r="AU246" s="437"/>
      <c r="AV246" s="437"/>
      <c r="AW246" s="437"/>
      <c r="AX246" s="437"/>
      <c r="AY246" s="437"/>
      <c r="AZ246" s="800"/>
      <c r="BA246" s="802"/>
      <c r="BB246" s="583"/>
      <c r="BC246" s="447"/>
      <c r="BD246" s="434"/>
      <c r="BE246" s="434"/>
      <c r="BF246" s="434"/>
      <c r="BG246" s="451"/>
      <c r="BH246" s="447"/>
      <c r="BI246" s="434"/>
      <c r="BJ246" s="434"/>
      <c r="BK246" s="434"/>
      <c r="BL246" s="451"/>
      <c r="BM246" s="447"/>
      <c r="BN246" s="434"/>
      <c r="BO246" s="434"/>
      <c r="BP246" s="434"/>
      <c r="BQ246" s="451"/>
      <c r="BR246" s="447"/>
      <c r="BS246" s="434"/>
      <c r="BT246" s="434"/>
      <c r="BU246" s="434"/>
      <c r="BV246" s="434"/>
      <c r="BW246" s="434"/>
      <c r="BX246" s="434"/>
      <c r="BY246" s="435"/>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307" customFormat="true" ht="15" customHeight="true" x14ac:dyDescent="0.2">
      <c r="A247" s="158"/>
      <c r="B247" s="129"/>
      <c r="C247" s="79"/>
      <c r="D247" s="150"/>
      <c r="E247" s="150"/>
      <c r="F247" s="150"/>
      <c r="G247" s="139"/>
      <c r="H247" s="78"/>
      <c r="I247" s="150"/>
      <c r="J247" s="150"/>
      <c r="K247" s="150"/>
      <c r="L247" s="145"/>
      <c r="M247" s="79"/>
      <c r="N247" s="150"/>
      <c r="O247" s="150"/>
      <c r="P247" s="150"/>
      <c r="Q247" s="139"/>
      <c r="R247" s="78"/>
      <c r="S247" s="150"/>
      <c r="T247" s="150"/>
      <c r="U247" s="150"/>
      <c r="V247" s="150"/>
      <c r="W247" s="150"/>
      <c r="X247" s="150"/>
      <c r="Y247" s="145"/>
      <c r="Z247" s="437"/>
      <c r="AA247" s="437"/>
      <c r="AB247" s="437"/>
      <c r="AC247" s="437"/>
      <c r="AD247" s="437"/>
      <c r="AE247" s="437"/>
      <c r="AF247" s="437"/>
      <c r="AG247" s="437"/>
      <c r="AH247" s="437"/>
      <c r="AI247" s="437"/>
      <c r="AJ247" s="437"/>
      <c r="AK247" s="437"/>
      <c r="AL247" s="437"/>
      <c r="AM247" s="437"/>
      <c r="AN247" s="437"/>
      <c r="AO247" s="437"/>
      <c r="AP247" s="437"/>
      <c r="AQ247" s="437"/>
      <c r="AR247" s="437"/>
      <c r="AS247" s="437"/>
      <c r="AT247" s="437"/>
      <c r="AU247" s="437"/>
      <c r="AV247" s="437"/>
      <c r="AW247" s="437"/>
      <c r="AX247" s="437"/>
      <c r="AY247" s="437"/>
      <c r="AZ247" s="800"/>
      <c r="BA247" s="802"/>
      <c r="BB247" s="583"/>
      <c r="BC247" s="447"/>
      <c r="BD247" s="434"/>
      <c r="BE247" s="434"/>
      <c r="BF247" s="434"/>
      <c r="BG247" s="451"/>
      <c r="BH247" s="447"/>
      <c r="BI247" s="434"/>
      <c r="BJ247" s="434"/>
      <c r="BK247" s="434"/>
      <c r="BL247" s="451"/>
      <c r="BM247" s="447"/>
      <c r="BN247" s="434"/>
      <c r="BO247" s="434"/>
      <c r="BP247" s="434"/>
      <c r="BQ247" s="451"/>
      <c r="BR247" s="447"/>
      <c r="BS247" s="434"/>
      <c r="BT247" s="434"/>
      <c r="BU247" s="434"/>
      <c r="BV247" s="434"/>
      <c r="BW247" s="434"/>
      <c r="BX247" s="434"/>
      <c r="BY247" s="435"/>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307" customFormat="true" ht="15" customHeight="true" x14ac:dyDescent="0.2">
      <c r="A248" s="60"/>
      <c r="B248" s="119"/>
      <c r="C248" s="64"/>
      <c r="D248" s="103"/>
      <c r="E248" s="103"/>
      <c r="F248" s="103"/>
      <c r="G248" s="102"/>
      <c r="H248" s="63"/>
      <c r="I248" s="103"/>
      <c r="J248" s="103"/>
      <c r="K248" s="103"/>
      <c r="L248" s="62"/>
      <c r="M248" s="64"/>
      <c r="N248" s="103"/>
      <c r="O248" s="103"/>
      <c r="P248" s="103"/>
      <c r="Q248" s="102"/>
      <c r="R248" s="63"/>
      <c r="S248" s="103"/>
      <c r="T248" s="103"/>
      <c r="U248" s="103"/>
      <c r="V248" s="103"/>
      <c r="W248" s="103"/>
      <c r="X248" s="103"/>
      <c r="Y248" s="62"/>
      <c r="Z248" s="437"/>
      <c r="AA248" s="437"/>
      <c r="AB248" s="437"/>
      <c r="AC248" s="437"/>
      <c r="AD248" s="437"/>
      <c r="AE248" s="437"/>
      <c r="AF248" s="437"/>
      <c r="AG248" s="437"/>
      <c r="AH248" s="437"/>
      <c r="AI248" s="437"/>
      <c r="AJ248" s="437"/>
      <c r="AK248" s="437"/>
      <c r="AL248" s="437"/>
      <c r="AM248" s="437"/>
      <c r="AN248" s="437"/>
      <c r="AO248" s="437"/>
      <c r="AP248" s="437"/>
      <c r="AQ248" s="437"/>
      <c r="AR248" s="437"/>
      <c r="AS248" s="437"/>
      <c r="AT248" s="437"/>
      <c r="AU248" s="437"/>
      <c r="AV248" s="437"/>
      <c r="AW248" s="437"/>
      <c r="AX248" s="437"/>
      <c r="AY248" s="437"/>
      <c r="AZ248" s="800"/>
      <c r="BA248" s="802"/>
      <c r="BB248" s="583"/>
      <c r="BC248" s="450"/>
      <c r="BD248" s="449"/>
      <c r="BE248" s="449"/>
      <c r="BF248" s="449"/>
      <c r="BG248" s="453"/>
      <c r="BH248" s="450"/>
      <c r="BI248" s="449"/>
      <c r="BJ248" s="449"/>
      <c r="BK248" s="449"/>
      <c r="BL248" s="453"/>
      <c r="BM248" s="450"/>
      <c r="BN248" s="449"/>
      <c r="BO248" s="449"/>
      <c r="BP248" s="449"/>
      <c r="BQ248" s="453"/>
      <c r="BR248" s="450"/>
      <c r="BS248" s="449"/>
      <c r="BT248" s="449"/>
      <c r="BU248" s="449"/>
      <c r="BV248" s="449"/>
      <c r="BW248" s="449"/>
      <c r="BX248" s="449"/>
      <c r="BY248" s="452"/>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307" customFormat="true" ht="250.15" customHeight="true" x14ac:dyDescent="0.2">
      <c r="Z249" s="800"/>
      <c r="AA249" s="800"/>
      <c r="AB249" s="800"/>
      <c r="AC249" s="800"/>
      <c r="AD249" s="800"/>
      <c r="AE249" s="800"/>
      <c r="AF249" s="800"/>
      <c r="AG249" s="800"/>
      <c r="AH249" s="800"/>
      <c r="AI249" s="800"/>
      <c r="AJ249" s="800"/>
      <c r="AK249" s="800"/>
      <c r="AL249" s="800"/>
      <c r="AM249" s="800"/>
      <c r="AN249" s="800"/>
      <c r="AO249" s="800"/>
      <c r="AP249" s="800"/>
      <c r="AQ249" s="800"/>
      <c r="AR249" s="800"/>
      <c r="AS249" s="800"/>
      <c r="AT249" s="800"/>
      <c r="AU249" s="800"/>
      <c r="AV249" s="800"/>
      <c r="AW249" s="800"/>
      <c r="AX249" s="800"/>
      <c r="AY249" s="800"/>
      <c r="AZ249" s="800"/>
      <c r="BA249" s="304"/>
      <c r="BB249" s="302"/>
      <c r="BC249" s="302"/>
      <c r="BD249" s="302"/>
      <c r="BE249" s="302"/>
      <c r="BF249" s="302"/>
      <c r="BG249" s="302"/>
      <c r="BH249" s="302"/>
      <c r="BI249" s="302"/>
      <c r="BJ249" s="302"/>
      <c r="BK249" s="302"/>
      <c r="BL249" s="302"/>
      <c r="BM249" s="302"/>
      <c r="BN249" s="302"/>
      <c r="BO249" s="302"/>
      <c r="BP249" s="302"/>
      <c r="BQ249" s="302"/>
      <c r="BR249" s="302"/>
      <c r="BS249" s="302"/>
      <c r="BT249" s="302"/>
      <c r="BU249" s="302"/>
      <c r="BV249" s="302"/>
      <c r="BW249" s="302"/>
      <c r="BX249" s="302"/>
      <c r="BY249" s="304"/>
      <c r="BZ249" s="342"/>
      <c r="CA249" s="342"/>
      <c r="CB249" s="342"/>
      <c r="CC249" s="342"/>
      <c r="CD249" s="342"/>
      <c r="CE249" s="342"/>
      <c r="CF249" s="342"/>
      <c r="CG249" s="342"/>
      <c r="CH249" s="342"/>
      <c r="CI249" s="342"/>
      <c r="CJ249" s="342"/>
      <c r="CK249" s="342"/>
      <c r="CL249" s="342"/>
      <c r="CM249" s="342"/>
      <c r="CN249" s="342"/>
      <c r="CO249" s="342"/>
      <c r="CP249" s="342"/>
      <c r="CQ249" s="342"/>
      <c r="CR249" s="342"/>
      <c r="CS249" s="342"/>
      <c r="CT249" s="342"/>
      <c r="CU249" s="342"/>
      <c r="CV249" s="342"/>
      <c r="CW249" s="342"/>
      <c r="CX249" s="342"/>
      <c r="CY249" s="342"/>
      <c r="CZ249" s="342"/>
    </row>
    <row r="250" s="511" customFormat="true" ht="19.15" customHeight="true" x14ac:dyDescent="0.2">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10"/>
      <c r="BB250" s="366"/>
      <c r="BC250" s="510"/>
      <c r="BD250" s="510"/>
      <c r="BE250" s="510"/>
      <c r="BF250" s="510"/>
      <c r="BG250" s="510"/>
      <c r="BH250" s="510"/>
      <c r="BI250" s="510"/>
      <c r="BJ250" s="510"/>
      <c r="BK250" s="510"/>
      <c r="BL250" s="510"/>
      <c r="BM250" s="510"/>
      <c r="BN250" s="510"/>
      <c r="BO250" s="510"/>
      <c r="BP250" s="510"/>
      <c r="BQ250" s="510"/>
      <c r="BR250" s="510"/>
      <c r="BS250" s="510"/>
      <c r="BT250" s="510"/>
      <c r="BU250" s="510"/>
      <c r="BV250" s="510"/>
      <c r="BW250" s="510"/>
      <c r="BX250" s="510"/>
      <c r="BY250" s="510"/>
      <c r="BZ250" s="338"/>
      <c r="CA250" s="338"/>
      <c r="CB250" s="338"/>
      <c r="CC250" s="338"/>
      <c r="CD250" s="338"/>
      <c r="CE250" s="338"/>
      <c r="CF250" s="338"/>
      <c r="CG250" s="338"/>
      <c r="CH250" s="338"/>
      <c r="CI250" s="338"/>
      <c r="CJ250" s="338"/>
      <c r="CK250" s="338"/>
      <c r="CL250" s="338"/>
      <c r="CM250" s="338"/>
      <c r="CN250" s="338"/>
      <c r="CO250" s="338"/>
      <c r="CP250" s="338"/>
      <c r="CQ250" s="338"/>
      <c r="CR250" s="338"/>
      <c r="CS250" s="338"/>
      <c r="CT250" s="338"/>
      <c r="CU250" s="338"/>
      <c r="CV250" s="338"/>
      <c r="CW250" s="338"/>
      <c r="CX250" s="338"/>
      <c r="CY250" s="338"/>
      <c r="CZ250" s="338"/>
    </row>
    <row r="251" s="511" customFormat="true" ht="12.75" x14ac:dyDescent="0.2">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10"/>
      <c r="BB251" s="366"/>
      <c r="BC251" s="510"/>
      <c r="BD251" s="510"/>
      <c r="BE251" s="510"/>
      <c r="BF251" s="510"/>
      <c r="BG251" s="510"/>
      <c r="BH251" s="510"/>
      <c r="BI251" s="510"/>
      <c r="BJ251" s="510"/>
      <c r="BK251" s="510"/>
      <c r="BL251" s="510"/>
      <c r="BM251" s="510"/>
      <c r="BN251" s="510"/>
      <c r="BO251" s="510"/>
      <c r="BP251" s="510"/>
      <c r="BQ251" s="510"/>
      <c r="BR251" s="510"/>
      <c r="BS251" s="510"/>
      <c r="BT251" s="510"/>
      <c r="BU251" s="510"/>
      <c r="BV251" s="510"/>
      <c r="BW251" s="510"/>
      <c r="BX251" s="510"/>
      <c r="BY251" s="510"/>
      <c r="BZ251" s="338"/>
      <c r="CA251" s="338"/>
      <c r="CB251" s="338"/>
      <c r="CC251" s="338"/>
      <c r="CD251" s="338"/>
      <c r="CE251" s="338"/>
      <c r="CF251" s="338"/>
      <c r="CG251" s="338"/>
      <c r="CH251" s="338"/>
      <c r="CI251" s="338"/>
      <c r="CJ251" s="338"/>
      <c r="CK251" s="338"/>
      <c r="CL251" s="338"/>
      <c r="CM251" s="338"/>
      <c r="CN251" s="338"/>
      <c r="CO251" s="338"/>
      <c r="CP251" s="338"/>
      <c r="CQ251" s="338"/>
      <c r="CR251" s="338"/>
      <c r="CS251" s="338"/>
      <c r="CT251" s="338"/>
      <c r="CU251" s="338"/>
      <c r="CV251" s="338"/>
      <c r="CW251" s="338"/>
      <c r="CX251" s="338"/>
      <c r="CY251" s="338"/>
      <c r="CZ251" s="338"/>
    </row>
    <row r="252" s="511" customFormat="true" ht="12.75" x14ac:dyDescent="0.2">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10"/>
      <c r="BB252" s="366"/>
      <c r="BC252" s="510"/>
      <c r="BD252" s="510"/>
      <c r="BE252" s="510"/>
      <c r="BF252" s="510"/>
      <c r="BG252" s="510"/>
      <c r="BH252" s="510"/>
      <c r="BI252" s="510"/>
      <c r="BJ252" s="510"/>
      <c r="BK252" s="510"/>
      <c r="BL252" s="510"/>
      <c r="BM252" s="510"/>
      <c r="BN252" s="510"/>
      <c r="BO252" s="510"/>
      <c r="BP252" s="510"/>
      <c r="BQ252" s="510"/>
      <c r="BR252" s="510"/>
      <c r="BS252" s="510"/>
      <c r="BT252" s="510"/>
      <c r="BU252" s="510"/>
      <c r="BV252" s="510"/>
      <c r="BW252" s="510"/>
      <c r="BX252" s="510"/>
      <c r="BY252" s="510"/>
      <c r="BZ252" s="338"/>
      <c r="CA252" s="338"/>
      <c r="CB252" s="338"/>
      <c r="CC252" s="338"/>
      <c r="CD252" s="338"/>
      <c r="CE252" s="338"/>
      <c r="CF252" s="338"/>
      <c r="CG252" s="338"/>
      <c r="CH252" s="338"/>
      <c r="CI252" s="338"/>
      <c r="CJ252" s="338"/>
      <c r="CK252" s="338"/>
      <c r="CL252" s="338"/>
      <c r="CM252" s="338"/>
      <c r="CN252" s="338"/>
      <c r="CO252" s="338"/>
      <c r="CP252" s="338"/>
      <c r="CQ252" s="338"/>
      <c r="CR252" s="338"/>
      <c r="CS252" s="338"/>
      <c r="CT252" s="338"/>
      <c r="CU252" s="338"/>
      <c r="CV252" s="338"/>
      <c r="CW252" s="338"/>
      <c r="CX252" s="338"/>
      <c r="CY252" s="338"/>
      <c r="CZ252" s="338"/>
    </row>
    <row r="253" s="511" customFormat="true" ht="12.75" x14ac:dyDescent="0.2">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10"/>
      <c r="BB253" s="366"/>
      <c r="BC253" s="510"/>
      <c r="BD253" s="510"/>
      <c r="BE253" s="510"/>
      <c r="BF253" s="510"/>
      <c r="BG253" s="510"/>
      <c r="BH253" s="510"/>
      <c r="BI253" s="510"/>
      <c r="BJ253" s="510"/>
      <c r="BK253" s="510"/>
      <c r="BL253" s="510"/>
      <c r="BM253" s="510"/>
      <c r="BN253" s="510"/>
      <c r="BO253" s="510"/>
      <c r="BP253" s="510"/>
      <c r="BQ253" s="510"/>
      <c r="BR253" s="510"/>
      <c r="BS253" s="510"/>
      <c r="BT253" s="510"/>
      <c r="BU253" s="510"/>
      <c r="BV253" s="510"/>
      <c r="BW253" s="510"/>
      <c r="BX253" s="510"/>
      <c r="BY253" s="510"/>
      <c r="BZ253" s="338"/>
      <c r="CA253" s="338"/>
      <c r="CB253" s="338"/>
      <c r="CC253" s="338"/>
      <c r="CD253" s="338"/>
      <c r="CE253" s="338"/>
      <c r="CF253" s="338"/>
      <c r="CG253" s="338"/>
      <c r="CH253" s="338"/>
      <c r="CI253" s="338"/>
      <c r="CJ253" s="338"/>
      <c r="CK253" s="338"/>
      <c r="CL253" s="338"/>
      <c r="CM253" s="338"/>
      <c r="CN253" s="338"/>
      <c r="CO253" s="338"/>
      <c r="CP253" s="338"/>
      <c r="CQ253" s="338"/>
      <c r="CR253" s="338"/>
      <c r="CS253" s="338"/>
      <c r="CT253" s="338"/>
      <c r="CU253" s="338"/>
      <c r="CV253" s="338"/>
      <c r="CW253" s="338"/>
      <c r="CX253" s="338"/>
      <c r="CY253" s="338"/>
      <c r="CZ253" s="338"/>
    </row>
    <row r="254" s="511" customFormat="true" ht="12.75" x14ac:dyDescent="0.2">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10"/>
      <c r="BB254" s="366"/>
      <c r="BC254" s="510"/>
      <c r="BD254" s="510"/>
      <c r="BE254" s="510"/>
      <c r="BF254" s="510"/>
      <c r="BG254" s="510"/>
      <c r="BH254" s="510"/>
      <c r="BI254" s="510"/>
      <c r="BJ254" s="510"/>
      <c r="BK254" s="510"/>
      <c r="BL254" s="510"/>
      <c r="BM254" s="510"/>
      <c r="BN254" s="510"/>
      <c r="BO254" s="510"/>
      <c r="BP254" s="510"/>
      <c r="BQ254" s="510"/>
      <c r="BR254" s="510"/>
      <c r="BS254" s="510"/>
      <c r="BT254" s="510"/>
      <c r="BU254" s="510"/>
      <c r="BV254" s="510"/>
      <c r="BW254" s="510"/>
      <c r="BX254" s="510"/>
      <c r="BY254" s="510"/>
      <c r="BZ254" s="338"/>
      <c r="CA254" s="338"/>
      <c r="CB254" s="338"/>
      <c r="CC254" s="338"/>
      <c r="CD254" s="338"/>
      <c r="CE254" s="338"/>
      <c r="CF254" s="338"/>
      <c r="CG254" s="338"/>
      <c r="CH254" s="338"/>
      <c r="CI254" s="338"/>
      <c r="CJ254" s="338"/>
      <c r="CK254" s="338"/>
      <c r="CL254" s="338"/>
      <c r="CM254" s="338"/>
      <c r="CN254" s="338"/>
      <c r="CO254" s="338"/>
      <c r="CP254" s="338"/>
      <c r="CQ254" s="338"/>
      <c r="CR254" s="338"/>
      <c r="CS254" s="338"/>
      <c r="CT254" s="338"/>
      <c r="CU254" s="338"/>
      <c r="CV254" s="338"/>
      <c r="CW254" s="338"/>
      <c r="CX254" s="338"/>
      <c r="CY254" s="338"/>
      <c r="CZ254" s="338"/>
    </row>
    <row r="255" s="511" customFormat="true" ht="12.75" x14ac:dyDescent="0.2">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10"/>
      <c r="BB255" s="366"/>
      <c r="BC255" s="510"/>
      <c r="BD255" s="510"/>
      <c r="BE255" s="510"/>
      <c r="BF255" s="510"/>
      <c r="BG255" s="510"/>
      <c r="BH255" s="510"/>
      <c r="BI255" s="510"/>
      <c r="BJ255" s="510"/>
      <c r="BK255" s="510"/>
      <c r="BL255" s="510"/>
      <c r="BM255" s="510"/>
      <c r="BN255" s="510"/>
      <c r="BO255" s="510"/>
      <c r="BP255" s="510"/>
      <c r="BQ255" s="510"/>
      <c r="BR255" s="510"/>
      <c r="BS255" s="510"/>
      <c r="BT255" s="510"/>
      <c r="BU255" s="510"/>
      <c r="BV255" s="510"/>
      <c r="BW255" s="510"/>
      <c r="BX255" s="510"/>
      <c r="BY255" s="510"/>
      <c r="BZ255" s="338"/>
      <c r="CA255" s="338"/>
      <c r="CB255" s="338"/>
      <c r="CC255" s="338"/>
      <c r="CD255" s="338"/>
      <c r="CE255" s="338"/>
      <c r="CF255" s="338"/>
      <c r="CG255" s="338"/>
      <c r="CH255" s="338"/>
      <c r="CI255" s="338"/>
      <c r="CJ255" s="338"/>
      <c r="CK255" s="338"/>
      <c r="CL255" s="338"/>
      <c r="CM255" s="338"/>
      <c r="CN255" s="338"/>
      <c r="CO255" s="338"/>
      <c r="CP255" s="338"/>
      <c r="CQ255" s="338"/>
      <c r="CR255" s="338"/>
      <c r="CS255" s="338"/>
      <c r="CT255" s="338"/>
      <c r="CU255" s="338"/>
      <c r="CV255" s="338"/>
      <c r="CW255" s="338"/>
      <c r="CX255" s="338"/>
      <c r="CY255" s="338"/>
      <c r="CZ255" s="338"/>
    </row>
    <row r="256" s="511" customFormat="true" ht="12.75" x14ac:dyDescent="0.2">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10"/>
      <c r="BB256" s="366"/>
      <c r="BC256" s="510"/>
      <c r="BD256" s="510"/>
      <c r="BE256" s="510"/>
      <c r="BF256" s="510"/>
      <c r="BG256" s="510"/>
      <c r="BH256" s="510"/>
      <c r="BI256" s="510"/>
      <c r="BJ256" s="510"/>
      <c r="BK256" s="510"/>
      <c r="BL256" s="510"/>
      <c r="BM256" s="510"/>
      <c r="BN256" s="510"/>
      <c r="BO256" s="510"/>
      <c r="BP256" s="510"/>
      <c r="BQ256" s="510"/>
      <c r="BR256" s="510"/>
      <c r="BS256" s="510"/>
      <c r="BT256" s="510"/>
      <c r="BU256" s="510"/>
      <c r="BV256" s="510"/>
      <c r="BW256" s="510"/>
      <c r="BX256" s="510"/>
      <c r="BY256" s="510"/>
      <c r="BZ256" s="338"/>
      <c r="CA256" s="338"/>
      <c r="CB256" s="338"/>
      <c r="CC256" s="338"/>
      <c r="CD256" s="338"/>
      <c r="CE256" s="338"/>
      <c r="CF256" s="338"/>
      <c r="CG256" s="338"/>
      <c r="CH256" s="338"/>
      <c r="CI256" s="338"/>
      <c r="CJ256" s="338"/>
      <c r="CK256" s="338"/>
      <c r="CL256" s="338"/>
      <c r="CM256" s="338"/>
      <c r="CN256" s="338"/>
      <c r="CO256" s="338"/>
      <c r="CP256" s="338"/>
      <c r="CQ256" s="338"/>
      <c r="CR256" s="338"/>
      <c r="CS256" s="338"/>
      <c r="CT256" s="338"/>
      <c r="CU256" s="338"/>
      <c r="CV256" s="338"/>
      <c r="CW256" s="338"/>
      <c r="CX256" s="338"/>
      <c r="CY256" s="338"/>
      <c r="CZ256" s="338"/>
    </row>
    <row r="257" s="511" customFormat="true" ht="18" customHeight="true" x14ac:dyDescent="0.2">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10"/>
      <c r="BB257" s="366"/>
      <c r="BC257" s="510"/>
      <c r="BD257" s="510"/>
      <c r="BE257" s="510"/>
      <c r="BF257" s="510"/>
      <c r="BG257" s="510"/>
      <c r="BH257" s="510"/>
      <c r="BI257" s="510"/>
      <c r="BJ257" s="510"/>
      <c r="BK257" s="510"/>
      <c r="BL257" s="510"/>
      <c r="BM257" s="510"/>
      <c r="BN257" s="510"/>
      <c r="BO257" s="510"/>
      <c r="BP257" s="510"/>
      <c r="BQ257" s="510"/>
      <c r="BR257" s="510"/>
      <c r="BS257" s="510"/>
      <c r="BT257" s="510"/>
      <c r="BU257" s="510"/>
      <c r="BV257" s="510"/>
      <c r="BW257" s="510"/>
      <c r="BX257" s="510"/>
      <c r="BY257" s="510"/>
      <c r="BZ257" s="338"/>
      <c r="CA257" s="338"/>
      <c r="CB257" s="338"/>
      <c r="CC257" s="338"/>
      <c r="CD257" s="338"/>
      <c r="CE257" s="338"/>
      <c r="CF257" s="338"/>
      <c r="CG257" s="338"/>
      <c r="CH257" s="338"/>
      <c r="CI257" s="338"/>
      <c r="CJ257" s="338"/>
      <c r="CK257" s="338"/>
      <c r="CL257" s="338"/>
      <c r="CM257" s="338"/>
      <c r="CN257" s="338"/>
      <c r="CO257" s="338"/>
      <c r="CP257" s="338"/>
      <c r="CQ257" s="338"/>
      <c r="CR257" s="338"/>
      <c r="CS257" s="338"/>
      <c r="CT257" s="338"/>
      <c r="CU257" s="338"/>
      <c r="CV257" s="338"/>
      <c r="CW257" s="338"/>
      <c r="CX257" s="338"/>
      <c r="CY257" s="338"/>
      <c r="CZ257" s="338"/>
    </row>
    <row r="258" s="511" customFormat="true" ht="18" customHeight="true" x14ac:dyDescent="0.2">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10"/>
      <c r="BB258" s="366"/>
      <c r="BC258" s="510"/>
      <c r="BD258" s="510"/>
      <c r="BE258" s="510"/>
      <c r="BF258" s="510"/>
      <c r="BG258" s="510"/>
      <c r="BH258" s="510"/>
      <c r="BI258" s="510"/>
      <c r="BJ258" s="510"/>
      <c r="BK258" s="510"/>
      <c r="BL258" s="510"/>
      <c r="BM258" s="510"/>
      <c r="BN258" s="510"/>
      <c r="BO258" s="510"/>
      <c r="BP258" s="510"/>
      <c r="BQ258" s="510"/>
      <c r="BR258" s="510"/>
      <c r="BS258" s="510"/>
      <c r="BT258" s="510"/>
      <c r="BU258" s="510"/>
      <c r="BV258" s="510"/>
      <c r="BW258" s="510"/>
      <c r="BX258" s="510"/>
      <c r="BY258" s="510"/>
      <c r="BZ258" s="338"/>
      <c r="CA258" s="338"/>
      <c r="CB258" s="338"/>
      <c r="CC258" s="338"/>
      <c r="CD258" s="338"/>
      <c r="CE258" s="338"/>
      <c r="CF258" s="338"/>
      <c r="CG258" s="338"/>
      <c r="CH258" s="338"/>
      <c r="CI258" s="338"/>
      <c r="CJ258" s="338"/>
      <c r="CK258" s="338"/>
      <c r="CL258" s="338"/>
      <c r="CM258" s="338"/>
      <c r="CN258" s="338"/>
      <c r="CO258" s="338"/>
      <c r="CP258" s="338"/>
      <c r="CQ258" s="338"/>
      <c r="CR258" s="338"/>
      <c r="CS258" s="338"/>
      <c r="CT258" s="338"/>
      <c r="CU258" s="338"/>
      <c r="CV258" s="338"/>
      <c r="CW258" s="338"/>
      <c r="CX258" s="338"/>
      <c r="CY258" s="338"/>
      <c r="CZ258" s="338"/>
    </row>
    <row r="259" s="307" customFormat="true" ht="15" customHeight="true" x14ac:dyDescent="0.2">
      <c r="Z259" s="800"/>
      <c r="AA259" s="800"/>
      <c r="AB259" s="800"/>
      <c r="AC259" s="800"/>
      <c r="AD259" s="800"/>
      <c r="AE259" s="800"/>
      <c r="AF259" s="800"/>
      <c r="AG259" s="800"/>
      <c r="AH259" s="800"/>
      <c r="AI259" s="800"/>
      <c r="AJ259" s="800"/>
      <c r="AK259" s="800"/>
      <c r="AL259" s="800"/>
      <c r="AM259" s="800"/>
      <c r="AN259" s="800"/>
      <c r="AO259" s="800"/>
      <c r="AP259" s="800"/>
      <c r="AQ259" s="800"/>
      <c r="AR259" s="800"/>
      <c r="AS259" s="800"/>
      <c r="AT259" s="800"/>
      <c r="AU259" s="800"/>
      <c r="AV259" s="800"/>
      <c r="AW259" s="800"/>
      <c r="AX259" s="800"/>
      <c r="AY259" s="800"/>
      <c r="AZ259" s="800"/>
      <c r="BA259" s="344" t="s">
        <v>132</v>
      </c>
      <c r="BB259" s="309" t="s">
        <v>86</v>
      </c>
      <c r="BC259" s="1042" t="s">
        <v>116</v>
      </c>
      <c r="BD259" s="1043"/>
      <c r="BE259" s="1043"/>
      <c r="BF259" s="1043"/>
      <c r="BG259" s="1044"/>
      <c r="BH259" s="1042" t="s">
        <v>39</v>
      </c>
      <c r="BI259" s="1043"/>
      <c r="BJ259" s="1043"/>
      <c r="BK259" s="1043"/>
      <c r="BL259" s="1044"/>
      <c r="BM259" s="1042" t="s">
        <v>38</v>
      </c>
      <c r="BN259" s="1043"/>
      <c r="BO259" s="1043"/>
      <c r="BP259" s="1043"/>
      <c r="BQ259" s="1045"/>
      <c r="BR259" s="15" t="s">
        <v>144</v>
      </c>
      <c r="BS259" s="426"/>
      <c r="BT259" s="426"/>
      <c r="BU259" s="426"/>
      <c r="BV259" s="426"/>
      <c r="BW259" s="426"/>
      <c r="BX259" s="426"/>
      <c r="BY259" s="426"/>
      <c r="BZ259" s="342"/>
      <c r="CA259" s="342"/>
      <c r="CB259" s="342"/>
      <c r="CC259" s="342"/>
      <c r="CD259" s="342"/>
      <c r="CE259" s="342"/>
      <c r="CF259" s="342"/>
      <c r="CG259" s="342"/>
      <c r="CH259" s="342"/>
      <c r="CI259" s="342"/>
      <c r="CJ259" s="342"/>
      <c r="CK259" s="342"/>
      <c r="CL259" s="342"/>
      <c r="CM259" s="342"/>
      <c r="CN259" s="342"/>
      <c r="CO259" s="342"/>
      <c r="CP259" s="342"/>
      <c r="CQ259" s="342"/>
      <c r="CR259" s="342"/>
      <c r="CS259" s="342"/>
      <c r="CT259" s="342"/>
      <c r="CU259" s="342"/>
      <c r="CV259" s="342"/>
      <c r="CW259" s="342"/>
      <c r="CX259" s="342"/>
      <c r="CY259" s="342"/>
      <c r="CZ259" s="342"/>
    </row>
    <row r="260" s="307" customFormat="true" ht="12.75" x14ac:dyDescent="0.2">
      <c r="Z260" s="800"/>
      <c r="AA260" s="800"/>
      <c r="AB260" s="800"/>
      <c r="AC260" s="800"/>
      <c r="AD260" s="800"/>
      <c r="AE260" s="800"/>
      <c r="AF260" s="800"/>
      <c r="AG260" s="800"/>
      <c r="AH260" s="800"/>
      <c r="AI260" s="800"/>
      <c r="AJ260" s="800"/>
      <c r="AK260" s="800"/>
      <c r="AL260" s="800"/>
      <c r="AM260" s="800"/>
      <c r="AN260" s="800"/>
      <c r="AO260" s="800"/>
      <c r="AP260" s="800"/>
      <c r="AQ260" s="800"/>
      <c r="AR260" s="800"/>
      <c r="AS260" s="800"/>
      <c r="AT260" s="800"/>
      <c r="AU260" s="800"/>
      <c r="AV260" s="800"/>
      <c r="AW260" s="800"/>
      <c r="AX260" s="800"/>
      <c r="AY260" s="800"/>
      <c r="AZ260" s="800"/>
      <c r="BA260" s="329" t="s">
        <v>120</v>
      </c>
      <c r="BB260" s="328"/>
      <c r="BC260" s="455" t="s">
        <v>0</v>
      </c>
      <c r="BD260" s="326" t="s">
        <v>1</v>
      </c>
      <c r="BE260" s="326" t="s">
        <v>2</v>
      </c>
      <c r="BF260" s="326" t="s">
        <v>3</v>
      </c>
      <c r="BG260" s="456" t="s">
        <v>4</v>
      </c>
      <c r="BH260" s="455" t="s">
        <v>0</v>
      </c>
      <c r="BI260" s="326" t="s">
        <v>1</v>
      </c>
      <c r="BJ260" s="326" t="s">
        <v>2</v>
      </c>
      <c r="BK260" s="326" t="s">
        <v>3</v>
      </c>
      <c r="BL260" s="456" t="s">
        <v>4</v>
      </c>
      <c r="BM260" s="455" t="s">
        <v>0</v>
      </c>
      <c r="BN260" s="326" t="s">
        <v>1</v>
      </c>
      <c r="BO260" s="326" t="s">
        <v>2</v>
      </c>
      <c r="BP260" s="326" t="s">
        <v>3</v>
      </c>
      <c r="BQ260" s="456" t="s">
        <v>4</v>
      </c>
      <c r="BR260" s="455" t="s">
        <v>240</v>
      </c>
      <c r="BS260" s="326" t="s">
        <v>241</v>
      </c>
      <c r="BT260" s="326" t="s">
        <v>242</v>
      </c>
      <c r="BU260" s="326" t="s">
        <v>243</v>
      </c>
      <c r="BV260" s="326" t="s">
        <v>244</v>
      </c>
      <c r="BW260" s="326" t="s">
        <v>245</v>
      </c>
      <c r="BX260" s="326" t="s">
        <v>246</v>
      </c>
      <c r="BY260" s="327" t="s">
        <v>247</v>
      </c>
      <c r="BZ260" s="803"/>
      <c r="CA260" s="803"/>
      <c r="CB260" s="803"/>
      <c r="CC260" s="803"/>
      <c r="CD260" s="803"/>
      <c r="CE260" s="803"/>
      <c r="CF260" s="803"/>
      <c r="CG260" s="803"/>
      <c r="CH260" s="803"/>
      <c r="CI260" s="803"/>
      <c r="CJ260" s="803"/>
      <c r="CK260" s="803"/>
      <c r="CL260" s="803"/>
      <c r="CM260" s="803"/>
      <c r="CN260" s="803"/>
      <c r="CO260" s="803"/>
      <c r="CP260" s="803"/>
      <c r="CQ260" s="803"/>
      <c r="CR260" s="803"/>
      <c r="CS260" s="803"/>
      <c r="CT260" s="803"/>
      <c r="CU260" s="803"/>
      <c r="CV260" s="803"/>
      <c r="CW260" s="803"/>
      <c r="CX260" s="803"/>
      <c r="CY260" s="803"/>
      <c r="CZ260" s="803"/>
    </row>
    <row r="261" s="307" customFormat="true" ht="15" customHeight="true" x14ac:dyDescent="0.2">
      <c r="Z261" s="800"/>
      <c r="AA261" s="800"/>
      <c r="AB261" s="800"/>
      <c r="AC261" s="800"/>
      <c r="AD261" s="800"/>
      <c r="AE261" s="800"/>
      <c r="AF261" s="800"/>
      <c r="AG261" s="800"/>
      <c r="AH261" s="800"/>
      <c r="AI261" s="800"/>
      <c r="AJ261" s="800"/>
      <c r="AK261" s="800"/>
      <c r="AL261" s="800"/>
      <c r="AM261" s="800"/>
      <c r="AN261" s="800"/>
      <c r="AO261" s="800"/>
      <c r="AP261" s="800"/>
      <c r="AQ261" s="800"/>
      <c r="AR261" s="800"/>
      <c r="AS261" s="800"/>
      <c r="AT261" s="800"/>
      <c r="AU261" s="800"/>
      <c r="AV261" s="800"/>
      <c r="AW261" s="800"/>
      <c r="AX261" s="800"/>
      <c r="AY261" s="800"/>
      <c r="AZ261" s="800"/>
      <c r="BA261" s="1041" t="s">
        <v>74</v>
      </c>
      <c r="BB261" s="585" t="s">
        <v>50</v>
      </c>
      <c r="BC261" s="42" t="s">
        <v>36</v>
      </c>
      <c r="BD261" s="38" t="s">
        <v>36</v>
      </c>
      <c r="BE261" s="38" t="s">
        <v>36</v>
      </c>
      <c r="BF261" s="38" t="s">
        <v>36</v>
      </c>
      <c r="BG261" s="33" t="s">
        <v>36</v>
      </c>
      <c r="BH261" s="42" t="s">
        <v>36</v>
      </c>
      <c r="BI261" s="38" t="s">
        <v>36</v>
      </c>
      <c r="BJ261" s="38" t="s">
        <v>36</v>
      </c>
      <c r="BK261" s="38" t="s">
        <v>36</v>
      </c>
      <c r="BL261" s="33" t="s">
        <v>36</v>
      </c>
      <c r="BM261" s="42" t="s">
        <v>36</v>
      </c>
      <c r="BN261" s="38" t="s">
        <v>36</v>
      </c>
      <c r="BO261" s="38" t="s">
        <v>36</v>
      </c>
      <c r="BP261" s="38" t="s">
        <v>36</v>
      </c>
      <c r="BQ261" s="33" t="s">
        <v>36</v>
      </c>
      <c r="BR261" s="42" t="s">
        <v>36</v>
      </c>
      <c r="BS261" s="38" t="s">
        <v>36</v>
      </c>
      <c r="BT261" s="38" t="s">
        <v>36</v>
      </c>
      <c r="BU261" s="38" t="s">
        <v>36</v>
      </c>
      <c r="BV261" s="38" t="s">
        <v>36</v>
      </c>
      <c r="BW261" s="38" t="s">
        <v>36</v>
      </c>
      <c r="BX261" s="38" t="s">
        <v>36</v>
      </c>
      <c r="BY261" s="28" t="s">
        <v>36</v>
      </c>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307" customFormat="true" ht="15" customHeight="true" x14ac:dyDescent="0.2">
      <c r="Z262" s="800"/>
      <c r="AA262" s="800"/>
      <c r="AB262" s="800"/>
      <c r="AC262" s="800"/>
      <c r="AD262" s="800"/>
      <c r="AE262" s="800"/>
      <c r="AF262" s="800"/>
      <c r="AG262" s="800"/>
      <c r="AH262" s="800"/>
      <c r="AI262" s="800"/>
      <c r="AJ262" s="800"/>
      <c r="AK262" s="800"/>
      <c r="AL262" s="800"/>
      <c r="AM262" s="800"/>
      <c r="AN262" s="800"/>
      <c r="AO262" s="800"/>
      <c r="AP262" s="800"/>
      <c r="AQ262" s="800"/>
      <c r="AR262" s="800"/>
      <c r="AS262" s="800"/>
      <c r="AT262" s="800"/>
      <c r="AU262" s="800"/>
      <c r="AV262" s="800"/>
      <c r="AW262" s="800"/>
      <c r="AX262" s="800"/>
      <c r="AY262" s="800"/>
      <c r="AZ262" s="800"/>
      <c r="BA262" s="1039"/>
      <c r="BB262" s="583" t="s">
        <v>49</v>
      </c>
      <c r="BC262" s="41" t="s">
        <v>36</v>
      </c>
      <c r="BD262" s="37" t="s">
        <v>36</v>
      </c>
      <c r="BE262" s="37" t="s">
        <v>36</v>
      </c>
      <c r="BF262" s="37" t="s">
        <v>36</v>
      </c>
      <c r="BG262" s="32" t="s">
        <v>36</v>
      </c>
      <c r="BH262" s="41" t="s">
        <v>36</v>
      </c>
      <c r="BI262" s="37" t="s">
        <v>36</v>
      </c>
      <c r="BJ262" s="37" t="s">
        <v>36</v>
      </c>
      <c r="BK262" s="37" t="s">
        <v>36</v>
      </c>
      <c r="BL262" s="32" t="s">
        <v>36</v>
      </c>
      <c r="BM262" s="41" t="s">
        <v>36</v>
      </c>
      <c r="BN262" s="37" t="s">
        <v>36</v>
      </c>
      <c r="BO262" s="37" t="s">
        <v>36</v>
      </c>
      <c r="BP262" s="37" t="s">
        <v>36</v>
      </c>
      <c r="BQ262" s="32" t="s">
        <v>36</v>
      </c>
      <c r="BR262" s="41" t="s">
        <v>36</v>
      </c>
      <c r="BS262" s="37" t="s">
        <v>36</v>
      </c>
      <c r="BT262" s="37" t="s">
        <v>36</v>
      </c>
      <c r="BU262" s="37" t="s">
        <v>36</v>
      </c>
      <c r="BV262" s="37" t="s">
        <v>36</v>
      </c>
      <c r="BW262" s="37" t="s">
        <v>36</v>
      </c>
      <c r="BX262" s="37" t="s">
        <v>36</v>
      </c>
      <c r="BY262" s="27" t="s">
        <v>36</v>
      </c>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307" customFormat="true" ht="15" customHeight="true" x14ac:dyDescent="0.2">
      <c r="Z263" s="800"/>
      <c r="AA263" s="800"/>
      <c r="AB263" s="800"/>
      <c r="AC263" s="800"/>
      <c r="AD263" s="800"/>
      <c r="AE263" s="800"/>
      <c r="AF263" s="800"/>
      <c r="AG263" s="800"/>
      <c r="AH263" s="800"/>
      <c r="AI263" s="800"/>
      <c r="AJ263" s="800"/>
      <c r="AK263" s="800"/>
      <c r="AL263" s="800"/>
      <c r="AM263" s="800"/>
      <c r="AN263" s="800"/>
      <c r="AO263" s="800"/>
      <c r="AP263" s="800"/>
      <c r="AQ263" s="800"/>
      <c r="AR263" s="800"/>
      <c r="AS263" s="800"/>
      <c r="AT263" s="800"/>
      <c r="AU263" s="800"/>
      <c r="AV263" s="800"/>
      <c r="AW263" s="800"/>
      <c r="AX263" s="800"/>
      <c r="AY263" s="800"/>
      <c r="AZ263" s="800"/>
      <c r="BA263" s="1039"/>
      <c r="BB263" s="583" t="s">
        <v>114</v>
      </c>
      <c r="BC263" s="41" t="s">
        <v>36</v>
      </c>
      <c r="BD263" s="37" t="s">
        <v>36</v>
      </c>
      <c r="BE263" s="37" t="s">
        <v>36</v>
      </c>
      <c r="BF263" s="37" t="s">
        <v>36</v>
      </c>
      <c r="BG263" s="32" t="s">
        <v>36</v>
      </c>
      <c r="BH263" s="41" t="s">
        <v>36</v>
      </c>
      <c r="BI263" s="37" t="s">
        <v>36</v>
      </c>
      <c r="BJ263" s="37" t="s">
        <v>36</v>
      </c>
      <c r="BK263" s="37" t="s">
        <v>36</v>
      </c>
      <c r="BL263" s="32" t="s">
        <v>36</v>
      </c>
      <c r="BM263" s="41" t="s">
        <v>36</v>
      </c>
      <c r="BN263" s="37" t="s">
        <v>36</v>
      </c>
      <c r="BO263" s="37" t="s">
        <v>36</v>
      </c>
      <c r="BP263" s="37" t="s">
        <v>36</v>
      </c>
      <c r="BQ263" s="32" t="s">
        <v>36</v>
      </c>
      <c r="BR263" s="41" t="s">
        <v>36</v>
      </c>
      <c r="BS263" s="37" t="s">
        <v>36</v>
      </c>
      <c r="BT263" s="37" t="s">
        <v>36</v>
      </c>
      <c r="BU263" s="37" t="s">
        <v>36</v>
      </c>
      <c r="BV263" s="37" t="s">
        <v>36</v>
      </c>
      <c r="BW263" s="37" t="s">
        <v>36</v>
      </c>
      <c r="BX263" s="37" t="s">
        <v>36</v>
      </c>
      <c r="BY263" s="27" t="s">
        <v>36</v>
      </c>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307" customFormat="true" ht="15" customHeight="true" x14ac:dyDescent="0.2">
      <c r="Z264" s="800"/>
      <c r="AA264" s="800"/>
      <c r="AB264" s="800"/>
      <c r="AC264" s="800"/>
      <c r="AD264" s="800"/>
      <c r="AE264" s="800"/>
      <c r="AF264" s="800"/>
      <c r="AG264" s="800"/>
      <c r="AH264" s="800"/>
      <c r="AI264" s="800"/>
      <c r="AJ264" s="800"/>
      <c r="AK264" s="800"/>
      <c r="AL264" s="800"/>
      <c r="AM264" s="800"/>
      <c r="AN264" s="800"/>
      <c r="AO264" s="800"/>
      <c r="AP264" s="800"/>
      <c r="AQ264" s="800"/>
      <c r="AR264" s="800"/>
      <c r="AS264" s="800"/>
      <c r="AT264" s="800"/>
      <c r="AU264" s="800"/>
      <c r="AV264" s="800"/>
      <c r="AW264" s="800"/>
      <c r="AX264" s="800"/>
      <c r="AY264" s="800"/>
      <c r="AZ264" s="800"/>
      <c r="BA264" s="1039" t="s">
        <v>75</v>
      </c>
      <c r="BB264" s="583" t="s">
        <v>90</v>
      </c>
      <c r="BC264" s="41" t="s">
        <v>36</v>
      </c>
      <c r="BD264" s="37" t="s">
        <v>36</v>
      </c>
      <c r="BE264" s="37" t="s">
        <v>36</v>
      </c>
      <c r="BF264" s="37" t="s">
        <v>36</v>
      </c>
      <c r="BG264" s="32" t="s">
        <v>36</v>
      </c>
      <c r="BH264" s="41" t="s">
        <v>36</v>
      </c>
      <c r="BI264" s="37" t="s">
        <v>36</v>
      </c>
      <c r="BJ264" s="37" t="s">
        <v>36</v>
      </c>
      <c r="BK264" s="37" t="s">
        <v>36</v>
      </c>
      <c r="BL264" s="32" t="s">
        <v>36</v>
      </c>
      <c r="BM264" s="41" t="s">
        <v>36</v>
      </c>
      <c r="BN264" s="37" t="s">
        <v>36</v>
      </c>
      <c r="BO264" s="37" t="s">
        <v>36</v>
      </c>
      <c r="BP264" s="37" t="s">
        <v>36</v>
      </c>
      <c r="BQ264" s="32" t="s">
        <v>36</v>
      </c>
      <c r="BR264" s="41" t="s">
        <v>36</v>
      </c>
      <c r="BS264" s="37" t="s">
        <v>36</v>
      </c>
      <c r="BT264" s="37" t="s">
        <v>36</v>
      </c>
      <c r="BU264" s="37" t="s">
        <v>36</v>
      </c>
      <c r="BV264" s="37" t="s">
        <v>36</v>
      </c>
      <c r="BW264" s="37" t="s">
        <v>36</v>
      </c>
      <c r="BX264" s="37" t="s">
        <v>36</v>
      </c>
      <c r="BY264" s="27" t="s">
        <v>36</v>
      </c>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307" customFormat="true" ht="15" customHeight="true" x14ac:dyDescent="0.2">
      <c r="Z265" s="800"/>
      <c r="AA265" s="800"/>
      <c r="AB265" s="800"/>
      <c r="AC265" s="800"/>
      <c r="AD265" s="800"/>
      <c r="AE265" s="800"/>
      <c r="AF265" s="800"/>
      <c r="AG265" s="800"/>
      <c r="AH265" s="800"/>
      <c r="AI265" s="800"/>
      <c r="AJ265" s="800"/>
      <c r="AK265" s="800"/>
      <c r="AL265" s="800"/>
      <c r="AM265" s="800"/>
      <c r="AN265" s="800"/>
      <c r="AO265" s="800"/>
      <c r="AP265" s="800"/>
      <c r="AQ265" s="800"/>
      <c r="AR265" s="800"/>
      <c r="AS265" s="800"/>
      <c r="AT265" s="800"/>
      <c r="AU265" s="800"/>
      <c r="AV265" s="800"/>
      <c r="AW265" s="800"/>
      <c r="AX265" s="800"/>
      <c r="AY265" s="800"/>
      <c r="AZ265" s="800"/>
      <c r="BA265" s="1039"/>
      <c r="BB265" s="583" t="s">
        <v>91</v>
      </c>
      <c r="BC265" s="41" t="s">
        <v>36</v>
      </c>
      <c r="BD265" s="37" t="s">
        <v>36</v>
      </c>
      <c r="BE265" s="37" t="s">
        <v>36</v>
      </c>
      <c r="BF265" s="37" t="s">
        <v>36</v>
      </c>
      <c r="BG265" s="32" t="s">
        <v>36</v>
      </c>
      <c r="BH265" s="41" t="s">
        <v>36</v>
      </c>
      <c r="BI265" s="37" t="s">
        <v>36</v>
      </c>
      <c r="BJ265" s="37" t="s">
        <v>36</v>
      </c>
      <c r="BK265" s="37" t="s">
        <v>36</v>
      </c>
      <c r="BL265" s="32" t="s">
        <v>36</v>
      </c>
      <c r="BM265" s="41" t="s">
        <v>36</v>
      </c>
      <c r="BN265" s="37" t="s">
        <v>36</v>
      </c>
      <c r="BO265" s="37" t="s">
        <v>36</v>
      </c>
      <c r="BP265" s="37" t="s">
        <v>36</v>
      </c>
      <c r="BQ265" s="32" t="s">
        <v>36</v>
      </c>
      <c r="BR265" s="41" t="s">
        <v>36</v>
      </c>
      <c r="BS265" s="37" t="s">
        <v>36</v>
      </c>
      <c r="BT265" s="37" t="s">
        <v>36</v>
      </c>
      <c r="BU265" s="37" t="s">
        <v>36</v>
      </c>
      <c r="BV265" s="37" t="s">
        <v>36</v>
      </c>
      <c r="BW265" s="37" t="s">
        <v>36</v>
      </c>
      <c r="BX265" s="37" t="s">
        <v>36</v>
      </c>
      <c r="BY265" s="27" t="s">
        <v>36</v>
      </c>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307" customFormat="true" ht="15" customHeight="true" x14ac:dyDescent="0.2">
      <c r="Z266" s="800"/>
      <c r="AA266" s="800"/>
      <c r="AB266" s="800"/>
      <c r="AC266" s="800"/>
      <c r="AD266" s="800"/>
      <c r="AE266" s="800"/>
      <c r="AF266" s="800"/>
      <c r="AG266" s="800"/>
      <c r="AH266" s="800"/>
      <c r="AI266" s="800"/>
      <c r="AJ266" s="800"/>
      <c r="AK266" s="800"/>
      <c r="AL266" s="800"/>
      <c r="AM266" s="800"/>
      <c r="AN266" s="800"/>
      <c r="AO266" s="800"/>
      <c r="AP266" s="800"/>
      <c r="AQ266" s="800"/>
      <c r="AR266" s="800"/>
      <c r="AS266" s="800"/>
      <c r="AT266" s="800"/>
      <c r="AU266" s="800"/>
      <c r="AV266" s="800"/>
      <c r="AW266" s="800"/>
      <c r="AX266" s="800"/>
      <c r="AY266" s="800"/>
      <c r="AZ266" s="800"/>
      <c r="BA266" s="1039"/>
      <c r="BB266" s="583" t="s">
        <v>92</v>
      </c>
      <c r="BC266" s="41" t="s">
        <v>36</v>
      </c>
      <c r="BD266" s="37" t="s">
        <v>36</v>
      </c>
      <c r="BE266" s="37" t="s">
        <v>36</v>
      </c>
      <c r="BF266" s="37" t="s">
        <v>36</v>
      </c>
      <c r="BG266" s="32" t="s">
        <v>36</v>
      </c>
      <c r="BH266" s="41" t="s">
        <v>36</v>
      </c>
      <c r="BI266" s="37" t="s">
        <v>36</v>
      </c>
      <c r="BJ266" s="37" t="s">
        <v>36</v>
      </c>
      <c r="BK266" s="37" t="s">
        <v>36</v>
      </c>
      <c r="BL266" s="32" t="s">
        <v>36</v>
      </c>
      <c r="BM266" s="41" t="s">
        <v>36</v>
      </c>
      <c r="BN266" s="37" t="s">
        <v>36</v>
      </c>
      <c r="BO266" s="37" t="s">
        <v>36</v>
      </c>
      <c r="BP266" s="37" t="s">
        <v>36</v>
      </c>
      <c r="BQ266" s="32" t="s">
        <v>36</v>
      </c>
      <c r="BR266" s="41" t="s">
        <v>36</v>
      </c>
      <c r="BS266" s="37" t="s">
        <v>36</v>
      </c>
      <c r="BT266" s="37" t="s">
        <v>36</v>
      </c>
      <c r="BU266" s="37" t="s">
        <v>36</v>
      </c>
      <c r="BV266" s="37" t="s">
        <v>36</v>
      </c>
      <c r="BW266" s="37" t="s">
        <v>36</v>
      </c>
      <c r="BX266" s="37" t="s">
        <v>36</v>
      </c>
      <c r="BY266" s="27" t="s">
        <v>36</v>
      </c>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307" customFormat="true" ht="15" customHeight="true" x14ac:dyDescent="0.2">
      <c r="Z267" s="800"/>
      <c r="AA267" s="800"/>
      <c r="AB267" s="800"/>
      <c r="AC267" s="800"/>
      <c r="AD267" s="800"/>
      <c r="AE267" s="800"/>
      <c r="AF267" s="800"/>
      <c r="AG267" s="800"/>
      <c r="AH267" s="800"/>
      <c r="AI267" s="800"/>
      <c r="AJ267" s="800"/>
      <c r="AK267" s="800"/>
      <c r="AL267" s="800"/>
      <c r="AM267" s="800"/>
      <c r="AN267" s="800"/>
      <c r="AO267" s="800"/>
      <c r="AP267" s="800"/>
      <c r="AQ267" s="800"/>
      <c r="AR267" s="800"/>
      <c r="AS267" s="800"/>
      <c r="AT267" s="800"/>
      <c r="AU267" s="800"/>
      <c r="AV267" s="800"/>
      <c r="AW267" s="800"/>
      <c r="AX267" s="800"/>
      <c r="AY267" s="800"/>
      <c r="AZ267" s="800"/>
      <c r="BA267" s="1039"/>
      <c r="BB267" s="583" t="s">
        <v>114</v>
      </c>
      <c r="BC267" s="41" t="s">
        <v>36</v>
      </c>
      <c r="BD267" s="37" t="s">
        <v>36</v>
      </c>
      <c r="BE267" s="37" t="s">
        <v>36</v>
      </c>
      <c r="BF267" s="37" t="s">
        <v>36</v>
      </c>
      <c r="BG267" s="32" t="s">
        <v>36</v>
      </c>
      <c r="BH267" s="41" t="s">
        <v>36</v>
      </c>
      <c r="BI267" s="37" t="s">
        <v>36</v>
      </c>
      <c r="BJ267" s="37" t="s">
        <v>36</v>
      </c>
      <c r="BK267" s="37" t="s">
        <v>36</v>
      </c>
      <c r="BL267" s="32" t="s">
        <v>36</v>
      </c>
      <c r="BM267" s="41" t="s">
        <v>36</v>
      </c>
      <c r="BN267" s="37" t="s">
        <v>36</v>
      </c>
      <c r="BO267" s="37" t="s">
        <v>36</v>
      </c>
      <c r="BP267" s="37" t="s">
        <v>36</v>
      </c>
      <c r="BQ267" s="32" t="s">
        <v>36</v>
      </c>
      <c r="BR267" s="41" t="s">
        <v>36</v>
      </c>
      <c r="BS267" s="37" t="s">
        <v>36</v>
      </c>
      <c r="BT267" s="37" t="s">
        <v>36</v>
      </c>
      <c r="BU267" s="37" t="s">
        <v>36</v>
      </c>
      <c r="BV267" s="37" t="s">
        <v>36</v>
      </c>
      <c r="BW267" s="37" t="s">
        <v>36</v>
      </c>
      <c r="BX267" s="37" t="s">
        <v>36</v>
      </c>
      <c r="BY267" s="27" t="s">
        <v>36</v>
      </c>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307" customFormat="true" ht="15" customHeight="true" x14ac:dyDescent="0.2">
      <c r="Z268" s="800"/>
      <c r="AA268" s="800"/>
      <c r="AB268" s="800"/>
      <c r="AC268" s="800"/>
      <c r="AD268" s="800"/>
      <c r="AE268" s="800"/>
      <c r="AF268" s="800"/>
      <c r="AG268" s="800"/>
      <c r="AH268" s="800"/>
      <c r="AI268" s="800"/>
      <c r="AJ268" s="800"/>
      <c r="AK268" s="800"/>
      <c r="AL268" s="800"/>
      <c r="AM268" s="800"/>
      <c r="AN268" s="800"/>
      <c r="AO268" s="800"/>
      <c r="AP268" s="800"/>
      <c r="AQ268" s="800"/>
      <c r="AR268" s="800"/>
      <c r="AS268" s="800"/>
      <c r="AT268" s="800"/>
      <c r="AU268" s="800"/>
      <c r="AV268" s="800"/>
      <c r="AW268" s="800"/>
      <c r="AX268" s="800"/>
      <c r="AY268" s="800"/>
      <c r="AZ268" s="800"/>
      <c r="BA268" s="1039" t="s">
        <v>117</v>
      </c>
      <c r="BB268" s="583" t="s">
        <v>90</v>
      </c>
      <c r="BC268" s="41" t="s">
        <v>36</v>
      </c>
      <c r="BD268" s="37" t="s">
        <v>36</v>
      </c>
      <c r="BE268" s="37" t="s">
        <v>36</v>
      </c>
      <c r="BF268" s="37" t="s">
        <v>36</v>
      </c>
      <c r="BG268" s="32" t="s">
        <v>36</v>
      </c>
      <c r="BH268" s="41" t="s">
        <v>36</v>
      </c>
      <c r="BI268" s="37" t="s">
        <v>36</v>
      </c>
      <c r="BJ268" s="37" t="s">
        <v>36</v>
      </c>
      <c r="BK268" s="37" t="s">
        <v>36</v>
      </c>
      <c r="BL268" s="32" t="s">
        <v>36</v>
      </c>
      <c r="BM268" s="41" t="s">
        <v>36</v>
      </c>
      <c r="BN268" s="37" t="s">
        <v>36</v>
      </c>
      <c r="BO268" s="37" t="s">
        <v>36</v>
      </c>
      <c r="BP268" s="37" t="s">
        <v>36</v>
      </c>
      <c r="BQ268" s="32" t="s">
        <v>36</v>
      </c>
      <c r="BR268" s="41" t="s">
        <v>36</v>
      </c>
      <c r="BS268" s="37" t="s">
        <v>36</v>
      </c>
      <c r="BT268" s="37" t="s">
        <v>36</v>
      </c>
      <c r="BU268" s="37" t="s">
        <v>36</v>
      </c>
      <c r="BV268" s="37" t="s">
        <v>36</v>
      </c>
      <c r="BW268" s="37" t="s">
        <v>36</v>
      </c>
      <c r="BX268" s="37" t="s">
        <v>36</v>
      </c>
      <c r="BY268" s="27" t="s">
        <v>36</v>
      </c>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307" customFormat="true" ht="15" customHeight="true" x14ac:dyDescent="0.2">
      <c r="Z269" s="800"/>
      <c r="AA269" s="800"/>
      <c r="AB269" s="800"/>
      <c r="AC269" s="800"/>
      <c r="AD269" s="800"/>
      <c r="AE269" s="800"/>
      <c r="AF269" s="800"/>
      <c r="AG269" s="800"/>
      <c r="AH269" s="800"/>
      <c r="AI269" s="800"/>
      <c r="AJ269" s="800"/>
      <c r="AK269" s="800"/>
      <c r="AL269" s="800"/>
      <c r="AM269" s="800"/>
      <c r="AN269" s="800"/>
      <c r="AO269" s="800"/>
      <c r="AP269" s="800"/>
      <c r="AQ269" s="800"/>
      <c r="AR269" s="800"/>
      <c r="AS269" s="800"/>
      <c r="AT269" s="800"/>
      <c r="AU269" s="800"/>
      <c r="AV269" s="800"/>
      <c r="AW269" s="800"/>
      <c r="AX269" s="800"/>
      <c r="AY269" s="800"/>
      <c r="AZ269" s="800"/>
      <c r="BA269" s="1039"/>
      <c r="BB269" s="583" t="s">
        <v>91</v>
      </c>
      <c r="BC269" s="41" t="s">
        <v>36</v>
      </c>
      <c r="BD269" s="37" t="s">
        <v>36</v>
      </c>
      <c r="BE269" s="37" t="s">
        <v>36</v>
      </c>
      <c r="BF269" s="37" t="s">
        <v>36</v>
      </c>
      <c r="BG269" s="32" t="s">
        <v>36</v>
      </c>
      <c r="BH269" s="41" t="s">
        <v>36</v>
      </c>
      <c r="BI269" s="37" t="s">
        <v>36</v>
      </c>
      <c r="BJ269" s="37" t="s">
        <v>36</v>
      </c>
      <c r="BK269" s="37" t="s">
        <v>36</v>
      </c>
      <c r="BL269" s="32" t="s">
        <v>36</v>
      </c>
      <c r="BM269" s="41" t="s">
        <v>36</v>
      </c>
      <c r="BN269" s="37" t="s">
        <v>36</v>
      </c>
      <c r="BO269" s="37" t="s">
        <v>36</v>
      </c>
      <c r="BP269" s="37" t="s">
        <v>36</v>
      </c>
      <c r="BQ269" s="32" t="s">
        <v>36</v>
      </c>
      <c r="BR269" s="41" t="s">
        <v>36</v>
      </c>
      <c r="BS269" s="37" t="s">
        <v>36</v>
      </c>
      <c r="BT269" s="37" t="s">
        <v>36</v>
      </c>
      <c r="BU269" s="37" t="s">
        <v>36</v>
      </c>
      <c r="BV269" s="37" t="s">
        <v>36</v>
      </c>
      <c r="BW269" s="37" t="s">
        <v>36</v>
      </c>
      <c r="BX269" s="37" t="s">
        <v>36</v>
      </c>
      <c r="BY269" s="27" t="s">
        <v>36</v>
      </c>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307" customFormat="true" ht="15" customHeight="true" x14ac:dyDescent="0.2">
      <c r="Z270" s="800"/>
      <c r="AA270" s="800"/>
      <c r="AB270" s="800"/>
      <c r="AC270" s="800"/>
      <c r="AD270" s="800"/>
      <c r="AE270" s="800"/>
      <c r="AF270" s="800"/>
      <c r="AG270" s="800"/>
      <c r="AH270" s="800"/>
      <c r="AI270" s="800"/>
      <c r="AJ270" s="800"/>
      <c r="AK270" s="800"/>
      <c r="AL270" s="800"/>
      <c r="AM270" s="800"/>
      <c r="AN270" s="800"/>
      <c r="AO270" s="800"/>
      <c r="AP270" s="800"/>
      <c r="AQ270" s="800"/>
      <c r="AR270" s="800"/>
      <c r="AS270" s="800"/>
      <c r="AT270" s="800"/>
      <c r="AU270" s="800"/>
      <c r="AV270" s="800"/>
      <c r="AW270" s="800"/>
      <c r="AX270" s="800"/>
      <c r="AY270" s="800"/>
      <c r="AZ270" s="800"/>
      <c r="BA270" s="1039"/>
      <c r="BB270" s="583" t="s">
        <v>92</v>
      </c>
      <c r="BC270" s="41" t="s">
        <v>36</v>
      </c>
      <c r="BD270" s="37" t="s">
        <v>36</v>
      </c>
      <c r="BE270" s="37" t="s">
        <v>36</v>
      </c>
      <c r="BF270" s="37" t="s">
        <v>36</v>
      </c>
      <c r="BG270" s="32" t="s">
        <v>36</v>
      </c>
      <c r="BH270" s="41" t="s">
        <v>36</v>
      </c>
      <c r="BI270" s="37" t="s">
        <v>36</v>
      </c>
      <c r="BJ270" s="37" t="s">
        <v>36</v>
      </c>
      <c r="BK270" s="37" t="s">
        <v>36</v>
      </c>
      <c r="BL270" s="32" t="s">
        <v>36</v>
      </c>
      <c r="BM270" s="41" t="s">
        <v>36</v>
      </c>
      <c r="BN270" s="37" t="s">
        <v>36</v>
      </c>
      <c r="BO270" s="37" t="s">
        <v>36</v>
      </c>
      <c r="BP270" s="37" t="s">
        <v>36</v>
      </c>
      <c r="BQ270" s="32" t="s">
        <v>36</v>
      </c>
      <c r="BR270" s="41" t="s">
        <v>36</v>
      </c>
      <c r="BS270" s="37" t="s">
        <v>36</v>
      </c>
      <c r="BT270" s="37" t="s">
        <v>36</v>
      </c>
      <c r="BU270" s="37" t="s">
        <v>36</v>
      </c>
      <c r="BV270" s="37" t="s">
        <v>36</v>
      </c>
      <c r="BW270" s="37" t="s">
        <v>36</v>
      </c>
      <c r="BX270" s="37" t="s">
        <v>36</v>
      </c>
      <c r="BY270" s="27" t="s">
        <v>36</v>
      </c>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307" customFormat="true" ht="15" customHeight="true" x14ac:dyDescent="0.2">
      <c r="Z271" s="800"/>
      <c r="AA271" s="800"/>
      <c r="AB271" s="800"/>
      <c r="AC271" s="800"/>
      <c r="AD271" s="800"/>
      <c r="AE271" s="800"/>
      <c r="AF271" s="800"/>
      <c r="AG271" s="800"/>
      <c r="AH271" s="800"/>
      <c r="AI271" s="800"/>
      <c r="AJ271" s="800"/>
      <c r="AK271" s="800"/>
      <c r="AL271" s="800"/>
      <c r="AM271" s="800"/>
      <c r="AN271" s="800"/>
      <c r="AO271" s="800"/>
      <c r="AP271" s="800"/>
      <c r="AQ271" s="800"/>
      <c r="AR271" s="800"/>
      <c r="AS271" s="800"/>
      <c r="AT271" s="800"/>
      <c r="AU271" s="800"/>
      <c r="AV271" s="800"/>
      <c r="AW271" s="800"/>
      <c r="AX271" s="800"/>
      <c r="AY271" s="800"/>
      <c r="AZ271" s="800"/>
      <c r="BA271" s="1039" t="s">
        <v>76</v>
      </c>
      <c r="BB271" s="583" t="s">
        <v>50</v>
      </c>
      <c r="BC271" s="41" t="s">
        <v>36</v>
      </c>
      <c r="BD271" s="34" t="s">
        <v>36</v>
      </c>
      <c r="BE271" s="34" t="s">
        <v>36</v>
      </c>
      <c r="BF271" s="34" t="s">
        <v>36</v>
      </c>
      <c r="BG271" s="29" t="s">
        <v>36</v>
      </c>
      <c r="BH271" s="41" t="s">
        <v>36</v>
      </c>
      <c r="BI271" s="34" t="s">
        <v>36</v>
      </c>
      <c r="BJ271" s="34" t="s">
        <v>36</v>
      </c>
      <c r="BK271" s="34" t="s">
        <v>36</v>
      </c>
      <c r="BL271" s="29" t="s">
        <v>36</v>
      </c>
      <c r="BM271" s="41" t="s">
        <v>36</v>
      </c>
      <c r="BN271" s="34" t="s">
        <v>36</v>
      </c>
      <c r="BO271" s="34" t="s">
        <v>36</v>
      </c>
      <c r="BP271" s="34" t="s">
        <v>36</v>
      </c>
      <c r="BQ271" s="29" t="s">
        <v>36</v>
      </c>
      <c r="BR271" s="41" t="s">
        <v>36</v>
      </c>
      <c r="BS271" s="34" t="s">
        <v>36</v>
      </c>
      <c r="BT271" s="34" t="s">
        <v>36</v>
      </c>
      <c r="BU271" s="34" t="s">
        <v>36</v>
      </c>
      <c r="BV271" s="34" t="s">
        <v>36</v>
      </c>
      <c r="BW271" s="34" t="s">
        <v>36</v>
      </c>
      <c r="BX271" s="34" t="s">
        <v>36</v>
      </c>
      <c r="BY271" s="25" t="s">
        <v>36</v>
      </c>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307" customFormat="true" ht="15" customHeight="true" x14ac:dyDescent="0.2">
      <c r="Z272" s="800"/>
      <c r="AA272" s="800"/>
      <c r="AB272" s="800"/>
      <c r="AC272" s="800"/>
      <c r="AD272" s="800"/>
      <c r="AE272" s="800"/>
      <c r="AF272" s="800"/>
      <c r="AG272" s="800"/>
      <c r="AH272" s="800"/>
      <c r="AI272" s="800"/>
      <c r="AJ272" s="800"/>
      <c r="AK272" s="800"/>
      <c r="AL272" s="800"/>
      <c r="AM272" s="800"/>
      <c r="AN272" s="800"/>
      <c r="AO272" s="800"/>
      <c r="AP272" s="800"/>
      <c r="AQ272" s="800"/>
      <c r="AR272" s="800"/>
      <c r="AS272" s="800"/>
      <c r="AT272" s="800"/>
      <c r="AU272" s="800"/>
      <c r="AV272" s="800"/>
      <c r="AW272" s="800"/>
      <c r="AX272" s="800"/>
      <c r="AY272" s="800"/>
      <c r="AZ272" s="800"/>
      <c r="BA272" s="1039"/>
      <c r="BB272" s="583" t="s">
        <v>49</v>
      </c>
      <c r="BC272" s="41" t="s">
        <v>36</v>
      </c>
      <c r="BD272" s="34" t="s">
        <v>36</v>
      </c>
      <c r="BE272" s="34" t="s">
        <v>36</v>
      </c>
      <c r="BF272" s="34" t="s">
        <v>36</v>
      </c>
      <c r="BG272" s="29" t="s">
        <v>36</v>
      </c>
      <c r="BH272" s="41" t="s">
        <v>36</v>
      </c>
      <c r="BI272" s="34" t="s">
        <v>36</v>
      </c>
      <c r="BJ272" s="34" t="s">
        <v>36</v>
      </c>
      <c r="BK272" s="34" t="s">
        <v>36</v>
      </c>
      <c r="BL272" s="29" t="s">
        <v>36</v>
      </c>
      <c r="BM272" s="41" t="s">
        <v>36</v>
      </c>
      <c r="BN272" s="34" t="s">
        <v>36</v>
      </c>
      <c r="BO272" s="34" t="s">
        <v>36</v>
      </c>
      <c r="BP272" s="34" t="s">
        <v>36</v>
      </c>
      <c r="BQ272" s="29" t="s">
        <v>36</v>
      </c>
      <c r="BR272" s="41" t="s">
        <v>36</v>
      </c>
      <c r="BS272" s="34" t="s">
        <v>36</v>
      </c>
      <c r="BT272" s="34" t="s">
        <v>36</v>
      </c>
      <c r="BU272" s="34" t="s">
        <v>36</v>
      </c>
      <c r="BV272" s="34" t="s">
        <v>36</v>
      </c>
      <c r="BW272" s="34" t="s">
        <v>36</v>
      </c>
      <c r="BX272" s="34" t="s">
        <v>36</v>
      </c>
      <c r="BY272" s="25" t="s">
        <v>36</v>
      </c>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307" customFormat="true" ht="15" customHeight="true" x14ac:dyDescent="0.2">
      <c r="Z273" s="800"/>
      <c r="AA273" s="800"/>
      <c r="AB273" s="800"/>
      <c r="AC273" s="800"/>
      <c r="AD273" s="800"/>
      <c r="AE273" s="800"/>
      <c r="AF273" s="800"/>
      <c r="AG273" s="800"/>
      <c r="AH273" s="800"/>
      <c r="AI273" s="800"/>
      <c r="AJ273" s="800"/>
      <c r="AK273" s="800"/>
      <c r="AL273" s="800"/>
      <c r="AM273" s="800"/>
      <c r="AN273" s="800"/>
      <c r="AO273" s="800"/>
      <c r="AP273" s="800"/>
      <c r="AQ273" s="800"/>
      <c r="AR273" s="800"/>
      <c r="AS273" s="800"/>
      <c r="AT273" s="800"/>
      <c r="AU273" s="800"/>
      <c r="AV273" s="800"/>
      <c r="AW273" s="800"/>
      <c r="AX273" s="800"/>
      <c r="AY273" s="800"/>
      <c r="AZ273" s="800"/>
      <c r="BA273" s="1039"/>
      <c r="BB273" s="583" t="s">
        <v>114</v>
      </c>
      <c r="BC273" s="41" t="s">
        <v>36</v>
      </c>
      <c r="BD273" s="34" t="s">
        <v>36</v>
      </c>
      <c r="BE273" s="34" t="s">
        <v>36</v>
      </c>
      <c r="BF273" s="34" t="s">
        <v>36</v>
      </c>
      <c r="BG273" s="29" t="s">
        <v>36</v>
      </c>
      <c r="BH273" s="41" t="s">
        <v>36</v>
      </c>
      <c r="BI273" s="34" t="s">
        <v>36</v>
      </c>
      <c r="BJ273" s="34" t="s">
        <v>36</v>
      </c>
      <c r="BK273" s="34" t="s">
        <v>36</v>
      </c>
      <c r="BL273" s="29" t="s">
        <v>36</v>
      </c>
      <c r="BM273" s="41" t="s">
        <v>36</v>
      </c>
      <c r="BN273" s="34" t="s">
        <v>36</v>
      </c>
      <c r="BO273" s="34" t="s">
        <v>36</v>
      </c>
      <c r="BP273" s="34" t="s">
        <v>36</v>
      </c>
      <c r="BQ273" s="29" t="s">
        <v>36</v>
      </c>
      <c r="BR273" s="41" t="s">
        <v>36</v>
      </c>
      <c r="BS273" s="34" t="s">
        <v>36</v>
      </c>
      <c r="BT273" s="34" t="s">
        <v>36</v>
      </c>
      <c r="BU273" s="34" t="s">
        <v>36</v>
      </c>
      <c r="BV273" s="34" t="s">
        <v>36</v>
      </c>
      <c r="BW273" s="34" t="s">
        <v>36</v>
      </c>
      <c r="BX273" s="34" t="s">
        <v>36</v>
      </c>
      <c r="BY273" s="25" t="s">
        <v>36</v>
      </c>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307" customFormat="true" ht="15" customHeight="true" x14ac:dyDescent="0.2">
      <c r="Z274" s="800"/>
      <c r="AA274" s="800"/>
      <c r="AB274" s="800"/>
      <c r="AC274" s="800"/>
      <c r="AD274" s="800"/>
      <c r="AE274" s="800"/>
      <c r="AF274" s="800"/>
      <c r="AG274" s="800"/>
      <c r="AH274" s="800"/>
      <c r="AI274" s="800"/>
      <c r="AJ274" s="800"/>
      <c r="AK274" s="800"/>
      <c r="AL274" s="800"/>
      <c r="AM274" s="800"/>
      <c r="AN274" s="800"/>
      <c r="AO274" s="800"/>
      <c r="AP274" s="800"/>
      <c r="AQ274" s="800"/>
      <c r="AR274" s="800"/>
      <c r="AS274" s="800"/>
      <c r="AT274" s="800"/>
      <c r="AU274" s="800"/>
      <c r="AV274" s="800"/>
      <c r="AW274" s="800"/>
      <c r="AX274" s="800"/>
      <c r="AY274" s="800"/>
      <c r="AZ274" s="800"/>
      <c r="BA274" s="1039" t="s">
        <v>77</v>
      </c>
      <c r="BB274" s="583" t="s">
        <v>50</v>
      </c>
      <c r="BC274" s="41" t="s">
        <v>36</v>
      </c>
      <c r="BD274" s="37" t="s">
        <v>36</v>
      </c>
      <c r="BE274" s="37" t="s">
        <v>36</v>
      </c>
      <c r="BF274" s="37" t="s">
        <v>36</v>
      </c>
      <c r="BG274" s="32" t="s">
        <v>36</v>
      </c>
      <c r="BH274" s="41" t="s">
        <v>36</v>
      </c>
      <c r="BI274" s="37" t="s">
        <v>36</v>
      </c>
      <c r="BJ274" s="37" t="s">
        <v>36</v>
      </c>
      <c r="BK274" s="37" t="s">
        <v>36</v>
      </c>
      <c r="BL274" s="32" t="s">
        <v>36</v>
      </c>
      <c r="BM274" s="41" t="s">
        <v>36</v>
      </c>
      <c r="BN274" s="37" t="s">
        <v>36</v>
      </c>
      <c r="BO274" s="37" t="s">
        <v>36</v>
      </c>
      <c r="BP274" s="37" t="s">
        <v>36</v>
      </c>
      <c r="BQ274" s="32" t="s">
        <v>36</v>
      </c>
      <c r="BR274" s="41" t="s">
        <v>36</v>
      </c>
      <c r="BS274" s="37" t="s">
        <v>36</v>
      </c>
      <c r="BT274" s="37" t="s">
        <v>36</v>
      </c>
      <c r="BU274" s="37" t="s">
        <v>36</v>
      </c>
      <c r="BV274" s="37" t="s">
        <v>36</v>
      </c>
      <c r="BW274" s="37" t="s">
        <v>36</v>
      </c>
      <c r="BX274" s="37" t="s">
        <v>36</v>
      </c>
      <c r="BY274" s="27" t="s">
        <v>36</v>
      </c>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307" customFormat="true" ht="15" customHeight="true" x14ac:dyDescent="0.2">
      <c r="Z275" s="800"/>
      <c r="AA275" s="800"/>
      <c r="AB275" s="800"/>
      <c r="AC275" s="800"/>
      <c r="AD275" s="800"/>
      <c r="AE275" s="800"/>
      <c r="AF275" s="800"/>
      <c r="AG275" s="800"/>
      <c r="AH275" s="800"/>
      <c r="AI275" s="800"/>
      <c r="AJ275" s="800"/>
      <c r="AK275" s="800"/>
      <c r="AL275" s="800"/>
      <c r="AM275" s="800"/>
      <c r="AN275" s="800"/>
      <c r="AO275" s="800"/>
      <c r="AP275" s="800"/>
      <c r="AQ275" s="800"/>
      <c r="AR275" s="800"/>
      <c r="AS275" s="800"/>
      <c r="AT275" s="800"/>
      <c r="AU275" s="800"/>
      <c r="AV275" s="800"/>
      <c r="AW275" s="800"/>
      <c r="AX275" s="800"/>
      <c r="AY275" s="800"/>
      <c r="AZ275" s="800"/>
      <c r="BA275" s="1039"/>
      <c r="BB275" s="583" t="s">
        <v>49</v>
      </c>
      <c r="BC275" s="41" t="s">
        <v>36</v>
      </c>
      <c r="BD275" s="37" t="s">
        <v>36</v>
      </c>
      <c r="BE275" s="37" t="s">
        <v>36</v>
      </c>
      <c r="BF275" s="37" t="s">
        <v>36</v>
      </c>
      <c r="BG275" s="32" t="s">
        <v>36</v>
      </c>
      <c r="BH275" s="41" t="s">
        <v>36</v>
      </c>
      <c r="BI275" s="37" t="s">
        <v>36</v>
      </c>
      <c r="BJ275" s="37" t="s">
        <v>36</v>
      </c>
      <c r="BK275" s="37" t="s">
        <v>36</v>
      </c>
      <c r="BL275" s="32" t="s">
        <v>36</v>
      </c>
      <c r="BM275" s="41" t="s">
        <v>36</v>
      </c>
      <c r="BN275" s="37" t="s">
        <v>36</v>
      </c>
      <c r="BO275" s="37" t="s">
        <v>36</v>
      </c>
      <c r="BP275" s="37" t="s">
        <v>36</v>
      </c>
      <c r="BQ275" s="32" t="s">
        <v>36</v>
      </c>
      <c r="BR275" s="41" t="s">
        <v>36</v>
      </c>
      <c r="BS275" s="37" t="s">
        <v>36</v>
      </c>
      <c r="BT275" s="37" t="s">
        <v>36</v>
      </c>
      <c r="BU275" s="37" t="s">
        <v>36</v>
      </c>
      <c r="BV275" s="37" t="s">
        <v>36</v>
      </c>
      <c r="BW275" s="37" t="s">
        <v>36</v>
      </c>
      <c r="BX275" s="37" t="s">
        <v>36</v>
      </c>
      <c r="BY275" s="27" t="s">
        <v>36</v>
      </c>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307" customFormat="true" ht="15" customHeight="true" x14ac:dyDescent="0.2">
      <c r="Z276" s="800"/>
      <c r="AA276" s="800"/>
      <c r="AB276" s="800"/>
      <c r="AC276" s="800"/>
      <c r="AD276" s="800"/>
      <c r="AE276" s="800"/>
      <c r="AF276" s="800"/>
      <c r="AG276" s="800"/>
      <c r="AH276" s="800"/>
      <c r="AI276" s="800"/>
      <c r="AJ276" s="800"/>
      <c r="AK276" s="800"/>
      <c r="AL276" s="800"/>
      <c r="AM276" s="800"/>
      <c r="AN276" s="800"/>
      <c r="AO276" s="800"/>
      <c r="AP276" s="800"/>
      <c r="AQ276" s="800"/>
      <c r="AR276" s="800"/>
      <c r="AS276" s="800"/>
      <c r="AT276" s="800"/>
      <c r="AU276" s="800"/>
      <c r="AV276" s="800"/>
      <c r="AW276" s="800"/>
      <c r="AX276" s="800"/>
      <c r="AY276" s="800"/>
      <c r="AZ276" s="800"/>
      <c r="BA276" s="1039"/>
      <c r="BB276" s="583" t="s">
        <v>115</v>
      </c>
      <c r="BC276" s="41" t="s">
        <v>36</v>
      </c>
      <c r="BD276" s="37" t="s">
        <v>36</v>
      </c>
      <c r="BE276" s="37" t="s">
        <v>36</v>
      </c>
      <c r="BF276" s="37" t="s">
        <v>36</v>
      </c>
      <c r="BG276" s="32" t="s">
        <v>36</v>
      </c>
      <c r="BH276" s="41" t="s">
        <v>36</v>
      </c>
      <c r="BI276" s="37" t="s">
        <v>36</v>
      </c>
      <c r="BJ276" s="37" t="s">
        <v>36</v>
      </c>
      <c r="BK276" s="37" t="s">
        <v>36</v>
      </c>
      <c r="BL276" s="32" t="s">
        <v>36</v>
      </c>
      <c r="BM276" s="41" t="s">
        <v>36</v>
      </c>
      <c r="BN276" s="37" t="s">
        <v>36</v>
      </c>
      <c r="BO276" s="37" t="s">
        <v>36</v>
      </c>
      <c r="BP276" s="37" t="s">
        <v>36</v>
      </c>
      <c r="BQ276" s="32" t="s">
        <v>36</v>
      </c>
      <c r="BR276" s="41" t="s">
        <v>36</v>
      </c>
      <c r="BS276" s="37" t="s">
        <v>36</v>
      </c>
      <c r="BT276" s="37" t="s">
        <v>36</v>
      </c>
      <c r="BU276" s="37" t="s">
        <v>36</v>
      </c>
      <c r="BV276" s="37" t="s">
        <v>36</v>
      </c>
      <c r="BW276" s="37" t="s">
        <v>36</v>
      </c>
      <c r="BX276" s="37" t="s">
        <v>36</v>
      </c>
      <c r="BY276" s="27" t="s">
        <v>36</v>
      </c>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307" customFormat="true" ht="15" customHeight="true" x14ac:dyDescent="0.2">
      <c r="Z277" s="800"/>
      <c r="AA277" s="800"/>
      <c r="AB277" s="800"/>
      <c r="AC277" s="800"/>
      <c r="AD277" s="800"/>
      <c r="AE277" s="800"/>
      <c r="AF277" s="800"/>
      <c r="AG277" s="800"/>
      <c r="AH277" s="800"/>
      <c r="AI277" s="800"/>
      <c r="AJ277" s="800"/>
      <c r="AK277" s="800"/>
      <c r="AL277" s="800"/>
      <c r="AM277" s="800"/>
      <c r="AN277" s="800"/>
      <c r="AO277" s="800"/>
      <c r="AP277" s="800"/>
      <c r="AQ277" s="800"/>
      <c r="AR277" s="800"/>
      <c r="AS277" s="800"/>
      <c r="AT277" s="800"/>
      <c r="AU277" s="800"/>
      <c r="AV277" s="800"/>
      <c r="AW277" s="800"/>
      <c r="AX277" s="800"/>
      <c r="AY277" s="800"/>
      <c r="AZ277" s="800"/>
      <c r="BA277" s="1039" t="s">
        <v>78</v>
      </c>
      <c r="BB277" s="583" t="s">
        <v>79</v>
      </c>
      <c r="BC277" s="41" t="s">
        <v>36</v>
      </c>
      <c r="BD277" s="37" t="s">
        <v>36</v>
      </c>
      <c r="BE277" s="37" t="s">
        <v>36</v>
      </c>
      <c r="BF277" s="37" t="s">
        <v>36</v>
      </c>
      <c r="BG277" s="32" t="s">
        <v>36</v>
      </c>
      <c r="BH277" s="41" t="s">
        <v>36</v>
      </c>
      <c r="BI277" s="37" t="s">
        <v>36</v>
      </c>
      <c r="BJ277" s="37" t="s">
        <v>36</v>
      </c>
      <c r="BK277" s="37" t="s">
        <v>36</v>
      </c>
      <c r="BL277" s="32" t="s">
        <v>36</v>
      </c>
      <c r="BM277" s="41" t="s">
        <v>36</v>
      </c>
      <c r="BN277" s="37" t="s">
        <v>36</v>
      </c>
      <c r="BO277" s="37" t="s">
        <v>36</v>
      </c>
      <c r="BP277" s="37" t="s">
        <v>36</v>
      </c>
      <c r="BQ277" s="32" t="s">
        <v>36</v>
      </c>
      <c r="BR277" s="41" t="s">
        <v>36</v>
      </c>
      <c r="BS277" s="37" t="s">
        <v>36</v>
      </c>
      <c r="BT277" s="37" t="s">
        <v>36</v>
      </c>
      <c r="BU277" s="37" t="s">
        <v>36</v>
      </c>
      <c r="BV277" s="37" t="s">
        <v>36</v>
      </c>
      <c r="BW277" s="37" t="s">
        <v>36</v>
      </c>
      <c r="BX277" s="37" t="s">
        <v>36</v>
      </c>
      <c r="BY277" s="27" t="s">
        <v>36</v>
      </c>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307" customFormat="true" ht="15" customHeight="true" x14ac:dyDescent="0.2">
      <c r="Z278" s="800"/>
      <c r="AA278" s="800"/>
      <c r="AB278" s="800"/>
      <c r="AC278" s="800"/>
      <c r="AD278" s="800"/>
      <c r="AE278" s="800"/>
      <c r="AF278" s="800"/>
      <c r="AG278" s="800"/>
      <c r="AH278" s="800"/>
      <c r="AI278" s="800"/>
      <c r="AJ278" s="800"/>
      <c r="AK278" s="800"/>
      <c r="AL278" s="800"/>
      <c r="AM278" s="800"/>
      <c r="AN278" s="800"/>
      <c r="AO278" s="800"/>
      <c r="AP278" s="800"/>
      <c r="AQ278" s="800"/>
      <c r="AR278" s="800"/>
      <c r="AS278" s="800"/>
      <c r="AT278" s="800"/>
      <c r="AU278" s="800"/>
      <c r="AV278" s="800"/>
      <c r="AW278" s="800"/>
      <c r="AX278" s="800"/>
      <c r="AY278" s="800"/>
      <c r="AZ278" s="800"/>
      <c r="BA278" s="1039"/>
      <c r="BB278" s="583" t="s">
        <v>80</v>
      </c>
      <c r="BC278" s="41" t="s">
        <v>36</v>
      </c>
      <c r="BD278" s="37" t="s">
        <v>36</v>
      </c>
      <c r="BE278" s="37" t="s">
        <v>36</v>
      </c>
      <c r="BF278" s="37" t="s">
        <v>36</v>
      </c>
      <c r="BG278" s="32" t="s">
        <v>36</v>
      </c>
      <c r="BH278" s="41" t="s">
        <v>36</v>
      </c>
      <c r="BI278" s="37" t="s">
        <v>36</v>
      </c>
      <c r="BJ278" s="37" t="s">
        <v>36</v>
      </c>
      <c r="BK278" s="37" t="s">
        <v>36</v>
      </c>
      <c r="BL278" s="32" t="s">
        <v>36</v>
      </c>
      <c r="BM278" s="41" t="s">
        <v>36</v>
      </c>
      <c r="BN278" s="37" t="s">
        <v>36</v>
      </c>
      <c r="BO278" s="37" t="s">
        <v>36</v>
      </c>
      <c r="BP278" s="37" t="s">
        <v>36</v>
      </c>
      <c r="BQ278" s="32" t="s">
        <v>36</v>
      </c>
      <c r="BR278" s="41" t="s">
        <v>36</v>
      </c>
      <c r="BS278" s="37" t="s">
        <v>36</v>
      </c>
      <c r="BT278" s="37" t="s">
        <v>36</v>
      </c>
      <c r="BU278" s="37" t="s">
        <v>36</v>
      </c>
      <c r="BV278" s="37" t="s">
        <v>36</v>
      </c>
      <c r="BW278" s="37" t="s">
        <v>36</v>
      </c>
      <c r="BX278" s="37" t="s">
        <v>36</v>
      </c>
      <c r="BY278" s="27" t="s">
        <v>36</v>
      </c>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307" customFormat="true" ht="15" customHeight="true" x14ac:dyDescent="0.2">
      <c r="Z279" s="800"/>
      <c r="AA279" s="800"/>
      <c r="AB279" s="800"/>
      <c r="AC279" s="800"/>
      <c r="AD279" s="800"/>
      <c r="AE279" s="800"/>
      <c r="AF279" s="800"/>
      <c r="AG279" s="800"/>
      <c r="AH279" s="800"/>
      <c r="AI279" s="800"/>
      <c r="AJ279" s="800"/>
      <c r="AK279" s="800"/>
      <c r="AL279" s="800"/>
      <c r="AM279" s="800"/>
      <c r="AN279" s="800"/>
      <c r="AO279" s="800"/>
      <c r="AP279" s="800"/>
      <c r="AQ279" s="800"/>
      <c r="AR279" s="800"/>
      <c r="AS279" s="800"/>
      <c r="AT279" s="800"/>
      <c r="AU279" s="800"/>
      <c r="AV279" s="800"/>
      <c r="AW279" s="800"/>
      <c r="AX279" s="800"/>
      <c r="AY279" s="800"/>
      <c r="AZ279" s="800"/>
      <c r="BA279" s="1039"/>
      <c r="BB279" s="583" t="s">
        <v>81</v>
      </c>
      <c r="BC279" s="41" t="s">
        <v>36</v>
      </c>
      <c r="BD279" s="34" t="s">
        <v>36</v>
      </c>
      <c r="BE279" s="34" t="s">
        <v>36</v>
      </c>
      <c r="BF279" s="34" t="s">
        <v>36</v>
      </c>
      <c r="BG279" s="29" t="s">
        <v>36</v>
      </c>
      <c r="BH279" s="41" t="s">
        <v>36</v>
      </c>
      <c r="BI279" s="34" t="s">
        <v>36</v>
      </c>
      <c r="BJ279" s="34" t="s">
        <v>36</v>
      </c>
      <c r="BK279" s="34" t="s">
        <v>36</v>
      </c>
      <c r="BL279" s="29" t="s">
        <v>36</v>
      </c>
      <c r="BM279" s="41" t="s">
        <v>36</v>
      </c>
      <c r="BN279" s="34" t="s">
        <v>36</v>
      </c>
      <c r="BO279" s="34" t="s">
        <v>36</v>
      </c>
      <c r="BP279" s="34" t="s">
        <v>36</v>
      </c>
      <c r="BQ279" s="29" t="s">
        <v>36</v>
      </c>
      <c r="BR279" s="41" t="s">
        <v>36</v>
      </c>
      <c r="BS279" s="34" t="s">
        <v>36</v>
      </c>
      <c r="BT279" s="34" t="s">
        <v>36</v>
      </c>
      <c r="BU279" s="34" t="s">
        <v>36</v>
      </c>
      <c r="BV279" s="34" t="s">
        <v>36</v>
      </c>
      <c r="BW279" s="34" t="s">
        <v>36</v>
      </c>
      <c r="BX279" s="34" t="s">
        <v>36</v>
      </c>
      <c r="BY279" s="25" t="s">
        <v>36</v>
      </c>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166" customFormat="true" ht="15" customHeight="true" x14ac:dyDescent="0.2">
      <c r="B280" s="160"/>
      <c r="Z280" s="343"/>
      <c r="AA280" s="343"/>
      <c r="AB280" s="343"/>
      <c r="AC280" s="343"/>
      <c r="AD280" s="343"/>
      <c r="AE280" s="343"/>
      <c r="AF280" s="343"/>
      <c r="AG280" s="343"/>
      <c r="AH280" s="343"/>
      <c r="AI280" s="343"/>
      <c r="AJ280" s="343"/>
      <c r="AK280" s="343"/>
      <c r="AL280" s="343"/>
      <c r="AM280" s="343"/>
      <c r="AN280" s="343"/>
      <c r="AO280" s="343"/>
      <c r="AP280" s="343"/>
      <c r="AQ280" s="343"/>
      <c r="AR280" s="343"/>
      <c r="AS280" s="343"/>
      <c r="AT280" s="343"/>
      <c r="AU280" s="343"/>
      <c r="AV280" s="343"/>
      <c r="AW280" s="343"/>
      <c r="AX280" s="343"/>
      <c r="AY280" s="343"/>
      <c r="AZ280" s="343"/>
      <c r="BA280" s="1039"/>
      <c r="BB280" s="583" t="s">
        <v>82</v>
      </c>
      <c r="BC280" s="41" t="s">
        <v>36</v>
      </c>
      <c r="BD280" s="34" t="s">
        <v>36</v>
      </c>
      <c r="BE280" s="34" t="s">
        <v>36</v>
      </c>
      <c r="BF280" s="34" t="s">
        <v>36</v>
      </c>
      <c r="BG280" s="29" t="s">
        <v>36</v>
      </c>
      <c r="BH280" s="41" t="s">
        <v>36</v>
      </c>
      <c r="BI280" s="34" t="s">
        <v>36</v>
      </c>
      <c r="BJ280" s="34" t="s">
        <v>36</v>
      </c>
      <c r="BK280" s="34" t="s">
        <v>36</v>
      </c>
      <c r="BL280" s="29" t="s">
        <v>36</v>
      </c>
      <c r="BM280" s="41" t="s">
        <v>36</v>
      </c>
      <c r="BN280" s="34" t="s">
        <v>36</v>
      </c>
      <c r="BO280" s="34" t="s">
        <v>36</v>
      </c>
      <c r="BP280" s="34" t="s">
        <v>36</v>
      </c>
      <c r="BQ280" s="29" t="s">
        <v>36</v>
      </c>
      <c r="BR280" s="41" t="s">
        <v>36</v>
      </c>
      <c r="BS280" s="34" t="s">
        <v>36</v>
      </c>
      <c r="BT280" s="34" t="s">
        <v>36</v>
      </c>
      <c r="BU280" s="34" t="s">
        <v>36</v>
      </c>
      <c r="BV280" s="34" t="s">
        <v>36</v>
      </c>
      <c r="BW280" s="34" t="s">
        <v>36</v>
      </c>
      <c r="BX280" s="34" t="s">
        <v>36</v>
      </c>
      <c r="BY280" s="25" t="s">
        <v>36</v>
      </c>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166" customFormat="true" ht="15" customHeight="true" x14ac:dyDescent="0.2">
      <c r="B281" s="160"/>
      <c r="Z281" s="343"/>
      <c r="AA281" s="343"/>
      <c r="AB281" s="343"/>
      <c r="AC281" s="343"/>
      <c r="AD281" s="343"/>
      <c r="AE281" s="343"/>
      <c r="AF281" s="343"/>
      <c r="AG281" s="343"/>
      <c r="AH281" s="343"/>
      <c r="AI281" s="343"/>
      <c r="AJ281" s="343"/>
      <c r="AK281" s="343"/>
      <c r="AL281" s="343"/>
      <c r="AM281" s="343"/>
      <c r="AN281" s="343"/>
      <c r="AO281" s="343"/>
      <c r="AP281" s="343"/>
      <c r="AQ281" s="343"/>
      <c r="AR281" s="343"/>
      <c r="AS281" s="343"/>
      <c r="AT281" s="343"/>
      <c r="AU281" s="343"/>
      <c r="AV281" s="343"/>
      <c r="AW281" s="343"/>
      <c r="AX281" s="343"/>
      <c r="AY281" s="343"/>
      <c r="AZ281" s="343"/>
      <c r="BA281" s="1039"/>
      <c r="BB281" s="583" t="s">
        <v>83</v>
      </c>
      <c r="BC281" s="41" t="s">
        <v>36</v>
      </c>
      <c r="BD281" s="34" t="s">
        <v>36</v>
      </c>
      <c r="BE281" s="34" t="s">
        <v>36</v>
      </c>
      <c r="BF281" s="34" t="s">
        <v>36</v>
      </c>
      <c r="BG281" s="29" t="s">
        <v>36</v>
      </c>
      <c r="BH281" s="41" t="s">
        <v>36</v>
      </c>
      <c r="BI281" s="34" t="s">
        <v>36</v>
      </c>
      <c r="BJ281" s="34" t="s">
        <v>36</v>
      </c>
      <c r="BK281" s="34" t="s">
        <v>36</v>
      </c>
      <c r="BL281" s="29" t="s">
        <v>36</v>
      </c>
      <c r="BM281" s="41" t="s">
        <v>36</v>
      </c>
      <c r="BN281" s="34" t="s">
        <v>36</v>
      </c>
      <c r="BO281" s="34" t="s">
        <v>36</v>
      </c>
      <c r="BP281" s="34" t="s">
        <v>36</v>
      </c>
      <c r="BQ281" s="29" t="s">
        <v>36</v>
      </c>
      <c r="BR281" s="41" t="s">
        <v>36</v>
      </c>
      <c r="BS281" s="34" t="s">
        <v>36</v>
      </c>
      <c r="BT281" s="34" t="s">
        <v>36</v>
      </c>
      <c r="BU281" s="34" t="s">
        <v>36</v>
      </c>
      <c r="BV281" s="34" t="s">
        <v>36</v>
      </c>
      <c r="BW281" s="34" t="s">
        <v>36</v>
      </c>
      <c r="BX281" s="34" t="s">
        <v>36</v>
      </c>
      <c r="BY281" s="25" t="s">
        <v>36</v>
      </c>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166" customFormat="true" ht="15" customHeight="true" x14ac:dyDescent="0.2">
      <c r="B282" s="160"/>
      <c r="Z282" s="343"/>
      <c r="AA282" s="343"/>
      <c r="AB282" s="343"/>
      <c r="AC282" s="343"/>
      <c r="AD282" s="343"/>
      <c r="AE282" s="343"/>
      <c r="AF282" s="343"/>
      <c r="AG282" s="343"/>
      <c r="AH282" s="343"/>
      <c r="AI282" s="343"/>
      <c r="AJ282" s="343"/>
      <c r="AK282" s="343"/>
      <c r="AL282" s="343"/>
      <c r="AM282" s="343"/>
      <c r="AN282" s="343"/>
      <c r="AO282" s="343"/>
      <c r="AP282" s="343"/>
      <c r="AQ282" s="343"/>
      <c r="AR282" s="343"/>
      <c r="AS282" s="343"/>
      <c r="AT282" s="343"/>
      <c r="AU282" s="343"/>
      <c r="AV282" s="343"/>
      <c r="AW282" s="343"/>
      <c r="AX282" s="343"/>
      <c r="AY282" s="343"/>
      <c r="AZ282" s="343"/>
      <c r="BA282" s="1039"/>
      <c r="BB282" s="583" t="s">
        <v>84</v>
      </c>
      <c r="BC282" s="41" t="s">
        <v>36</v>
      </c>
      <c r="BD282" s="34" t="s">
        <v>36</v>
      </c>
      <c r="BE282" s="34" t="s">
        <v>36</v>
      </c>
      <c r="BF282" s="34" t="s">
        <v>36</v>
      </c>
      <c r="BG282" s="29" t="s">
        <v>36</v>
      </c>
      <c r="BH282" s="41" t="s">
        <v>36</v>
      </c>
      <c r="BI282" s="34" t="s">
        <v>36</v>
      </c>
      <c r="BJ282" s="34" t="s">
        <v>36</v>
      </c>
      <c r="BK282" s="34" t="s">
        <v>36</v>
      </c>
      <c r="BL282" s="29" t="s">
        <v>36</v>
      </c>
      <c r="BM282" s="41" t="s">
        <v>36</v>
      </c>
      <c r="BN282" s="34" t="s">
        <v>36</v>
      </c>
      <c r="BO282" s="34" t="s">
        <v>36</v>
      </c>
      <c r="BP282" s="34" t="s">
        <v>36</v>
      </c>
      <c r="BQ282" s="29" t="s">
        <v>36</v>
      </c>
      <c r="BR282" s="41" t="s">
        <v>36</v>
      </c>
      <c r="BS282" s="34" t="s">
        <v>36</v>
      </c>
      <c r="BT282" s="34" t="s">
        <v>36</v>
      </c>
      <c r="BU282" s="34" t="s">
        <v>36</v>
      </c>
      <c r="BV282" s="34" t="s">
        <v>36</v>
      </c>
      <c r="BW282" s="34" t="s">
        <v>36</v>
      </c>
      <c r="BX282" s="34" t="s">
        <v>36</v>
      </c>
      <c r="BY282" s="25" t="s">
        <v>36</v>
      </c>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166" customFormat="true" ht="15" customHeight="true" x14ac:dyDescent="0.2">
      <c r="B283" s="160"/>
      <c r="Z283" s="343"/>
      <c r="AA283" s="343"/>
      <c r="AB283" s="343"/>
      <c r="AC283" s="343"/>
      <c r="AD283" s="343"/>
      <c r="AE283" s="343"/>
      <c r="AF283" s="343"/>
      <c r="AG283" s="343"/>
      <c r="AH283" s="343"/>
      <c r="AI283" s="343"/>
      <c r="AJ283" s="343"/>
      <c r="AK283" s="343"/>
      <c r="AL283" s="343"/>
      <c r="AM283" s="343"/>
      <c r="AN283" s="343"/>
      <c r="AO283" s="343"/>
      <c r="AP283" s="343"/>
      <c r="AQ283" s="343"/>
      <c r="AR283" s="343"/>
      <c r="AS283" s="343"/>
      <c r="AT283" s="343"/>
      <c r="AU283" s="343"/>
      <c r="AV283" s="343"/>
      <c r="AW283" s="343"/>
      <c r="AX283" s="343"/>
      <c r="AY283" s="343"/>
      <c r="AZ283" s="343"/>
      <c r="BA283" s="1039"/>
      <c r="BB283" s="583" t="s">
        <v>85</v>
      </c>
      <c r="BC283" s="41" t="s">
        <v>36</v>
      </c>
      <c r="BD283" s="34" t="s">
        <v>36</v>
      </c>
      <c r="BE283" s="34" t="s">
        <v>36</v>
      </c>
      <c r="BF283" s="34" t="s">
        <v>36</v>
      </c>
      <c r="BG283" s="29" t="s">
        <v>36</v>
      </c>
      <c r="BH283" s="41" t="s">
        <v>36</v>
      </c>
      <c r="BI283" s="34" t="s">
        <v>36</v>
      </c>
      <c r="BJ283" s="34" t="s">
        <v>36</v>
      </c>
      <c r="BK283" s="34" t="s">
        <v>36</v>
      </c>
      <c r="BL283" s="29" t="s">
        <v>36</v>
      </c>
      <c r="BM283" s="41" t="s">
        <v>36</v>
      </c>
      <c r="BN283" s="34" t="s">
        <v>36</v>
      </c>
      <c r="BO283" s="34" t="s">
        <v>36</v>
      </c>
      <c r="BP283" s="34" t="s">
        <v>36</v>
      </c>
      <c r="BQ283" s="29" t="s">
        <v>36</v>
      </c>
      <c r="BR283" s="41" t="s">
        <v>36</v>
      </c>
      <c r="BS283" s="34" t="s">
        <v>36</v>
      </c>
      <c r="BT283" s="34" t="s">
        <v>36</v>
      </c>
      <c r="BU283" s="34" t="s">
        <v>36</v>
      </c>
      <c r="BV283" s="34" t="s">
        <v>36</v>
      </c>
      <c r="BW283" s="34" t="s">
        <v>36</v>
      </c>
      <c r="BX283" s="34" t="s">
        <v>36</v>
      </c>
      <c r="BY283" s="25" t="s">
        <v>36</v>
      </c>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166" customFormat="true" ht="15" customHeight="true" x14ac:dyDescent="0.2">
      <c r="B284" s="160"/>
      <c r="Z284" s="343"/>
      <c r="AA284" s="343"/>
      <c r="AB284" s="343"/>
      <c r="AC284" s="343"/>
      <c r="AD284" s="343"/>
      <c r="AE284" s="343"/>
      <c r="AF284" s="343"/>
      <c r="AG284" s="343"/>
      <c r="AH284" s="343"/>
      <c r="AI284" s="343"/>
      <c r="AJ284" s="343"/>
      <c r="AK284" s="343"/>
      <c r="AL284" s="343"/>
      <c r="AM284" s="343"/>
      <c r="AN284" s="343"/>
      <c r="AO284" s="343"/>
      <c r="AP284" s="343"/>
      <c r="AQ284" s="343"/>
      <c r="AR284" s="343"/>
      <c r="AS284" s="343"/>
      <c r="AT284" s="343"/>
      <c r="AU284" s="343"/>
      <c r="AV284" s="343"/>
      <c r="AW284" s="343"/>
      <c r="AX284" s="343"/>
      <c r="AY284" s="343"/>
      <c r="AZ284" s="343"/>
      <c r="BA284" s="1040"/>
      <c r="BB284" s="584" t="s">
        <v>115</v>
      </c>
      <c r="BC284" s="40" t="s">
        <v>36</v>
      </c>
      <c r="BD284" s="36" t="s">
        <v>36</v>
      </c>
      <c r="BE284" s="36" t="s">
        <v>36</v>
      </c>
      <c r="BF284" s="36" t="s">
        <v>36</v>
      </c>
      <c r="BG284" s="31" t="s">
        <v>36</v>
      </c>
      <c r="BH284" s="40" t="s">
        <v>36</v>
      </c>
      <c r="BI284" s="36" t="s">
        <v>36</v>
      </c>
      <c r="BJ284" s="36" t="s">
        <v>36</v>
      </c>
      <c r="BK284" s="36" t="s">
        <v>36</v>
      </c>
      <c r="BL284" s="31" t="s">
        <v>36</v>
      </c>
      <c r="BM284" s="40" t="s">
        <v>36</v>
      </c>
      <c r="BN284" s="36" t="s">
        <v>36</v>
      </c>
      <c r="BO284" s="36" t="s">
        <v>36</v>
      </c>
      <c r="BP284" s="36" t="s">
        <v>36</v>
      </c>
      <c r="BQ284" s="31" t="s">
        <v>36</v>
      </c>
      <c r="BR284" s="40" t="s">
        <v>36</v>
      </c>
      <c r="BS284" s="36" t="s">
        <v>36</v>
      </c>
      <c r="BT284" s="36" t="s">
        <v>36</v>
      </c>
      <c r="BU284" s="36" t="s">
        <v>36</v>
      </c>
      <c r="BV284" s="36" t="s">
        <v>36</v>
      </c>
      <c r="BW284" s="36" t="s">
        <v>36</v>
      </c>
      <c r="BX284" s="36" t="s">
        <v>36</v>
      </c>
      <c r="BY284" s="26" t="s">
        <v>36</v>
      </c>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166" customFormat="true" ht="15" customHeight="true" x14ac:dyDescent="0.2">
      <c r="B285" s="160"/>
      <c r="Z285" s="343"/>
      <c r="AA285" s="343"/>
      <c r="AB285" s="343"/>
      <c r="AC285" s="343"/>
      <c r="AD285" s="343"/>
      <c r="AE285" s="343"/>
      <c r="AF285" s="343"/>
      <c r="AG285" s="343"/>
      <c r="AH285" s="343"/>
      <c r="AI285" s="343"/>
      <c r="AJ285" s="343"/>
      <c r="AK285" s="343"/>
      <c r="AL285" s="343"/>
      <c r="AM285" s="343"/>
      <c r="AN285" s="343"/>
      <c r="AO285" s="343"/>
      <c r="AP285" s="343"/>
      <c r="AQ285" s="343"/>
      <c r="AR285" s="343"/>
      <c r="AS285" s="343"/>
      <c r="AT285" s="343"/>
      <c r="AU285" s="343"/>
      <c r="AV285" s="343"/>
      <c r="AW285" s="343"/>
      <c r="AX285" s="343"/>
      <c r="AY285" s="343"/>
      <c r="AZ285" s="343"/>
      <c r="BA285" s="304"/>
      <c r="BB285" s="302"/>
      <c r="BC285" s="302"/>
      <c r="BD285" s="302"/>
      <c r="BE285" s="302"/>
      <c r="BF285" s="302"/>
      <c r="BG285" s="302"/>
      <c r="BH285" s="302"/>
      <c r="BI285" s="302"/>
      <c r="BJ285" s="302"/>
      <c r="BK285" s="302"/>
      <c r="BL285" s="302"/>
      <c r="BM285" s="302"/>
      <c r="BN285" s="302"/>
      <c r="BO285" s="302"/>
      <c r="BP285" s="302"/>
      <c r="BQ285" s="302"/>
      <c r="BR285" s="302"/>
      <c r="BS285" s="302"/>
      <c r="BT285" s="302"/>
      <c r="BU285" s="302"/>
      <c r="BV285" s="302"/>
      <c r="BW285" s="302"/>
      <c r="BX285" s="302"/>
      <c r="BY285" s="304"/>
      <c r="BZ285" s="342"/>
      <c r="CA285" s="342"/>
      <c r="CB285" s="342"/>
      <c r="CC285" s="342"/>
      <c r="CD285" s="342"/>
      <c r="CE285" s="342"/>
      <c r="CF285" s="342"/>
      <c r="CG285" s="342"/>
      <c r="CH285" s="342"/>
      <c r="CI285" s="342"/>
      <c r="CJ285" s="342"/>
      <c r="CK285" s="342"/>
      <c r="CL285" s="342"/>
      <c r="CM285" s="342"/>
      <c r="CN285" s="342"/>
      <c r="CO285" s="342"/>
      <c r="CP285" s="342"/>
      <c r="CQ285" s="342"/>
      <c r="CR285" s="342"/>
      <c r="CS285" s="342"/>
      <c r="CT285" s="342"/>
      <c r="CU285" s="342"/>
      <c r="CV285" s="342"/>
      <c r="CW285" s="342"/>
      <c r="CX285" s="342"/>
      <c r="CY285" s="342"/>
      <c r="CZ285" s="342"/>
    </row>
    <row r="286" s="166" customFormat="true" ht="15" customHeight="true" x14ac:dyDescent="0.2">
      <c r="B286" s="160"/>
      <c r="Z286" s="343"/>
      <c r="AA286" s="343"/>
      <c r="AB286" s="343"/>
      <c r="AC286" s="343"/>
      <c r="AD286" s="343"/>
      <c r="AE286" s="343"/>
      <c r="AF286" s="343"/>
      <c r="AG286" s="343"/>
      <c r="AH286" s="343"/>
      <c r="AI286" s="343"/>
      <c r="AJ286" s="343"/>
      <c r="AK286" s="343"/>
      <c r="AL286" s="343"/>
      <c r="AM286" s="343"/>
      <c r="AN286" s="343"/>
      <c r="AO286" s="343"/>
      <c r="AP286" s="343"/>
      <c r="AQ286" s="343"/>
      <c r="AR286" s="343"/>
      <c r="AS286" s="343"/>
      <c r="AT286" s="343"/>
      <c r="AU286" s="343"/>
      <c r="AV286" s="343"/>
      <c r="AW286" s="343"/>
      <c r="AX286" s="343"/>
      <c r="AY286" s="343"/>
      <c r="AZ286" s="343"/>
      <c r="BA286" s="304"/>
      <c r="BB286" s="302"/>
      <c r="BC286" s="302"/>
      <c r="BD286" s="302"/>
      <c r="BE286" s="302"/>
      <c r="BF286" s="302"/>
      <c r="BG286" s="302"/>
      <c r="BH286" s="302"/>
      <c r="BI286" s="302"/>
      <c r="BJ286" s="302"/>
      <c r="BK286" s="302"/>
      <c r="BL286" s="302"/>
      <c r="BM286" s="302"/>
      <c r="BN286" s="302"/>
      <c r="BO286" s="302"/>
      <c r="BP286" s="302"/>
      <c r="BQ286" s="302"/>
      <c r="BR286" s="302"/>
      <c r="BS286" s="302"/>
      <c r="BT286" s="302"/>
      <c r="BU286" s="302"/>
      <c r="BV286" s="302"/>
      <c r="BW286" s="302"/>
      <c r="BX286" s="302"/>
      <c r="BY286" s="304"/>
      <c r="BZ286" s="342"/>
      <c r="CA286" s="342"/>
      <c r="CB286" s="342"/>
      <c r="CC286" s="342"/>
      <c r="CD286" s="342"/>
      <c r="CE286" s="342"/>
      <c r="CF286" s="342"/>
      <c r="CG286" s="342"/>
      <c r="CH286" s="342"/>
      <c r="CI286" s="342"/>
      <c r="CJ286" s="342"/>
      <c r="CK286" s="342"/>
      <c r="CL286" s="342"/>
      <c r="CM286" s="342"/>
      <c r="CN286" s="342"/>
      <c r="CO286" s="342"/>
      <c r="CP286" s="342"/>
      <c r="CQ286" s="342"/>
      <c r="CR286" s="342"/>
      <c r="CS286" s="342"/>
      <c r="CT286" s="342"/>
      <c r="CU286" s="342"/>
      <c r="CV286" s="342"/>
      <c r="CW286" s="342"/>
      <c r="CX286" s="342"/>
      <c r="CY286" s="342"/>
      <c r="CZ286" s="342"/>
    </row>
    <row r="287" s="166" customFormat="true" ht="15" customHeight="true" x14ac:dyDescent="0.2">
      <c r="B287" s="160"/>
      <c r="Z287" s="343"/>
      <c r="AA287" s="343"/>
      <c r="AB287" s="343"/>
      <c r="AC287" s="343"/>
      <c r="AD287" s="343"/>
      <c r="AE287" s="343"/>
      <c r="AF287" s="343"/>
      <c r="AG287" s="343"/>
      <c r="AH287" s="343"/>
      <c r="AI287" s="343"/>
      <c r="AJ287" s="343"/>
      <c r="AK287" s="343"/>
      <c r="AL287" s="343"/>
      <c r="AM287" s="343"/>
      <c r="AN287" s="343"/>
      <c r="AO287" s="343"/>
      <c r="AP287" s="343"/>
      <c r="AQ287" s="343"/>
      <c r="AR287" s="343"/>
      <c r="AS287" s="343"/>
      <c r="AT287" s="343"/>
      <c r="AU287" s="343"/>
      <c r="AV287" s="343"/>
      <c r="AW287" s="343"/>
      <c r="AX287" s="343"/>
      <c r="AY287" s="343"/>
      <c r="AZ287" s="343"/>
      <c r="BA287" s="304"/>
      <c r="BB287" s="302"/>
      <c r="BC287" s="302"/>
      <c r="BD287" s="302"/>
      <c r="BE287" s="302"/>
      <c r="BF287" s="302"/>
      <c r="BG287" s="302"/>
      <c r="BH287" s="302"/>
      <c r="BI287" s="302"/>
      <c r="BJ287" s="302"/>
      <c r="BK287" s="302"/>
      <c r="BL287" s="302"/>
      <c r="BM287" s="302"/>
      <c r="BN287" s="302"/>
      <c r="BO287" s="302"/>
      <c r="BP287" s="302"/>
      <c r="BQ287" s="302"/>
      <c r="BR287" s="302"/>
      <c r="BS287" s="302"/>
      <c r="BT287" s="302"/>
      <c r="BU287" s="302"/>
      <c r="BV287" s="302"/>
      <c r="BW287" s="302"/>
      <c r="BX287" s="302"/>
      <c r="BY287" s="304"/>
      <c r="BZ287" s="342"/>
      <c r="CA287" s="342"/>
      <c r="CB287" s="342"/>
      <c r="CC287" s="342"/>
      <c r="CD287" s="342"/>
      <c r="CE287" s="342"/>
      <c r="CF287" s="342"/>
      <c r="CG287" s="342"/>
      <c r="CH287" s="342"/>
      <c r="CI287" s="342"/>
      <c r="CJ287" s="342"/>
      <c r="CK287" s="342"/>
      <c r="CL287" s="342"/>
      <c r="CM287" s="342"/>
      <c r="CN287" s="342"/>
      <c r="CO287" s="342"/>
      <c r="CP287" s="342"/>
      <c r="CQ287" s="342"/>
      <c r="CR287" s="342"/>
      <c r="CS287" s="342"/>
      <c r="CT287" s="342"/>
      <c r="CU287" s="342"/>
      <c r="CV287" s="342"/>
      <c r="CW287" s="342"/>
      <c r="CX287" s="342"/>
      <c r="CY287" s="342"/>
      <c r="CZ287" s="342"/>
    </row>
    <row r="288" s="166" customFormat="true" ht="15" customHeight="true" x14ac:dyDescent="0.2">
      <c r="B288" s="160"/>
      <c r="Z288" s="343"/>
      <c r="AA288" s="343"/>
      <c r="AB288" s="343"/>
      <c r="AC288" s="343"/>
      <c r="AD288" s="343"/>
      <c r="AE288" s="343"/>
      <c r="AF288" s="343"/>
      <c r="AG288" s="343"/>
      <c r="AH288" s="343"/>
      <c r="AI288" s="343"/>
      <c r="AJ288" s="343"/>
      <c r="AK288" s="343"/>
      <c r="AL288" s="343"/>
      <c r="AM288" s="343"/>
      <c r="AN288" s="343"/>
      <c r="AO288" s="343"/>
      <c r="AP288" s="343"/>
      <c r="AQ288" s="343"/>
      <c r="AR288" s="343"/>
      <c r="AS288" s="343"/>
      <c r="AT288" s="343"/>
      <c r="AU288" s="343"/>
      <c r="AV288" s="343"/>
      <c r="AW288" s="343"/>
      <c r="AX288" s="343"/>
      <c r="AY288" s="343"/>
      <c r="AZ288" s="343"/>
      <c r="BA288" s="304"/>
      <c r="BB288" s="302"/>
      <c r="BC288" s="302"/>
      <c r="BD288" s="302"/>
      <c r="BE288" s="302"/>
      <c r="BF288" s="302"/>
      <c r="BG288" s="302"/>
      <c r="BH288" s="302"/>
      <c r="BI288" s="302"/>
      <c r="BJ288" s="302"/>
      <c r="BK288" s="302"/>
      <c r="BL288" s="302"/>
      <c r="BM288" s="302"/>
      <c r="BN288" s="302"/>
      <c r="BO288" s="302"/>
      <c r="BP288" s="302"/>
      <c r="BQ288" s="302"/>
      <c r="BR288" s="302"/>
      <c r="BS288" s="302"/>
      <c r="BT288" s="302"/>
      <c r="BU288" s="302"/>
      <c r="BV288" s="302"/>
      <c r="BW288" s="302"/>
      <c r="BX288" s="302"/>
      <c r="BY288" s="304"/>
      <c r="BZ288" s="342"/>
      <c r="CA288" s="342"/>
      <c r="CB288" s="342"/>
      <c r="CC288" s="342"/>
      <c r="CD288" s="342"/>
      <c r="CE288" s="342"/>
      <c r="CF288" s="342"/>
      <c r="CG288" s="342"/>
      <c r="CH288" s="342"/>
      <c r="CI288" s="342"/>
      <c r="CJ288" s="342"/>
      <c r="CK288" s="342"/>
      <c r="CL288" s="342"/>
      <c r="CM288" s="342"/>
      <c r="CN288" s="342"/>
      <c r="CO288" s="342"/>
      <c r="CP288" s="342"/>
      <c r="CQ288" s="342"/>
      <c r="CR288" s="342"/>
      <c r="CS288" s="342"/>
      <c r="CT288" s="342"/>
      <c r="CU288" s="342"/>
      <c r="CV288" s="342"/>
      <c r="CW288" s="342"/>
      <c r="CX288" s="342"/>
      <c r="CY288" s="342"/>
      <c r="CZ288" s="342"/>
    </row>
    <row r="289" s="166" customFormat="true" ht="15" customHeight="true" x14ac:dyDescent="0.2">
      <c r="A289" s="524"/>
      <c r="B289" s="523"/>
      <c r="C289" s="524"/>
      <c r="Z289" s="343"/>
      <c r="AA289" s="343"/>
      <c r="AB289" s="343"/>
      <c r="AC289" s="343"/>
      <c r="AD289" s="343"/>
      <c r="AE289" s="343"/>
      <c r="AF289" s="343"/>
      <c r="AG289" s="343"/>
      <c r="AH289" s="343"/>
      <c r="AI289" s="343"/>
      <c r="AJ289" s="343"/>
      <c r="AK289" s="343"/>
      <c r="AL289" s="343"/>
      <c r="AM289" s="343"/>
      <c r="AN289" s="343"/>
      <c r="AO289" s="343"/>
      <c r="AP289" s="343"/>
      <c r="AQ289" s="343"/>
      <c r="AR289" s="343"/>
      <c r="AS289" s="343"/>
      <c r="AT289" s="343"/>
      <c r="AU289" s="343"/>
      <c r="AV289" s="343"/>
      <c r="AW289" s="343"/>
      <c r="AX289" s="343"/>
      <c r="AY289" s="343"/>
      <c r="AZ289" s="343"/>
      <c r="BA289" s="304"/>
      <c r="BB289" s="302"/>
      <c r="BC289" s="302"/>
      <c r="BD289" s="302"/>
      <c r="BE289" s="302"/>
      <c r="BF289" s="302"/>
      <c r="BG289" s="302"/>
      <c r="BH289" s="302"/>
      <c r="BI289" s="302"/>
      <c r="BJ289" s="302"/>
      <c r="BK289" s="302"/>
      <c r="BL289" s="302"/>
      <c r="BM289" s="302"/>
      <c r="BN289" s="302"/>
      <c r="BO289" s="302"/>
      <c r="BP289" s="302"/>
      <c r="BQ289" s="302"/>
      <c r="BR289" s="302"/>
      <c r="BS289" s="302"/>
      <c r="BT289" s="302"/>
      <c r="BU289" s="302"/>
      <c r="BV289" s="302"/>
      <c r="BW289" s="302"/>
      <c r="BX289" s="302"/>
      <c r="BY289" s="304"/>
      <c r="BZ289" s="342"/>
      <c r="CA289" s="342"/>
      <c r="CB289" s="342"/>
      <c r="CC289" s="342"/>
      <c r="CD289" s="342"/>
      <c r="CE289" s="342"/>
      <c r="CF289" s="342"/>
      <c r="CG289" s="342"/>
      <c r="CH289" s="342"/>
      <c r="CI289" s="342"/>
      <c r="CJ289" s="342"/>
      <c r="CK289" s="342"/>
      <c r="CL289" s="342"/>
      <c r="CM289" s="342"/>
      <c r="CN289" s="342"/>
      <c r="CO289" s="342"/>
      <c r="CP289" s="342"/>
      <c r="CQ289" s="342"/>
      <c r="CR289" s="342"/>
      <c r="CS289" s="342"/>
      <c r="CT289" s="342"/>
      <c r="CU289" s="342"/>
      <c r="CV289" s="342"/>
      <c r="CW289" s="342"/>
      <c r="CX289" s="342"/>
      <c r="CY289" s="342"/>
      <c r="CZ289" s="342"/>
    </row>
    <row r="290" s="166" customFormat="true" ht="15" customHeight="true" x14ac:dyDescent="0.2">
      <c r="A290" s="163"/>
      <c r="B290" s="162"/>
      <c r="C290" s="159"/>
      <c r="Z290" s="343"/>
      <c r="AA290" s="343"/>
      <c r="AB290" s="343"/>
      <c r="AC290" s="343"/>
      <c r="AD290" s="343"/>
      <c r="AE290" s="343"/>
      <c r="AF290" s="343"/>
      <c r="AG290" s="343"/>
      <c r="AH290" s="343"/>
      <c r="AI290" s="343"/>
      <c r="AJ290" s="343"/>
      <c r="AK290" s="343"/>
      <c r="AL290" s="343"/>
      <c r="AM290" s="343"/>
      <c r="AN290" s="343"/>
      <c r="AO290" s="343"/>
      <c r="AP290" s="343"/>
      <c r="AQ290" s="343"/>
      <c r="AR290" s="343"/>
      <c r="AS290" s="343"/>
      <c r="AT290" s="343"/>
      <c r="AU290" s="343"/>
      <c r="AV290" s="343"/>
      <c r="AW290" s="343"/>
      <c r="AX290" s="343"/>
      <c r="AY290" s="343"/>
      <c r="AZ290" s="343"/>
      <c r="BA290" s="304"/>
      <c r="BB290" s="302"/>
      <c r="BC290" s="302"/>
      <c r="BD290" s="302"/>
      <c r="BE290" s="302"/>
      <c r="BF290" s="302"/>
      <c r="BG290" s="302"/>
      <c r="BH290" s="302"/>
      <c r="BI290" s="302"/>
      <c r="BJ290" s="302"/>
      <c r="BK290" s="302"/>
      <c r="BL290" s="302"/>
      <c r="BM290" s="302"/>
      <c r="BN290" s="302"/>
      <c r="BO290" s="302"/>
      <c r="BP290" s="302"/>
      <c r="BQ290" s="302"/>
      <c r="BR290" s="302"/>
      <c r="BS290" s="302"/>
      <c r="BT290" s="302"/>
      <c r="BU290" s="302"/>
      <c r="BV290" s="302"/>
      <c r="BW290" s="302"/>
      <c r="BX290" s="302"/>
      <c r="BY290" s="304"/>
      <c r="BZ290" s="342"/>
      <c r="CA290" s="342"/>
      <c r="CB290" s="342"/>
      <c r="CC290" s="342"/>
      <c r="CD290" s="342"/>
      <c r="CE290" s="342"/>
      <c r="CF290" s="342"/>
      <c r="CG290" s="342"/>
      <c r="CH290" s="342"/>
      <c r="CI290" s="342"/>
      <c r="CJ290" s="342"/>
      <c r="CK290" s="342"/>
      <c r="CL290" s="342"/>
      <c r="CM290" s="342"/>
      <c r="CN290" s="342"/>
      <c r="CO290" s="342"/>
      <c r="CP290" s="342"/>
      <c r="CQ290" s="342"/>
      <c r="CR290" s="342"/>
      <c r="CS290" s="342"/>
      <c r="CT290" s="342"/>
      <c r="CU290" s="342"/>
      <c r="CV290" s="342"/>
      <c r="CW290" s="342"/>
      <c r="CX290" s="342"/>
      <c r="CY290" s="342"/>
      <c r="CZ290" s="342"/>
    </row>
    <row r="291" s="166" customFormat="true" ht="15" customHeight="true" x14ac:dyDescent="0.2">
      <c r="A291" s="163"/>
      <c r="B291" s="162"/>
      <c r="C291" s="159"/>
      <c r="Z291" s="343"/>
      <c r="AA291" s="343"/>
      <c r="AB291" s="343"/>
      <c r="AC291" s="343"/>
      <c r="AD291" s="343"/>
      <c r="AE291" s="343"/>
      <c r="AF291" s="343"/>
      <c r="AG291" s="343"/>
      <c r="AH291" s="343"/>
      <c r="AI291" s="343"/>
      <c r="AJ291" s="343"/>
      <c r="AK291" s="343"/>
      <c r="AL291" s="343"/>
      <c r="AM291" s="343"/>
      <c r="AN291" s="343"/>
      <c r="AO291" s="343"/>
      <c r="AP291" s="343"/>
      <c r="AQ291" s="343"/>
      <c r="AR291" s="343"/>
      <c r="AS291" s="343"/>
      <c r="AT291" s="343"/>
      <c r="AU291" s="343"/>
      <c r="AV291" s="343"/>
      <c r="AW291" s="343"/>
      <c r="AX291" s="343"/>
      <c r="AY291" s="343"/>
      <c r="AZ291" s="343"/>
      <c r="BA291" s="304"/>
      <c r="BB291" s="302"/>
      <c r="BC291" s="302"/>
      <c r="BD291" s="302"/>
      <c r="BE291" s="302"/>
      <c r="BF291" s="302"/>
      <c r="BG291" s="302"/>
      <c r="BH291" s="302"/>
      <c r="BI291" s="302"/>
      <c r="BJ291" s="302"/>
      <c r="BK291" s="302"/>
      <c r="BL291" s="302"/>
      <c r="BM291" s="302"/>
      <c r="BN291" s="302"/>
      <c r="BO291" s="302"/>
      <c r="BP291" s="302"/>
      <c r="BQ291" s="302"/>
      <c r="BR291" s="302"/>
      <c r="BS291" s="302"/>
      <c r="BT291" s="302"/>
      <c r="BU291" s="302"/>
      <c r="BV291" s="302"/>
      <c r="BW291" s="302"/>
      <c r="BX291" s="302"/>
      <c r="BY291" s="304"/>
      <c r="BZ291" s="342"/>
      <c r="CA291" s="342"/>
      <c r="CB291" s="342"/>
      <c r="CC291" s="342"/>
      <c r="CD291" s="342"/>
      <c r="CE291" s="342"/>
      <c r="CF291" s="342"/>
      <c r="CG291" s="342"/>
      <c r="CH291" s="342"/>
      <c r="CI291" s="342"/>
      <c r="CJ291" s="342"/>
      <c r="CK291" s="342"/>
      <c r="CL291" s="342"/>
      <c r="CM291" s="342"/>
      <c r="CN291" s="342"/>
      <c r="CO291" s="342"/>
      <c r="CP291" s="342"/>
      <c r="CQ291" s="342"/>
      <c r="CR291" s="342"/>
      <c r="CS291" s="342"/>
      <c r="CT291" s="342"/>
      <c r="CU291" s="342"/>
      <c r="CV291" s="342"/>
      <c r="CW291" s="342"/>
      <c r="CX291" s="342"/>
      <c r="CY291" s="342"/>
      <c r="CZ291" s="342"/>
    </row>
    <row r="292" s="166" customFormat="true" ht="15" customHeight="true" x14ac:dyDescent="0.2">
      <c r="A292" s="163"/>
      <c r="B292" s="162"/>
      <c r="C292" s="159"/>
      <c r="Z292" s="343"/>
      <c r="AA292" s="343"/>
      <c r="AB292" s="343"/>
      <c r="AC292" s="343"/>
      <c r="AD292" s="343"/>
      <c r="AE292" s="343"/>
      <c r="AF292" s="343"/>
      <c r="AG292" s="343"/>
      <c r="AH292" s="343"/>
      <c r="AI292" s="343"/>
      <c r="AJ292" s="343"/>
      <c r="AK292" s="343"/>
      <c r="AL292" s="343"/>
      <c r="AM292" s="343"/>
      <c r="AN292" s="343"/>
      <c r="AO292" s="343"/>
      <c r="AP292" s="343"/>
      <c r="AQ292" s="343"/>
      <c r="AR292" s="343"/>
      <c r="AS292" s="343"/>
      <c r="AT292" s="343"/>
      <c r="AU292" s="343"/>
      <c r="AV292" s="343"/>
      <c r="AW292" s="343"/>
      <c r="AX292" s="343"/>
      <c r="AY292" s="343"/>
      <c r="AZ292" s="343"/>
      <c r="BA292" s="304"/>
      <c r="BB292" s="302"/>
      <c r="BC292" s="302"/>
      <c r="BD292" s="302"/>
      <c r="BE292" s="302"/>
      <c r="BF292" s="302"/>
      <c r="BG292" s="302"/>
      <c r="BH292" s="302"/>
      <c r="BI292" s="302"/>
      <c r="BJ292" s="302"/>
      <c r="BK292" s="302"/>
      <c r="BL292" s="302"/>
      <c r="BM292" s="302"/>
      <c r="BN292" s="302"/>
      <c r="BO292" s="302"/>
      <c r="BP292" s="302"/>
      <c r="BQ292" s="302"/>
      <c r="BR292" s="302"/>
      <c r="BS292" s="302"/>
      <c r="BT292" s="302"/>
      <c r="BU292" s="302"/>
      <c r="BV292" s="302"/>
      <c r="BW292" s="302"/>
      <c r="BX292" s="302"/>
      <c r="BY292" s="304"/>
      <c r="BZ292" s="342"/>
      <c r="CA292" s="342"/>
      <c r="CB292" s="342"/>
      <c r="CC292" s="342"/>
      <c r="CD292" s="342"/>
      <c r="CE292" s="342"/>
      <c r="CF292" s="342"/>
      <c r="CG292" s="342"/>
      <c r="CH292" s="342"/>
      <c r="CI292" s="342"/>
      <c r="CJ292" s="342"/>
      <c r="CK292" s="342"/>
      <c r="CL292" s="342"/>
      <c r="CM292" s="342"/>
      <c r="CN292" s="342"/>
      <c r="CO292" s="342"/>
      <c r="CP292" s="342"/>
      <c r="CQ292" s="342"/>
      <c r="CR292" s="342"/>
      <c r="CS292" s="342"/>
      <c r="CT292" s="342"/>
      <c r="CU292" s="342"/>
      <c r="CV292" s="342"/>
      <c r="CW292" s="342"/>
      <c r="CX292" s="342"/>
      <c r="CY292" s="342"/>
      <c r="CZ292" s="342"/>
    </row>
    <row r="293" s="166" customFormat="true" ht="15" customHeight="true" x14ac:dyDescent="0.2">
      <c r="A293" s="163"/>
      <c r="B293" s="162"/>
      <c r="C293" s="161"/>
      <c r="Z293" s="343"/>
      <c r="AA293" s="343"/>
      <c r="AB293" s="343"/>
      <c r="AC293" s="343"/>
      <c r="AD293" s="343"/>
      <c r="AE293" s="343"/>
      <c r="AF293" s="343"/>
      <c r="AG293" s="343"/>
      <c r="AH293" s="343"/>
      <c r="AI293" s="343"/>
      <c r="AJ293" s="343"/>
      <c r="AK293" s="343"/>
      <c r="AL293" s="343"/>
      <c r="AM293" s="343"/>
      <c r="AN293" s="343"/>
      <c r="AO293" s="343"/>
      <c r="AP293" s="343"/>
      <c r="AQ293" s="343"/>
      <c r="AR293" s="343"/>
      <c r="AS293" s="343"/>
      <c r="AT293" s="343"/>
      <c r="AU293" s="343"/>
      <c r="AV293" s="343"/>
      <c r="AW293" s="343"/>
      <c r="AX293" s="343"/>
      <c r="AY293" s="343"/>
      <c r="AZ293" s="343"/>
      <c r="BA293" s="304"/>
      <c r="BB293" s="302"/>
      <c r="BC293" s="302"/>
      <c r="BD293" s="302"/>
      <c r="BE293" s="302"/>
      <c r="BF293" s="302"/>
      <c r="BG293" s="302"/>
      <c r="BH293" s="302"/>
      <c r="BI293" s="302"/>
      <c r="BJ293" s="302"/>
      <c r="BK293" s="302"/>
      <c r="BL293" s="302"/>
      <c r="BM293" s="302"/>
      <c r="BN293" s="302"/>
      <c r="BO293" s="302"/>
      <c r="BP293" s="302"/>
      <c r="BQ293" s="302"/>
      <c r="BR293" s="302"/>
      <c r="BS293" s="302"/>
      <c r="BT293" s="302"/>
      <c r="BU293" s="302"/>
      <c r="BV293" s="302"/>
      <c r="BW293" s="302"/>
      <c r="BX293" s="302"/>
      <c r="BY293" s="304"/>
      <c r="BZ293" s="342"/>
      <c r="CA293" s="342"/>
      <c r="CB293" s="342"/>
      <c r="CC293" s="342"/>
      <c r="CD293" s="342"/>
      <c r="CE293" s="342"/>
      <c r="CF293" s="342"/>
      <c r="CG293" s="342"/>
      <c r="CH293" s="342"/>
      <c r="CI293" s="342"/>
      <c r="CJ293" s="342"/>
      <c r="CK293" s="342"/>
      <c r="CL293" s="342"/>
      <c r="CM293" s="342"/>
      <c r="CN293" s="342"/>
      <c r="CO293" s="342"/>
      <c r="CP293" s="342"/>
      <c r="CQ293" s="342"/>
      <c r="CR293" s="342"/>
      <c r="CS293" s="342"/>
      <c r="CT293" s="342"/>
      <c r="CU293" s="342"/>
      <c r="CV293" s="342"/>
      <c r="CW293" s="342"/>
      <c r="CX293" s="342"/>
      <c r="CY293" s="342"/>
      <c r="CZ293" s="342"/>
    </row>
    <row r="294" s="166" customFormat="true" ht="15" customHeight="true" x14ac:dyDescent="0.2">
      <c r="A294" s="163"/>
      <c r="B294" s="162"/>
      <c r="C294" s="161"/>
      <c r="Z294" s="343"/>
      <c r="AA294" s="343"/>
      <c r="AB294" s="343"/>
      <c r="AC294" s="343"/>
      <c r="AD294" s="343"/>
      <c r="AE294" s="343"/>
      <c r="AF294" s="343"/>
      <c r="AG294" s="343"/>
      <c r="AH294" s="343"/>
      <c r="AI294" s="343"/>
      <c r="AJ294" s="343"/>
      <c r="AK294" s="343"/>
      <c r="AL294" s="343"/>
      <c r="AM294" s="343"/>
      <c r="AN294" s="343"/>
      <c r="AO294" s="343"/>
      <c r="AP294" s="343"/>
      <c r="AQ294" s="343"/>
      <c r="AR294" s="343"/>
      <c r="AS294" s="343"/>
      <c r="AT294" s="343"/>
      <c r="AU294" s="343"/>
      <c r="AV294" s="343"/>
      <c r="AW294" s="343"/>
      <c r="AX294" s="343"/>
      <c r="AY294" s="343"/>
      <c r="AZ294" s="343"/>
      <c r="BA294" s="304"/>
      <c r="BB294" s="302"/>
      <c r="BC294" s="302"/>
      <c r="BD294" s="302"/>
      <c r="BE294" s="302"/>
      <c r="BF294" s="302"/>
      <c r="BG294" s="302"/>
      <c r="BH294" s="302"/>
      <c r="BI294" s="302"/>
      <c r="BJ294" s="302"/>
      <c r="BK294" s="302"/>
      <c r="BL294" s="302"/>
      <c r="BM294" s="302"/>
      <c r="BN294" s="302"/>
      <c r="BO294" s="302"/>
      <c r="BP294" s="302"/>
      <c r="BQ294" s="302"/>
      <c r="BR294" s="302"/>
      <c r="BS294" s="302"/>
      <c r="BT294" s="302"/>
      <c r="BU294" s="302"/>
      <c r="BV294" s="302"/>
      <c r="BW294" s="302"/>
      <c r="BX294" s="302"/>
      <c r="BY294" s="304"/>
      <c r="BZ294" s="342"/>
      <c r="CA294" s="342"/>
      <c r="CB294" s="342"/>
      <c r="CC294" s="342"/>
      <c r="CD294" s="342"/>
      <c r="CE294" s="342"/>
      <c r="CF294" s="342"/>
      <c r="CG294" s="342"/>
      <c r="CH294" s="342"/>
      <c r="CI294" s="342"/>
      <c r="CJ294" s="342"/>
      <c r="CK294" s="342"/>
      <c r="CL294" s="342"/>
      <c r="CM294" s="342"/>
      <c r="CN294" s="342"/>
      <c r="CO294" s="342"/>
      <c r="CP294" s="342"/>
      <c r="CQ294" s="342"/>
      <c r="CR294" s="342"/>
      <c r="CS294" s="342"/>
      <c r="CT294" s="342"/>
      <c r="CU294" s="342"/>
      <c r="CV294" s="342"/>
      <c r="CW294" s="342"/>
      <c r="CX294" s="342"/>
      <c r="CY294" s="342"/>
      <c r="CZ294" s="342"/>
    </row>
    <row r="295" s="166" customFormat="true" ht="15" customHeight="true" x14ac:dyDescent="0.2">
      <c r="A295" s="163"/>
      <c r="B295" s="162"/>
      <c r="C295" s="161"/>
      <c r="Z295" s="343"/>
      <c r="AA295" s="343"/>
      <c r="AB295" s="343"/>
      <c r="AC295" s="343"/>
      <c r="AD295" s="343"/>
      <c r="AE295" s="343"/>
      <c r="AF295" s="343"/>
      <c r="AG295" s="343"/>
      <c r="AH295" s="343"/>
      <c r="AI295" s="343"/>
      <c r="AJ295" s="343"/>
      <c r="AK295" s="343"/>
      <c r="AL295" s="343"/>
      <c r="AM295" s="343"/>
      <c r="AN295" s="343"/>
      <c r="AO295" s="343"/>
      <c r="AP295" s="343"/>
      <c r="AQ295" s="343"/>
      <c r="AR295" s="343"/>
      <c r="AS295" s="343"/>
      <c r="AT295" s="343"/>
      <c r="AU295" s="343"/>
      <c r="AV295" s="343"/>
      <c r="AW295" s="343"/>
      <c r="AX295" s="343"/>
      <c r="AY295" s="343"/>
      <c r="AZ295" s="343"/>
      <c r="BA295" s="304"/>
      <c r="BB295" s="302"/>
      <c r="BC295" s="302"/>
      <c r="BD295" s="302"/>
      <c r="BE295" s="302"/>
      <c r="BF295" s="302"/>
      <c r="BG295" s="302"/>
      <c r="BH295" s="302"/>
      <c r="BI295" s="302"/>
      <c r="BJ295" s="302"/>
      <c r="BK295" s="302"/>
      <c r="BL295" s="302"/>
      <c r="BM295" s="302"/>
      <c r="BN295" s="302"/>
      <c r="BO295" s="302"/>
      <c r="BP295" s="302"/>
      <c r="BQ295" s="302"/>
      <c r="BR295" s="302"/>
      <c r="BS295" s="302"/>
      <c r="BT295" s="302"/>
      <c r="BU295" s="302"/>
      <c r="BV295" s="302"/>
      <c r="BW295" s="302"/>
      <c r="BX295" s="302"/>
      <c r="BY295" s="304"/>
      <c r="BZ295" s="342"/>
      <c r="CA295" s="342"/>
      <c r="CB295" s="342"/>
      <c r="CC295" s="342"/>
      <c r="CD295" s="342"/>
      <c r="CE295" s="342"/>
      <c r="CF295" s="342"/>
      <c r="CG295" s="342"/>
      <c r="CH295" s="342"/>
      <c r="CI295" s="342"/>
      <c r="CJ295" s="342"/>
      <c r="CK295" s="342"/>
      <c r="CL295" s="342"/>
      <c r="CM295" s="342"/>
      <c r="CN295" s="342"/>
      <c r="CO295" s="342"/>
      <c r="CP295" s="342"/>
      <c r="CQ295" s="342"/>
      <c r="CR295" s="342"/>
      <c r="CS295" s="342"/>
      <c r="CT295" s="342"/>
      <c r="CU295" s="342"/>
      <c r="CV295" s="342"/>
      <c r="CW295" s="342"/>
      <c r="CX295" s="342"/>
      <c r="CY295" s="342"/>
      <c r="CZ295" s="342"/>
    </row>
    <row r="296" s="166" customFormat="true" ht="15" customHeight="true" x14ac:dyDescent="0.2">
      <c r="A296" s="163"/>
      <c r="B296" s="162"/>
      <c r="C296" s="161"/>
      <c r="Z296" s="343"/>
      <c r="AA296" s="343"/>
      <c r="AB296" s="343"/>
      <c r="AC296" s="343"/>
      <c r="AD296" s="343"/>
      <c r="AE296" s="343"/>
      <c r="AF296" s="343"/>
      <c r="AG296" s="343"/>
      <c r="AH296" s="343"/>
      <c r="AI296" s="343"/>
      <c r="AJ296" s="343"/>
      <c r="AK296" s="343"/>
      <c r="AL296" s="343"/>
      <c r="AM296" s="343"/>
      <c r="AN296" s="343"/>
      <c r="AO296" s="343"/>
      <c r="AP296" s="343"/>
      <c r="AQ296" s="343"/>
      <c r="AR296" s="343"/>
      <c r="AS296" s="343"/>
      <c r="AT296" s="343"/>
      <c r="AU296" s="343"/>
      <c r="AV296" s="343"/>
      <c r="AW296" s="343"/>
      <c r="AX296" s="343"/>
      <c r="AY296" s="343"/>
      <c r="AZ296" s="343"/>
      <c r="BA296" s="304"/>
      <c r="BB296" s="302"/>
      <c r="BC296" s="302"/>
      <c r="BD296" s="302"/>
      <c r="BE296" s="302"/>
      <c r="BF296" s="302"/>
      <c r="BG296" s="302"/>
      <c r="BH296" s="302"/>
      <c r="BI296" s="302"/>
      <c r="BJ296" s="302"/>
      <c r="BK296" s="302"/>
      <c r="BL296" s="302"/>
      <c r="BM296" s="302"/>
      <c r="BN296" s="302"/>
      <c r="BO296" s="302"/>
      <c r="BP296" s="302"/>
      <c r="BQ296" s="302"/>
      <c r="BR296" s="302"/>
      <c r="BS296" s="302"/>
      <c r="BT296" s="302"/>
      <c r="BU296" s="302"/>
      <c r="BV296" s="302"/>
      <c r="BW296" s="302"/>
      <c r="BX296" s="302"/>
      <c r="BY296" s="304"/>
      <c r="BZ296" s="342"/>
      <c r="CA296" s="342"/>
      <c r="CB296" s="342"/>
      <c r="CC296" s="342"/>
      <c r="CD296" s="342"/>
      <c r="CE296" s="342"/>
      <c r="CF296" s="342"/>
      <c r="CG296" s="342"/>
      <c r="CH296" s="342"/>
      <c r="CI296" s="342"/>
      <c r="CJ296" s="342"/>
      <c r="CK296" s="342"/>
      <c r="CL296" s="342"/>
      <c r="CM296" s="342"/>
      <c r="CN296" s="342"/>
      <c r="CO296" s="342"/>
      <c r="CP296" s="342"/>
      <c r="CQ296" s="342"/>
      <c r="CR296" s="342"/>
      <c r="CS296" s="342"/>
      <c r="CT296" s="342"/>
      <c r="CU296" s="342"/>
      <c r="CV296" s="342"/>
      <c r="CW296" s="342"/>
      <c r="CX296" s="342"/>
      <c r="CY296" s="342"/>
      <c r="CZ296" s="342"/>
    </row>
    <row r="297" s="166" customFormat="true" ht="15" customHeight="true" x14ac:dyDescent="0.2">
      <c r="A297" s="163"/>
      <c r="B297" s="162"/>
      <c r="C297" s="161"/>
      <c r="Z297" s="343"/>
      <c r="AA297" s="343"/>
      <c r="AB297" s="343"/>
      <c r="AC297" s="343"/>
      <c r="AD297" s="343"/>
      <c r="AE297" s="343"/>
      <c r="AF297" s="343"/>
      <c r="AG297" s="343"/>
      <c r="AH297" s="343"/>
      <c r="AI297" s="343"/>
      <c r="AJ297" s="343"/>
      <c r="AK297" s="343"/>
      <c r="AL297" s="343"/>
      <c r="AM297" s="343"/>
      <c r="AN297" s="343"/>
      <c r="AO297" s="343"/>
      <c r="AP297" s="343"/>
      <c r="AQ297" s="343"/>
      <c r="AR297" s="343"/>
      <c r="AS297" s="343"/>
      <c r="AT297" s="343"/>
      <c r="AU297" s="343"/>
      <c r="AV297" s="343"/>
      <c r="AW297" s="343"/>
      <c r="AX297" s="343"/>
      <c r="AY297" s="343"/>
      <c r="AZ297" s="343"/>
      <c r="BA297" s="304"/>
      <c r="BB297" s="302"/>
      <c r="BC297" s="302"/>
      <c r="BD297" s="302"/>
      <c r="BE297" s="302"/>
      <c r="BF297" s="302"/>
      <c r="BG297" s="302"/>
      <c r="BH297" s="302"/>
      <c r="BI297" s="302"/>
      <c r="BJ297" s="302"/>
      <c r="BK297" s="302"/>
      <c r="BL297" s="302"/>
      <c r="BM297" s="302"/>
      <c r="BN297" s="302"/>
      <c r="BO297" s="302"/>
      <c r="BP297" s="302"/>
      <c r="BQ297" s="302"/>
      <c r="BR297" s="302"/>
      <c r="BS297" s="302"/>
      <c r="BT297" s="302"/>
      <c r="BU297" s="302"/>
      <c r="BV297" s="302"/>
      <c r="BW297" s="302"/>
      <c r="BX297" s="302"/>
      <c r="BY297" s="304"/>
      <c r="BZ297" s="342"/>
      <c r="CA297" s="342"/>
      <c r="CB297" s="342"/>
      <c r="CC297" s="342"/>
      <c r="CD297" s="342"/>
      <c r="CE297" s="342"/>
      <c r="CF297" s="342"/>
      <c r="CG297" s="342"/>
      <c r="CH297" s="342"/>
      <c r="CI297" s="342"/>
      <c r="CJ297" s="342"/>
      <c r="CK297" s="342"/>
      <c r="CL297" s="342"/>
      <c r="CM297" s="342"/>
      <c r="CN297" s="342"/>
      <c r="CO297" s="342"/>
      <c r="CP297" s="342"/>
      <c r="CQ297" s="342"/>
      <c r="CR297" s="342"/>
      <c r="CS297" s="342"/>
      <c r="CT297" s="342"/>
      <c r="CU297" s="342"/>
      <c r="CV297" s="342"/>
      <c r="CW297" s="342"/>
      <c r="CX297" s="342"/>
      <c r="CY297" s="342"/>
      <c r="CZ297" s="342"/>
    </row>
    <row r="298" s="166" customFormat="true" ht="15" customHeight="true" x14ac:dyDescent="0.2">
      <c r="B298" s="160"/>
      <c r="Z298" s="343"/>
      <c r="AA298" s="343"/>
      <c r="AB298" s="343"/>
      <c r="AC298" s="343"/>
      <c r="AD298" s="343"/>
      <c r="AE298" s="343"/>
      <c r="AF298" s="343"/>
      <c r="AG298" s="343"/>
      <c r="AH298" s="343"/>
      <c r="AI298" s="343"/>
      <c r="AJ298" s="343"/>
      <c r="AK298" s="343"/>
      <c r="AL298" s="343"/>
      <c r="AM298" s="343"/>
      <c r="AN298" s="343"/>
      <c r="AO298" s="343"/>
      <c r="AP298" s="343"/>
      <c r="AQ298" s="343"/>
      <c r="AR298" s="343"/>
      <c r="AS298" s="343"/>
      <c r="AT298" s="343"/>
      <c r="AU298" s="343"/>
      <c r="AV298" s="343"/>
      <c r="AW298" s="343"/>
      <c r="AX298" s="343"/>
      <c r="AY298" s="343"/>
      <c r="AZ298" s="343"/>
      <c r="BA298" s="304"/>
      <c r="BB298" s="302"/>
      <c r="BC298" s="302"/>
      <c r="BD298" s="302"/>
      <c r="BE298" s="302"/>
      <c r="BF298" s="302"/>
      <c r="BG298" s="302"/>
      <c r="BH298" s="302"/>
      <c r="BI298" s="302"/>
      <c r="BJ298" s="302"/>
      <c r="BK298" s="302"/>
      <c r="BL298" s="302"/>
      <c r="BM298" s="302"/>
      <c r="BN298" s="302"/>
      <c r="BO298" s="302"/>
      <c r="BP298" s="302"/>
      <c r="BQ298" s="302"/>
      <c r="BR298" s="302"/>
      <c r="BS298" s="302"/>
      <c r="BT298" s="302"/>
      <c r="BU298" s="302"/>
      <c r="BV298" s="302"/>
      <c r="BW298" s="302"/>
      <c r="BX298" s="302"/>
      <c r="BY298" s="304"/>
      <c r="BZ298" s="342"/>
      <c r="CA298" s="342"/>
      <c r="CB298" s="342"/>
      <c r="CC298" s="342"/>
      <c r="CD298" s="342"/>
      <c r="CE298" s="342"/>
      <c r="CF298" s="342"/>
      <c r="CG298" s="342"/>
      <c r="CH298" s="342"/>
      <c r="CI298" s="342"/>
      <c r="CJ298" s="342"/>
      <c r="CK298" s="342"/>
      <c r="CL298" s="342"/>
      <c r="CM298" s="342"/>
      <c r="CN298" s="342"/>
      <c r="CO298" s="342"/>
      <c r="CP298" s="342"/>
      <c r="CQ298" s="342"/>
      <c r="CR298" s="342"/>
      <c r="CS298" s="342"/>
      <c r="CT298" s="342"/>
      <c r="CU298" s="342"/>
      <c r="CV298" s="342"/>
      <c r="CW298" s="342"/>
      <c r="CX298" s="342"/>
      <c r="CY298" s="342"/>
      <c r="CZ298" s="342"/>
    </row>
    <row r="299" s="166" customFormat="true" ht="15" customHeight="true" x14ac:dyDescent="0.2">
      <c r="A299" s="524"/>
      <c r="B299" s="523"/>
      <c r="C299" s="524"/>
      <c r="D299" s="524"/>
      <c r="Z299" s="343"/>
      <c r="AA299" s="343"/>
      <c r="AB299" s="343"/>
      <c r="AC299" s="343"/>
      <c r="AD299" s="343"/>
      <c r="AE299" s="343"/>
      <c r="AF299" s="343"/>
      <c r="AG299" s="343"/>
      <c r="AH299" s="343"/>
      <c r="AI299" s="343"/>
      <c r="AJ299" s="343"/>
      <c r="AK299" s="343"/>
      <c r="AL299" s="343"/>
      <c r="AM299" s="343"/>
      <c r="AN299" s="343"/>
      <c r="AO299" s="343"/>
      <c r="AP299" s="343"/>
      <c r="AQ299" s="343"/>
      <c r="AR299" s="343"/>
      <c r="AS299" s="343"/>
      <c r="AT299" s="343"/>
      <c r="AU299" s="343"/>
      <c r="AV299" s="343"/>
      <c r="AW299" s="343"/>
      <c r="AX299" s="343"/>
      <c r="AY299" s="343"/>
      <c r="AZ299" s="343"/>
      <c r="BA299" s="304"/>
      <c r="BB299" s="302"/>
      <c r="BC299" s="302"/>
      <c r="BD299" s="302"/>
      <c r="BE299" s="302"/>
      <c r="BF299" s="302"/>
      <c r="BG299" s="302"/>
      <c r="BH299" s="302"/>
      <c r="BI299" s="302"/>
      <c r="BJ299" s="302"/>
      <c r="BK299" s="302"/>
      <c r="BL299" s="302"/>
      <c r="BM299" s="302"/>
      <c r="BN299" s="302"/>
      <c r="BO299" s="302"/>
      <c r="BP299" s="302"/>
      <c r="BQ299" s="302"/>
      <c r="BR299" s="302"/>
      <c r="BS299" s="302"/>
      <c r="BT299" s="302"/>
      <c r="BU299" s="302"/>
      <c r="BV299" s="302"/>
      <c r="BW299" s="302"/>
      <c r="BX299" s="302"/>
      <c r="BY299" s="304"/>
      <c r="BZ299" s="342"/>
      <c r="CA299" s="342"/>
      <c r="CB299" s="342"/>
      <c r="CC299" s="342"/>
      <c r="CD299" s="342"/>
      <c r="CE299" s="342"/>
      <c r="CF299" s="342"/>
      <c r="CG299" s="342"/>
      <c r="CH299" s="342"/>
      <c r="CI299" s="342"/>
      <c r="CJ299" s="342"/>
      <c r="CK299" s="342"/>
      <c r="CL299" s="342"/>
      <c r="CM299" s="342"/>
      <c r="CN299" s="342"/>
      <c r="CO299" s="342"/>
      <c r="CP299" s="342"/>
      <c r="CQ299" s="342"/>
      <c r="CR299" s="342"/>
      <c r="CS299" s="342"/>
      <c r="CT299" s="342"/>
      <c r="CU299" s="342"/>
      <c r="CV299" s="342"/>
      <c r="CW299" s="342"/>
      <c r="CX299" s="342"/>
      <c r="CY299" s="342"/>
      <c r="CZ299" s="342"/>
    </row>
    <row r="300" s="166" customFormat="true" ht="15" customHeight="true" x14ac:dyDescent="0.2">
      <c r="A300" s="163"/>
      <c r="B300" s="162"/>
      <c r="C300" s="159"/>
      <c r="D300" s="159"/>
      <c r="Z300" s="343"/>
      <c r="AA300" s="343"/>
      <c r="AB300" s="343"/>
      <c r="AC300" s="343"/>
      <c r="AD300" s="343"/>
      <c r="AE300" s="343"/>
      <c r="AF300" s="343"/>
      <c r="AG300" s="343"/>
      <c r="AH300" s="343"/>
      <c r="AI300" s="343"/>
      <c r="AJ300" s="343"/>
      <c r="AK300" s="343"/>
      <c r="AL300" s="343"/>
      <c r="AM300" s="343"/>
      <c r="AN300" s="343"/>
      <c r="AO300" s="343"/>
      <c r="AP300" s="343"/>
      <c r="AQ300" s="343"/>
      <c r="AR300" s="343"/>
      <c r="AS300" s="343"/>
      <c r="AT300" s="343"/>
      <c r="AU300" s="343"/>
      <c r="AV300" s="343"/>
      <c r="AW300" s="343"/>
      <c r="AX300" s="343"/>
      <c r="AY300" s="343"/>
      <c r="AZ300" s="343"/>
      <c r="BA300" s="304"/>
      <c r="BB300" s="302"/>
      <c r="BC300" s="302"/>
      <c r="BD300" s="302"/>
      <c r="BE300" s="302"/>
      <c r="BF300" s="302"/>
      <c r="BG300" s="302"/>
      <c r="BH300" s="302"/>
      <c r="BI300" s="302"/>
      <c r="BJ300" s="302"/>
      <c r="BK300" s="302"/>
      <c r="BL300" s="302"/>
      <c r="BM300" s="302"/>
      <c r="BN300" s="302"/>
      <c r="BO300" s="302"/>
      <c r="BP300" s="302"/>
      <c r="BQ300" s="302"/>
      <c r="BR300" s="302"/>
      <c r="BS300" s="302"/>
      <c r="BT300" s="302"/>
      <c r="BU300" s="302"/>
      <c r="BV300" s="302"/>
      <c r="BW300" s="302"/>
      <c r="BX300" s="302"/>
      <c r="BY300" s="304"/>
      <c r="BZ300" s="342"/>
      <c r="CA300" s="342"/>
      <c r="CB300" s="342"/>
      <c r="CC300" s="342"/>
      <c r="CD300" s="342"/>
      <c r="CE300" s="342"/>
      <c r="CF300" s="342"/>
      <c r="CG300" s="342"/>
      <c r="CH300" s="342"/>
      <c r="CI300" s="342"/>
      <c r="CJ300" s="342"/>
      <c r="CK300" s="342"/>
      <c r="CL300" s="342"/>
      <c r="CM300" s="342"/>
      <c r="CN300" s="342"/>
      <c r="CO300" s="342"/>
      <c r="CP300" s="342"/>
      <c r="CQ300" s="342"/>
      <c r="CR300" s="342"/>
      <c r="CS300" s="342"/>
      <c r="CT300" s="342"/>
      <c r="CU300" s="342"/>
      <c r="CV300" s="342"/>
      <c r="CW300" s="342"/>
      <c r="CX300" s="342"/>
      <c r="CY300" s="342"/>
      <c r="CZ300" s="342"/>
    </row>
    <row r="301" s="166" customFormat="true" ht="15" customHeight="true" x14ac:dyDescent="0.2">
      <c r="A301" s="163"/>
      <c r="B301" s="162"/>
      <c r="C301" s="159"/>
      <c r="D301" s="159"/>
      <c r="Z301" s="343"/>
      <c r="AA301" s="343"/>
      <c r="AB301" s="343"/>
      <c r="AC301" s="343"/>
      <c r="AD301" s="343"/>
      <c r="AE301" s="343"/>
      <c r="AF301" s="343"/>
      <c r="AG301" s="343"/>
      <c r="AH301" s="343"/>
      <c r="AI301" s="343"/>
      <c r="AJ301" s="343"/>
      <c r="AK301" s="343"/>
      <c r="AL301" s="343"/>
      <c r="AM301" s="343"/>
      <c r="AN301" s="343"/>
      <c r="AO301" s="343"/>
      <c r="AP301" s="343"/>
      <c r="AQ301" s="343"/>
      <c r="AR301" s="343"/>
      <c r="AS301" s="343"/>
      <c r="AT301" s="343"/>
      <c r="AU301" s="343"/>
      <c r="AV301" s="343"/>
      <c r="AW301" s="343"/>
      <c r="AX301" s="343"/>
      <c r="AY301" s="343"/>
      <c r="AZ301" s="343"/>
      <c r="BA301" s="304"/>
      <c r="BB301" s="302"/>
      <c r="BC301" s="302"/>
      <c r="BD301" s="302"/>
      <c r="BE301" s="302"/>
      <c r="BF301" s="302"/>
      <c r="BG301" s="302"/>
      <c r="BH301" s="302"/>
      <c r="BI301" s="302"/>
      <c r="BJ301" s="302"/>
      <c r="BK301" s="302"/>
      <c r="BL301" s="302"/>
      <c r="BM301" s="302"/>
      <c r="BN301" s="302"/>
      <c r="BO301" s="302"/>
      <c r="BP301" s="302"/>
      <c r="BQ301" s="302"/>
      <c r="BR301" s="302"/>
      <c r="BS301" s="302"/>
      <c r="BT301" s="302"/>
      <c r="BU301" s="302"/>
      <c r="BV301" s="302"/>
      <c r="BW301" s="302"/>
      <c r="BX301" s="302"/>
      <c r="BY301" s="304"/>
      <c r="BZ301" s="342"/>
      <c r="CA301" s="342"/>
      <c r="CB301" s="342"/>
      <c r="CC301" s="342"/>
      <c r="CD301" s="342"/>
      <c r="CE301" s="342"/>
      <c r="CF301" s="342"/>
      <c r="CG301" s="342"/>
      <c r="CH301" s="342"/>
      <c r="CI301" s="342"/>
      <c r="CJ301" s="342"/>
      <c r="CK301" s="342"/>
      <c r="CL301" s="342"/>
      <c r="CM301" s="342"/>
      <c r="CN301" s="342"/>
      <c r="CO301" s="342"/>
      <c r="CP301" s="342"/>
      <c r="CQ301" s="342"/>
      <c r="CR301" s="342"/>
      <c r="CS301" s="342"/>
      <c r="CT301" s="342"/>
      <c r="CU301" s="342"/>
      <c r="CV301" s="342"/>
      <c r="CW301" s="342"/>
      <c r="CX301" s="342"/>
      <c r="CY301" s="342"/>
      <c r="CZ301" s="342"/>
    </row>
    <row r="302" s="166" customFormat="true" ht="15" customHeight="true" x14ac:dyDescent="0.2">
      <c r="A302" s="163"/>
      <c r="B302" s="162"/>
      <c r="C302" s="159"/>
      <c r="D302" s="159"/>
      <c r="Z302" s="343"/>
      <c r="AA302" s="343"/>
      <c r="AB302" s="343"/>
      <c r="AC302" s="343"/>
      <c r="AD302" s="343"/>
      <c r="AE302" s="343"/>
      <c r="AF302" s="343"/>
      <c r="AG302" s="343"/>
      <c r="AH302" s="343"/>
      <c r="AI302" s="343"/>
      <c r="AJ302" s="343"/>
      <c r="AK302" s="343"/>
      <c r="AL302" s="343"/>
      <c r="AM302" s="343"/>
      <c r="AN302" s="343"/>
      <c r="AO302" s="343"/>
      <c r="AP302" s="343"/>
      <c r="AQ302" s="343"/>
      <c r="AR302" s="343"/>
      <c r="AS302" s="343"/>
      <c r="AT302" s="343"/>
      <c r="AU302" s="343"/>
      <c r="AV302" s="343"/>
      <c r="AW302" s="343"/>
      <c r="AX302" s="343"/>
      <c r="AY302" s="343"/>
      <c r="AZ302" s="343"/>
      <c r="BA302" s="304"/>
      <c r="BB302" s="302"/>
      <c r="BC302" s="302"/>
      <c r="BD302" s="302"/>
      <c r="BE302" s="302"/>
      <c r="BF302" s="302"/>
      <c r="BG302" s="302"/>
      <c r="BH302" s="302"/>
      <c r="BI302" s="302"/>
      <c r="BJ302" s="302"/>
      <c r="BK302" s="302"/>
      <c r="BL302" s="302"/>
      <c r="BM302" s="302"/>
      <c r="BN302" s="302"/>
      <c r="BO302" s="302"/>
      <c r="BP302" s="302"/>
      <c r="BQ302" s="302"/>
      <c r="BR302" s="302"/>
      <c r="BS302" s="302"/>
      <c r="BT302" s="302"/>
      <c r="BU302" s="302"/>
      <c r="BV302" s="302"/>
      <c r="BW302" s="302"/>
      <c r="BX302" s="302"/>
      <c r="BY302" s="304"/>
      <c r="BZ302" s="342"/>
      <c r="CA302" s="342"/>
      <c r="CB302" s="342"/>
      <c r="CC302" s="342"/>
      <c r="CD302" s="342"/>
      <c r="CE302" s="342"/>
      <c r="CF302" s="342"/>
      <c r="CG302" s="342"/>
      <c r="CH302" s="342"/>
      <c r="CI302" s="342"/>
      <c r="CJ302" s="342"/>
      <c r="CK302" s="342"/>
      <c r="CL302" s="342"/>
      <c r="CM302" s="342"/>
      <c r="CN302" s="342"/>
      <c r="CO302" s="342"/>
      <c r="CP302" s="342"/>
      <c r="CQ302" s="342"/>
      <c r="CR302" s="342"/>
      <c r="CS302" s="342"/>
      <c r="CT302" s="342"/>
      <c r="CU302" s="342"/>
      <c r="CV302" s="342"/>
      <c r="CW302" s="342"/>
      <c r="CX302" s="342"/>
      <c r="CY302" s="342"/>
      <c r="CZ302" s="342"/>
    </row>
    <row r="303" s="166" customFormat="true" ht="15" customHeight="true" x14ac:dyDescent="0.2">
      <c r="A303" s="163"/>
      <c r="B303" s="162"/>
      <c r="C303" s="161"/>
      <c r="D303" s="161"/>
      <c r="Z303" s="343"/>
      <c r="AA303" s="343"/>
      <c r="AB303" s="343"/>
      <c r="AC303" s="343"/>
      <c r="AD303" s="343"/>
      <c r="AE303" s="343"/>
      <c r="AF303" s="343"/>
      <c r="AG303" s="343"/>
      <c r="AH303" s="343"/>
      <c r="AI303" s="343"/>
      <c r="AJ303" s="343"/>
      <c r="AK303" s="343"/>
      <c r="AL303" s="343"/>
      <c r="AM303" s="343"/>
      <c r="AN303" s="343"/>
      <c r="AO303" s="343"/>
      <c r="AP303" s="343"/>
      <c r="AQ303" s="343"/>
      <c r="AR303" s="343"/>
      <c r="AS303" s="343"/>
      <c r="AT303" s="343"/>
      <c r="AU303" s="343"/>
      <c r="AV303" s="343"/>
      <c r="AW303" s="343"/>
      <c r="AX303" s="343"/>
      <c r="AY303" s="343"/>
      <c r="AZ303" s="343"/>
      <c r="BA303" s="304"/>
      <c r="BB303" s="302"/>
      <c r="BC303" s="302"/>
      <c r="BD303" s="302"/>
      <c r="BE303" s="302"/>
      <c r="BF303" s="302"/>
      <c r="BG303" s="302"/>
      <c r="BH303" s="302"/>
      <c r="BI303" s="302"/>
      <c r="BJ303" s="302"/>
      <c r="BK303" s="302"/>
      <c r="BL303" s="302"/>
      <c r="BM303" s="302"/>
      <c r="BN303" s="302"/>
      <c r="BO303" s="302"/>
      <c r="BP303" s="302"/>
      <c r="BQ303" s="302"/>
      <c r="BR303" s="302"/>
      <c r="BS303" s="302"/>
      <c r="BT303" s="302"/>
      <c r="BU303" s="302"/>
      <c r="BV303" s="302"/>
      <c r="BW303" s="302"/>
      <c r="BX303" s="302"/>
      <c r="BY303" s="304"/>
      <c r="BZ303" s="342"/>
      <c r="CA303" s="342"/>
      <c r="CB303" s="342"/>
      <c r="CC303" s="342"/>
      <c r="CD303" s="342"/>
      <c r="CE303" s="342"/>
      <c r="CF303" s="342"/>
      <c r="CG303" s="342"/>
      <c r="CH303" s="342"/>
      <c r="CI303" s="342"/>
      <c r="CJ303" s="342"/>
      <c r="CK303" s="342"/>
      <c r="CL303" s="342"/>
      <c r="CM303" s="342"/>
      <c r="CN303" s="342"/>
      <c r="CO303" s="342"/>
      <c r="CP303" s="342"/>
      <c r="CQ303" s="342"/>
      <c r="CR303" s="342"/>
      <c r="CS303" s="342"/>
      <c r="CT303" s="342"/>
      <c r="CU303" s="342"/>
      <c r="CV303" s="342"/>
      <c r="CW303" s="342"/>
      <c r="CX303" s="342"/>
      <c r="CY303" s="342"/>
      <c r="CZ303" s="342"/>
    </row>
    <row r="304" s="166" customFormat="true" ht="15" customHeight="true" x14ac:dyDescent="0.2">
      <c r="A304" s="163"/>
      <c r="B304" s="162"/>
      <c r="C304" s="161"/>
      <c r="D304" s="161"/>
      <c r="Z304" s="343"/>
      <c r="AA304" s="343"/>
      <c r="AB304" s="343"/>
      <c r="AC304" s="343"/>
      <c r="AD304" s="343"/>
      <c r="AE304" s="343"/>
      <c r="AF304" s="343"/>
      <c r="AG304" s="343"/>
      <c r="AH304" s="343"/>
      <c r="AI304" s="343"/>
      <c r="AJ304" s="343"/>
      <c r="AK304" s="343"/>
      <c r="AL304" s="343"/>
      <c r="AM304" s="343"/>
      <c r="AN304" s="343"/>
      <c r="AO304" s="343"/>
      <c r="AP304" s="343"/>
      <c r="AQ304" s="343"/>
      <c r="AR304" s="343"/>
      <c r="AS304" s="343"/>
      <c r="AT304" s="343"/>
      <c r="AU304" s="343"/>
      <c r="AV304" s="343"/>
      <c r="AW304" s="343"/>
      <c r="AX304" s="343"/>
      <c r="AY304" s="343"/>
      <c r="AZ304" s="343"/>
      <c r="BA304" s="304"/>
      <c r="BB304" s="302"/>
      <c r="BC304" s="302"/>
      <c r="BD304" s="302"/>
      <c r="BE304" s="302"/>
      <c r="BF304" s="302"/>
      <c r="BG304" s="302"/>
      <c r="BH304" s="302"/>
      <c r="BI304" s="302"/>
      <c r="BJ304" s="302"/>
      <c r="BK304" s="302"/>
      <c r="BL304" s="302"/>
      <c r="BM304" s="302"/>
      <c r="BN304" s="302"/>
      <c r="BO304" s="302"/>
      <c r="BP304" s="302"/>
      <c r="BQ304" s="302"/>
      <c r="BR304" s="302"/>
      <c r="BS304" s="302"/>
      <c r="BT304" s="302"/>
      <c r="BU304" s="302"/>
      <c r="BV304" s="302"/>
      <c r="BW304" s="302"/>
      <c r="BX304" s="302"/>
      <c r="BY304" s="304"/>
      <c r="BZ304" s="342"/>
      <c r="CA304" s="342"/>
      <c r="CB304" s="342"/>
      <c r="CC304" s="342"/>
      <c r="CD304" s="342"/>
      <c r="CE304" s="342"/>
      <c r="CF304" s="342"/>
      <c r="CG304" s="342"/>
      <c r="CH304" s="342"/>
      <c r="CI304" s="342"/>
      <c r="CJ304" s="342"/>
      <c r="CK304" s="342"/>
      <c r="CL304" s="342"/>
      <c r="CM304" s="342"/>
      <c r="CN304" s="342"/>
      <c r="CO304" s="342"/>
      <c r="CP304" s="342"/>
      <c r="CQ304" s="342"/>
      <c r="CR304" s="342"/>
      <c r="CS304" s="342"/>
      <c r="CT304" s="342"/>
      <c r="CU304" s="342"/>
      <c r="CV304" s="342"/>
      <c r="CW304" s="342"/>
      <c r="CX304" s="342"/>
      <c r="CY304" s="342"/>
      <c r="CZ304" s="342"/>
    </row>
    <row r="305" s="166" customFormat="true" ht="15" customHeight="true" x14ac:dyDescent="0.2">
      <c r="A305" s="163"/>
      <c r="B305" s="162"/>
      <c r="C305" s="161"/>
      <c r="D305" s="161"/>
      <c r="Z305" s="343"/>
      <c r="AA305" s="343"/>
      <c r="AB305" s="343"/>
      <c r="AC305" s="343"/>
      <c r="AD305" s="343"/>
      <c r="AE305" s="343"/>
      <c r="AF305" s="343"/>
      <c r="AG305" s="343"/>
      <c r="AH305" s="343"/>
      <c r="AI305" s="343"/>
      <c r="AJ305" s="343"/>
      <c r="AK305" s="343"/>
      <c r="AL305" s="343"/>
      <c r="AM305" s="343"/>
      <c r="AN305" s="343"/>
      <c r="AO305" s="343"/>
      <c r="AP305" s="343"/>
      <c r="AQ305" s="343"/>
      <c r="AR305" s="343"/>
      <c r="AS305" s="343"/>
      <c r="AT305" s="343"/>
      <c r="AU305" s="343"/>
      <c r="AV305" s="343"/>
      <c r="AW305" s="343"/>
      <c r="AX305" s="343"/>
      <c r="AY305" s="343"/>
      <c r="AZ305" s="343"/>
      <c r="BA305" s="304"/>
      <c r="BB305" s="302"/>
      <c r="BC305" s="302"/>
      <c r="BD305" s="302"/>
      <c r="BE305" s="302"/>
      <c r="BF305" s="302"/>
      <c r="BG305" s="302"/>
      <c r="BH305" s="302"/>
      <c r="BI305" s="302"/>
      <c r="BJ305" s="302"/>
      <c r="BK305" s="302"/>
      <c r="BL305" s="302"/>
      <c r="BM305" s="302"/>
      <c r="BN305" s="302"/>
      <c r="BO305" s="302"/>
      <c r="BP305" s="302"/>
      <c r="BQ305" s="302"/>
      <c r="BR305" s="302"/>
      <c r="BS305" s="302"/>
      <c r="BT305" s="302"/>
      <c r="BU305" s="302"/>
      <c r="BV305" s="302"/>
      <c r="BW305" s="302"/>
      <c r="BX305" s="302"/>
      <c r="BY305" s="304"/>
      <c r="BZ305" s="342"/>
      <c r="CA305" s="342"/>
      <c r="CB305" s="342"/>
      <c r="CC305" s="342"/>
      <c r="CD305" s="342"/>
      <c r="CE305" s="342"/>
      <c r="CF305" s="342"/>
      <c r="CG305" s="342"/>
      <c r="CH305" s="342"/>
      <c r="CI305" s="342"/>
      <c r="CJ305" s="342"/>
      <c r="CK305" s="342"/>
      <c r="CL305" s="342"/>
      <c r="CM305" s="342"/>
      <c r="CN305" s="342"/>
      <c r="CO305" s="342"/>
      <c r="CP305" s="342"/>
      <c r="CQ305" s="342"/>
      <c r="CR305" s="342"/>
      <c r="CS305" s="342"/>
      <c r="CT305" s="342"/>
      <c r="CU305" s="342"/>
      <c r="CV305" s="342"/>
      <c r="CW305" s="342"/>
      <c r="CX305" s="342"/>
      <c r="CY305" s="342"/>
      <c r="CZ305" s="342"/>
    </row>
    <row r="306" s="166" customFormat="true" ht="15" customHeight="true" x14ac:dyDescent="0.2">
      <c r="B306" s="160"/>
      <c r="Z306" s="343"/>
      <c r="AA306" s="343"/>
      <c r="AB306" s="343"/>
      <c r="AC306" s="343"/>
      <c r="AD306" s="343"/>
      <c r="AE306" s="343"/>
      <c r="AF306" s="343"/>
      <c r="AG306" s="343"/>
      <c r="AH306" s="343"/>
      <c r="AI306" s="343"/>
      <c r="AJ306" s="343"/>
      <c r="AK306" s="343"/>
      <c r="AL306" s="343"/>
      <c r="AM306" s="343"/>
      <c r="AN306" s="343"/>
      <c r="AO306" s="343"/>
      <c r="AP306" s="343"/>
      <c r="AQ306" s="343"/>
      <c r="AR306" s="343"/>
      <c r="AS306" s="343"/>
      <c r="AT306" s="343"/>
      <c r="AU306" s="343"/>
      <c r="AV306" s="343"/>
      <c r="AW306" s="343"/>
      <c r="AX306" s="343"/>
      <c r="AY306" s="343"/>
      <c r="AZ306" s="343"/>
      <c r="BA306" s="304"/>
      <c r="BB306" s="302"/>
      <c r="BC306" s="302"/>
      <c r="BD306" s="302"/>
      <c r="BE306" s="302"/>
      <c r="BF306" s="302"/>
      <c r="BG306" s="302"/>
      <c r="BH306" s="302"/>
      <c r="BI306" s="302"/>
      <c r="BJ306" s="302"/>
      <c r="BK306" s="302"/>
      <c r="BL306" s="302"/>
      <c r="BM306" s="302"/>
      <c r="BN306" s="302"/>
      <c r="BO306" s="302"/>
      <c r="BP306" s="302"/>
      <c r="BQ306" s="302"/>
      <c r="BR306" s="302"/>
      <c r="BS306" s="302"/>
      <c r="BT306" s="302"/>
      <c r="BU306" s="302"/>
      <c r="BV306" s="302"/>
      <c r="BW306" s="302"/>
      <c r="BX306" s="302"/>
      <c r="BY306" s="304"/>
      <c r="BZ306" s="342"/>
      <c r="CA306" s="342"/>
      <c r="CB306" s="342"/>
      <c r="CC306" s="342"/>
      <c r="CD306" s="342"/>
      <c r="CE306" s="342"/>
      <c r="CF306" s="342"/>
      <c r="CG306" s="342"/>
      <c r="CH306" s="342"/>
      <c r="CI306" s="342"/>
      <c r="CJ306" s="342"/>
      <c r="CK306" s="342"/>
      <c r="CL306" s="342"/>
      <c r="CM306" s="342"/>
      <c r="CN306" s="342"/>
      <c r="CO306" s="342"/>
      <c r="CP306" s="342"/>
      <c r="CQ306" s="342"/>
      <c r="CR306" s="342"/>
      <c r="CS306" s="342"/>
      <c r="CT306" s="342"/>
      <c r="CU306" s="342"/>
      <c r="CV306" s="342"/>
      <c r="CW306" s="342"/>
      <c r="CX306" s="342"/>
      <c r="CY306" s="342"/>
      <c r="CZ306" s="342"/>
    </row>
    <row r="307" s="166" customFormat="true" ht="15" customHeight="true" x14ac:dyDescent="0.2">
      <c r="B307" s="160"/>
      <c r="Z307" s="343"/>
      <c r="AA307" s="343"/>
      <c r="AB307" s="343"/>
      <c r="AC307" s="343"/>
      <c r="AD307" s="343"/>
      <c r="AE307" s="343"/>
      <c r="AF307" s="343"/>
      <c r="AG307" s="343"/>
      <c r="AH307" s="343"/>
      <c r="AI307" s="343"/>
      <c r="AJ307" s="343"/>
      <c r="AK307" s="343"/>
      <c r="AL307" s="343"/>
      <c r="AM307" s="343"/>
      <c r="AN307" s="343"/>
      <c r="AO307" s="343"/>
      <c r="AP307" s="343"/>
      <c r="AQ307" s="343"/>
      <c r="AR307" s="343"/>
      <c r="AS307" s="343"/>
      <c r="AT307" s="343"/>
      <c r="AU307" s="343"/>
      <c r="AV307" s="343"/>
      <c r="AW307" s="343"/>
      <c r="AX307" s="343"/>
      <c r="AY307" s="343"/>
      <c r="AZ307" s="343"/>
      <c r="BA307" s="304"/>
      <c r="BB307" s="302"/>
      <c r="BC307" s="302"/>
      <c r="BD307" s="302"/>
      <c r="BE307" s="302"/>
      <c r="BF307" s="302"/>
      <c r="BG307" s="302"/>
      <c r="BH307" s="302"/>
      <c r="BI307" s="302"/>
      <c r="BJ307" s="302"/>
      <c r="BK307" s="302"/>
      <c r="BL307" s="302"/>
      <c r="BM307" s="302"/>
      <c r="BN307" s="302"/>
      <c r="BO307" s="302"/>
      <c r="BP307" s="302"/>
      <c r="BQ307" s="302"/>
      <c r="BR307" s="302"/>
      <c r="BS307" s="302"/>
      <c r="BT307" s="302"/>
      <c r="BU307" s="302"/>
      <c r="BV307" s="302"/>
      <c r="BW307" s="302"/>
      <c r="BX307" s="302"/>
      <c r="BY307" s="304"/>
      <c r="BZ307" s="342"/>
      <c r="CA307" s="342"/>
      <c r="CB307" s="342"/>
      <c r="CC307" s="342"/>
      <c r="CD307" s="342"/>
      <c r="CE307" s="342"/>
      <c r="CF307" s="342"/>
      <c r="CG307" s="342"/>
      <c r="CH307" s="342"/>
      <c r="CI307" s="342"/>
      <c r="CJ307" s="342"/>
      <c r="CK307" s="342"/>
      <c r="CL307" s="342"/>
      <c r="CM307" s="342"/>
      <c r="CN307" s="342"/>
      <c r="CO307" s="342"/>
      <c r="CP307" s="342"/>
      <c r="CQ307" s="342"/>
      <c r="CR307" s="342"/>
      <c r="CS307" s="342"/>
      <c r="CT307" s="342"/>
      <c r="CU307" s="342"/>
      <c r="CV307" s="342"/>
      <c r="CW307" s="342"/>
      <c r="CX307" s="342"/>
      <c r="CY307" s="342"/>
      <c r="CZ307" s="342"/>
    </row>
    <row r="308" s="166" customFormat="true" ht="15" customHeight="true" x14ac:dyDescent="0.2">
      <c r="B308" s="160"/>
      <c r="Z308" s="343"/>
      <c r="AA308" s="343"/>
      <c r="AB308" s="343"/>
      <c r="AC308" s="343"/>
      <c r="AD308" s="343"/>
      <c r="AE308" s="343"/>
      <c r="AF308" s="343"/>
      <c r="AG308" s="343"/>
      <c r="AH308" s="343"/>
      <c r="AI308" s="343"/>
      <c r="AJ308" s="343"/>
      <c r="AK308" s="343"/>
      <c r="AL308" s="343"/>
      <c r="AM308" s="343"/>
      <c r="AN308" s="343"/>
      <c r="AO308" s="343"/>
      <c r="AP308" s="343"/>
      <c r="AQ308" s="343"/>
      <c r="AR308" s="343"/>
      <c r="AS308" s="343"/>
      <c r="AT308" s="343"/>
      <c r="AU308" s="343"/>
      <c r="AV308" s="343"/>
      <c r="AW308" s="343"/>
      <c r="AX308" s="343"/>
      <c r="AY308" s="343"/>
      <c r="AZ308" s="343"/>
      <c r="BA308" s="304"/>
      <c r="BB308" s="302"/>
      <c r="BC308" s="302"/>
      <c r="BD308" s="302"/>
      <c r="BE308" s="302"/>
      <c r="BF308" s="302"/>
      <c r="BG308" s="302"/>
      <c r="BH308" s="302"/>
      <c r="BI308" s="302"/>
      <c r="BJ308" s="302"/>
      <c r="BK308" s="302"/>
      <c r="BL308" s="302"/>
      <c r="BM308" s="302"/>
      <c r="BN308" s="302"/>
      <c r="BO308" s="302"/>
      <c r="BP308" s="302"/>
      <c r="BQ308" s="302"/>
      <c r="BR308" s="302"/>
      <c r="BS308" s="302"/>
      <c r="BT308" s="302"/>
      <c r="BU308" s="302"/>
      <c r="BV308" s="302"/>
      <c r="BW308" s="302"/>
      <c r="BX308" s="302"/>
      <c r="BY308" s="304"/>
      <c r="BZ308" s="342"/>
      <c r="CA308" s="342"/>
      <c r="CB308" s="342"/>
      <c r="CC308" s="342"/>
      <c r="CD308" s="342"/>
      <c r="CE308" s="342"/>
      <c r="CF308" s="342"/>
      <c r="CG308" s="342"/>
      <c r="CH308" s="342"/>
      <c r="CI308" s="342"/>
      <c r="CJ308" s="342"/>
      <c r="CK308" s="342"/>
      <c r="CL308" s="342"/>
      <c r="CM308" s="342"/>
      <c r="CN308" s="342"/>
      <c r="CO308" s="342"/>
      <c r="CP308" s="342"/>
      <c r="CQ308" s="342"/>
      <c r="CR308" s="342"/>
      <c r="CS308" s="342"/>
      <c r="CT308" s="342"/>
      <c r="CU308" s="342"/>
      <c r="CV308" s="342"/>
      <c r="CW308" s="342"/>
      <c r="CX308" s="342"/>
      <c r="CY308" s="342"/>
      <c r="CZ308" s="342"/>
    </row>
    <row r="309" s="166" customFormat="true" ht="15" customHeight="true" x14ac:dyDescent="0.2">
      <c r="B309" s="160"/>
      <c r="Z309" s="343"/>
      <c r="AA309" s="343"/>
      <c r="AB309" s="343"/>
      <c r="AC309" s="343"/>
      <c r="AD309" s="343"/>
      <c r="AE309" s="343"/>
      <c r="AF309" s="343"/>
      <c r="AG309" s="343"/>
      <c r="AH309" s="343"/>
      <c r="AI309" s="343"/>
      <c r="AJ309" s="343"/>
      <c r="AK309" s="343"/>
      <c r="AL309" s="343"/>
      <c r="AM309" s="343"/>
      <c r="AN309" s="343"/>
      <c r="AO309" s="343"/>
      <c r="AP309" s="343"/>
      <c r="AQ309" s="343"/>
      <c r="AR309" s="343"/>
      <c r="AS309" s="343"/>
      <c r="AT309" s="343"/>
      <c r="AU309" s="343"/>
      <c r="AV309" s="343"/>
      <c r="AW309" s="343"/>
      <c r="AX309" s="343"/>
      <c r="AY309" s="343"/>
      <c r="AZ309" s="343"/>
      <c r="BA309" s="304"/>
      <c r="BB309" s="302"/>
      <c r="BC309" s="302"/>
      <c r="BD309" s="302"/>
      <c r="BE309" s="302"/>
      <c r="BF309" s="302"/>
      <c r="BG309" s="302"/>
      <c r="BH309" s="302"/>
      <c r="BI309" s="302"/>
      <c r="BJ309" s="302"/>
      <c r="BK309" s="302"/>
      <c r="BL309" s="302"/>
      <c r="BM309" s="302"/>
      <c r="BN309" s="302"/>
      <c r="BO309" s="302"/>
      <c r="BP309" s="302"/>
      <c r="BQ309" s="302"/>
      <c r="BR309" s="302"/>
      <c r="BS309" s="302"/>
      <c r="BT309" s="302"/>
      <c r="BU309" s="302"/>
      <c r="BV309" s="302"/>
      <c r="BW309" s="302"/>
      <c r="BX309" s="302"/>
      <c r="BY309" s="304"/>
      <c r="BZ309" s="342"/>
      <c r="CA309" s="342"/>
      <c r="CB309" s="342"/>
      <c r="CC309" s="342"/>
      <c r="CD309" s="342"/>
      <c r="CE309" s="342"/>
      <c r="CF309" s="342"/>
      <c r="CG309" s="342"/>
      <c r="CH309" s="342"/>
      <c r="CI309" s="342"/>
      <c r="CJ309" s="342"/>
      <c r="CK309" s="342"/>
      <c r="CL309" s="342"/>
      <c r="CM309" s="342"/>
      <c r="CN309" s="342"/>
      <c r="CO309" s="342"/>
      <c r="CP309" s="342"/>
      <c r="CQ309" s="342"/>
      <c r="CR309" s="342"/>
      <c r="CS309" s="342"/>
      <c r="CT309" s="342"/>
      <c r="CU309" s="342"/>
      <c r="CV309" s="342"/>
      <c r="CW309" s="342"/>
      <c r="CX309" s="342"/>
      <c r="CY309" s="342"/>
      <c r="CZ309" s="342"/>
    </row>
    <row r="310" s="166" customFormat="true" ht="15" customHeight="true" x14ac:dyDescent="0.2">
      <c r="B310" s="160"/>
      <c r="Z310" s="343"/>
      <c r="AA310" s="343"/>
      <c r="AB310" s="343"/>
      <c r="AC310" s="343"/>
      <c r="AD310" s="343"/>
      <c r="AE310" s="343"/>
      <c r="AF310" s="343"/>
      <c r="AG310" s="343"/>
      <c r="AH310" s="343"/>
      <c r="AI310" s="343"/>
      <c r="AJ310" s="343"/>
      <c r="AK310" s="343"/>
      <c r="AL310" s="343"/>
      <c r="AM310" s="343"/>
      <c r="AN310" s="343"/>
      <c r="AO310" s="343"/>
      <c r="AP310" s="343"/>
      <c r="AQ310" s="343"/>
      <c r="AR310" s="343"/>
      <c r="AS310" s="343"/>
      <c r="AT310" s="343"/>
      <c r="AU310" s="343"/>
      <c r="AV310" s="343"/>
      <c r="AW310" s="343"/>
      <c r="AX310" s="343"/>
      <c r="AY310" s="343"/>
      <c r="AZ310" s="343"/>
      <c r="BA310" s="304"/>
      <c r="BB310" s="302"/>
      <c r="BC310" s="302"/>
      <c r="BD310" s="302"/>
      <c r="BE310" s="302"/>
      <c r="BF310" s="302"/>
      <c r="BG310" s="302"/>
      <c r="BH310" s="302"/>
      <c r="BI310" s="302"/>
      <c r="BJ310" s="302"/>
      <c r="BK310" s="302"/>
      <c r="BL310" s="302"/>
      <c r="BM310" s="302"/>
      <c r="BN310" s="302"/>
      <c r="BO310" s="302"/>
      <c r="BP310" s="302"/>
      <c r="BQ310" s="302"/>
      <c r="BR310" s="302"/>
      <c r="BS310" s="302"/>
      <c r="BT310" s="302"/>
      <c r="BU310" s="302"/>
      <c r="BV310" s="302"/>
      <c r="BW310" s="302"/>
      <c r="BX310" s="302"/>
      <c r="BY310" s="304"/>
      <c r="BZ310" s="342"/>
      <c r="CA310" s="342"/>
      <c r="CB310" s="342"/>
      <c r="CC310" s="342"/>
      <c r="CD310" s="342"/>
      <c r="CE310" s="342"/>
      <c r="CF310" s="342"/>
      <c r="CG310" s="342"/>
      <c r="CH310" s="342"/>
      <c r="CI310" s="342"/>
      <c r="CJ310" s="342"/>
      <c r="CK310" s="342"/>
      <c r="CL310" s="342"/>
      <c r="CM310" s="342"/>
      <c r="CN310" s="342"/>
      <c r="CO310" s="342"/>
      <c r="CP310" s="342"/>
      <c r="CQ310" s="342"/>
      <c r="CR310" s="342"/>
      <c r="CS310" s="342"/>
      <c r="CT310" s="342"/>
      <c r="CU310" s="342"/>
      <c r="CV310" s="342"/>
      <c r="CW310" s="342"/>
      <c r="CX310" s="342"/>
      <c r="CY310" s="342"/>
      <c r="CZ310" s="342"/>
    </row>
    <row r="311" s="166" customFormat="true" ht="15" customHeight="true" x14ac:dyDescent="0.2">
      <c r="B311" s="160"/>
      <c r="Z311" s="343"/>
      <c r="AA311" s="343"/>
      <c r="AB311" s="343"/>
      <c r="AC311" s="343"/>
      <c r="AD311" s="343"/>
      <c r="AE311" s="343"/>
      <c r="AF311" s="343"/>
      <c r="AG311" s="343"/>
      <c r="AH311" s="343"/>
      <c r="AI311" s="343"/>
      <c r="AJ311" s="343"/>
      <c r="AK311" s="343"/>
      <c r="AL311" s="343"/>
      <c r="AM311" s="343"/>
      <c r="AN311" s="343"/>
      <c r="AO311" s="343"/>
      <c r="AP311" s="343"/>
      <c r="AQ311" s="343"/>
      <c r="AR311" s="343"/>
      <c r="AS311" s="343"/>
      <c r="AT311" s="343"/>
      <c r="AU311" s="343"/>
      <c r="AV311" s="343"/>
      <c r="AW311" s="343"/>
      <c r="AX311" s="343"/>
      <c r="AY311" s="343"/>
      <c r="AZ311" s="343"/>
      <c r="BA311" s="304"/>
      <c r="BB311" s="302"/>
      <c r="BC311" s="302"/>
      <c r="BD311" s="302"/>
      <c r="BE311" s="302"/>
      <c r="BF311" s="302"/>
      <c r="BG311" s="302"/>
      <c r="BH311" s="302"/>
      <c r="BI311" s="302"/>
      <c r="BJ311" s="302"/>
      <c r="BK311" s="302"/>
      <c r="BL311" s="302"/>
      <c r="BM311" s="302"/>
      <c r="BN311" s="302"/>
      <c r="BO311" s="302"/>
      <c r="BP311" s="302"/>
      <c r="BQ311" s="302"/>
      <c r="BR311" s="302"/>
      <c r="BS311" s="302"/>
      <c r="BT311" s="302"/>
      <c r="BU311" s="302"/>
      <c r="BV311" s="302"/>
      <c r="BW311" s="302"/>
      <c r="BX311" s="302"/>
      <c r="BY311" s="304"/>
      <c r="BZ311" s="342"/>
      <c r="CA311" s="342"/>
      <c r="CB311" s="342"/>
      <c r="CC311" s="342"/>
      <c r="CD311" s="342"/>
      <c r="CE311" s="342"/>
      <c r="CF311" s="342"/>
      <c r="CG311" s="342"/>
      <c r="CH311" s="342"/>
      <c r="CI311" s="342"/>
      <c r="CJ311" s="342"/>
      <c r="CK311" s="342"/>
      <c r="CL311" s="342"/>
      <c r="CM311" s="342"/>
      <c r="CN311" s="342"/>
      <c r="CO311" s="342"/>
      <c r="CP311" s="342"/>
      <c r="CQ311" s="342"/>
      <c r="CR311" s="342"/>
      <c r="CS311" s="342"/>
      <c r="CT311" s="342"/>
      <c r="CU311" s="342"/>
      <c r="CV311" s="342"/>
      <c r="CW311" s="342"/>
      <c r="CX311" s="342"/>
      <c r="CY311" s="342"/>
      <c r="CZ311" s="342"/>
    </row>
    <row r="312" s="166" customFormat="true" ht="15" customHeight="true" x14ac:dyDescent="0.2">
      <c r="B312" s="160"/>
      <c r="Z312" s="343"/>
      <c r="AA312" s="343"/>
      <c r="AB312" s="343"/>
      <c r="AC312" s="343"/>
      <c r="AD312" s="343"/>
      <c r="AE312" s="343"/>
      <c r="AF312" s="343"/>
      <c r="AG312" s="343"/>
      <c r="AH312" s="343"/>
      <c r="AI312" s="343"/>
      <c r="AJ312" s="343"/>
      <c r="AK312" s="343"/>
      <c r="AL312" s="343"/>
      <c r="AM312" s="343"/>
      <c r="AN312" s="343"/>
      <c r="AO312" s="343"/>
      <c r="AP312" s="343"/>
      <c r="AQ312" s="343"/>
      <c r="AR312" s="343"/>
      <c r="AS312" s="343"/>
      <c r="AT312" s="343"/>
      <c r="AU312" s="343"/>
      <c r="AV312" s="343"/>
      <c r="AW312" s="343"/>
      <c r="AX312" s="343"/>
      <c r="AY312" s="343"/>
      <c r="AZ312" s="343"/>
      <c r="BA312" s="304"/>
      <c r="BB312" s="302"/>
      <c r="BC312" s="302"/>
      <c r="BD312" s="302"/>
      <c r="BE312" s="302"/>
      <c r="BF312" s="302"/>
      <c r="BG312" s="302"/>
      <c r="BH312" s="302"/>
      <c r="BI312" s="302"/>
      <c r="BJ312" s="302"/>
      <c r="BK312" s="302"/>
      <c r="BL312" s="302"/>
      <c r="BM312" s="302"/>
      <c r="BN312" s="302"/>
      <c r="BO312" s="302"/>
      <c r="BP312" s="302"/>
      <c r="BQ312" s="302"/>
      <c r="BR312" s="302"/>
      <c r="BS312" s="302"/>
      <c r="BT312" s="302"/>
      <c r="BU312" s="302"/>
      <c r="BV312" s="302"/>
      <c r="BW312" s="302"/>
      <c r="BX312" s="302"/>
      <c r="BY312" s="304"/>
      <c r="BZ312" s="342"/>
      <c r="CA312" s="342"/>
      <c r="CB312" s="342"/>
      <c r="CC312" s="342"/>
      <c r="CD312" s="342"/>
      <c r="CE312" s="342"/>
      <c r="CF312" s="342"/>
      <c r="CG312" s="342"/>
      <c r="CH312" s="342"/>
      <c r="CI312" s="342"/>
      <c r="CJ312" s="342"/>
      <c r="CK312" s="342"/>
      <c r="CL312" s="342"/>
      <c r="CM312" s="342"/>
      <c r="CN312" s="342"/>
      <c r="CO312" s="342"/>
      <c r="CP312" s="342"/>
      <c r="CQ312" s="342"/>
      <c r="CR312" s="342"/>
      <c r="CS312" s="342"/>
      <c r="CT312" s="342"/>
      <c r="CU312" s="342"/>
      <c r="CV312" s="342"/>
      <c r="CW312" s="342"/>
      <c r="CX312" s="342"/>
      <c r="CY312" s="342"/>
      <c r="CZ312" s="342"/>
    </row>
    <row r="313" s="166" customFormat="true" ht="15" customHeight="true" x14ac:dyDescent="0.2">
      <c r="B313" s="160"/>
      <c r="Z313" s="343"/>
      <c r="AA313" s="343"/>
      <c r="AB313" s="343"/>
      <c r="AC313" s="343"/>
      <c r="AD313" s="343"/>
      <c r="AE313" s="343"/>
      <c r="AF313" s="343"/>
      <c r="AG313" s="343"/>
      <c r="AH313" s="343"/>
      <c r="AI313" s="343"/>
      <c r="AJ313" s="343"/>
      <c r="AK313" s="343"/>
      <c r="AL313" s="343"/>
      <c r="AM313" s="343"/>
      <c r="AN313" s="343"/>
      <c r="AO313" s="343"/>
      <c r="AP313" s="343"/>
      <c r="AQ313" s="343"/>
      <c r="AR313" s="343"/>
      <c r="AS313" s="343"/>
      <c r="AT313" s="343"/>
      <c r="AU313" s="343"/>
      <c r="AV313" s="343"/>
      <c r="AW313" s="343"/>
      <c r="AX313" s="343"/>
      <c r="AY313" s="343"/>
      <c r="AZ313" s="343"/>
      <c r="BA313" s="304"/>
      <c r="BB313" s="302"/>
      <c r="BC313" s="302"/>
      <c r="BD313" s="302"/>
      <c r="BE313" s="302"/>
      <c r="BF313" s="302"/>
      <c r="BG313" s="302"/>
      <c r="BH313" s="302"/>
      <c r="BI313" s="302"/>
      <c r="BJ313" s="302"/>
      <c r="BK313" s="302"/>
      <c r="BL313" s="302"/>
      <c r="BM313" s="302"/>
      <c r="BN313" s="302"/>
      <c r="BO313" s="302"/>
      <c r="BP313" s="302"/>
      <c r="BQ313" s="302"/>
      <c r="BR313" s="302"/>
      <c r="BS313" s="302"/>
      <c r="BT313" s="302"/>
      <c r="BU313" s="302"/>
      <c r="BV313" s="302"/>
      <c r="BW313" s="302"/>
      <c r="BX313" s="302"/>
      <c r="BY313" s="304"/>
      <c r="BZ313" s="342"/>
      <c r="CA313" s="342"/>
      <c r="CB313" s="342"/>
      <c r="CC313" s="342"/>
      <c r="CD313" s="342"/>
      <c r="CE313" s="342"/>
      <c r="CF313" s="342"/>
      <c r="CG313" s="342"/>
      <c r="CH313" s="342"/>
      <c r="CI313" s="342"/>
      <c r="CJ313" s="342"/>
      <c r="CK313" s="342"/>
      <c r="CL313" s="342"/>
      <c r="CM313" s="342"/>
      <c r="CN313" s="342"/>
      <c r="CO313" s="342"/>
      <c r="CP313" s="342"/>
      <c r="CQ313" s="342"/>
      <c r="CR313" s="342"/>
      <c r="CS313" s="342"/>
      <c r="CT313" s="342"/>
      <c r="CU313" s="342"/>
      <c r="CV313" s="342"/>
      <c r="CW313" s="342"/>
      <c r="CX313" s="342"/>
      <c r="CY313" s="342"/>
      <c r="CZ313" s="342"/>
    </row>
    <row r="314" s="166" customFormat="true" ht="15" customHeight="true" x14ac:dyDescent="0.2">
      <c r="B314" s="160"/>
      <c r="Z314" s="343"/>
      <c r="AA314" s="343"/>
      <c r="AB314" s="343"/>
      <c r="AC314" s="343"/>
      <c r="AD314" s="343"/>
      <c r="AE314" s="343"/>
      <c r="AF314" s="343"/>
      <c r="AG314" s="343"/>
      <c r="AH314" s="343"/>
      <c r="AI314" s="343"/>
      <c r="AJ314" s="343"/>
      <c r="AK314" s="343"/>
      <c r="AL314" s="343"/>
      <c r="AM314" s="343"/>
      <c r="AN314" s="343"/>
      <c r="AO314" s="343"/>
      <c r="AP314" s="343"/>
      <c r="AQ314" s="343"/>
      <c r="AR314" s="343"/>
      <c r="AS314" s="343"/>
      <c r="AT314" s="343"/>
      <c r="AU314" s="343"/>
      <c r="AV314" s="343"/>
      <c r="AW314" s="343"/>
      <c r="AX314" s="343"/>
      <c r="AY314" s="343"/>
      <c r="AZ314" s="343"/>
      <c r="BA314" s="304"/>
      <c r="BB314" s="302"/>
      <c r="BC314" s="302"/>
      <c r="BD314" s="302"/>
      <c r="BE314" s="302"/>
      <c r="BF314" s="302"/>
      <c r="BG314" s="302"/>
      <c r="BH314" s="302"/>
      <c r="BI314" s="302"/>
      <c r="BJ314" s="302"/>
      <c r="BK314" s="302"/>
      <c r="BL314" s="302"/>
      <c r="BM314" s="302"/>
      <c r="BN314" s="302"/>
      <c r="BO314" s="302"/>
      <c r="BP314" s="302"/>
      <c r="BQ314" s="302"/>
      <c r="BR314" s="302"/>
      <c r="BS314" s="302"/>
      <c r="BT314" s="302"/>
      <c r="BU314" s="302"/>
      <c r="BV314" s="302"/>
      <c r="BW314" s="302"/>
      <c r="BX314" s="302"/>
      <c r="BY314" s="304"/>
      <c r="BZ314" s="342"/>
      <c r="CA314" s="342"/>
      <c r="CB314" s="342"/>
      <c r="CC314" s="342"/>
      <c r="CD314" s="342"/>
      <c r="CE314" s="342"/>
      <c r="CF314" s="342"/>
      <c r="CG314" s="342"/>
      <c r="CH314" s="342"/>
      <c r="CI314" s="342"/>
      <c r="CJ314" s="342"/>
      <c r="CK314" s="342"/>
      <c r="CL314" s="342"/>
      <c r="CM314" s="342"/>
      <c r="CN314" s="342"/>
      <c r="CO314" s="342"/>
      <c r="CP314" s="342"/>
      <c r="CQ314" s="342"/>
      <c r="CR314" s="342"/>
      <c r="CS314" s="342"/>
      <c r="CT314" s="342"/>
      <c r="CU314" s="342"/>
      <c r="CV314" s="342"/>
      <c r="CW314" s="342"/>
      <c r="CX314" s="342"/>
      <c r="CY314" s="342"/>
      <c r="CZ314" s="342"/>
    </row>
    <row r="315" s="166" customFormat="true" ht="15" customHeight="true" x14ac:dyDescent="0.2">
      <c r="B315" s="160"/>
      <c r="Z315" s="343"/>
      <c r="AA315" s="343"/>
      <c r="AB315" s="343"/>
      <c r="AC315" s="343"/>
      <c r="AD315" s="343"/>
      <c r="AE315" s="343"/>
      <c r="AF315" s="343"/>
      <c r="AG315" s="343"/>
      <c r="AH315" s="343"/>
      <c r="AI315" s="343"/>
      <c r="AJ315" s="343"/>
      <c r="AK315" s="343"/>
      <c r="AL315" s="343"/>
      <c r="AM315" s="343"/>
      <c r="AN315" s="343"/>
      <c r="AO315" s="343"/>
      <c r="AP315" s="343"/>
      <c r="AQ315" s="343"/>
      <c r="AR315" s="343"/>
      <c r="AS315" s="343"/>
      <c r="AT315" s="343"/>
      <c r="AU315" s="343"/>
      <c r="AV315" s="343"/>
      <c r="AW315" s="343"/>
      <c r="AX315" s="343"/>
      <c r="AY315" s="343"/>
      <c r="AZ315" s="343"/>
      <c r="BA315" s="304"/>
      <c r="BB315" s="302"/>
      <c r="BC315" s="302"/>
      <c r="BD315" s="302"/>
      <c r="BE315" s="302"/>
      <c r="BF315" s="302"/>
      <c r="BG315" s="302"/>
      <c r="BH315" s="302"/>
      <c r="BI315" s="302"/>
      <c r="BJ315" s="302"/>
      <c r="BK315" s="302"/>
      <c r="BL315" s="302"/>
      <c r="BM315" s="302"/>
      <c r="BN315" s="302"/>
      <c r="BO315" s="302"/>
      <c r="BP315" s="302"/>
      <c r="BQ315" s="302"/>
      <c r="BR315" s="302"/>
      <c r="BS315" s="302"/>
      <c r="BT315" s="302"/>
      <c r="BU315" s="302"/>
      <c r="BV315" s="302"/>
      <c r="BW315" s="302"/>
      <c r="BX315" s="302"/>
      <c r="BY315" s="304"/>
      <c r="BZ315" s="342"/>
      <c r="CA315" s="342"/>
      <c r="CB315" s="342"/>
      <c r="CC315" s="342"/>
      <c r="CD315" s="342"/>
      <c r="CE315" s="342"/>
      <c r="CF315" s="342"/>
      <c r="CG315" s="342"/>
      <c r="CH315" s="342"/>
      <c r="CI315" s="342"/>
      <c r="CJ315" s="342"/>
      <c r="CK315" s="342"/>
      <c r="CL315" s="342"/>
      <c r="CM315" s="342"/>
      <c r="CN315" s="342"/>
      <c r="CO315" s="342"/>
      <c r="CP315" s="342"/>
      <c r="CQ315" s="342"/>
      <c r="CR315" s="342"/>
      <c r="CS315" s="342"/>
      <c r="CT315" s="342"/>
      <c r="CU315" s="342"/>
      <c r="CV315" s="342"/>
      <c r="CW315" s="342"/>
      <c r="CX315" s="342"/>
      <c r="CY315" s="342"/>
      <c r="CZ315" s="342"/>
    </row>
    <row r="316" s="166" customFormat="true" ht="15" customHeight="true" x14ac:dyDescent="0.2">
      <c r="B316" s="160"/>
      <c r="Z316" s="343"/>
      <c r="AA316" s="343"/>
      <c r="AB316" s="343"/>
      <c r="AC316" s="343"/>
      <c r="AD316" s="343"/>
      <c r="AE316" s="343"/>
      <c r="AF316" s="343"/>
      <c r="AG316" s="343"/>
      <c r="AH316" s="343"/>
      <c r="AI316" s="343"/>
      <c r="AJ316" s="343"/>
      <c r="AK316" s="343"/>
      <c r="AL316" s="343"/>
      <c r="AM316" s="343"/>
      <c r="AN316" s="343"/>
      <c r="AO316" s="343"/>
      <c r="AP316" s="343"/>
      <c r="AQ316" s="343"/>
      <c r="AR316" s="343"/>
      <c r="AS316" s="343"/>
      <c r="AT316" s="343"/>
      <c r="AU316" s="343"/>
      <c r="AV316" s="343"/>
      <c r="AW316" s="343"/>
      <c r="AX316" s="343"/>
      <c r="AY316" s="343"/>
      <c r="AZ316" s="343"/>
      <c r="BA316" s="304"/>
      <c r="BB316" s="302"/>
      <c r="BC316" s="302"/>
      <c r="BD316" s="302"/>
      <c r="BE316" s="302"/>
      <c r="BF316" s="302"/>
      <c r="BG316" s="302"/>
      <c r="BH316" s="302"/>
      <c r="BI316" s="302"/>
      <c r="BJ316" s="302"/>
      <c r="BK316" s="302"/>
      <c r="BL316" s="302"/>
      <c r="BM316" s="302"/>
      <c r="BN316" s="302"/>
      <c r="BO316" s="302"/>
      <c r="BP316" s="302"/>
      <c r="BQ316" s="302"/>
      <c r="BR316" s="302"/>
      <c r="BS316" s="302"/>
      <c r="BT316" s="302"/>
      <c r="BU316" s="302"/>
      <c r="BV316" s="302"/>
      <c r="BW316" s="302"/>
      <c r="BX316" s="302"/>
      <c r="BY316" s="304"/>
      <c r="BZ316" s="342"/>
      <c r="CA316" s="342"/>
      <c r="CB316" s="342"/>
      <c r="CC316" s="342"/>
      <c r="CD316" s="342"/>
      <c r="CE316" s="342"/>
      <c r="CF316" s="342"/>
      <c r="CG316" s="342"/>
      <c r="CH316" s="342"/>
      <c r="CI316" s="342"/>
      <c r="CJ316" s="342"/>
      <c r="CK316" s="342"/>
      <c r="CL316" s="342"/>
      <c r="CM316" s="342"/>
      <c r="CN316" s="342"/>
      <c r="CO316" s="342"/>
      <c r="CP316" s="342"/>
      <c r="CQ316" s="342"/>
      <c r="CR316" s="342"/>
      <c r="CS316" s="342"/>
      <c r="CT316" s="342"/>
      <c r="CU316" s="342"/>
      <c r="CV316" s="342"/>
      <c r="CW316" s="342"/>
      <c r="CX316" s="342"/>
      <c r="CY316" s="342"/>
      <c r="CZ316" s="342"/>
    </row>
    <row r="317" s="166" customFormat="true" ht="15" customHeight="true" x14ac:dyDescent="0.2">
      <c r="B317" s="160"/>
      <c r="Z317" s="343"/>
      <c r="AA317" s="343"/>
      <c r="AB317" s="343"/>
      <c r="AC317" s="343"/>
      <c r="AD317" s="343"/>
      <c r="AE317" s="343"/>
      <c r="AF317" s="343"/>
      <c r="AG317" s="343"/>
      <c r="AH317" s="343"/>
      <c r="AI317" s="343"/>
      <c r="AJ317" s="343"/>
      <c r="AK317" s="343"/>
      <c r="AL317" s="343"/>
      <c r="AM317" s="343"/>
      <c r="AN317" s="343"/>
      <c r="AO317" s="343"/>
      <c r="AP317" s="343"/>
      <c r="AQ317" s="343"/>
      <c r="AR317" s="343"/>
      <c r="AS317" s="343"/>
      <c r="AT317" s="343"/>
      <c r="AU317" s="343"/>
      <c r="AV317" s="343"/>
      <c r="AW317" s="343"/>
      <c r="AX317" s="343"/>
      <c r="AY317" s="343"/>
      <c r="AZ317" s="343"/>
      <c r="BA317" s="304"/>
      <c r="BB317" s="302"/>
      <c r="BC317" s="302"/>
      <c r="BD317" s="302"/>
      <c r="BE317" s="302"/>
      <c r="BF317" s="302"/>
      <c r="BG317" s="302"/>
      <c r="BH317" s="302"/>
      <c r="BI317" s="302"/>
      <c r="BJ317" s="302"/>
      <c r="BK317" s="302"/>
      <c r="BL317" s="302"/>
      <c r="BM317" s="302"/>
      <c r="BN317" s="302"/>
      <c r="BO317" s="302"/>
      <c r="BP317" s="302"/>
      <c r="BQ317" s="302"/>
      <c r="BR317" s="302"/>
      <c r="BS317" s="302"/>
      <c r="BT317" s="302"/>
      <c r="BU317" s="302"/>
      <c r="BV317" s="302"/>
      <c r="BW317" s="302"/>
      <c r="BX317" s="302"/>
      <c r="BY317" s="304"/>
      <c r="BZ317" s="342"/>
      <c r="CA317" s="342"/>
      <c r="CB317" s="342"/>
      <c r="CC317" s="342"/>
      <c r="CD317" s="342"/>
      <c r="CE317" s="342"/>
      <c r="CF317" s="342"/>
      <c r="CG317" s="342"/>
      <c r="CH317" s="342"/>
      <c r="CI317" s="342"/>
      <c r="CJ317" s="342"/>
      <c r="CK317" s="342"/>
      <c r="CL317" s="342"/>
      <c r="CM317" s="342"/>
      <c r="CN317" s="342"/>
      <c r="CO317" s="342"/>
      <c r="CP317" s="342"/>
      <c r="CQ317" s="342"/>
      <c r="CR317" s="342"/>
      <c r="CS317" s="342"/>
      <c r="CT317" s="342"/>
      <c r="CU317" s="342"/>
      <c r="CV317" s="342"/>
      <c r="CW317" s="342"/>
      <c r="CX317" s="342"/>
      <c r="CY317" s="342"/>
      <c r="CZ317" s="342"/>
    </row>
    <row r="318" s="166" customFormat="true" ht="15" customHeight="true" x14ac:dyDescent="0.2">
      <c r="B318" s="160"/>
      <c r="Z318" s="343"/>
      <c r="AA318" s="343"/>
      <c r="AB318" s="343"/>
      <c r="AC318" s="343"/>
      <c r="AD318" s="343"/>
      <c r="AE318" s="343"/>
      <c r="AF318" s="343"/>
      <c r="AG318" s="343"/>
      <c r="AH318" s="343"/>
      <c r="AI318" s="343"/>
      <c r="AJ318" s="343"/>
      <c r="AK318" s="343"/>
      <c r="AL318" s="343"/>
      <c r="AM318" s="343"/>
      <c r="AN318" s="343"/>
      <c r="AO318" s="343"/>
      <c r="AP318" s="343"/>
      <c r="AQ318" s="343"/>
      <c r="AR318" s="343"/>
      <c r="AS318" s="343"/>
      <c r="AT318" s="343"/>
      <c r="AU318" s="343"/>
      <c r="AV318" s="343"/>
      <c r="AW318" s="343"/>
      <c r="AX318" s="343"/>
      <c r="AY318" s="343"/>
      <c r="AZ318" s="343"/>
      <c r="BA318" s="304"/>
      <c r="BB318" s="302"/>
      <c r="BC318" s="302"/>
      <c r="BD318" s="302"/>
      <c r="BE318" s="302"/>
      <c r="BF318" s="302"/>
      <c r="BG318" s="302"/>
      <c r="BH318" s="302"/>
      <c r="BI318" s="302"/>
      <c r="BJ318" s="302"/>
      <c r="BK318" s="302"/>
      <c r="BL318" s="302"/>
      <c r="BM318" s="302"/>
      <c r="BN318" s="302"/>
      <c r="BO318" s="302"/>
      <c r="BP318" s="302"/>
      <c r="BQ318" s="302"/>
      <c r="BR318" s="302"/>
      <c r="BS318" s="302"/>
      <c r="BT318" s="302"/>
      <c r="BU318" s="302"/>
      <c r="BV318" s="302"/>
      <c r="BW318" s="302"/>
      <c r="BX318" s="302"/>
      <c r="BY318" s="304"/>
      <c r="BZ318" s="342"/>
      <c r="CA318" s="342"/>
      <c r="CB318" s="342"/>
      <c r="CC318" s="342"/>
      <c r="CD318" s="342"/>
      <c r="CE318" s="342"/>
      <c r="CF318" s="342"/>
      <c r="CG318" s="342"/>
      <c r="CH318" s="342"/>
      <c r="CI318" s="342"/>
      <c r="CJ318" s="342"/>
      <c r="CK318" s="342"/>
      <c r="CL318" s="342"/>
      <c r="CM318" s="342"/>
      <c r="CN318" s="342"/>
      <c r="CO318" s="342"/>
      <c r="CP318" s="342"/>
      <c r="CQ318" s="342"/>
      <c r="CR318" s="342"/>
      <c r="CS318" s="342"/>
      <c r="CT318" s="342"/>
      <c r="CU318" s="342"/>
      <c r="CV318" s="342"/>
      <c r="CW318" s="342"/>
      <c r="CX318" s="342"/>
      <c r="CY318" s="342"/>
      <c r="CZ318" s="342"/>
    </row>
    <row r="319" s="166" customFormat="true" ht="15" customHeight="true" x14ac:dyDescent="0.2">
      <c r="B319" s="160"/>
      <c r="Z319" s="343"/>
      <c r="AA319" s="343"/>
      <c r="AB319" s="343"/>
      <c r="AC319" s="343"/>
      <c r="AD319" s="343"/>
      <c r="AE319" s="343"/>
      <c r="AF319" s="343"/>
      <c r="AG319" s="343"/>
      <c r="AH319" s="343"/>
      <c r="AI319" s="343"/>
      <c r="AJ319" s="343"/>
      <c r="AK319" s="343"/>
      <c r="AL319" s="343"/>
      <c r="AM319" s="343"/>
      <c r="AN319" s="343"/>
      <c r="AO319" s="343"/>
      <c r="AP319" s="343"/>
      <c r="AQ319" s="343"/>
      <c r="AR319" s="343"/>
      <c r="AS319" s="343"/>
      <c r="AT319" s="343"/>
      <c r="AU319" s="343"/>
      <c r="AV319" s="343"/>
      <c r="AW319" s="343"/>
      <c r="AX319" s="343"/>
      <c r="AY319" s="343"/>
      <c r="AZ319" s="343"/>
      <c r="BA319" s="304"/>
      <c r="BB319" s="302"/>
      <c r="BC319" s="302"/>
      <c r="BD319" s="302"/>
      <c r="BE319" s="302"/>
      <c r="BF319" s="302"/>
      <c r="BG319" s="302"/>
      <c r="BH319" s="302"/>
      <c r="BI319" s="302"/>
      <c r="BJ319" s="302"/>
      <c r="BK319" s="302"/>
      <c r="BL319" s="302"/>
      <c r="BM319" s="302"/>
      <c r="BN319" s="302"/>
      <c r="BO319" s="302"/>
      <c r="BP319" s="302"/>
      <c r="BQ319" s="302"/>
      <c r="BR319" s="302"/>
      <c r="BS319" s="302"/>
      <c r="BT319" s="302"/>
      <c r="BU319" s="302"/>
      <c r="BV319" s="302"/>
      <c r="BW319" s="302"/>
      <c r="BX319" s="302"/>
      <c r="BY319" s="304"/>
      <c r="BZ319" s="342"/>
      <c r="CA319" s="342"/>
      <c r="CB319" s="342"/>
      <c r="CC319" s="342"/>
      <c r="CD319" s="342"/>
      <c r="CE319" s="342"/>
      <c r="CF319" s="342"/>
      <c r="CG319" s="342"/>
      <c r="CH319" s="342"/>
      <c r="CI319" s="342"/>
      <c r="CJ319" s="342"/>
      <c r="CK319" s="342"/>
      <c r="CL319" s="342"/>
      <c r="CM319" s="342"/>
      <c r="CN319" s="342"/>
      <c r="CO319" s="342"/>
      <c r="CP319" s="342"/>
      <c r="CQ319" s="342"/>
      <c r="CR319" s="342"/>
      <c r="CS319" s="342"/>
      <c r="CT319" s="342"/>
      <c r="CU319" s="342"/>
      <c r="CV319" s="342"/>
      <c r="CW319" s="342"/>
      <c r="CX319" s="342"/>
      <c r="CY319" s="342"/>
      <c r="CZ319" s="342"/>
    </row>
    <row r="320" s="166" customFormat="true" ht="15" customHeight="true" x14ac:dyDescent="0.2">
      <c r="B320" s="160"/>
      <c r="Z320" s="343"/>
      <c r="AA320" s="343"/>
      <c r="AB320" s="343"/>
      <c r="AC320" s="343"/>
      <c r="AD320" s="343"/>
      <c r="AE320" s="343"/>
      <c r="AF320" s="343"/>
      <c r="AG320" s="343"/>
      <c r="AH320" s="343"/>
      <c r="AI320" s="343"/>
      <c r="AJ320" s="343"/>
      <c r="AK320" s="343"/>
      <c r="AL320" s="343"/>
      <c r="AM320" s="343"/>
      <c r="AN320" s="343"/>
      <c r="AO320" s="343"/>
      <c r="AP320" s="343"/>
      <c r="AQ320" s="343"/>
      <c r="AR320" s="343"/>
      <c r="AS320" s="343"/>
      <c r="AT320" s="343"/>
      <c r="AU320" s="343"/>
      <c r="AV320" s="343"/>
      <c r="AW320" s="343"/>
      <c r="AX320" s="343"/>
      <c r="AY320" s="343"/>
      <c r="AZ320" s="343"/>
      <c r="BA320" s="304"/>
      <c r="BB320" s="302"/>
      <c r="BC320" s="302"/>
      <c r="BD320" s="302"/>
      <c r="BE320" s="302"/>
      <c r="BF320" s="302"/>
      <c r="BG320" s="302"/>
      <c r="BH320" s="302"/>
      <c r="BI320" s="302"/>
      <c r="BJ320" s="302"/>
      <c r="BK320" s="302"/>
      <c r="BL320" s="302"/>
      <c r="BM320" s="302"/>
      <c r="BN320" s="302"/>
      <c r="BO320" s="302"/>
      <c r="BP320" s="302"/>
      <c r="BQ320" s="302"/>
      <c r="BR320" s="302"/>
      <c r="BS320" s="302"/>
      <c r="BT320" s="302"/>
      <c r="BU320" s="302"/>
      <c r="BV320" s="302"/>
      <c r="BW320" s="302"/>
      <c r="BX320" s="302"/>
      <c r="BY320" s="304"/>
      <c r="BZ320" s="342"/>
      <c r="CA320" s="342"/>
      <c r="CB320" s="342"/>
      <c r="CC320" s="342"/>
      <c r="CD320" s="342"/>
      <c r="CE320" s="342"/>
      <c r="CF320" s="342"/>
      <c r="CG320" s="342"/>
      <c r="CH320" s="342"/>
      <c r="CI320" s="342"/>
      <c r="CJ320" s="342"/>
      <c r="CK320" s="342"/>
      <c r="CL320" s="342"/>
      <c r="CM320" s="342"/>
      <c r="CN320" s="342"/>
      <c r="CO320" s="342"/>
      <c r="CP320" s="342"/>
      <c r="CQ320" s="342"/>
      <c r="CR320" s="342"/>
      <c r="CS320" s="342"/>
      <c r="CT320" s="342"/>
      <c r="CU320" s="342"/>
      <c r="CV320" s="342"/>
      <c r="CW320" s="342"/>
      <c r="CX320" s="342"/>
      <c r="CY320" s="342"/>
      <c r="CZ320" s="342"/>
    </row>
    <row r="321" s="166" customFormat="true" ht="15" customHeight="true" x14ac:dyDescent="0.2">
      <c r="B321" s="160"/>
      <c r="Z321" s="343"/>
      <c r="AA321" s="343"/>
      <c r="AB321" s="343"/>
      <c r="AC321" s="343"/>
      <c r="AD321" s="343"/>
      <c r="AE321" s="343"/>
      <c r="AF321" s="343"/>
      <c r="AG321" s="343"/>
      <c r="AH321" s="343"/>
      <c r="AI321" s="343"/>
      <c r="AJ321" s="343"/>
      <c r="AK321" s="343"/>
      <c r="AL321" s="343"/>
      <c r="AM321" s="343"/>
      <c r="AN321" s="343"/>
      <c r="AO321" s="343"/>
      <c r="AP321" s="343"/>
      <c r="AQ321" s="343"/>
      <c r="AR321" s="343"/>
      <c r="AS321" s="343"/>
      <c r="AT321" s="343"/>
      <c r="AU321" s="343"/>
      <c r="AV321" s="343"/>
      <c r="AW321" s="343"/>
      <c r="AX321" s="343"/>
      <c r="AY321" s="343"/>
      <c r="AZ321" s="343"/>
      <c r="BA321" s="304"/>
      <c r="BB321" s="302"/>
      <c r="BC321" s="302"/>
      <c r="BD321" s="302"/>
      <c r="BE321" s="302"/>
      <c r="BF321" s="302"/>
      <c r="BG321" s="302"/>
      <c r="BH321" s="302"/>
      <c r="BI321" s="302"/>
      <c r="BJ321" s="302"/>
      <c r="BK321" s="302"/>
      <c r="BL321" s="302"/>
      <c r="BM321" s="302"/>
      <c r="BN321" s="302"/>
      <c r="BO321" s="302"/>
      <c r="BP321" s="302"/>
      <c r="BQ321" s="302"/>
      <c r="BR321" s="302"/>
      <c r="BS321" s="302"/>
      <c r="BT321" s="302"/>
      <c r="BU321" s="302"/>
      <c r="BV321" s="302"/>
      <c r="BW321" s="302"/>
      <c r="BX321" s="302"/>
      <c r="BY321" s="304"/>
      <c r="BZ321" s="342"/>
      <c r="CA321" s="342"/>
      <c r="CB321" s="342"/>
      <c r="CC321" s="342"/>
      <c r="CD321" s="342"/>
      <c r="CE321" s="342"/>
      <c r="CF321" s="342"/>
      <c r="CG321" s="342"/>
      <c r="CH321" s="342"/>
      <c r="CI321" s="342"/>
      <c r="CJ321" s="342"/>
      <c r="CK321" s="342"/>
      <c r="CL321" s="342"/>
      <c r="CM321" s="342"/>
      <c r="CN321" s="342"/>
      <c r="CO321" s="342"/>
      <c r="CP321" s="342"/>
      <c r="CQ321" s="342"/>
      <c r="CR321" s="342"/>
      <c r="CS321" s="342"/>
      <c r="CT321" s="342"/>
      <c r="CU321" s="342"/>
      <c r="CV321" s="342"/>
      <c r="CW321" s="342"/>
      <c r="CX321" s="342"/>
      <c r="CY321" s="342"/>
      <c r="CZ321" s="342"/>
    </row>
    <row r="322" s="166" customFormat="true" ht="15" customHeight="true" x14ac:dyDescent="0.2">
      <c r="B322" s="160"/>
      <c r="Z322" s="343"/>
      <c r="AA322" s="343"/>
      <c r="AB322" s="343"/>
      <c r="AC322" s="343"/>
      <c r="AD322" s="343"/>
      <c r="AE322" s="343"/>
      <c r="AF322" s="343"/>
      <c r="AG322" s="343"/>
      <c r="AH322" s="343"/>
      <c r="AI322" s="343"/>
      <c r="AJ322" s="343"/>
      <c r="AK322" s="343"/>
      <c r="AL322" s="343"/>
      <c r="AM322" s="343"/>
      <c r="AN322" s="343"/>
      <c r="AO322" s="343"/>
      <c r="AP322" s="343"/>
      <c r="AQ322" s="343"/>
      <c r="AR322" s="343"/>
      <c r="AS322" s="343"/>
      <c r="AT322" s="343"/>
      <c r="AU322" s="343"/>
      <c r="AV322" s="343"/>
      <c r="AW322" s="343"/>
      <c r="AX322" s="343"/>
      <c r="AY322" s="343"/>
      <c r="AZ322" s="343"/>
      <c r="BA322" s="304"/>
      <c r="BB322" s="302"/>
      <c r="BC322" s="302"/>
      <c r="BD322" s="302"/>
      <c r="BE322" s="302"/>
      <c r="BF322" s="302"/>
      <c r="BG322" s="302"/>
      <c r="BH322" s="302"/>
      <c r="BI322" s="302"/>
      <c r="BJ322" s="302"/>
      <c r="BK322" s="302"/>
      <c r="BL322" s="302"/>
      <c r="BM322" s="302"/>
      <c r="BN322" s="302"/>
      <c r="BO322" s="302"/>
      <c r="BP322" s="302"/>
      <c r="BQ322" s="302"/>
      <c r="BR322" s="302"/>
      <c r="BS322" s="302"/>
      <c r="BT322" s="302"/>
      <c r="BU322" s="302"/>
      <c r="BV322" s="302"/>
      <c r="BW322" s="302"/>
      <c r="BX322" s="302"/>
      <c r="BY322" s="304"/>
      <c r="BZ322" s="342"/>
      <c r="CA322" s="342"/>
      <c r="CB322" s="342"/>
      <c r="CC322" s="342"/>
      <c r="CD322" s="342"/>
      <c r="CE322" s="342"/>
      <c r="CF322" s="342"/>
      <c r="CG322" s="342"/>
      <c r="CH322" s="342"/>
      <c r="CI322" s="342"/>
      <c r="CJ322" s="342"/>
      <c r="CK322" s="342"/>
      <c r="CL322" s="342"/>
      <c r="CM322" s="342"/>
      <c r="CN322" s="342"/>
      <c r="CO322" s="342"/>
      <c r="CP322" s="342"/>
      <c r="CQ322" s="342"/>
      <c r="CR322" s="342"/>
      <c r="CS322" s="342"/>
      <c r="CT322" s="342"/>
      <c r="CU322" s="342"/>
      <c r="CV322" s="342"/>
      <c r="CW322" s="342"/>
      <c r="CX322" s="342"/>
      <c r="CY322" s="342"/>
      <c r="CZ322" s="342"/>
    </row>
    <row r="323" s="166" customFormat="true" ht="15" customHeight="true" x14ac:dyDescent="0.2">
      <c r="B323" s="160"/>
      <c r="Z323" s="343"/>
      <c r="AA323" s="343"/>
      <c r="AB323" s="343"/>
      <c r="AC323" s="343"/>
      <c r="AD323" s="343"/>
      <c r="AE323" s="343"/>
      <c r="AF323" s="343"/>
      <c r="AG323" s="343"/>
      <c r="AH323" s="343"/>
      <c r="AI323" s="343"/>
      <c r="AJ323" s="343"/>
      <c r="AK323" s="343"/>
      <c r="AL323" s="343"/>
      <c r="AM323" s="343"/>
      <c r="AN323" s="343"/>
      <c r="AO323" s="343"/>
      <c r="AP323" s="343"/>
      <c r="AQ323" s="343"/>
      <c r="AR323" s="343"/>
      <c r="AS323" s="343"/>
      <c r="AT323" s="343"/>
      <c r="AU323" s="343"/>
      <c r="AV323" s="343"/>
      <c r="AW323" s="343"/>
      <c r="AX323" s="343"/>
      <c r="AY323" s="343"/>
      <c r="AZ323" s="343"/>
      <c r="BA323" s="304"/>
      <c r="BB323" s="302"/>
      <c r="BC323" s="302"/>
      <c r="BD323" s="302"/>
      <c r="BE323" s="302"/>
      <c r="BF323" s="302"/>
      <c r="BG323" s="302"/>
      <c r="BH323" s="302"/>
      <c r="BI323" s="302"/>
      <c r="BJ323" s="302"/>
      <c r="BK323" s="302"/>
      <c r="BL323" s="302"/>
      <c r="BM323" s="302"/>
      <c r="BN323" s="302"/>
      <c r="BO323" s="302"/>
      <c r="BP323" s="302"/>
      <c r="BQ323" s="302"/>
      <c r="BR323" s="302"/>
      <c r="BS323" s="302"/>
      <c r="BT323" s="302"/>
      <c r="BU323" s="302"/>
      <c r="BV323" s="302"/>
      <c r="BW323" s="302"/>
      <c r="BX323" s="302"/>
      <c r="BY323" s="304"/>
      <c r="BZ323" s="342"/>
      <c r="CA323" s="342"/>
      <c r="CB323" s="342"/>
      <c r="CC323" s="342"/>
      <c r="CD323" s="342"/>
      <c r="CE323" s="342"/>
      <c r="CF323" s="342"/>
      <c r="CG323" s="342"/>
      <c r="CH323" s="342"/>
      <c r="CI323" s="342"/>
      <c r="CJ323" s="342"/>
      <c r="CK323" s="342"/>
      <c r="CL323" s="342"/>
      <c r="CM323" s="342"/>
      <c r="CN323" s="342"/>
      <c r="CO323" s="342"/>
      <c r="CP323" s="342"/>
      <c r="CQ323" s="342"/>
      <c r="CR323" s="342"/>
      <c r="CS323" s="342"/>
      <c r="CT323" s="342"/>
      <c r="CU323" s="342"/>
      <c r="CV323" s="342"/>
      <c r="CW323" s="342"/>
      <c r="CX323" s="342"/>
      <c r="CY323" s="342"/>
      <c r="CZ323" s="342"/>
    </row>
    <row r="324" s="166" customFormat="true" ht="15" customHeight="true" x14ac:dyDescent="0.2">
      <c r="B324" s="160"/>
      <c r="Z324" s="343"/>
      <c r="AA324" s="343"/>
      <c r="AB324" s="343"/>
      <c r="AC324" s="343"/>
      <c r="AD324" s="343"/>
      <c r="AE324" s="343"/>
      <c r="AF324" s="343"/>
      <c r="AG324" s="343"/>
      <c r="AH324" s="343"/>
      <c r="AI324" s="343"/>
      <c r="AJ324" s="343"/>
      <c r="AK324" s="343"/>
      <c r="AL324" s="343"/>
      <c r="AM324" s="343"/>
      <c r="AN324" s="343"/>
      <c r="AO324" s="343"/>
      <c r="AP324" s="343"/>
      <c r="AQ324" s="343"/>
      <c r="AR324" s="343"/>
      <c r="AS324" s="343"/>
      <c r="AT324" s="343"/>
      <c r="AU324" s="343"/>
      <c r="AV324" s="343"/>
      <c r="AW324" s="343"/>
      <c r="AX324" s="343"/>
      <c r="AY324" s="343"/>
      <c r="AZ324" s="343"/>
      <c r="BA324" s="304"/>
      <c r="BB324" s="302"/>
      <c r="BC324" s="302"/>
      <c r="BD324" s="302"/>
      <c r="BE324" s="302"/>
      <c r="BF324" s="302"/>
      <c r="BG324" s="302"/>
      <c r="BH324" s="302"/>
      <c r="BI324" s="302"/>
      <c r="BJ324" s="302"/>
      <c r="BK324" s="302"/>
      <c r="BL324" s="302"/>
      <c r="BM324" s="302"/>
      <c r="BN324" s="302"/>
      <c r="BO324" s="302"/>
      <c r="BP324" s="302"/>
      <c r="BQ324" s="302"/>
      <c r="BR324" s="302"/>
      <c r="BS324" s="302"/>
      <c r="BT324" s="302"/>
      <c r="BU324" s="302"/>
      <c r="BV324" s="302"/>
      <c r="BW324" s="302"/>
      <c r="BX324" s="302"/>
      <c r="BY324" s="304"/>
      <c r="BZ324" s="342"/>
      <c r="CA324" s="342"/>
      <c r="CB324" s="342"/>
      <c r="CC324" s="342"/>
      <c r="CD324" s="342"/>
      <c r="CE324" s="342"/>
      <c r="CF324" s="342"/>
      <c r="CG324" s="342"/>
      <c r="CH324" s="342"/>
      <c r="CI324" s="342"/>
      <c r="CJ324" s="342"/>
      <c r="CK324" s="342"/>
      <c r="CL324" s="342"/>
      <c r="CM324" s="342"/>
      <c r="CN324" s="342"/>
      <c r="CO324" s="342"/>
      <c r="CP324" s="342"/>
      <c r="CQ324" s="342"/>
      <c r="CR324" s="342"/>
      <c r="CS324" s="342"/>
      <c r="CT324" s="342"/>
      <c r="CU324" s="342"/>
      <c r="CV324" s="342"/>
      <c r="CW324" s="342"/>
      <c r="CX324" s="342"/>
      <c r="CY324" s="342"/>
      <c r="CZ324" s="342"/>
    </row>
    <row r="325" s="166" customFormat="true" ht="15" customHeight="true" x14ac:dyDescent="0.2">
      <c r="B325" s="160"/>
      <c r="Z325" s="343"/>
      <c r="AA325" s="343"/>
      <c r="AB325" s="343"/>
      <c r="AC325" s="343"/>
      <c r="AD325" s="343"/>
      <c r="AE325" s="343"/>
      <c r="AF325" s="343"/>
      <c r="AG325" s="343"/>
      <c r="AH325" s="343"/>
      <c r="AI325" s="343"/>
      <c r="AJ325" s="343"/>
      <c r="AK325" s="343"/>
      <c r="AL325" s="343"/>
      <c r="AM325" s="343"/>
      <c r="AN325" s="343"/>
      <c r="AO325" s="343"/>
      <c r="AP325" s="343"/>
      <c r="AQ325" s="343"/>
      <c r="AR325" s="343"/>
      <c r="AS325" s="343"/>
      <c r="AT325" s="343"/>
      <c r="AU325" s="343"/>
      <c r="AV325" s="343"/>
      <c r="AW325" s="343"/>
      <c r="AX325" s="343"/>
      <c r="AY325" s="343"/>
      <c r="AZ325" s="343"/>
      <c r="BA325" s="304"/>
      <c r="BB325" s="302"/>
      <c r="BC325" s="302"/>
      <c r="BD325" s="302"/>
      <c r="BE325" s="302"/>
      <c r="BF325" s="302"/>
      <c r="BG325" s="302"/>
      <c r="BH325" s="302"/>
      <c r="BI325" s="302"/>
      <c r="BJ325" s="302"/>
      <c r="BK325" s="302"/>
      <c r="BL325" s="302"/>
      <c r="BM325" s="302"/>
      <c r="BN325" s="302"/>
      <c r="BO325" s="302"/>
      <c r="BP325" s="302"/>
      <c r="BQ325" s="302"/>
      <c r="BR325" s="302"/>
      <c r="BS325" s="302"/>
      <c r="BT325" s="302"/>
      <c r="BU325" s="302"/>
      <c r="BV325" s="302"/>
      <c r="BW325" s="302"/>
      <c r="BX325" s="302"/>
      <c r="BY325" s="304"/>
      <c r="BZ325" s="342"/>
      <c r="CA325" s="342"/>
      <c r="CB325" s="342"/>
      <c r="CC325" s="342"/>
      <c r="CD325" s="342"/>
      <c r="CE325" s="342"/>
      <c r="CF325" s="342"/>
      <c r="CG325" s="342"/>
      <c r="CH325" s="342"/>
      <c r="CI325" s="342"/>
      <c r="CJ325" s="342"/>
      <c r="CK325" s="342"/>
      <c r="CL325" s="342"/>
      <c r="CM325" s="342"/>
      <c r="CN325" s="342"/>
      <c r="CO325" s="342"/>
      <c r="CP325" s="342"/>
      <c r="CQ325" s="342"/>
      <c r="CR325" s="342"/>
      <c r="CS325" s="342"/>
      <c r="CT325" s="342"/>
      <c r="CU325" s="342"/>
      <c r="CV325" s="342"/>
      <c r="CW325" s="342"/>
      <c r="CX325" s="342"/>
      <c r="CY325" s="342"/>
      <c r="CZ325" s="342"/>
    </row>
    <row r="326" s="166" customFormat="true" ht="15" customHeight="true" x14ac:dyDescent="0.2">
      <c r="B326" s="160"/>
      <c r="Z326" s="343"/>
      <c r="AA326" s="343"/>
      <c r="AB326" s="343"/>
      <c r="AC326" s="343"/>
      <c r="AD326" s="343"/>
      <c r="AE326" s="343"/>
      <c r="AF326" s="343"/>
      <c r="AG326" s="343"/>
      <c r="AH326" s="343"/>
      <c r="AI326" s="343"/>
      <c r="AJ326" s="343"/>
      <c r="AK326" s="343"/>
      <c r="AL326" s="343"/>
      <c r="AM326" s="343"/>
      <c r="AN326" s="343"/>
      <c r="AO326" s="343"/>
      <c r="AP326" s="343"/>
      <c r="AQ326" s="343"/>
      <c r="AR326" s="343"/>
      <c r="AS326" s="343"/>
      <c r="AT326" s="343"/>
      <c r="AU326" s="343"/>
      <c r="AV326" s="343"/>
      <c r="AW326" s="343"/>
      <c r="AX326" s="343"/>
      <c r="AY326" s="343"/>
      <c r="AZ326" s="343"/>
      <c r="BA326" s="304"/>
      <c r="BB326" s="302"/>
      <c r="BC326" s="302"/>
      <c r="BD326" s="302"/>
      <c r="BE326" s="302"/>
      <c r="BF326" s="302"/>
      <c r="BG326" s="302"/>
      <c r="BH326" s="302"/>
      <c r="BI326" s="302"/>
      <c r="BJ326" s="302"/>
      <c r="BK326" s="302"/>
      <c r="BL326" s="302"/>
      <c r="BM326" s="302"/>
      <c r="BN326" s="302"/>
      <c r="BO326" s="302"/>
      <c r="BP326" s="302"/>
      <c r="BQ326" s="302"/>
      <c r="BR326" s="302"/>
      <c r="BS326" s="302"/>
      <c r="BT326" s="302"/>
      <c r="BU326" s="302"/>
      <c r="BV326" s="302"/>
      <c r="BW326" s="302"/>
      <c r="BX326" s="302"/>
      <c r="BY326" s="304"/>
      <c r="BZ326" s="342"/>
      <c r="CA326" s="342"/>
      <c r="CB326" s="342"/>
      <c r="CC326" s="342"/>
      <c r="CD326" s="342"/>
      <c r="CE326" s="342"/>
      <c r="CF326" s="342"/>
      <c r="CG326" s="342"/>
      <c r="CH326" s="342"/>
      <c r="CI326" s="342"/>
      <c r="CJ326" s="342"/>
      <c r="CK326" s="342"/>
      <c r="CL326" s="342"/>
      <c r="CM326" s="342"/>
      <c r="CN326" s="342"/>
      <c r="CO326" s="342"/>
      <c r="CP326" s="342"/>
      <c r="CQ326" s="342"/>
      <c r="CR326" s="342"/>
      <c r="CS326" s="342"/>
      <c r="CT326" s="342"/>
      <c r="CU326" s="342"/>
      <c r="CV326" s="342"/>
      <c r="CW326" s="342"/>
      <c r="CX326" s="342"/>
      <c r="CY326" s="342"/>
      <c r="CZ326" s="342"/>
    </row>
    <row r="327" s="166" customFormat="true" ht="15" customHeight="true" x14ac:dyDescent="0.2">
      <c r="B327" s="160"/>
      <c r="Z327" s="343"/>
      <c r="AA327" s="343"/>
      <c r="AB327" s="343"/>
      <c r="AC327" s="343"/>
      <c r="AD327" s="343"/>
      <c r="AE327" s="343"/>
      <c r="AF327" s="343"/>
      <c r="AG327" s="343"/>
      <c r="AH327" s="343"/>
      <c r="AI327" s="343"/>
      <c r="AJ327" s="343"/>
      <c r="AK327" s="343"/>
      <c r="AL327" s="343"/>
      <c r="AM327" s="343"/>
      <c r="AN327" s="343"/>
      <c r="AO327" s="343"/>
      <c r="AP327" s="343"/>
      <c r="AQ327" s="343"/>
      <c r="AR327" s="343"/>
      <c r="AS327" s="343"/>
      <c r="AT327" s="343"/>
      <c r="AU327" s="343"/>
      <c r="AV327" s="343"/>
      <c r="AW327" s="343"/>
      <c r="AX327" s="343"/>
      <c r="AY327" s="343"/>
      <c r="AZ327" s="343"/>
      <c r="BA327" s="304"/>
      <c r="BB327" s="302"/>
      <c r="BC327" s="302"/>
      <c r="BD327" s="302"/>
      <c r="BE327" s="302"/>
      <c r="BF327" s="302"/>
      <c r="BG327" s="302"/>
      <c r="BH327" s="302"/>
      <c r="BI327" s="302"/>
      <c r="BJ327" s="302"/>
      <c r="BK327" s="302"/>
      <c r="BL327" s="302"/>
      <c r="BM327" s="302"/>
      <c r="BN327" s="302"/>
      <c r="BO327" s="302"/>
      <c r="BP327" s="302"/>
      <c r="BQ327" s="302"/>
      <c r="BR327" s="302"/>
      <c r="BS327" s="302"/>
      <c r="BT327" s="302"/>
      <c r="BU327" s="302"/>
      <c r="BV327" s="302"/>
      <c r="BW327" s="302"/>
      <c r="BX327" s="302"/>
      <c r="BY327" s="304"/>
      <c r="BZ327" s="342"/>
      <c r="CA327" s="342"/>
      <c r="CB327" s="342"/>
      <c r="CC327" s="342"/>
      <c r="CD327" s="342"/>
      <c r="CE327" s="342"/>
      <c r="CF327" s="342"/>
      <c r="CG327" s="342"/>
      <c r="CH327" s="342"/>
      <c r="CI327" s="342"/>
      <c r="CJ327" s="342"/>
      <c r="CK327" s="342"/>
      <c r="CL327" s="342"/>
      <c r="CM327" s="342"/>
      <c r="CN327" s="342"/>
      <c r="CO327" s="342"/>
      <c r="CP327" s="342"/>
      <c r="CQ327" s="342"/>
      <c r="CR327" s="342"/>
      <c r="CS327" s="342"/>
      <c r="CT327" s="342"/>
      <c r="CU327" s="342"/>
      <c r="CV327" s="342"/>
      <c r="CW327" s="342"/>
      <c r="CX327" s="342"/>
      <c r="CY327" s="342"/>
      <c r="CZ327" s="342"/>
    </row>
    <row r="328" s="166" customFormat="true" ht="15" customHeight="true" x14ac:dyDescent="0.2">
      <c r="B328" s="160"/>
      <c r="Z328" s="343"/>
      <c r="AA328" s="343"/>
      <c r="AB328" s="343"/>
      <c r="AC328" s="343"/>
      <c r="AD328" s="343"/>
      <c r="AE328" s="343"/>
      <c r="AF328" s="343"/>
      <c r="AG328" s="343"/>
      <c r="AH328" s="343"/>
      <c r="AI328" s="343"/>
      <c r="AJ328" s="343"/>
      <c r="AK328" s="343"/>
      <c r="AL328" s="343"/>
      <c r="AM328" s="343"/>
      <c r="AN328" s="343"/>
      <c r="AO328" s="343"/>
      <c r="AP328" s="343"/>
      <c r="AQ328" s="343"/>
      <c r="AR328" s="343"/>
      <c r="AS328" s="343"/>
      <c r="AT328" s="343"/>
      <c r="AU328" s="343"/>
      <c r="AV328" s="343"/>
      <c r="AW328" s="343"/>
      <c r="AX328" s="343"/>
      <c r="AY328" s="343"/>
      <c r="AZ328" s="343"/>
      <c r="BA328" s="304"/>
      <c r="BB328" s="302"/>
      <c r="BC328" s="302"/>
      <c r="BD328" s="302"/>
      <c r="BE328" s="302"/>
      <c r="BF328" s="302"/>
      <c r="BG328" s="302"/>
      <c r="BH328" s="302"/>
      <c r="BI328" s="302"/>
      <c r="BJ328" s="302"/>
      <c r="BK328" s="302"/>
      <c r="BL328" s="302"/>
      <c r="BM328" s="302"/>
      <c r="BN328" s="302"/>
      <c r="BO328" s="302"/>
      <c r="BP328" s="302"/>
      <c r="BQ328" s="302"/>
      <c r="BR328" s="302"/>
      <c r="BS328" s="302"/>
      <c r="BT328" s="302"/>
      <c r="BU328" s="302"/>
      <c r="BV328" s="302"/>
      <c r="BW328" s="302"/>
      <c r="BX328" s="302"/>
      <c r="BY328" s="304"/>
      <c r="BZ328" s="342"/>
      <c r="CA328" s="342"/>
      <c r="CB328" s="342"/>
      <c r="CC328" s="342"/>
      <c r="CD328" s="342"/>
      <c r="CE328" s="342"/>
      <c r="CF328" s="342"/>
      <c r="CG328" s="342"/>
      <c r="CH328" s="342"/>
      <c r="CI328" s="342"/>
      <c r="CJ328" s="342"/>
      <c r="CK328" s="342"/>
      <c r="CL328" s="342"/>
      <c r="CM328" s="342"/>
      <c r="CN328" s="342"/>
      <c r="CO328" s="342"/>
      <c r="CP328" s="342"/>
      <c r="CQ328" s="342"/>
      <c r="CR328" s="342"/>
      <c r="CS328" s="342"/>
      <c r="CT328" s="342"/>
      <c r="CU328" s="342"/>
      <c r="CV328" s="342"/>
      <c r="CW328" s="342"/>
      <c r="CX328" s="342"/>
      <c r="CY328" s="342"/>
      <c r="CZ328" s="342"/>
    </row>
    <row r="329" s="166" customFormat="true" ht="250.15" customHeight="true" x14ac:dyDescent="0.2">
      <c r="B329" s="160"/>
      <c r="Z329" s="343"/>
      <c r="AA329" s="343"/>
      <c r="AB329" s="343"/>
      <c r="AC329" s="343"/>
      <c r="AD329" s="343"/>
      <c r="AE329" s="343"/>
      <c r="AF329" s="343"/>
      <c r="AG329" s="343"/>
      <c r="AH329" s="343"/>
      <c r="AI329" s="343"/>
      <c r="AJ329" s="343"/>
      <c r="AK329" s="343"/>
      <c r="AL329" s="343"/>
      <c r="AM329" s="343"/>
      <c r="AN329" s="343"/>
      <c r="AO329" s="343"/>
      <c r="AP329" s="343"/>
      <c r="AQ329" s="343"/>
      <c r="AR329" s="343"/>
      <c r="AS329" s="343"/>
      <c r="AT329" s="343"/>
      <c r="AU329" s="343"/>
      <c r="AV329" s="343"/>
      <c r="AW329" s="343"/>
      <c r="AX329" s="343"/>
      <c r="AY329" s="343"/>
      <c r="AZ329" s="343"/>
      <c r="BA329" s="304"/>
      <c r="BB329" s="302"/>
      <c r="BC329" s="302"/>
      <c r="BD329" s="302"/>
      <c r="BE329" s="302"/>
      <c r="BF329" s="302"/>
      <c r="BG329" s="302"/>
      <c r="BH329" s="302"/>
      <c r="BI329" s="302"/>
      <c r="BJ329" s="302"/>
      <c r="BK329" s="302"/>
      <c r="BL329" s="302"/>
      <c r="BM329" s="302"/>
      <c r="BN329" s="302"/>
      <c r="BO329" s="302"/>
      <c r="BP329" s="302"/>
      <c r="BQ329" s="302"/>
      <c r="BR329" s="302"/>
      <c r="BS329" s="302"/>
      <c r="BT329" s="302"/>
      <c r="BU329" s="302"/>
      <c r="BV329" s="302"/>
      <c r="BW329" s="302"/>
      <c r="BX329" s="302"/>
      <c r="BY329" s="304"/>
      <c r="BZ329" s="342"/>
      <c r="CA329" s="342"/>
      <c r="CB329" s="342"/>
      <c r="CC329" s="342"/>
      <c r="CD329" s="342"/>
      <c r="CE329" s="342"/>
      <c r="CF329" s="342"/>
      <c r="CG329" s="342"/>
      <c r="CH329" s="342"/>
      <c r="CI329" s="342"/>
      <c r="CJ329" s="342"/>
      <c r="CK329" s="342"/>
      <c r="CL329" s="342"/>
      <c r="CM329" s="342"/>
      <c r="CN329" s="342"/>
      <c r="CO329" s="342"/>
      <c r="CP329" s="342"/>
      <c r="CQ329" s="342"/>
      <c r="CR329" s="342"/>
      <c r="CS329" s="342"/>
      <c r="CT329" s="342"/>
      <c r="CU329" s="342"/>
      <c r="CV329" s="342"/>
      <c r="CW329" s="342"/>
      <c r="CX329" s="342"/>
      <c r="CY329" s="342"/>
      <c r="CZ329" s="342"/>
    </row>
    <row r="330" s="345" customFormat="true" ht="19.15" customHeight="true" x14ac:dyDescent="0.2">
      <c r="B330" s="512"/>
      <c r="Z330" s="338"/>
      <c r="AA330" s="338"/>
      <c r="AB330" s="338"/>
      <c r="AC330" s="338"/>
      <c r="AD330" s="338"/>
      <c r="AE330" s="338"/>
      <c r="AF330" s="338"/>
      <c r="AG330" s="338"/>
      <c r="AH330" s="338"/>
      <c r="AI330" s="338"/>
      <c r="AJ330" s="338"/>
      <c r="AK330" s="338"/>
      <c r="AL330" s="338"/>
      <c r="AM330" s="338"/>
      <c r="AN330" s="338"/>
      <c r="AO330" s="338"/>
      <c r="AP330" s="338"/>
      <c r="AQ330" s="338"/>
      <c r="AR330" s="338"/>
      <c r="AS330" s="338"/>
      <c r="AT330" s="338"/>
      <c r="AU330" s="338"/>
      <c r="AV330" s="338"/>
      <c r="AW330" s="338"/>
      <c r="AX330" s="338"/>
      <c r="AY330" s="338"/>
      <c r="AZ330" s="338"/>
      <c r="BA330" s="307"/>
      <c r="BB330" s="307"/>
      <c r="BC330" s="510"/>
      <c r="BD330" s="510"/>
      <c r="BE330" s="510"/>
      <c r="BF330" s="510"/>
      <c r="BG330" s="510"/>
      <c r="BH330" s="510"/>
      <c r="BI330" s="510"/>
      <c r="BJ330" s="510"/>
      <c r="BK330" s="510"/>
      <c r="BL330" s="510"/>
      <c r="BM330" s="510"/>
      <c r="BN330" s="510"/>
      <c r="BO330" s="510"/>
      <c r="BP330" s="510"/>
      <c r="BQ330" s="510"/>
      <c r="BR330" s="510"/>
      <c r="BS330" s="510"/>
      <c r="BT330" s="510"/>
      <c r="BU330" s="510"/>
      <c r="BV330" s="510"/>
      <c r="BW330" s="510"/>
      <c r="BX330" s="510"/>
      <c r="BY330" s="510"/>
      <c r="BZ330" s="338"/>
      <c r="CA330" s="338"/>
      <c r="CB330" s="338"/>
      <c r="CC330" s="338"/>
      <c r="CD330" s="338"/>
      <c r="CE330" s="338"/>
      <c r="CF330" s="338"/>
      <c r="CG330" s="338"/>
      <c r="CH330" s="338"/>
      <c r="CI330" s="338"/>
      <c r="CJ330" s="338"/>
      <c r="CK330" s="338"/>
      <c r="CL330" s="338"/>
      <c r="CM330" s="338"/>
      <c r="CN330" s="338"/>
      <c r="CO330" s="338"/>
      <c r="CP330" s="338"/>
      <c r="CQ330" s="338"/>
      <c r="CR330" s="338"/>
      <c r="CS330" s="338"/>
      <c r="CT330" s="338"/>
      <c r="CU330" s="338"/>
      <c r="CV330" s="338"/>
      <c r="CW330" s="338"/>
      <c r="CX330" s="338"/>
      <c r="CY330" s="338"/>
      <c r="CZ330" s="338"/>
    </row>
    <row r="331" s="345" customFormat="true" ht="15" customHeight="true" x14ac:dyDescent="0.2">
      <c r="B331" s="512"/>
      <c r="Z331" s="338"/>
      <c r="AA331" s="338"/>
      <c r="AB331" s="338"/>
      <c r="AC331" s="338"/>
      <c r="AD331" s="338"/>
      <c r="AE331" s="338"/>
      <c r="AF331" s="338"/>
      <c r="AG331" s="338"/>
      <c r="AH331" s="338"/>
      <c r="AI331" s="338"/>
      <c r="AJ331" s="338"/>
      <c r="AK331" s="338"/>
      <c r="AL331" s="338"/>
      <c r="AM331" s="338"/>
      <c r="AN331" s="338"/>
      <c r="AO331" s="338"/>
      <c r="AP331" s="338"/>
      <c r="AQ331" s="338"/>
      <c r="AR331" s="338"/>
      <c r="AS331" s="338"/>
      <c r="AT331" s="338"/>
      <c r="AU331" s="338"/>
      <c r="AV331" s="338"/>
      <c r="AW331" s="338"/>
      <c r="AX331" s="338"/>
      <c r="AY331" s="338"/>
      <c r="AZ331" s="338"/>
      <c r="BA331" s="307"/>
      <c r="BB331" s="307"/>
      <c r="BC331" s="510"/>
      <c r="BD331" s="510"/>
      <c r="BE331" s="510"/>
      <c r="BF331" s="510"/>
      <c r="BG331" s="510"/>
      <c r="BH331" s="510"/>
      <c r="BI331" s="510"/>
      <c r="BJ331" s="510"/>
      <c r="BK331" s="510"/>
      <c r="BL331" s="510"/>
      <c r="BM331" s="510"/>
      <c r="BN331" s="510"/>
      <c r="BO331" s="510"/>
      <c r="BP331" s="510"/>
      <c r="BQ331" s="510"/>
      <c r="BR331" s="510"/>
      <c r="BS331" s="510"/>
      <c r="BT331" s="510"/>
      <c r="BU331" s="510"/>
      <c r="BV331" s="510"/>
      <c r="BW331" s="510"/>
      <c r="BX331" s="510"/>
      <c r="BY331" s="510"/>
      <c r="BZ331" s="338"/>
      <c r="CA331" s="338"/>
      <c r="CB331" s="338"/>
      <c r="CC331" s="338"/>
      <c r="CD331" s="338"/>
      <c r="CE331" s="338"/>
      <c r="CF331" s="338"/>
      <c r="CG331" s="338"/>
      <c r="CH331" s="338"/>
      <c r="CI331" s="338"/>
      <c r="CJ331" s="338"/>
      <c r="CK331" s="338"/>
      <c r="CL331" s="338"/>
      <c r="CM331" s="338"/>
      <c r="CN331" s="338"/>
      <c r="CO331" s="338"/>
      <c r="CP331" s="338"/>
      <c r="CQ331" s="338"/>
      <c r="CR331" s="338"/>
      <c r="CS331" s="338"/>
      <c r="CT331" s="338"/>
      <c r="CU331" s="338"/>
      <c r="CV331" s="338"/>
      <c r="CW331" s="338"/>
      <c r="CX331" s="338"/>
      <c r="CY331" s="338"/>
      <c r="CZ331" s="338"/>
    </row>
    <row r="332" s="345" customFormat="true" ht="15" customHeight="true" x14ac:dyDescent="0.2">
      <c r="B332" s="512"/>
      <c r="Z332" s="338"/>
      <c r="AA332" s="338"/>
      <c r="AB332" s="338"/>
      <c r="AC332" s="338"/>
      <c r="AD332" s="338"/>
      <c r="AE332" s="338"/>
      <c r="AF332" s="338"/>
      <c r="AG332" s="338"/>
      <c r="AH332" s="338"/>
      <c r="AI332" s="338"/>
      <c r="AJ332" s="338"/>
      <c r="AK332" s="338"/>
      <c r="AL332" s="338"/>
      <c r="AM332" s="338"/>
      <c r="AN332" s="338"/>
      <c r="AO332" s="338"/>
      <c r="AP332" s="338"/>
      <c r="AQ332" s="338"/>
      <c r="AR332" s="338"/>
      <c r="AS332" s="338"/>
      <c r="AT332" s="338"/>
      <c r="AU332" s="338"/>
      <c r="AV332" s="338"/>
      <c r="AW332" s="338"/>
      <c r="AX332" s="338"/>
      <c r="AY332" s="338"/>
      <c r="AZ332" s="338"/>
      <c r="BA332" s="307"/>
      <c r="BB332" s="307"/>
      <c r="BC332" s="510"/>
      <c r="BD332" s="510"/>
      <c r="BE332" s="510"/>
      <c r="BF332" s="510"/>
      <c r="BG332" s="510"/>
      <c r="BH332" s="510"/>
      <c r="BI332" s="510"/>
      <c r="BJ332" s="510"/>
      <c r="BK332" s="510"/>
      <c r="BL332" s="510"/>
      <c r="BM332" s="510"/>
      <c r="BN332" s="510"/>
      <c r="BO332" s="510"/>
      <c r="BP332" s="510"/>
      <c r="BQ332" s="510"/>
      <c r="BR332" s="510"/>
      <c r="BS332" s="510"/>
      <c r="BT332" s="510"/>
      <c r="BU332" s="510"/>
      <c r="BV332" s="510"/>
      <c r="BW332" s="510"/>
      <c r="BX332" s="510"/>
      <c r="BY332" s="510"/>
      <c r="BZ332" s="338"/>
      <c r="CA332" s="338"/>
      <c r="CB332" s="338"/>
      <c r="CC332" s="338"/>
      <c r="CD332" s="338"/>
      <c r="CE332" s="338"/>
      <c r="CF332" s="338"/>
      <c r="CG332" s="338"/>
      <c r="CH332" s="338"/>
      <c r="CI332" s="338"/>
      <c r="CJ332" s="338"/>
      <c r="CK332" s="338"/>
      <c r="CL332" s="338"/>
      <c r="CM332" s="338"/>
      <c r="CN332" s="338"/>
      <c r="CO332" s="338"/>
      <c r="CP332" s="338"/>
      <c r="CQ332" s="338"/>
      <c r="CR332" s="338"/>
      <c r="CS332" s="338"/>
      <c r="CT332" s="338"/>
      <c r="CU332" s="338"/>
      <c r="CV332" s="338"/>
      <c r="CW332" s="338"/>
      <c r="CX332" s="338"/>
      <c r="CY332" s="338"/>
      <c r="CZ332" s="338"/>
    </row>
    <row r="333" s="345" customFormat="true" ht="15" customHeight="true" x14ac:dyDescent="0.2">
      <c r="B333" s="512"/>
      <c r="Z333" s="338"/>
      <c r="AA333" s="338"/>
      <c r="AB333" s="338"/>
      <c r="AC333" s="338"/>
      <c r="AD333" s="338"/>
      <c r="AE333" s="338"/>
      <c r="AF333" s="338"/>
      <c r="AG333" s="338"/>
      <c r="AH333" s="338"/>
      <c r="AI333" s="338"/>
      <c r="AJ333" s="338"/>
      <c r="AK333" s="338"/>
      <c r="AL333" s="338"/>
      <c r="AM333" s="338"/>
      <c r="AN333" s="338"/>
      <c r="AO333" s="338"/>
      <c r="AP333" s="338"/>
      <c r="AQ333" s="338"/>
      <c r="AR333" s="338"/>
      <c r="AS333" s="338"/>
      <c r="AT333" s="338"/>
      <c r="AU333" s="338"/>
      <c r="AV333" s="338"/>
      <c r="AW333" s="338"/>
      <c r="AX333" s="338"/>
      <c r="AY333" s="338"/>
      <c r="AZ333" s="338"/>
      <c r="BA333" s="307"/>
      <c r="BB333" s="307"/>
      <c r="BC333" s="510"/>
      <c r="BD333" s="510"/>
      <c r="BE333" s="510"/>
      <c r="BF333" s="510"/>
      <c r="BG333" s="510"/>
      <c r="BH333" s="510"/>
      <c r="BI333" s="510"/>
      <c r="BJ333" s="510"/>
      <c r="BK333" s="510"/>
      <c r="BL333" s="510"/>
      <c r="BM333" s="510"/>
      <c r="BN333" s="510"/>
      <c r="BO333" s="510"/>
      <c r="BP333" s="510"/>
      <c r="BQ333" s="510"/>
      <c r="BR333" s="510"/>
      <c r="BS333" s="510"/>
      <c r="BT333" s="510"/>
      <c r="BU333" s="510"/>
      <c r="BV333" s="510"/>
      <c r="BW333" s="510"/>
      <c r="BX333" s="510"/>
      <c r="BY333" s="510"/>
      <c r="BZ333" s="338"/>
      <c r="CA333" s="338"/>
      <c r="CB333" s="338"/>
      <c r="CC333" s="338"/>
      <c r="CD333" s="338"/>
      <c r="CE333" s="338"/>
      <c r="CF333" s="338"/>
      <c r="CG333" s="338"/>
      <c r="CH333" s="338"/>
      <c r="CI333" s="338"/>
      <c r="CJ333" s="338"/>
      <c r="CK333" s="338"/>
      <c r="CL333" s="338"/>
      <c r="CM333" s="338"/>
      <c r="CN333" s="338"/>
      <c r="CO333" s="338"/>
      <c r="CP333" s="338"/>
      <c r="CQ333" s="338"/>
      <c r="CR333" s="338"/>
      <c r="CS333" s="338"/>
      <c r="CT333" s="338"/>
      <c r="CU333" s="338"/>
      <c r="CV333" s="338"/>
      <c r="CW333" s="338"/>
      <c r="CX333" s="338"/>
      <c r="CY333" s="338"/>
      <c r="CZ333" s="338"/>
    </row>
    <row r="334" s="345" customFormat="true" ht="15" customHeight="true" x14ac:dyDescent="0.2">
      <c r="B334" s="512"/>
      <c r="Z334" s="338"/>
      <c r="AA334" s="338"/>
      <c r="AB334" s="338"/>
      <c r="AC334" s="338"/>
      <c r="AD334" s="338"/>
      <c r="AE334" s="338"/>
      <c r="AF334" s="338"/>
      <c r="AG334" s="338"/>
      <c r="AH334" s="338"/>
      <c r="AI334" s="338"/>
      <c r="AJ334" s="338"/>
      <c r="AK334" s="338"/>
      <c r="AL334" s="338"/>
      <c r="AM334" s="338"/>
      <c r="AN334" s="338"/>
      <c r="AO334" s="338"/>
      <c r="AP334" s="338"/>
      <c r="AQ334" s="338"/>
      <c r="AR334" s="338"/>
      <c r="AS334" s="338"/>
      <c r="AT334" s="338"/>
      <c r="AU334" s="338"/>
      <c r="AV334" s="338"/>
      <c r="AW334" s="338"/>
      <c r="AX334" s="338"/>
      <c r="AY334" s="338"/>
      <c r="AZ334" s="338"/>
      <c r="BA334" s="307"/>
      <c r="BB334" s="307"/>
      <c r="BC334" s="510"/>
      <c r="BD334" s="510"/>
      <c r="BE334" s="510"/>
      <c r="BF334" s="510"/>
      <c r="BG334" s="510"/>
      <c r="BH334" s="510"/>
      <c r="BI334" s="510"/>
      <c r="BJ334" s="510"/>
      <c r="BK334" s="510"/>
      <c r="BL334" s="510"/>
      <c r="BM334" s="510"/>
      <c r="BN334" s="510"/>
      <c r="BO334" s="510"/>
      <c r="BP334" s="510"/>
      <c r="BQ334" s="510"/>
      <c r="BR334" s="510"/>
      <c r="BS334" s="510"/>
      <c r="BT334" s="510"/>
      <c r="BU334" s="510"/>
      <c r="BV334" s="510"/>
      <c r="BW334" s="510"/>
      <c r="BX334" s="510"/>
      <c r="BY334" s="510"/>
      <c r="BZ334" s="338"/>
      <c r="CA334" s="338"/>
      <c r="CB334" s="338"/>
      <c r="CC334" s="338"/>
      <c r="CD334" s="338"/>
      <c r="CE334" s="338"/>
      <c r="CF334" s="338"/>
      <c r="CG334" s="338"/>
      <c r="CH334" s="338"/>
      <c r="CI334" s="338"/>
      <c r="CJ334" s="338"/>
      <c r="CK334" s="338"/>
      <c r="CL334" s="338"/>
      <c r="CM334" s="338"/>
      <c r="CN334" s="338"/>
      <c r="CO334" s="338"/>
      <c r="CP334" s="338"/>
      <c r="CQ334" s="338"/>
      <c r="CR334" s="338"/>
      <c r="CS334" s="338"/>
      <c r="CT334" s="338"/>
      <c r="CU334" s="338"/>
      <c r="CV334" s="338"/>
      <c r="CW334" s="338"/>
      <c r="CX334" s="338"/>
      <c r="CY334" s="338"/>
      <c r="CZ334" s="338"/>
    </row>
    <row r="335" s="345" customFormat="true" ht="15" customHeight="true" x14ac:dyDescent="0.2">
      <c r="B335" s="512"/>
      <c r="Z335" s="338"/>
      <c r="AA335" s="338"/>
      <c r="AB335" s="338"/>
      <c r="AC335" s="338"/>
      <c r="AD335" s="338"/>
      <c r="AE335" s="338"/>
      <c r="AF335" s="338"/>
      <c r="AG335" s="338"/>
      <c r="AH335" s="338"/>
      <c r="AI335" s="338"/>
      <c r="AJ335" s="338"/>
      <c r="AK335" s="338"/>
      <c r="AL335" s="338"/>
      <c r="AM335" s="338"/>
      <c r="AN335" s="338"/>
      <c r="AO335" s="338"/>
      <c r="AP335" s="338"/>
      <c r="AQ335" s="338"/>
      <c r="AR335" s="338"/>
      <c r="AS335" s="338"/>
      <c r="AT335" s="338"/>
      <c r="AU335" s="338"/>
      <c r="AV335" s="338"/>
      <c r="AW335" s="338"/>
      <c r="AX335" s="338"/>
      <c r="AY335" s="338"/>
      <c r="AZ335" s="338"/>
      <c r="BA335" s="307"/>
      <c r="BB335" s="307"/>
      <c r="BC335" s="510"/>
      <c r="BD335" s="510"/>
      <c r="BE335" s="510"/>
      <c r="BF335" s="510"/>
      <c r="BG335" s="510"/>
      <c r="BH335" s="510"/>
      <c r="BI335" s="510"/>
      <c r="BJ335" s="510"/>
      <c r="BK335" s="510"/>
      <c r="BL335" s="510"/>
      <c r="BM335" s="510"/>
      <c r="BN335" s="510"/>
      <c r="BO335" s="510"/>
      <c r="BP335" s="510"/>
      <c r="BQ335" s="510"/>
      <c r="BR335" s="510"/>
      <c r="BS335" s="510"/>
      <c r="BT335" s="510"/>
      <c r="BU335" s="510"/>
      <c r="BV335" s="510"/>
      <c r="BW335" s="510"/>
      <c r="BX335" s="510"/>
      <c r="BY335" s="510"/>
      <c r="BZ335" s="338"/>
      <c r="CA335" s="338"/>
      <c r="CB335" s="338"/>
      <c r="CC335" s="338"/>
      <c r="CD335" s="338"/>
      <c r="CE335" s="338"/>
      <c r="CF335" s="338"/>
      <c r="CG335" s="338"/>
      <c r="CH335" s="338"/>
      <c r="CI335" s="338"/>
      <c r="CJ335" s="338"/>
      <c r="CK335" s="338"/>
      <c r="CL335" s="338"/>
      <c r="CM335" s="338"/>
      <c r="CN335" s="338"/>
      <c r="CO335" s="338"/>
      <c r="CP335" s="338"/>
      <c r="CQ335" s="338"/>
      <c r="CR335" s="338"/>
      <c r="CS335" s="338"/>
      <c r="CT335" s="338"/>
      <c r="CU335" s="338"/>
      <c r="CV335" s="338"/>
      <c r="CW335" s="338"/>
      <c r="CX335" s="338"/>
      <c r="CY335" s="338"/>
      <c r="CZ335" s="338"/>
    </row>
    <row r="336" s="345" customFormat="true" ht="15" customHeight="true" x14ac:dyDescent="0.2">
      <c r="B336" s="512"/>
      <c r="Z336" s="338"/>
      <c r="AA336" s="338"/>
      <c r="AB336" s="338"/>
      <c r="AC336" s="338"/>
      <c r="AD336" s="338"/>
      <c r="AE336" s="338"/>
      <c r="AF336" s="338"/>
      <c r="AG336" s="338"/>
      <c r="AH336" s="338"/>
      <c r="AI336" s="338"/>
      <c r="AJ336" s="338"/>
      <c r="AK336" s="338"/>
      <c r="AL336" s="338"/>
      <c r="AM336" s="338"/>
      <c r="AN336" s="338"/>
      <c r="AO336" s="338"/>
      <c r="AP336" s="338"/>
      <c r="AQ336" s="338"/>
      <c r="AR336" s="338"/>
      <c r="AS336" s="338"/>
      <c r="AT336" s="338"/>
      <c r="AU336" s="338"/>
      <c r="AV336" s="338"/>
      <c r="AW336" s="338"/>
      <c r="AX336" s="338"/>
      <c r="AY336" s="338"/>
      <c r="AZ336" s="338"/>
      <c r="BA336" s="307"/>
      <c r="BB336" s="307"/>
      <c r="BC336" s="510"/>
      <c r="BD336" s="510"/>
      <c r="BE336" s="510"/>
      <c r="BF336" s="510"/>
      <c r="BG336" s="510"/>
      <c r="BH336" s="510"/>
      <c r="BI336" s="510"/>
      <c r="BJ336" s="510"/>
      <c r="BK336" s="510"/>
      <c r="BL336" s="510"/>
      <c r="BM336" s="510"/>
      <c r="BN336" s="510"/>
      <c r="BO336" s="510"/>
      <c r="BP336" s="510"/>
      <c r="BQ336" s="510"/>
      <c r="BR336" s="510"/>
      <c r="BS336" s="510"/>
      <c r="BT336" s="510"/>
      <c r="BU336" s="510"/>
      <c r="BV336" s="510"/>
      <c r="BW336" s="510"/>
      <c r="BX336" s="510"/>
      <c r="BY336" s="510"/>
      <c r="BZ336" s="338"/>
      <c r="CA336" s="338"/>
      <c r="CB336" s="338"/>
      <c r="CC336" s="338"/>
      <c r="CD336" s="338"/>
      <c r="CE336" s="338"/>
      <c r="CF336" s="338"/>
      <c r="CG336" s="338"/>
      <c r="CH336" s="338"/>
      <c r="CI336" s="338"/>
      <c r="CJ336" s="338"/>
      <c r="CK336" s="338"/>
      <c r="CL336" s="338"/>
      <c r="CM336" s="338"/>
      <c r="CN336" s="338"/>
      <c r="CO336" s="338"/>
      <c r="CP336" s="338"/>
      <c r="CQ336" s="338"/>
      <c r="CR336" s="338"/>
      <c r="CS336" s="338"/>
      <c r="CT336" s="338"/>
      <c r="CU336" s="338"/>
      <c r="CV336" s="338"/>
      <c r="CW336" s="338"/>
      <c r="CX336" s="338"/>
      <c r="CY336" s="338"/>
      <c r="CZ336" s="338"/>
    </row>
    <row r="337" s="345" customFormat="true" ht="18" customHeight="true" x14ac:dyDescent="0.2">
      <c r="B337" s="512"/>
      <c r="Z337" s="338"/>
      <c r="AA337" s="338"/>
      <c r="AB337" s="338"/>
      <c r="AC337" s="338"/>
      <c r="AD337" s="338"/>
      <c r="AE337" s="338"/>
      <c r="AF337" s="338"/>
      <c r="AG337" s="338"/>
      <c r="AH337" s="338"/>
      <c r="AI337" s="338"/>
      <c r="AJ337" s="338"/>
      <c r="AK337" s="338"/>
      <c r="AL337" s="338"/>
      <c r="AM337" s="338"/>
      <c r="AN337" s="338"/>
      <c r="AO337" s="338"/>
      <c r="AP337" s="338"/>
      <c r="AQ337" s="338"/>
      <c r="AR337" s="338"/>
      <c r="AS337" s="338"/>
      <c r="AT337" s="338"/>
      <c r="AU337" s="338"/>
      <c r="AV337" s="338"/>
      <c r="AW337" s="338"/>
      <c r="AX337" s="338"/>
      <c r="AY337" s="338"/>
      <c r="AZ337" s="338"/>
      <c r="BA337" s="307"/>
      <c r="BB337" s="307"/>
      <c r="BC337" s="510"/>
      <c r="BD337" s="510"/>
      <c r="BE337" s="510"/>
      <c r="BF337" s="510"/>
      <c r="BG337" s="510"/>
      <c r="BH337" s="510"/>
      <c r="BI337" s="510"/>
      <c r="BJ337" s="510"/>
      <c r="BK337" s="510"/>
      <c r="BL337" s="510"/>
      <c r="BM337" s="510"/>
      <c r="BN337" s="510"/>
      <c r="BO337" s="510"/>
      <c r="BP337" s="510"/>
      <c r="BQ337" s="510"/>
      <c r="BR337" s="510"/>
      <c r="BS337" s="510"/>
      <c r="BT337" s="510"/>
      <c r="BU337" s="510"/>
      <c r="BV337" s="510"/>
      <c r="BW337" s="510"/>
      <c r="BX337" s="510"/>
      <c r="BY337" s="510"/>
      <c r="BZ337" s="338"/>
      <c r="CA337" s="338"/>
      <c r="CB337" s="338"/>
      <c r="CC337" s="338"/>
      <c r="CD337" s="338"/>
      <c r="CE337" s="338"/>
      <c r="CF337" s="338"/>
      <c r="CG337" s="338"/>
      <c r="CH337" s="338"/>
      <c r="CI337" s="338"/>
      <c r="CJ337" s="338"/>
      <c r="CK337" s="338"/>
      <c r="CL337" s="338"/>
      <c r="CM337" s="338"/>
      <c r="CN337" s="338"/>
      <c r="CO337" s="338"/>
      <c r="CP337" s="338"/>
      <c r="CQ337" s="338"/>
      <c r="CR337" s="338"/>
      <c r="CS337" s="338"/>
      <c r="CT337" s="338"/>
      <c r="CU337" s="338"/>
      <c r="CV337" s="338"/>
      <c r="CW337" s="338"/>
      <c r="CX337" s="338"/>
      <c r="CY337" s="338"/>
      <c r="CZ337" s="338"/>
    </row>
    <row r="338" s="345" customFormat="true" ht="18" customHeight="true" x14ac:dyDescent="0.2">
      <c r="B338" s="512"/>
      <c r="Z338" s="338"/>
      <c r="AA338" s="338"/>
      <c r="AB338" s="338"/>
      <c r="AC338" s="338"/>
      <c r="AD338" s="338"/>
      <c r="AE338" s="338"/>
      <c r="AF338" s="338"/>
      <c r="AG338" s="338"/>
      <c r="AH338" s="338"/>
      <c r="AI338" s="338"/>
      <c r="AJ338" s="338"/>
      <c r="AK338" s="338"/>
      <c r="AL338" s="338"/>
      <c r="AM338" s="338"/>
      <c r="AN338" s="338"/>
      <c r="AO338" s="338"/>
      <c r="AP338" s="338"/>
      <c r="AQ338" s="338"/>
      <c r="AR338" s="338"/>
      <c r="AS338" s="338"/>
      <c r="AT338" s="338"/>
      <c r="AU338" s="338"/>
      <c r="AV338" s="338"/>
      <c r="AW338" s="338"/>
      <c r="AX338" s="338"/>
      <c r="AY338" s="338"/>
      <c r="AZ338" s="338"/>
      <c r="BA338" s="307"/>
      <c r="BB338" s="307"/>
      <c r="BC338" s="510"/>
      <c r="BD338" s="510"/>
      <c r="BE338" s="510"/>
      <c r="BF338" s="510"/>
      <c r="BG338" s="510"/>
      <c r="BH338" s="510"/>
      <c r="BI338" s="510"/>
      <c r="BJ338" s="510"/>
      <c r="BK338" s="510"/>
      <c r="BL338" s="510"/>
      <c r="BM338" s="510"/>
      <c r="BN338" s="510"/>
      <c r="BO338" s="510"/>
      <c r="BP338" s="510"/>
      <c r="BQ338" s="510"/>
      <c r="BR338" s="510"/>
      <c r="BS338" s="510"/>
      <c r="BT338" s="510"/>
      <c r="BU338" s="510"/>
      <c r="BV338" s="510"/>
      <c r="BW338" s="510"/>
      <c r="BX338" s="510"/>
      <c r="BY338" s="510"/>
      <c r="BZ338" s="338"/>
      <c r="CA338" s="338"/>
      <c r="CB338" s="338"/>
      <c r="CC338" s="338"/>
      <c r="CD338" s="338"/>
      <c r="CE338" s="338"/>
      <c r="CF338" s="338"/>
      <c r="CG338" s="338"/>
      <c r="CH338" s="338"/>
      <c r="CI338" s="338"/>
      <c r="CJ338" s="338"/>
      <c r="CK338" s="338"/>
      <c r="CL338" s="338"/>
      <c r="CM338" s="338"/>
      <c r="CN338" s="338"/>
      <c r="CO338" s="338"/>
      <c r="CP338" s="338"/>
      <c r="CQ338" s="338"/>
      <c r="CR338" s="338"/>
      <c r="CS338" s="338"/>
      <c r="CT338" s="338"/>
      <c r="CU338" s="338"/>
      <c r="CV338" s="338"/>
      <c r="CW338" s="338"/>
      <c r="CX338" s="338"/>
      <c r="CY338" s="338"/>
      <c r="CZ338" s="338"/>
    </row>
    <row r="339" s="166" customFormat="true" ht="15" customHeight="true" x14ac:dyDescent="0.2">
      <c r="B339" s="160"/>
      <c r="Z339" s="343"/>
      <c r="AA339" s="343"/>
      <c r="AB339" s="343"/>
      <c r="AC339" s="343"/>
      <c r="AD339" s="343"/>
      <c r="AE339" s="343"/>
      <c r="AF339" s="343"/>
      <c r="AG339" s="343"/>
      <c r="AH339" s="343"/>
      <c r="AI339" s="343"/>
      <c r="AJ339" s="343"/>
      <c r="AK339" s="343"/>
      <c r="AL339" s="343"/>
      <c r="AM339" s="343"/>
      <c r="AN339" s="343"/>
      <c r="AO339" s="343"/>
      <c r="AP339" s="343"/>
      <c r="AQ339" s="343"/>
      <c r="AR339" s="343"/>
      <c r="AS339" s="343"/>
      <c r="AT339" s="343"/>
      <c r="AU339" s="343"/>
      <c r="AV339" s="343"/>
      <c r="AW339" s="343"/>
      <c r="AX339" s="343"/>
      <c r="AY339" s="343"/>
      <c r="AZ339" s="343"/>
      <c r="BA339" s="344" t="s">
        <v>132</v>
      </c>
      <c r="BB339" s="289" t="s">
        <v>131</v>
      </c>
      <c r="BC339" s="1042" t="s">
        <v>116</v>
      </c>
      <c r="BD339" s="1043"/>
      <c r="BE339" s="1043"/>
      <c r="BF339" s="1043"/>
      <c r="BG339" s="1044"/>
      <c r="BH339" s="1042" t="s">
        <v>39</v>
      </c>
      <c r="BI339" s="1043"/>
      <c r="BJ339" s="1043"/>
      <c r="BK339" s="1043"/>
      <c r="BL339" s="1044"/>
      <c r="BM339" s="1042" t="s">
        <v>38</v>
      </c>
      <c r="BN339" s="1043"/>
      <c r="BO339" s="1043"/>
      <c r="BP339" s="1043"/>
      <c r="BQ339" s="1045"/>
      <c r="BR339" s="15" t="s">
        <v>144</v>
      </c>
      <c r="BS339" s="426"/>
      <c r="BT339" s="426"/>
      <c r="BU339" s="426"/>
      <c r="BV339" s="426"/>
      <c r="BW339" s="426"/>
      <c r="BX339" s="426"/>
      <c r="BY339" s="426"/>
      <c r="BZ339" s="342"/>
      <c r="CA339" s="342"/>
      <c r="CB339" s="342"/>
      <c r="CC339" s="342"/>
      <c r="CD339" s="342"/>
      <c r="CE339" s="342"/>
      <c r="CF339" s="342"/>
      <c r="CG339" s="342"/>
      <c r="CH339" s="342"/>
      <c r="CI339" s="342"/>
      <c r="CJ339" s="342"/>
      <c r="CK339" s="342"/>
      <c r="CL339" s="342"/>
      <c r="CM339" s="342"/>
      <c r="CN339" s="342"/>
      <c r="CO339" s="342"/>
      <c r="CP339" s="342"/>
      <c r="CQ339" s="342"/>
      <c r="CR339" s="342"/>
      <c r="CS339" s="342"/>
      <c r="CT339" s="342"/>
      <c r="CU339" s="342"/>
      <c r="CV339" s="342"/>
      <c r="CW339" s="342"/>
      <c r="CX339" s="342"/>
      <c r="CY339" s="342"/>
      <c r="CZ339" s="342"/>
    </row>
    <row r="340" s="166" customFormat="true" ht="12.75" x14ac:dyDescent="0.2">
      <c r="B340" s="160"/>
      <c r="Z340" s="343"/>
      <c r="AA340" s="343"/>
      <c r="AB340" s="343"/>
      <c r="AC340" s="343"/>
      <c r="AD340" s="343"/>
      <c r="AE340" s="343"/>
      <c r="AF340" s="343"/>
      <c r="AG340" s="343"/>
      <c r="AH340" s="343"/>
      <c r="AI340" s="343"/>
      <c r="AJ340" s="343"/>
      <c r="AK340" s="343"/>
      <c r="AL340" s="343"/>
      <c r="AM340" s="343"/>
      <c r="AN340" s="343"/>
      <c r="AO340" s="343"/>
      <c r="AP340" s="343"/>
      <c r="AQ340" s="343"/>
      <c r="AR340" s="343"/>
      <c r="AS340" s="343"/>
      <c r="AT340" s="343"/>
      <c r="AU340" s="343"/>
      <c r="AV340" s="343"/>
      <c r="AW340" s="343"/>
      <c r="AX340" s="343"/>
      <c r="AY340" s="343"/>
      <c r="AZ340" s="343"/>
      <c r="BA340" s="329" t="s">
        <v>128</v>
      </c>
      <c r="BB340" s="328"/>
      <c r="BC340" s="455" t="s">
        <v>0</v>
      </c>
      <c r="BD340" s="326" t="s">
        <v>1</v>
      </c>
      <c r="BE340" s="326" t="s">
        <v>2</v>
      </c>
      <c r="BF340" s="326" t="s">
        <v>3</v>
      </c>
      <c r="BG340" s="456" t="s">
        <v>4</v>
      </c>
      <c r="BH340" s="455" t="s">
        <v>0</v>
      </c>
      <c r="BI340" s="326" t="s">
        <v>1</v>
      </c>
      <c r="BJ340" s="326" t="s">
        <v>2</v>
      </c>
      <c r="BK340" s="326" t="s">
        <v>3</v>
      </c>
      <c r="BL340" s="456" t="s">
        <v>4</v>
      </c>
      <c r="BM340" s="455" t="s">
        <v>0</v>
      </c>
      <c r="BN340" s="326" t="s">
        <v>1</v>
      </c>
      <c r="BO340" s="326" t="s">
        <v>2</v>
      </c>
      <c r="BP340" s="326" t="s">
        <v>3</v>
      </c>
      <c r="BQ340" s="456" t="s">
        <v>4</v>
      </c>
      <c r="BR340" s="455" t="s">
        <v>240</v>
      </c>
      <c r="BS340" s="326" t="s">
        <v>241</v>
      </c>
      <c r="BT340" s="326" t="s">
        <v>242</v>
      </c>
      <c r="BU340" s="326" t="s">
        <v>243</v>
      </c>
      <c r="BV340" s="326" t="s">
        <v>244</v>
      </c>
      <c r="BW340" s="326" t="s">
        <v>245</v>
      </c>
      <c r="BX340" s="326" t="s">
        <v>246</v>
      </c>
      <c r="BY340" s="327" t="s">
        <v>247</v>
      </c>
      <c r="BZ340" s="803"/>
      <c r="CA340" s="803"/>
      <c r="CB340" s="803"/>
      <c r="CC340" s="803"/>
      <c r="CD340" s="803"/>
      <c r="CE340" s="803"/>
      <c r="CF340" s="803"/>
      <c r="CG340" s="803"/>
      <c r="CH340" s="803"/>
      <c r="CI340" s="803"/>
      <c r="CJ340" s="803"/>
      <c r="CK340" s="803"/>
      <c r="CL340" s="803"/>
      <c r="CM340" s="803"/>
      <c r="CN340" s="803"/>
      <c r="CO340" s="803"/>
      <c r="CP340" s="803"/>
      <c r="CQ340" s="803"/>
      <c r="CR340" s="803"/>
      <c r="CS340" s="803"/>
      <c r="CT340" s="803"/>
      <c r="CU340" s="803"/>
      <c r="CV340" s="803"/>
      <c r="CW340" s="803"/>
      <c r="CX340" s="803"/>
      <c r="CY340" s="803"/>
      <c r="CZ340" s="803"/>
    </row>
    <row r="341" s="166" customFormat="true" ht="15" customHeight="true" x14ac:dyDescent="0.2">
      <c r="B341" s="160"/>
      <c r="Z341" s="343"/>
      <c r="AA341" s="343"/>
      <c r="AB341" s="343"/>
      <c r="AC341" s="343"/>
      <c r="AD341" s="343"/>
      <c r="AE341" s="343"/>
      <c r="AF341" s="343"/>
      <c r="AG341" s="343"/>
      <c r="AH341" s="343"/>
      <c r="AI341" s="343"/>
      <c r="AJ341" s="343"/>
      <c r="AK341" s="343"/>
      <c r="AL341" s="343"/>
      <c r="AM341" s="343"/>
      <c r="AN341" s="343"/>
      <c r="AO341" s="343"/>
      <c r="AP341" s="343"/>
      <c r="AQ341" s="343"/>
      <c r="AR341" s="343"/>
      <c r="AS341" s="343"/>
      <c r="AT341" s="343"/>
      <c r="AU341" s="343"/>
      <c r="AV341" s="343"/>
      <c r="AW341" s="343"/>
      <c r="AX341" s="343"/>
      <c r="AY341" s="343"/>
      <c r="AZ341" s="343"/>
      <c r="BA341" s="1046" t="s">
        <v>157</v>
      </c>
      <c r="BB341" s="585" t="s">
        <v>50</v>
      </c>
      <c r="BC341" s="42" t="s">
        <v>36</v>
      </c>
      <c r="BD341" s="38" t="s">
        <v>36</v>
      </c>
      <c r="BE341" s="38" t="s">
        <v>36</v>
      </c>
      <c r="BF341" s="38" t="s">
        <v>36</v>
      </c>
      <c r="BG341" s="33" t="s">
        <v>36</v>
      </c>
      <c r="BH341" s="42" t="s">
        <v>36</v>
      </c>
      <c r="BI341" s="38" t="s">
        <v>36</v>
      </c>
      <c r="BJ341" s="38" t="s">
        <v>36</v>
      </c>
      <c r="BK341" s="38" t="s">
        <v>36</v>
      </c>
      <c r="BL341" s="33" t="s">
        <v>36</v>
      </c>
      <c r="BM341" s="42" t="s">
        <v>36</v>
      </c>
      <c r="BN341" s="38" t="s">
        <v>36</v>
      </c>
      <c r="BO341" s="38" t="s">
        <v>36</v>
      </c>
      <c r="BP341" s="38" t="s">
        <v>36</v>
      </c>
      <c r="BQ341" s="33" t="s">
        <v>36</v>
      </c>
      <c r="BR341" s="42" t="s">
        <v>36</v>
      </c>
      <c r="BS341" s="38" t="s">
        <v>36</v>
      </c>
      <c r="BT341" s="38" t="s">
        <v>36</v>
      </c>
      <c r="BU341" s="38" t="s">
        <v>36</v>
      </c>
      <c r="BV341" s="38" t="s">
        <v>36</v>
      </c>
      <c r="BW341" s="38" t="s">
        <v>36</v>
      </c>
      <c r="BX341" s="38" t="s">
        <v>36</v>
      </c>
      <c r="BY341" s="28" t="s">
        <v>36</v>
      </c>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166" customFormat="true" ht="15" customHeight="true" x14ac:dyDescent="0.2">
      <c r="B342" s="160"/>
      <c r="Z342" s="343"/>
      <c r="AA342" s="343"/>
      <c r="AB342" s="343"/>
      <c r="AC342" s="343"/>
      <c r="AD342" s="343"/>
      <c r="AE342" s="343"/>
      <c r="AF342" s="343"/>
      <c r="AG342" s="343"/>
      <c r="AH342" s="343"/>
      <c r="AI342" s="343"/>
      <c r="AJ342" s="343"/>
      <c r="AK342" s="343"/>
      <c r="AL342" s="343"/>
      <c r="AM342" s="343"/>
      <c r="AN342" s="343"/>
      <c r="AO342" s="343"/>
      <c r="AP342" s="343"/>
      <c r="AQ342" s="343"/>
      <c r="AR342" s="343"/>
      <c r="AS342" s="343"/>
      <c r="AT342" s="343"/>
      <c r="AU342" s="343"/>
      <c r="AV342" s="343"/>
      <c r="AW342" s="343"/>
      <c r="AX342" s="343"/>
      <c r="AY342" s="343"/>
      <c r="AZ342" s="343"/>
      <c r="BA342" s="1039"/>
      <c r="BB342" s="583" t="s">
        <v>49</v>
      </c>
      <c r="BC342" s="41" t="s">
        <v>36</v>
      </c>
      <c r="BD342" s="37" t="s">
        <v>36</v>
      </c>
      <c r="BE342" s="37" t="s">
        <v>36</v>
      </c>
      <c r="BF342" s="37" t="s">
        <v>36</v>
      </c>
      <c r="BG342" s="32" t="s">
        <v>36</v>
      </c>
      <c r="BH342" s="41" t="s">
        <v>36</v>
      </c>
      <c r="BI342" s="37" t="s">
        <v>36</v>
      </c>
      <c r="BJ342" s="37" t="s">
        <v>36</v>
      </c>
      <c r="BK342" s="37" t="s">
        <v>36</v>
      </c>
      <c r="BL342" s="32" t="s">
        <v>36</v>
      </c>
      <c r="BM342" s="41" t="s">
        <v>36</v>
      </c>
      <c r="BN342" s="37" t="s">
        <v>36</v>
      </c>
      <c r="BO342" s="37" t="s">
        <v>36</v>
      </c>
      <c r="BP342" s="37" t="s">
        <v>36</v>
      </c>
      <c r="BQ342" s="32" t="s">
        <v>36</v>
      </c>
      <c r="BR342" s="41" t="s">
        <v>36</v>
      </c>
      <c r="BS342" s="37" t="s">
        <v>36</v>
      </c>
      <c r="BT342" s="37" t="s">
        <v>36</v>
      </c>
      <c r="BU342" s="37" t="s">
        <v>36</v>
      </c>
      <c r="BV342" s="37" t="s">
        <v>36</v>
      </c>
      <c r="BW342" s="37" t="s">
        <v>36</v>
      </c>
      <c r="BX342" s="37" t="s">
        <v>36</v>
      </c>
      <c r="BY342" s="27" t="s">
        <v>36</v>
      </c>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166" customFormat="true" ht="15" customHeight="true" x14ac:dyDescent="0.2">
      <c r="B343" s="160"/>
      <c r="Z343" s="343"/>
      <c r="AA343" s="343"/>
      <c r="AB343" s="343"/>
      <c r="AC343" s="343"/>
      <c r="AD343" s="343"/>
      <c r="AE343" s="343"/>
      <c r="AF343" s="343"/>
      <c r="AG343" s="343"/>
      <c r="AH343" s="343"/>
      <c r="AI343" s="343"/>
      <c r="AJ343" s="343"/>
      <c r="AK343" s="343"/>
      <c r="AL343" s="343"/>
      <c r="AM343" s="343"/>
      <c r="AN343" s="343"/>
      <c r="AO343" s="343"/>
      <c r="AP343" s="343"/>
      <c r="AQ343" s="343"/>
      <c r="AR343" s="343"/>
      <c r="AS343" s="343"/>
      <c r="AT343" s="343"/>
      <c r="AU343" s="343"/>
      <c r="AV343" s="343"/>
      <c r="AW343" s="343"/>
      <c r="AX343" s="343"/>
      <c r="AY343" s="343"/>
      <c r="AZ343" s="343"/>
      <c r="BA343" s="1038" t="s">
        <v>152</v>
      </c>
      <c r="BB343" s="583" t="s">
        <v>50</v>
      </c>
      <c r="BC343" s="41" t="s">
        <v>36</v>
      </c>
      <c r="BD343" s="37" t="s">
        <v>36</v>
      </c>
      <c r="BE343" s="37" t="s">
        <v>36</v>
      </c>
      <c r="BF343" s="37" t="s">
        <v>36</v>
      </c>
      <c r="BG343" s="32" t="s">
        <v>36</v>
      </c>
      <c r="BH343" s="41" t="s">
        <v>36</v>
      </c>
      <c r="BI343" s="37" t="s">
        <v>36</v>
      </c>
      <c r="BJ343" s="37" t="s">
        <v>36</v>
      </c>
      <c r="BK343" s="37" t="s">
        <v>36</v>
      </c>
      <c r="BL343" s="32" t="s">
        <v>36</v>
      </c>
      <c r="BM343" s="41" t="s">
        <v>36</v>
      </c>
      <c r="BN343" s="37" t="s">
        <v>36</v>
      </c>
      <c r="BO343" s="37" t="s">
        <v>36</v>
      </c>
      <c r="BP343" s="37" t="s">
        <v>36</v>
      </c>
      <c r="BQ343" s="32" t="s">
        <v>36</v>
      </c>
      <c r="BR343" s="41" t="s">
        <v>36</v>
      </c>
      <c r="BS343" s="37" t="s">
        <v>36</v>
      </c>
      <c r="BT343" s="37" t="s">
        <v>36</v>
      </c>
      <c r="BU343" s="37" t="s">
        <v>36</v>
      </c>
      <c r="BV343" s="37" t="s">
        <v>36</v>
      </c>
      <c r="BW343" s="37" t="s">
        <v>36</v>
      </c>
      <c r="BX343" s="37" t="s">
        <v>36</v>
      </c>
      <c r="BY343" s="27" t="s">
        <v>36</v>
      </c>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166" customFormat="true" ht="15" customHeight="true" x14ac:dyDescent="0.2">
      <c r="B344" s="160"/>
      <c r="Z344" s="343"/>
      <c r="AA344" s="343"/>
      <c r="AB344" s="343"/>
      <c r="AC344" s="343"/>
      <c r="AD344" s="343"/>
      <c r="AE344" s="343"/>
      <c r="AF344" s="343"/>
      <c r="AG344" s="343"/>
      <c r="AH344" s="343"/>
      <c r="AI344" s="343"/>
      <c r="AJ344" s="343"/>
      <c r="AK344" s="343"/>
      <c r="AL344" s="343"/>
      <c r="AM344" s="343"/>
      <c r="AN344" s="343"/>
      <c r="AO344" s="343"/>
      <c r="AP344" s="343"/>
      <c r="AQ344" s="343"/>
      <c r="AR344" s="343"/>
      <c r="AS344" s="343"/>
      <c r="AT344" s="343"/>
      <c r="AU344" s="343"/>
      <c r="AV344" s="343"/>
      <c r="AW344" s="343"/>
      <c r="AX344" s="343"/>
      <c r="AY344" s="343"/>
      <c r="AZ344" s="343"/>
      <c r="BA344" s="1039"/>
      <c r="BB344" s="583" t="s">
        <v>49</v>
      </c>
      <c r="BC344" s="41" t="s">
        <v>36</v>
      </c>
      <c r="BD344" s="37" t="s">
        <v>36</v>
      </c>
      <c r="BE344" s="37" t="s">
        <v>36</v>
      </c>
      <c r="BF344" s="37" t="s">
        <v>36</v>
      </c>
      <c r="BG344" s="32" t="s">
        <v>36</v>
      </c>
      <c r="BH344" s="41" t="s">
        <v>36</v>
      </c>
      <c r="BI344" s="37" t="s">
        <v>36</v>
      </c>
      <c r="BJ344" s="37" t="s">
        <v>36</v>
      </c>
      <c r="BK344" s="37" t="s">
        <v>36</v>
      </c>
      <c r="BL344" s="32" t="s">
        <v>36</v>
      </c>
      <c r="BM344" s="41" t="s">
        <v>36</v>
      </c>
      <c r="BN344" s="37" t="s">
        <v>36</v>
      </c>
      <c r="BO344" s="37" t="s">
        <v>36</v>
      </c>
      <c r="BP344" s="37" t="s">
        <v>36</v>
      </c>
      <c r="BQ344" s="32" t="s">
        <v>36</v>
      </c>
      <c r="BR344" s="41" t="s">
        <v>36</v>
      </c>
      <c r="BS344" s="37" t="s">
        <v>36</v>
      </c>
      <c r="BT344" s="37" t="s">
        <v>36</v>
      </c>
      <c r="BU344" s="37" t="s">
        <v>36</v>
      </c>
      <c r="BV344" s="37" t="s">
        <v>36</v>
      </c>
      <c r="BW344" s="37" t="s">
        <v>36</v>
      </c>
      <c r="BX344" s="37" t="s">
        <v>36</v>
      </c>
      <c r="BY344" s="27" t="s">
        <v>36</v>
      </c>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166" customFormat="true" ht="15" customHeight="true" x14ac:dyDescent="0.2">
      <c r="B345" s="160"/>
      <c r="Z345" s="343"/>
      <c r="AA345" s="343"/>
      <c r="AB345" s="343"/>
      <c r="AC345" s="343"/>
      <c r="AD345" s="343"/>
      <c r="AE345" s="343"/>
      <c r="AF345" s="343"/>
      <c r="AG345" s="343"/>
      <c r="AH345" s="343"/>
      <c r="AI345" s="343"/>
      <c r="AJ345" s="343"/>
      <c r="AK345" s="343"/>
      <c r="AL345" s="343"/>
      <c r="AM345" s="343"/>
      <c r="AN345" s="343"/>
      <c r="AO345" s="343"/>
      <c r="AP345" s="343"/>
      <c r="AQ345" s="343"/>
      <c r="AR345" s="343"/>
      <c r="AS345" s="343"/>
      <c r="AT345" s="343"/>
      <c r="AU345" s="343"/>
      <c r="AV345" s="343"/>
      <c r="AW345" s="343"/>
      <c r="AX345" s="343"/>
      <c r="AY345" s="343"/>
      <c r="AZ345" s="343"/>
      <c r="BA345" s="1038" t="s">
        <v>153</v>
      </c>
      <c r="BB345" s="583" t="s">
        <v>50</v>
      </c>
      <c r="BC345" s="41" t="s">
        <v>36</v>
      </c>
      <c r="BD345" s="37" t="s">
        <v>36</v>
      </c>
      <c r="BE345" s="37" t="s">
        <v>36</v>
      </c>
      <c r="BF345" s="37" t="s">
        <v>36</v>
      </c>
      <c r="BG345" s="32" t="s">
        <v>36</v>
      </c>
      <c r="BH345" s="41" t="s">
        <v>36</v>
      </c>
      <c r="BI345" s="37" t="s">
        <v>36</v>
      </c>
      <c r="BJ345" s="37" t="s">
        <v>36</v>
      </c>
      <c r="BK345" s="37" t="s">
        <v>36</v>
      </c>
      <c r="BL345" s="32" t="s">
        <v>36</v>
      </c>
      <c r="BM345" s="41" t="s">
        <v>36</v>
      </c>
      <c r="BN345" s="37" t="s">
        <v>36</v>
      </c>
      <c r="BO345" s="37" t="s">
        <v>36</v>
      </c>
      <c r="BP345" s="37" t="s">
        <v>36</v>
      </c>
      <c r="BQ345" s="32" t="s">
        <v>36</v>
      </c>
      <c r="BR345" s="41" t="s">
        <v>36</v>
      </c>
      <c r="BS345" s="37" t="s">
        <v>36</v>
      </c>
      <c r="BT345" s="37" t="s">
        <v>36</v>
      </c>
      <c r="BU345" s="37" t="s">
        <v>36</v>
      </c>
      <c r="BV345" s="37" t="s">
        <v>36</v>
      </c>
      <c r="BW345" s="37" t="s">
        <v>36</v>
      </c>
      <c r="BX345" s="37" t="s">
        <v>36</v>
      </c>
      <c r="BY345" s="27" t="s">
        <v>36</v>
      </c>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166" customFormat="true" ht="15" customHeight="true" x14ac:dyDescent="0.2">
      <c r="B346" s="160"/>
      <c r="Z346" s="343"/>
      <c r="AA346" s="343"/>
      <c r="AB346" s="343"/>
      <c r="AC346" s="343"/>
      <c r="AD346" s="343"/>
      <c r="AE346" s="343"/>
      <c r="AF346" s="343"/>
      <c r="AG346" s="343"/>
      <c r="AH346" s="343"/>
      <c r="AI346" s="343"/>
      <c r="AJ346" s="343"/>
      <c r="AK346" s="343"/>
      <c r="AL346" s="343"/>
      <c r="AM346" s="343"/>
      <c r="AN346" s="343"/>
      <c r="AO346" s="343"/>
      <c r="AP346" s="343"/>
      <c r="AQ346" s="343"/>
      <c r="AR346" s="343"/>
      <c r="AS346" s="343"/>
      <c r="AT346" s="343"/>
      <c r="AU346" s="343"/>
      <c r="AV346" s="343"/>
      <c r="AW346" s="343"/>
      <c r="AX346" s="343"/>
      <c r="AY346" s="343"/>
      <c r="AZ346" s="343"/>
      <c r="BA346" s="1039"/>
      <c r="BB346" s="583" t="s">
        <v>49</v>
      </c>
      <c r="BC346" s="41" t="s">
        <v>36</v>
      </c>
      <c r="BD346" s="37" t="s">
        <v>36</v>
      </c>
      <c r="BE346" s="37" t="s">
        <v>36</v>
      </c>
      <c r="BF346" s="37" t="s">
        <v>36</v>
      </c>
      <c r="BG346" s="32" t="s">
        <v>36</v>
      </c>
      <c r="BH346" s="41" t="s">
        <v>36</v>
      </c>
      <c r="BI346" s="37" t="s">
        <v>36</v>
      </c>
      <c r="BJ346" s="37" t="s">
        <v>36</v>
      </c>
      <c r="BK346" s="37" t="s">
        <v>36</v>
      </c>
      <c r="BL346" s="32" t="s">
        <v>36</v>
      </c>
      <c r="BM346" s="41" t="s">
        <v>36</v>
      </c>
      <c r="BN346" s="37" t="s">
        <v>36</v>
      </c>
      <c r="BO346" s="37" t="s">
        <v>36</v>
      </c>
      <c r="BP346" s="37" t="s">
        <v>36</v>
      </c>
      <c r="BQ346" s="32" t="s">
        <v>36</v>
      </c>
      <c r="BR346" s="41" t="s">
        <v>36</v>
      </c>
      <c r="BS346" s="37" t="s">
        <v>36</v>
      </c>
      <c r="BT346" s="37" t="s">
        <v>36</v>
      </c>
      <c r="BU346" s="37" t="s">
        <v>36</v>
      </c>
      <c r="BV346" s="37" t="s">
        <v>36</v>
      </c>
      <c r="BW346" s="37" t="s">
        <v>36</v>
      </c>
      <c r="BX346" s="37" t="s">
        <v>36</v>
      </c>
      <c r="BY346" s="27" t="s">
        <v>36</v>
      </c>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166" customFormat="true" ht="15" customHeight="true" x14ac:dyDescent="0.2">
      <c r="B347" s="160"/>
      <c r="Z347" s="343"/>
      <c r="AA347" s="343"/>
      <c r="AB347" s="343"/>
      <c r="AC347" s="343"/>
      <c r="AD347" s="343"/>
      <c r="AE347" s="343"/>
      <c r="AF347" s="343"/>
      <c r="AG347" s="343"/>
      <c r="AH347" s="343"/>
      <c r="AI347" s="343"/>
      <c r="AJ347" s="343"/>
      <c r="AK347" s="343"/>
      <c r="AL347" s="343"/>
      <c r="AM347" s="343"/>
      <c r="AN347" s="343"/>
      <c r="AO347" s="343"/>
      <c r="AP347" s="343"/>
      <c r="AQ347" s="343"/>
      <c r="AR347" s="343"/>
      <c r="AS347" s="343"/>
      <c r="AT347" s="343"/>
      <c r="AU347" s="343"/>
      <c r="AV347" s="343"/>
      <c r="AW347" s="343"/>
      <c r="AX347" s="343"/>
      <c r="AY347" s="343"/>
      <c r="AZ347" s="343"/>
      <c r="BA347" s="1038" t="s">
        <v>154</v>
      </c>
      <c r="BB347" s="583" t="s">
        <v>50</v>
      </c>
      <c r="BC347" s="41" t="s">
        <v>36</v>
      </c>
      <c r="BD347" s="37" t="s">
        <v>36</v>
      </c>
      <c r="BE347" s="37" t="s">
        <v>36</v>
      </c>
      <c r="BF347" s="37" t="s">
        <v>36</v>
      </c>
      <c r="BG347" s="32" t="s">
        <v>36</v>
      </c>
      <c r="BH347" s="41" t="s">
        <v>36</v>
      </c>
      <c r="BI347" s="37" t="s">
        <v>36</v>
      </c>
      <c r="BJ347" s="37" t="s">
        <v>36</v>
      </c>
      <c r="BK347" s="37" t="s">
        <v>36</v>
      </c>
      <c r="BL347" s="32" t="s">
        <v>36</v>
      </c>
      <c r="BM347" s="41" t="s">
        <v>36</v>
      </c>
      <c r="BN347" s="37" t="s">
        <v>36</v>
      </c>
      <c r="BO347" s="37" t="s">
        <v>36</v>
      </c>
      <c r="BP347" s="37" t="s">
        <v>36</v>
      </c>
      <c r="BQ347" s="32" t="s">
        <v>36</v>
      </c>
      <c r="BR347" s="41" t="s">
        <v>36</v>
      </c>
      <c r="BS347" s="37" t="s">
        <v>36</v>
      </c>
      <c r="BT347" s="37" t="s">
        <v>36</v>
      </c>
      <c r="BU347" s="37" t="s">
        <v>36</v>
      </c>
      <c r="BV347" s="37" t="s">
        <v>36</v>
      </c>
      <c r="BW347" s="37" t="s">
        <v>36</v>
      </c>
      <c r="BX347" s="37" t="s">
        <v>36</v>
      </c>
      <c r="BY347" s="27" t="s">
        <v>36</v>
      </c>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166" customFormat="true" ht="15" customHeight="true" x14ac:dyDescent="0.2">
      <c r="B348" s="160"/>
      <c r="Z348" s="343"/>
      <c r="AA348" s="343"/>
      <c r="AB348" s="343"/>
      <c r="AC348" s="343"/>
      <c r="AD348" s="343"/>
      <c r="AE348" s="343"/>
      <c r="AF348" s="343"/>
      <c r="AG348" s="343"/>
      <c r="AH348" s="343"/>
      <c r="AI348" s="343"/>
      <c r="AJ348" s="343"/>
      <c r="AK348" s="343"/>
      <c r="AL348" s="343"/>
      <c r="AM348" s="343"/>
      <c r="AN348" s="343"/>
      <c r="AO348" s="343"/>
      <c r="AP348" s="343"/>
      <c r="AQ348" s="343"/>
      <c r="AR348" s="343"/>
      <c r="AS348" s="343"/>
      <c r="AT348" s="343"/>
      <c r="AU348" s="343"/>
      <c r="AV348" s="343"/>
      <c r="AW348" s="343"/>
      <c r="AX348" s="343"/>
      <c r="AY348" s="343"/>
      <c r="AZ348" s="343"/>
      <c r="BA348" s="1039"/>
      <c r="BB348" s="583" t="s">
        <v>49</v>
      </c>
      <c r="BC348" s="41" t="s">
        <v>36</v>
      </c>
      <c r="BD348" s="37" t="s">
        <v>36</v>
      </c>
      <c r="BE348" s="37" t="s">
        <v>36</v>
      </c>
      <c r="BF348" s="37" t="s">
        <v>36</v>
      </c>
      <c r="BG348" s="32" t="s">
        <v>36</v>
      </c>
      <c r="BH348" s="41" t="s">
        <v>36</v>
      </c>
      <c r="BI348" s="37" t="s">
        <v>36</v>
      </c>
      <c r="BJ348" s="37" t="s">
        <v>36</v>
      </c>
      <c r="BK348" s="37" t="s">
        <v>36</v>
      </c>
      <c r="BL348" s="32" t="s">
        <v>36</v>
      </c>
      <c r="BM348" s="41" t="s">
        <v>36</v>
      </c>
      <c r="BN348" s="37" t="s">
        <v>36</v>
      </c>
      <c r="BO348" s="37" t="s">
        <v>36</v>
      </c>
      <c r="BP348" s="37" t="s">
        <v>36</v>
      </c>
      <c r="BQ348" s="32" t="s">
        <v>36</v>
      </c>
      <c r="BR348" s="41" t="s">
        <v>36</v>
      </c>
      <c r="BS348" s="37" t="s">
        <v>36</v>
      </c>
      <c r="BT348" s="37" t="s">
        <v>36</v>
      </c>
      <c r="BU348" s="37" t="s">
        <v>36</v>
      </c>
      <c r="BV348" s="37" t="s">
        <v>36</v>
      </c>
      <c r="BW348" s="37" t="s">
        <v>36</v>
      </c>
      <c r="BX348" s="37" t="s">
        <v>36</v>
      </c>
      <c r="BY348" s="27" t="s">
        <v>36</v>
      </c>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166" customFormat="true" ht="15" customHeight="true" x14ac:dyDescent="0.2">
      <c r="B349" s="160"/>
      <c r="Z349" s="343"/>
      <c r="AA349" s="343"/>
      <c r="AB349" s="343"/>
      <c r="AC349" s="343"/>
      <c r="AD349" s="343"/>
      <c r="AE349" s="343"/>
      <c r="AF349" s="343"/>
      <c r="AG349" s="343"/>
      <c r="AH349" s="343"/>
      <c r="AI349" s="343"/>
      <c r="AJ349" s="343"/>
      <c r="AK349" s="343"/>
      <c r="AL349" s="343"/>
      <c r="AM349" s="343"/>
      <c r="AN349" s="343"/>
      <c r="AO349" s="343"/>
      <c r="AP349" s="343"/>
      <c r="AQ349" s="343"/>
      <c r="AR349" s="343"/>
      <c r="AS349" s="343"/>
      <c r="AT349" s="343"/>
      <c r="AU349" s="343"/>
      <c r="AV349" s="343"/>
      <c r="AW349" s="343"/>
      <c r="AX349" s="343"/>
      <c r="AY349" s="343"/>
      <c r="AZ349" s="343"/>
      <c r="BA349" s="1038" t="s">
        <v>155</v>
      </c>
      <c r="BB349" s="583" t="s">
        <v>50</v>
      </c>
      <c r="BC349" s="41" t="s">
        <v>36</v>
      </c>
      <c r="BD349" s="37" t="s">
        <v>36</v>
      </c>
      <c r="BE349" s="37" t="s">
        <v>36</v>
      </c>
      <c r="BF349" s="37" t="s">
        <v>36</v>
      </c>
      <c r="BG349" s="32" t="s">
        <v>36</v>
      </c>
      <c r="BH349" s="41" t="s">
        <v>36</v>
      </c>
      <c r="BI349" s="37" t="s">
        <v>36</v>
      </c>
      <c r="BJ349" s="37" t="s">
        <v>36</v>
      </c>
      <c r="BK349" s="37" t="s">
        <v>36</v>
      </c>
      <c r="BL349" s="32" t="s">
        <v>36</v>
      </c>
      <c r="BM349" s="41" t="s">
        <v>36</v>
      </c>
      <c r="BN349" s="37" t="s">
        <v>36</v>
      </c>
      <c r="BO349" s="37" t="s">
        <v>36</v>
      </c>
      <c r="BP349" s="37" t="s">
        <v>36</v>
      </c>
      <c r="BQ349" s="32" t="s">
        <v>36</v>
      </c>
      <c r="BR349" s="41" t="s">
        <v>36</v>
      </c>
      <c r="BS349" s="37" t="s">
        <v>36</v>
      </c>
      <c r="BT349" s="37" t="s">
        <v>36</v>
      </c>
      <c r="BU349" s="37" t="s">
        <v>36</v>
      </c>
      <c r="BV349" s="37" t="s">
        <v>36</v>
      </c>
      <c r="BW349" s="37" t="s">
        <v>36</v>
      </c>
      <c r="BX349" s="37" t="s">
        <v>36</v>
      </c>
      <c r="BY349" s="27" t="s">
        <v>36</v>
      </c>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166" customFormat="true" ht="15" customHeight="true" x14ac:dyDescent="0.2">
      <c r="B350" s="160"/>
      <c r="Z350" s="343"/>
      <c r="AA350" s="343"/>
      <c r="AB350" s="343"/>
      <c r="AC350" s="343"/>
      <c r="AD350" s="343"/>
      <c r="AE350" s="343"/>
      <c r="AF350" s="343"/>
      <c r="AG350" s="343"/>
      <c r="AH350" s="343"/>
      <c r="AI350" s="343"/>
      <c r="AJ350" s="343"/>
      <c r="AK350" s="343"/>
      <c r="AL350" s="343"/>
      <c r="AM350" s="343"/>
      <c r="AN350" s="343"/>
      <c r="AO350" s="343"/>
      <c r="AP350" s="343"/>
      <c r="AQ350" s="343"/>
      <c r="AR350" s="343"/>
      <c r="AS350" s="343"/>
      <c r="AT350" s="343"/>
      <c r="AU350" s="343"/>
      <c r="AV350" s="343"/>
      <c r="AW350" s="343"/>
      <c r="AX350" s="343"/>
      <c r="AY350" s="343"/>
      <c r="AZ350" s="343"/>
      <c r="BA350" s="1039"/>
      <c r="BB350" s="583" t="s">
        <v>49</v>
      </c>
      <c r="BC350" s="41" t="s">
        <v>36</v>
      </c>
      <c r="BD350" s="37" t="s">
        <v>36</v>
      </c>
      <c r="BE350" s="37" t="s">
        <v>36</v>
      </c>
      <c r="BF350" s="37" t="s">
        <v>36</v>
      </c>
      <c r="BG350" s="32" t="s">
        <v>36</v>
      </c>
      <c r="BH350" s="41" t="s">
        <v>36</v>
      </c>
      <c r="BI350" s="37" t="s">
        <v>36</v>
      </c>
      <c r="BJ350" s="37" t="s">
        <v>36</v>
      </c>
      <c r="BK350" s="37" t="s">
        <v>36</v>
      </c>
      <c r="BL350" s="32" t="s">
        <v>36</v>
      </c>
      <c r="BM350" s="41" t="s">
        <v>36</v>
      </c>
      <c r="BN350" s="37" t="s">
        <v>36</v>
      </c>
      <c r="BO350" s="37" t="s">
        <v>36</v>
      </c>
      <c r="BP350" s="37" t="s">
        <v>36</v>
      </c>
      <c r="BQ350" s="32" t="s">
        <v>36</v>
      </c>
      <c r="BR350" s="41" t="s">
        <v>36</v>
      </c>
      <c r="BS350" s="37" t="s">
        <v>36</v>
      </c>
      <c r="BT350" s="37" t="s">
        <v>36</v>
      </c>
      <c r="BU350" s="37" t="s">
        <v>36</v>
      </c>
      <c r="BV350" s="37" t="s">
        <v>36</v>
      </c>
      <c r="BW350" s="37" t="s">
        <v>36</v>
      </c>
      <c r="BX350" s="37" t="s">
        <v>36</v>
      </c>
      <c r="BY350" s="27" t="s">
        <v>36</v>
      </c>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166" customFormat="true" ht="15" customHeight="true" x14ac:dyDescent="0.2">
      <c r="B351" s="160"/>
      <c r="Z351" s="343"/>
      <c r="AA351" s="343"/>
      <c r="AB351" s="343"/>
      <c r="AC351" s="343"/>
      <c r="AD351" s="343"/>
      <c r="AE351" s="343"/>
      <c r="AF351" s="343"/>
      <c r="AG351" s="343"/>
      <c r="AH351" s="343"/>
      <c r="AI351" s="343"/>
      <c r="AJ351" s="343"/>
      <c r="AK351" s="343"/>
      <c r="AL351" s="343"/>
      <c r="AM351" s="343"/>
      <c r="AN351" s="343"/>
      <c r="AO351" s="343"/>
      <c r="AP351" s="343"/>
      <c r="AQ351" s="343"/>
      <c r="AR351" s="343"/>
      <c r="AS351" s="343"/>
      <c r="AT351" s="343"/>
      <c r="AU351" s="343"/>
      <c r="AV351" s="343"/>
      <c r="AW351" s="343"/>
      <c r="AX351" s="343"/>
      <c r="AY351" s="343"/>
      <c r="AZ351" s="343"/>
      <c r="BA351" s="1038" t="s">
        <v>156</v>
      </c>
      <c r="BB351" s="583" t="s">
        <v>50</v>
      </c>
      <c r="BC351" s="41" t="s">
        <v>36</v>
      </c>
      <c r="BD351" s="37" t="s">
        <v>36</v>
      </c>
      <c r="BE351" s="37" t="s">
        <v>36</v>
      </c>
      <c r="BF351" s="37" t="s">
        <v>36</v>
      </c>
      <c r="BG351" s="32" t="s">
        <v>36</v>
      </c>
      <c r="BH351" s="41" t="s">
        <v>36</v>
      </c>
      <c r="BI351" s="37" t="s">
        <v>36</v>
      </c>
      <c r="BJ351" s="37" t="s">
        <v>36</v>
      </c>
      <c r="BK351" s="37" t="s">
        <v>36</v>
      </c>
      <c r="BL351" s="32" t="s">
        <v>36</v>
      </c>
      <c r="BM351" s="41" t="s">
        <v>36</v>
      </c>
      <c r="BN351" s="37" t="s">
        <v>36</v>
      </c>
      <c r="BO351" s="37" t="s">
        <v>36</v>
      </c>
      <c r="BP351" s="37" t="s">
        <v>36</v>
      </c>
      <c r="BQ351" s="32" t="s">
        <v>36</v>
      </c>
      <c r="BR351" s="41" t="s">
        <v>36</v>
      </c>
      <c r="BS351" s="37" t="s">
        <v>36</v>
      </c>
      <c r="BT351" s="37" t="s">
        <v>36</v>
      </c>
      <c r="BU351" s="37" t="s">
        <v>36</v>
      </c>
      <c r="BV351" s="37" t="s">
        <v>36</v>
      </c>
      <c r="BW351" s="37" t="s">
        <v>36</v>
      </c>
      <c r="BX351" s="37" t="s">
        <v>36</v>
      </c>
      <c r="BY351" s="27" t="s">
        <v>36</v>
      </c>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166" customFormat="true" ht="15" customHeight="true" x14ac:dyDescent="0.2">
      <c r="B352" s="160"/>
      <c r="Z352" s="343"/>
      <c r="AA352" s="343"/>
      <c r="AB352" s="343"/>
      <c r="AC352" s="343"/>
      <c r="AD352" s="343"/>
      <c r="AE352" s="343"/>
      <c r="AF352" s="343"/>
      <c r="AG352" s="343"/>
      <c r="AH352" s="343"/>
      <c r="AI352" s="343"/>
      <c r="AJ352" s="343"/>
      <c r="AK352" s="343"/>
      <c r="AL352" s="343"/>
      <c r="AM352" s="343"/>
      <c r="AN352" s="343"/>
      <c r="AO352" s="343"/>
      <c r="AP352" s="343"/>
      <c r="AQ352" s="343"/>
      <c r="AR352" s="343"/>
      <c r="AS352" s="343"/>
      <c r="AT352" s="343"/>
      <c r="AU352" s="343"/>
      <c r="AV352" s="343"/>
      <c r="AW352" s="343"/>
      <c r="AX352" s="343"/>
      <c r="AY352" s="343"/>
      <c r="AZ352" s="343"/>
      <c r="BA352" s="1039"/>
      <c r="BB352" s="583" t="s">
        <v>49</v>
      </c>
      <c r="BC352" s="41" t="s">
        <v>36</v>
      </c>
      <c r="BD352" s="37" t="s">
        <v>36</v>
      </c>
      <c r="BE352" s="37" t="s">
        <v>36</v>
      </c>
      <c r="BF352" s="37" t="s">
        <v>36</v>
      </c>
      <c r="BG352" s="32" t="s">
        <v>36</v>
      </c>
      <c r="BH352" s="41" t="s">
        <v>36</v>
      </c>
      <c r="BI352" s="37" t="s">
        <v>36</v>
      </c>
      <c r="BJ352" s="37" t="s">
        <v>36</v>
      </c>
      <c r="BK352" s="37" t="s">
        <v>36</v>
      </c>
      <c r="BL352" s="32" t="s">
        <v>36</v>
      </c>
      <c r="BM352" s="41" t="s">
        <v>36</v>
      </c>
      <c r="BN352" s="37" t="s">
        <v>36</v>
      </c>
      <c r="BO352" s="37" t="s">
        <v>36</v>
      </c>
      <c r="BP352" s="37" t="s">
        <v>36</v>
      </c>
      <c r="BQ352" s="32" t="s">
        <v>36</v>
      </c>
      <c r="BR352" s="41" t="s">
        <v>36</v>
      </c>
      <c r="BS352" s="37" t="s">
        <v>36</v>
      </c>
      <c r="BT352" s="37" t="s">
        <v>36</v>
      </c>
      <c r="BU352" s="37" t="s">
        <v>36</v>
      </c>
      <c r="BV352" s="37" t="s">
        <v>36</v>
      </c>
      <c r="BW352" s="37" t="s">
        <v>36</v>
      </c>
      <c r="BX352" s="37" t="s">
        <v>36</v>
      </c>
      <c r="BY352" s="27" t="s">
        <v>36</v>
      </c>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166" customFormat="true" ht="15" customHeight="true" x14ac:dyDescent="0.2">
      <c r="B353" s="160"/>
      <c r="Z353" s="343"/>
      <c r="AA353" s="343"/>
      <c r="AB353" s="343"/>
      <c r="AC353" s="343"/>
      <c r="AD353" s="343"/>
      <c r="AE353" s="343"/>
      <c r="AF353" s="343"/>
      <c r="AG353" s="343"/>
      <c r="AH353" s="343"/>
      <c r="AI353" s="343"/>
      <c r="AJ353" s="343"/>
      <c r="AK353" s="343"/>
      <c r="AL353" s="343"/>
      <c r="AM353" s="343"/>
      <c r="AN353" s="343"/>
      <c r="AO353" s="343"/>
      <c r="AP353" s="343"/>
      <c r="AQ353" s="343"/>
      <c r="AR353" s="343"/>
      <c r="AS353" s="343"/>
      <c r="AT353" s="343"/>
      <c r="AU353" s="343"/>
      <c r="AV353" s="343"/>
      <c r="AW353" s="343"/>
      <c r="AX353" s="343"/>
      <c r="AY353" s="343"/>
      <c r="AZ353" s="343"/>
      <c r="BA353" s="1038" t="s">
        <v>145</v>
      </c>
      <c r="BB353" s="583" t="s">
        <v>50</v>
      </c>
      <c r="BC353" s="41" t="s">
        <v>36</v>
      </c>
      <c r="BD353" s="37" t="s">
        <v>36</v>
      </c>
      <c r="BE353" s="37" t="s">
        <v>36</v>
      </c>
      <c r="BF353" s="37" t="s">
        <v>36</v>
      </c>
      <c r="BG353" s="32" t="s">
        <v>36</v>
      </c>
      <c r="BH353" s="41" t="s">
        <v>36</v>
      </c>
      <c r="BI353" s="37" t="s">
        <v>36</v>
      </c>
      <c r="BJ353" s="37" t="s">
        <v>36</v>
      </c>
      <c r="BK353" s="37" t="s">
        <v>36</v>
      </c>
      <c r="BL353" s="32" t="s">
        <v>36</v>
      </c>
      <c r="BM353" s="41" t="s">
        <v>36</v>
      </c>
      <c r="BN353" s="37" t="s">
        <v>36</v>
      </c>
      <c r="BO353" s="37" t="s">
        <v>36</v>
      </c>
      <c r="BP353" s="37" t="s">
        <v>36</v>
      </c>
      <c r="BQ353" s="32" t="s">
        <v>36</v>
      </c>
      <c r="BR353" s="41" t="s">
        <v>36</v>
      </c>
      <c r="BS353" s="37" t="s">
        <v>36</v>
      </c>
      <c r="BT353" s="37" t="s">
        <v>36</v>
      </c>
      <c r="BU353" s="37" t="s">
        <v>36</v>
      </c>
      <c r="BV353" s="37" t="s">
        <v>36</v>
      </c>
      <c r="BW353" s="37" t="s">
        <v>36</v>
      </c>
      <c r="BX353" s="37" t="s">
        <v>36</v>
      </c>
      <c r="BY353" s="27" t="s">
        <v>36</v>
      </c>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166" customFormat="true" ht="15" customHeight="true" x14ac:dyDescent="0.2">
      <c r="B354" s="160"/>
      <c r="Z354" s="343"/>
      <c r="AA354" s="343"/>
      <c r="AB354" s="343"/>
      <c r="AC354" s="343"/>
      <c r="AD354" s="343"/>
      <c r="AE354" s="343"/>
      <c r="AF354" s="343"/>
      <c r="AG354" s="343"/>
      <c r="AH354" s="343"/>
      <c r="AI354" s="343"/>
      <c r="AJ354" s="343"/>
      <c r="AK354" s="343"/>
      <c r="AL354" s="343"/>
      <c r="AM354" s="343"/>
      <c r="AN354" s="343"/>
      <c r="AO354" s="343"/>
      <c r="AP354" s="343"/>
      <c r="AQ354" s="343"/>
      <c r="AR354" s="343"/>
      <c r="AS354" s="343"/>
      <c r="AT354" s="343"/>
      <c r="AU354" s="343"/>
      <c r="AV354" s="343"/>
      <c r="AW354" s="343"/>
      <c r="AX354" s="343"/>
      <c r="AY354" s="343"/>
      <c r="AZ354" s="343"/>
      <c r="BA354" s="1040"/>
      <c r="BB354" s="584" t="s">
        <v>49</v>
      </c>
      <c r="BC354" s="40" t="s">
        <v>36</v>
      </c>
      <c r="BD354" s="36" t="s">
        <v>36</v>
      </c>
      <c r="BE354" s="36" t="s">
        <v>36</v>
      </c>
      <c r="BF354" s="36" t="s">
        <v>36</v>
      </c>
      <c r="BG354" s="31" t="s">
        <v>36</v>
      </c>
      <c r="BH354" s="40" t="s">
        <v>36</v>
      </c>
      <c r="BI354" s="36" t="s">
        <v>36</v>
      </c>
      <c r="BJ354" s="36" t="s">
        <v>36</v>
      </c>
      <c r="BK354" s="36" t="s">
        <v>36</v>
      </c>
      <c r="BL354" s="31" t="s">
        <v>36</v>
      </c>
      <c r="BM354" s="40" t="s">
        <v>36</v>
      </c>
      <c r="BN354" s="36" t="s">
        <v>36</v>
      </c>
      <c r="BO354" s="36" t="s">
        <v>36</v>
      </c>
      <c r="BP354" s="36" t="s">
        <v>36</v>
      </c>
      <c r="BQ354" s="31" t="s">
        <v>36</v>
      </c>
      <c r="BR354" s="40" t="s">
        <v>36</v>
      </c>
      <c r="BS354" s="36" t="s">
        <v>36</v>
      </c>
      <c r="BT354" s="36" t="s">
        <v>36</v>
      </c>
      <c r="BU354" s="36" t="s">
        <v>36</v>
      </c>
      <c r="BV354" s="36" t="s">
        <v>36</v>
      </c>
      <c r="BW354" s="36" t="s">
        <v>36</v>
      </c>
      <c r="BX354" s="36" t="s">
        <v>36</v>
      </c>
      <c r="BY354" s="26" t="s">
        <v>36</v>
      </c>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166" customFormat="true" ht="15" customHeight="true" x14ac:dyDescent="0.2">
      <c r="B355" s="160"/>
      <c r="Z355" s="343"/>
      <c r="AA355" s="343"/>
      <c r="AB355" s="343"/>
      <c r="AC355" s="343"/>
      <c r="AD355" s="343"/>
      <c r="AE355" s="343"/>
      <c r="AF355" s="343"/>
      <c r="AG355" s="343"/>
      <c r="AH355" s="343"/>
      <c r="AI355" s="343"/>
      <c r="AJ355" s="343"/>
      <c r="AK355" s="343"/>
      <c r="AL355" s="343"/>
      <c r="AM355" s="343"/>
      <c r="AN355" s="343"/>
      <c r="AO355" s="343"/>
      <c r="AP355" s="343"/>
      <c r="AQ355" s="343"/>
      <c r="AR355" s="343"/>
      <c r="AS355" s="343"/>
      <c r="AT355" s="343"/>
      <c r="AU355" s="343"/>
      <c r="AV355" s="343"/>
      <c r="AW355" s="343"/>
      <c r="AX355" s="343"/>
      <c r="AY355" s="343"/>
      <c r="AZ355" s="343"/>
      <c r="BA355" s="370"/>
      <c r="BB355" s="307"/>
      <c r="BC355" s="436"/>
      <c r="BD355" s="436"/>
      <c r="BE355" s="436"/>
      <c r="BF355" s="436"/>
      <c r="BG355" s="436"/>
      <c r="BH355" s="436"/>
      <c r="BI355" s="436"/>
      <c r="BJ355" s="436"/>
      <c r="BK355" s="436"/>
      <c r="BL355" s="436"/>
      <c r="BM355" s="436"/>
      <c r="BN355" s="436"/>
      <c r="BO355" s="436"/>
      <c r="BP355" s="436"/>
      <c r="BQ355" s="436"/>
      <c r="BR355" s="436"/>
      <c r="BS355" s="436"/>
      <c r="BT355" s="436"/>
      <c r="BU355" s="436"/>
      <c r="BV355" s="436"/>
      <c r="BW355" s="436"/>
      <c r="BX355" s="436"/>
      <c r="BY355" s="436"/>
      <c r="BZ355" s="437"/>
      <c r="CA355" s="437"/>
      <c r="CB355" s="437"/>
      <c r="CC355" s="437"/>
      <c r="CD355" s="437"/>
      <c r="CE355" s="437"/>
      <c r="CF355" s="437"/>
      <c r="CG355" s="437"/>
      <c r="CH355" s="437"/>
      <c r="CI355" s="437"/>
      <c r="CJ355" s="437"/>
      <c r="CK355" s="437"/>
      <c r="CL355" s="437"/>
      <c r="CM355" s="437"/>
      <c r="CN355" s="437"/>
      <c r="CO355" s="437"/>
      <c r="CP355" s="437"/>
      <c r="CQ355" s="437"/>
      <c r="CR355" s="437"/>
      <c r="CS355" s="437"/>
      <c r="CT355" s="437"/>
      <c r="CU355" s="437"/>
      <c r="CV355" s="437"/>
      <c r="CW355" s="437"/>
      <c r="CX355" s="437"/>
      <c r="CY355" s="437"/>
      <c r="CZ355" s="437"/>
    </row>
    <row r="356" s="166" customFormat="true" ht="15" customHeight="true" x14ac:dyDescent="0.2">
      <c r="B356" s="160"/>
      <c r="Z356" s="343"/>
      <c r="AA356" s="343"/>
      <c r="AB356" s="343"/>
      <c r="AC356" s="343"/>
      <c r="AD356" s="343"/>
      <c r="AE356" s="343"/>
      <c r="AF356" s="343"/>
      <c r="AG356" s="343"/>
      <c r="AH356" s="343"/>
      <c r="AI356" s="343"/>
      <c r="AJ356" s="343"/>
      <c r="AK356" s="343"/>
      <c r="AL356" s="343"/>
      <c r="AM356" s="343"/>
      <c r="AN356" s="343"/>
      <c r="AO356" s="343"/>
      <c r="AP356" s="343"/>
      <c r="AQ356" s="343"/>
      <c r="AR356" s="343"/>
      <c r="AS356" s="343"/>
      <c r="AT356" s="343"/>
      <c r="AU356" s="343"/>
      <c r="AV356" s="343"/>
      <c r="AW356" s="343"/>
      <c r="AX356" s="343"/>
      <c r="AY356" s="343"/>
      <c r="AZ356" s="343"/>
      <c r="BA356" s="370"/>
      <c r="BB356" s="307"/>
      <c r="BC356" s="370"/>
      <c r="BD356" s="370"/>
      <c r="BE356" s="370"/>
      <c r="BF356" s="370"/>
      <c r="BG356" s="370"/>
      <c r="BH356" s="370"/>
      <c r="BI356" s="370"/>
      <c r="BJ356" s="370"/>
      <c r="BK356" s="370"/>
      <c r="BL356" s="370"/>
      <c r="BM356" s="370"/>
      <c r="BN356" s="370"/>
      <c r="BO356" s="370"/>
      <c r="BP356" s="370"/>
      <c r="BQ356" s="370"/>
      <c r="BR356" s="370"/>
      <c r="BS356" s="370"/>
      <c r="BT356" s="370"/>
      <c r="BU356" s="370"/>
      <c r="BV356" s="370"/>
      <c r="BW356" s="370"/>
      <c r="BX356" s="370"/>
      <c r="BY356" s="370"/>
      <c r="BZ356" s="343"/>
      <c r="CA356" s="343"/>
      <c r="CB356" s="343"/>
      <c r="CC356" s="343"/>
      <c r="CD356" s="343"/>
      <c r="CE356" s="343"/>
      <c r="CF356" s="343"/>
      <c r="CG356" s="343"/>
      <c r="CH356" s="343"/>
      <c r="CI356" s="343"/>
      <c r="CJ356" s="343"/>
      <c r="CK356" s="343"/>
      <c r="CL356" s="343"/>
      <c r="CM356" s="343"/>
      <c r="CN356" s="343"/>
      <c r="CO356" s="343"/>
      <c r="CP356" s="343"/>
      <c r="CQ356" s="343"/>
      <c r="CR356" s="343"/>
      <c r="CS356" s="343"/>
      <c r="CT356" s="343"/>
      <c r="CU356" s="343"/>
      <c r="CV356" s="343"/>
      <c r="CW356" s="343"/>
      <c r="CX356" s="343"/>
      <c r="CY356" s="343"/>
      <c r="CZ356" s="343"/>
    </row>
    <row r="357" s="303" customFormat="true" ht="15" customHeight="true" x14ac:dyDescent="0.2">
      <c r="B357" s="305"/>
      <c r="Z357" s="343"/>
      <c r="AA357" s="343"/>
      <c r="AB357" s="343"/>
      <c r="AC357" s="343"/>
      <c r="AD357" s="343"/>
      <c r="AE357" s="343"/>
      <c r="AF357" s="343"/>
      <c r="AG357" s="343"/>
      <c r="AH357" s="343"/>
      <c r="AI357" s="343"/>
      <c r="AJ357" s="343"/>
      <c r="AK357" s="343"/>
      <c r="AL357" s="343"/>
      <c r="AM357" s="343"/>
      <c r="AN357" s="343"/>
      <c r="AO357" s="343"/>
      <c r="AP357" s="343"/>
      <c r="AQ357" s="343"/>
      <c r="AR357" s="343"/>
      <c r="AS357" s="343"/>
      <c r="AT357" s="343"/>
      <c r="AU357" s="343"/>
      <c r="AV357" s="343"/>
      <c r="AW357" s="343"/>
      <c r="AX357" s="343"/>
      <c r="AY357" s="343"/>
      <c r="AZ357" s="343"/>
      <c r="BA357" s="370"/>
      <c r="BB357" s="307"/>
      <c r="BC357" s="370"/>
      <c r="BD357" s="370"/>
      <c r="BE357" s="370"/>
      <c r="BF357" s="370"/>
      <c r="BG357" s="370"/>
      <c r="BH357" s="370"/>
      <c r="BI357" s="370"/>
      <c r="BJ357" s="370"/>
      <c r="BK357" s="370"/>
      <c r="BL357" s="370"/>
      <c r="BM357" s="370"/>
      <c r="BN357" s="370"/>
      <c r="BO357" s="370"/>
      <c r="BP357" s="370"/>
      <c r="BQ357" s="370"/>
      <c r="BR357" s="370"/>
      <c r="BS357" s="370"/>
      <c r="BT357" s="370"/>
      <c r="BU357" s="370"/>
      <c r="BV357" s="370"/>
      <c r="BW357" s="370"/>
      <c r="BX357" s="370"/>
      <c r="BY357" s="370"/>
      <c r="BZ357" s="343"/>
      <c r="CA357" s="343"/>
      <c r="CB357" s="343"/>
      <c r="CC357" s="343"/>
      <c r="CD357" s="343"/>
      <c r="CE357" s="343"/>
      <c r="CF357" s="343"/>
      <c r="CG357" s="343"/>
      <c r="CH357" s="343"/>
      <c r="CI357" s="343"/>
      <c r="CJ357" s="343"/>
      <c r="CK357" s="343"/>
      <c r="CL357" s="343"/>
      <c r="CM357" s="343"/>
      <c r="CN357" s="343"/>
      <c r="CO357" s="343"/>
      <c r="CP357" s="343"/>
      <c r="CQ357" s="343"/>
      <c r="CR357" s="343"/>
      <c r="CS357" s="343"/>
      <c r="CT357" s="343"/>
      <c r="CU357" s="343"/>
      <c r="CV357" s="343"/>
      <c r="CW357" s="343"/>
      <c r="CX357" s="343"/>
      <c r="CY357" s="343"/>
      <c r="CZ357" s="343"/>
    </row>
    <row r="358" s="303" customFormat="true" ht="15" customHeight="true" x14ac:dyDescent="0.2">
      <c r="B358" s="305"/>
      <c r="Z358" s="343"/>
      <c r="AA358" s="343"/>
      <c r="AB358" s="343"/>
      <c r="AC358" s="343"/>
      <c r="AD358" s="343"/>
      <c r="AE358" s="343"/>
      <c r="AF358" s="343"/>
      <c r="AG358" s="343"/>
      <c r="AH358" s="343"/>
      <c r="AI358" s="343"/>
      <c r="AJ358" s="343"/>
      <c r="AK358" s="343"/>
      <c r="AL358" s="343"/>
      <c r="AM358" s="343"/>
      <c r="AN358" s="343"/>
      <c r="AO358" s="343"/>
      <c r="AP358" s="343"/>
      <c r="AQ358" s="343"/>
      <c r="AR358" s="343"/>
      <c r="AS358" s="343"/>
      <c r="AT358" s="343"/>
      <c r="AU358" s="343"/>
      <c r="AV358" s="343"/>
      <c r="AW358" s="343"/>
      <c r="AX358" s="343"/>
      <c r="AY358" s="343"/>
      <c r="AZ358" s="343"/>
      <c r="BA358" s="370"/>
      <c r="BB358" s="307"/>
      <c r="BC358" s="370"/>
      <c r="BD358" s="370"/>
      <c r="BE358" s="370"/>
      <c r="BF358" s="370"/>
      <c r="BG358" s="370"/>
      <c r="BH358" s="370"/>
      <c r="BI358" s="370"/>
      <c r="BJ358" s="370"/>
      <c r="BK358" s="370"/>
      <c r="BL358" s="370"/>
      <c r="BM358" s="370"/>
      <c r="BN358" s="370"/>
      <c r="BO358" s="370"/>
      <c r="BP358" s="370"/>
      <c r="BQ358" s="370"/>
      <c r="BR358" s="370"/>
      <c r="BS358" s="370"/>
      <c r="BT358" s="370"/>
      <c r="BU358" s="370"/>
      <c r="BV358" s="370"/>
      <c r="BW358" s="370"/>
      <c r="BX358" s="370"/>
      <c r="BY358" s="370"/>
      <c r="BZ358" s="343"/>
      <c r="CA358" s="343"/>
      <c r="CB358" s="343"/>
      <c r="CC358" s="343"/>
      <c r="CD358" s="343"/>
      <c r="CE358" s="343"/>
      <c r="CF358" s="343"/>
      <c r="CG358" s="343"/>
      <c r="CH358" s="343"/>
      <c r="CI358" s="343"/>
      <c r="CJ358" s="343"/>
      <c r="CK358" s="343"/>
      <c r="CL358" s="343"/>
      <c r="CM358" s="343"/>
      <c r="CN358" s="343"/>
      <c r="CO358" s="343"/>
      <c r="CP358" s="343"/>
      <c r="CQ358" s="343"/>
      <c r="CR358" s="343"/>
      <c r="CS358" s="343"/>
      <c r="CT358" s="343"/>
      <c r="CU358" s="343"/>
      <c r="CV358" s="343"/>
      <c r="CW358" s="343"/>
      <c r="CX358" s="343"/>
      <c r="CY358" s="343"/>
      <c r="CZ358" s="343"/>
    </row>
    <row r="359" s="303" customFormat="true" ht="15" customHeight="true" x14ac:dyDescent="0.2">
      <c r="B359" s="305"/>
      <c r="Z359" s="343"/>
      <c r="AA359" s="343"/>
      <c r="AB359" s="343"/>
      <c r="AC359" s="343"/>
      <c r="AD359" s="343"/>
      <c r="AE359" s="343"/>
      <c r="AF359" s="343"/>
      <c r="AG359" s="343"/>
      <c r="AH359" s="343"/>
      <c r="AI359" s="343"/>
      <c r="AJ359" s="343"/>
      <c r="AK359" s="343"/>
      <c r="AL359" s="343"/>
      <c r="AM359" s="343"/>
      <c r="AN359" s="343"/>
      <c r="AO359" s="343"/>
      <c r="AP359" s="343"/>
      <c r="AQ359" s="343"/>
      <c r="AR359" s="343"/>
      <c r="AS359" s="343"/>
      <c r="AT359" s="343"/>
      <c r="AU359" s="343"/>
      <c r="AV359" s="343"/>
      <c r="AW359" s="343"/>
      <c r="AX359" s="343"/>
      <c r="AY359" s="343"/>
      <c r="AZ359" s="343"/>
      <c r="BA359" s="370"/>
      <c r="BB359" s="307"/>
      <c r="BC359" s="370"/>
      <c r="BD359" s="370"/>
      <c r="BE359" s="370"/>
      <c r="BF359" s="370"/>
      <c r="BG359" s="370"/>
      <c r="BH359" s="370"/>
      <c r="BI359" s="370"/>
      <c r="BJ359" s="370"/>
      <c r="BK359" s="370"/>
      <c r="BL359" s="370"/>
      <c r="BM359" s="370"/>
      <c r="BN359" s="370"/>
      <c r="BO359" s="370"/>
      <c r="BP359" s="370"/>
      <c r="BQ359" s="370"/>
      <c r="BR359" s="370"/>
      <c r="BS359" s="370"/>
      <c r="BT359" s="370"/>
      <c r="BU359" s="370"/>
      <c r="BV359" s="370"/>
      <c r="BW359" s="370"/>
      <c r="BX359" s="370"/>
      <c r="BY359" s="370"/>
      <c r="BZ359" s="343"/>
      <c r="CA359" s="343"/>
      <c r="CB359" s="343"/>
      <c r="CC359" s="343"/>
      <c r="CD359" s="343"/>
      <c r="CE359" s="343"/>
      <c r="CF359" s="343"/>
      <c r="CG359" s="343"/>
      <c r="CH359" s="343"/>
      <c r="CI359" s="343"/>
      <c r="CJ359" s="343"/>
      <c r="CK359" s="343"/>
      <c r="CL359" s="343"/>
      <c r="CM359" s="343"/>
      <c r="CN359" s="343"/>
      <c r="CO359" s="343"/>
      <c r="CP359" s="343"/>
      <c r="CQ359" s="343"/>
      <c r="CR359" s="343"/>
      <c r="CS359" s="343"/>
      <c r="CT359" s="343"/>
      <c r="CU359" s="343"/>
      <c r="CV359" s="343"/>
      <c r="CW359" s="343"/>
      <c r="CX359" s="343"/>
      <c r="CY359" s="343"/>
      <c r="CZ359" s="343"/>
    </row>
    <row r="360" s="303" customFormat="true" ht="15" customHeight="true" x14ac:dyDescent="0.2">
      <c r="B360" s="305"/>
      <c r="Z360" s="343"/>
      <c r="AA360" s="343"/>
      <c r="AB360" s="343"/>
      <c r="AC360" s="343"/>
      <c r="AD360" s="343"/>
      <c r="AE360" s="343"/>
      <c r="AF360" s="343"/>
      <c r="AG360" s="343"/>
      <c r="AH360" s="343"/>
      <c r="AI360" s="343"/>
      <c r="AJ360" s="343"/>
      <c r="AK360" s="343"/>
      <c r="AL360" s="343"/>
      <c r="AM360" s="343"/>
      <c r="AN360" s="343"/>
      <c r="AO360" s="343"/>
      <c r="AP360" s="343"/>
      <c r="AQ360" s="343"/>
      <c r="AR360" s="343"/>
      <c r="AS360" s="343"/>
      <c r="AT360" s="343"/>
      <c r="AU360" s="343"/>
      <c r="AV360" s="343"/>
      <c r="AW360" s="343"/>
      <c r="AX360" s="343"/>
      <c r="AY360" s="343"/>
      <c r="AZ360" s="343"/>
      <c r="BA360" s="370"/>
      <c r="BB360" s="307"/>
      <c r="BC360" s="370"/>
      <c r="BD360" s="370"/>
      <c r="BE360" s="370"/>
      <c r="BF360" s="370"/>
      <c r="BG360" s="370"/>
      <c r="BH360" s="370"/>
      <c r="BI360" s="370"/>
      <c r="BJ360" s="370"/>
      <c r="BK360" s="370"/>
      <c r="BL360" s="370"/>
      <c r="BM360" s="370"/>
      <c r="BN360" s="370"/>
      <c r="BO360" s="370"/>
      <c r="BP360" s="370"/>
      <c r="BQ360" s="370"/>
      <c r="BR360" s="370"/>
      <c r="BS360" s="370"/>
      <c r="BT360" s="370"/>
      <c r="BU360" s="370"/>
      <c r="BV360" s="370"/>
      <c r="BW360" s="370"/>
      <c r="BX360" s="370"/>
      <c r="BY360" s="370"/>
      <c r="BZ360" s="343"/>
      <c r="CA360" s="343"/>
      <c r="CB360" s="343"/>
      <c r="CC360" s="343"/>
      <c r="CD360" s="343"/>
      <c r="CE360" s="343"/>
      <c r="CF360" s="343"/>
      <c r="CG360" s="343"/>
      <c r="CH360" s="343"/>
      <c r="CI360" s="343"/>
      <c r="CJ360" s="343"/>
      <c r="CK360" s="343"/>
      <c r="CL360" s="343"/>
      <c r="CM360" s="343"/>
      <c r="CN360" s="343"/>
      <c r="CO360" s="343"/>
      <c r="CP360" s="343"/>
      <c r="CQ360" s="343"/>
      <c r="CR360" s="343"/>
      <c r="CS360" s="343"/>
      <c r="CT360" s="343"/>
      <c r="CU360" s="343"/>
      <c r="CV360" s="343"/>
      <c r="CW360" s="343"/>
      <c r="CX360" s="343"/>
      <c r="CY360" s="343"/>
      <c r="CZ360" s="343"/>
    </row>
    <row r="361" s="303" customFormat="true" ht="15" customHeight="true" x14ac:dyDescent="0.2">
      <c r="B361" s="305"/>
      <c r="Z361" s="343"/>
      <c r="AA361" s="343"/>
      <c r="AB361" s="343"/>
      <c r="AC361" s="343"/>
      <c r="AD361" s="343"/>
      <c r="AE361" s="343"/>
      <c r="AF361" s="343"/>
      <c r="AG361" s="343"/>
      <c r="AH361" s="343"/>
      <c r="AI361" s="343"/>
      <c r="AJ361" s="343"/>
      <c r="AK361" s="343"/>
      <c r="AL361" s="343"/>
      <c r="AM361" s="343"/>
      <c r="AN361" s="343"/>
      <c r="AO361" s="343"/>
      <c r="AP361" s="343"/>
      <c r="AQ361" s="343"/>
      <c r="AR361" s="343"/>
      <c r="AS361" s="343"/>
      <c r="AT361" s="343"/>
      <c r="AU361" s="343"/>
      <c r="AV361" s="343"/>
      <c r="AW361" s="343"/>
      <c r="AX361" s="343"/>
      <c r="AY361" s="343"/>
      <c r="AZ361" s="343"/>
      <c r="BA361" s="370"/>
      <c r="BB361" s="307"/>
      <c r="BC361" s="370"/>
      <c r="BD361" s="370"/>
      <c r="BE361" s="370"/>
      <c r="BF361" s="370"/>
      <c r="BG361" s="370"/>
      <c r="BH361" s="370"/>
      <c r="BI361" s="370"/>
      <c r="BJ361" s="370"/>
      <c r="BK361" s="370"/>
      <c r="BL361" s="370"/>
      <c r="BM361" s="370"/>
      <c r="BN361" s="370"/>
      <c r="BO361" s="370"/>
      <c r="BP361" s="370"/>
      <c r="BQ361" s="370"/>
      <c r="BR361" s="370"/>
      <c r="BS361" s="370"/>
      <c r="BT361" s="370"/>
      <c r="BU361" s="370"/>
      <c r="BV361" s="370"/>
      <c r="BW361" s="370"/>
      <c r="BX361" s="370"/>
      <c r="BY361" s="370"/>
      <c r="BZ361" s="343"/>
      <c r="CA361" s="343"/>
      <c r="CB361" s="343"/>
      <c r="CC361" s="343"/>
      <c r="CD361" s="343"/>
      <c r="CE361" s="343"/>
      <c r="CF361" s="343"/>
      <c r="CG361" s="343"/>
      <c r="CH361" s="343"/>
      <c r="CI361" s="343"/>
      <c r="CJ361" s="343"/>
      <c r="CK361" s="343"/>
      <c r="CL361" s="343"/>
      <c r="CM361" s="343"/>
      <c r="CN361" s="343"/>
      <c r="CO361" s="343"/>
      <c r="CP361" s="343"/>
      <c r="CQ361" s="343"/>
      <c r="CR361" s="343"/>
      <c r="CS361" s="343"/>
      <c r="CT361" s="343"/>
      <c r="CU361" s="343"/>
      <c r="CV361" s="343"/>
      <c r="CW361" s="343"/>
      <c r="CX361" s="343"/>
      <c r="CY361" s="343"/>
      <c r="CZ361" s="343"/>
    </row>
    <row r="362" s="303" customFormat="true" ht="15" customHeight="true" x14ac:dyDescent="0.2">
      <c r="B362" s="305"/>
      <c r="Z362" s="343"/>
      <c r="AA362" s="343"/>
      <c r="AB362" s="343"/>
      <c r="AC362" s="343"/>
      <c r="AD362" s="343"/>
      <c r="AE362" s="343"/>
      <c r="AF362" s="343"/>
      <c r="AG362" s="343"/>
      <c r="AH362" s="343"/>
      <c r="AI362" s="343"/>
      <c r="AJ362" s="343"/>
      <c r="AK362" s="343"/>
      <c r="AL362" s="343"/>
      <c r="AM362" s="343"/>
      <c r="AN362" s="343"/>
      <c r="AO362" s="343"/>
      <c r="AP362" s="343"/>
      <c r="AQ362" s="343"/>
      <c r="AR362" s="343"/>
      <c r="AS362" s="343"/>
      <c r="AT362" s="343"/>
      <c r="AU362" s="343"/>
      <c r="AV362" s="343"/>
      <c r="AW362" s="343"/>
      <c r="AX362" s="343"/>
      <c r="AY362" s="343"/>
      <c r="AZ362" s="343"/>
      <c r="BA362" s="370"/>
      <c r="BB362" s="307"/>
      <c r="BC362" s="370"/>
      <c r="BD362" s="370"/>
      <c r="BE362" s="370"/>
      <c r="BF362" s="370"/>
      <c r="BG362" s="370"/>
      <c r="BH362" s="370"/>
      <c r="BI362" s="370"/>
      <c r="BJ362" s="370"/>
      <c r="BK362" s="370"/>
      <c r="BL362" s="370"/>
      <c r="BM362" s="370"/>
      <c r="BN362" s="370"/>
      <c r="BO362" s="370"/>
      <c r="BP362" s="370"/>
      <c r="BQ362" s="370"/>
      <c r="BR362" s="370"/>
      <c r="BS362" s="370"/>
      <c r="BT362" s="370"/>
      <c r="BU362" s="370"/>
      <c r="BV362" s="370"/>
      <c r="BW362" s="370"/>
      <c r="BX362" s="370"/>
      <c r="BY362" s="370"/>
      <c r="BZ362" s="343"/>
      <c r="CA362" s="343"/>
      <c r="CB362" s="343"/>
      <c r="CC362" s="343"/>
      <c r="CD362" s="343"/>
      <c r="CE362" s="343"/>
      <c r="CF362" s="343"/>
      <c r="CG362" s="343"/>
      <c r="CH362" s="343"/>
      <c r="CI362" s="343"/>
      <c r="CJ362" s="343"/>
      <c r="CK362" s="343"/>
      <c r="CL362" s="343"/>
      <c r="CM362" s="343"/>
      <c r="CN362" s="343"/>
      <c r="CO362" s="343"/>
      <c r="CP362" s="343"/>
      <c r="CQ362" s="343"/>
      <c r="CR362" s="343"/>
      <c r="CS362" s="343"/>
      <c r="CT362" s="343"/>
      <c r="CU362" s="343"/>
      <c r="CV362" s="343"/>
      <c r="CW362" s="343"/>
      <c r="CX362" s="343"/>
      <c r="CY362" s="343"/>
      <c r="CZ362" s="343"/>
    </row>
    <row r="363" s="303" customFormat="true" ht="15" customHeight="true" x14ac:dyDescent="0.2">
      <c r="B363" s="305"/>
      <c r="Z363" s="343"/>
      <c r="AA363" s="343"/>
      <c r="AB363" s="343"/>
      <c r="AC363" s="343"/>
      <c r="AD363" s="343"/>
      <c r="AE363" s="343"/>
      <c r="AF363" s="343"/>
      <c r="AG363" s="343"/>
      <c r="AH363" s="343"/>
      <c r="AI363" s="343"/>
      <c r="AJ363" s="343"/>
      <c r="AK363" s="343"/>
      <c r="AL363" s="343"/>
      <c r="AM363" s="343"/>
      <c r="AN363" s="343"/>
      <c r="AO363" s="343"/>
      <c r="AP363" s="343"/>
      <c r="AQ363" s="343"/>
      <c r="AR363" s="343"/>
      <c r="AS363" s="343"/>
      <c r="AT363" s="343"/>
      <c r="AU363" s="343"/>
      <c r="AV363" s="343"/>
      <c r="AW363" s="343"/>
      <c r="AX363" s="343"/>
      <c r="AY363" s="343"/>
      <c r="AZ363" s="343"/>
      <c r="BA363" s="370"/>
      <c r="BB363" s="307"/>
      <c r="BC363" s="370"/>
      <c r="BD363" s="370"/>
      <c r="BE363" s="370"/>
      <c r="BF363" s="370"/>
      <c r="BG363" s="370"/>
      <c r="BH363" s="370"/>
      <c r="BI363" s="370"/>
      <c r="BJ363" s="370"/>
      <c r="BK363" s="370"/>
      <c r="BL363" s="370"/>
      <c r="BM363" s="370"/>
      <c r="BN363" s="370"/>
      <c r="BO363" s="370"/>
      <c r="BP363" s="370"/>
      <c r="BQ363" s="370"/>
      <c r="BR363" s="370"/>
      <c r="BS363" s="370"/>
      <c r="BT363" s="370"/>
      <c r="BU363" s="370"/>
      <c r="BV363" s="370"/>
      <c r="BW363" s="370"/>
      <c r="BX363" s="370"/>
      <c r="BY363" s="370"/>
      <c r="BZ363" s="343"/>
      <c r="CA363" s="343"/>
      <c r="CB363" s="343"/>
      <c r="CC363" s="343"/>
      <c r="CD363" s="343"/>
      <c r="CE363" s="343"/>
      <c r="CF363" s="343"/>
      <c r="CG363" s="343"/>
      <c r="CH363" s="343"/>
      <c r="CI363" s="343"/>
      <c r="CJ363" s="343"/>
      <c r="CK363" s="343"/>
      <c r="CL363" s="343"/>
      <c r="CM363" s="343"/>
      <c r="CN363" s="343"/>
      <c r="CO363" s="343"/>
      <c r="CP363" s="343"/>
      <c r="CQ363" s="343"/>
      <c r="CR363" s="343"/>
      <c r="CS363" s="343"/>
      <c r="CT363" s="343"/>
      <c r="CU363" s="343"/>
      <c r="CV363" s="343"/>
      <c r="CW363" s="343"/>
      <c r="CX363" s="343"/>
      <c r="CY363" s="343"/>
      <c r="CZ363" s="343"/>
    </row>
    <row r="364" s="303" customFormat="true" ht="15" customHeight="true" x14ac:dyDescent="0.2">
      <c r="B364" s="305"/>
      <c r="Z364" s="343"/>
      <c r="AA364" s="343"/>
      <c r="AB364" s="343"/>
      <c r="AC364" s="343"/>
      <c r="AD364" s="343"/>
      <c r="AE364" s="343"/>
      <c r="AF364" s="343"/>
      <c r="AG364" s="343"/>
      <c r="AH364" s="343"/>
      <c r="AI364" s="343"/>
      <c r="AJ364" s="343"/>
      <c r="AK364" s="343"/>
      <c r="AL364" s="343"/>
      <c r="AM364" s="343"/>
      <c r="AN364" s="343"/>
      <c r="AO364" s="343"/>
      <c r="AP364" s="343"/>
      <c r="AQ364" s="343"/>
      <c r="AR364" s="343"/>
      <c r="AS364" s="343"/>
      <c r="AT364" s="343"/>
      <c r="AU364" s="343"/>
      <c r="AV364" s="343"/>
      <c r="AW364" s="343"/>
      <c r="AX364" s="343"/>
      <c r="AY364" s="343"/>
      <c r="AZ364" s="343"/>
      <c r="BA364" s="370"/>
      <c r="BB364" s="307"/>
      <c r="BC364" s="370"/>
      <c r="BD364" s="370"/>
      <c r="BE364" s="370"/>
      <c r="BF364" s="370"/>
      <c r="BG364" s="370"/>
      <c r="BH364" s="370"/>
      <c r="BI364" s="370"/>
      <c r="BJ364" s="370"/>
      <c r="BK364" s="370"/>
      <c r="BL364" s="370"/>
      <c r="BM364" s="370"/>
      <c r="BN364" s="370"/>
      <c r="BO364" s="370"/>
      <c r="BP364" s="370"/>
      <c r="BQ364" s="370"/>
      <c r="BR364" s="370"/>
      <c r="BS364" s="370"/>
      <c r="BT364" s="370"/>
      <c r="BU364" s="370"/>
      <c r="BV364" s="370"/>
      <c r="BW364" s="370"/>
      <c r="BX364" s="370"/>
      <c r="BY364" s="370"/>
      <c r="BZ364" s="343"/>
      <c r="CA364" s="343"/>
      <c r="CB364" s="343"/>
      <c r="CC364" s="343"/>
      <c r="CD364" s="343"/>
      <c r="CE364" s="343"/>
      <c r="CF364" s="343"/>
      <c r="CG364" s="343"/>
      <c r="CH364" s="343"/>
      <c r="CI364" s="343"/>
      <c r="CJ364" s="343"/>
      <c r="CK364" s="343"/>
      <c r="CL364" s="343"/>
      <c r="CM364" s="343"/>
      <c r="CN364" s="343"/>
      <c r="CO364" s="343"/>
      <c r="CP364" s="343"/>
      <c r="CQ364" s="343"/>
      <c r="CR364" s="343"/>
      <c r="CS364" s="343"/>
      <c r="CT364" s="343"/>
      <c r="CU364" s="343"/>
      <c r="CV364" s="343"/>
      <c r="CW364" s="343"/>
      <c r="CX364" s="343"/>
      <c r="CY364" s="343"/>
      <c r="CZ364" s="343"/>
    </row>
    <row r="365" s="303" customFormat="true" ht="15" customHeight="true" x14ac:dyDescent="0.2">
      <c r="B365" s="305"/>
      <c r="Z365" s="343"/>
      <c r="AA365" s="343"/>
      <c r="AB365" s="343"/>
      <c r="AC365" s="343"/>
      <c r="AD365" s="343"/>
      <c r="AE365" s="343"/>
      <c r="AF365" s="343"/>
      <c r="AG365" s="343"/>
      <c r="AH365" s="343"/>
      <c r="AI365" s="343"/>
      <c r="AJ365" s="343"/>
      <c r="AK365" s="343"/>
      <c r="AL365" s="343"/>
      <c r="AM365" s="343"/>
      <c r="AN365" s="343"/>
      <c r="AO365" s="343"/>
      <c r="AP365" s="343"/>
      <c r="AQ365" s="343"/>
      <c r="AR365" s="343"/>
      <c r="AS365" s="343"/>
      <c r="AT365" s="343"/>
      <c r="AU365" s="343"/>
      <c r="AV365" s="343"/>
      <c r="AW365" s="343"/>
      <c r="AX365" s="343"/>
      <c r="AY365" s="343"/>
      <c r="AZ365" s="343"/>
      <c r="BA365" s="370"/>
      <c r="BB365" s="307"/>
      <c r="BC365" s="370"/>
      <c r="BD365" s="370"/>
      <c r="BE365" s="370"/>
      <c r="BF365" s="370"/>
      <c r="BG365" s="370"/>
      <c r="BH365" s="370"/>
      <c r="BI365" s="370"/>
      <c r="BJ365" s="370"/>
      <c r="BK365" s="370"/>
      <c r="BL365" s="370"/>
      <c r="BM365" s="370"/>
      <c r="BN365" s="370"/>
      <c r="BO365" s="370"/>
      <c r="BP365" s="370"/>
      <c r="BQ365" s="370"/>
      <c r="BR365" s="370"/>
      <c r="BS365" s="370"/>
      <c r="BT365" s="370"/>
      <c r="BU365" s="370"/>
      <c r="BV365" s="370"/>
      <c r="BW365" s="370"/>
      <c r="BX365" s="370"/>
      <c r="BY365" s="370"/>
      <c r="BZ365" s="343"/>
      <c r="CA365" s="343"/>
      <c r="CB365" s="343"/>
      <c r="CC365" s="343"/>
      <c r="CD365" s="343"/>
      <c r="CE365" s="343"/>
      <c r="CF365" s="343"/>
      <c r="CG365" s="343"/>
      <c r="CH365" s="343"/>
      <c r="CI365" s="343"/>
      <c r="CJ365" s="343"/>
      <c r="CK365" s="343"/>
      <c r="CL365" s="343"/>
      <c r="CM365" s="343"/>
      <c r="CN365" s="343"/>
      <c r="CO365" s="343"/>
      <c r="CP365" s="343"/>
      <c r="CQ365" s="343"/>
      <c r="CR365" s="343"/>
      <c r="CS365" s="343"/>
      <c r="CT365" s="343"/>
      <c r="CU365" s="343"/>
      <c r="CV365" s="343"/>
      <c r="CW365" s="343"/>
      <c r="CX365" s="343"/>
      <c r="CY365" s="343"/>
      <c r="CZ365" s="343"/>
    </row>
    <row r="366" s="303" customFormat="true" ht="15" customHeight="true" x14ac:dyDescent="0.2">
      <c r="B366" s="305"/>
      <c r="Z366" s="343"/>
      <c r="AA366" s="343"/>
      <c r="AB366" s="343"/>
      <c r="AC366" s="343"/>
      <c r="AD366" s="343"/>
      <c r="AE366" s="343"/>
      <c r="AF366" s="343"/>
      <c r="AG366" s="343"/>
      <c r="AH366" s="343"/>
      <c r="AI366" s="343"/>
      <c r="AJ366" s="343"/>
      <c r="AK366" s="343"/>
      <c r="AL366" s="343"/>
      <c r="AM366" s="343"/>
      <c r="AN366" s="343"/>
      <c r="AO366" s="343"/>
      <c r="AP366" s="343"/>
      <c r="AQ366" s="343"/>
      <c r="AR366" s="343"/>
      <c r="AS366" s="343"/>
      <c r="AT366" s="343"/>
      <c r="AU366" s="343"/>
      <c r="AV366" s="343"/>
      <c r="AW366" s="343"/>
      <c r="AX366" s="343"/>
      <c r="AY366" s="343"/>
      <c r="AZ366" s="343"/>
      <c r="BA366" s="370"/>
      <c r="BB366" s="307"/>
      <c r="BC366" s="370"/>
      <c r="BD366" s="370"/>
      <c r="BE366" s="370"/>
      <c r="BF366" s="370"/>
      <c r="BG366" s="370"/>
      <c r="BH366" s="370"/>
      <c r="BI366" s="370"/>
      <c r="BJ366" s="370"/>
      <c r="BK366" s="370"/>
      <c r="BL366" s="370"/>
      <c r="BM366" s="370"/>
      <c r="BN366" s="370"/>
      <c r="BO366" s="370"/>
      <c r="BP366" s="370"/>
      <c r="BQ366" s="370"/>
      <c r="BR366" s="370"/>
      <c r="BS366" s="370"/>
      <c r="BT366" s="370"/>
      <c r="BU366" s="370"/>
      <c r="BV366" s="370"/>
      <c r="BW366" s="370"/>
      <c r="BX366" s="370"/>
      <c r="BY366" s="370"/>
      <c r="BZ366" s="343"/>
      <c r="CA366" s="343"/>
      <c r="CB366" s="343"/>
      <c r="CC366" s="343"/>
      <c r="CD366" s="343"/>
      <c r="CE366" s="343"/>
      <c r="CF366" s="343"/>
      <c r="CG366" s="343"/>
      <c r="CH366" s="343"/>
      <c r="CI366" s="343"/>
      <c r="CJ366" s="343"/>
      <c r="CK366" s="343"/>
      <c r="CL366" s="343"/>
      <c r="CM366" s="343"/>
      <c r="CN366" s="343"/>
      <c r="CO366" s="343"/>
      <c r="CP366" s="343"/>
      <c r="CQ366" s="343"/>
      <c r="CR366" s="343"/>
      <c r="CS366" s="343"/>
      <c r="CT366" s="343"/>
      <c r="CU366" s="343"/>
      <c r="CV366" s="343"/>
      <c r="CW366" s="343"/>
      <c r="CX366" s="343"/>
      <c r="CY366" s="343"/>
      <c r="CZ366" s="343"/>
    </row>
    <row r="367" s="303" customFormat="true" ht="15" customHeight="true" x14ac:dyDescent="0.2">
      <c r="B367" s="305"/>
      <c r="Z367" s="343"/>
      <c r="AA367" s="343"/>
      <c r="AB367" s="343"/>
      <c r="AC367" s="343"/>
      <c r="AD367" s="343"/>
      <c r="AE367" s="343"/>
      <c r="AF367" s="343"/>
      <c r="AG367" s="343"/>
      <c r="AH367" s="343"/>
      <c r="AI367" s="343"/>
      <c r="AJ367" s="343"/>
      <c r="AK367" s="343"/>
      <c r="AL367" s="343"/>
      <c r="AM367" s="343"/>
      <c r="AN367" s="343"/>
      <c r="AO367" s="343"/>
      <c r="AP367" s="343"/>
      <c r="AQ367" s="343"/>
      <c r="AR367" s="343"/>
      <c r="AS367" s="343"/>
      <c r="AT367" s="343"/>
      <c r="AU367" s="343"/>
      <c r="AV367" s="343"/>
      <c r="AW367" s="343"/>
      <c r="AX367" s="343"/>
      <c r="AY367" s="343"/>
      <c r="AZ367" s="343"/>
      <c r="BA367" s="370"/>
      <c r="BB367" s="307"/>
      <c r="BC367" s="370"/>
      <c r="BD367" s="370"/>
      <c r="BE367" s="370"/>
      <c r="BF367" s="370"/>
      <c r="BG367" s="370"/>
      <c r="BH367" s="370"/>
      <c r="BI367" s="370"/>
      <c r="BJ367" s="370"/>
      <c r="BK367" s="370"/>
      <c r="BL367" s="370"/>
      <c r="BM367" s="370"/>
      <c r="BN367" s="370"/>
      <c r="BO367" s="370"/>
      <c r="BP367" s="370"/>
      <c r="BQ367" s="370"/>
      <c r="BR367" s="370"/>
      <c r="BS367" s="370"/>
      <c r="BT367" s="370"/>
      <c r="BU367" s="370"/>
      <c r="BV367" s="370"/>
      <c r="BW367" s="370"/>
      <c r="BX367" s="370"/>
      <c r="BY367" s="370"/>
      <c r="BZ367" s="343"/>
      <c r="CA367" s="343"/>
      <c r="CB367" s="343"/>
      <c r="CC367" s="343"/>
      <c r="CD367" s="343"/>
      <c r="CE367" s="343"/>
      <c r="CF367" s="343"/>
      <c r="CG367" s="343"/>
      <c r="CH367" s="343"/>
      <c r="CI367" s="343"/>
      <c r="CJ367" s="343"/>
      <c r="CK367" s="343"/>
      <c r="CL367" s="343"/>
      <c r="CM367" s="343"/>
      <c r="CN367" s="343"/>
      <c r="CO367" s="343"/>
      <c r="CP367" s="343"/>
      <c r="CQ367" s="343"/>
      <c r="CR367" s="343"/>
      <c r="CS367" s="343"/>
      <c r="CT367" s="343"/>
      <c r="CU367" s="343"/>
      <c r="CV367" s="343"/>
      <c r="CW367" s="343"/>
      <c r="CX367" s="343"/>
      <c r="CY367" s="343"/>
      <c r="CZ367" s="343"/>
    </row>
    <row r="368" s="303" customFormat="true" ht="15" customHeight="true" x14ac:dyDescent="0.2">
      <c r="B368" s="305"/>
      <c r="Z368" s="343"/>
      <c r="AA368" s="343"/>
      <c r="AB368" s="343"/>
      <c r="AC368" s="343"/>
      <c r="AD368" s="343"/>
      <c r="AE368" s="343"/>
      <c r="AF368" s="343"/>
      <c r="AG368" s="343"/>
      <c r="AH368" s="343"/>
      <c r="AI368" s="343"/>
      <c r="AJ368" s="343"/>
      <c r="AK368" s="343"/>
      <c r="AL368" s="343"/>
      <c r="AM368" s="343"/>
      <c r="AN368" s="343"/>
      <c r="AO368" s="343"/>
      <c r="AP368" s="343"/>
      <c r="AQ368" s="343"/>
      <c r="AR368" s="343"/>
      <c r="AS368" s="343"/>
      <c r="AT368" s="343"/>
      <c r="AU368" s="343"/>
      <c r="AV368" s="343"/>
      <c r="AW368" s="343"/>
      <c r="AX368" s="343"/>
      <c r="AY368" s="343"/>
      <c r="AZ368" s="343"/>
      <c r="BA368" s="370"/>
      <c r="BB368" s="307"/>
      <c r="BC368" s="370"/>
      <c r="BD368" s="370"/>
      <c r="BE368" s="370"/>
      <c r="BF368" s="370"/>
      <c r="BG368" s="370"/>
      <c r="BH368" s="370"/>
      <c r="BI368" s="370"/>
      <c r="BJ368" s="370"/>
      <c r="BK368" s="370"/>
      <c r="BL368" s="370"/>
      <c r="BM368" s="370"/>
      <c r="BN368" s="370"/>
      <c r="BO368" s="370"/>
      <c r="BP368" s="370"/>
      <c r="BQ368" s="370"/>
      <c r="BR368" s="370"/>
      <c r="BS368" s="370"/>
      <c r="BT368" s="370"/>
      <c r="BU368" s="370"/>
      <c r="BV368" s="370"/>
      <c r="BW368" s="370"/>
      <c r="BX368" s="370"/>
      <c r="BY368" s="370"/>
      <c r="BZ368" s="343"/>
      <c r="CA368" s="343"/>
      <c r="CB368" s="343"/>
      <c r="CC368" s="343"/>
      <c r="CD368" s="343"/>
      <c r="CE368" s="343"/>
      <c r="CF368" s="343"/>
      <c r="CG368" s="343"/>
      <c r="CH368" s="343"/>
      <c r="CI368" s="343"/>
      <c r="CJ368" s="343"/>
      <c r="CK368" s="343"/>
      <c r="CL368" s="343"/>
      <c r="CM368" s="343"/>
      <c r="CN368" s="343"/>
      <c r="CO368" s="343"/>
      <c r="CP368" s="343"/>
      <c r="CQ368" s="343"/>
      <c r="CR368" s="343"/>
      <c r="CS368" s="343"/>
      <c r="CT368" s="343"/>
      <c r="CU368" s="343"/>
      <c r="CV368" s="343"/>
      <c r="CW368" s="343"/>
      <c r="CX368" s="343"/>
      <c r="CY368" s="343"/>
      <c r="CZ368" s="343"/>
    </row>
    <row r="369" s="303" customFormat="true" ht="15" customHeight="true" x14ac:dyDescent="0.2">
      <c r="B369" s="305"/>
      <c r="Z369" s="343"/>
      <c r="AA369" s="343"/>
      <c r="AB369" s="343"/>
      <c r="AC369" s="343"/>
      <c r="AD369" s="343"/>
      <c r="AE369" s="343"/>
      <c r="AF369" s="343"/>
      <c r="AG369" s="343"/>
      <c r="AH369" s="343"/>
      <c r="AI369" s="343"/>
      <c r="AJ369" s="343"/>
      <c r="AK369" s="343"/>
      <c r="AL369" s="343"/>
      <c r="AM369" s="343"/>
      <c r="AN369" s="343"/>
      <c r="AO369" s="343"/>
      <c r="AP369" s="343"/>
      <c r="AQ369" s="343"/>
      <c r="AR369" s="343"/>
      <c r="AS369" s="343"/>
      <c r="AT369" s="343"/>
      <c r="AU369" s="343"/>
      <c r="AV369" s="343"/>
      <c r="AW369" s="343"/>
      <c r="AX369" s="343"/>
      <c r="AY369" s="343"/>
      <c r="AZ369" s="343"/>
      <c r="BA369" s="370"/>
      <c r="BB369" s="307"/>
      <c r="BC369" s="370"/>
      <c r="BD369" s="370"/>
      <c r="BE369" s="370"/>
      <c r="BF369" s="370"/>
      <c r="BG369" s="370"/>
      <c r="BH369" s="370"/>
      <c r="BI369" s="370"/>
      <c r="BJ369" s="370"/>
      <c r="BK369" s="370"/>
      <c r="BL369" s="370"/>
      <c r="BM369" s="370"/>
      <c r="BN369" s="370"/>
      <c r="BO369" s="370"/>
      <c r="BP369" s="370"/>
      <c r="BQ369" s="370"/>
      <c r="BR369" s="370"/>
      <c r="BS369" s="370"/>
      <c r="BT369" s="370"/>
      <c r="BU369" s="370"/>
      <c r="BV369" s="370"/>
      <c r="BW369" s="370"/>
      <c r="BX369" s="370"/>
      <c r="BY369" s="370"/>
      <c r="BZ369" s="343"/>
      <c r="CA369" s="343"/>
      <c r="CB369" s="343"/>
      <c r="CC369" s="343"/>
      <c r="CD369" s="343"/>
      <c r="CE369" s="343"/>
      <c r="CF369" s="343"/>
      <c r="CG369" s="343"/>
      <c r="CH369" s="343"/>
      <c r="CI369" s="343"/>
      <c r="CJ369" s="343"/>
      <c r="CK369" s="343"/>
      <c r="CL369" s="343"/>
      <c r="CM369" s="343"/>
      <c r="CN369" s="343"/>
      <c r="CO369" s="343"/>
      <c r="CP369" s="343"/>
      <c r="CQ369" s="343"/>
      <c r="CR369" s="343"/>
      <c r="CS369" s="343"/>
      <c r="CT369" s="343"/>
      <c r="CU369" s="343"/>
      <c r="CV369" s="343"/>
      <c r="CW369" s="343"/>
      <c r="CX369" s="343"/>
      <c r="CY369" s="343"/>
      <c r="CZ369" s="343"/>
    </row>
    <row r="370" s="303" customFormat="true" ht="15" customHeight="true" x14ac:dyDescent="0.2">
      <c r="B370" s="305"/>
      <c r="Z370" s="343"/>
      <c r="AA370" s="343"/>
      <c r="AB370" s="343"/>
      <c r="AC370" s="343"/>
      <c r="AD370" s="343"/>
      <c r="AE370" s="343"/>
      <c r="AF370" s="343"/>
      <c r="AG370" s="343"/>
      <c r="AH370" s="343"/>
      <c r="AI370" s="343"/>
      <c r="AJ370" s="343"/>
      <c r="AK370" s="343"/>
      <c r="AL370" s="343"/>
      <c r="AM370" s="343"/>
      <c r="AN370" s="343"/>
      <c r="AO370" s="343"/>
      <c r="AP370" s="343"/>
      <c r="AQ370" s="343"/>
      <c r="AR370" s="343"/>
      <c r="AS370" s="343"/>
      <c r="AT370" s="343"/>
      <c r="AU370" s="343"/>
      <c r="AV370" s="343"/>
      <c r="AW370" s="343"/>
      <c r="AX370" s="343"/>
      <c r="AY370" s="343"/>
      <c r="AZ370" s="343"/>
      <c r="BA370" s="370"/>
      <c r="BB370" s="307"/>
      <c r="BC370" s="370"/>
      <c r="BD370" s="370"/>
      <c r="BE370" s="370"/>
      <c r="BF370" s="370"/>
      <c r="BG370" s="370"/>
      <c r="BH370" s="370"/>
      <c r="BI370" s="370"/>
      <c r="BJ370" s="370"/>
      <c r="BK370" s="370"/>
      <c r="BL370" s="370"/>
      <c r="BM370" s="370"/>
      <c r="BN370" s="370"/>
      <c r="BO370" s="370"/>
      <c r="BP370" s="370"/>
      <c r="BQ370" s="370"/>
      <c r="BR370" s="370"/>
      <c r="BS370" s="370"/>
      <c r="BT370" s="370"/>
      <c r="BU370" s="370"/>
      <c r="BV370" s="370"/>
      <c r="BW370" s="370"/>
      <c r="BX370" s="370"/>
      <c r="BY370" s="370"/>
      <c r="BZ370" s="343"/>
      <c r="CA370" s="343"/>
      <c r="CB370" s="343"/>
      <c r="CC370" s="343"/>
      <c r="CD370" s="343"/>
      <c r="CE370" s="343"/>
      <c r="CF370" s="343"/>
      <c r="CG370" s="343"/>
      <c r="CH370" s="343"/>
      <c r="CI370" s="343"/>
      <c r="CJ370" s="343"/>
      <c r="CK370" s="343"/>
      <c r="CL370" s="343"/>
      <c r="CM370" s="343"/>
      <c r="CN370" s="343"/>
      <c r="CO370" s="343"/>
      <c r="CP370" s="343"/>
      <c r="CQ370" s="343"/>
      <c r="CR370" s="343"/>
      <c r="CS370" s="343"/>
      <c r="CT370" s="343"/>
      <c r="CU370" s="343"/>
      <c r="CV370" s="343"/>
      <c r="CW370" s="343"/>
      <c r="CX370" s="343"/>
      <c r="CY370" s="343"/>
      <c r="CZ370" s="343"/>
    </row>
    <row r="371" s="303" customFormat="true" ht="15" customHeight="true" x14ac:dyDescent="0.2">
      <c r="B371" s="305"/>
      <c r="Z371" s="343"/>
      <c r="AA371" s="343"/>
      <c r="AB371" s="343"/>
      <c r="AC371" s="343"/>
      <c r="AD371" s="343"/>
      <c r="AE371" s="343"/>
      <c r="AF371" s="343"/>
      <c r="AG371" s="343"/>
      <c r="AH371" s="343"/>
      <c r="AI371" s="343"/>
      <c r="AJ371" s="343"/>
      <c r="AK371" s="343"/>
      <c r="AL371" s="343"/>
      <c r="AM371" s="343"/>
      <c r="AN371" s="343"/>
      <c r="AO371" s="343"/>
      <c r="AP371" s="343"/>
      <c r="AQ371" s="343"/>
      <c r="AR371" s="343"/>
      <c r="AS371" s="343"/>
      <c r="AT371" s="343"/>
      <c r="AU371" s="343"/>
      <c r="AV371" s="343"/>
      <c r="AW371" s="343"/>
      <c r="AX371" s="343"/>
      <c r="AY371" s="343"/>
      <c r="AZ371" s="343"/>
      <c r="BA371" s="370"/>
      <c r="BB371" s="307"/>
      <c r="BC371" s="370"/>
      <c r="BD371" s="370"/>
      <c r="BE371" s="370"/>
      <c r="BF371" s="370"/>
      <c r="BG371" s="370"/>
      <c r="BH371" s="370"/>
      <c r="BI371" s="370"/>
      <c r="BJ371" s="370"/>
      <c r="BK371" s="370"/>
      <c r="BL371" s="370"/>
      <c r="BM371" s="370"/>
      <c r="BN371" s="370"/>
      <c r="BO371" s="370"/>
      <c r="BP371" s="370"/>
      <c r="BQ371" s="370"/>
      <c r="BR371" s="370"/>
      <c r="BS371" s="370"/>
      <c r="BT371" s="370"/>
      <c r="BU371" s="370"/>
      <c r="BV371" s="370"/>
      <c r="BW371" s="370"/>
      <c r="BX371" s="370"/>
      <c r="BY371" s="370"/>
      <c r="BZ371" s="343"/>
      <c r="CA371" s="343"/>
      <c r="CB371" s="343"/>
      <c r="CC371" s="343"/>
      <c r="CD371" s="343"/>
      <c r="CE371" s="343"/>
      <c r="CF371" s="343"/>
      <c r="CG371" s="343"/>
      <c r="CH371" s="343"/>
      <c r="CI371" s="343"/>
      <c r="CJ371" s="343"/>
      <c r="CK371" s="343"/>
      <c r="CL371" s="343"/>
      <c r="CM371" s="343"/>
      <c r="CN371" s="343"/>
      <c r="CO371" s="343"/>
      <c r="CP371" s="343"/>
      <c r="CQ371" s="343"/>
      <c r="CR371" s="343"/>
      <c r="CS371" s="343"/>
      <c r="CT371" s="343"/>
      <c r="CU371" s="343"/>
      <c r="CV371" s="343"/>
      <c r="CW371" s="343"/>
      <c r="CX371" s="343"/>
      <c r="CY371" s="343"/>
      <c r="CZ371" s="343"/>
    </row>
    <row r="372" s="303" customFormat="true" ht="15" customHeight="true" x14ac:dyDescent="0.2">
      <c r="B372" s="305"/>
      <c r="Z372" s="343"/>
      <c r="AA372" s="343"/>
      <c r="AB372" s="343"/>
      <c r="AC372" s="343"/>
      <c r="AD372" s="343"/>
      <c r="AE372" s="343"/>
      <c r="AF372" s="343"/>
      <c r="AG372" s="343"/>
      <c r="AH372" s="343"/>
      <c r="AI372" s="343"/>
      <c r="AJ372" s="343"/>
      <c r="AK372" s="343"/>
      <c r="AL372" s="343"/>
      <c r="AM372" s="343"/>
      <c r="AN372" s="343"/>
      <c r="AO372" s="343"/>
      <c r="AP372" s="343"/>
      <c r="AQ372" s="343"/>
      <c r="AR372" s="343"/>
      <c r="AS372" s="343"/>
      <c r="AT372" s="343"/>
      <c r="AU372" s="343"/>
      <c r="AV372" s="343"/>
      <c r="AW372" s="343"/>
      <c r="AX372" s="343"/>
      <c r="AY372" s="343"/>
      <c r="AZ372" s="343"/>
      <c r="BA372" s="370"/>
      <c r="BB372" s="307"/>
      <c r="BC372" s="370"/>
      <c r="BD372" s="370"/>
      <c r="BE372" s="370"/>
      <c r="BF372" s="370"/>
      <c r="BG372" s="370"/>
      <c r="BH372" s="370"/>
      <c r="BI372" s="370"/>
      <c r="BJ372" s="370"/>
      <c r="BK372" s="370"/>
      <c r="BL372" s="370"/>
      <c r="BM372" s="370"/>
      <c r="BN372" s="370"/>
      <c r="BO372" s="370"/>
      <c r="BP372" s="370"/>
      <c r="BQ372" s="370"/>
      <c r="BR372" s="370"/>
      <c r="BS372" s="370"/>
      <c r="BT372" s="370"/>
      <c r="BU372" s="370"/>
      <c r="BV372" s="370"/>
      <c r="BW372" s="370"/>
      <c r="BX372" s="370"/>
      <c r="BY372" s="370"/>
      <c r="BZ372" s="343"/>
      <c r="CA372" s="343"/>
      <c r="CB372" s="343"/>
      <c r="CC372" s="343"/>
      <c r="CD372" s="343"/>
      <c r="CE372" s="343"/>
      <c r="CF372" s="343"/>
      <c r="CG372" s="343"/>
      <c r="CH372" s="343"/>
      <c r="CI372" s="343"/>
      <c r="CJ372" s="343"/>
      <c r="CK372" s="343"/>
      <c r="CL372" s="343"/>
      <c r="CM372" s="343"/>
      <c r="CN372" s="343"/>
      <c r="CO372" s="343"/>
      <c r="CP372" s="343"/>
      <c r="CQ372" s="343"/>
      <c r="CR372" s="343"/>
      <c r="CS372" s="343"/>
      <c r="CT372" s="343"/>
      <c r="CU372" s="343"/>
      <c r="CV372" s="343"/>
      <c r="CW372" s="343"/>
      <c r="CX372" s="343"/>
      <c r="CY372" s="343"/>
      <c r="CZ372" s="343"/>
    </row>
    <row r="373" s="303" customFormat="true" ht="15" customHeight="true" x14ac:dyDescent="0.2">
      <c r="B373" s="305"/>
      <c r="Z373" s="343"/>
      <c r="AA373" s="343"/>
      <c r="AB373" s="343"/>
      <c r="AC373" s="343"/>
      <c r="AD373" s="343"/>
      <c r="AE373" s="343"/>
      <c r="AF373" s="343"/>
      <c r="AG373" s="343"/>
      <c r="AH373" s="343"/>
      <c r="AI373" s="343"/>
      <c r="AJ373" s="343"/>
      <c r="AK373" s="343"/>
      <c r="AL373" s="343"/>
      <c r="AM373" s="343"/>
      <c r="AN373" s="343"/>
      <c r="AO373" s="343"/>
      <c r="AP373" s="343"/>
      <c r="AQ373" s="343"/>
      <c r="AR373" s="343"/>
      <c r="AS373" s="343"/>
      <c r="AT373" s="343"/>
      <c r="AU373" s="343"/>
      <c r="AV373" s="343"/>
      <c r="AW373" s="343"/>
      <c r="AX373" s="343"/>
      <c r="AY373" s="343"/>
      <c r="AZ373" s="343"/>
      <c r="BA373" s="370"/>
      <c r="BB373" s="307"/>
      <c r="BC373" s="370"/>
      <c r="BD373" s="370"/>
      <c r="BE373" s="370"/>
      <c r="BF373" s="370"/>
      <c r="BG373" s="370"/>
      <c r="BH373" s="370"/>
      <c r="BI373" s="370"/>
      <c r="BJ373" s="370"/>
      <c r="BK373" s="370"/>
      <c r="BL373" s="370"/>
      <c r="BM373" s="370"/>
      <c r="BN373" s="370"/>
      <c r="BO373" s="370"/>
      <c r="BP373" s="370"/>
      <c r="BQ373" s="370"/>
      <c r="BR373" s="370"/>
      <c r="BS373" s="370"/>
      <c r="BT373" s="370"/>
      <c r="BU373" s="370"/>
      <c r="BV373" s="370"/>
      <c r="BW373" s="370"/>
      <c r="BX373" s="370"/>
      <c r="BY373" s="370"/>
      <c r="BZ373" s="343"/>
      <c r="CA373" s="343"/>
      <c r="CB373" s="343"/>
      <c r="CC373" s="343"/>
      <c r="CD373" s="343"/>
      <c r="CE373" s="343"/>
      <c r="CF373" s="343"/>
      <c r="CG373" s="343"/>
      <c r="CH373" s="343"/>
      <c r="CI373" s="343"/>
      <c r="CJ373" s="343"/>
      <c r="CK373" s="343"/>
      <c r="CL373" s="343"/>
      <c r="CM373" s="343"/>
      <c r="CN373" s="343"/>
      <c r="CO373" s="343"/>
      <c r="CP373" s="343"/>
      <c r="CQ373" s="343"/>
      <c r="CR373" s="343"/>
      <c r="CS373" s="343"/>
      <c r="CT373" s="343"/>
      <c r="CU373" s="343"/>
      <c r="CV373" s="343"/>
      <c r="CW373" s="343"/>
      <c r="CX373" s="343"/>
      <c r="CY373" s="343"/>
      <c r="CZ373" s="343"/>
    </row>
    <row r="374" s="303" customFormat="true" ht="15" customHeight="true" x14ac:dyDescent="0.2">
      <c r="B374" s="305"/>
      <c r="Z374" s="343"/>
      <c r="AA374" s="343"/>
      <c r="AB374" s="343"/>
      <c r="AC374" s="343"/>
      <c r="AD374" s="343"/>
      <c r="AE374" s="343"/>
      <c r="AF374" s="343"/>
      <c r="AG374" s="343"/>
      <c r="AH374" s="343"/>
      <c r="AI374" s="343"/>
      <c r="AJ374" s="343"/>
      <c r="AK374" s="343"/>
      <c r="AL374" s="343"/>
      <c r="AM374" s="343"/>
      <c r="AN374" s="343"/>
      <c r="AO374" s="343"/>
      <c r="AP374" s="343"/>
      <c r="AQ374" s="343"/>
      <c r="AR374" s="343"/>
      <c r="AS374" s="343"/>
      <c r="AT374" s="343"/>
      <c r="AU374" s="343"/>
      <c r="AV374" s="343"/>
      <c r="AW374" s="343"/>
      <c r="AX374" s="343"/>
      <c r="AY374" s="343"/>
      <c r="AZ374" s="343"/>
      <c r="BA374" s="370"/>
      <c r="BB374" s="307"/>
      <c r="BC374" s="370"/>
      <c r="BD374" s="370"/>
      <c r="BE374" s="370"/>
      <c r="BF374" s="370"/>
      <c r="BG374" s="370"/>
      <c r="BH374" s="370"/>
      <c r="BI374" s="370"/>
      <c r="BJ374" s="370"/>
      <c r="BK374" s="370"/>
      <c r="BL374" s="370"/>
      <c r="BM374" s="370"/>
      <c r="BN374" s="370"/>
      <c r="BO374" s="370"/>
      <c r="BP374" s="370"/>
      <c r="BQ374" s="370"/>
      <c r="BR374" s="370"/>
      <c r="BS374" s="370"/>
      <c r="BT374" s="370"/>
      <c r="BU374" s="370"/>
      <c r="BV374" s="370"/>
      <c r="BW374" s="370"/>
      <c r="BX374" s="370"/>
      <c r="BY374" s="370"/>
      <c r="BZ374" s="343"/>
      <c r="CA374" s="343"/>
      <c r="CB374" s="343"/>
      <c r="CC374" s="343"/>
      <c r="CD374" s="343"/>
      <c r="CE374" s="343"/>
      <c r="CF374" s="343"/>
      <c r="CG374" s="343"/>
      <c r="CH374" s="343"/>
      <c r="CI374" s="343"/>
      <c r="CJ374" s="343"/>
      <c r="CK374" s="343"/>
      <c r="CL374" s="343"/>
      <c r="CM374" s="343"/>
      <c r="CN374" s="343"/>
      <c r="CO374" s="343"/>
      <c r="CP374" s="343"/>
      <c r="CQ374" s="343"/>
      <c r="CR374" s="343"/>
      <c r="CS374" s="343"/>
      <c r="CT374" s="343"/>
      <c r="CU374" s="343"/>
      <c r="CV374" s="343"/>
      <c r="CW374" s="343"/>
      <c r="CX374" s="343"/>
      <c r="CY374" s="343"/>
      <c r="CZ374" s="343"/>
    </row>
    <row r="375" s="303" customFormat="true" ht="15" customHeight="true" x14ac:dyDescent="0.2">
      <c r="B375" s="305"/>
      <c r="Z375" s="343"/>
      <c r="AA375" s="343"/>
      <c r="AB375" s="343"/>
      <c r="AC375" s="343"/>
      <c r="AD375" s="343"/>
      <c r="AE375" s="343"/>
      <c r="AF375" s="343"/>
      <c r="AG375" s="343"/>
      <c r="AH375" s="343"/>
      <c r="AI375" s="343"/>
      <c r="AJ375" s="343"/>
      <c r="AK375" s="343"/>
      <c r="AL375" s="343"/>
      <c r="AM375" s="343"/>
      <c r="AN375" s="343"/>
      <c r="AO375" s="343"/>
      <c r="AP375" s="343"/>
      <c r="AQ375" s="343"/>
      <c r="AR375" s="343"/>
      <c r="AS375" s="343"/>
      <c r="AT375" s="343"/>
      <c r="AU375" s="343"/>
      <c r="AV375" s="343"/>
      <c r="AW375" s="343"/>
      <c r="AX375" s="343"/>
      <c r="AY375" s="343"/>
      <c r="AZ375" s="343"/>
      <c r="BA375" s="304"/>
      <c r="BB375" s="302"/>
      <c r="BC375" s="302"/>
      <c r="BD375" s="302"/>
      <c r="BE375" s="302"/>
      <c r="BF375" s="302"/>
      <c r="BG375" s="302"/>
      <c r="BH375" s="302"/>
      <c r="BI375" s="302"/>
      <c r="BJ375" s="302"/>
      <c r="BK375" s="302"/>
      <c r="BL375" s="302"/>
      <c r="BM375" s="302"/>
      <c r="BN375" s="302"/>
      <c r="BO375" s="302"/>
      <c r="BP375" s="302"/>
      <c r="BQ375" s="302"/>
      <c r="BR375" s="302"/>
      <c r="BS375" s="302"/>
      <c r="BT375" s="302"/>
      <c r="BU375" s="302"/>
      <c r="BV375" s="302"/>
      <c r="BW375" s="302"/>
      <c r="BX375" s="302"/>
      <c r="BY375" s="304"/>
      <c r="BZ375" s="342"/>
      <c r="CA375" s="342"/>
      <c r="CB375" s="342"/>
      <c r="CC375" s="342"/>
      <c r="CD375" s="342"/>
      <c r="CE375" s="342"/>
      <c r="CF375" s="342"/>
      <c r="CG375" s="342"/>
      <c r="CH375" s="342"/>
      <c r="CI375" s="342"/>
      <c r="CJ375" s="342"/>
      <c r="CK375" s="342"/>
      <c r="CL375" s="342"/>
      <c r="CM375" s="342"/>
      <c r="CN375" s="342"/>
      <c r="CO375" s="342"/>
      <c r="CP375" s="342"/>
      <c r="CQ375" s="342"/>
      <c r="CR375" s="342"/>
      <c r="CS375" s="342"/>
      <c r="CT375" s="342"/>
      <c r="CU375" s="342"/>
      <c r="CV375" s="342"/>
      <c r="CW375" s="342"/>
      <c r="CX375" s="342"/>
      <c r="CY375" s="342"/>
      <c r="CZ375" s="342"/>
    </row>
    <row r="376" s="303" customFormat="true" ht="15" customHeight="true" x14ac:dyDescent="0.2">
      <c r="B376" s="305"/>
      <c r="Z376" s="343"/>
      <c r="AA376" s="343"/>
      <c r="AB376" s="343"/>
      <c r="AC376" s="343"/>
      <c r="AD376" s="343"/>
      <c r="AE376" s="343"/>
      <c r="AF376" s="343"/>
      <c r="AG376" s="343"/>
      <c r="AH376" s="343"/>
      <c r="AI376" s="343"/>
      <c r="AJ376" s="343"/>
      <c r="AK376" s="343"/>
      <c r="AL376" s="343"/>
      <c r="AM376" s="343"/>
      <c r="AN376" s="343"/>
      <c r="AO376" s="343"/>
      <c r="AP376" s="343"/>
      <c r="AQ376" s="343"/>
      <c r="AR376" s="343"/>
      <c r="AS376" s="343"/>
      <c r="AT376" s="343"/>
      <c r="AU376" s="343"/>
      <c r="AV376" s="343"/>
      <c r="AW376" s="343"/>
      <c r="AX376" s="343"/>
      <c r="AY376" s="343"/>
      <c r="AZ376" s="343"/>
      <c r="BA376" s="304"/>
      <c r="BB376" s="302"/>
      <c r="BC376" s="302"/>
      <c r="BD376" s="302"/>
      <c r="BE376" s="302"/>
      <c r="BF376" s="302"/>
      <c r="BG376" s="302"/>
      <c r="BH376" s="302"/>
      <c r="BI376" s="302"/>
      <c r="BJ376" s="302"/>
      <c r="BK376" s="302"/>
      <c r="BL376" s="302"/>
      <c r="BM376" s="302"/>
      <c r="BN376" s="302"/>
      <c r="BO376" s="302"/>
      <c r="BP376" s="302"/>
      <c r="BQ376" s="302"/>
      <c r="BR376" s="302"/>
      <c r="BS376" s="302"/>
      <c r="BT376" s="302"/>
      <c r="BU376" s="302"/>
      <c r="BV376" s="302"/>
      <c r="BW376" s="302"/>
      <c r="BX376" s="302"/>
      <c r="BY376" s="304"/>
      <c r="BZ376" s="342"/>
      <c r="CA376" s="342"/>
      <c r="CB376" s="342"/>
      <c r="CC376" s="342"/>
      <c r="CD376" s="342"/>
      <c r="CE376" s="342"/>
      <c r="CF376" s="342"/>
      <c r="CG376" s="342"/>
      <c r="CH376" s="342"/>
      <c r="CI376" s="342"/>
      <c r="CJ376" s="342"/>
      <c r="CK376" s="342"/>
      <c r="CL376" s="342"/>
      <c r="CM376" s="342"/>
      <c r="CN376" s="342"/>
      <c r="CO376" s="342"/>
      <c r="CP376" s="342"/>
      <c r="CQ376" s="342"/>
      <c r="CR376" s="342"/>
      <c r="CS376" s="342"/>
      <c r="CT376" s="342"/>
      <c r="CU376" s="342"/>
      <c r="CV376" s="342"/>
      <c r="CW376" s="342"/>
      <c r="CX376" s="342"/>
      <c r="CY376" s="342"/>
      <c r="CZ376" s="342"/>
    </row>
    <row r="377" s="303" customFormat="true" ht="15" customHeight="true" x14ac:dyDescent="0.2">
      <c r="B377" s="305"/>
      <c r="Z377" s="343"/>
      <c r="AA377" s="343"/>
      <c r="AB377" s="343"/>
      <c r="AC377" s="343"/>
      <c r="AD377" s="343"/>
      <c r="AE377" s="343"/>
      <c r="AF377" s="343"/>
      <c r="AG377" s="343"/>
      <c r="AH377" s="343"/>
      <c r="AI377" s="343"/>
      <c r="AJ377" s="343"/>
      <c r="AK377" s="343"/>
      <c r="AL377" s="343"/>
      <c r="AM377" s="343"/>
      <c r="AN377" s="343"/>
      <c r="AO377" s="343"/>
      <c r="AP377" s="343"/>
      <c r="AQ377" s="343"/>
      <c r="AR377" s="343"/>
      <c r="AS377" s="343"/>
      <c r="AT377" s="343"/>
      <c r="AU377" s="343"/>
      <c r="AV377" s="343"/>
      <c r="AW377" s="343"/>
      <c r="AX377" s="343"/>
      <c r="AY377" s="343"/>
      <c r="AZ377" s="343"/>
      <c r="BA377" s="304"/>
      <c r="BB377" s="302"/>
      <c r="BC377" s="302"/>
      <c r="BD377" s="302"/>
      <c r="BE377" s="302"/>
      <c r="BF377" s="302"/>
      <c r="BG377" s="302"/>
      <c r="BH377" s="302"/>
      <c r="BI377" s="302"/>
      <c r="BJ377" s="302"/>
      <c r="BK377" s="302"/>
      <c r="BL377" s="302"/>
      <c r="BM377" s="302"/>
      <c r="BN377" s="302"/>
      <c r="BO377" s="302"/>
      <c r="BP377" s="302"/>
      <c r="BQ377" s="302"/>
      <c r="BR377" s="302"/>
      <c r="BS377" s="302"/>
      <c r="BT377" s="302"/>
      <c r="BU377" s="302"/>
      <c r="BV377" s="302"/>
      <c r="BW377" s="302"/>
      <c r="BX377" s="302"/>
      <c r="BY377" s="304"/>
      <c r="BZ377" s="342"/>
      <c r="CA377" s="342"/>
      <c r="CB377" s="342"/>
      <c r="CC377" s="342"/>
      <c r="CD377" s="342"/>
      <c r="CE377" s="342"/>
      <c r="CF377" s="342"/>
      <c r="CG377" s="342"/>
      <c r="CH377" s="342"/>
      <c r="CI377" s="342"/>
      <c r="CJ377" s="342"/>
      <c r="CK377" s="342"/>
      <c r="CL377" s="342"/>
      <c r="CM377" s="342"/>
      <c r="CN377" s="342"/>
      <c r="CO377" s="342"/>
      <c r="CP377" s="342"/>
      <c r="CQ377" s="342"/>
      <c r="CR377" s="342"/>
      <c r="CS377" s="342"/>
      <c r="CT377" s="342"/>
      <c r="CU377" s="342"/>
      <c r="CV377" s="342"/>
      <c r="CW377" s="342"/>
      <c r="CX377" s="342"/>
      <c r="CY377" s="342"/>
      <c r="CZ377" s="342"/>
    </row>
    <row r="378" s="303" customFormat="true" ht="15" customHeight="true" x14ac:dyDescent="0.2">
      <c r="B378" s="305"/>
      <c r="Z378" s="343"/>
      <c r="AA378" s="343"/>
      <c r="AB378" s="343"/>
      <c r="AC378" s="343"/>
      <c r="AD378" s="343"/>
      <c r="AE378" s="343"/>
      <c r="AF378" s="343"/>
      <c r="AG378" s="343"/>
      <c r="AH378" s="343"/>
      <c r="AI378" s="343"/>
      <c r="AJ378" s="343"/>
      <c r="AK378" s="343"/>
      <c r="AL378" s="343"/>
      <c r="AM378" s="343"/>
      <c r="AN378" s="343"/>
      <c r="AO378" s="343"/>
      <c r="AP378" s="343"/>
      <c r="AQ378" s="343"/>
      <c r="AR378" s="343"/>
      <c r="AS378" s="343"/>
      <c r="AT378" s="343"/>
      <c r="AU378" s="343"/>
      <c r="AV378" s="343"/>
      <c r="AW378" s="343"/>
      <c r="AX378" s="343"/>
      <c r="AY378" s="343"/>
      <c r="AZ378" s="343"/>
      <c r="BA378" s="304"/>
      <c r="BB378" s="302"/>
      <c r="BC378" s="302"/>
      <c r="BD378" s="302"/>
      <c r="BE378" s="302"/>
      <c r="BF378" s="302"/>
      <c r="BG378" s="302"/>
      <c r="BH378" s="302"/>
      <c r="BI378" s="302"/>
      <c r="BJ378" s="302"/>
      <c r="BK378" s="302"/>
      <c r="BL378" s="302"/>
      <c r="BM378" s="302"/>
      <c r="BN378" s="302"/>
      <c r="BO378" s="302"/>
      <c r="BP378" s="302"/>
      <c r="BQ378" s="302"/>
      <c r="BR378" s="302"/>
      <c r="BS378" s="302"/>
      <c r="BT378" s="302"/>
      <c r="BU378" s="302"/>
      <c r="BV378" s="302"/>
      <c r="BW378" s="302"/>
      <c r="BX378" s="302"/>
      <c r="BY378" s="304"/>
      <c r="BZ378" s="342"/>
      <c r="CA378" s="342"/>
      <c r="CB378" s="342"/>
      <c r="CC378" s="342"/>
      <c r="CD378" s="342"/>
      <c r="CE378" s="342"/>
      <c r="CF378" s="342"/>
      <c r="CG378" s="342"/>
      <c r="CH378" s="342"/>
      <c r="CI378" s="342"/>
      <c r="CJ378" s="342"/>
      <c r="CK378" s="342"/>
      <c r="CL378" s="342"/>
      <c r="CM378" s="342"/>
      <c r="CN378" s="342"/>
      <c r="CO378" s="342"/>
      <c r="CP378" s="342"/>
      <c r="CQ378" s="342"/>
      <c r="CR378" s="342"/>
      <c r="CS378" s="342"/>
      <c r="CT378" s="342"/>
      <c r="CU378" s="342"/>
      <c r="CV378" s="342"/>
      <c r="CW378" s="342"/>
      <c r="CX378" s="342"/>
      <c r="CY378" s="342"/>
      <c r="CZ378" s="342"/>
    </row>
    <row r="379" s="303" customFormat="true" ht="15" customHeight="true" x14ac:dyDescent="0.2">
      <c r="B379" s="305"/>
      <c r="Z379" s="343"/>
      <c r="AA379" s="343"/>
      <c r="AB379" s="343"/>
      <c r="AC379" s="343"/>
      <c r="AD379" s="343"/>
      <c r="AE379" s="343"/>
      <c r="AF379" s="343"/>
      <c r="AG379" s="343"/>
      <c r="AH379" s="343"/>
      <c r="AI379" s="343"/>
      <c r="AJ379" s="343"/>
      <c r="AK379" s="343"/>
      <c r="AL379" s="343"/>
      <c r="AM379" s="343"/>
      <c r="AN379" s="343"/>
      <c r="AO379" s="343"/>
      <c r="AP379" s="343"/>
      <c r="AQ379" s="343"/>
      <c r="AR379" s="343"/>
      <c r="AS379" s="343"/>
      <c r="AT379" s="343"/>
      <c r="AU379" s="343"/>
      <c r="AV379" s="343"/>
      <c r="AW379" s="343"/>
      <c r="AX379" s="343"/>
      <c r="AY379" s="343"/>
      <c r="AZ379" s="343"/>
      <c r="BA379" s="304"/>
      <c r="BB379" s="302"/>
      <c r="BC379" s="302"/>
      <c r="BD379" s="302"/>
      <c r="BE379" s="302"/>
      <c r="BF379" s="302"/>
      <c r="BG379" s="302"/>
      <c r="BH379" s="302"/>
      <c r="BI379" s="302"/>
      <c r="BJ379" s="302"/>
      <c r="BK379" s="302"/>
      <c r="BL379" s="302"/>
      <c r="BM379" s="302"/>
      <c r="BN379" s="302"/>
      <c r="BO379" s="302"/>
      <c r="BP379" s="302"/>
      <c r="BQ379" s="302"/>
      <c r="BR379" s="302"/>
      <c r="BS379" s="302"/>
      <c r="BT379" s="302"/>
      <c r="BU379" s="302"/>
      <c r="BV379" s="302"/>
      <c r="BW379" s="302"/>
      <c r="BX379" s="302"/>
      <c r="BY379" s="304"/>
      <c r="BZ379" s="342"/>
      <c r="CA379" s="342"/>
      <c r="CB379" s="342"/>
      <c r="CC379" s="342"/>
      <c r="CD379" s="342"/>
      <c r="CE379" s="342"/>
      <c r="CF379" s="342"/>
      <c r="CG379" s="342"/>
      <c r="CH379" s="342"/>
      <c r="CI379" s="342"/>
      <c r="CJ379" s="342"/>
      <c r="CK379" s="342"/>
      <c r="CL379" s="342"/>
      <c r="CM379" s="342"/>
      <c r="CN379" s="342"/>
      <c r="CO379" s="342"/>
      <c r="CP379" s="342"/>
      <c r="CQ379" s="342"/>
      <c r="CR379" s="342"/>
      <c r="CS379" s="342"/>
      <c r="CT379" s="342"/>
      <c r="CU379" s="342"/>
      <c r="CV379" s="342"/>
      <c r="CW379" s="342"/>
      <c r="CX379" s="342"/>
      <c r="CY379" s="342"/>
      <c r="CZ379" s="342"/>
    </row>
    <row r="380" s="303" customFormat="true" ht="15" customHeight="true" x14ac:dyDescent="0.2">
      <c r="B380" s="305"/>
      <c r="Z380" s="343"/>
      <c r="AA380" s="343"/>
      <c r="AB380" s="343"/>
      <c r="AC380" s="343"/>
      <c r="AD380" s="343"/>
      <c r="AE380" s="343"/>
      <c r="AF380" s="343"/>
      <c r="AG380" s="343"/>
      <c r="AH380" s="343"/>
      <c r="AI380" s="343"/>
      <c r="AJ380" s="343"/>
      <c r="AK380" s="343"/>
      <c r="AL380" s="343"/>
      <c r="AM380" s="343"/>
      <c r="AN380" s="343"/>
      <c r="AO380" s="343"/>
      <c r="AP380" s="343"/>
      <c r="AQ380" s="343"/>
      <c r="AR380" s="343"/>
      <c r="AS380" s="343"/>
      <c r="AT380" s="343"/>
      <c r="AU380" s="343"/>
      <c r="AV380" s="343"/>
      <c r="AW380" s="343"/>
      <c r="AX380" s="343"/>
      <c r="AY380" s="343"/>
      <c r="AZ380" s="343"/>
      <c r="BA380" s="304"/>
      <c r="BB380" s="302"/>
      <c r="BC380" s="302"/>
      <c r="BD380" s="302"/>
      <c r="BE380" s="302"/>
      <c r="BF380" s="302"/>
      <c r="BG380" s="302"/>
      <c r="BH380" s="302"/>
      <c r="BI380" s="302"/>
      <c r="BJ380" s="302"/>
      <c r="BK380" s="302"/>
      <c r="BL380" s="302"/>
      <c r="BM380" s="302"/>
      <c r="BN380" s="302"/>
      <c r="BO380" s="302"/>
      <c r="BP380" s="302"/>
      <c r="BQ380" s="302"/>
      <c r="BR380" s="302"/>
      <c r="BS380" s="302"/>
      <c r="BT380" s="302"/>
      <c r="BU380" s="302"/>
      <c r="BV380" s="302"/>
      <c r="BW380" s="302"/>
      <c r="BX380" s="302"/>
      <c r="BY380" s="304"/>
      <c r="BZ380" s="342"/>
      <c r="CA380" s="342"/>
      <c r="CB380" s="342"/>
      <c r="CC380" s="342"/>
      <c r="CD380" s="342"/>
      <c r="CE380" s="342"/>
      <c r="CF380" s="342"/>
      <c r="CG380" s="342"/>
      <c r="CH380" s="342"/>
      <c r="CI380" s="342"/>
      <c r="CJ380" s="342"/>
      <c r="CK380" s="342"/>
      <c r="CL380" s="342"/>
      <c r="CM380" s="342"/>
      <c r="CN380" s="342"/>
      <c r="CO380" s="342"/>
      <c r="CP380" s="342"/>
      <c r="CQ380" s="342"/>
      <c r="CR380" s="342"/>
      <c r="CS380" s="342"/>
      <c r="CT380" s="342"/>
      <c r="CU380" s="342"/>
      <c r="CV380" s="342"/>
      <c r="CW380" s="342"/>
      <c r="CX380" s="342"/>
      <c r="CY380" s="342"/>
      <c r="CZ380" s="342"/>
    </row>
    <row r="381" s="303" customFormat="true" ht="15" customHeight="true" x14ac:dyDescent="0.2">
      <c r="B381" s="305"/>
      <c r="Z381" s="343"/>
      <c r="AA381" s="343"/>
      <c r="AB381" s="343"/>
      <c r="AC381" s="343"/>
      <c r="AD381" s="343"/>
      <c r="AE381" s="343"/>
      <c r="AF381" s="343"/>
      <c r="AG381" s="343"/>
      <c r="AH381" s="343"/>
      <c r="AI381" s="343"/>
      <c r="AJ381" s="343"/>
      <c r="AK381" s="343"/>
      <c r="AL381" s="343"/>
      <c r="AM381" s="343"/>
      <c r="AN381" s="343"/>
      <c r="AO381" s="343"/>
      <c r="AP381" s="343"/>
      <c r="AQ381" s="343"/>
      <c r="AR381" s="343"/>
      <c r="AS381" s="343"/>
      <c r="AT381" s="343"/>
      <c r="AU381" s="343"/>
      <c r="AV381" s="343"/>
      <c r="AW381" s="343"/>
      <c r="AX381" s="343"/>
      <c r="AY381" s="343"/>
      <c r="AZ381" s="343"/>
      <c r="BA381" s="304"/>
      <c r="BB381" s="302"/>
      <c r="BC381" s="302"/>
      <c r="BD381" s="302"/>
      <c r="BE381" s="302"/>
      <c r="BF381" s="302"/>
      <c r="BG381" s="302"/>
      <c r="BH381" s="302"/>
      <c r="BI381" s="302"/>
      <c r="BJ381" s="302"/>
      <c r="BK381" s="302"/>
      <c r="BL381" s="302"/>
      <c r="BM381" s="302"/>
      <c r="BN381" s="302"/>
      <c r="BO381" s="302"/>
      <c r="BP381" s="302"/>
      <c r="BQ381" s="302"/>
      <c r="BR381" s="302"/>
      <c r="BS381" s="302"/>
      <c r="BT381" s="302"/>
      <c r="BU381" s="302"/>
      <c r="BV381" s="302"/>
      <c r="BW381" s="302"/>
      <c r="BX381" s="302"/>
      <c r="BY381" s="304"/>
      <c r="BZ381" s="342"/>
      <c r="CA381" s="342"/>
      <c r="CB381" s="342"/>
      <c r="CC381" s="342"/>
      <c r="CD381" s="342"/>
      <c r="CE381" s="342"/>
      <c r="CF381" s="342"/>
      <c r="CG381" s="342"/>
      <c r="CH381" s="342"/>
      <c r="CI381" s="342"/>
      <c r="CJ381" s="342"/>
      <c r="CK381" s="342"/>
      <c r="CL381" s="342"/>
      <c r="CM381" s="342"/>
      <c r="CN381" s="342"/>
      <c r="CO381" s="342"/>
      <c r="CP381" s="342"/>
      <c r="CQ381" s="342"/>
      <c r="CR381" s="342"/>
      <c r="CS381" s="342"/>
      <c r="CT381" s="342"/>
      <c r="CU381" s="342"/>
      <c r="CV381" s="342"/>
      <c r="CW381" s="342"/>
      <c r="CX381" s="342"/>
      <c r="CY381" s="342"/>
      <c r="CZ381" s="342"/>
    </row>
    <row r="382" s="303" customFormat="true" ht="15" customHeight="true" x14ac:dyDescent="0.2">
      <c r="B382" s="305"/>
      <c r="Z382" s="343"/>
      <c r="AA382" s="343"/>
      <c r="AB382" s="343"/>
      <c r="AC382" s="343"/>
      <c r="AD382" s="343"/>
      <c r="AE382" s="343"/>
      <c r="AF382" s="343"/>
      <c r="AG382" s="343"/>
      <c r="AH382" s="343"/>
      <c r="AI382" s="343"/>
      <c r="AJ382" s="343"/>
      <c r="AK382" s="343"/>
      <c r="AL382" s="343"/>
      <c r="AM382" s="343"/>
      <c r="AN382" s="343"/>
      <c r="AO382" s="343"/>
      <c r="AP382" s="343"/>
      <c r="AQ382" s="343"/>
      <c r="AR382" s="343"/>
      <c r="AS382" s="343"/>
      <c r="AT382" s="343"/>
      <c r="AU382" s="343"/>
      <c r="AV382" s="343"/>
      <c r="AW382" s="343"/>
      <c r="AX382" s="343"/>
      <c r="AY382" s="343"/>
      <c r="AZ382" s="343"/>
      <c r="BA382" s="304"/>
      <c r="BB382" s="302"/>
      <c r="BC382" s="302"/>
      <c r="BD382" s="302"/>
      <c r="BE382" s="302"/>
      <c r="BF382" s="302"/>
      <c r="BG382" s="302"/>
      <c r="BH382" s="302"/>
      <c r="BI382" s="302"/>
      <c r="BJ382" s="302"/>
      <c r="BK382" s="302"/>
      <c r="BL382" s="302"/>
      <c r="BM382" s="302"/>
      <c r="BN382" s="302"/>
      <c r="BO382" s="302"/>
      <c r="BP382" s="302"/>
      <c r="BQ382" s="302"/>
      <c r="BR382" s="302"/>
      <c r="BS382" s="302"/>
      <c r="BT382" s="302"/>
      <c r="BU382" s="302"/>
      <c r="BV382" s="302"/>
      <c r="BW382" s="302"/>
      <c r="BX382" s="302"/>
      <c r="BY382" s="304"/>
      <c r="BZ382" s="342"/>
      <c r="CA382" s="342"/>
      <c r="CB382" s="342"/>
      <c r="CC382" s="342"/>
      <c r="CD382" s="342"/>
      <c r="CE382" s="342"/>
      <c r="CF382" s="342"/>
      <c r="CG382" s="342"/>
      <c r="CH382" s="342"/>
      <c r="CI382" s="342"/>
      <c r="CJ382" s="342"/>
      <c r="CK382" s="342"/>
      <c r="CL382" s="342"/>
      <c r="CM382" s="342"/>
      <c r="CN382" s="342"/>
      <c r="CO382" s="342"/>
      <c r="CP382" s="342"/>
      <c r="CQ382" s="342"/>
      <c r="CR382" s="342"/>
      <c r="CS382" s="342"/>
      <c r="CT382" s="342"/>
      <c r="CU382" s="342"/>
      <c r="CV382" s="342"/>
      <c r="CW382" s="342"/>
      <c r="CX382" s="342"/>
      <c r="CY382" s="342"/>
      <c r="CZ382" s="342"/>
    </row>
    <row r="383" s="303" customFormat="true" ht="15" customHeight="true" x14ac:dyDescent="0.2">
      <c r="B383" s="305"/>
      <c r="Z383" s="343"/>
      <c r="AA383" s="343"/>
      <c r="AB383" s="343"/>
      <c r="AC383" s="343"/>
      <c r="AD383" s="343"/>
      <c r="AE383" s="343"/>
      <c r="AF383" s="343"/>
      <c r="AG383" s="343"/>
      <c r="AH383" s="343"/>
      <c r="AI383" s="343"/>
      <c r="AJ383" s="343"/>
      <c r="AK383" s="343"/>
      <c r="AL383" s="343"/>
      <c r="AM383" s="343"/>
      <c r="AN383" s="343"/>
      <c r="AO383" s="343"/>
      <c r="AP383" s="343"/>
      <c r="AQ383" s="343"/>
      <c r="AR383" s="343"/>
      <c r="AS383" s="343"/>
      <c r="AT383" s="343"/>
      <c r="AU383" s="343"/>
      <c r="AV383" s="343"/>
      <c r="AW383" s="343"/>
      <c r="AX383" s="343"/>
      <c r="AY383" s="343"/>
      <c r="AZ383" s="343"/>
      <c r="BA383" s="304"/>
      <c r="BB383" s="302"/>
      <c r="BC383" s="302"/>
      <c r="BD383" s="302"/>
      <c r="BE383" s="302"/>
      <c r="BF383" s="302"/>
      <c r="BG383" s="302"/>
      <c r="BH383" s="302"/>
      <c r="BI383" s="302"/>
      <c r="BJ383" s="302"/>
      <c r="BK383" s="302"/>
      <c r="BL383" s="302"/>
      <c r="BM383" s="302"/>
      <c r="BN383" s="302"/>
      <c r="BO383" s="302"/>
      <c r="BP383" s="302"/>
      <c r="BQ383" s="302"/>
      <c r="BR383" s="302"/>
      <c r="BS383" s="302"/>
      <c r="BT383" s="302"/>
      <c r="BU383" s="302"/>
      <c r="BV383" s="302"/>
      <c r="BW383" s="302"/>
      <c r="BX383" s="302"/>
      <c r="BY383" s="304"/>
      <c r="BZ383" s="342"/>
      <c r="CA383" s="342"/>
      <c r="CB383" s="342"/>
      <c r="CC383" s="342"/>
      <c r="CD383" s="342"/>
      <c r="CE383" s="342"/>
      <c r="CF383" s="342"/>
      <c r="CG383" s="342"/>
      <c r="CH383" s="342"/>
      <c r="CI383" s="342"/>
      <c r="CJ383" s="342"/>
      <c r="CK383" s="342"/>
      <c r="CL383" s="342"/>
      <c r="CM383" s="342"/>
      <c r="CN383" s="342"/>
      <c r="CO383" s="342"/>
      <c r="CP383" s="342"/>
      <c r="CQ383" s="342"/>
      <c r="CR383" s="342"/>
      <c r="CS383" s="342"/>
      <c r="CT383" s="342"/>
      <c r="CU383" s="342"/>
      <c r="CV383" s="342"/>
      <c r="CW383" s="342"/>
      <c r="CX383" s="342"/>
      <c r="CY383" s="342"/>
      <c r="CZ383" s="342"/>
    </row>
    <row r="384" s="303" customFormat="true" ht="15" customHeight="true" x14ac:dyDescent="0.2">
      <c r="B384" s="305"/>
      <c r="Z384" s="343"/>
      <c r="AA384" s="343"/>
      <c r="AB384" s="343"/>
      <c r="AC384" s="343"/>
      <c r="AD384" s="343"/>
      <c r="AE384" s="343"/>
      <c r="AF384" s="343"/>
      <c r="AG384" s="343"/>
      <c r="AH384" s="343"/>
      <c r="AI384" s="343"/>
      <c r="AJ384" s="343"/>
      <c r="AK384" s="343"/>
      <c r="AL384" s="343"/>
      <c r="AM384" s="343"/>
      <c r="AN384" s="343"/>
      <c r="AO384" s="343"/>
      <c r="AP384" s="343"/>
      <c r="AQ384" s="343"/>
      <c r="AR384" s="343"/>
      <c r="AS384" s="343"/>
      <c r="AT384" s="343"/>
      <c r="AU384" s="343"/>
      <c r="AV384" s="343"/>
      <c r="AW384" s="343"/>
      <c r="AX384" s="343"/>
      <c r="AY384" s="343"/>
      <c r="AZ384" s="343"/>
      <c r="BA384" s="304"/>
      <c r="BB384" s="302"/>
      <c r="BC384" s="302"/>
      <c r="BD384" s="302"/>
      <c r="BE384" s="302"/>
      <c r="BF384" s="302"/>
      <c r="BG384" s="302"/>
      <c r="BH384" s="302"/>
      <c r="BI384" s="302"/>
      <c r="BJ384" s="302"/>
      <c r="BK384" s="302"/>
      <c r="BL384" s="302"/>
      <c r="BM384" s="302"/>
      <c r="BN384" s="302"/>
      <c r="BO384" s="302"/>
      <c r="BP384" s="302"/>
      <c r="BQ384" s="302"/>
      <c r="BR384" s="302"/>
      <c r="BS384" s="302"/>
      <c r="BT384" s="302"/>
      <c r="BU384" s="302"/>
      <c r="BV384" s="302"/>
      <c r="BW384" s="302"/>
      <c r="BX384" s="302"/>
      <c r="BY384" s="304"/>
      <c r="BZ384" s="342"/>
      <c r="CA384" s="342"/>
      <c r="CB384" s="342"/>
      <c r="CC384" s="342"/>
      <c r="CD384" s="342"/>
      <c r="CE384" s="342"/>
      <c r="CF384" s="342"/>
      <c r="CG384" s="342"/>
      <c r="CH384" s="342"/>
      <c r="CI384" s="342"/>
      <c r="CJ384" s="342"/>
      <c r="CK384" s="342"/>
      <c r="CL384" s="342"/>
      <c r="CM384" s="342"/>
      <c r="CN384" s="342"/>
      <c r="CO384" s="342"/>
      <c r="CP384" s="342"/>
      <c r="CQ384" s="342"/>
      <c r="CR384" s="342"/>
      <c r="CS384" s="342"/>
      <c r="CT384" s="342"/>
      <c r="CU384" s="342"/>
      <c r="CV384" s="342"/>
      <c r="CW384" s="342"/>
      <c r="CX384" s="342"/>
      <c r="CY384" s="342"/>
      <c r="CZ384" s="342"/>
    </row>
    <row r="385" s="303" customFormat="true" ht="15" customHeight="true" x14ac:dyDescent="0.2">
      <c r="B385" s="305"/>
      <c r="Z385" s="343"/>
      <c r="AA385" s="343"/>
      <c r="AB385" s="343"/>
      <c r="AC385" s="343"/>
      <c r="AD385" s="343"/>
      <c r="AE385" s="343"/>
      <c r="AF385" s="343"/>
      <c r="AG385" s="343"/>
      <c r="AH385" s="343"/>
      <c r="AI385" s="343"/>
      <c r="AJ385" s="343"/>
      <c r="AK385" s="343"/>
      <c r="AL385" s="343"/>
      <c r="AM385" s="343"/>
      <c r="AN385" s="343"/>
      <c r="AO385" s="343"/>
      <c r="AP385" s="343"/>
      <c r="AQ385" s="343"/>
      <c r="AR385" s="343"/>
      <c r="AS385" s="343"/>
      <c r="AT385" s="343"/>
      <c r="AU385" s="343"/>
      <c r="AV385" s="343"/>
      <c r="AW385" s="343"/>
      <c r="AX385" s="343"/>
      <c r="AY385" s="343"/>
      <c r="AZ385" s="343"/>
      <c r="BA385" s="304"/>
      <c r="BB385" s="302"/>
      <c r="BC385" s="302"/>
      <c r="BD385" s="302"/>
      <c r="BE385" s="302"/>
      <c r="BF385" s="302"/>
      <c r="BG385" s="302"/>
      <c r="BH385" s="302"/>
      <c r="BI385" s="302"/>
      <c r="BJ385" s="302"/>
      <c r="BK385" s="302"/>
      <c r="BL385" s="302"/>
      <c r="BM385" s="302"/>
      <c r="BN385" s="302"/>
      <c r="BO385" s="302"/>
      <c r="BP385" s="302"/>
      <c r="BQ385" s="302"/>
      <c r="BR385" s="302"/>
      <c r="BS385" s="302"/>
      <c r="BT385" s="302"/>
      <c r="BU385" s="302"/>
      <c r="BV385" s="302"/>
      <c r="BW385" s="302"/>
      <c r="BX385" s="302"/>
      <c r="BY385" s="304"/>
      <c r="BZ385" s="342"/>
      <c r="CA385" s="342"/>
      <c r="CB385" s="342"/>
      <c r="CC385" s="342"/>
      <c r="CD385" s="342"/>
      <c r="CE385" s="342"/>
      <c r="CF385" s="342"/>
      <c r="CG385" s="342"/>
      <c r="CH385" s="342"/>
      <c r="CI385" s="342"/>
      <c r="CJ385" s="342"/>
      <c r="CK385" s="342"/>
      <c r="CL385" s="342"/>
      <c r="CM385" s="342"/>
      <c r="CN385" s="342"/>
      <c r="CO385" s="342"/>
      <c r="CP385" s="342"/>
      <c r="CQ385" s="342"/>
      <c r="CR385" s="342"/>
      <c r="CS385" s="342"/>
      <c r="CT385" s="342"/>
      <c r="CU385" s="342"/>
      <c r="CV385" s="342"/>
      <c r="CW385" s="342"/>
      <c r="CX385" s="342"/>
      <c r="CY385" s="342"/>
      <c r="CZ385" s="342"/>
    </row>
    <row r="386" s="303" customFormat="true" ht="15" customHeight="true" x14ac:dyDescent="0.2">
      <c r="B386" s="305"/>
      <c r="Z386" s="343"/>
      <c r="AA386" s="343"/>
      <c r="AB386" s="343"/>
      <c r="AC386" s="343"/>
      <c r="AD386" s="343"/>
      <c r="AE386" s="343"/>
      <c r="AF386" s="343"/>
      <c r="AG386" s="343"/>
      <c r="AH386" s="343"/>
      <c r="AI386" s="343"/>
      <c r="AJ386" s="343"/>
      <c r="AK386" s="343"/>
      <c r="AL386" s="343"/>
      <c r="AM386" s="343"/>
      <c r="AN386" s="343"/>
      <c r="AO386" s="343"/>
      <c r="AP386" s="343"/>
      <c r="AQ386" s="343"/>
      <c r="AR386" s="343"/>
      <c r="AS386" s="343"/>
      <c r="AT386" s="343"/>
      <c r="AU386" s="343"/>
      <c r="AV386" s="343"/>
      <c r="AW386" s="343"/>
      <c r="AX386" s="343"/>
      <c r="AY386" s="343"/>
      <c r="AZ386" s="343"/>
      <c r="BA386" s="304"/>
      <c r="BB386" s="302"/>
      <c r="BC386" s="302"/>
      <c r="BD386" s="302"/>
      <c r="BE386" s="302"/>
      <c r="BF386" s="302"/>
      <c r="BG386" s="302"/>
      <c r="BH386" s="302"/>
      <c r="BI386" s="302"/>
      <c r="BJ386" s="302"/>
      <c r="BK386" s="302"/>
      <c r="BL386" s="302"/>
      <c r="BM386" s="302"/>
      <c r="BN386" s="302"/>
      <c r="BO386" s="302"/>
      <c r="BP386" s="302"/>
      <c r="BQ386" s="302"/>
      <c r="BR386" s="302"/>
      <c r="BS386" s="302"/>
      <c r="BT386" s="302"/>
      <c r="BU386" s="302"/>
      <c r="BV386" s="302"/>
      <c r="BW386" s="302"/>
      <c r="BX386" s="302"/>
      <c r="BY386" s="304"/>
      <c r="BZ386" s="342"/>
      <c r="CA386" s="342"/>
      <c r="CB386" s="342"/>
      <c r="CC386" s="342"/>
      <c r="CD386" s="342"/>
      <c r="CE386" s="342"/>
      <c r="CF386" s="342"/>
      <c r="CG386" s="342"/>
      <c r="CH386" s="342"/>
      <c r="CI386" s="342"/>
      <c r="CJ386" s="342"/>
      <c r="CK386" s="342"/>
      <c r="CL386" s="342"/>
      <c r="CM386" s="342"/>
      <c r="CN386" s="342"/>
      <c r="CO386" s="342"/>
      <c r="CP386" s="342"/>
      <c r="CQ386" s="342"/>
      <c r="CR386" s="342"/>
      <c r="CS386" s="342"/>
      <c r="CT386" s="342"/>
      <c r="CU386" s="342"/>
      <c r="CV386" s="342"/>
      <c r="CW386" s="342"/>
      <c r="CX386" s="342"/>
      <c r="CY386" s="342"/>
      <c r="CZ386" s="342"/>
    </row>
    <row r="387" s="303" customFormat="true" ht="15" customHeight="true" x14ac:dyDescent="0.2">
      <c r="B387" s="305"/>
      <c r="Z387" s="343"/>
      <c r="AA387" s="343"/>
      <c r="AB387" s="343"/>
      <c r="AC387" s="343"/>
      <c r="AD387" s="343"/>
      <c r="AE387" s="343"/>
      <c r="AF387" s="343"/>
      <c r="AG387" s="343"/>
      <c r="AH387" s="343"/>
      <c r="AI387" s="343"/>
      <c r="AJ387" s="343"/>
      <c r="AK387" s="343"/>
      <c r="AL387" s="343"/>
      <c r="AM387" s="343"/>
      <c r="AN387" s="343"/>
      <c r="AO387" s="343"/>
      <c r="AP387" s="343"/>
      <c r="AQ387" s="343"/>
      <c r="AR387" s="343"/>
      <c r="AS387" s="343"/>
      <c r="AT387" s="343"/>
      <c r="AU387" s="343"/>
      <c r="AV387" s="343"/>
      <c r="AW387" s="343"/>
      <c r="AX387" s="343"/>
      <c r="AY387" s="343"/>
      <c r="AZ387" s="343"/>
      <c r="BA387" s="304"/>
      <c r="BB387" s="302"/>
      <c r="BC387" s="302"/>
      <c r="BD387" s="302"/>
      <c r="BE387" s="302"/>
      <c r="BF387" s="302"/>
      <c r="BG387" s="302"/>
      <c r="BH387" s="302"/>
      <c r="BI387" s="302"/>
      <c r="BJ387" s="302"/>
      <c r="BK387" s="302"/>
      <c r="BL387" s="302"/>
      <c r="BM387" s="302"/>
      <c r="BN387" s="302"/>
      <c r="BO387" s="302"/>
      <c r="BP387" s="302"/>
      <c r="BQ387" s="302"/>
      <c r="BR387" s="302"/>
      <c r="BS387" s="302"/>
      <c r="BT387" s="302"/>
      <c r="BU387" s="302"/>
      <c r="BV387" s="302"/>
      <c r="BW387" s="302"/>
      <c r="BX387" s="302"/>
      <c r="BY387" s="304"/>
      <c r="BZ387" s="342"/>
      <c r="CA387" s="342"/>
      <c r="CB387" s="342"/>
      <c r="CC387" s="342"/>
      <c r="CD387" s="342"/>
      <c r="CE387" s="342"/>
      <c r="CF387" s="342"/>
      <c r="CG387" s="342"/>
      <c r="CH387" s="342"/>
      <c r="CI387" s="342"/>
      <c r="CJ387" s="342"/>
      <c r="CK387" s="342"/>
      <c r="CL387" s="342"/>
      <c r="CM387" s="342"/>
      <c r="CN387" s="342"/>
      <c r="CO387" s="342"/>
      <c r="CP387" s="342"/>
      <c r="CQ387" s="342"/>
      <c r="CR387" s="342"/>
      <c r="CS387" s="342"/>
      <c r="CT387" s="342"/>
      <c r="CU387" s="342"/>
      <c r="CV387" s="342"/>
      <c r="CW387" s="342"/>
      <c r="CX387" s="342"/>
      <c r="CY387" s="342"/>
      <c r="CZ387" s="342"/>
    </row>
    <row r="388" s="303" customFormat="true" ht="15" customHeight="true" x14ac:dyDescent="0.2">
      <c r="B388" s="305"/>
      <c r="Z388" s="343"/>
      <c r="AA388" s="343"/>
      <c r="AB388" s="343"/>
      <c r="AC388" s="343"/>
      <c r="AD388" s="343"/>
      <c r="AE388" s="343"/>
      <c r="AF388" s="343"/>
      <c r="AG388" s="343"/>
      <c r="AH388" s="343"/>
      <c r="AI388" s="343"/>
      <c r="AJ388" s="343"/>
      <c r="AK388" s="343"/>
      <c r="AL388" s="343"/>
      <c r="AM388" s="343"/>
      <c r="AN388" s="343"/>
      <c r="AO388" s="343"/>
      <c r="AP388" s="343"/>
      <c r="AQ388" s="343"/>
      <c r="AR388" s="343"/>
      <c r="AS388" s="343"/>
      <c r="AT388" s="343"/>
      <c r="AU388" s="343"/>
      <c r="AV388" s="343"/>
      <c r="AW388" s="343"/>
      <c r="AX388" s="343"/>
      <c r="AY388" s="343"/>
      <c r="AZ388" s="343"/>
      <c r="BA388" s="304"/>
      <c r="BB388" s="302"/>
      <c r="BC388" s="302"/>
      <c r="BD388" s="302"/>
      <c r="BE388" s="302"/>
      <c r="BF388" s="302"/>
      <c r="BG388" s="302"/>
      <c r="BH388" s="302"/>
      <c r="BI388" s="302"/>
      <c r="BJ388" s="302"/>
      <c r="BK388" s="302"/>
      <c r="BL388" s="302"/>
      <c r="BM388" s="302"/>
      <c r="BN388" s="302"/>
      <c r="BO388" s="302"/>
      <c r="BP388" s="302"/>
      <c r="BQ388" s="302"/>
      <c r="BR388" s="302"/>
      <c r="BS388" s="302"/>
      <c r="BT388" s="302"/>
      <c r="BU388" s="302"/>
      <c r="BV388" s="302"/>
      <c r="BW388" s="302"/>
      <c r="BX388" s="302"/>
      <c r="BY388" s="304"/>
      <c r="BZ388" s="342"/>
      <c r="CA388" s="342"/>
      <c r="CB388" s="342"/>
      <c r="CC388" s="342"/>
      <c r="CD388" s="342"/>
      <c r="CE388" s="342"/>
      <c r="CF388" s="342"/>
      <c r="CG388" s="342"/>
      <c r="CH388" s="342"/>
      <c r="CI388" s="342"/>
      <c r="CJ388" s="342"/>
      <c r="CK388" s="342"/>
      <c r="CL388" s="342"/>
      <c r="CM388" s="342"/>
      <c r="CN388" s="342"/>
      <c r="CO388" s="342"/>
      <c r="CP388" s="342"/>
      <c r="CQ388" s="342"/>
      <c r="CR388" s="342"/>
      <c r="CS388" s="342"/>
      <c r="CT388" s="342"/>
      <c r="CU388" s="342"/>
      <c r="CV388" s="342"/>
      <c r="CW388" s="342"/>
      <c r="CX388" s="342"/>
      <c r="CY388" s="342"/>
      <c r="CZ388" s="342"/>
    </row>
    <row r="389" s="303" customFormat="true" ht="15" customHeight="true" x14ac:dyDescent="0.2">
      <c r="B389" s="305"/>
      <c r="Z389" s="343"/>
      <c r="AA389" s="343"/>
      <c r="AB389" s="343"/>
      <c r="AC389" s="343"/>
      <c r="AD389" s="343"/>
      <c r="AE389" s="343"/>
      <c r="AF389" s="343"/>
      <c r="AG389" s="343"/>
      <c r="AH389" s="343"/>
      <c r="AI389" s="343"/>
      <c r="AJ389" s="343"/>
      <c r="AK389" s="343"/>
      <c r="AL389" s="343"/>
      <c r="AM389" s="343"/>
      <c r="AN389" s="343"/>
      <c r="AO389" s="343"/>
      <c r="AP389" s="343"/>
      <c r="AQ389" s="343"/>
      <c r="AR389" s="343"/>
      <c r="AS389" s="343"/>
      <c r="AT389" s="343"/>
      <c r="AU389" s="343"/>
      <c r="AV389" s="343"/>
      <c r="AW389" s="343"/>
      <c r="AX389" s="343"/>
      <c r="AY389" s="343"/>
      <c r="AZ389" s="343"/>
      <c r="BA389" s="304"/>
      <c r="BB389" s="302"/>
      <c r="BC389" s="302"/>
      <c r="BD389" s="302"/>
      <c r="BE389" s="302"/>
      <c r="BF389" s="302"/>
      <c r="BG389" s="302"/>
      <c r="BH389" s="302"/>
      <c r="BI389" s="302"/>
      <c r="BJ389" s="302"/>
      <c r="BK389" s="302"/>
      <c r="BL389" s="302"/>
      <c r="BM389" s="302"/>
      <c r="BN389" s="302"/>
      <c r="BO389" s="302"/>
      <c r="BP389" s="302"/>
      <c r="BQ389" s="302"/>
      <c r="BR389" s="302"/>
      <c r="BS389" s="302"/>
      <c r="BT389" s="302"/>
      <c r="BU389" s="302"/>
      <c r="BV389" s="302"/>
      <c r="BW389" s="302"/>
      <c r="BX389" s="302"/>
      <c r="BY389" s="304"/>
      <c r="BZ389" s="342"/>
      <c r="CA389" s="342"/>
      <c r="CB389" s="342"/>
      <c r="CC389" s="342"/>
      <c r="CD389" s="342"/>
      <c r="CE389" s="342"/>
      <c r="CF389" s="342"/>
      <c r="CG389" s="342"/>
      <c r="CH389" s="342"/>
      <c r="CI389" s="342"/>
      <c r="CJ389" s="342"/>
      <c r="CK389" s="342"/>
      <c r="CL389" s="342"/>
      <c r="CM389" s="342"/>
      <c r="CN389" s="342"/>
      <c r="CO389" s="342"/>
      <c r="CP389" s="342"/>
      <c r="CQ389" s="342"/>
      <c r="CR389" s="342"/>
      <c r="CS389" s="342"/>
      <c r="CT389" s="342"/>
      <c r="CU389" s="342"/>
      <c r="CV389" s="342"/>
      <c r="CW389" s="342"/>
      <c r="CX389" s="342"/>
      <c r="CY389" s="342"/>
      <c r="CZ389" s="342"/>
    </row>
    <row r="390" s="166" customFormat="true" ht="15" customHeight="true" x14ac:dyDescent="0.2">
      <c r="B390" s="160"/>
      <c r="Z390" s="343"/>
      <c r="AA390" s="343"/>
      <c r="AB390" s="343"/>
      <c r="AC390" s="343"/>
      <c r="AD390" s="343"/>
      <c r="AE390" s="343"/>
      <c r="AF390" s="343"/>
      <c r="AG390" s="343"/>
      <c r="AH390" s="343"/>
      <c r="AI390" s="343"/>
      <c r="AJ390" s="343"/>
      <c r="AK390" s="343"/>
      <c r="AL390" s="343"/>
      <c r="AM390" s="343"/>
      <c r="AN390" s="343"/>
      <c r="AO390" s="343"/>
      <c r="AP390" s="343"/>
      <c r="AQ390" s="343"/>
      <c r="AR390" s="343"/>
      <c r="AS390" s="343"/>
      <c r="AT390" s="343"/>
      <c r="AU390" s="343"/>
      <c r="AV390" s="343"/>
      <c r="AW390" s="343"/>
      <c r="AX390" s="343"/>
      <c r="AY390" s="343"/>
      <c r="AZ390" s="343"/>
      <c r="BA390" s="304"/>
      <c r="BB390" s="302"/>
      <c r="BC390" s="302"/>
      <c r="BD390" s="302"/>
      <c r="BE390" s="302"/>
      <c r="BF390" s="302"/>
      <c r="BG390" s="302"/>
      <c r="BH390" s="302"/>
      <c r="BI390" s="302"/>
      <c r="BJ390" s="302"/>
      <c r="BK390" s="302"/>
      <c r="BL390" s="302"/>
      <c r="BM390" s="302"/>
      <c r="BN390" s="302"/>
      <c r="BO390" s="302"/>
      <c r="BP390" s="302"/>
      <c r="BQ390" s="302"/>
      <c r="BR390" s="302"/>
      <c r="BS390" s="302"/>
      <c r="BT390" s="302"/>
      <c r="BU390" s="302"/>
      <c r="BV390" s="302"/>
      <c r="BW390" s="302"/>
      <c r="BX390" s="302"/>
      <c r="BY390" s="304"/>
      <c r="BZ390" s="342"/>
      <c r="CA390" s="342"/>
      <c r="CB390" s="342"/>
      <c r="CC390" s="342"/>
      <c r="CD390" s="342"/>
      <c r="CE390" s="342"/>
      <c r="CF390" s="342"/>
      <c r="CG390" s="342"/>
      <c r="CH390" s="342"/>
      <c r="CI390" s="342"/>
      <c r="CJ390" s="342"/>
      <c r="CK390" s="342"/>
      <c r="CL390" s="342"/>
      <c r="CM390" s="342"/>
      <c r="CN390" s="342"/>
      <c r="CO390" s="342"/>
      <c r="CP390" s="342"/>
      <c r="CQ390" s="342"/>
      <c r="CR390" s="342"/>
      <c r="CS390" s="342"/>
      <c r="CT390" s="342"/>
      <c r="CU390" s="342"/>
      <c r="CV390" s="342"/>
      <c r="CW390" s="342"/>
      <c r="CX390" s="342"/>
      <c r="CY390" s="342"/>
      <c r="CZ390" s="342"/>
    </row>
    <row r="391" s="166" customFormat="true" ht="15" customHeight="true" x14ac:dyDescent="0.2">
      <c r="B391" s="160"/>
      <c r="Z391" s="343"/>
      <c r="AA391" s="343"/>
      <c r="AB391" s="343"/>
      <c r="AC391" s="343"/>
      <c r="AD391" s="343"/>
      <c r="AE391" s="343"/>
      <c r="AF391" s="343"/>
      <c r="AG391" s="343"/>
      <c r="AH391" s="343"/>
      <c r="AI391" s="343"/>
      <c r="AJ391" s="343"/>
      <c r="AK391" s="343"/>
      <c r="AL391" s="343"/>
      <c r="AM391" s="343"/>
      <c r="AN391" s="343"/>
      <c r="AO391" s="343"/>
      <c r="AP391" s="343"/>
      <c r="AQ391" s="343"/>
      <c r="AR391" s="343"/>
      <c r="AS391" s="343"/>
      <c r="AT391" s="343"/>
      <c r="AU391" s="343"/>
      <c r="AV391" s="343"/>
      <c r="AW391" s="343"/>
      <c r="AX391" s="343"/>
      <c r="AY391" s="343"/>
      <c r="AZ391" s="343"/>
      <c r="BA391" s="304"/>
      <c r="BB391" s="302"/>
      <c r="BC391" s="302"/>
      <c r="BD391" s="302"/>
      <c r="BE391" s="302"/>
      <c r="BF391" s="302"/>
      <c r="BG391" s="302"/>
      <c r="BH391" s="302"/>
      <c r="BI391" s="302"/>
      <c r="BJ391" s="302"/>
      <c r="BK391" s="302"/>
      <c r="BL391" s="302"/>
      <c r="BM391" s="302"/>
      <c r="BN391" s="302"/>
      <c r="BO391" s="302"/>
      <c r="BP391" s="302"/>
      <c r="BQ391" s="302"/>
      <c r="BR391" s="302"/>
      <c r="BS391" s="302"/>
      <c r="BT391" s="302"/>
      <c r="BU391" s="302"/>
      <c r="BV391" s="302"/>
      <c r="BW391" s="302"/>
      <c r="BX391" s="302"/>
      <c r="BY391" s="304"/>
      <c r="BZ391" s="342"/>
      <c r="CA391" s="342"/>
      <c r="CB391" s="342"/>
      <c r="CC391" s="342"/>
      <c r="CD391" s="342"/>
      <c r="CE391" s="342"/>
      <c r="CF391" s="342"/>
      <c r="CG391" s="342"/>
      <c r="CH391" s="342"/>
      <c r="CI391" s="342"/>
      <c r="CJ391" s="342"/>
      <c r="CK391" s="342"/>
      <c r="CL391" s="342"/>
      <c r="CM391" s="342"/>
      <c r="CN391" s="342"/>
      <c r="CO391" s="342"/>
      <c r="CP391" s="342"/>
      <c r="CQ391" s="342"/>
      <c r="CR391" s="342"/>
      <c r="CS391" s="342"/>
      <c r="CT391" s="342"/>
      <c r="CU391" s="342"/>
      <c r="CV391" s="342"/>
      <c r="CW391" s="342"/>
      <c r="CX391" s="342"/>
      <c r="CY391" s="342"/>
      <c r="CZ391" s="342"/>
    </row>
    <row r="392" s="166" customFormat="true" ht="15" customHeight="true" x14ac:dyDescent="0.2">
      <c r="Z392" s="343"/>
      <c r="AA392" s="343"/>
      <c r="AB392" s="343"/>
      <c r="AC392" s="343"/>
      <c r="AD392" s="343"/>
      <c r="AE392" s="343"/>
      <c r="AF392" s="343"/>
      <c r="AG392" s="343"/>
      <c r="AH392" s="343"/>
      <c r="AI392" s="343"/>
      <c r="AJ392" s="343"/>
      <c r="AK392" s="343"/>
      <c r="AL392" s="343"/>
      <c r="AM392" s="343"/>
      <c r="AN392" s="343"/>
      <c r="AO392" s="343"/>
      <c r="AP392" s="343"/>
      <c r="AQ392" s="343"/>
      <c r="AR392" s="343"/>
      <c r="AS392" s="343"/>
      <c r="AT392" s="343"/>
      <c r="AU392" s="343"/>
      <c r="AV392" s="343"/>
      <c r="AW392" s="343"/>
      <c r="AX392" s="343"/>
      <c r="AY392" s="343"/>
      <c r="AZ392" s="343"/>
      <c r="BA392" s="304"/>
      <c r="BB392" s="302"/>
      <c r="BC392" s="302"/>
      <c r="BD392" s="302"/>
      <c r="BE392" s="302"/>
      <c r="BF392" s="302"/>
      <c r="BG392" s="302"/>
      <c r="BH392" s="302"/>
      <c r="BI392" s="302"/>
      <c r="BJ392" s="302"/>
      <c r="BK392" s="302"/>
      <c r="BL392" s="302"/>
      <c r="BM392" s="302"/>
      <c r="BN392" s="302"/>
      <c r="BO392" s="302"/>
      <c r="BP392" s="302"/>
      <c r="BQ392" s="302"/>
      <c r="BR392" s="302"/>
      <c r="BS392" s="302"/>
      <c r="BT392" s="302"/>
      <c r="BU392" s="302"/>
      <c r="BV392" s="302"/>
      <c r="BW392" s="302"/>
      <c r="BX392" s="302"/>
      <c r="BY392" s="304"/>
      <c r="BZ392" s="342"/>
      <c r="CA392" s="342"/>
      <c r="CB392" s="342"/>
      <c r="CC392" s="342"/>
      <c r="CD392" s="342"/>
      <c r="CE392" s="342"/>
      <c r="CF392" s="342"/>
      <c r="CG392" s="342"/>
      <c r="CH392" s="342"/>
      <c r="CI392" s="342"/>
      <c r="CJ392" s="342"/>
      <c r="CK392" s="342"/>
      <c r="CL392" s="342"/>
      <c r="CM392" s="342"/>
      <c r="CN392" s="342"/>
      <c r="CO392" s="342"/>
      <c r="CP392" s="342"/>
      <c r="CQ392" s="342"/>
      <c r="CR392" s="342"/>
      <c r="CS392" s="342"/>
      <c r="CT392" s="342"/>
      <c r="CU392" s="342"/>
      <c r="CV392" s="342"/>
      <c r="CW392" s="342"/>
      <c r="CX392" s="342"/>
      <c r="CY392" s="342"/>
      <c r="CZ392" s="342"/>
    </row>
    <row r="393" s="166" customFormat="true" ht="15" customHeight="true" x14ac:dyDescent="0.2">
      <c r="Z393" s="343"/>
      <c r="AA393" s="343"/>
      <c r="AB393" s="343"/>
      <c r="AC393" s="343"/>
      <c r="AD393" s="343"/>
      <c r="AE393" s="343"/>
      <c r="AF393" s="343"/>
      <c r="AG393" s="343"/>
      <c r="AH393" s="343"/>
      <c r="AI393" s="343"/>
      <c r="AJ393" s="343"/>
      <c r="AK393" s="343"/>
      <c r="AL393" s="343"/>
      <c r="AM393" s="343"/>
      <c r="AN393" s="343"/>
      <c r="AO393" s="343"/>
      <c r="AP393" s="343"/>
      <c r="AQ393" s="343"/>
      <c r="AR393" s="343"/>
      <c r="AS393" s="343"/>
      <c r="AT393" s="343"/>
      <c r="AU393" s="343"/>
      <c r="AV393" s="343"/>
      <c r="AW393" s="343"/>
      <c r="AX393" s="343"/>
      <c r="AY393" s="343"/>
      <c r="AZ393" s="343"/>
      <c r="BA393" s="304"/>
      <c r="BB393" s="302"/>
      <c r="BC393" s="302"/>
      <c r="BD393" s="302"/>
      <c r="BE393" s="302"/>
      <c r="BF393" s="302"/>
      <c r="BG393" s="302"/>
      <c r="BH393" s="302"/>
      <c r="BI393" s="302"/>
      <c r="BJ393" s="302"/>
      <c r="BK393" s="302"/>
      <c r="BL393" s="302"/>
      <c r="BM393" s="302"/>
      <c r="BN393" s="302"/>
      <c r="BO393" s="302"/>
      <c r="BP393" s="302"/>
      <c r="BQ393" s="302"/>
      <c r="BR393" s="302"/>
      <c r="BS393" s="302"/>
      <c r="BT393" s="302"/>
      <c r="BU393" s="302"/>
      <c r="BV393" s="302"/>
      <c r="BW393" s="302"/>
      <c r="BX393" s="302"/>
      <c r="BY393" s="304"/>
      <c r="BZ393" s="342"/>
      <c r="CA393" s="342"/>
      <c r="CB393" s="342"/>
      <c r="CC393" s="342"/>
      <c r="CD393" s="342"/>
      <c r="CE393" s="342"/>
      <c r="CF393" s="342"/>
      <c r="CG393" s="342"/>
      <c r="CH393" s="342"/>
      <c r="CI393" s="342"/>
      <c r="CJ393" s="342"/>
      <c r="CK393" s="342"/>
      <c r="CL393" s="342"/>
      <c r="CM393" s="342"/>
      <c r="CN393" s="342"/>
      <c r="CO393" s="342"/>
      <c r="CP393" s="342"/>
      <c r="CQ393" s="342"/>
      <c r="CR393" s="342"/>
      <c r="CS393" s="342"/>
      <c r="CT393" s="342"/>
      <c r="CU393" s="342"/>
      <c r="CV393" s="342"/>
      <c r="CW393" s="342"/>
      <c r="CX393" s="342"/>
      <c r="CY393" s="342"/>
      <c r="CZ393" s="342"/>
    </row>
    <row r="394" s="166" customFormat="true" ht="15" customHeight="true" x14ac:dyDescent="0.2">
      <c r="Z394" s="343"/>
      <c r="AA394" s="343"/>
      <c r="AB394" s="343"/>
      <c r="AC394" s="343"/>
      <c r="AD394" s="343"/>
      <c r="AE394" s="343"/>
      <c r="AF394" s="343"/>
      <c r="AG394" s="343"/>
      <c r="AH394" s="343"/>
      <c r="AI394" s="343"/>
      <c r="AJ394" s="343"/>
      <c r="AK394" s="343"/>
      <c r="AL394" s="343"/>
      <c r="AM394" s="343"/>
      <c r="AN394" s="343"/>
      <c r="AO394" s="343"/>
      <c r="AP394" s="343"/>
      <c r="AQ394" s="343"/>
      <c r="AR394" s="343"/>
      <c r="AS394" s="343"/>
      <c r="AT394" s="343"/>
      <c r="AU394" s="343"/>
      <c r="AV394" s="343"/>
      <c r="AW394" s="343"/>
      <c r="AX394" s="343"/>
      <c r="AY394" s="343"/>
      <c r="AZ394" s="343"/>
      <c r="BA394" s="304"/>
      <c r="BB394" s="302"/>
      <c r="BC394" s="302"/>
      <c r="BD394" s="302"/>
      <c r="BE394" s="302"/>
      <c r="BF394" s="302"/>
      <c r="BG394" s="302"/>
      <c r="BH394" s="302"/>
      <c r="BI394" s="302"/>
      <c r="BJ394" s="302"/>
      <c r="BK394" s="302"/>
      <c r="BL394" s="302"/>
      <c r="BM394" s="302"/>
      <c r="BN394" s="302"/>
      <c r="BO394" s="302"/>
      <c r="BP394" s="302"/>
      <c r="BQ394" s="302"/>
      <c r="BR394" s="302"/>
      <c r="BS394" s="302"/>
      <c r="BT394" s="302"/>
      <c r="BU394" s="302"/>
      <c r="BV394" s="302"/>
      <c r="BW394" s="302"/>
      <c r="BX394" s="302"/>
      <c r="BY394" s="304"/>
      <c r="BZ394" s="342"/>
      <c r="CA394" s="342"/>
      <c r="CB394" s="342"/>
      <c r="CC394" s="342"/>
      <c r="CD394" s="342"/>
      <c r="CE394" s="342"/>
      <c r="CF394" s="342"/>
      <c r="CG394" s="342"/>
      <c r="CH394" s="342"/>
      <c r="CI394" s="342"/>
      <c r="CJ394" s="342"/>
      <c r="CK394" s="342"/>
      <c r="CL394" s="342"/>
      <c r="CM394" s="342"/>
      <c r="CN394" s="342"/>
      <c r="CO394" s="342"/>
      <c r="CP394" s="342"/>
      <c r="CQ394" s="342"/>
      <c r="CR394" s="342"/>
      <c r="CS394" s="342"/>
      <c r="CT394" s="342"/>
      <c r="CU394" s="342"/>
      <c r="CV394" s="342"/>
      <c r="CW394" s="342"/>
      <c r="CX394" s="342"/>
      <c r="CY394" s="342"/>
      <c r="CZ394" s="342"/>
    </row>
    <row r="395" s="166" customFormat="true" ht="15" customHeight="true" x14ac:dyDescent="0.2">
      <c r="Z395" s="343"/>
      <c r="AA395" s="343"/>
      <c r="AB395" s="343"/>
      <c r="AC395" s="343"/>
      <c r="AD395" s="343"/>
      <c r="AE395" s="343"/>
      <c r="AF395" s="343"/>
      <c r="AG395" s="343"/>
      <c r="AH395" s="343"/>
      <c r="AI395" s="343"/>
      <c r="AJ395" s="343"/>
      <c r="AK395" s="343"/>
      <c r="AL395" s="343"/>
      <c r="AM395" s="343"/>
      <c r="AN395" s="343"/>
      <c r="AO395" s="343"/>
      <c r="AP395" s="343"/>
      <c r="AQ395" s="343"/>
      <c r="AR395" s="343"/>
      <c r="AS395" s="343"/>
      <c r="AT395" s="343"/>
      <c r="AU395" s="343"/>
      <c r="AV395" s="343"/>
      <c r="AW395" s="343"/>
      <c r="AX395" s="343"/>
      <c r="AY395" s="343"/>
      <c r="AZ395" s="343"/>
      <c r="BA395" s="304"/>
      <c r="BB395" s="302"/>
      <c r="BC395" s="302"/>
      <c r="BD395" s="302"/>
      <c r="BE395" s="302"/>
      <c r="BF395" s="302"/>
      <c r="BG395" s="302"/>
      <c r="BH395" s="302"/>
      <c r="BI395" s="302"/>
      <c r="BJ395" s="302"/>
      <c r="BK395" s="302"/>
      <c r="BL395" s="302"/>
      <c r="BM395" s="302"/>
      <c r="BN395" s="302"/>
      <c r="BO395" s="302"/>
      <c r="BP395" s="302"/>
      <c r="BQ395" s="302"/>
      <c r="BR395" s="302"/>
      <c r="BS395" s="302"/>
      <c r="BT395" s="302"/>
      <c r="BU395" s="302"/>
      <c r="BV395" s="302"/>
      <c r="BW395" s="302"/>
      <c r="BX395" s="302"/>
      <c r="BY395" s="304"/>
      <c r="BZ395" s="342"/>
      <c r="CA395" s="342"/>
      <c r="CB395" s="342"/>
      <c r="CC395" s="342"/>
      <c r="CD395" s="342"/>
      <c r="CE395" s="342"/>
      <c r="CF395" s="342"/>
      <c r="CG395" s="342"/>
      <c r="CH395" s="342"/>
      <c r="CI395" s="342"/>
      <c r="CJ395" s="342"/>
      <c r="CK395" s="342"/>
      <c r="CL395" s="342"/>
      <c r="CM395" s="342"/>
      <c r="CN395" s="342"/>
      <c r="CO395" s="342"/>
      <c r="CP395" s="342"/>
      <c r="CQ395" s="342"/>
      <c r="CR395" s="342"/>
      <c r="CS395" s="342"/>
      <c r="CT395" s="342"/>
      <c r="CU395" s="342"/>
      <c r="CV395" s="342"/>
      <c r="CW395" s="342"/>
      <c r="CX395" s="342"/>
      <c r="CY395" s="342"/>
      <c r="CZ395" s="342"/>
    </row>
    <row r="396" s="166" customFormat="true" ht="15" customHeight="true" x14ac:dyDescent="0.2">
      <c r="Z396" s="343"/>
      <c r="AA396" s="343"/>
      <c r="AB396" s="343"/>
      <c r="AC396" s="343"/>
      <c r="AD396" s="343"/>
      <c r="AE396" s="343"/>
      <c r="AF396" s="343"/>
      <c r="AG396" s="343"/>
      <c r="AH396" s="343"/>
      <c r="AI396" s="343"/>
      <c r="AJ396" s="343"/>
      <c r="AK396" s="343"/>
      <c r="AL396" s="343"/>
      <c r="AM396" s="343"/>
      <c r="AN396" s="343"/>
      <c r="AO396" s="343"/>
      <c r="AP396" s="343"/>
      <c r="AQ396" s="343"/>
      <c r="AR396" s="343"/>
      <c r="AS396" s="343"/>
      <c r="AT396" s="343"/>
      <c r="AU396" s="343"/>
      <c r="AV396" s="343"/>
      <c r="AW396" s="343"/>
      <c r="AX396" s="343"/>
      <c r="AY396" s="343"/>
      <c r="AZ396" s="343"/>
      <c r="BA396" s="304"/>
      <c r="BB396" s="302"/>
      <c r="BC396" s="302"/>
      <c r="BD396" s="302"/>
      <c r="BE396" s="302"/>
      <c r="BF396" s="302"/>
      <c r="BG396" s="302"/>
      <c r="BH396" s="302"/>
      <c r="BI396" s="302"/>
      <c r="BJ396" s="302"/>
      <c r="BK396" s="302"/>
      <c r="BL396" s="302"/>
      <c r="BM396" s="302"/>
      <c r="BN396" s="302"/>
      <c r="BO396" s="302"/>
      <c r="BP396" s="302"/>
      <c r="BQ396" s="302"/>
      <c r="BR396" s="302"/>
      <c r="BS396" s="302"/>
      <c r="BT396" s="302"/>
      <c r="BU396" s="302"/>
      <c r="BV396" s="302"/>
      <c r="BW396" s="302"/>
      <c r="BX396" s="302"/>
      <c r="BY396" s="304"/>
      <c r="BZ396" s="342"/>
      <c r="CA396" s="342"/>
      <c r="CB396" s="342"/>
      <c r="CC396" s="342"/>
      <c r="CD396" s="342"/>
      <c r="CE396" s="342"/>
      <c r="CF396" s="342"/>
      <c r="CG396" s="342"/>
      <c r="CH396" s="342"/>
      <c r="CI396" s="342"/>
      <c r="CJ396" s="342"/>
      <c r="CK396" s="342"/>
      <c r="CL396" s="342"/>
      <c r="CM396" s="342"/>
      <c r="CN396" s="342"/>
      <c r="CO396" s="342"/>
      <c r="CP396" s="342"/>
      <c r="CQ396" s="342"/>
      <c r="CR396" s="342"/>
      <c r="CS396" s="342"/>
      <c r="CT396" s="342"/>
      <c r="CU396" s="342"/>
      <c r="CV396" s="342"/>
      <c r="CW396" s="342"/>
      <c r="CX396" s="342"/>
      <c r="CY396" s="342"/>
      <c r="CZ396" s="342"/>
    </row>
    <row r="397" s="166" customFormat="true" ht="15" customHeight="true" x14ac:dyDescent="0.2">
      <c r="Z397" s="343"/>
      <c r="AA397" s="343"/>
      <c r="AB397" s="343"/>
      <c r="AC397" s="343"/>
      <c r="AD397" s="343"/>
      <c r="AE397" s="343"/>
      <c r="AF397" s="343"/>
      <c r="AG397" s="343"/>
      <c r="AH397" s="343"/>
      <c r="AI397" s="343"/>
      <c r="AJ397" s="343"/>
      <c r="AK397" s="343"/>
      <c r="AL397" s="343"/>
      <c r="AM397" s="343"/>
      <c r="AN397" s="343"/>
      <c r="AO397" s="343"/>
      <c r="AP397" s="343"/>
      <c r="AQ397" s="343"/>
      <c r="AR397" s="343"/>
      <c r="AS397" s="343"/>
      <c r="AT397" s="343"/>
      <c r="AU397" s="343"/>
      <c r="AV397" s="343"/>
      <c r="AW397" s="343"/>
      <c r="AX397" s="343"/>
      <c r="AY397" s="343"/>
      <c r="AZ397" s="343"/>
      <c r="BA397" s="304"/>
      <c r="BB397" s="302"/>
      <c r="BC397" s="302"/>
      <c r="BD397" s="302"/>
      <c r="BE397" s="302"/>
      <c r="BF397" s="302"/>
      <c r="BG397" s="302"/>
      <c r="BH397" s="302"/>
      <c r="BI397" s="302"/>
      <c r="BJ397" s="302"/>
      <c r="BK397" s="302"/>
      <c r="BL397" s="302"/>
      <c r="BM397" s="302"/>
      <c r="BN397" s="302"/>
      <c r="BO397" s="302"/>
      <c r="BP397" s="302"/>
      <c r="BQ397" s="302"/>
      <c r="BR397" s="302"/>
      <c r="BS397" s="302"/>
      <c r="BT397" s="302"/>
      <c r="BU397" s="302"/>
      <c r="BV397" s="302"/>
      <c r="BW397" s="302"/>
      <c r="BX397" s="302"/>
      <c r="BY397" s="304"/>
      <c r="BZ397" s="342"/>
      <c r="CA397" s="342"/>
      <c r="CB397" s="342"/>
      <c r="CC397" s="342"/>
      <c r="CD397" s="342"/>
      <c r="CE397" s="342"/>
      <c r="CF397" s="342"/>
      <c r="CG397" s="342"/>
      <c r="CH397" s="342"/>
      <c r="CI397" s="342"/>
      <c r="CJ397" s="342"/>
      <c r="CK397" s="342"/>
      <c r="CL397" s="342"/>
      <c r="CM397" s="342"/>
      <c r="CN397" s="342"/>
      <c r="CO397" s="342"/>
      <c r="CP397" s="342"/>
      <c r="CQ397" s="342"/>
      <c r="CR397" s="342"/>
      <c r="CS397" s="342"/>
      <c r="CT397" s="342"/>
      <c r="CU397" s="342"/>
      <c r="CV397" s="342"/>
      <c r="CW397" s="342"/>
      <c r="CX397" s="342"/>
      <c r="CY397" s="342"/>
      <c r="CZ397" s="342"/>
    </row>
    <row r="398" s="166" customFormat="true" ht="15" customHeight="true" x14ac:dyDescent="0.2">
      <c r="Z398" s="343"/>
      <c r="AA398" s="343"/>
      <c r="AB398" s="343"/>
      <c r="AC398" s="343"/>
      <c r="AD398" s="343"/>
      <c r="AE398" s="343"/>
      <c r="AF398" s="343"/>
      <c r="AG398" s="343"/>
      <c r="AH398" s="343"/>
      <c r="AI398" s="343"/>
      <c r="AJ398" s="343"/>
      <c r="AK398" s="343"/>
      <c r="AL398" s="343"/>
      <c r="AM398" s="343"/>
      <c r="AN398" s="343"/>
      <c r="AO398" s="343"/>
      <c r="AP398" s="343"/>
      <c r="AQ398" s="343"/>
      <c r="AR398" s="343"/>
      <c r="AS398" s="343"/>
      <c r="AT398" s="343"/>
      <c r="AU398" s="343"/>
      <c r="AV398" s="343"/>
      <c r="AW398" s="343"/>
      <c r="AX398" s="343"/>
      <c r="AY398" s="343"/>
      <c r="AZ398" s="343"/>
      <c r="BA398" s="304"/>
      <c r="BB398" s="302"/>
      <c r="BC398" s="302"/>
      <c r="BD398" s="302"/>
      <c r="BE398" s="302"/>
      <c r="BF398" s="302"/>
      <c r="BG398" s="302"/>
      <c r="BH398" s="302"/>
      <c r="BI398" s="302"/>
      <c r="BJ398" s="302"/>
      <c r="BK398" s="302"/>
      <c r="BL398" s="302"/>
      <c r="BM398" s="302"/>
      <c r="BN398" s="302"/>
      <c r="BO398" s="302"/>
      <c r="BP398" s="302"/>
      <c r="BQ398" s="302"/>
      <c r="BR398" s="302"/>
      <c r="BS398" s="302"/>
      <c r="BT398" s="302"/>
      <c r="BU398" s="302"/>
      <c r="BV398" s="302"/>
      <c r="BW398" s="302"/>
      <c r="BX398" s="302"/>
      <c r="BY398" s="304"/>
      <c r="BZ398" s="342"/>
      <c r="CA398" s="342"/>
      <c r="CB398" s="342"/>
      <c r="CC398" s="342"/>
      <c r="CD398" s="342"/>
      <c r="CE398" s="342"/>
      <c r="CF398" s="342"/>
      <c r="CG398" s="342"/>
      <c r="CH398" s="342"/>
      <c r="CI398" s="342"/>
      <c r="CJ398" s="342"/>
      <c r="CK398" s="342"/>
      <c r="CL398" s="342"/>
      <c r="CM398" s="342"/>
      <c r="CN398" s="342"/>
      <c r="CO398" s="342"/>
      <c r="CP398" s="342"/>
      <c r="CQ398" s="342"/>
      <c r="CR398" s="342"/>
      <c r="CS398" s="342"/>
      <c r="CT398" s="342"/>
      <c r="CU398" s="342"/>
      <c r="CV398" s="342"/>
      <c r="CW398" s="342"/>
      <c r="CX398" s="342"/>
      <c r="CY398" s="342"/>
      <c r="CZ398" s="342"/>
    </row>
    <row r="399" s="525" customFormat="true" ht="15" customHeight="true" x14ac:dyDescent="0.25">
      <c r="A399" s="308"/>
      <c r="B399" s="308"/>
      <c r="C399" s="1071" t="s">
        <v>133</v>
      </c>
      <c r="D399" s="1072"/>
      <c r="E399" s="1072"/>
      <c r="F399" s="1072"/>
      <c r="G399" s="308"/>
      <c r="H399" s="1073" t="s">
        <v>134</v>
      </c>
      <c r="I399" s="1074"/>
      <c r="J399" s="1074"/>
      <c r="K399" s="1074"/>
      <c r="M399" s="1073" t="s">
        <v>135</v>
      </c>
      <c r="N399" s="1074"/>
      <c r="O399" s="1074"/>
      <c r="P399" s="1074"/>
      <c r="Z399" s="338"/>
      <c r="AA399" s="338"/>
      <c r="AB399" s="338"/>
      <c r="AC399" s="338"/>
      <c r="AD399" s="338"/>
      <c r="AE399" s="338"/>
      <c r="AF399" s="338"/>
      <c r="AG399" s="338"/>
      <c r="AH399" s="338"/>
      <c r="AI399" s="338"/>
      <c r="AJ399" s="338"/>
      <c r="AK399" s="338"/>
      <c r="AL399" s="338"/>
      <c r="AM399" s="338"/>
      <c r="AN399" s="338"/>
      <c r="AO399" s="338"/>
      <c r="AP399" s="338"/>
      <c r="AQ399" s="338"/>
      <c r="AR399" s="338"/>
      <c r="AS399" s="338"/>
      <c r="AT399" s="338"/>
      <c r="AU399" s="338"/>
      <c r="AV399" s="338"/>
      <c r="AW399" s="338"/>
      <c r="AX399" s="338"/>
      <c r="AY399" s="338"/>
      <c r="AZ399" s="338"/>
      <c r="BB399" s="308"/>
      <c r="BZ399" s="338"/>
      <c r="CA399" s="338"/>
      <c r="CB399" s="338"/>
      <c r="CC399" s="338"/>
      <c r="CD399" s="338"/>
      <c r="CE399" s="338"/>
      <c r="CF399" s="338"/>
      <c r="CG399" s="338"/>
      <c r="CH399" s="338"/>
      <c r="CI399" s="338"/>
      <c r="CJ399" s="338"/>
      <c r="CK399" s="338"/>
      <c r="CL399" s="338"/>
      <c r="CM399" s="338"/>
      <c r="CN399" s="338"/>
      <c r="CO399" s="338"/>
      <c r="CP399" s="338"/>
      <c r="CQ399" s="338"/>
      <c r="CR399" s="338"/>
      <c r="CS399" s="338"/>
      <c r="CT399" s="338"/>
      <c r="CU399" s="338"/>
      <c r="CV399" s="338"/>
      <c r="CW399" s="338"/>
      <c r="CX399" s="338"/>
      <c r="CY399" s="338"/>
      <c r="CZ399" s="338"/>
    </row>
    <row r="400" s="345" customFormat="true" ht="15" customHeight="true" x14ac:dyDescent="0.2">
      <c r="C400" s="1075" t="s">
        <v>206</v>
      </c>
      <c r="D400" s="960"/>
      <c r="E400" s="960"/>
      <c r="F400" s="511"/>
      <c r="G400" s="511"/>
      <c r="H400" s="1076" t="s">
        <v>206</v>
      </c>
      <c r="I400" s="1076"/>
      <c r="J400" s="1076"/>
      <c r="K400" s="511"/>
      <c r="L400" s="511"/>
      <c r="M400" s="1076" t="s">
        <v>206</v>
      </c>
      <c r="N400" s="1076"/>
      <c r="O400" s="1076"/>
      <c r="P400" s="511"/>
      <c r="Q400" s="511"/>
      <c r="Z400" s="338"/>
      <c r="AA400" s="338"/>
      <c r="AB400" s="338"/>
      <c r="AC400" s="338"/>
      <c r="AD400" s="338"/>
      <c r="AE400" s="338"/>
      <c r="AF400" s="338"/>
      <c r="AG400" s="338"/>
      <c r="AH400" s="338"/>
      <c r="AI400" s="338"/>
      <c r="AJ400" s="338"/>
      <c r="AK400" s="338"/>
      <c r="AL400" s="338"/>
      <c r="AM400" s="338"/>
      <c r="AN400" s="338"/>
      <c r="AO400" s="338"/>
      <c r="AP400" s="338"/>
      <c r="AQ400" s="338"/>
      <c r="AR400" s="338"/>
      <c r="AS400" s="338"/>
      <c r="AT400" s="338"/>
      <c r="AU400" s="338"/>
      <c r="AV400" s="338"/>
      <c r="AW400" s="338"/>
      <c r="AX400" s="338"/>
      <c r="AY400" s="338"/>
      <c r="AZ400" s="338"/>
      <c r="BA400" s="525"/>
      <c r="BB400" s="308"/>
      <c r="BC400" s="525"/>
      <c r="BD400" s="525"/>
      <c r="BE400" s="525"/>
      <c r="BF400" s="525"/>
      <c r="BG400" s="525"/>
      <c r="BH400" s="525"/>
      <c r="BI400" s="525"/>
      <c r="BJ400" s="525"/>
      <c r="BK400" s="525"/>
      <c r="BL400" s="525"/>
      <c r="BM400" s="525"/>
      <c r="BN400" s="525"/>
      <c r="BO400" s="525"/>
      <c r="BP400" s="525"/>
      <c r="BQ400" s="525"/>
      <c r="BR400" s="525"/>
      <c r="BS400" s="525"/>
      <c r="BT400" s="525"/>
      <c r="BU400" s="525"/>
      <c r="BV400" s="525"/>
      <c r="BW400" s="525"/>
      <c r="BX400" s="525"/>
      <c r="BY400" s="525"/>
      <c r="BZ400" s="338"/>
      <c r="CA400" s="338"/>
      <c r="CB400" s="338"/>
      <c r="CC400" s="338"/>
      <c r="CD400" s="338"/>
      <c r="CE400" s="338"/>
      <c r="CF400" s="338"/>
      <c r="CG400" s="338"/>
      <c r="CH400" s="338"/>
      <c r="CI400" s="338"/>
      <c r="CJ400" s="338"/>
      <c r="CK400" s="338"/>
      <c r="CL400" s="338"/>
      <c r="CM400" s="338"/>
      <c r="CN400" s="338"/>
      <c r="CO400" s="338"/>
      <c r="CP400" s="338"/>
      <c r="CQ400" s="338"/>
      <c r="CR400" s="338"/>
      <c r="CS400" s="338"/>
      <c r="CT400" s="338"/>
      <c r="CU400" s="338"/>
      <c r="CV400" s="338"/>
      <c r="CW400" s="338"/>
      <c r="CX400" s="338"/>
      <c r="CY400" s="338"/>
      <c r="CZ400" s="338"/>
    </row>
    <row r="401" s="345" customFormat="true" ht="25.15" customHeight="true" x14ac:dyDescent="0.2">
      <c r="C401" s="1075"/>
      <c r="D401" s="960"/>
      <c r="E401" s="541" t="s">
        <v>207</v>
      </c>
      <c r="F401" s="511"/>
      <c r="G401" s="511"/>
      <c r="H401" s="1076"/>
      <c r="I401" s="1076"/>
      <c r="J401" s="542" t="s">
        <v>207</v>
      </c>
      <c r="K401" s="511"/>
      <c r="L401" s="511"/>
      <c r="M401" s="1076"/>
      <c r="N401" s="1076"/>
      <c r="O401" s="543" t="s">
        <v>207</v>
      </c>
      <c r="P401" s="511"/>
      <c r="Q401" s="511"/>
      <c r="Z401" s="338"/>
      <c r="AA401" s="338"/>
      <c r="AB401" s="338"/>
      <c r="AC401" s="338"/>
      <c r="AD401" s="338"/>
      <c r="AE401" s="338"/>
      <c r="AF401" s="338"/>
      <c r="AG401" s="338"/>
      <c r="AH401" s="338"/>
      <c r="AI401" s="338"/>
      <c r="AJ401" s="338"/>
      <c r="AK401" s="338"/>
      <c r="AL401" s="338"/>
      <c r="AM401" s="338"/>
      <c r="AN401" s="338"/>
      <c r="AO401" s="338"/>
      <c r="AP401" s="338"/>
      <c r="AQ401" s="338"/>
      <c r="AR401" s="338"/>
      <c r="AS401" s="338"/>
      <c r="AT401" s="338"/>
      <c r="AU401" s="338"/>
      <c r="AV401" s="338"/>
      <c r="AW401" s="338"/>
      <c r="AX401" s="338"/>
      <c r="AY401" s="338"/>
      <c r="AZ401" s="338"/>
      <c r="BA401" s="525"/>
      <c r="BB401" s="308"/>
      <c r="BC401" s="525"/>
      <c r="BD401" s="525"/>
      <c r="BE401" s="525"/>
      <c r="BF401" s="525"/>
      <c r="BG401" s="525"/>
      <c r="BH401" s="525"/>
      <c r="BI401" s="525"/>
      <c r="BJ401" s="525"/>
      <c r="BK401" s="525"/>
      <c r="BL401" s="525"/>
      <c r="BM401" s="525"/>
      <c r="BN401" s="525"/>
      <c r="BO401" s="525"/>
      <c r="BP401" s="525"/>
      <c r="BQ401" s="525"/>
      <c r="BR401" s="525"/>
      <c r="BS401" s="525"/>
      <c r="BT401" s="525"/>
      <c r="BU401" s="525"/>
      <c r="BV401" s="525"/>
      <c r="BW401" s="525"/>
      <c r="BX401" s="525"/>
      <c r="BY401" s="525"/>
      <c r="BZ401" s="338"/>
      <c r="CA401" s="338"/>
      <c r="CB401" s="338"/>
      <c r="CC401" s="338"/>
      <c r="CD401" s="338"/>
      <c r="CE401" s="338"/>
      <c r="CF401" s="338"/>
      <c r="CG401" s="338"/>
      <c r="CH401" s="338"/>
      <c r="CI401" s="338"/>
      <c r="CJ401" s="338"/>
      <c r="CK401" s="338"/>
      <c r="CL401" s="338"/>
      <c r="CM401" s="338"/>
      <c r="CN401" s="338"/>
      <c r="CO401" s="338"/>
      <c r="CP401" s="338"/>
      <c r="CQ401" s="338"/>
      <c r="CR401" s="338"/>
      <c r="CS401" s="338"/>
      <c r="CT401" s="338"/>
      <c r="CU401" s="338"/>
      <c r="CV401" s="338"/>
      <c r="CW401" s="338"/>
      <c r="CX401" s="338"/>
      <c r="CY401" s="338"/>
      <c r="CZ401" s="338"/>
    </row>
    <row r="402" s="345" customFormat="true" ht="25.15" customHeight="true" x14ac:dyDescent="0.2">
      <c r="B402" s="1079" t="s">
        <v>142</v>
      </c>
      <c r="C402" s="960"/>
      <c r="D402" s="960"/>
      <c r="E402" s="544" t="s">
        <v>208</v>
      </c>
      <c r="F402" s="511"/>
      <c r="G402" s="511"/>
      <c r="H402" s="1076"/>
      <c r="I402" s="1076"/>
      <c r="J402" s="545" t="s">
        <v>208</v>
      </c>
      <c r="K402" s="511"/>
      <c r="L402" s="511"/>
      <c r="M402" s="1076"/>
      <c r="N402" s="1076"/>
      <c r="O402" s="546" t="s">
        <v>208</v>
      </c>
      <c r="P402" s="511"/>
      <c r="Q402" s="511"/>
      <c r="Z402" s="338"/>
      <c r="AA402" s="338"/>
      <c r="AB402" s="338"/>
      <c r="AC402" s="338"/>
      <c r="AD402" s="338"/>
      <c r="AE402" s="338"/>
      <c r="AF402" s="338"/>
      <c r="AG402" s="338"/>
      <c r="AH402" s="338"/>
      <c r="AI402" s="338"/>
      <c r="AJ402" s="338"/>
      <c r="AK402" s="338"/>
      <c r="AL402" s="338"/>
      <c r="AM402" s="338"/>
      <c r="AN402" s="338"/>
      <c r="AO402" s="338"/>
      <c r="AP402" s="338"/>
      <c r="AQ402" s="338"/>
      <c r="AR402" s="338"/>
      <c r="AS402" s="338"/>
      <c r="AT402" s="338"/>
      <c r="AU402" s="338"/>
      <c r="AV402" s="338"/>
      <c r="AW402" s="338"/>
      <c r="AX402" s="338"/>
      <c r="AY402" s="338"/>
      <c r="AZ402" s="338"/>
      <c r="BA402" s="525"/>
      <c r="BB402" s="308"/>
      <c r="BC402" s="525"/>
      <c r="BD402" s="525"/>
      <c r="BE402" s="525"/>
      <c r="BF402" s="525"/>
      <c r="BG402" s="525"/>
      <c r="BH402" s="525"/>
      <c r="BI402" s="525"/>
      <c r="BJ402" s="525"/>
      <c r="BK402" s="525"/>
      <c r="BL402" s="525"/>
      <c r="BM402" s="525"/>
      <c r="BN402" s="525"/>
      <c r="BO402" s="525"/>
      <c r="BP402" s="525"/>
      <c r="BQ402" s="525"/>
      <c r="BR402" s="525"/>
      <c r="BS402" s="525"/>
      <c r="BT402" s="525"/>
      <c r="BU402" s="525"/>
      <c r="BV402" s="525"/>
      <c r="BW402" s="525"/>
      <c r="BX402" s="525"/>
      <c r="BY402" s="525"/>
      <c r="BZ402" s="338"/>
      <c r="CA402" s="338"/>
      <c r="CB402" s="338"/>
      <c r="CC402" s="338"/>
      <c r="CD402" s="338"/>
      <c r="CE402" s="338"/>
      <c r="CF402" s="338"/>
      <c r="CG402" s="338"/>
      <c r="CH402" s="338"/>
      <c r="CI402" s="338"/>
      <c r="CJ402" s="338"/>
      <c r="CK402" s="338"/>
      <c r="CL402" s="338"/>
      <c r="CM402" s="338"/>
      <c r="CN402" s="338"/>
      <c r="CO402" s="338"/>
      <c r="CP402" s="338"/>
      <c r="CQ402" s="338"/>
      <c r="CR402" s="338"/>
      <c r="CS402" s="338"/>
      <c r="CT402" s="338"/>
      <c r="CU402" s="338"/>
      <c r="CV402" s="338"/>
      <c r="CW402" s="338"/>
      <c r="CX402" s="338"/>
      <c r="CY402" s="338"/>
      <c r="CZ402" s="338"/>
    </row>
    <row r="403" s="345" customFormat="true" ht="25.15" customHeight="true" x14ac:dyDescent="0.2">
      <c r="B403" s="960"/>
      <c r="C403" s="1077" t="s">
        <v>270</v>
      </c>
      <c r="D403" s="1078"/>
      <c r="E403" s="654">
        <v>0.79127648006935669</v>
      </c>
      <c r="F403" s="612"/>
      <c r="G403" s="612"/>
      <c r="H403" s="1078" t="s">
        <v>271</v>
      </c>
      <c r="I403" s="1078"/>
      <c r="J403" s="655">
        <v>0.76792212409953553</v>
      </c>
      <c r="K403" s="612"/>
      <c r="L403" s="612"/>
      <c r="M403" s="1078" t="s">
        <v>272</v>
      </c>
      <c r="N403" s="1078"/>
      <c r="O403" s="656">
        <v>0.6413871906136861</v>
      </c>
      <c r="P403" s="612"/>
      <c r="Q403" s="612"/>
      <c r="Z403" s="338"/>
      <c r="AA403" s="338"/>
      <c r="AB403" s="338"/>
      <c r="AC403" s="338"/>
      <c r="AD403" s="338"/>
      <c r="AE403" s="338"/>
      <c r="AF403" s="338"/>
      <c r="AG403" s="338"/>
      <c r="AH403" s="338"/>
      <c r="AI403" s="338"/>
      <c r="AJ403" s="338"/>
      <c r="AK403" s="338"/>
      <c r="AL403" s="338"/>
      <c r="AM403" s="338"/>
      <c r="AN403" s="338"/>
      <c r="AO403" s="338"/>
      <c r="AP403" s="338"/>
      <c r="AQ403" s="338"/>
      <c r="AR403" s="338"/>
      <c r="AS403" s="338"/>
      <c r="AT403" s="338"/>
      <c r="AU403" s="338"/>
      <c r="AV403" s="338"/>
      <c r="AW403" s="338"/>
      <c r="AX403" s="338"/>
      <c r="AY403" s="338"/>
      <c r="AZ403" s="338"/>
      <c r="BA403" s="340"/>
      <c r="BB403" s="419"/>
      <c r="BC403" s="340"/>
      <c r="BD403" s="340"/>
      <c r="BE403" s="340"/>
      <c r="BF403" s="340"/>
      <c r="BG403" s="340"/>
      <c r="BH403" s="340"/>
      <c r="BI403" s="340"/>
      <c r="BJ403" s="340"/>
      <c r="BK403" s="340"/>
      <c r="BL403" s="340"/>
      <c r="BM403" s="340"/>
      <c r="BN403" s="340"/>
      <c r="BO403" s="340"/>
      <c r="BP403" s="340"/>
      <c r="BQ403" s="340"/>
      <c r="BR403" s="340"/>
      <c r="BS403" s="340"/>
      <c r="BT403" s="340"/>
      <c r="BU403" s="340"/>
      <c r="BV403" s="340"/>
      <c r="BW403" s="340"/>
      <c r="BX403" s="340"/>
      <c r="BY403" s="340"/>
      <c r="BZ403" s="341"/>
      <c r="CA403" s="341"/>
      <c r="CB403" s="341"/>
      <c r="CC403" s="341"/>
      <c r="CD403" s="341"/>
      <c r="CE403" s="341"/>
      <c r="CF403" s="341"/>
      <c r="CG403" s="341"/>
      <c r="CH403" s="341"/>
      <c r="CI403" s="341"/>
      <c r="CJ403" s="341"/>
      <c r="CK403" s="341"/>
      <c r="CL403" s="341"/>
      <c r="CM403" s="341"/>
      <c r="CN403" s="341"/>
      <c r="CO403" s="341"/>
      <c r="CP403" s="341"/>
      <c r="CQ403" s="341"/>
      <c r="CR403" s="341"/>
      <c r="CS403" s="341"/>
      <c r="CT403" s="341"/>
      <c r="CU403" s="341"/>
      <c r="CV403" s="341"/>
      <c r="CW403" s="341"/>
      <c r="CX403" s="341"/>
      <c r="CY403" s="341"/>
      <c r="CZ403" s="341"/>
    </row>
    <row r="404" s="345" customFormat="true" ht="25.15" customHeight="true" x14ac:dyDescent="0.2">
      <c r="B404" s="960"/>
      <c r="C404" s="1077" t="s">
        <v>271</v>
      </c>
      <c r="D404" s="1078"/>
      <c r="E404" s="657">
        <v>0.78067745092825569</v>
      </c>
      <c r="F404" s="612"/>
      <c r="G404" s="612"/>
      <c r="H404" s="1078" t="s">
        <v>270</v>
      </c>
      <c r="I404" s="1078"/>
      <c r="J404" s="658">
        <v>0.76298417899329884</v>
      </c>
      <c r="K404" s="612"/>
      <c r="L404" s="612"/>
      <c r="M404" s="1078" t="s">
        <v>273</v>
      </c>
      <c r="N404" s="1078"/>
      <c r="O404" s="659">
        <v>0.62490466514114018</v>
      </c>
      <c r="P404" s="612"/>
      <c r="Q404" s="612"/>
      <c r="Z404" s="338"/>
      <c r="AA404" s="338"/>
      <c r="AB404" s="338"/>
      <c r="AC404" s="338"/>
      <c r="AD404" s="338"/>
      <c r="AE404" s="338"/>
      <c r="AF404" s="338"/>
      <c r="AG404" s="338"/>
      <c r="AH404" s="338"/>
      <c r="AI404" s="338"/>
      <c r="AJ404" s="338"/>
      <c r="AK404" s="338"/>
      <c r="AL404" s="338"/>
      <c r="AM404" s="338"/>
      <c r="AN404" s="338"/>
      <c r="AO404" s="338"/>
      <c r="AP404" s="338"/>
      <c r="AQ404" s="338"/>
      <c r="AR404" s="338"/>
      <c r="AS404" s="338"/>
      <c r="AT404" s="338"/>
      <c r="AU404" s="338"/>
      <c r="AV404" s="338"/>
      <c r="AW404" s="338"/>
      <c r="AX404" s="338"/>
      <c r="AY404" s="338"/>
      <c r="AZ404" s="338"/>
      <c r="BA404" s="340"/>
      <c r="BB404" s="419"/>
      <c r="BC404" s="340"/>
      <c r="BD404" s="340"/>
      <c r="BE404" s="340"/>
      <c r="BF404" s="340"/>
      <c r="BG404" s="340"/>
      <c r="BH404" s="340"/>
      <c r="BI404" s="340"/>
      <c r="BJ404" s="340"/>
      <c r="BK404" s="340"/>
      <c r="BL404" s="340"/>
      <c r="BM404" s="340"/>
      <c r="BN404" s="340"/>
      <c r="BO404" s="340"/>
      <c r="BP404" s="340"/>
      <c r="BQ404" s="340"/>
      <c r="BR404" s="340"/>
      <c r="BS404" s="340"/>
      <c r="BT404" s="340"/>
      <c r="BU404" s="340"/>
      <c r="BV404" s="340"/>
      <c r="BW404" s="340"/>
      <c r="BX404" s="340"/>
      <c r="BY404" s="340"/>
      <c r="BZ404" s="341"/>
      <c r="CA404" s="341"/>
      <c r="CB404" s="341"/>
      <c r="CC404" s="341"/>
      <c r="CD404" s="341"/>
      <c r="CE404" s="341"/>
      <c r="CF404" s="341"/>
      <c r="CG404" s="341"/>
      <c r="CH404" s="341"/>
      <c r="CI404" s="341"/>
      <c r="CJ404" s="341"/>
      <c r="CK404" s="341"/>
      <c r="CL404" s="341"/>
      <c r="CM404" s="341"/>
      <c r="CN404" s="341"/>
      <c r="CO404" s="341"/>
      <c r="CP404" s="341"/>
      <c r="CQ404" s="341"/>
      <c r="CR404" s="341"/>
      <c r="CS404" s="341"/>
      <c r="CT404" s="341"/>
      <c r="CU404" s="341"/>
      <c r="CV404" s="341"/>
      <c r="CW404" s="341"/>
      <c r="CX404" s="341"/>
      <c r="CY404" s="341"/>
      <c r="CZ404" s="341"/>
    </row>
    <row r="405" s="345" customFormat="true" ht="25.15" customHeight="true" x14ac:dyDescent="0.2">
      <c r="B405" s="960"/>
      <c r="C405" s="1077" t="s">
        <v>274</v>
      </c>
      <c r="D405" s="1078"/>
      <c r="E405" s="657">
        <v>0.74789429431371779</v>
      </c>
      <c r="F405" s="612"/>
      <c r="G405" s="612"/>
      <c r="H405" s="1078" t="s">
        <v>274</v>
      </c>
      <c r="I405" s="1078"/>
      <c r="J405" s="658">
        <v>0.73285981695303337</v>
      </c>
      <c r="K405" s="612"/>
      <c r="L405" s="612"/>
      <c r="M405" s="1078" t="s">
        <v>270</v>
      </c>
      <c r="N405" s="1078"/>
      <c r="O405" s="659">
        <v>0.61031789688044757</v>
      </c>
      <c r="P405" s="612"/>
      <c r="Q405" s="612"/>
      <c r="Z405" s="338"/>
      <c r="AA405" s="338"/>
      <c r="AB405" s="338"/>
      <c r="AC405" s="338"/>
      <c r="AD405" s="338"/>
      <c r="AE405" s="338"/>
      <c r="AF405" s="338"/>
      <c r="AG405" s="338"/>
      <c r="AH405" s="338"/>
      <c r="AI405" s="338"/>
      <c r="AJ405" s="338"/>
      <c r="AK405" s="338"/>
      <c r="AL405" s="338"/>
      <c r="AM405" s="338"/>
      <c r="AN405" s="338"/>
      <c r="AO405" s="338"/>
      <c r="AP405" s="338"/>
      <c r="AQ405" s="338"/>
      <c r="AR405" s="338"/>
      <c r="AS405" s="338"/>
      <c r="AT405" s="338"/>
      <c r="AU405" s="338"/>
      <c r="AV405" s="338"/>
      <c r="AW405" s="338"/>
      <c r="AX405" s="338"/>
      <c r="AY405" s="338"/>
      <c r="AZ405" s="338"/>
      <c r="BA405" s="340"/>
      <c r="BB405" s="419"/>
      <c r="BC405" s="340"/>
      <c r="BD405" s="340"/>
      <c r="BE405" s="340"/>
      <c r="BF405" s="340"/>
      <c r="BG405" s="340"/>
      <c r="BH405" s="340"/>
      <c r="BI405" s="340"/>
      <c r="BJ405" s="340"/>
      <c r="BK405" s="340"/>
      <c r="BL405" s="340"/>
      <c r="BM405" s="340"/>
      <c r="BN405" s="340"/>
      <c r="BO405" s="340"/>
      <c r="BP405" s="340"/>
      <c r="BQ405" s="340"/>
      <c r="BR405" s="340"/>
      <c r="BS405" s="340"/>
      <c r="BT405" s="340"/>
      <c r="BU405" s="340"/>
      <c r="BV405" s="340"/>
      <c r="BW405" s="340"/>
      <c r="BX405" s="340"/>
      <c r="BY405" s="340"/>
      <c r="BZ405" s="341"/>
      <c r="CA405" s="341"/>
      <c r="CB405" s="341"/>
      <c r="CC405" s="341"/>
      <c r="CD405" s="341"/>
      <c r="CE405" s="341"/>
      <c r="CF405" s="341"/>
      <c r="CG405" s="341"/>
      <c r="CH405" s="341"/>
      <c r="CI405" s="341"/>
      <c r="CJ405" s="341"/>
      <c r="CK405" s="341"/>
      <c r="CL405" s="341"/>
      <c r="CM405" s="341"/>
      <c r="CN405" s="341"/>
      <c r="CO405" s="341"/>
      <c r="CP405" s="341"/>
      <c r="CQ405" s="341"/>
      <c r="CR405" s="341"/>
      <c r="CS405" s="341"/>
      <c r="CT405" s="341"/>
      <c r="CU405" s="341"/>
      <c r="CV405" s="341"/>
      <c r="CW405" s="341"/>
      <c r="CX405" s="341"/>
      <c r="CY405" s="341"/>
      <c r="CZ405" s="341"/>
    </row>
    <row r="406" s="345" customFormat="true" ht="25.15" customHeight="true" x14ac:dyDescent="0.2">
      <c r="B406" s="960"/>
      <c r="C406" s="1077" t="s">
        <v>275</v>
      </c>
      <c r="D406" s="1078"/>
      <c r="E406" s="657">
        <v>0.72992205226622997</v>
      </c>
      <c r="F406" s="612"/>
      <c r="G406" s="612"/>
      <c r="H406" s="1078" t="s">
        <v>275</v>
      </c>
      <c r="I406" s="1078"/>
      <c r="J406" s="658">
        <v>0.69468774262969102</v>
      </c>
      <c r="K406" s="612"/>
      <c r="L406" s="612"/>
      <c r="M406" s="1078" t="s">
        <v>271</v>
      </c>
      <c r="N406" s="1078"/>
      <c r="O406" s="659">
        <v>0.60766016605479856</v>
      </c>
      <c r="P406" s="612"/>
      <c r="Q406" s="612"/>
      <c r="Z406" s="338"/>
      <c r="AA406" s="338"/>
      <c r="AB406" s="338"/>
      <c r="AC406" s="338"/>
      <c r="AD406" s="338"/>
      <c r="AE406" s="338"/>
      <c r="AF406" s="338"/>
      <c r="AG406" s="338"/>
      <c r="AH406" s="338"/>
      <c r="AI406" s="338"/>
      <c r="AJ406" s="338"/>
      <c r="AK406" s="338"/>
      <c r="AL406" s="338"/>
      <c r="AM406" s="338"/>
      <c r="AN406" s="338"/>
      <c r="AO406" s="338"/>
      <c r="AP406" s="338"/>
      <c r="AQ406" s="338"/>
      <c r="AR406" s="338"/>
      <c r="AS406" s="338"/>
      <c r="AT406" s="338"/>
      <c r="AU406" s="338"/>
      <c r="AV406" s="338"/>
      <c r="AW406" s="338"/>
      <c r="AX406" s="338"/>
      <c r="AY406" s="338"/>
      <c r="AZ406" s="338"/>
      <c r="BA406" s="340"/>
      <c r="BB406" s="419"/>
      <c r="BC406" s="340"/>
      <c r="BD406" s="340"/>
      <c r="BE406" s="340"/>
      <c r="BF406" s="340"/>
      <c r="BG406" s="340"/>
      <c r="BH406" s="340"/>
      <c r="BI406" s="340"/>
      <c r="BJ406" s="340"/>
      <c r="BK406" s="340"/>
      <c r="BL406" s="340"/>
      <c r="BM406" s="340"/>
      <c r="BN406" s="340"/>
      <c r="BO406" s="340"/>
      <c r="BP406" s="340"/>
      <c r="BQ406" s="340"/>
      <c r="BR406" s="340"/>
      <c r="BS406" s="340"/>
      <c r="BT406" s="340"/>
      <c r="BU406" s="340"/>
      <c r="BV406" s="340"/>
      <c r="BW406" s="340"/>
      <c r="BX406" s="340"/>
      <c r="BY406" s="340"/>
      <c r="BZ406" s="341"/>
      <c r="CA406" s="341"/>
      <c r="CB406" s="341"/>
      <c r="CC406" s="341"/>
      <c r="CD406" s="341"/>
      <c r="CE406" s="341"/>
      <c r="CF406" s="341"/>
      <c r="CG406" s="341"/>
      <c r="CH406" s="341"/>
      <c r="CI406" s="341"/>
      <c r="CJ406" s="341"/>
      <c r="CK406" s="341"/>
      <c r="CL406" s="341"/>
      <c r="CM406" s="341"/>
      <c r="CN406" s="341"/>
      <c r="CO406" s="341"/>
      <c r="CP406" s="341"/>
      <c r="CQ406" s="341"/>
      <c r="CR406" s="341"/>
      <c r="CS406" s="341"/>
      <c r="CT406" s="341"/>
      <c r="CU406" s="341"/>
      <c r="CV406" s="341"/>
      <c r="CW406" s="341"/>
      <c r="CX406" s="341"/>
      <c r="CY406" s="341"/>
      <c r="CZ406" s="341"/>
    </row>
    <row r="407" s="345" customFormat="true" ht="25.15" customHeight="true" x14ac:dyDescent="0.2">
      <c r="B407" s="960"/>
      <c r="C407" s="1077" t="s">
        <v>272</v>
      </c>
      <c r="D407" s="1078"/>
      <c r="E407" s="657">
        <v>0.72204736826290461</v>
      </c>
      <c r="F407" s="612"/>
      <c r="G407" s="612"/>
      <c r="H407" s="1078" t="s">
        <v>272</v>
      </c>
      <c r="I407" s="1078"/>
      <c r="J407" s="658">
        <v>0.67664654155834336</v>
      </c>
      <c r="K407" s="612"/>
      <c r="L407" s="612"/>
      <c r="M407" s="1078" t="s">
        <v>275</v>
      </c>
      <c r="N407" s="1078"/>
      <c r="O407" s="659">
        <v>0.59426178515373984</v>
      </c>
      <c r="P407" s="612"/>
      <c r="Q407" s="612"/>
      <c r="Z407" s="338"/>
      <c r="AA407" s="338"/>
      <c r="AB407" s="338"/>
      <c r="AC407" s="338"/>
      <c r="AD407" s="338"/>
      <c r="AE407" s="338"/>
      <c r="AF407" s="338"/>
      <c r="AG407" s="338"/>
      <c r="AH407" s="338"/>
      <c r="AI407" s="338"/>
      <c r="AJ407" s="338"/>
      <c r="AK407" s="338"/>
      <c r="AL407" s="338"/>
      <c r="AM407" s="338"/>
      <c r="AN407" s="338"/>
      <c r="AO407" s="338"/>
      <c r="AP407" s="338"/>
      <c r="AQ407" s="338"/>
      <c r="AR407" s="338"/>
      <c r="AS407" s="338"/>
      <c r="AT407" s="338"/>
      <c r="AU407" s="338"/>
      <c r="AV407" s="338"/>
      <c r="AW407" s="338"/>
      <c r="AX407" s="338"/>
      <c r="AY407" s="338"/>
      <c r="AZ407" s="338"/>
      <c r="BA407" s="340"/>
      <c r="BB407" s="419"/>
      <c r="BC407" s="340"/>
      <c r="BD407" s="340"/>
      <c r="BE407" s="340"/>
      <c r="BF407" s="340"/>
      <c r="BG407" s="340"/>
      <c r="BH407" s="340"/>
      <c r="BI407" s="340"/>
      <c r="BJ407" s="340"/>
      <c r="BK407" s="340"/>
      <c r="BL407" s="340"/>
      <c r="BM407" s="340"/>
      <c r="BN407" s="340"/>
      <c r="BO407" s="340"/>
      <c r="BP407" s="340"/>
      <c r="BQ407" s="340"/>
      <c r="BR407" s="340"/>
      <c r="BS407" s="340"/>
      <c r="BT407" s="340"/>
      <c r="BU407" s="340"/>
      <c r="BV407" s="340"/>
      <c r="BW407" s="340"/>
      <c r="BX407" s="340"/>
      <c r="BY407" s="340"/>
      <c r="BZ407" s="341"/>
      <c r="CA407" s="341"/>
      <c r="CB407" s="341"/>
      <c r="CC407" s="341"/>
      <c r="CD407" s="341"/>
      <c r="CE407" s="341"/>
      <c r="CF407" s="341"/>
      <c r="CG407" s="341"/>
      <c r="CH407" s="341"/>
      <c r="CI407" s="341"/>
      <c r="CJ407" s="341"/>
      <c r="CK407" s="341"/>
      <c r="CL407" s="341"/>
      <c r="CM407" s="341"/>
      <c r="CN407" s="341"/>
      <c r="CO407" s="341"/>
      <c r="CP407" s="341"/>
      <c r="CQ407" s="341"/>
      <c r="CR407" s="341"/>
      <c r="CS407" s="341"/>
      <c r="CT407" s="341"/>
      <c r="CU407" s="341"/>
      <c r="CV407" s="341"/>
      <c r="CW407" s="341"/>
      <c r="CX407" s="341"/>
      <c r="CY407" s="341"/>
      <c r="CZ407" s="341"/>
    </row>
    <row r="408" s="345" customFormat="true" ht="25.15" customHeight="true" x14ac:dyDescent="0.2">
      <c r="B408" s="960"/>
      <c r="C408" s="1077" t="s">
        <v>276</v>
      </c>
      <c r="D408" s="1078"/>
      <c r="E408" s="657">
        <v>0.71320353948819049</v>
      </c>
      <c r="F408" s="612"/>
      <c r="G408" s="612"/>
      <c r="H408" s="1078" t="s">
        <v>276</v>
      </c>
      <c r="I408" s="1078"/>
      <c r="J408" s="658">
        <v>0.66217155639114522</v>
      </c>
      <c r="K408" s="612"/>
      <c r="L408" s="612"/>
      <c r="M408" s="1078" t="s">
        <v>277</v>
      </c>
      <c r="N408" s="1078"/>
      <c r="O408" s="659">
        <v>0.57579577113511304</v>
      </c>
      <c r="P408" s="612"/>
      <c r="Q408" s="612"/>
      <c r="Z408" s="338"/>
      <c r="AA408" s="338"/>
      <c r="AB408" s="338"/>
      <c r="AC408" s="338"/>
      <c r="AD408" s="338"/>
      <c r="AE408" s="338"/>
      <c r="AF408" s="338"/>
      <c r="AG408" s="338"/>
      <c r="AH408" s="338"/>
      <c r="AI408" s="338"/>
      <c r="AJ408" s="338"/>
      <c r="AK408" s="338"/>
      <c r="AL408" s="338"/>
      <c r="AM408" s="338"/>
      <c r="AN408" s="338"/>
      <c r="AO408" s="338"/>
      <c r="AP408" s="338"/>
      <c r="AQ408" s="338"/>
      <c r="AR408" s="338"/>
      <c r="AS408" s="338"/>
      <c r="AT408" s="338"/>
      <c r="AU408" s="338"/>
      <c r="AV408" s="338"/>
      <c r="AW408" s="338"/>
      <c r="AX408" s="338"/>
      <c r="AY408" s="338"/>
      <c r="AZ408" s="338"/>
      <c r="BA408" s="340"/>
      <c r="BB408" s="419"/>
      <c r="BC408" s="340"/>
      <c r="BD408" s="340"/>
      <c r="BE408" s="340"/>
      <c r="BF408" s="340"/>
      <c r="BG408" s="340"/>
      <c r="BH408" s="340"/>
      <c r="BI408" s="340"/>
      <c r="BJ408" s="340"/>
      <c r="BK408" s="340"/>
      <c r="BL408" s="340"/>
      <c r="BM408" s="340"/>
      <c r="BN408" s="340"/>
      <c r="BO408" s="340"/>
      <c r="BP408" s="340"/>
      <c r="BQ408" s="340"/>
      <c r="BR408" s="340"/>
      <c r="BS408" s="340"/>
      <c r="BT408" s="340"/>
      <c r="BU408" s="340"/>
      <c r="BV408" s="340"/>
      <c r="BW408" s="340"/>
      <c r="BX408" s="340"/>
      <c r="BY408" s="340"/>
      <c r="BZ408" s="341"/>
      <c r="CA408" s="341"/>
      <c r="CB408" s="341"/>
      <c r="CC408" s="341"/>
      <c r="CD408" s="341"/>
      <c r="CE408" s="341"/>
      <c r="CF408" s="341"/>
      <c r="CG408" s="341"/>
      <c r="CH408" s="341"/>
      <c r="CI408" s="341"/>
      <c r="CJ408" s="341"/>
      <c r="CK408" s="341"/>
      <c r="CL408" s="341"/>
      <c r="CM408" s="341"/>
      <c r="CN408" s="341"/>
      <c r="CO408" s="341"/>
      <c r="CP408" s="341"/>
      <c r="CQ408" s="341"/>
      <c r="CR408" s="341"/>
      <c r="CS408" s="341"/>
      <c r="CT408" s="341"/>
      <c r="CU408" s="341"/>
      <c r="CV408" s="341"/>
      <c r="CW408" s="341"/>
      <c r="CX408" s="341"/>
      <c r="CY408" s="341"/>
      <c r="CZ408" s="341"/>
    </row>
    <row r="409" s="345" customFormat="true" ht="25.15" customHeight="true" x14ac:dyDescent="0.2">
      <c r="B409" s="960"/>
      <c r="C409" s="1077" t="s">
        <v>277</v>
      </c>
      <c r="D409" s="1078"/>
      <c r="E409" s="657">
        <v>0.69808075515296308</v>
      </c>
      <c r="F409" s="612"/>
      <c r="G409" s="612"/>
      <c r="H409" s="1078" t="s">
        <v>273</v>
      </c>
      <c r="I409" s="1078"/>
      <c r="J409" s="658">
        <v>0.62910994575678358</v>
      </c>
      <c r="K409" s="612"/>
      <c r="L409" s="612"/>
      <c r="M409" s="1078" t="s">
        <v>278</v>
      </c>
      <c r="N409" s="1078"/>
      <c r="O409" s="659">
        <v>-0.54965447839150294</v>
      </c>
      <c r="P409" s="612"/>
      <c r="Q409" s="612"/>
      <c r="Z409" s="338"/>
      <c r="AA409" s="338"/>
      <c r="AB409" s="338"/>
      <c r="AC409" s="338"/>
      <c r="AD409" s="338"/>
      <c r="AE409" s="338"/>
      <c r="AF409" s="338"/>
      <c r="AG409" s="338"/>
      <c r="AH409" s="338"/>
      <c r="AI409" s="338"/>
      <c r="AJ409" s="338"/>
      <c r="AK409" s="338"/>
      <c r="AL409" s="338"/>
      <c r="AM409" s="338"/>
      <c r="AN409" s="338"/>
      <c r="AO409" s="338"/>
      <c r="AP409" s="338"/>
      <c r="AQ409" s="338"/>
      <c r="AR409" s="338"/>
      <c r="AS409" s="338"/>
      <c r="AT409" s="338"/>
      <c r="AU409" s="338"/>
      <c r="AV409" s="338"/>
      <c r="AW409" s="338"/>
      <c r="AX409" s="338"/>
      <c r="AY409" s="338"/>
      <c r="AZ409" s="338"/>
      <c r="BA409" s="340"/>
      <c r="BB409" s="419"/>
      <c r="BC409" s="340"/>
      <c r="BD409" s="340"/>
      <c r="BE409" s="340"/>
      <c r="BF409" s="340"/>
      <c r="BG409" s="340"/>
      <c r="BH409" s="340"/>
      <c r="BI409" s="340"/>
      <c r="BJ409" s="340"/>
      <c r="BK409" s="340"/>
      <c r="BL409" s="340"/>
      <c r="BM409" s="340"/>
      <c r="BN409" s="340"/>
      <c r="BO409" s="340"/>
      <c r="BP409" s="340"/>
      <c r="BQ409" s="340"/>
      <c r="BR409" s="340"/>
      <c r="BS409" s="340"/>
      <c r="BT409" s="340"/>
      <c r="BU409" s="340"/>
      <c r="BV409" s="340"/>
      <c r="BW409" s="340"/>
      <c r="BX409" s="340"/>
      <c r="BY409" s="340"/>
      <c r="BZ409" s="341"/>
      <c r="CA409" s="341"/>
      <c r="CB409" s="341"/>
      <c r="CC409" s="341"/>
      <c r="CD409" s="341"/>
      <c r="CE409" s="341"/>
      <c r="CF409" s="341"/>
      <c r="CG409" s="341"/>
      <c r="CH409" s="341"/>
      <c r="CI409" s="341"/>
      <c r="CJ409" s="341"/>
      <c r="CK409" s="341"/>
      <c r="CL409" s="341"/>
      <c r="CM409" s="341"/>
      <c r="CN409" s="341"/>
      <c r="CO409" s="341"/>
      <c r="CP409" s="341"/>
      <c r="CQ409" s="341"/>
      <c r="CR409" s="341"/>
      <c r="CS409" s="341"/>
      <c r="CT409" s="341"/>
      <c r="CU409" s="341"/>
      <c r="CV409" s="341"/>
      <c r="CW409" s="341"/>
      <c r="CX409" s="341"/>
      <c r="CY409" s="341"/>
      <c r="CZ409" s="341"/>
    </row>
    <row r="410" s="345" customFormat="true" ht="25.15" customHeight="true" x14ac:dyDescent="0.2">
      <c r="B410" s="960"/>
      <c r="C410" s="1077" t="s">
        <v>273</v>
      </c>
      <c r="D410" s="1078"/>
      <c r="E410" s="657">
        <v>0.68336836207184426</v>
      </c>
      <c r="F410" s="612"/>
      <c r="G410" s="612"/>
      <c r="H410" s="1078" t="s">
        <v>277</v>
      </c>
      <c r="I410" s="1078"/>
      <c r="J410" s="658">
        <v>0.62117076443273345</v>
      </c>
      <c r="K410" s="612"/>
      <c r="L410" s="612"/>
      <c r="M410" s="1078" t="s">
        <v>279</v>
      </c>
      <c r="N410" s="1078"/>
      <c r="O410" s="659">
        <v>0.54595971415361011</v>
      </c>
      <c r="P410" s="612"/>
      <c r="Q410" s="612"/>
      <c r="Z410" s="338"/>
      <c r="AA410" s="338"/>
      <c r="AB410" s="338"/>
      <c r="AC410" s="338"/>
      <c r="AD410" s="338"/>
      <c r="AE410" s="338"/>
      <c r="AF410" s="338"/>
      <c r="AG410" s="338"/>
      <c r="AH410" s="338"/>
      <c r="AI410" s="338"/>
      <c r="AJ410" s="338"/>
      <c r="AK410" s="338"/>
      <c r="AL410" s="338"/>
      <c r="AM410" s="338"/>
      <c r="AN410" s="338"/>
      <c r="AO410" s="338"/>
      <c r="AP410" s="338"/>
      <c r="AQ410" s="338"/>
      <c r="AR410" s="338"/>
      <c r="AS410" s="338"/>
      <c r="AT410" s="338"/>
      <c r="AU410" s="338"/>
      <c r="AV410" s="338"/>
      <c r="AW410" s="338"/>
      <c r="AX410" s="338"/>
      <c r="AY410" s="338"/>
      <c r="AZ410" s="338"/>
      <c r="BA410" s="340"/>
      <c r="BB410" s="419"/>
      <c r="BC410" s="340"/>
      <c r="BD410" s="340"/>
      <c r="BE410" s="340"/>
      <c r="BF410" s="340"/>
      <c r="BG410" s="340"/>
      <c r="BH410" s="340"/>
      <c r="BI410" s="340"/>
      <c r="BJ410" s="340"/>
      <c r="BK410" s="340"/>
      <c r="BL410" s="340"/>
      <c r="BM410" s="340"/>
      <c r="BN410" s="340"/>
      <c r="BO410" s="340"/>
      <c r="BP410" s="340"/>
      <c r="BQ410" s="340"/>
      <c r="BR410" s="340"/>
      <c r="BS410" s="340"/>
      <c r="BT410" s="340"/>
      <c r="BU410" s="340"/>
      <c r="BV410" s="340"/>
      <c r="BW410" s="340"/>
      <c r="BX410" s="340"/>
      <c r="BY410" s="340"/>
      <c r="BZ410" s="341"/>
      <c r="CA410" s="341"/>
      <c r="CB410" s="341"/>
      <c r="CC410" s="341"/>
      <c r="CD410" s="341"/>
      <c r="CE410" s="341"/>
      <c r="CF410" s="341"/>
      <c r="CG410" s="341"/>
      <c r="CH410" s="341"/>
      <c r="CI410" s="341"/>
      <c r="CJ410" s="341"/>
      <c r="CK410" s="341"/>
      <c r="CL410" s="341"/>
      <c r="CM410" s="341"/>
      <c r="CN410" s="341"/>
      <c r="CO410" s="341"/>
      <c r="CP410" s="341"/>
      <c r="CQ410" s="341"/>
      <c r="CR410" s="341"/>
      <c r="CS410" s="341"/>
      <c r="CT410" s="341"/>
      <c r="CU410" s="341"/>
      <c r="CV410" s="341"/>
      <c r="CW410" s="341"/>
      <c r="CX410" s="341"/>
      <c r="CY410" s="341"/>
      <c r="CZ410" s="341"/>
    </row>
    <row r="411" s="345" customFormat="true" ht="25.15" customHeight="true" x14ac:dyDescent="0.2">
      <c r="B411" s="960"/>
      <c r="C411" s="1077" t="s">
        <v>280</v>
      </c>
      <c r="D411" s="1078"/>
      <c r="E411" s="657">
        <v>0.6549570906060449</v>
      </c>
      <c r="F411" s="612"/>
      <c r="G411" s="612"/>
      <c r="H411" s="1078" t="s">
        <v>280</v>
      </c>
      <c r="I411" s="1078"/>
      <c r="J411" s="658">
        <v>0.59452733913009637</v>
      </c>
      <c r="K411" s="612"/>
      <c r="L411" s="612"/>
      <c r="M411" s="1078" t="s">
        <v>280</v>
      </c>
      <c r="N411" s="1078"/>
      <c r="O411" s="659">
        <v>0.53629793184246544</v>
      </c>
      <c r="P411" s="612"/>
      <c r="Q411" s="612"/>
      <c r="Z411" s="338"/>
      <c r="AA411" s="338"/>
      <c r="AB411" s="338"/>
      <c r="AC411" s="338"/>
      <c r="AD411" s="338"/>
      <c r="AE411" s="338"/>
      <c r="AF411" s="338"/>
      <c r="AG411" s="338"/>
      <c r="AH411" s="338"/>
      <c r="AI411" s="338"/>
      <c r="AJ411" s="338"/>
      <c r="AK411" s="338"/>
      <c r="AL411" s="338"/>
      <c r="AM411" s="338"/>
      <c r="AN411" s="338"/>
      <c r="AO411" s="338"/>
      <c r="AP411" s="338"/>
      <c r="AQ411" s="338"/>
      <c r="AR411" s="338"/>
      <c r="AS411" s="338"/>
      <c r="AT411" s="338"/>
      <c r="AU411" s="338"/>
      <c r="AV411" s="338"/>
      <c r="AW411" s="338"/>
      <c r="AX411" s="338"/>
      <c r="AY411" s="338"/>
      <c r="AZ411" s="338"/>
      <c r="BA411" s="340"/>
      <c r="BB411" s="419"/>
      <c r="BC411" s="340"/>
      <c r="BD411" s="340"/>
      <c r="BE411" s="340"/>
      <c r="BF411" s="340"/>
      <c r="BG411" s="340"/>
      <c r="BH411" s="340"/>
      <c r="BI411" s="340"/>
      <c r="BJ411" s="340"/>
      <c r="BK411" s="340"/>
      <c r="BL411" s="340"/>
      <c r="BM411" s="340"/>
      <c r="BN411" s="340"/>
      <c r="BO411" s="340"/>
      <c r="BP411" s="340"/>
      <c r="BQ411" s="340"/>
      <c r="BR411" s="340"/>
      <c r="BS411" s="340"/>
      <c r="BT411" s="340"/>
      <c r="BU411" s="340"/>
      <c r="BV411" s="340"/>
      <c r="BW411" s="340"/>
      <c r="BX411" s="340"/>
      <c r="BY411" s="340"/>
      <c r="BZ411" s="341"/>
      <c r="CA411" s="341"/>
      <c r="CB411" s="341"/>
      <c r="CC411" s="341"/>
      <c r="CD411" s="341"/>
      <c r="CE411" s="341"/>
      <c r="CF411" s="341"/>
      <c r="CG411" s="341"/>
      <c r="CH411" s="341"/>
      <c r="CI411" s="341"/>
      <c r="CJ411" s="341"/>
      <c r="CK411" s="341"/>
      <c r="CL411" s="341"/>
      <c r="CM411" s="341"/>
      <c r="CN411" s="341"/>
      <c r="CO411" s="341"/>
      <c r="CP411" s="341"/>
      <c r="CQ411" s="341"/>
      <c r="CR411" s="341"/>
      <c r="CS411" s="341"/>
      <c r="CT411" s="341"/>
      <c r="CU411" s="341"/>
      <c r="CV411" s="341"/>
      <c r="CW411" s="341"/>
      <c r="CX411" s="341"/>
      <c r="CY411" s="341"/>
      <c r="CZ411" s="341"/>
    </row>
    <row r="412" s="345" customFormat="true" ht="25.15" customHeight="true" x14ac:dyDescent="0.2">
      <c r="B412" s="960"/>
      <c r="C412" s="1077" t="s">
        <v>226</v>
      </c>
      <c r="D412" s="1078"/>
      <c r="E412" s="657">
        <v>-0.61887793822986514</v>
      </c>
      <c r="F412" s="612"/>
      <c r="G412" s="612"/>
      <c r="H412" s="1078" t="s">
        <v>281</v>
      </c>
      <c r="I412" s="1078"/>
      <c r="J412" s="658">
        <v>0.55558227683352646</v>
      </c>
      <c r="K412" s="612"/>
      <c r="L412" s="612"/>
      <c r="M412" s="1078" t="s">
        <v>274</v>
      </c>
      <c r="N412" s="1078"/>
      <c r="O412" s="659">
        <v>0.53358511185369117</v>
      </c>
      <c r="P412" s="612"/>
      <c r="Q412" s="612"/>
      <c r="Z412" s="338"/>
      <c r="AA412" s="338"/>
      <c r="AB412" s="338"/>
      <c r="AC412" s="338"/>
      <c r="AD412" s="338"/>
      <c r="AE412" s="338"/>
      <c r="AF412" s="338"/>
      <c r="AG412" s="338"/>
      <c r="AH412" s="338"/>
      <c r="AI412" s="338"/>
      <c r="AJ412" s="338"/>
      <c r="AK412" s="338"/>
      <c r="AL412" s="338"/>
      <c r="AM412" s="338"/>
      <c r="AN412" s="338"/>
      <c r="AO412" s="338"/>
      <c r="AP412" s="338"/>
      <c r="AQ412" s="338"/>
      <c r="AR412" s="338"/>
      <c r="AS412" s="338"/>
      <c r="AT412" s="338"/>
      <c r="AU412" s="338"/>
      <c r="AV412" s="338"/>
      <c r="AW412" s="338"/>
      <c r="AX412" s="338"/>
      <c r="AY412" s="338"/>
      <c r="AZ412" s="338"/>
      <c r="BA412" s="340"/>
      <c r="BB412" s="419"/>
      <c r="BC412" s="340"/>
      <c r="BD412" s="340"/>
      <c r="BE412" s="340"/>
      <c r="BF412" s="340"/>
      <c r="BG412" s="340"/>
      <c r="BH412" s="340"/>
      <c r="BI412" s="340"/>
      <c r="BJ412" s="340"/>
      <c r="BK412" s="340"/>
      <c r="BL412" s="340"/>
      <c r="BM412" s="340"/>
      <c r="BN412" s="340"/>
      <c r="BO412" s="340"/>
      <c r="BP412" s="340"/>
      <c r="BQ412" s="340"/>
      <c r="BR412" s="340"/>
      <c r="BS412" s="340"/>
      <c r="BT412" s="340"/>
      <c r="BU412" s="340"/>
      <c r="BV412" s="340"/>
      <c r="BW412" s="340"/>
      <c r="BX412" s="340"/>
      <c r="BY412" s="340"/>
      <c r="BZ412" s="341"/>
      <c r="CA412" s="341"/>
      <c r="CB412" s="341"/>
      <c r="CC412" s="341"/>
      <c r="CD412" s="341"/>
      <c r="CE412" s="341"/>
      <c r="CF412" s="341"/>
      <c r="CG412" s="341"/>
      <c r="CH412" s="341"/>
      <c r="CI412" s="341"/>
      <c r="CJ412" s="341"/>
      <c r="CK412" s="341"/>
      <c r="CL412" s="341"/>
      <c r="CM412" s="341"/>
      <c r="CN412" s="341"/>
      <c r="CO412" s="341"/>
      <c r="CP412" s="341"/>
      <c r="CQ412" s="341"/>
      <c r="CR412" s="341"/>
      <c r="CS412" s="341"/>
      <c r="CT412" s="341"/>
      <c r="CU412" s="341"/>
      <c r="CV412" s="341"/>
      <c r="CW412" s="341"/>
      <c r="CX412" s="341"/>
      <c r="CY412" s="341"/>
      <c r="CZ412" s="341"/>
    </row>
    <row r="413" s="345" customFormat="true" ht="25.15" customHeight="true" x14ac:dyDescent="0.2">
      <c r="B413" s="960"/>
      <c r="C413" s="1077" t="s">
        <v>282</v>
      </c>
      <c r="D413" s="1078"/>
      <c r="E413" s="657">
        <v>0.56308865889082538</v>
      </c>
      <c r="F413" s="612"/>
      <c r="G413" s="612"/>
      <c r="H413" s="1078" t="s">
        <v>283</v>
      </c>
      <c r="I413" s="1078"/>
      <c r="J413" s="658">
        <v>0.54404807731432647</v>
      </c>
      <c r="K413" s="612"/>
      <c r="L413" s="612"/>
      <c r="M413" s="1078" t="s">
        <v>284</v>
      </c>
      <c r="N413" s="1078"/>
      <c r="O413" s="659">
        <v>0.53337026580503588</v>
      </c>
      <c r="P413" s="612"/>
      <c r="Q413" s="612"/>
      <c r="Z413" s="338"/>
      <c r="AA413" s="338"/>
      <c r="AB413" s="338"/>
      <c r="AC413" s="338"/>
      <c r="AD413" s="338"/>
      <c r="AE413" s="338"/>
      <c r="AF413" s="338"/>
      <c r="AG413" s="338"/>
      <c r="AH413" s="338"/>
      <c r="AI413" s="338"/>
      <c r="AJ413" s="338"/>
      <c r="AK413" s="338"/>
      <c r="AL413" s="338"/>
      <c r="AM413" s="338"/>
      <c r="AN413" s="338"/>
      <c r="AO413" s="338"/>
      <c r="AP413" s="338"/>
      <c r="AQ413" s="338"/>
      <c r="AR413" s="338"/>
      <c r="AS413" s="338"/>
      <c r="AT413" s="338"/>
      <c r="AU413" s="338"/>
      <c r="AV413" s="338"/>
      <c r="AW413" s="338"/>
      <c r="AX413" s="338"/>
      <c r="AY413" s="338"/>
      <c r="AZ413" s="338"/>
      <c r="BA413" s="340"/>
      <c r="BB413" s="419"/>
      <c r="BC413" s="340"/>
      <c r="BD413" s="340"/>
      <c r="BE413" s="340"/>
      <c r="BF413" s="340"/>
      <c r="BG413" s="340"/>
      <c r="BH413" s="340"/>
      <c r="BI413" s="340"/>
      <c r="BJ413" s="340"/>
      <c r="BK413" s="340"/>
      <c r="BL413" s="340"/>
      <c r="BM413" s="340"/>
      <c r="BN413" s="340"/>
      <c r="BO413" s="340"/>
      <c r="BP413" s="340"/>
      <c r="BQ413" s="340"/>
      <c r="BR413" s="340"/>
      <c r="BS413" s="340"/>
      <c r="BT413" s="340"/>
      <c r="BU413" s="340"/>
      <c r="BV413" s="340"/>
      <c r="BW413" s="340"/>
      <c r="BX413" s="340"/>
      <c r="BY413" s="340"/>
      <c r="BZ413" s="341"/>
      <c r="CA413" s="341"/>
      <c r="CB413" s="341"/>
      <c r="CC413" s="341"/>
      <c r="CD413" s="341"/>
      <c r="CE413" s="341"/>
      <c r="CF413" s="341"/>
      <c r="CG413" s="341"/>
      <c r="CH413" s="341"/>
      <c r="CI413" s="341"/>
      <c r="CJ413" s="341"/>
      <c r="CK413" s="341"/>
      <c r="CL413" s="341"/>
      <c r="CM413" s="341"/>
      <c r="CN413" s="341"/>
      <c r="CO413" s="341"/>
      <c r="CP413" s="341"/>
      <c r="CQ413" s="341"/>
      <c r="CR413" s="341"/>
      <c r="CS413" s="341"/>
      <c r="CT413" s="341"/>
      <c r="CU413" s="341"/>
      <c r="CV413" s="341"/>
      <c r="CW413" s="341"/>
      <c r="CX413" s="341"/>
      <c r="CY413" s="341"/>
      <c r="CZ413" s="341"/>
    </row>
    <row r="414" s="345" customFormat="true" ht="25.15" customHeight="true" x14ac:dyDescent="0.2">
      <c r="B414" s="960"/>
      <c r="C414" s="1077" t="s">
        <v>283</v>
      </c>
      <c r="D414" s="1078"/>
      <c r="E414" s="657">
        <v>0.54836112152890237</v>
      </c>
      <c r="F414" s="612"/>
      <c r="G414" s="612"/>
      <c r="H414" s="1078" t="s">
        <v>285</v>
      </c>
      <c r="I414" s="1078"/>
      <c r="J414" s="658">
        <v>0.4878226356356663</v>
      </c>
      <c r="K414" s="612"/>
      <c r="L414" s="612"/>
      <c r="M414" s="1078" t="s">
        <v>228</v>
      </c>
      <c r="N414" s="1078"/>
      <c r="O414" s="659">
        <v>-0.51924147695752565</v>
      </c>
      <c r="P414" s="612"/>
      <c r="Q414" s="612"/>
      <c r="Z414" s="338"/>
      <c r="AA414" s="338"/>
      <c r="AB414" s="338"/>
      <c r="AC414" s="338"/>
      <c r="AD414" s="338"/>
      <c r="AE414" s="338"/>
      <c r="AF414" s="338"/>
      <c r="AG414" s="338"/>
      <c r="AH414" s="338"/>
      <c r="AI414" s="338"/>
      <c r="AJ414" s="338"/>
      <c r="AK414" s="338"/>
      <c r="AL414" s="338"/>
      <c r="AM414" s="338"/>
      <c r="AN414" s="338"/>
      <c r="AO414" s="338"/>
      <c r="AP414" s="338"/>
      <c r="AQ414" s="338"/>
      <c r="AR414" s="338"/>
      <c r="AS414" s="338"/>
      <c r="AT414" s="338"/>
      <c r="AU414" s="338"/>
      <c r="AV414" s="338"/>
      <c r="AW414" s="338"/>
      <c r="AX414" s="338"/>
      <c r="AY414" s="338"/>
      <c r="AZ414" s="338"/>
      <c r="BA414" s="340"/>
      <c r="BB414" s="419"/>
      <c r="BC414" s="340"/>
      <c r="BD414" s="340"/>
      <c r="BE414" s="340"/>
      <c r="BF414" s="340"/>
      <c r="BG414" s="340"/>
      <c r="BH414" s="340"/>
      <c r="BI414" s="340"/>
      <c r="BJ414" s="340"/>
      <c r="BK414" s="340"/>
      <c r="BL414" s="340"/>
      <c r="BM414" s="340"/>
      <c r="BN414" s="340"/>
      <c r="BO414" s="340"/>
      <c r="BP414" s="340"/>
      <c r="BQ414" s="340"/>
      <c r="BR414" s="340"/>
      <c r="BS414" s="340"/>
      <c r="BT414" s="340"/>
      <c r="BU414" s="340"/>
      <c r="BV414" s="340"/>
      <c r="BW414" s="340"/>
      <c r="BX414" s="340"/>
      <c r="BY414" s="340"/>
      <c r="BZ414" s="341"/>
      <c r="CA414" s="341"/>
      <c r="CB414" s="341"/>
      <c r="CC414" s="341"/>
      <c r="CD414" s="341"/>
      <c r="CE414" s="341"/>
      <c r="CF414" s="341"/>
      <c r="CG414" s="341"/>
      <c r="CH414" s="341"/>
      <c r="CI414" s="341"/>
      <c r="CJ414" s="341"/>
      <c r="CK414" s="341"/>
      <c r="CL414" s="341"/>
      <c r="CM414" s="341"/>
      <c r="CN414" s="341"/>
      <c r="CO414" s="341"/>
      <c r="CP414" s="341"/>
      <c r="CQ414" s="341"/>
      <c r="CR414" s="341"/>
      <c r="CS414" s="341"/>
      <c r="CT414" s="341"/>
      <c r="CU414" s="341"/>
      <c r="CV414" s="341"/>
      <c r="CW414" s="341"/>
      <c r="CX414" s="341"/>
      <c r="CY414" s="341"/>
      <c r="CZ414" s="341"/>
    </row>
    <row r="415" s="345" customFormat="true" ht="25.15" customHeight="true" x14ac:dyDescent="0.2">
      <c r="B415" s="960"/>
      <c r="C415" s="1077" t="s">
        <v>278</v>
      </c>
      <c r="D415" s="1078"/>
      <c r="E415" s="657">
        <v>-0.54703533533278959</v>
      </c>
      <c r="F415" s="612"/>
      <c r="G415" s="612"/>
      <c r="H415" s="1078" t="s">
        <v>226</v>
      </c>
      <c r="I415" s="1078"/>
      <c r="J415" s="658">
        <v>-0.46250280572371888</v>
      </c>
      <c r="K415" s="612"/>
      <c r="L415" s="612"/>
      <c r="M415" s="1078" t="s">
        <v>282</v>
      </c>
      <c r="N415" s="1078"/>
      <c r="O415" s="659">
        <v>0.51315871976170535</v>
      </c>
      <c r="P415" s="612"/>
      <c r="Q415" s="612"/>
      <c r="Z415" s="338"/>
      <c r="AA415" s="338"/>
      <c r="AB415" s="338"/>
      <c r="AC415" s="338"/>
      <c r="AD415" s="338"/>
      <c r="AE415" s="338"/>
      <c r="AF415" s="338"/>
      <c r="AG415" s="338"/>
      <c r="AH415" s="338"/>
      <c r="AI415" s="338"/>
      <c r="AJ415" s="338"/>
      <c r="AK415" s="338"/>
      <c r="AL415" s="338"/>
      <c r="AM415" s="338"/>
      <c r="AN415" s="338"/>
      <c r="AO415" s="338"/>
      <c r="AP415" s="338"/>
      <c r="AQ415" s="338"/>
      <c r="AR415" s="338"/>
      <c r="AS415" s="338"/>
      <c r="AT415" s="338"/>
      <c r="AU415" s="338"/>
      <c r="AV415" s="338"/>
      <c r="AW415" s="338"/>
      <c r="AX415" s="338"/>
      <c r="AY415" s="338"/>
      <c r="AZ415" s="338"/>
      <c r="BA415" s="340"/>
      <c r="BB415" s="419"/>
      <c r="BC415" s="340"/>
      <c r="BD415" s="340"/>
      <c r="BE415" s="340"/>
      <c r="BF415" s="340"/>
      <c r="BG415" s="340"/>
      <c r="BH415" s="340"/>
      <c r="BI415" s="340"/>
      <c r="BJ415" s="340"/>
      <c r="BK415" s="340"/>
      <c r="BL415" s="340"/>
      <c r="BM415" s="340"/>
      <c r="BN415" s="340"/>
      <c r="BO415" s="340"/>
      <c r="BP415" s="340"/>
      <c r="BQ415" s="340"/>
      <c r="BR415" s="340"/>
      <c r="BS415" s="340"/>
      <c r="BT415" s="340"/>
      <c r="BU415" s="340"/>
      <c r="BV415" s="340"/>
      <c r="BW415" s="340"/>
      <c r="BX415" s="340"/>
      <c r="BY415" s="340"/>
      <c r="BZ415" s="341"/>
      <c r="CA415" s="341"/>
      <c r="CB415" s="341"/>
      <c r="CC415" s="341"/>
      <c r="CD415" s="341"/>
      <c r="CE415" s="341"/>
      <c r="CF415" s="341"/>
      <c r="CG415" s="341"/>
      <c r="CH415" s="341"/>
      <c r="CI415" s="341"/>
      <c r="CJ415" s="341"/>
      <c r="CK415" s="341"/>
      <c r="CL415" s="341"/>
      <c r="CM415" s="341"/>
      <c r="CN415" s="341"/>
      <c r="CO415" s="341"/>
      <c r="CP415" s="341"/>
      <c r="CQ415" s="341"/>
      <c r="CR415" s="341"/>
      <c r="CS415" s="341"/>
      <c r="CT415" s="341"/>
      <c r="CU415" s="341"/>
      <c r="CV415" s="341"/>
      <c r="CW415" s="341"/>
      <c r="CX415" s="341"/>
      <c r="CY415" s="341"/>
      <c r="CZ415" s="341"/>
    </row>
    <row r="416" s="345" customFormat="true" ht="25.15" customHeight="true" x14ac:dyDescent="0.2">
      <c r="B416" s="960"/>
      <c r="C416" s="1077" t="s">
        <v>228</v>
      </c>
      <c r="D416" s="1078"/>
      <c r="E416" s="657">
        <v>-0.53184681280266277</v>
      </c>
      <c r="F416" s="612"/>
      <c r="G416" s="612"/>
      <c r="H416" s="1078" t="s">
        <v>282</v>
      </c>
      <c r="I416" s="1078"/>
      <c r="J416" s="658">
        <v>0.41162552816550402</v>
      </c>
      <c r="K416" s="612"/>
      <c r="L416" s="612"/>
      <c r="M416" s="1078" t="s">
        <v>276</v>
      </c>
      <c r="N416" s="1078"/>
      <c r="O416" s="659">
        <v>0.47733548392252412</v>
      </c>
      <c r="P416" s="612"/>
      <c r="Q416" s="612"/>
      <c r="Z416" s="338"/>
      <c r="AA416" s="338"/>
      <c r="AB416" s="338"/>
      <c r="AC416" s="338"/>
      <c r="AD416" s="338"/>
      <c r="AE416" s="338"/>
      <c r="AF416" s="338"/>
      <c r="AG416" s="338"/>
      <c r="AH416" s="338"/>
      <c r="AI416" s="338"/>
      <c r="AJ416" s="338"/>
      <c r="AK416" s="338"/>
      <c r="AL416" s="338"/>
      <c r="AM416" s="338"/>
      <c r="AN416" s="338"/>
      <c r="AO416" s="338"/>
      <c r="AP416" s="338"/>
      <c r="AQ416" s="338"/>
      <c r="AR416" s="338"/>
      <c r="AS416" s="338"/>
      <c r="AT416" s="338"/>
      <c r="AU416" s="338"/>
      <c r="AV416" s="338"/>
      <c r="AW416" s="338"/>
      <c r="AX416" s="338"/>
      <c r="AY416" s="338"/>
      <c r="AZ416" s="338"/>
      <c r="BA416" s="340"/>
      <c r="BB416" s="419"/>
      <c r="BC416" s="340"/>
      <c r="BD416" s="340"/>
      <c r="BE416" s="340"/>
      <c r="BF416" s="340"/>
      <c r="BG416" s="340"/>
      <c r="BH416" s="340"/>
      <c r="BI416" s="340"/>
      <c r="BJ416" s="340"/>
      <c r="BK416" s="340"/>
      <c r="BL416" s="340"/>
      <c r="BM416" s="340"/>
      <c r="BN416" s="340"/>
      <c r="BO416" s="340"/>
      <c r="BP416" s="340"/>
      <c r="BQ416" s="340"/>
      <c r="BR416" s="340"/>
      <c r="BS416" s="340"/>
      <c r="BT416" s="340"/>
      <c r="BU416" s="340"/>
      <c r="BV416" s="340"/>
      <c r="BW416" s="340"/>
      <c r="BX416" s="340"/>
      <c r="BY416" s="340"/>
      <c r="BZ416" s="341"/>
      <c r="CA416" s="341"/>
      <c r="CB416" s="341"/>
      <c r="CC416" s="341"/>
      <c r="CD416" s="341"/>
      <c r="CE416" s="341"/>
      <c r="CF416" s="341"/>
      <c r="CG416" s="341"/>
      <c r="CH416" s="341"/>
      <c r="CI416" s="341"/>
      <c r="CJ416" s="341"/>
      <c r="CK416" s="341"/>
      <c r="CL416" s="341"/>
      <c r="CM416" s="341"/>
      <c r="CN416" s="341"/>
      <c r="CO416" s="341"/>
      <c r="CP416" s="341"/>
      <c r="CQ416" s="341"/>
      <c r="CR416" s="341"/>
      <c r="CS416" s="341"/>
      <c r="CT416" s="341"/>
      <c r="CU416" s="341"/>
      <c r="CV416" s="341"/>
      <c r="CW416" s="341"/>
      <c r="CX416" s="341"/>
      <c r="CY416" s="341"/>
      <c r="CZ416" s="341"/>
    </row>
    <row r="417" s="345" customFormat="true" ht="25.15" customHeight="true" x14ac:dyDescent="0.2">
      <c r="B417" s="960"/>
      <c r="C417" s="1077" t="s">
        <v>281</v>
      </c>
      <c r="D417" s="1078"/>
      <c r="E417" s="657">
        <v>0.51827616636006679</v>
      </c>
      <c r="F417" s="612"/>
      <c r="G417" s="612"/>
      <c r="H417" s="1078" t="s">
        <v>278</v>
      </c>
      <c r="I417" s="1078"/>
      <c r="J417" s="658">
        <v>-0.40368594278834768</v>
      </c>
      <c r="K417" s="612"/>
      <c r="L417" s="612"/>
      <c r="M417" s="1078" t="s">
        <v>286</v>
      </c>
      <c r="N417" s="1078"/>
      <c r="O417" s="659">
        <v>0.47285009742178269</v>
      </c>
      <c r="P417" s="612"/>
      <c r="Q417" s="612"/>
      <c r="Z417" s="338"/>
      <c r="AA417" s="338"/>
      <c r="AB417" s="338"/>
      <c r="AC417" s="338"/>
      <c r="AD417" s="338"/>
      <c r="AE417" s="338"/>
      <c r="AF417" s="338"/>
      <c r="AG417" s="338"/>
      <c r="AH417" s="338"/>
      <c r="AI417" s="338"/>
      <c r="AJ417" s="338"/>
      <c r="AK417" s="338"/>
      <c r="AL417" s="338"/>
      <c r="AM417" s="338"/>
      <c r="AN417" s="338"/>
      <c r="AO417" s="338"/>
      <c r="AP417" s="338"/>
      <c r="AQ417" s="338"/>
      <c r="AR417" s="338"/>
      <c r="AS417" s="338"/>
      <c r="AT417" s="338"/>
      <c r="AU417" s="338"/>
      <c r="AV417" s="338"/>
      <c r="AW417" s="338"/>
      <c r="AX417" s="338"/>
      <c r="AY417" s="338"/>
      <c r="AZ417" s="338"/>
      <c r="BA417" s="340"/>
      <c r="BB417" s="419"/>
      <c r="BC417" s="340"/>
      <c r="BD417" s="340"/>
      <c r="BE417" s="340"/>
      <c r="BF417" s="340"/>
      <c r="BG417" s="340"/>
      <c r="BH417" s="340"/>
      <c r="BI417" s="340"/>
      <c r="BJ417" s="340"/>
      <c r="BK417" s="340"/>
      <c r="BL417" s="340"/>
      <c r="BM417" s="340"/>
      <c r="BN417" s="340"/>
      <c r="BO417" s="340"/>
      <c r="BP417" s="340"/>
      <c r="BQ417" s="340"/>
      <c r="BR417" s="340"/>
      <c r="BS417" s="340"/>
      <c r="BT417" s="340"/>
      <c r="BU417" s="340"/>
      <c r="BV417" s="340"/>
      <c r="BW417" s="340"/>
      <c r="BX417" s="340"/>
      <c r="BY417" s="340"/>
      <c r="BZ417" s="341"/>
      <c r="CA417" s="341"/>
      <c r="CB417" s="341"/>
      <c r="CC417" s="341"/>
      <c r="CD417" s="341"/>
      <c r="CE417" s="341"/>
      <c r="CF417" s="341"/>
      <c r="CG417" s="341"/>
      <c r="CH417" s="341"/>
      <c r="CI417" s="341"/>
      <c r="CJ417" s="341"/>
      <c r="CK417" s="341"/>
      <c r="CL417" s="341"/>
      <c r="CM417" s="341"/>
      <c r="CN417" s="341"/>
      <c r="CO417" s="341"/>
      <c r="CP417" s="341"/>
      <c r="CQ417" s="341"/>
      <c r="CR417" s="341"/>
      <c r="CS417" s="341"/>
      <c r="CT417" s="341"/>
      <c r="CU417" s="341"/>
      <c r="CV417" s="341"/>
      <c r="CW417" s="341"/>
      <c r="CX417" s="341"/>
      <c r="CY417" s="341"/>
      <c r="CZ417" s="341"/>
    </row>
    <row r="418" s="345" customFormat="true" ht="25.15" customHeight="true" x14ac:dyDescent="0.2">
      <c r="B418" s="960"/>
      <c r="C418" s="1077" t="s">
        <v>285</v>
      </c>
      <c r="D418" s="1078"/>
      <c r="E418" s="657">
        <v>0.50733076690912216</v>
      </c>
      <c r="F418" s="612"/>
      <c r="G418" s="612"/>
      <c r="H418" s="1078" t="s">
        <v>287</v>
      </c>
      <c r="I418" s="1078"/>
      <c r="J418" s="658">
        <v>0.3967055963928971</v>
      </c>
      <c r="K418" s="612"/>
      <c r="L418" s="612"/>
      <c r="M418" s="1078" t="s">
        <v>226</v>
      </c>
      <c r="N418" s="1078"/>
      <c r="O418" s="659">
        <v>-0.47262282720121512</v>
      </c>
      <c r="P418" s="612"/>
      <c r="Q418" s="612"/>
      <c r="Z418" s="338"/>
      <c r="AA418" s="338"/>
      <c r="AB418" s="338"/>
      <c r="AC418" s="338"/>
      <c r="AD418" s="338"/>
      <c r="AE418" s="338"/>
      <c r="AF418" s="338"/>
      <c r="AG418" s="338"/>
      <c r="AH418" s="338"/>
      <c r="AI418" s="338"/>
      <c r="AJ418" s="338"/>
      <c r="AK418" s="338"/>
      <c r="AL418" s="338"/>
      <c r="AM418" s="338"/>
      <c r="AN418" s="338"/>
      <c r="AO418" s="338"/>
      <c r="AP418" s="338"/>
      <c r="AQ418" s="338"/>
      <c r="AR418" s="338"/>
      <c r="AS418" s="338"/>
      <c r="AT418" s="338"/>
      <c r="AU418" s="338"/>
      <c r="AV418" s="338"/>
      <c r="AW418" s="338"/>
      <c r="AX418" s="338"/>
      <c r="AY418" s="338"/>
      <c r="AZ418" s="338"/>
      <c r="BA418" s="340"/>
      <c r="BB418" s="419"/>
      <c r="BC418" s="340"/>
      <c r="BD418" s="340"/>
      <c r="BE418" s="340"/>
      <c r="BF418" s="340"/>
      <c r="BG418" s="340"/>
      <c r="BH418" s="340"/>
      <c r="BI418" s="340"/>
      <c r="BJ418" s="340"/>
      <c r="BK418" s="340"/>
      <c r="BL418" s="340"/>
      <c r="BM418" s="340"/>
      <c r="BN418" s="340"/>
      <c r="BO418" s="340"/>
      <c r="BP418" s="340"/>
      <c r="BQ418" s="340"/>
      <c r="BR418" s="340"/>
      <c r="BS418" s="340"/>
      <c r="BT418" s="340"/>
      <c r="BU418" s="340"/>
      <c r="BV418" s="340"/>
      <c r="BW418" s="340"/>
      <c r="BX418" s="340"/>
      <c r="BY418" s="340"/>
      <c r="BZ418" s="341"/>
      <c r="CA418" s="341"/>
      <c r="CB418" s="341"/>
      <c r="CC418" s="341"/>
      <c r="CD418" s="341"/>
      <c r="CE418" s="341"/>
      <c r="CF418" s="341"/>
      <c r="CG418" s="341"/>
      <c r="CH418" s="341"/>
      <c r="CI418" s="341"/>
      <c r="CJ418" s="341"/>
      <c r="CK418" s="341"/>
      <c r="CL418" s="341"/>
      <c r="CM418" s="341"/>
      <c r="CN418" s="341"/>
      <c r="CO418" s="341"/>
      <c r="CP418" s="341"/>
      <c r="CQ418" s="341"/>
      <c r="CR418" s="341"/>
      <c r="CS418" s="341"/>
      <c r="CT418" s="341"/>
      <c r="CU418" s="341"/>
      <c r="CV418" s="341"/>
      <c r="CW418" s="341"/>
      <c r="CX418" s="341"/>
      <c r="CY418" s="341"/>
      <c r="CZ418" s="341"/>
    </row>
    <row r="419" s="345" customFormat="true" ht="25.15" customHeight="true" x14ac:dyDescent="0.2">
      <c r="B419" s="960"/>
      <c r="C419" s="1077" t="s">
        <v>287</v>
      </c>
      <c r="D419" s="1078"/>
      <c r="E419" s="657">
        <v>0.46028523541451083</v>
      </c>
      <c r="F419" s="612"/>
      <c r="G419" s="612"/>
      <c r="H419" s="1078" t="s">
        <v>228</v>
      </c>
      <c r="I419" s="1078"/>
      <c r="J419" s="658">
        <v>-0.35476109992890964</v>
      </c>
      <c r="K419" s="612"/>
      <c r="L419" s="612"/>
      <c r="M419" s="1078" t="s">
        <v>288</v>
      </c>
      <c r="N419" s="1078"/>
      <c r="O419" s="659">
        <v>-0.472414421027398</v>
      </c>
      <c r="P419" s="612"/>
      <c r="Q419" s="612"/>
      <c r="Z419" s="338"/>
      <c r="AA419" s="338"/>
      <c r="AB419" s="338"/>
      <c r="AC419" s="338"/>
      <c r="AD419" s="338"/>
      <c r="AE419" s="338"/>
      <c r="AF419" s="338"/>
      <c r="AG419" s="338"/>
      <c r="AH419" s="338"/>
      <c r="AI419" s="338"/>
      <c r="AJ419" s="338"/>
      <c r="AK419" s="338"/>
      <c r="AL419" s="338"/>
      <c r="AM419" s="338"/>
      <c r="AN419" s="338"/>
      <c r="AO419" s="338"/>
      <c r="AP419" s="338"/>
      <c r="AQ419" s="338"/>
      <c r="AR419" s="338"/>
      <c r="AS419" s="338"/>
      <c r="AT419" s="338"/>
      <c r="AU419" s="338"/>
      <c r="AV419" s="338"/>
      <c r="AW419" s="338"/>
      <c r="AX419" s="338"/>
      <c r="AY419" s="338"/>
      <c r="AZ419" s="338"/>
      <c r="BA419" s="340"/>
      <c r="BB419" s="419"/>
      <c r="BC419" s="340"/>
      <c r="BD419" s="340"/>
      <c r="BE419" s="340"/>
      <c r="BF419" s="340"/>
      <c r="BG419" s="340"/>
      <c r="BH419" s="340"/>
      <c r="BI419" s="340"/>
      <c r="BJ419" s="340"/>
      <c r="BK419" s="340"/>
      <c r="BL419" s="340"/>
      <c r="BM419" s="340"/>
      <c r="BN419" s="340"/>
      <c r="BO419" s="340"/>
      <c r="BP419" s="340"/>
      <c r="BQ419" s="340"/>
      <c r="BR419" s="340"/>
      <c r="BS419" s="340"/>
      <c r="BT419" s="340"/>
      <c r="BU419" s="340"/>
      <c r="BV419" s="340"/>
      <c r="BW419" s="340"/>
      <c r="BX419" s="340"/>
      <c r="BY419" s="340"/>
      <c r="BZ419" s="341"/>
      <c r="CA419" s="341"/>
      <c r="CB419" s="341"/>
      <c r="CC419" s="341"/>
      <c r="CD419" s="341"/>
      <c r="CE419" s="341"/>
      <c r="CF419" s="341"/>
      <c r="CG419" s="341"/>
      <c r="CH419" s="341"/>
      <c r="CI419" s="341"/>
      <c r="CJ419" s="341"/>
      <c r="CK419" s="341"/>
      <c r="CL419" s="341"/>
      <c r="CM419" s="341"/>
      <c r="CN419" s="341"/>
      <c r="CO419" s="341"/>
      <c r="CP419" s="341"/>
      <c r="CQ419" s="341"/>
      <c r="CR419" s="341"/>
      <c r="CS419" s="341"/>
      <c r="CT419" s="341"/>
      <c r="CU419" s="341"/>
      <c r="CV419" s="341"/>
      <c r="CW419" s="341"/>
      <c r="CX419" s="341"/>
      <c r="CY419" s="341"/>
      <c r="CZ419" s="341"/>
    </row>
    <row r="420" s="345" customFormat="true" ht="25.15" customHeight="true" x14ac:dyDescent="0.2">
      <c r="B420" s="960"/>
      <c r="C420" s="1077" t="s">
        <v>289</v>
      </c>
      <c r="D420" s="1078"/>
      <c r="E420" s="657">
        <v>-0.42267990734311223</v>
      </c>
      <c r="F420" s="612"/>
      <c r="G420" s="612"/>
      <c r="H420" s="1078" t="s">
        <v>289</v>
      </c>
      <c r="I420" s="1078"/>
      <c r="J420" s="658">
        <v>-0.30873134641993999</v>
      </c>
      <c r="K420" s="612"/>
      <c r="L420" s="612"/>
      <c r="M420" s="1078" t="s">
        <v>230</v>
      </c>
      <c r="N420" s="1078"/>
      <c r="O420" s="659">
        <v>0.46060400216736935</v>
      </c>
      <c r="P420" s="612"/>
      <c r="Q420" s="612"/>
      <c r="Z420" s="338"/>
      <c r="AA420" s="338"/>
      <c r="AB420" s="338"/>
      <c r="AC420" s="338"/>
      <c r="AD420" s="338"/>
      <c r="AE420" s="338"/>
      <c r="AF420" s="338"/>
      <c r="AG420" s="338"/>
      <c r="AH420" s="338"/>
      <c r="AI420" s="338"/>
      <c r="AJ420" s="338"/>
      <c r="AK420" s="338"/>
      <c r="AL420" s="338"/>
      <c r="AM420" s="338"/>
      <c r="AN420" s="338"/>
      <c r="AO420" s="338"/>
      <c r="AP420" s="338"/>
      <c r="AQ420" s="338"/>
      <c r="AR420" s="338"/>
      <c r="AS420" s="338"/>
      <c r="AT420" s="338"/>
      <c r="AU420" s="338"/>
      <c r="AV420" s="338"/>
      <c r="AW420" s="338"/>
      <c r="AX420" s="338"/>
      <c r="AY420" s="338"/>
      <c r="AZ420" s="338"/>
      <c r="BA420" s="340"/>
      <c r="BB420" s="419"/>
      <c r="BC420" s="340"/>
      <c r="BD420" s="340"/>
      <c r="BE420" s="340"/>
      <c r="BF420" s="340"/>
      <c r="BG420" s="340"/>
      <c r="BH420" s="340"/>
      <c r="BI420" s="340"/>
      <c r="BJ420" s="340"/>
      <c r="BK420" s="340"/>
      <c r="BL420" s="340"/>
      <c r="BM420" s="340"/>
      <c r="BN420" s="340"/>
      <c r="BO420" s="340"/>
      <c r="BP420" s="340"/>
      <c r="BQ420" s="340"/>
      <c r="BR420" s="340"/>
      <c r="BS420" s="340"/>
      <c r="BT420" s="340"/>
      <c r="BU420" s="340"/>
      <c r="BV420" s="340"/>
      <c r="BW420" s="340"/>
      <c r="BX420" s="340"/>
      <c r="BY420" s="340"/>
      <c r="BZ420" s="341"/>
      <c r="CA420" s="341"/>
      <c r="CB420" s="341"/>
      <c r="CC420" s="341"/>
      <c r="CD420" s="341"/>
      <c r="CE420" s="341"/>
      <c r="CF420" s="341"/>
      <c r="CG420" s="341"/>
      <c r="CH420" s="341"/>
      <c r="CI420" s="341"/>
      <c r="CJ420" s="341"/>
      <c r="CK420" s="341"/>
      <c r="CL420" s="341"/>
      <c r="CM420" s="341"/>
      <c r="CN420" s="341"/>
      <c r="CO420" s="341"/>
      <c r="CP420" s="341"/>
      <c r="CQ420" s="341"/>
      <c r="CR420" s="341"/>
      <c r="CS420" s="341"/>
      <c r="CT420" s="341"/>
      <c r="CU420" s="341"/>
      <c r="CV420" s="341"/>
      <c r="CW420" s="341"/>
      <c r="CX420" s="341"/>
      <c r="CY420" s="341"/>
      <c r="CZ420" s="341"/>
    </row>
    <row r="421" s="345" customFormat="true" ht="25.15" customHeight="true" x14ac:dyDescent="0.2">
      <c r="B421" s="960"/>
      <c r="C421" s="1077" t="s">
        <v>216</v>
      </c>
      <c r="D421" s="1078"/>
      <c r="E421" s="657">
        <v>-0.40269936744635748</v>
      </c>
      <c r="F421" s="612"/>
      <c r="G421" s="612"/>
      <c r="H421" s="1078" t="s">
        <v>290</v>
      </c>
      <c r="I421" s="1078"/>
      <c r="J421" s="658">
        <v>0.29164831428787003</v>
      </c>
      <c r="K421" s="612"/>
      <c r="L421" s="612"/>
      <c r="M421" s="1078" t="s">
        <v>291</v>
      </c>
      <c r="N421" s="1078"/>
      <c r="O421" s="659">
        <v>-0.46014535031546411</v>
      </c>
      <c r="P421" s="612"/>
      <c r="Q421" s="612"/>
      <c r="Z421" s="338"/>
      <c r="AA421" s="338"/>
      <c r="AB421" s="338"/>
      <c r="AC421" s="338"/>
      <c r="AD421" s="338"/>
      <c r="AE421" s="338"/>
      <c r="AF421" s="338"/>
      <c r="AG421" s="338"/>
      <c r="AH421" s="338"/>
      <c r="AI421" s="338"/>
      <c r="AJ421" s="338"/>
      <c r="AK421" s="338"/>
      <c r="AL421" s="338"/>
      <c r="AM421" s="338"/>
      <c r="AN421" s="338"/>
      <c r="AO421" s="338"/>
      <c r="AP421" s="338"/>
      <c r="AQ421" s="338"/>
      <c r="AR421" s="338"/>
      <c r="AS421" s="338"/>
      <c r="AT421" s="338"/>
      <c r="AU421" s="338"/>
      <c r="AV421" s="338"/>
      <c r="AW421" s="338"/>
      <c r="AX421" s="338"/>
      <c r="AY421" s="338"/>
      <c r="AZ421" s="338"/>
      <c r="BA421" s="340"/>
      <c r="BB421" s="419"/>
      <c r="BC421" s="340"/>
      <c r="BD421" s="340"/>
      <c r="BE421" s="340"/>
      <c r="BF421" s="340"/>
      <c r="BG421" s="340"/>
      <c r="BH421" s="340"/>
      <c r="BI421" s="340"/>
      <c r="BJ421" s="340"/>
      <c r="BK421" s="340"/>
      <c r="BL421" s="340"/>
      <c r="BM421" s="340"/>
      <c r="BN421" s="340"/>
      <c r="BO421" s="340"/>
      <c r="BP421" s="340"/>
      <c r="BQ421" s="340"/>
      <c r="BR421" s="340"/>
      <c r="BS421" s="340"/>
      <c r="BT421" s="340"/>
      <c r="BU421" s="340"/>
      <c r="BV421" s="340"/>
      <c r="BW421" s="340"/>
      <c r="BX421" s="340"/>
      <c r="BY421" s="340"/>
      <c r="BZ421" s="341"/>
      <c r="CA421" s="341"/>
      <c r="CB421" s="341"/>
      <c r="CC421" s="341"/>
      <c r="CD421" s="341"/>
      <c r="CE421" s="341"/>
      <c r="CF421" s="341"/>
      <c r="CG421" s="341"/>
      <c r="CH421" s="341"/>
      <c r="CI421" s="341"/>
      <c r="CJ421" s="341"/>
      <c r="CK421" s="341"/>
      <c r="CL421" s="341"/>
      <c r="CM421" s="341"/>
      <c r="CN421" s="341"/>
      <c r="CO421" s="341"/>
      <c r="CP421" s="341"/>
      <c r="CQ421" s="341"/>
      <c r="CR421" s="341"/>
      <c r="CS421" s="341"/>
      <c r="CT421" s="341"/>
      <c r="CU421" s="341"/>
      <c r="CV421" s="341"/>
      <c r="CW421" s="341"/>
      <c r="CX421" s="341"/>
      <c r="CY421" s="341"/>
      <c r="CZ421" s="341"/>
    </row>
    <row r="422" s="345" customFormat="true" ht="25.15" customHeight="true" x14ac:dyDescent="0.2">
      <c r="B422" s="960"/>
      <c r="C422" s="1077" t="s">
        <v>292</v>
      </c>
      <c r="D422" s="1078"/>
      <c r="E422" s="657">
        <v>0.32700655940315354</v>
      </c>
      <c r="F422" s="612"/>
      <c r="G422" s="612"/>
      <c r="H422" s="1078" t="s">
        <v>293</v>
      </c>
      <c r="I422" s="1078"/>
      <c r="J422" s="658">
        <v>0.28619245081814093</v>
      </c>
      <c r="K422" s="612"/>
      <c r="L422" s="612"/>
      <c r="M422" s="1078" t="s">
        <v>294</v>
      </c>
      <c r="N422" s="1078"/>
      <c r="O422" s="659">
        <v>-0.45522133610406584</v>
      </c>
      <c r="P422" s="612"/>
      <c r="Q422" s="612"/>
      <c r="Z422" s="338"/>
      <c r="AA422" s="338"/>
      <c r="AB422" s="338"/>
      <c r="AC422" s="338"/>
      <c r="AD422" s="338"/>
      <c r="AE422" s="338"/>
      <c r="AF422" s="338"/>
      <c r="AG422" s="338"/>
      <c r="AH422" s="338"/>
      <c r="AI422" s="338"/>
      <c r="AJ422" s="338"/>
      <c r="AK422" s="338"/>
      <c r="AL422" s="338"/>
      <c r="AM422" s="338"/>
      <c r="AN422" s="338"/>
      <c r="AO422" s="338"/>
      <c r="AP422" s="338"/>
      <c r="AQ422" s="338"/>
      <c r="AR422" s="338"/>
      <c r="AS422" s="338"/>
      <c r="AT422" s="338"/>
      <c r="AU422" s="338"/>
      <c r="AV422" s="338"/>
      <c r="AW422" s="338"/>
      <c r="AX422" s="338"/>
      <c r="AY422" s="338"/>
      <c r="AZ422" s="338"/>
      <c r="BA422" s="340"/>
      <c r="BB422" s="419"/>
      <c r="BC422" s="340"/>
      <c r="BD422" s="340"/>
      <c r="BE422" s="340"/>
      <c r="BF422" s="340"/>
      <c r="BG422" s="340"/>
      <c r="BH422" s="340"/>
      <c r="BI422" s="340"/>
      <c r="BJ422" s="340"/>
      <c r="BK422" s="340"/>
      <c r="BL422" s="340"/>
      <c r="BM422" s="340"/>
      <c r="BN422" s="340"/>
      <c r="BO422" s="340"/>
      <c r="BP422" s="340"/>
      <c r="BQ422" s="340"/>
      <c r="BR422" s="340"/>
      <c r="BS422" s="340"/>
      <c r="BT422" s="340"/>
      <c r="BU422" s="340"/>
      <c r="BV422" s="340"/>
      <c r="BW422" s="340"/>
      <c r="BX422" s="340"/>
      <c r="BY422" s="340"/>
      <c r="BZ422" s="341"/>
      <c r="CA422" s="341"/>
      <c r="CB422" s="341"/>
      <c r="CC422" s="341"/>
      <c r="CD422" s="341"/>
      <c r="CE422" s="341"/>
      <c r="CF422" s="341"/>
      <c r="CG422" s="341"/>
      <c r="CH422" s="341"/>
      <c r="CI422" s="341"/>
      <c r="CJ422" s="341"/>
      <c r="CK422" s="341"/>
      <c r="CL422" s="341"/>
      <c r="CM422" s="341"/>
      <c r="CN422" s="341"/>
      <c r="CO422" s="341"/>
      <c r="CP422" s="341"/>
      <c r="CQ422" s="341"/>
      <c r="CR422" s="341"/>
      <c r="CS422" s="341"/>
      <c r="CT422" s="341"/>
      <c r="CU422" s="341"/>
      <c r="CV422" s="341"/>
      <c r="CW422" s="341"/>
      <c r="CX422" s="341"/>
      <c r="CY422" s="341"/>
      <c r="CZ422" s="341"/>
    </row>
    <row r="423" s="345" customFormat="true" ht="25.15" customHeight="true" x14ac:dyDescent="0.2">
      <c r="B423" s="960"/>
      <c r="C423" s="1077" t="s">
        <v>290</v>
      </c>
      <c r="D423" s="1078"/>
      <c r="E423" s="657">
        <v>0.31768710443002118</v>
      </c>
      <c r="F423" s="612"/>
      <c r="G423" s="612"/>
      <c r="H423" s="1078" t="s">
        <v>295</v>
      </c>
      <c r="I423" s="1078"/>
      <c r="J423" s="658">
        <v>0.28185564549025671</v>
      </c>
      <c r="K423" s="612"/>
      <c r="L423" s="612"/>
      <c r="M423" s="1078" t="s">
        <v>287</v>
      </c>
      <c r="N423" s="1078"/>
      <c r="O423" s="659">
        <v>0.45279077545891033</v>
      </c>
      <c r="P423" s="612"/>
      <c r="Q423" s="612"/>
      <c r="Z423" s="338"/>
      <c r="AA423" s="338"/>
      <c r="AB423" s="338"/>
      <c r="AC423" s="338"/>
      <c r="AD423" s="338"/>
      <c r="AE423" s="338"/>
      <c r="AF423" s="338"/>
      <c r="AG423" s="338"/>
      <c r="AH423" s="338"/>
      <c r="AI423" s="338"/>
      <c r="AJ423" s="338"/>
      <c r="AK423" s="338"/>
      <c r="AL423" s="338"/>
      <c r="AM423" s="338"/>
      <c r="AN423" s="338"/>
      <c r="AO423" s="338"/>
      <c r="AP423" s="338"/>
      <c r="AQ423" s="338"/>
      <c r="AR423" s="338"/>
      <c r="AS423" s="338"/>
      <c r="AT423" s="338"/>
      <c r="AU423" s="338"/>
      <c r="AV423" s="338"/>
      <c r="AW423" s="338"/>
      <c r="AX423" s="338"/>
      <c r="AY423" s="338"/>
      <c r="AZ423" s="338"/>
      <c r="BA423" s="340"/>
      <c r="BB423" s="419"/>
      <c r="BC423" s="340"/>
      <c r="BD423" s="340"/>
      <c r="BE423" s="340"/>
      <c r="BF423" s="340"/>
      <c r="BG423" s="340"/>
      <c r="BH423" s="340"/>
      <c r="BI423" s="340"/>
      <c r="BJ423" s="340"/>
      <c r="BK423" s="340"/>
      <c r="BL423" s="340"/>
      <c r="BM423" s="340"/>
      <c r="BN423" s="340"/>
      <c r="BO423" s="340"/>
      <c r="BP423" s="340"/>
      <c r="BQ423" s="340"/>
      <c r="BR423" s="340"/>
      <c r="BS423" s="340"/>
      <c r="BT423" s="340"/>
      <c r="BU423" s="340"/>
      <c r="BV423" s="340"/>
      <c r="BW423" s="340"/>
      <c r="BX423" s="340"/>
      <c r="BY423" s="340"/>
      <c r="BZ423" s="341"/>
      <c r="CA423" s="341"/>
      <c r="CB423" s="341"/>
      <c r="CC423" s="341"/>
      <c r="CD423" s="341"/>
      <c r="CE423" s="341"/>
      <c r="CF423" s="341"/>
      <c r="CG423" s="341"/>
      <c r="CH423" s="341"/>
      <c r="CI423" s="341"/>
      <c r="CJ423" s="341"/>
      <c r="CK423" s="341"/>
      <c r="CL423" s="341"/>
      <c r="CM423" s="341"/>
      <c r="CN423" s="341"/>
      <c r="CO423" s="341"/>
      <c r="CP423" s="341"/>
      <c r="CQ423" s="341"/>
      <c r="CR423" s="341"/>
      <c r="CS423" s="341"/>
      <c r="CT423" s="341"/>
      <c r="CU423" s="341"/>
      <c r="CV423" s="341"/>
      <c r="CW423" s="341"/>
      <c r="CX423" s="341"/>
      <c r="CY423" s="341"/>
      <c r="CZ423" s="341"/>
    </row>
    <row r="424" s="345" customFormat="true" ht="25.15" customHeight="true" x14ac:dyDescent="0.2">
      <c r="B424" s="960"/>
      <c r="C424" s="1077" t="s">
        <v>296</v>
      </c>
      <c r="D424" s="1078"/>
      <c r="E424" s="657">
        <v>-0.28168998431745967</v>
      </c>
      <c r="F424" s="612"/>
      <c r="G424" s="612"/>
      <c r="H424" s="1078" t="s">
        <v>284</v>
      </c>
      <c r="I424" s="1078"/>
      <c r="J424" s="658">
        <v>0.27987390309455118</v>
      </c>
      <c r="K424" s="612"/>
      <c r="L424" s="612"/>
      <c r="M424" s="1078" t="s">
        <v>297</v>
      </c>
      <c r="N424" s="1078"/>
      <c r="O424" s="659">
        <v>0.44799914544072011</v>
      </c>
      <c r="P424" s="612"/>
      <c r="Q424" s="612"/>
      <c r="Z424" s="338"/>
      <c r="AA424" s="338"/>
      <c r="AB424" s="338"/>
      <c r="AC424" s="338"/>
      <c r="AD424" s="338"/>
      <c r="AE424" s="338"/>
      <c r="AF424" s="338"/>
      <c r="AG424" s="338"/>
      <c r="AH424" s="338"/>
      <c r="AI424" s="338"/>
      <c r="AJ424" s="338"/>
      <c r="AK424" s="338"/>
      <c r="AL424" s="338"/>
      <c r="AM424" s="338"/>
      <c r="AN424" s="338"/>
      <c r="AO424" s="338"/>
      <c r="AP424" s="338"/>
      <c r="AQ424" s="338"/>
      <c r="AR424" s="338"/>
      <c r="AS424" s="338"/>
      <c r="AT424" s="338"/>
      <c r="AU424" s="338"/>
      <c r="AV424" s="338"/>
      <c r="AW424" s="338"/>
      <c r="AX424" s="338"/>
      <c r="AY424" s="338"/>
      <c r="AZ424" s="338"/>
      <c r="BA424" s="340"/>
      <c r="BB424" s="419"/>
      <c r="BC424" s="340"/>
      <c r="BD424" s="340"/>
      <c r="BE424" s="340"/>
      <c r="BF424" s="340"/>
      <c r="BG424" s="340"/>
      <c r="BH424" s="340"/>
      <c r="BI424" s="340"/>
      <c r="BJ424" s="340"/>
      <c r="BK424" s="340"/>
      <c r="BL424" s="340"/>
      <c r="BM424" s="340"/>
      <c r="BN424" s="340"/>
      <c r="BO424" s="340"/>
      <c r="BP424" s="340"/>
      <c r="BQ424" s="340"/>
      <c r="BR424" s="340"/>
      <c r="BS424" s="340"/>
      <c r="BT424" s="340"/>
      <c r="BU424" s="340"/>
      <c r="BV424" s="340"/>
      <c r="BW424" s="340"/>
      <c r="BX424" s="340"/>
      <c r="BY424" s="340"/>
      <c r="BZ424" s="341"/>
      <c r="CA424" s="341"/>
      <c r="CB424" s="341"/>
      <c r="CC424" s="341"/>
      <c r="CD424" s="341"/>
      <c r="CE424" s="341"/>
      <c r="CF424" s="341"/>
      <c r="CG424" s="341"/>
      <c r="CH424" s="341"/>
      <c r="CI424" s="341"/>
      <c r="CJ424" s="341"/>
      <c r="CK424" s="341"/>
      <c r="CL424" s="341"/>
      <c r="CM424" s="341"/>
      <c r="CN424" s="341"/>
      <c r="CO424" s="341"/>
      <c r="CP424" s="341"/>
      <c r="CQ424" s="341"/>
      <c r="CR424" s="341"/>
      <c r="CS424" s="341"/>
      <c r="CT424" s="341"/>
      <c r="CU424" s="341"/>
      <c r="CV424" s="341"/>
      <c r="CW424" s="341"/>
      <c r="CX424" s="341"/>
      <c r="CY424" s="341"/>
      <c r="CZ424" s="341"/>
    </row>
    <row r="425" s="345" customFormat="true" ht="25.15" customHeight="true" x14ac:dyDescent="0.2">
      <c r="B425" s="960"/>
      <c r="C425" s="1077" t="s">
        <v>279</v>
      </c>
      <c r="D425" s="1078"/>
      <c r="E425" s="657">
        <v>0.26288221952005436</v>
      </c>
      <c r="F425" s="612"/>
      <c r="G425" s="612"/>
      <c r="H425" s="1078" t="s">
        <v>286</v>
      </c>
      <c r="I425" s="1078"/>
      <c r="J425" s="658">
        <v>0.27376617198758629</v>
      </c>
      <c r="K425" s="612"/>
      <c r="L425" s="612"/>
      <c r="M425" s="1078" t="s">
        <v>218</v>
      </c>
      <c r="N425" s="1078"/>
      <c r="O425" s="659">
        <v>0.43204815348231779</v>
      </c>
      <c r="P425" s="612"/>
      <c r="Q425" s="612"/>
      <c r="Z425" s="338"/>
      <c r="AA425" s="338"/>
      <c r="AB425" s="338"/>
      <c r="AC425" s="338"/>
      <c r="AD425" s="338"/>
      <c r="AE425" s="338"/>
      <c r="AF425" s="338"/>
      <c r="AG425" s="338"/>
      <c r="AH425" s="338"/>
      <c r="AI425" s="338"/>
      <c r="AJ425" s="338"/>
      <c r="AK425" s="338"/>
      <c r="AL425" s="338"/>
      <c r="AM425" s="338"/>
      <c r="AN425" s="338"/>
      <c r="AO425" s="338"/>
      <c r="AP425" s="338"/>
      <c r="AQ425" s="338"/>
      <c r="AR425" s="338"/>
      <c r="AS425" s="338"/>
      <c r="AT425" s="338"/>
      <c r="AU425" s="338"/>
      <c r="AV425" s="338"/>
      <c r="AW425" s="338"/>
      <c r="AX425" s="338"/>
      <c r="AY425" s="338"/>
      <c r="AZ425" s="338"/>
      <c r="BA425" s="340"/>
      <c r="BB425" s="419"/>
      <c r="BC425" s="340"/>
      <c r="BD425" s="340"/>
      <c r="BE425" s="340"/>
      <c r="BF425" s="340"/>
      <c r="BG425" s="340"/>
      <c r="BH425" s="340"/>
      <c r="BI425" s="340"/>
      <c r="BJ425" s="340"/>
      <c r="BK425" s="340"/>
      <c r="BL425" s="340"/>
      <c r="BM425" s="340"/>
      <c r="BN425" s="340"/>
      <c r="BO425" s="340"/>
      <c r="BP425" s="340"/>
      <c r="BQ425" s="340"/>
      <c r="BR425" s="340"/>
      <c r="BS425" s="340"/>
      <c r="BT425" s="340"/>
      <c r="BU425" s="340"/>
      <c r="BV425" s="340"/>
      <c r="BW425" s="340"/>
      <c r="BX425" s="340"/>
      <c r="BY425" s="340"/>
      <c r="BZ425" s="341"/>
      <c r="CA425" s="341"/>
      <c r="CB425" s="341"/>
      <c r="CC425" s="341"/>
      <c r="CD425" s="341"/>
      <c r="CE425" s="341"/>
      <c r="CF425" s="341"/>
      <c r="CG425" s="341"/>
      <c r="CH425" s="341"/>
      <c r="CI425" s="341"/>
      <c r="CJ425" s="341"/>
      <c r="CK425" s="341"/>
      <c r="CL425" s="341"/>
      <c r="CM425" s="341"/>
      <c r="CN425" s="341"/>
      <c r="CO425" s="341"/>
      <c r="CP425" s="341"/>
      <c r="CQ425" s="341"/>
      <c r="CR425" s="341"/>
      <c r="CS425" s="341"/>
      <c r="CT425" s="341"/>
      <c r="CU425" s="341"/>
      <c r="CV425" s="341"/>
      <c r="CW425" s="341"/>
      <c r="CX425" s="341"/>
      <c r="CY425" s="341"/>
      <c r="CZ425" s="341"/>
    </row>
    <row r="426" s="345" customFormat="true" ht="25.15" customHeight="true" x14ac:dyDescent="0.2">
      <c r="B426" s="960"/>
      <c r="C426" s="1077" t="s">
        <v>298</v>
      </c>
      <c r="D426" s="1078"/>
      <c r="E426" s="657">
        <v>0.26232281012356712</v>
      </c>
      <c r="F426" s="612"/>
      <c r="G426" s="612"/>
      <c r="H426" s="1078" t="s">
        <v>294</v>
      </c>
      <c r="I426" s="1078"/>
      <c r="J426" s="658">
        <v>-0.2654022381772751</v>
      </c>
      <c r="K426" s="612"/>
      <c r="L426" s="612"/>
      <c r="M426" s="1078" t="s">
        <v>218</v>
      </c>
      <c r="N426" s="1078"/>
      <c r="O426" s="659">
        <v>-0.42200834153037409</v>
      </c>
      <c r="P426" s="612"/>
      <c r="Q426" s="612"/>
      <c r="Z426" s="338"/>
      <c r="AA426" s="338"/>
      <c r="AB426" s="338"/>
      <c r="AC426" s="338"/>
      <c r="AD426" s="338"/>
      <c r="AE426" s="338"/>
      <c r="AF426" s="338"/>
      <c r="AG426" s="338"/>
      <c r="AH426" s="338"/>
      <c r="AI426" s="338"/>
      <c r="AJ426" s="338"/>
      <c r="AK426" s="338"/>
      <c r="AL426" s="338"/>
      <c r="AM426" s="338"/>
      <c r="AN426" s="338"/>
      <c r="AO426" s="338"/>
      <c r="AP426" s="338"/>
      <c r="AQ426" s="338"/>
      <c r="AR426" s="338"/>
      <c r="AS426" s="338"/>
      <c r="AT426" s="338"/>
      <c r="AU426" s="338"/>
      <c r="AV426" s="338"/>
      <c r="AW426" s="338"/>
      <c r="AX426" s="338"/>
      <c r="AY426" s="338"/>
      <c r="AZ426" s="338"/>
      <c r="BA426" s="340"/>
      <c r="BB426" s="419"/>
      <c r="BC426" s="340"/>
      <c r="BD426" s="340"/>
      <c r="BE426" s="340"/>
      <c r="BF426" s="340"/>
      <c r="BG426" s="340"/>
      <c r="BH426" s="340"/>
      <c r="BI426" s="340"/>
      <c r="BJ426" s="340"/>
      <c r="BK426" s="340"/>
      <c r="BL426" s="340"/>
      <c r="BM426" s="340"/>
      <c r="BN426" s="340"/>
      <c r="BO426" s="340"/>
      <c r="BP426" s="340"/>
      <c r="BQ426" s="340"/>
      <c r="BR426" s="340"/>
      <c r="BS426" s="340"/>
      <c r="BT426" s="340"/>
      <c r="BU426" s="340"/>
      <c r="BV426" s="340"/>
      <c r="BW426" s="340"/>
      <c r="BX426" s="340"/>
      <c r="BY426" s="340"/>
      <c r="BZ426" s="341"/>
      <c r="CA426" s="341"/>
      <c r="CB426" s="341"/>
      <c r="CC426" s="341"/>
      <c r="CD426" s="341"/>
      <c r="CE426" s="341"/>
      <c r="CF426" s="341"/>
      <c r="CG426" s="341"/>
      <c r="CH426" s="341"/>
      <c r="CI426" s="341"/>
      <c r="CJ426" s="341"/>
      <c r="CK426" s="341"/>
      <c r="CL426" s="341"/>
      <c r="CM426" s="341"/>
      <c r="CN426" s="341"/>
      <c r="CO426" s="341"/>
      <c r="CP426" s="341"/>
      <c r="CQ426" s="341"/>
      <c r="CR426" s="341"/>
      <c r="CS426" s="341"/>
      <c r="CT426" s="341"/>
      <c r="CU426" s="341"/>
      <c r="CV426" s="341"/>
      <c r="CW426" s="341"/>
      <c r="CX426" s="341"/>
      <c r="CY426" s="341"/>
      <c r="CZ426" s="341"/>
    </row>
    <row r="427" s="345" customFormat="true" ht="25.15" customHeight="true" x14ac:dyDescent="0.2">
      <c r="B427" s="960"/>
      <c r="C427" s="1077" t="s">
        <v>295</v>
      </c>
      <c r="D427" s="1078"/>
      <c r="E427" s="657">
        <v>0.25762602302075721</v>
      </c>
      <c r="F427" s="612"/>
      <c r="G427" s="612"/>
      <c r="H427" s="1078" t="s">
        <v>288</v>
      </c>
      <c r="I427" s="1078"/>
      <c r="J427" s="658">
        <v>-0.26168041750886029</v>
      </c>
      <c r="K427" s="612"/>
      <c r="L427" s="612"/>
      <c r="M427" s="1078" t="s">
        <v>285</v>
      </c>
      <c r="N427" s="1078"/>
      <c r="O427" s="659">
        <v>0.42074018463611568</v>
      </c>
      <c r="P427" s="612"/>
      <c r="Q427" s="612"/>
      <c r="Z427" s="338"/>
      <c r="AA427" s="338"/>
      <c r="AB427" s="338"/>
      <c r="AC427" s="338"/>
      <c r="AD427" s="338"/>
      <c r="AE427" s="338"/>
      <c r="AF427" s="338"/>
      <c r="AG427" s="338"/>
      <c r="AH427" s="338"/>
      <c r="AI427" s="338"/>
      <c r="AJ427" s="338"/>
      <c r="AK427" s="338"/>
      <c r="AL427" s="338"/>
      <c r="AM427" s="338"/>
      <c r="AN427" s="338"/>
      <c r="AO427" s="338"/>
      <c r="AP427" s="338"/>
      <c r="AQ427" s="338"/>
      <c r="AR427" s="338"/>
      <c r="AS427" s="338"/>
      <c r="AT427" s="338"/>
      <c r="AU427" s="338"/>
      <c r="AV427" s="338"/>
      <c r="AW427" s="338"/>
      <c r="AX427" s="338"/>
      <c r="AY427" s="338"/>
      <c r="AZ427" s="338"/>
      <c r="BA427" s="340"/>
      <c r="BB427" s="419"/>
      <c r="BC427" s="340"/>
      <c r="BD427" s="340"/>
      <c r="BE427" s="340"/>
      <c r="BF427" s="340"/>
      <c r="BG427" s="340"/>
      <c r="BH427" s="340"/>
      <c r="BI427" s="340"/>
      <c r="BJ427" s="340"/>
      <c r="BK427" s="340"/>
      <c r="BL427" s="340"/>
      <c r="BM427" s="340"/>
      <c r="BN427" s="340"/>
      <c r="BO427" s="340"/>
      <c r="BP427" s="340"/>
      <c r="BQ427" s="340"/>
      <c r="BR427" s="340"/>
      <c r="BS427" s="340"/>
      <c r="BT427" s="340"/>
      <c r="BU427" s="340"/>
      <c r="BV427" s="340"/>
      <c r="BW427" s="340"/>
      <c r="BX427" s="340"/>
      <c r="BY427" s="340"/>
      <c r="BZ427" s="341"/>
      <c r="CA427" s="341"/>
      <c r="CB427" s="341"/>
      <c r="CC427" s="341"/>
      <c r="CD427" s="341"/>
      <c r="CE427" s="341"/>
      <c r="CF427" s="341"/>
      <c r="CG427" s="341"/>
      <c r="CH427" s="341"/>
      <c r="CI427" s="341"/>
      <c r="CJ427" s="341"/>
      <c r="CK427" s="341"/>
      <c r="CL427" s="341"/>
      <c r="CM427" s="341"/>
      <c r="CN427" s="341"/>
      <c r="CO427" s="341"/>
      <c r="CP427" s="341"/>
      <c r="CQ427" s="341"/>
      <c r="CR427" s="341"/>
      <c r="CS427" s="341"/>
      <c r="CT427" s="341"/>
      <c r="CU427" s="341"/>
      <c r="CV427" s="341"/>
      <c r="CW427" s="341"/>
      <c r="CX427" s="341"/>
      <c r="CY427" s="341"/>
      <c r="CZ427" s="341"/>
    </row>
    <row r="428" s="345" customFormat="true" ht="25.15" customHeight="true" x14ac:dyDescent="0.2">
      <c r="B428" s="960"/>
      <c r="C428" s="1077" t="s">
        <v>293</v>
      </c>
      <c r="D428" s="1078"/>
      <c r="E428" s="657">
        <v>0.21512594709633753</v>
      </c>
      <c r="F428" s="612"/>
      <c r="G428" s="612"/>
      <c r="H428" s="1078" t="s">
        <v>291</v>
      </c>
      <c r="I428" s="1078"/>
      <c r="J428" s="658">
        <v>-0.25993672975209625</v>
      </c>
      <c r="K428" s="612"/>
      <c r="L428" s="612"/>
      <c r="M428" s="1078" t="s">
        <v>216</v>
      </c>
      <c r="N428" s="1078"/>
      <c r="O428" s="659">
        <v>-0.41807635943174432</v>
      </c>
      <c r="P428" s="612"/>
      <c r="Q428" s="612"/>
      <c r="Z428" s="338"/>
      <c r="AA428" s="338"/>
      <c r="AB428" s="338"/>
      <c r="AC428" s="338"/>
      <c r="AD428" s="338"/>
      <c r="AE428" s="338"/>
      <c r="AF428" s="338"/>
      <c r="AG428" s="338"/>
      <c r="AH428" s="338"/>
      <c r="AI428" s="338"/>
      <c r="AJ428" s="338"/>
      <c r="AK428" s="338"/>
      <c r="AL428" s="338"/>
      <c r="AM428" s="338"/>
      <c r="AN428" s="338"/>
      <c r="AO428" s="338"/>
      <c r="AP428" s="338"/>
      <c r="AQ428" s="338"/>
      <c r="AR428" s="338"/>
      <c r="AS428" s="338"/>
      <c r="AT428" s="338"/>
      <c r="AU428" s="338"/>
      <c r="AV428" s="338"/>
      <c r="AW428" s="338"/>
      <c r="AX428" s="338"/>
      <c r="AY428" s="338"/>
      <c r="AZ428" s="338"/>
      <c r="BA428" s="340"/>
      <c r="BB428" s="419"/>
      <c r="BC428" s="340"/>
      <c r="BD428" s="340"/>
      <c r="BE428" s="340"/>
      <c r="BF428" s="340"/>
      <c r="BG428" s="340"/>
      <c r="BH428" s="340"/>
      <c r="BI428" s="340"/>
      <c r="BJ428" s="340"/>
      <c r="BK428" s="340"/>
      <c r="BL428" s="340"/>
      <c r="BM428" s="340"/>
      <c r="BN428" s="340"/>
      <c r="BO428" s="340"/>
      <c r="BP428" s="340"/>
      <c r="BQ428" s="340"/>
      <c r="BR428" s="340"/>
      <c r="BS428" s="340"/>
      <c r="BT428" s="340"/>
      <c r="BU428" s="340"/>
      <c r="BV428" s="340"/>
      <c r="BW428" s="340"/>
      <c r="BX428" s="340"/>
      <c r="BY428" s="340"/>
      <c r="BZ428" s="341"/>
      <c r="CA428" s="341"/>
      <c r="CB428" s="341"/>
      <c r="CC428" s="341"/>
      <c r="CD428" s="341"/>
      <c r="CE428" s="341"/>
      <c r="CF428" s="341"/>
      <c r="CG428" s="341"/>
      <c r="CH428" s="341"/>
      <c r="CI428" s="341"/>
      <c r="CJ428" s="341"/>
      <c r="CK428" s="341"/>
      <c r="CL428" s="341"/>
      <c r="CM428" s="341"/>
      <c r="CN428" s="341"/>
      <c r="CO428" s="341"/>
      <c r="CP428" s="341"/>
      <c r="CQ428" s="341"/>
      <c r="CR428" s="341"/>
      <c r="CS428" s="341"/>
      <c r="CT428" s="341"/>
      <c r="CU428" s="341"/>
      <c r="CV428" s="341"/>
      <c r="CW428" s="341"/>
      <c r="CX428" s="341"/>
      <c r="CY428" s="341"/>
      <c r="CZ428" s="341"/>
    </row>
    <row r="429" s="345" customFormat="true" ht="25.15" customHeight="true" x14ac:dyDescent="0.2">
      <c r="B429" s="960"/>
      <c r="C429" s="1077" t="s">
        <v>230</v>
      </c>
      <c r="D429" s="1078"/>
      <c r="E429" s="657">
        <v>0.20258331189167597</v>
      </c>
      <c r="F429" s="612"/>
      <c r="G429" s="612"/>
      <c r="H429" s="1078" t="s">
        <v>292</v>
      </c>
      <c r="I429" s="1078"/>
      <c r="J429" s="658">
        <v>0.2286104401536912</v>
      </c>
      <c r="K429" s="612"/>
      <c r="L429" s="612"/>
      <c r="M429" s="1078" t="s">
        <v>299</v>
      </c>
      <c r="N429" s="1078"/>
      <c r="O429" s="659">
        <v>0.35755758913117525</v>
      </c>
      <c r="P429" s="612"/>
      <c r="Q429" s="612"/>
      <c r="Z429" s="338"/>
      <c r="AA429" s="338"/>
      <c r="AB429" s="338"/>
      <c r="AC429" s="338"/>
      <c r="AD429" s="338"/>
      <c r="AE429" s="338"/>
      <c r="AF429" s="338"/>
      <c r="AG429" s="338"/>
      <c r="AH429" s="338"/>
      <c r="AI429" s="338"/>
      <c r="AJ429" s="338"/>
      <c r="AK429" s="338"/>
      <c r="AL429" s="338"/>
      <c r="AM429" s="338"/>
      <c r="AN429" s="338"/>
      <c r="AO429" s="338"/>
      <c r="AP429" s="338"/>
      <c r="AQ429" s="338"/>
      <c r="AR429" s="338"/>
      <c r="AS429" s="338"/>
      <c r="AT429" s="338"/>
      <c r="AU429" s="338"/>
      <c r="AV429" s="338"/>
      <c r="AW429" s="338"/>
      <c r="AX429" s="338"/>
      <c r="AY429" s="338"/>
      <c r="AZ429" s="338"/>
      <c r="BA429" s="340"/>
      <c r="BB429" s="419"/>
      <c r="BC429" s="340"/>
      <c r="BD429" s="340"/>
      <c r="BE429" s="340"/>
      <c r="BF429" s="340"/>
      <c r="BG429" s="340"/>
      <c r="BH429" s="340"/>
      <c r="BI429" s="340"/>
      <c r="BJ429" s="340"/>
      <c r="BK429" s="340"/>
      <c r="BL429" s="340"/>
      <c r="BM429" s="340"/>
      <c r="BN429" s="340"/>
      <c r="BO429" s="340"/>
      <c r="BP429" s="340"/>
      <c r="BQ429" s="340"/>
      <c r="BR429" s="340"/>
      <c r="BS429" s="340"/>
      <c r="BT429" s="340"/>
      <c r="BU429" s="340"/>
      <c r="BV429" s="340"/>
      <c r="BW429" s="340"/>
      <c r="BX429" s="340"/>
      <c r="BY429" s="340"/>
      <c r="BZ429" s="341"/>
      <c r="CA429" s="341"/>
      <c r="CB429" s="341"/>
      <c r="CC429" s="341"/>
      <c r="CD429" s="341"/>
      <c r="CE429" s="341"/>
      <c r="CF429" s="341"/>
      <c r="CG429" s="341"/>
      <c r="CH429" s="341"/>
      <c r="CI429" s="341"/>
      <c r="CJ429" s="341"/>
      <c r="CK429" s="341"/>
      <c r="CL429" s="341"/>
      <c r="CM429" s="341"/>
      <c r="CN429" s="341"/>
      <c r="CO429" s="341"/>
      <c r="CP429" s="341"/>
      <c r="CQ429" s="341"/>
      <c r="CR429" s="341"/>
      <c r="CS429" s="341"/>
      <c r="CT429" s="341"/>
      <c r="CU429" s="341"/>
      <c r="CV429" s="341"/>
      <c r="CW429" s="341"/>
      <c r="CX429" s="341"/>
      <c r="CY429" s="341"/>
      <c r="CZ429" s="341"/>
    </row>
    <row r="430" s="345" customFormat="true" ht="25.15" customHeight="true" x14ac:dyDescent="0.2">
      <c r="B430" s="960"/>
      <c r="C430" s="1077" t="s">
        <v>300</v>
      </c>
      <c r="D430" s="1078"/>
      <c r="E430" s="657">
        <v>0.18162130132758139</v>
      </c>
      <c r="F430" s="612"/>
      <c r="G430" s="612"/>
      <c r="H430" s="1078" t="s">
        <v>230</v>
      </c>
      <c r="I430" s="1078"/>
      <c r="J430" s="658">
        <v>-0.2271942738924374</v>
      </c>
      <c r="K430" s="612"/>
      <c r="L430" s="612"/>
      <c r="M430" s="1078" t="s">
        <v>281</v>
      </c>
      <c r="N430" s="1078"/>
      <c r="O430" s="659">
        <v>0.34927444016792447</v>
      </c>
      <c r="P430" s="612"/>
      <c r="Q430" s="612"/>
      <c r="Z430" s="338"/>
      <c r="AA430" s="338"/>
      <c r="AB430" s="338"/>
      <c r="AC430" s="338"/>
      <c r="AD430" s="338"/>
      <c r="AE430" s="338"/>
      <c r="AF430" s="338"/>
      <c r="AG430" s="338"/>
      <c r="AH430" s="338"/>
      <c r="AI430" s="338"/>
      <c r="AJ430" s="338"/>
      <c r="AK430" s="338"/>
      <c r="AL430" s="338"/>
      <c r="AM430" s="338"/>
      <c r="AN430" s="338"/>
      <c r="AO430" s="338"/>
      <c r="AP430" s="338"/>
      <c r="AQ430" s="338"/>
      <c r="AR430" s="338"/>
      <c r="AS430" s="338"/>
      <c r="AT430" s="338"/>
      <c r="AU430" s="338"/>
      <c r="AV430" s="338"/>
      <c r="AW430" s="338"/>
      <c r="AX430" s="338"/>
      <c r="AY430" s="338"/>
      <c r="AZ430" s="338"/>
      <c r="BA430" s="340"/>
      <c r="BB430" s="419"/>
      <c r="BC430" s="340"/>
      <c r="BD430" s="340"/>
      <c r="BE430" s="340"/>
      <c r="BF430" s="340"/>
      <c r="BG430" s="340"/>
      <c r="BH430" s="340"/>
      <c r="BI430" s="340"/>
      <c r="BJ430" s="340"/>
      <c r="BK430" s="340"/>
      <c r="BL430" s="340"/>
      <c r="BM430" s="340"/>
      <c r="BN430" s="340"/>
      <c r="BO430" s="340"/>
      <c r="BP430" s="340"/>
      <c r="BQ430" s="340"/>
      <c r="BR430" s="340"/>
      <c r="BS430" s="340"/>
      <c r="BT430" s="340"/>
      <c r="BU430" s="340"/>
      <c r="BV430" s="340"/>
      <c r="BW430" s="340"/>
      <c r="BX430" s="340"/>
      <c r="BY430" s="340"/>
      <c r="BZ430" s="341"/>
      <c r="CA430" s="341"/>
      <c r="CB430" s="341"/>
      <c r="CC430" s="341"/>
      <c r="CD430" s="341"/>
      <c r="CE430" s="341"/>
      <c r="CF430" s="341"/>
      <c r="CG430" s="341"/>
      <c r="CH430" s="341"/>
      <c r="CI430" s="341"/>
      <c r="CJ430" s="341"/>
      <c r="CK430" s="341"/>
      <c r="CL430" s="341"/>
      <c r="CM430" s="341"/>
      <c r="CN430" s="341"/>
      <c r="CO430" s="341"/>
      <c r="CP430" s="341"/>
      <c r="CQ430" s="341"/>
      <c r="CR430" s="341"/>
      <c r="CS430" s="341"/>
      <c r="CT430" s="341"/>
      <c r="CU430" s="341"/>
      <c r="CV430" s="341"/>
      <c r="CW430" s="341"/>
      <c r="CX430" s="341"/>
      <c r="CY430" s="341"/>
      <c r="CZ430" s="341"/>
    </row>
    <row r="431" s="345" customFormat="true" ht="25.15" customHeight="true" x14ac:dyDescent="0.2">
      <c r="B431" s="960"/>
      <c r="C431" s="1077" t="s">
        <v>301</v>
      </c>
      <c r="D431" s="1078"/>
      <c r="E431" s="657">
        <v>0.17942423202721447</v>
      </c>
      <c r="F431" s="612"/>
      <c r="G431" s="612"/>
      <c r="H431" s="1078" t="s">
        <v>297</v>
      </c>
      <c r="I431" s="1078"/>
      <c r="J431" s="658">
        <v>0.22713948162986872</v>
      </c>
      <c r="K431" s="612"/>
      <c r="L431" s="612"/>
      <c r="M431" s="1078" t="s">
        <v>296</v>
      </c>
      <c r="N431" s="1078"/>
      <c r="O431" s="659">
        <v>-0.34505325163148498</v>
      </c>
      <c r="P431" s="612"/>
      <c r="Q431" s="612"/>
      <c r="Z431" s="338"/>
      <c r="AA431" s="338"/>
      <c r="AB431" s="338"/>
      <c r="AC431" s="338"/>
      <c r="AD431" s="338"/>
      <c r="AE431" s="338"/>
      <c r="AF431" s="338"/>
      <c r="AG431" s="338"/>
      <c r="AH431" s="338"/>
      <c r="AI431" s="338"/>
      <c r="AJ431" s="338"/>
      <c r="AK431" s="338"/>
      <c r="AL431" s="338"/>
      <c r="AM431" s="338"/>
      <c r="AN431" s="338"/>
      <c r="AO431" s="338"/>
      <c r="AP431" s="338"/>
      <c r="AQ431" s="338"/>
      <c r="AR431" s="338"/>
      <c r="AS431" s="338"/>
      <c r="AT431" s="338"/>
      <c r="AU431" s="338"/>
      <c r="AV431" s="338"/>
      <c r="AW431" s="338"/>
      <c r="AX431" s="338"/>
      <c r="AY431" s="338"/>
      <c r="AZ431" s="338"/>
      <c r="BA431" s="340"/>
      <c r="BB431" s="419"/>
      <c r="BC431" s="340"/>
      <c r="BD431" s="340"/>
      <c r="BE431" s="340"/>
      <c r="BF431" s="340"/>
      <c r="BG431" s="340"/>
      <c r="BH431" s="340"/>
      <c r="BI431" s="340"/>
      <c r="BJ431" s="340"/>
      <c r="BK431" s="340"/>
      <c r="BL431" s="340"/>
      <c r="BM431" s="340"/>
      <c r="BN431" s="340"/>
      <c r="BO431" s="340"/>
      <c r="BP431" s="340"/>
      <c r="BQ431" s="340"/>
      <c r="BR431" s="340"/>
      <c r="BS431" s="340"/>
      <c r="BT431" s="340"/>
      <c r="BU431" s="340"/>
      <c r="BV431" s="340"/>
      <c r="BW431" s="340"/>
      <c r="BX431" s="340"/>
      <c r="BY431" s="340"/>
      <c r="BZ431" s="341"/>
      <c r="CA431" s="341"/>
      <c r="CB431" s="341"/>
      <c r="CC431" s="341"/>
      <c r="CD431" s="341"/>
      <c r="CE431" s="341"/>
      <c r="CF431" s="341"/>
      <c r="CG431" s="341"/>
      <c r="CH431" s="341"/>
      <c r="CI431" s="341"/>
      <c r="CJ431" s="341"/>
      <c r="CK431" s="341"/>
      <c r="CL431" s="341"/>
      <c r="CM431" s="341"/>
      <c r="CN431" s="341"/>
      <c r="CO431" s="341"/>
      <c r="CP431" s="341"/>
      <c r="CQ431" s="341"/>
      <c r="CR431" s="341"/>
      <c r="CS431" s="341"/>
      <c r="CT431" s="341"/>
      <c r="CU431" s="341"/>
      <c r="CV431" s="341"/>
      <c r="CW431" s="341"/>
      <c r="CX431" s="341"/>
      <c r="CY431" s="341"/>
      <c r="CZ431" s="341"/>
    </row>
    <row r="432" s="345" customFormat="true" ht="25.15" customHeight="true" x14ac:dyDescent="0.2">
      <c r="B432" s="960"/>
      <c r="C432" s="1077" t="s">
        <v>302</v>
      </c>
      <c r="D432" s="1078"/>
      <c r="E432" s="657">
        <v>-0.17729475162019012</v>
      </c>
      <c r="F432" s="612"/>
      <c r="G432" s="612"/>
      <c r="H432" s="1078" t="s">
        <v>296</v>
      </c>
      <c r="I432" s="1078"/>
      <c r="J432" s="658">
        <v>-0.2140120930950187</v>
      </c>
      <c r="K432" s="612"/>
      <c r="L432" s="612"/>
      <c r="M432" s="1078" t="s">
        <v>303</v>
      </c>
      <c r="N432" s="1078"/>
      <c r="O432" s="659">
        <v>0.34489973417727932</v>
      </c>
      <c r="P432" s="612"/>
      <c r="Q432" s="612"/>
      <c r="Z432" s="338"/>
      <c r="AA432" s="338"/>
      <c r="AB432" s="338"/>
      <c r="AC432" s="338"/>
      <c r="AD432" s="338"/>
      <c r="AE432" s="338"/>
      <c r="AF432" s="338"/>
      <c r="AG432" s="338"/>
      <c r="AH432" s="338"/>
      <c r="AI432" s="338"/>
      <c r="AJ432" s="338"/>
      <c r="AK432" s="338"/>
      <c r="AL432" s="338"/>
      <c r="AM432" s="338"/>
      <c r="AN432" s="338"/>
      <c r="AO432" s="338"/>
      <c r="AP432" s="338"/>
      <c r="AQ432" s="338"/>
      <c r="AR432" s="338"/>
      <c r="AS432" s="338"/>
      <c r="AT432" s="338"/>
      <c r="AU432" s="338"/>
      <c r="AV432" s="338"/>
      <c r="AW432" s="338"/>
      <c r="AX432" s="338"/>
      <c r="AY432" s="338"/>
      <c r="AZ432" s="338"/>
      <c r="BA432" s="340"/>
      <c r="BB432" s="419"/>
      <c r="BC432" s="340"/>
      <c r="BD432" s="340"/>
      <c r="BE432" s="340"/>
      <c r="BF432" s="340"/>
      <c r="BG432" s="340"/>
      <c r="BH432" s="340"/>
      <c r="BI432" s="340"/>
      <c r="BJ432" s="340"/>
      <c r="BK432" s="340"/>
      <c r="BL432" s="340"/>
      <c r="BM432" s="340"/>
      <c r="BN432" s="340"/>
      <c r="BO432" s="340"/>
      <c r="BP432" s="340"/>
      <c r="BQ432" s="340"/>
      <c r="BR432" s="340"/>
      <c r="BS432" s="340"/>
      <c r="BT432" s="340"/>
      <c r="BU432" s="340"/>
      <c r="BV432" s="340"/>
      <c r="BW432" s="340"/>
      <c r="BX432" s="340"/>
      <c r="BY432" s="340"/>
      <c r="BZ432" s="341"/>
      <c r="CA432" s="341"/>
      <c r="CB432" s="341"/>
      <c r="CC432" s="341"/>
      <c r="CD432" s="341"/>
      <c r="CE432" s="341"/>
      <c r="CF432" s="341"/>
      <c r="CG432" s="341"/>
      <c r="CH432" s="341"/>
      <c r="CI432" s="341"/>
      <c r="CJ432" s="341"/>
      <c r="CK432" s="341"/>
      <c r="CL432" s="341"/>
      <c r="CM432" s="341"/>
      <c r="CN432" s="341"/>
      <c r="CO432" s="341"/>
      <c r="CP432" s="341"/>
      <c r="CQ432" s="341"/>
      <c r="CR432" s="341"/>
      <c r="CS432" s="341"/>
      <c r="CT432" s="341"/>
      <c r="CU432" s="341"/>
      <c r="CV432" s="341"/>
      <c r="CW432" s="341"/>
      <c r="CX432" s="341"/>
      <c r="CY432" s="341"/>
      <c r="CZ432" s="341"/>
    </row>
    <row r="433" s="345" customFormat="true" ht="25.15" customHeight="true" x14ac:dyDescent="0.2">
      <c r="B433" s="960"/>
      <c r="C433" s="1077" t="s">
        <v>304</v>
      </c>
      <c r="D433" s="1078"/>
      <c r="E433" s="657">
        <v>-0.12542810289852979</v>
      </c>
      <c r="F433" s="612"/>
      <c r="G433" s="612"/>
      <c r="H433" s="1078" t="s">
        <v>305</v>
      </c>
      <c r="I433" s="1078"/>
      <c r="J433" s="658">
        <v>-0.18768733616079225</v>
      </c>
      <c r="K433" s="612"/>
      <c r="L433" s="612"/>
      <c r="M433" s="1078" t="s">
        <v>306</v>
      </c>
      <c r="N433" s="1078"/>
      <c r="O433" s="659">
        <v>-0.33939123814083494</v>
      </c>
      <c r="P433" s="612"/>
      <c r="Q433" s="612"/>
      <c r="Z433" s="338"/>
      <c r="AA433" s="338"/>
      <c r="AB433" s="338"/>
      <c r="AC433" s="338"/>
      <c r="AD433" s="338"/>
      <c r="AE433" s="338"/>
      <c r="AF433" s="338"/>
      <c r="AG433" s="338"/>
      <c r="AH433" s="338"/>
      <c r="AI433" s="338"/>
      <c r="AJ433" s="338"/>
      <c r="AK433" s="338"/>
      <c r="AL433" s="338"/>
      <c r="AM433" s="338"/>
      <c r="AN433" s="338"/>
      <c r="AO433" s="338"/>
      <c r="AP433" s="338"/>
      <c r="AQ433" s="338"/>
      <c r="AR433" s="338"/>
      <c r="AS433" s="338"/>
      <c r="AT433" s="338"/>
      <c r="AU433" s="338"/>
      <c r="AV433" s="338"/>
      <c r="AW433" s="338"/>
      <c r="AX433" s="338"/>
      <c r="AY433" s="338"/>
      <c r="AZ433" s="338"/>
      <c r="BA433" s="340"/>
      <c r="BB433" s="419"/>
      <c r="BC433" s="340"/>
      <c r="BD433" s="340"/>
      <c r="BE433" s="340"/>
      <c r="BF433" s="340"/>
      <c r="BG433" s="340"/>
      <c r="BH433" s="340"/>
      <c r="BI433" s="340"/>
      <c r="BJ433" s="340"/>
      <c r="BK433" s="340"/>
      <c r="BL433" s="340"/>
      <c r="BM433" s="340"/>
      <c r="BN433" s="340"/>
      <c r="BO433" s="340"/>
      <c r="BP433" s="340"/>
      <c r="BQ433" s="340"/>
      <c r="BR433" s="340"/>
      <c r="BS433" s="340"/>
      <c r="BT433" s="340"/>
      <c r="BU433" s="340"/>
      <c r="BV433" s="340"/>
      <c r="BW433" s="340"/>
      <c r="BX433" s="340"/>
      <c r="BY433" s="340"/>
      <c r="BZ433" s="341"/>
      <c r="CA433" s="341"/>
      <c r="CB433" s="341"/>
      <c r="CC433" s="341"/>
      <c r="CD433" s="341"/>
      <c r="CE433" s="341"/>
      <c r="CF433" s="341"/>
      <c r="CG433" s="341"/>
      <c r="CH433" s="341"/>
      <c r="CI433" s="341"/>
      <c r="CJ433" s="341"/>
      <c r="CK433" s="341"/>
      <c r="CL433" s="341"/>
      <c r="CM433" s="341"/>
      <c r="CN433" s="341"/>
      <c r="CO433" s="341"/>
      <c r="CP433" s="341"/>
      <c r="CQ433" s="341"/>
      <c r="CR433" s="341"/>
      <c r="CS433" s="341"/>
      <c r="CT433" s="341"/>
      <c r="CU433" s="341"/>
      <c r="CV433" s="341"/>
      <c r="CW433" s="341"/>
      <c r="CX433" s="341"/>
      <c r="CY433" s="341"/>
      <c r="CZ433" s="341"/>
    </row>
    <row r="434" s="345" customFormat="true" ht="25.15" customHeight="true" x14ac:dyDescent="0.2">
      <c r="B434" s="960"/>
      <c r="C434" s="1077" t="s">
        <v>307</v>
      </c>
      <c r="D434" s="1078"/>
      <c r="E434" s="657">
        <v>0.12523418207859846</v>
      </c>
      <c r="F434" s="612"/>
      <c r="G434" s="612"/>
      <c r="H434" s="1078" t="s">
        <v>303</v>
      </c>
      <c r="I434" s="1078"/>
      <c r="J434" s="658">
        <v>0.18591453386282222</v>
      </c>
      <c r="K434" s="612"/>
      <c r="L434" s="612"/>
      <c r="M434" s="1078" t="s">
        <v>289</v>
      </c>
      <c r="N434" s="1078"/>
      <c r="O434" s="659">
        <v>-0.31612017102282758</v>
      </c>
      <c r="P434" s="612"/>
      <c r="Q434" s="612"/>
      <c r="Z434" s="338"/>
      <c r="AA434" s="338"/>
      <c r="AB434" s="338"/>
      <c r="AC434" s="338"/>
      <c r="AD434" s="338"/>
      <c r="AE434" s="338"/>
      <c r="AF434" s="338"/>
      <c r="AG434" s="338"/>
      <c r="AH434" s="338"/>
      <c r="AI434" s="338"/>
      <c r="AJ434" s="338"/>
      <c r="AK434" s="338"/>
      <c r="AL434" s="338"/>
      <c r="AM434" s="338"/>
      <c r="AN434" s="338"/>
      <c r="AO434" s="338"/>
      <c r="AP434" s="338"/>
      <c r="AQ434" s="338"/>
      <c r="AR434" s="338"/>
      <c r="AS434" s="338"/>
      <c r="AT434" s="338"/>
      <c r="AU434" s="338"/>
      <c r="AV434" s="338"/>
      <c r="AW434" s="338"/>
      <c r="AX434" s="338"/>
      <c r="AY434" s="338"/>
      <c r="AZ434" s="338"/>
      <c r="BA434" s="340"/>
      <c r="BB434" s="419"/>
      <c r="BC434" s="340"/>
      <c r="BD434" s="340"/>
      <c r="BE434" s="340"/>
      <c r="BF434" s="340"/>
      <c r="BG434" s="340"/>
      <c r="BH434" s="340"/>
      <c r="BI434" s="340"/>
      <c r="BJ434" s="340"/>
      <c r="BK434" s="340"/>
      <c r="BL434" s="340"/>
      <c r="BM434" s="340"/>
      <c r="BN434" s="340"/>
      <c r="BO434" s="340"/>
      <c r="BP434" s="340"/>
      <c r="BQ434" s="340"/>
      <c r="BR434" s="340"/>
      <c r="BS434" s="340"/>
      <c r="BT434" s="340"/>
      <c r="BU434" s="340"/>
      <c r="BV434" s="340"/>
      <c r="BW434" s="340"/>
      <c r="BX434" s="340"/>
      <c r="BY434" s="340"/>
      <c r="BZ434" s="341"/>
      <c r="CA434" s="341"/>
      <c r="CB434" s="341"/>
      <c r="CC434" s="341"/>
      <c r="CD434" s="341"/>
      <c r="CE434" s="341"/>
      <c r="CF434" s="341"/>
      <c r="CG434" s="341"/>
      <c r="CH434" s="341"/>
      <c r="CI434" s="341"/>
      <c r="CJ434" s="341"/>
      <c r="CK434" s="341"/>
      <c r="CL434" s="341"/>
      <c r="CM434" s="341"/>
      <c r="CN434" s="341"/>
      <c r="CO434" s="341"/>
      <c r="CP434" s="341"/>
      <c r="CQ434" s="341"/>
      <c r="CR434" s="341"/>
      <c r="CS434" s="341"/>
      <c r="CT434" s="341"/>
      <c r="CU434" s="341"/>
      <c r="CV434" s="341"/>
      <c r="CW434" s="341"/>
      <c r="CX434" s="341"/>
      <c r="CY434" s="341"/>
      <c r="CZ434" s="341"/>
    </row>
    <row r="435" s="345" customFormat="true" ht="25.15" customHeight="true" x14ac:dyDescent="0.2">
      <c r="B435" s="960"/>
      <c r="C435" s="1077" t="s">
        <v>308</v>
      </c>
      <c r="D435" s="1078"/>
      <c r="E435" s="657">
        <v>9.1615348843319663E-2</v>
      </c>
      <c r="F435" s="612"/>
      <c r="G435" s="612"/>
      <c r="H435" s="1078" t="s">
        <v>309</v>
      </c>
      <c r="I435" s="1078"/>
      <c r="J435" s="658">
        <v>-0.18324819030469017</v>
      </c>
      <c r="K435" s="612"/>
      <c r="L435" s="612"/>
      <c r="M435" s="1078" t="s">
        <v>310</v>
      </c>
      <c r="N435" s="1078"/>
      <c r="O435" s="659">
        <v>0.30505476169854784</v>
      </c>
      <c r="P435" s="612"/>
      <c r="Q435" s="612"/>
      <c r="Z435" s="338"/>
      <c r="AA435" s="338"/>
      <c r="AB435" s="338"/>
      <c r="AC435" s="338"/>
      <c r="AD435" s="338"/>
      <c r="AE435" s="338"/>
      <c r="AF435" s="338"/>
      <c r="AG435" s="338"/>
      <c r="AH435" s="338"/>
      <c r="AI435" s="338"/>
      <c r="AJ435" s="338"/>
      <c r="AK435" s="338"/>
      <c r="AL435" s="338"/>
      <c r="AM435" s="338"/>
      <c r="AN435" s="338"/>
      <c r="AO435" s="338"/>
      <c r="AP435" s="338"/>
      <c r="AQ435" s="338"/>
      <c r="AR435" s="338"/>
      <c r="AS435" s="338"/>
      <c r="AT435" s="338"/>
      <c r="AU435" s="338"/>
      <c r="AV435" s="338"/>
      <c r="AW435" s="338"/>
      <c r="AX435" s="338"/>
      <c r="AY435" s="338"/>
      <c r="AZ435" s="338"/>
      <c r="BA435" s="340"/>
      <c r="BB435" s="419"/>
      <c r="BC435" s="340"/>
      <c r="BD435" s="340"/>
      <c r="BE435" s="340"/>
      <c r="BF435" s="340"/>
      <c r="BG435" s="340"/>
      <c r="BH435" s="340"/>
      <c r="BI435" s="340"/>
      <c r="BJ435" s="340"/>
      <c r="BK435" s="340"/>
      <c r="BL435" s="340"/>
      <c r="BM435" s="340"/>
      <c r="BN435" s="340"/>
      <c r="BO435" s="340"/>
      <c r="BP435" s="340"/>
      <c r="BQ435" s="340"/>
      <c r="BR435" s="340"/>
      <c r="BS435" s="340"/>
      <c r="BT435" s="340"/>
      <c r="BU435" s="340"/>
      <c r="BV435" s="340"/>
      <c r="BW435" s="340"/>
      <c r="BX435" s="340"/>
      <c r="BY435" s="340"/>
      <c r="BZ435" s="341"/>
      <c r="CA435" s="341"/>
      <c r="CB435" s="341"/>
      <c r="CC435" s="341"/>
      <c r="CD435" s="341"/>
      <c r="CE435" s="341"/>
      <c r="CF435" s="341"/>
      <c r="CG435" s="341"/>
      <c r="CH435" s="341"/>
      <c r="CI435" s="341"/>
      <c r="CJ435" s="341"/>
      <c r="CK435" s="341"/>
      <c r="CL435" s="341"/>
      <c r="CM435" s="341"/>
      <c r="CN435" s="341"/>
      <c r="CO435" s="341"/>
      <c r="CP435" s="341"/>
      <c r="CQ435" s="341"/>
      <c r="CR435" s="341"/>
      <c r="CS435" s="341"/>
      <c r="CT435" s="341"/>
      <c r="CU435" s="341"/>
      <c r="CV435" s="341"/>
      <c r="CW435" s="341"/>
      <c r="CX435" s="341"/>
      <c r="CY435" s="341"/>
      <c r="CZ435" s="341"/>
    </row>
    <row r="436" s="345" customFormat="true" ht="25.15" customHeight="true" x14ac:dyDescent="0.2">
      <c r="B436" s="960"/>
      <c r="C436" s="1077" t="s">
        <v>311</v>
      </c>
      <c r="D436" s="1078"/>
      <c r="E436" s="657">
        <v>9.1229562580966081E-2</v>
      </c>
      <c r="F436" s="612"/>
      <c r="G436" s="612"/>
      <c r="H436" s="1078" t="s">
        <v>216</v>
      </c>
      <c r="I436" s="1078"/>
      <c r="J436" s="658">
        <v>-0.16886908942811829</v>
      </c>
      <c r="K436" s="612"/>
      <c r="L436" s="612"/>
      <c r="M436" s="1078" t="s">
        <v>283</v>
      </c>
      <c r="N436" s="1078"/>
      <c r="O436" s="659">
        <v>0.3026373121104618</v>
      </c>
      <c r="P436" s="612"/>
      <c r="Q436" s="612"/>
      <c r="Z436" s="338"/>
      <c r="AA436" s="338"/>
      <c r="AB436" s="338"/>
      <c r="AC436" s="338"/>
      <c r="AD436" s="338"/>
      <c r="AE436" s="338"/>
      <c r="AF436" s="338"/>
      <c r="AG436" s="338"/>
      <c r="AH436" s="338"/>
      <c r="AI436" s="338"/>
      <c r="AJ436" s="338"/>
      <c r="AK436" s="338"/>
      <c r="AL436" s="338"/>
      <c r="AM436" s="338"/>
      <c r="AN436" s="338"/>
      <c r="AO436" s="338"/>
      <c r="AP436" s="338"/>
      <c r="AQ436" s="338"/>
      <c r="AR436" s="338"/>
      <c r="AS436" s="338"/>
      <c r="AT436" s="338"/>
      <c r="AU436" s="338"/>
      <c r="AV436" s="338"/>
      <c r="AW436" s="338"/>
      <c r="AX436" s="338"/>
      <c r="AY436" s="338"/>
      <c r="AZ436" s="338"/>
      <c r="BA436" s="340"/>
      <c r="BB436" s="419"/>
      <c r="BC436" s="340"/>
      <c r="BD436" s="340"/>
      <c r="BE436" s="340"/>
      <c r="BF436" s="340"/>
      <c r="BG436" s="340"/>
      <c r="BH436" s="340"/>
      <c r="BI436" s="340"/>
      <c r="BJ436" s="340"/>
      <c r="BK436" s="340"/>
      <c r="BL436" s="340"/>
      <c r="BM436" s="340"/>
      <c r="BN436" s="340"/>
      <c r="BO436" s="340"/>
      <c r="BP436" s="340"/>
      <c r="BQ436" s="340"/>
      <c r="BR436" s="340"/>
      <c r="BS436" s="340"/>
      <c r="BT436" s="340"/>
      <c r="BU436" s="340"/>
      <c r="BV436" s="340"/>
      <c r="BW436" s="340"/>
      <c r="BX436" s="340"/>
      <c r="BY436" s="340"/>
      <c r="BZ436" s="341"/>
      <c r="CA436" s="341"/>
      <c r="CB436" s="341"/>
      <c r="CC436" s="341"/>
      <c r="CD436" s="341"/>
      <c r="CE436" s="341"/>
      <c r="CF436" s="341"/>
      <c r="CG436" s="341"/>
      <c r="CH436" s="341"/>
      <c r="CI436" s="341"/>
      <c r="CJ436" s="341"/>
      <c r="CK436" s="341"/>
      <c r="CL436" s="341"/>
      <c r="CM436" s="341"/>
      <c r="CN436" s="341"/>
      <c r="CO436" s="341"/>
      <c r="CP436" s="341"/>
      <c r="CQ436" s="341"/>
      <c r="CR436" s="341"/>
      <c r="CS436" s="341"/>
      <c r="CT436" s="341"/>
      <c r="CU436" s="341"/>
      <c r="CV436" s="341"/>
      <c r="CW436" s="341"/>
      <c r="CX436" s="341"/>
      <c r="CY436" s="341"/>
      <c r="CZ436" s="341"/>
    </row>
    <row r="437" s="345" customFormat="true" ht="25.15" customHeight="true" x14ac:dyDescent="0.2">
      <c r="B437" s="960"/>
      <c r="C437" s="1077" t="s">
        <v>312</v>
      </c>
      <c r="D437" s="1078"/>
      <c r="E437" s="657">
        <v>8.9304739602907426E-2</v>
      </c>
      <c r="F437" s="612"/>
      <c r="G437" s="612"/>
      <c r="H437" s="1078" t="s">
        <v>298</v>
      </c>
      <c r="I437" s="1078"/>
      <c r="J437" s="658">
        <v>0.16850463236685875</v>
      </c>
      <c r="K437" s="612"/>
      <c r="L437" s="612"/>
      <c r="M437" s="1078" t="s">
        <v>313</v>
      </c>
      <c r="N437" s="1078"/>
      <c r="O437" s="659">
        <v>-0.27851311226929559</v>
      </c>
      <c r="P437" s="612"/>
      <c r="Q437" s="612"/>
      <c r="Z437" s="338"/>
      <c r="AA437" s="338"/>
      <c r="AB437" s="338"/>
      <c r="AC437" s="338"/>
      <c r="AD437" s="338"/>
      <c r="AE437" s="338"/>
      <c r="AF437" s="338"/>
      <c r="AG437" s="338"/>
      <c r="AH437" s="338"/>
      <c r="AI437" s="338"/>
      <c r="AJ437" s="338"/>
      <c r="AK437" s="338"/>
      <c r="AL437" s="338"/>
      <c r="AM437" s="338"/>
      <c r="AN437" s="338"/>
      <c r="AO437" s="338"/>
      <c r="AP437" s="338"/>
      <c r="AQ437" s="338"/>
      <c r="AR437" s="338"/>
      <c r="AS437" s="338"/>
      <c r="AT437" s="338"/>
      <c r="AU437" s="338"/>
      <c r="AV437" s="338"/>
      <c r="AW437" s="338"/>
      <c r="AX437" s="338"/>
      <c r="AY437" s="338"/>
      <c r="AZ437" s="338"/>
      <c r="BA437" s="340"/>
      <c r="BB437" s="419"/>
      <c r="BC437" s="340"/>
      <c r="BD437" s="340"/>
      <c r="BE437" s="340"/>
      <c r="BF437" s="340"/>
      <c r="BG437" s="340"/>
      <c r="BH437" s="340"/>
      <c r="BI437" s="340"/>
      <c r="BJ437" s="340"/>
      <c r="BK437" s="340"/>
      <c r="BL437" s="340"/>
      <c r="BM437" s="340"/>
      <c r="BN437" s="340"/>
      <c r="BO437" s="340"/>
      <c r="BP437" s="340"/>
      <c r="BQ437" s="340"/>
      <c r="BR437" s="340"/>
      <c r="BS437" s="340"/>
      <c r="BT437" s="340"/>
      <c r="BU437" s="340"/>
      <c r="BV437" s="340"/>
      <c r="BW437" s="340"/>
      <c r="BX437" s="340"/>
      <c r="BY437" s="340"/>
      <c r="BZ437" s="341"/>
      <c r="CA437" s="341"/>
      <c r="CB437" s="341"/>
      <c r="CC437" s="341"/>
      <c r="CD437" s="341"/>
      <c r="CE437" s="341"/>
      <c r="CF437" s="341"/>
      <c r="CG437" s="341"/>
      <c r="CH437" s="341"/>
      <c r="CI437" s="341"/>
      <c r="CJ437" s="341"/>
      <c r="CK437" s="341"/>
      <c r="CL437" s="341"/>
      <c r="CM437" s="341"/>
      <c r="CN437" s="341"/>
      <c r="CO437" s="341"/>
      <c r="CP437" s="341"/>
      <c r="CQ437" s="341"/>
      <c r="CR437" s="341"/>
      <c r="CS437" s="341"/>
      <c r="CT437" s="341"/>
      <c r="CU437" s="341"/>
      <c r="CV437" s="341"/>
      <c r="CW437" s="341"/>
      <c r="CX437" s="341"/>
      <c r="CY437" s="341"/>
      <c r="CZ437" s="341"/>
    </row>
    <row r="438" s="345" customFormat="true" ht="25.15" customHeight="true" x14ac:dyDescent="0.2">
      <c r="B438" s="960"/>
      <c r="C438" s="1077" t="s">
        <v>314</v>
      </c>
      <c r="D438" s="1078"/>
      <c r="E438" s="657">
        <v>8.8661358922742475E-2</v>
      </c>
      <c r="F438" s="612"/>
      <c r="G438" s="612"/>
      <c r="H438" s="1078" t="s">
        <v>227</v>
      </c>
      <c r="I438" s="1078"/>
      <c r="J438" s="658">
        <v>-0.14770657202243451</v>
      </c>
      <c r="K438" s="612"/>
      <c r="L438" s="612"/>
      <c r="M438" s="1078" t="s">
        <v>315</v>
      </c>
      <c r="N438" s="1078"/>
      <c r="O438" s="659">
        <v>-0.24216904747266793</v>
      </c>
      <c r="P438" s="612"/>
      <c r="Q438" s="612"/>
      <c r="Z438" s="338"/>
      <c r="AA438" s="338"/>
      <c r="AB438" s="338"/>
      <c r="AC438" s="338"/>
      <c r="AD438" s="338"/>
      <c r="AE438" s="338"/>
      <c r="AF438" s="338"/>
      <c r="AG438" s="338"/>
      <c r="AH438" s="338"/>
      <c r="AI438" s="338"/>
      <c r="AJ438" s="338"/>
      <c r="AK438" s="338"/>
      <c r="AL438" s="338"/>
      <c r="AM438" s="338"/>
      <c r="AN438" s="338"/>
      <c r="AO438" s="338"/>
      <c r="AP438" s="338"/>
      <c r="AQ438" s="338"/>
      <c r="AR438" s="338"/>
      <c r="AS438" s="338"/>
      <c r="AT438" s="338"/>
      <c r="AU438" s="338"/>
      <c r="AV438" s="338"/>
      <c r="AW438" s="338"/>
      <c r="AX438" s="338"/>
      <c r="AY438" s="338"/>
      <c r="AZ438" s="338"/>
      <c r="BA438" s="340"/>
      <c r="BB438" s="419"/>
      <c r="BC438" s="340"/>
      <c r="BD438" s="340"/>
      <c r="BE438" s="340"/>
      <c r="BF438" s="340"/>
      <c r="BG438" s="340"/>
      <c r="BH438" s="340"/>
      <c r="BI438" s="340"/>
      <c r="BJ438" s="340"/>
      <c r="BK438" s="340"/>
      <c r="BL438" s="340"/>
      <c r="BM438" s="340"/>
      <c r="BN438" s="340"/>
      <c r="BO438" s="340"/>
      <c r="BP438" s="340"/>
      <c r="BQ438" s="340"/>
      <c r="BR438" s="340"/>
      <c r="BS438" s="340"/>
      <c r="BT438" s="340"/>
      <c r="BU438" s="340"/>
      <c r="BV438" s="340"/>
      <c r="BW438" s="340"/>
      <c r="BX438" s="340"/>
      <c r="BY438" s="340"/>
      <c r="BZ438" s="341"/>
      <c r="CA438" s="341"/>
      <c r="CB438" s="341"/>
      <c r="CC438" s="341"/>
      <c r="CD438" s="341"/>
      <c r="CE438" s="341"/>
      <c r="CF438" s="341"/>
      <c r="CG438" s="341"/>
      <c r="CH438" s="341"/>
      <c r="CI438" s="341"/>
      <c r="CJ438" s="341"/>
      <c r="CK438" s="341"/>
      <c r="CL438" s="341"/>
      <c r="CM438" s="341"/>
      <c r="CN438" s="341"/>
      <c r="CO438" s="341"/>
      <c r="CP438" s="341"/>
      <c r="CQ438" s="341"/>
      <c r="CR438" s="341"/>
      <c r="CS438" s="341"/>
      <c r="CT438" s="341"/>
      <c r="CU438" s="341"/>
      <c r="CV438" s="341"/>
      <c r="CW438" s="341"/>
      <c r="CX438" s="341"/>
      <c r="CY438" s="341"/>
      <c r="CZ438" s="341"/>
    </row>
    <row r="439" s="345" customFormat="true" ht="25.15" customHeight="true" x14ac:dyDescent="0.2">
      <c r="B439" s="960"/>
      <c r="C439" s="1077" t="s">
        <v>224</v>
      </c>
      <c r="D439" s="1078"/>
      <c r="E439" s="657">
        <v>-7.9307480532770008E-2</v>
      </c>
      <c r="F439" s="612"/>
      <c r="G439" s="612"/>
      <c r="H439" s="1078" t="s">
        <v>301</v>
      </c>
      <c r="I439" s="1078"/>
      <c r="J439" s="658">
        <v>0.14628455030761342</v>
      </c>
      <c r="K439" s="612"/>
      <c r="L439" s="612"/>
      <c r="M439" s="1078" t="s">
        <v>292</v>
      </c>
      <c r="N439" s="1078"/>
      <c r="O439" s="659">
        <v>0.21134411610652787</v>
      </c>
      <c r="P439" s="612"/>
      <c r="Q439" s="612"/>
      <c r="Z439" s="338"/>
      <c r="AA439" s="338"/>
      <c r="AB439" s="338"/>
      <c r="AC439" s="338"/>
      <c r="AD439" s="338"/>
      <c r="AE439" s="338"/>
      <c r="AF439" s="338"/>
      <c r="AG439" s="338"/>
      <c r="AH439" s="338"/>
      <c r="AI439" s="338"/>
      <c r="AJ439" s="338"/>
      <c r="AK439" s="338"/>
      <c r="AL439" s="338"/>
      <c r="AM439" s="338"/>
      <c r="AN439" s="338"/>
      <c r="AO439" s="338"/>
      <c r="AP439" s="338"/>
      <c r="AQ439" s="338"/>
      <c r="AR439" s="338"/>
      <c r="AS439" s="338"/>
      <c r="AT439" s="338"/>
      <c r="AU439" s="338"/>
      <c r="AV439" s="338"/>
      <c r="AW439" s="338"/>
      <c r="AX439" s="338"/>
      <c r="AY439" s="338"/>
      <c r="AZ439" s="338"/>
      <c r="BA439" s="340"/>
      <c r="BB439" s="419"/>
      <c r="BC439" s="340"/>
      <c r="BD439" s="340"/>
      <c r="BE439" s="340"/>
      <c r="BF439" s="340"/>
      <c r="BG439" s="340"/>
      <c r="BH439" s="340"/>
      <c r="BI439" s="340"/>
      <c r="BJ439" s="340"/>
      <c r="BK439" s="340"/>
      <c r="BL439" s="340"/>
      <c r="BM439" s="340"/>
      <c r="BN439" s="340"/>
      <c r="BO439" s="340"/>
      <c r="BP439" s="340"/>
      <c r="BQ439" s="340"/>
      <c r="BR439" s="340"/>
      <c r="BS439" s="340"/>
      <c r="BT439" s="340"/>
      <c r="BU439" s="340"/>
      <c r="BV439" s="340"/>
      <c r="BW439" s="340"/>
      <c r="BX439" s="340"/>
      <c r="BY439" s="340"/>
      <c r="BZ439" s="341"/>
      <c r="CA439" s="341"/>
      <c r="CB439" s="341"/>
      <c r="CC439" s="341"/>
      <c r="CD439" s="341"/>
      <c r="CE439" s="341"/>
      <c r="CF439" s="341"/>
      <c r="CG439" s="341"/>
      <c r="CH439" s="341"/>
      <c r="CI439" s="341"/>
      <c r="CJ439" s="341"/>
      <c r="CK439" s="341"/>
      <c r="CL439" s="341"/>
      <c r="CM439" s="341"/>
      <c r="CN439" s="341"/>
      <c r="CO439" s="341"/>
      <c r="CP439" s="341"/>
      <c r="CQ439" s="341"/>
      <c r="CR439" s="341"/>
      <c r="CS439" s="341"/>
      <c r="CT439" s="341"/>
      <c r="CU439" s="341"/>
      <c r="CV439" s="341"/>
      <c r="CW439" s="341"/>
      <c r="CX439" s="341"/>
      <c r="CY439" s="341"/>
      <c r="CZ439" s="341"/>
    </row>
    <row r="440" s="345" customFormat="true" ht="25.15" customHeight="true" x14ac:dyDescent="0.2">
      <c r="B440" s="960"/>
      <c r="C440" s="1077" t="s">
        <v>227</v>
      </c>
      <c r="D440" s="1078"/>
      <c r="E440" s="657">
        <v>-7.1928863735509108E-2</v>
      </c>
      <c r="F440" s="612"/>
      <c r="G440" s="612"/>
      <c r="H440" s="1078" t="s">
        <v>315</v>
      </c>
      <c r="I440" s="1078"/>
      <c r="J440" s="658">
        <v>-0.1394912327990914</v>
      </c>
      <c r="K440" s="612"/>
      <c r="L440" s="612"/>
      <c r="M440" s="1078" t="s">
        <v>300</v>
      </c>
      <c r="N440" s="1078"/>
      <c r="O440" s="659">
        <v>0.20540674988379384</v>
      </c>
      <c r="P440" s="612"/>
      <c r="Q440" s="612"/>
      <c r="Z440" s="338"/>
      <c r="AA440" s="338"/>
      <c r="AB440" s="338"/>
      <c r="AC440" s="338"/>
      <c r="AD440" s="338"/>
      <c r="AE440" s="338"/>
      <c r="AF440" s="338"/>
      <c r="AG440" s="338"/>
      <c r="AH440" s="338"/>
      <c r="AI440" s="338"/>
      <c r="AJ440" s="338"/>
      <c r="AK440" s="338"/>
      <c r="AL440" s="338"/>
      <c r="AM440" s="338"/>
      <c r="AN440" s="338"/>
      <c r="AO440" s="338"/>
      <c r="AP440" s="338"/>
      <c r="AQ440" s="338"/>
      <c r="AR440" s="338"/>
      <c r="AS440" s="338"/>
      <c r="AT440" s="338"/>
      <c r="AU440" s="338"/>
      <c r="AV440" s="338"/>
      <c r="AW440" s="338"/>
      <c r="AX440" s="338"/>
      <c r="AY440" s="338"/>
      <c r="AZ440" s="338"/>
      <c r="BA440" s="340"/>
      <c r="BB440" s="419"/>
      <c r="BC440" s="340"/>
      <c r="BD440" s="340"/>
      <c r="BE440" s="340"/>
      <c r="BF440" s="340"/>
      <c r="BG440" s="340"/>
      <c r="BH440" s="340"/>
      <c r="BI440" s="340"/>
      <c r="BJ440" s="340"/>
      <c r="BK440" s="340"/>
      <c r="BL440" s="340"/>
      <c r="BM440" s="340"/>
      <c r="BN440" s="340"/>
      <c r="BO440" s="340"/>
      <c r="BP440" s="340"/>
      <c r="BQ440" s="340"/>
      <c r="BR440" s="340"/>
      <c r="BS440" s="340"/>
      <c r="BT440" s="340"/>
      <c r="BU440" s="340"/>
      <c r="BV440" s="340"/>
      <c r="BW440" s="340"/>
      <c r="BX440" s="340"/>
      <c r="BY440" s="340"/>
      <c r="BZ440" s="341"/>
      <c r="CA440" s="341"/>
      <c r="CB440" s="341"/>
      <c r="CC440" s="341"/>
      <c r="CD440" s="341"/>
      <c r="CE440" s="341"/>
      <c r="CF440" s="341"/>
      <c r="CG440" s="341"/>
      <c r="CH440" s="341"/>
      <c r="CI440" s="341"/>
      <c r="CJ440" s="341"/>
      <c r="CK440" s="341"/>
      <c r="CL440" s="341"/>
      <c r="CM440" s="341"/>
      <c r="CN440" s="341"/>
      <c r="CO440" s="341"/>
      <c r="CP440" s="341"/>
      <c r="CQ440" s="341"/>
      <c r="CR440" s="341"/>
      <c r="CS440" s="341"/>
      <c r="CT440" s="341"/>
      <c r="CU440" s="341"/>
      <c r="CV440" s="341"/>
      <c r="CW440" s="341"/>
      <c r="CX440" s="341"/>
      <c r="CY440" s="341"/>
      <c r="CZ440" s="341"/>
    </row>
    <row r="441" s="345" customFormat="true" ht="25.15" customHeight="true" x14ac:dyDescent="0.2">
      <c r="B441" s="960"/>
      <c r="C441" s="1077" t="s">
        <v>225</v>
      </c>
      <c r="D441" s="1078"/>
      <c r="E441" s="657">
        <v>-7.1342180537560848E-2</v>
      </c>
      <c r="F441" s="612"/>
      <c r="G441" s="612"/>
      <c r="H441" s="1078" t="s">
        <v>224</v>
      </c>
      <c r="I441" s="1078"/>
      <c r="J441" s="658">
        <v>-0.13860012888184609</v>
      </c>
      <c r="K441" s="612"/>
      <c r="L441" s="612"/>
      <c r="M441" s="1078" t="s">
        <v>305</v>
      </c>
      <c r="N441" s="1078"/>
      <c r="O441" s="659">
        <v>-0.20083064125144776</v>
      </c>
      <c r="P441" s="612"/>
      <c r="Q441" s="612"/>
      <c r="Z441" s="338"/>
      <c r="AA441" s="338"/>
      <c r="AB441" s="338"/>
      <c r="AC441" s="338"/>
      <c r="AD441" s="338"/>
      <c r="AE441" s="338"/>
      <c r="AF441" s="338"/>
      <c r="AG441" s="338"/>
      <c r="AH441" s="338"/>
      <c r="AI441" s="338"/>
      <c r="AJ441" s="338"/>
      <c r="AK441" s="338"/>
      <c r="AL441" s="338"/>
      <c r="AM441" s="338"/>
      <c r="AN441" s="338"/>
      <c r="AO441" s="338"/>
      <c r="AP441" s="338"/>
      <c r="AQ441" s="338"/>
      <c r="AR441" s="338"/>
      <c r="AS441" s="338"/>
      <c r="AT441" s="338"/>
      <c r="AU441" s="338"/>
      <c r="AV441" s="338"/>
      <c r="AW441" s="338"/>
      <c r="AX441" s="338"/>
      <c r="AY441" s="338"/>
      <c r="AZ441" s="338"/>
      <c r="BA441" s="340"/>
      <c r="BB441" s="419"/>
      <c r="BC441" s="340"/>
      <c r="BD441" s="340"/>
      <c r="BE441" s="340"/>
      <c r="BF441" s="340"/>
      <c r="BG441" s="340"/>
      <c r="BH441" s="340"/>
      <c r="BI441" s="340"/>
      <c r="BJ441" s="340"/>
      <c r="BK441" s="340"/>
      <c r="BL441" s="340"/>
      <c r="BM441" s="340"/>
      <c r="BN441" s="340"/>
      <c r="BO441" s="340"/>
      <c r="BP441" s="340"/>
      <c r="BQ441" s="340"/>
      <c r="BR441" s="340"/>
      <c r="BS441" s="340"/>
      <c r="BT441" s="340"/>
      <c r="BU441" s="340"/>
      <c r="BV441" s="340"/>
      <c r="BW441" s="340"/>
      <c r="BX441" s="340"/>
      <c r="BY441" s="340"/>
      <c r="BZ441" s="341"/>
      <c r="CA441" s="341"/>
      <c r="CB441" s="341"/>
      <c r="CC441" s="341"/>
      <c r="CD441" s="341"/>
      <c r="CE441" s="341"/>
      <c r="CF441" s="341"/>
      <c r="CG441" s="341"/>
      <c r="CH441" s="341"/>
      <c r="CI441" s="341"/>
      <c r="CJ441" s="341"/>
      <c r="CK441" s="341"/>
      <c r="CL441" s="341"/>
      <c r="CM441" s="341"/>
      <c r="CN441" s="341"/>
      <c r="CO441" s="341"/>
      <c r="CP441" s="341"/>
      <c r="CQ441" s="341"/>
      <c r="CR441" s="341"/>
      <c r="CS441" s="341"/>
      <c r="CT441" s="341"/>
      <c r="CU441" s="341"/>
      <c r="CV441" s="341"/>
      <c r="CW441" s="341"/>
      <c r="CX441" s="341"/>
      <c r="CY441" s="341"/>
      <c r="CZ441" s="341"/>
    </row>
    <row r="442" s="345" customFormat="true" ht="25.15" customHeight="true" x14ac:dyDescent="0.2">
      <c r="B442" s="960"/>
      <c r="C442" s="1077" t="s">
        <v>316</v>
      </c>
      <c r="D442" s="1078"/>
      <c r="E442" s="657">
        <v>5.4652812546173678E-2</v>
      </c>
      <c r="F442" s="612"/>
      <c r="G442" s="612"/>
      <c r="H442" s="1078" t="s">
        <v>316</v>
      </c>
      <c r="I442" s="1078"/>
      <c r="J442" s="658">
        <v>0.13320799398630068</v>
      </c>
      <c r="K442" s="612"/>
      <c r="L442" s="612"/>
      <c r="M442" s="1078" t="s">
        <v>317</v>
      </c>
      <c r="N442" s="1078"/>
      <c r="O442" s="659">
        <v>-0.1994740218887272</v>
      </c>
      <c r="P442" s="612"/>
      <c r="Q442" s="612"/>
      <c r="Z442" s="338"/>
      <c r="AA442" s="338"/>
      <c r="AB442" s="338"/>
      <c r="AC442" s="338"/>
      <c r="AD442" s="338"/>
      <c r="AE442" s="338"/>
      <c r="AF442" s="338"/>
      <c r="AG442" s="338"/>
      <c r="AH442" s="338"/>
      <c r="AI442" s="338"/>
      <c r="AJ442" s="338"/>
      <c r="AK442" s="338"/>
      <c r="AL442" s="338"/>
      <c r="AM442" s="338"/>
      <c r="AN442" s="338"/>
      <c r="AO442" s="338"/>
      <c r="AP442" s="338"/>
      <c r="AQ442" s="338"/>
      <c r="AR442" s="338"/>
      <c r="AS442" s="338"/>
      <c r="AT442" s="338"/>
      <c r="AU442" s="338"/>
      <c r="AV442" s="338"/>
      <c r="AW442" s="338"/>
      <c r="AX442" s="338"/>
      <c r="AY442" s="338"/>
      <c r="AZ442" s="338"/>
      <c r="BA442" s="340"/>
      <c r="BB442" s="419"/>
      <c r="BC442" s="340"/>
      <c r="BD442" s="340"/>
      <c r="BE442" s="340"/>
      <c r="BF442" s="340"/>
      <c r="BG442" s="340"/>
      <c r="BH442" s="340"/>
      <c r="BI442" s="340"/>
      <c r="BJ442" s="340"/>
      <c r="BK442" s="340"/>
      <c r="BL442" s="340"/>
      <c r="BM442" s="340"/>
      <c r="BN442" s="340"/>
      <c r="BO442" s="340"/>
      <c r="BP442" s="340"/>
      <c r="BQ442" s="340"/>
      <c r="BR442" s="340"/>
      <c r="BS442" s="340"/>
      <c r="BT442" s="340"/>
      <c r="BU442" s="340"/>
      <c r="BV442" s="340"/>
      <c r="BW442" s="340"/>
      <c r="BX442" s="340"/>
      <c r="BY442" s="340"/>
      <c r="BZ442" s="341"/>
      <c r="CA442" s="341"/>
      <c r="CB442" s="341"/>
      <c r="CC442" s="341"/>
      <c r="CD442" s="341"/>
      <c r="CE442" s="341"/>
      <c r="CF442" s="341"/>
      <c r="CG442" s="341"/>
      <c r="CH442" s="341"/>
      <c r="CI442" s="341"/>
      <c r="CJ442" s="341"/>
      <c r="CK442" s="341"/>
      <c r="CL442" s="341"/>
      <c r="CM442" s="341"/>
      <c r="CN442" s="341"/>
      <c r="CO442" s="341"/>
      <c r="CP442" s="341"/>
      <c r="CQ442" s="341"/>
      <c r="CR442" s="341"/>
      <c r="CS442" s="341"/>
      <c r="CT442" s="341"/>
      <c r="CU442" s="341"/>
      <c r="CV442" s="341"/>
      <c r="CW442" s="341"/>
      <c r="CX442" s="341"/>
      <c r="CY442" s="341"/>
      <c r="CZ442" s="341"/>
    </row>
    <row r="443" s="345" customFormat="true" ht="25.15" customHeight="true" x14ac:dyDescent="0.2">
      <c r="B443" s="960"/>
      <c r="C443" s="1077" t="s">
        <v>318</v>
      </c>
      <c r="D443" s="1078"/>
      <c r="E443" s="657">
        <v>4.1095773864658722E-2</v>
      </c>
      <c r="F443" s="612"/>
      <c r="G443" s="612"/>
      <c r="H443" s="1078" t="s">
        <v>218</v>
      </c>
      <c r="I443" s="1078"/>
      <c r="J443" s="658">
        <v>0.1321852525790316</v>
      </c>
      <c r="K443" s="612"/>
      <c r="L443" s="612"/>
      <c r="M443" s="1078" t="s">
        <v>307</v>
      </c>
      <c r="N443" s="1078"/>
      <c r="O443" s="659">
        <v>0.19109418526335609</v>
      </c>
      <c r="P443" s="612"/>
      <c r="Q443" s="612"/>
      <c r="Z443" s="338"/>
      <c r="AA443" s="338"/>
      <c r="AB443" s="338"/>
      <c r="AC443" s="338"/>
      <c r="AD443" s="338"/>
      <c r="AE443" s="338"/>
      <c r="AF443" s="338"/>
      <c r="AG443" s="338"/>
      <c r="AH443" s="338"/>
      <c r="AI443" s="338"/>
      <c r="AJ443" s="338"/>
      <c r="AK443" s="338"/>
      <c r="AL443" s="338"/>
      <c r="AM443" s="338"/>
      <c r="AN443" s="338"/>
      <c r="AO443" s="338"/>
      <c r="AP443" s="338"/>
      <c r="AQ443" s="338"/>
      <c r="AR443" s="338"/>
      <c r="AS443" s="338"/>
      <c r="AT443" s="338"/>
      <c r="AU443" s="338"/>
      <c r="AV443" s="338"/>
      <c r="AW443" s="338"/>
      <c r="AX443" s="338"/>
      <c r="AY443" s="338"/>
      <c r="AZ443" s="338"/>
      <c r="BA443" s="340"/>
      <c r="BB443" s="419"/>
      <c r="BC443" s="340"/>
      <c r="BD443" s="340"/>
      <c r="BE443" s="340"/>
      <c r="BF443" s="340"/>
      <c r="BG443" s="340"/>
      <c r="BH443" s="340"/>
      <c r="BI443" s="340"/>
      <c r="BJ443" s="340"/>
      <c r="BK443" s="340"/>
      <c r="BL443" s="340"/>
      <c r="BM443" s="340"/>
      <c r="BN443" s="340"/>
      <c r="BO443" s="340"/>
      <c r="BP443" s="340"/>
      <c r="BQ443" s="340"/>
      <c r="BR443" s="340"/>
      <c r="BS443" s="340"/>
      <c r="BT443" s="340"/>
      <c r="BU443" s="340"/>
      <c r="BV443" s="340"/>
      <c r="BW443" s="340"/>
      <c r="BX443" s="340"/>
      <c r="BY443" s="340"/>
      <c r="BZ443" s="341"/>
      <c r="CA443" s="341"/>
      <c r="CB443" s="341"/>
      <c r="CC443" s="341"/>
      <c r="CD443" s="341"/>
      <c r="CE443" s="341"/>
      <c r="CF443" s="341"/>
      <c r="CG443" s="341"/>
      <c r="CH443" s="341"/>
      <c r="CI443" s="341"/>
      <c r="CJ443" s="341"/>
      <c r="CK443" s="341"/>
      <c r="CL443" s="341"/>
      <c r="CM443" s="341"/>
      <c r="CN443" s="341"/>
      <c r="CO443" s="341"/>
      <c r="CP443" s="341"/>
      <c r="CQ443" s="341"/>
      <c r="CR443" s="341"/>
      <c r="CS443" s="341"/>
      <c r="CT443" s="341"/>
      <c r="CU443" s="341"/>
      <c r="CV443" s="341"/>
      <c r="CW443" s="341"/>
      <c r="CX443" s="341"/>
      <c r="CY443" s="341"/>
      <c r="CZ443" s="341"/>
    </row>
    <row r="444" s="345" customFormat="true" ht="25.15" customHeight="true" x14ac:dyDescent="0.2">
      <c r="B444" s="960"/>
      <c r="C444" s="1077" t="s">
        <v>213</v>
      </c>
      <c r="D444" s="1078"/>
      <c r="E444" s="657">
        <v>-3.9231620344089162E-2</v>
      </c>
      <c r="F444" s="612"/>
      <c r="G444" s="612"/>
      <c r="H444" s="1078" t="s">
        <v>218</v>
      </c>
      <c r="I444" s="1078"/>
      <c r="J444" s="658">
        <v>-0.13011937332026699</v>
      </c>
      <c r="K444" s="612"/>
      <c r="L444" s="612"/>
      <c r="M444" s="1078" t="s">
        <v>302</v>
      </c>
      <c r="N444" s="1078"/>
      <c r="O444" s="659">
        <v>-0.18796293270270503</v>
      </c>
      <c r="P444" s="612"/>
      <c r="Q444" s="612"/>
      <c r="Z444" s="338"/>
      <c r="AA444" s="338"/>
      <c r="AB444" s="338"/>
      <c r="AC444" s="338"/>
      <c r="AD444" s="338"/>
      <c r="AE444" s="338"/>
      <c r="AF444" s="338"/>
      <c r="AG444" s="338"/>
      <c r="AH444" s="338"/>
      <c r="AI444" s="338"/>
      <c r="AJ444" s="338"/>
      <c r="AK444" s="338"/>
      <c r="AL444" s="338"/>
      <c r="AM444" s="338"/>
      <c r="AN444" s="338"/>
      <c r="AO444" s="338"/>
      <c r="AP444" s="338"/>
      <c r="AQ444" s="338"/>
      <c r="AR444" s="338"/>
      <c r="AS444" s="338"/>
      <c r="AT444" s="338"/>
      <c r="AU444" s="338"/>
      <c r="AV444" s="338"/>
      <c r="AW444" s="338"/>
      <c r="AX444" s="338"/>
      <c r="AY444" s="338"/>
      <c r="AZ444" s="338"/>
      <c r="BA444" s="340"/>
      <c r="BB444" s="419"/>
      <c r="BC444" s="340"/>
      <c r="BD444" s="340"/>
      <c r="BE444" s="340"/>
      <c r="BF444" s="340"/>
      <c r="BG444" s="340"/>
      <c r="BH444" s="340"/>
      <c r="BI444" s="340"/>
      <c r="BJ444" s="340"/>
      <c r="BK444" s="340"/>
      <c r="BL444" s="340"/>
      <c r="BM444" s="340"/>
      <c r="BN444" s="340"/>
      <c r="BO444" s="340"/>
      <c r="BP444" s="340"/>
      <c r="BQ444" s="340"/>
      <c r="BR444" s="340"/>
      <c r="BS444" s="340"/>
      <c r="BT444" s="340"/>
      <c r="BU444" s="340"/>
      <c r="BV444" s="340"/>
      <c r="BW444" s="340"/>
      <c r="BX444" s="340"/>
      <c r="BY444" s="340"/>
      <c r="BZ444" s="341"/>
      <c r="CA444" s="341"/>
      <c r="CB444" s="341"/>
      <c r="CC444" s="341"/>
      <c r="CD444" s="341"/>
      <c r="CE444" s="341"/>
      <c r="CF444" s="341"/>
      <c r="CG444" s="341"/>
      <c r="CH444" s="341"/>
      <c r="CI444" s="341"/>
      <c r="CJ444" s="341"/>
      <c r="CK444" s="341"/>
      <c r="CL444" s="341"/>
      <c r="CM444" s="341"/>
      <c r="CN444" s="341"/>
      <c r="CO444" s="341"/>
      <c r="CP444" s="341"/>
      <c r="CQ444" s="341"/>
      <c r="CR444" s="341"/>
      <c r="CS444" s="341"/>
      <c r="CT444" s="341"/>
      <c r="CU444" s="341"/>
      <c r="CV444" s="341"/>
      <c r="CW444" s="341"/>
      <c r="CX444" s="341"/>
      <c r="CY444" s="341"/>
      <c r="CZ444" s="341"/>
    </row>
    <row r="445" s="345" customFormat="true" ht="25.15" customHeight="true" x14ac:dyDescent="0.2">
      <c r="B445" s="960"/>
      <c r="C445" s="1077" t="s">
        <v>319</v>
      </c>
      <c r="D445" s="1078"/>
      <c r="E445" s="657">
        <v>3.7305290608771656E-2</v>
      </c>
      <c r="F445" s="612"/>
      <c r="G445" s="612"/>
      <c r="H445" s="1078" t="s">
        <v>279</v>
      </c>
      <c r="I445" s="1078"/>
      <c r="J445" s="658">
        <v>0.10683215804605578</v>
      </c>
      <c r="K445" s="612"/>
      <c r="L445" s="612"/>
      <c r="M445" s="1078" t="s">
        <v>290</v>
      </c>
      <c r="N445" s="1078"/>
      <c r="O445" s="659">
        <v>0.1825930791735455</v>
      </c>
      <c r="P445" s="612"/>
      <c r="Q445" s="612"/>
      <c r="Z445" s="338"/>
      <c r="AA445" s="338"/>
      <c r="AB445" s="338"/>
      <c r="AC445" s="338"/>
      <c r="AD445" s="338"/>
      <c r="AE445" s="338"/>
      <c r="AF445" s="338"/>
      <c r="AG445" s="338"/>
      <c r="AH445" s="338"/>
      <c r="AI445" s="338"/>
      <c r="AJ445" s="338"/>
      <c r="AK445" s="338"/>
      <c r="AL445" s="338"/>
      <c r="AM445" s="338"/>
      <c r="AN445" s="338"/>
      <c r="AO445" s="338"/>
      <c r="AP445" s="338"/>
      <c r="AQ445" s="338"/>
      <c r="AR445" s="338"/>
      <c r="AS445" s="338"/>
      <c r="AT445" s="338"/>
      <c r="AU445" s="338"/>
      <c r="AV445" s="338"/>
      <c r="AW445" s="338"/>
      <c r="AX445" s="338"/>
      <c r="AY445" s="338"/>
      <c r="AZ445" s="338"/>
      <c r="BA445" s="340"/>
      <c r="BB445" s="419"/>
      <c r="BC445" s="340"/>
      <c r="BD445" s="340"/>
      <c r="BE445" s="340"/>
      <c r="BF445" s="340"/>
      <c r="BG445" s="340"/>
      <c r="BH445" s="340"/>
      <c r="BI445" s="340"/>
      <c r="BJ445" s="340"/>
      <c r="BK445" s="340"/>
      <c r="BL445" s="340"/>
      <c r="BM445" s="340"/>
      <c r="BN445" s="340"/>
      <c r="BO445" s="340"/>
      <c r="BP445" s="340"/>
      <c r="BQ445" s="340"/>
      <c r="BR445" s="340"/>
      <c r="BS445" s="340"/>
      <c r="BT445" s="340"/>
      <c r="BU445" s="340"/>
      <c r="BV445" s="340"/>
      <c r="BW445" s="340"/>
      <c r="BX445" s="340"/>
      <c r="BY445" s="340"/>
      <c r="BZ445" s="341"/>
      <c r="CA445" s="341"/>
      <c r="CB445" s="341"/>
      <c r="CC445" s="341"/>
      <c r="CD445" s="341"/>
      <c r="CE445" s="341"/>
      <c r="CF445" s="341"/>
      <c r="CG445" s="341"/>
      <c r="CH445" s="341"/>
      <c r="CI445" s="341"/>
      <c r="CJ445" s="341"/>
      <c r="CK445" s="341"/>
      <c r="CL445" s="341"/>
      <c r="CM445" s="341"/>
      <c r="CN445" s="341"/>
      <c r="CO445" s="341"/>
      <c r="CP445" s="341"/>
      <c r="CQ445" s="341"/>
      <c r="CR445" s="341"/>
      <c r="CS445" s="341"/>
      <c r="CT445" s="341"/>
      <c r="CU445" s="341"/>
      <c r="CV445" s="341"/>
      <c r="CW445" s="341"/>
      <c r="CX445" s="341"/>
      <c r="CY445" s="341"/>
      <c r="CZ445" s="341"/>
    </row>
    <row r="446" s="345" customFormat="true" ht="25.15" customHeight="true" x14ac:dyDescent="0.2">
      <c r="C446" s="1077" t="s">
        <v>320</v>
      </c>
      <c r="D446" s="1078"/>
      <c r="E446" s="657">
        <v>3.4595916677342436E-2</v>
      </c>
      <c r="F446" s="612"/>
      <c r="G446" s="612"/>
      <c r="H446" s="1078" t="s">
        <v>321</v>
      </c>
      <c r="I446" s="1078"/>
      <c r="J446" s="658">
        <v>-0.10676049649634364</v>
      </c>
      <c r="K446" s="612"/>
      <c r="L446" s="612"/>
      <c r="M446" s="1078" t="s">
        <v>322</v>
      </c>
      <c r="N446" s="1078"/>
      <c r="O446" s="659">
        <v>-0.17632809648529313</v>
      </c>
      <c r="P446" s="612"/>
      <c r="Q446" s="612"/>
      <c r="Z446" s="338"/>
      <c r="AA446" s="338"/>
      <c r="AB446" s="338"/>
      <c r="AC446" s="338"/>
      <c r="AD446" s="338"/>
      <c r="AE446" s="338"/>
      <c r="AF446" s="338"/>
      <c r="AG446" s="338"/>
      <c r="AH446" s="338"/>
      <c r="AI446" s="338"/>
      <c r="AJ446" s="338"/>
      <c r="AK446" s="338"/>
      <c r="AL446" s="338"/>
      <c r="AM446" s="338"/>
      <c r="AN446" s="338"/>
      <c r="AO446" s="338"/>
      <c r="AP446" s="338"/>
      <c r="AQ446" s="338"/>
      <c r="AR446" s="338"/>
      <c r="AS446" s="338"/>
      <c r="AT446" s="338"/>
      <c r="AU446" s="338"/>
      <c r="AV446" s="338"/>
      <c r="AW446" s="338"/>
      <c r="AX446" s="338"/>
      <c r="AY446" s="338"/>
      <c r="AZ446" s="338"/>
      <c r="BA446" s="340"/>
      <c r="BB446" s="419"/>
      <c r="BC446" s="340"/>
      <c r="BD446" s="340"/>
      <c r="BE446" s="340"/>
      <c r="BF446" s="340"/>
      <c r="BG446" s="340"/>
      <c r="BH446" s="340"/>
      <c r="BI446" s="340"/>
      <c r="BJ446" s="340"/>
      <c r="BK446" s="340"/>
      <c r="BL446" s="340"/>
      <c r="BM446" s="340"/>
      <c r="BN446" s="340"/>
      <c r="BO446" s="340"/>
      <c r="BP446" s="340"/>
      <c r="BQ446" s="340"/>
      <c r="BR446" s="340"/>
      <c r="BS446" s="340"/>
      <c r="BT446" s="340"/>
      <c r="BU446" s="340"/>
      <c r="BV446" s="340"/>
      <c r="BW446" s="340"/>
      <c r="BX446" s="340"/>
      <c r="BY446" s="340"/>
      <c r="BZ446" s="341"/>
      <c r="CA446" s="341"/>
      <c r="CB446" s="341"/>
      <c r="CC446" s="341"/>
      <c r="CD446" s="341"/>
      <c r="CE446" s="341"/>
      <c r="CF446" s="341"/>
      <c r="CG446" s="341"/>
      <c r="CH446" s="341"/>
      <c r="CI446" s="341"/>
      <c r="CJ446" s="341"/>
      <c r="CK446" s="341"/>
      <c r="CL446" s="341"/>
      <c r="CM446" s="341"/>
      <c r="CN446" s="341"/>
      <c r="CO446" s="341"/>
      <c r="CP446" s="341"/>
      <c r="CQ446" s="341"/>
      <c r="CR446" s="341"/>
      <c r="CS446" s="341"/>
      <c r="CT446" s="341"/>
      <c r="CU446" s="341"/>
      <c r="CV446" s="341"/>
      <c r="CW446" s="341"/>
      <c r="CX446" s="341"/>
      <c r="CY446" s="341"/>
      <c r="CZ446" s="341"/>
    </row>
    <row r="447" s="345" customFormat="true" ht="25.15" customHeight="true" x14ac:dyDescent="0.2">
      <c r="C447" s="1077" t="s">
        <v>309</v>
      </c>
      <c r="D447" s="1078"/>
      <c r="E447" s="657">
        <v>-3.2408003908337799E-2</v>
      </c>
      <c r="F447" s="612"/>
      <c r="G447" s="612"/>
      <c r="H447" s="1078" t="s">
        <v>323</v>
      </c>
      <c r="I447" s="1078"/>
      <c r="J447" s="658">
        <v>0.1010794026067566</v>
      </c>
      <c r="K447" s="612"/>
      <c r="L447" s="612"/>
      <c r="M447" s="1078" t="s">
        <v>314</v>
      </c>
      <c r="N447" s="1078"/>
      <c r="O447" s="659">
        <v>0.16087052442318187</v>
      </c>
      <c r="P447" s="612"/>
      <c r="Q447" s="612"/>
      <c r="Z447" s="338"/>
      <c r="AA447" s="338"/>
      <c r="AB447" s="338"/>
      <c r="AC447" s="338"/>
      <c r="AD447" s="338"/>
      <c r="AE447" s="338"/>
      <c r="AF447" s="338"/>
      <c r="AG447" s="338"/>
      <c r="AH447" s="338"/>
      <c r="AI447" s="338"/>
      <c r="AJ447" s="338"/>
      <c r="AK447" s="338"/>
      <c r="AL447" s="338"/>
      <c r="AM447" s="338"/>
      <c r="AN447" s="338"/>
      <c r="AO447" s="338"/>
      <c r="AP447" s="338"/>
      <c r="AQ447" s="338"/>
      <c r="AR447" s="338"/>
      <c r="AS447" s="338"/>
      <c r="AT447" s="338"/>
      <c r="AU447" s="338"/>
      <c r="AV447" s="338"/>
      <c r="AW447" s="338"/>
      <c r="AX447" s="338"/>
      <c r="AY447" s="338"/>
      <c r="AZ447" s="338"/>
      <c r="BA447" s="340"/>
      <c r="BB447" s="419"/>
      <c r="BC447" s="340"/>
      <c r="BD447" s="340"/>
      <c r="BE447" s="340"/>
      <c r="BF447" s="340"/>
      <c r="BG447" s="340"/>
      <c r="BH447" s="340"/>
      <c r="BI447" s="340"/>
      <c r="BJ447" s="340"/>
      <c r="BK447" s="340"/>
      <c r="BL447" s="340"/>
      <c r="BM447" s="340"/>
      <c r="BN447" s="340"/>
      <c r="BO447" s="340"/>
      <c r="BP447" s="340"/>
      <c r="BQ447" s="340"/>
      <c r="BR447" s="340"/>
      <c r="BS447" s="340"/>
      <c r="BT447" s="340"/>
      <c r="BU447" s="340"/>
      <c r="BV447" s="340"/>
      <c r="BW447" s="340"/>
      <c r="BX447" s="340"/>
      <c r="BY447" s="340"/>
      <c r="BZ447" s="341"/>
      <c r="CA447" s="341"/>
      <c r="CB447" s="341"/>
      <c r="CC447" s="341"/>
      <c r="CD447" s="341"/>
      <c r="CE447" s="341"/>
      <c r="CF447" s="341"/>
      <c r="CG447" s="341"/>
      <c r="CH447" s="341"/>
      <c r="CI447" s="341"/>
      <c r="CJ447" s="341"/>
      <c r="CK447" s="341"/>
      <c r="CL447" s="341"/>
      <c r="CM447" s="341"/>
      <c r="CN447" s="341"/>
      <c r="CO447" s="341"/>
      <c r="CP447" s="341"/>
      <c r="CQ447" s="341"/>
      <c r="CR447" s="341"/>
      <c r="CS447" s="341"/>
      <c r="CT447" s="341"/>
      <c r="CU447" s="341"/>
      <c r="CV447" s="341"/>
      <c r="CW447" s="341"/>
      <c r="CX447" s="341"/>
      <c r="CY447" s="341"/>
      <c r="CZ447" s="341"/>
    </row>
    <row r="448" s="345" customFormat="true" ht="25.15" customHeight="true" x14ac:dyDescent="0.2">
      <c r="C448" s="1077" t="s">
        <v>324</v>
      </c>
      <c r="D448" s="1078"/>
      <c r="E448" s="657">
        <v>3.23714254008131E-2</v>
      </c>
      <c r="F448" s="612"/>
      <c r="G448" s="612"/>
      <c r="H448" s="1078" t="s">
        <v>317</v>
      </c>
      <c r="I448" s="1078"/>
      <c r="J448" s="658">
        <v>-0.10103630586612497</v>
      </c>
      <c r="K448" s="612"/>
      <c r="L448" s="612"/>
      <c r="M448" s="1078" t="s">
        <v>325</v>
      </c>
      <c r="N448" s="1078"/>
      <c r="O448" s="659">
        <v>-0.15549122429051823</v>
      </c>
      <c r="P448" s="612"/>
      <c r="Q448" s="612"/>
      <c r="Z448" s="338"/>
      <c r="AA448" s="338"/>
      <c r="AB448" s="338"/>
      <c r="AC448" s="338"/>
      <c r="AD448" s="338"/>
      <c r="AE448" s="338"/>
      <c r="AF448" s="338"/>
      <c r="AG448" s="338"/>
      <c r="AH448" s="338"/>
      <c r="AI448" s="338"/>
      <c r="AJ448" s="338"/>
      <c r="AK448" s="338"/>
      <c r="AL448" s="338"/>
      <c r="AM448" s="338"/>
      <c r="AN448" s="338"/>
      <c r="AO448" s="338"/>
      <c r="AP448" s="338"/>
      <c r="AQ448" s="338"/>
      <c r="AR448" s="338"/>
      <c r="AS448" s="338"/>
      <c r="AT448" s="338"/>
      <c r="AU448" s="338"/>
      <c r="AV448" s="338"/>
      <c r="AW448" s="338"/>
      <c r="AX448" s="338"/>
      <c r="AY448" s="338"/>
      <c r="AZ448" s="338"/>
      <c r="BA448" s="340"/>
      <c r="BB448" s="419"/>
      <c r="BC448" s="340"/>
      <c r="BD448" s="340"/>
      <c r="BE448" s="340"/>
      <c r="BF448" s="340"/>
      <c r="BG448" s="340"/>
      <c r="BH448" s="340"/>
      <c r="BI448" s="340"/>
      <c r="BJ448" s="340"/>
      <c r="BK448" s="340"/>
      <c r="BL448" s="340"/>
      <c r="BM448" s="340"/>
      <c r="BN448" s="340"/>
      <c r="BO448" s="340"/>
      <c r="BP448" s="340"/>
      <c r="BQ448" s="340"/>
      <c r="BR448" s="340"/>
      <c r="BS448" s="340"/>
      <c r="BT448" s="340"/>
      <c r="BU448" s="340"/>
      <c r="BV448" s="340"/>
      <c r="BW448" s="340"/>
      <c r="BX448" s="340"/>
      <c r="BY448" s="340"/>
      <c r="BZ448" s="341"/>
      <c r="CA448" s="341"/>
      <c r="CB448" s="341"/>
      <c r="CC448" s="341"/>
      <c r="CD448" s="341"/>
      <c r="CE448" s="341"/>
      <c r="CF448" s="341"/>
      <c r="CG448" s="341"/>
      <c r="CH448" s="341"/>
      <c r="CI448" s="341"/>
      <c r="CJ448" s="341"/>
      <c r="CK448" s="341"/>
      <c r="CL448" s="341"/>
      <c r="CM448" s="341"/>
      <c r="CN448" s="341"/>
      <c r="CO448" s="341"/>
      <c r="CP448" s="341"/>
      <c r="CQ448" s="341"/>
      <c r="CR448" s="341"/>
      <c r="CS448" s="341"/>
      <c r="CT448" s="341"/>
      <c r="CU448" s="341"/>
      <c r="CV448" s="341"/>
      <c r="CW448" s="341"/>
      <c r="CX448" s="341"/>
      <c r="CY448" s="341"/>
      <c r="CZ448" s="341"/>
    </row>
    <row r="449" s="345" customFormat="true" ht="25.15" customHeight="true" x14ac:dyDescent="0.2">
      <c r="C449" s="1077" t="s">
        <v>323</v>
      </c>
      <c r="D449" s="1078"/>
      <c r="E449" s="657">
        <v>-2.8392760267362597E-2</v>
      </c>
      <c r="F449" s="612"/>
      <c r="G449" s="612"/>
      <c r="H449" s="1078" t="s">
        <v>311</v>
      </c>
      <c r="I449" s="1078"/>
      <c r="J449" s="658">
        <v>9.9632271112684509E-2</v>
      </c>
      <c r="K449" s="612"/>
      <c r="L449" s="612"/>
      <c r="M449" s="1078" t="s">
        <v>326</v>
      </c>
      <c r="N449" s="1078"/>
      <c r="O449" s="659">
        <v>-0.15180167225054611</v>
      </c>
      <c r="P449" s="612"/>
      <c r="Q449" s="612"/>
      <c r="Z449" s="338"/>
      <c r="AA449" s="338"/>
      <c r="AB449" s="338"/>
      <c r="AC449" s="338"/>
      <c r="AD449" s="338"/>
      <c r="AE449" s="338"/>
      <c r="AF449" s="338"/>
      <c r="AG449" s="338"/>
      <c r="AH449" s="338"/>
      <c r="AI449" s="338"/>
      <c r="AJ449" s="338"/>
      <c r="AK449" s="338"/>
      <c r="AL449" s="338"/>
      <c r="AM449" s="338"/>
      <c r="AN449" s="338"/>
      <c r="AO449" s="338"/>
      <c r="AP449" s="338"/>
      <c r="AQ449" s="338"/>
      <c r="AR449" s="338"/>
      <c r="AS449" s="338"/>
      <c r="AT449" s="338"/>
      <c r="AU449" s="338"/>
      <c r="AV449" s="338"/>
      <c r="AW449" s="338"/>
      <c r="AX449" s="338"/>
      <c r="AY449" s="338"/>
      <c r="AZ449" s="338"/>
      <c r="BA449" s="340"/>
      <c r="BB449" s="419"/>
      <c r="BC449" s="340"/>
      <c r="BD449" s="340"/>
      <c r="BE449" s="340"/>
      <c r="BF449" s="340"/>
      <c r="BG449" s="340"/>
      <c r="BH449" s="340"/>
      <c r="BI449" s="340"/>
      <c r="BJ449" s="340"/>
      <c r="BK449" s="340"/>
      <c r="BL449" s="340"/>
      <c r="BM449" s="340"/>
      <c r="BN449" s="340"/>
      <c r="BO449" s="340"/>
      <c r="BP449" s="340"/>
      <c r="BQ449" s="340"/>
      <c r="BR449" s="340"/>
      <c r="BS449" s="340"/>
      <c r="BT449" s="340"/>
      <c r="BU449" s="340"/>
      <c r="BV449" s="340"/>
      <c r="BW449" s="340"/>
      <c r="BX449" s="340"/>
      <c r="BY449" s="340"/>
      <c r="BZ449" s="341"/>
      <c r="CA449" s="341"/>
      <c r="CB449" s="341"/>
      <c r="CC449" s="341"/>
      <c r="CD449" s="341"/>
      <c r="CE449" s="341"/>
      <c r="CF449" s="341"/>
      <c r="CG449" s="341"/>
      <c r="CH449" s="341"/>
      <c r="CI449" s="341"/>
      <c r="CJ449" s="341"/>
      <c r="CK449" s="341"/>
      <c r="CL449" s="341"/>
      <c r="CM449" s="341"/>
      <c r="CN449" s="341"/>
      <c r="CO449" s="341"/>
      <c r="CP449" s="341"/>
      <c r="CQ449" s="341"/>
      <c r="CR449" s="341"/>
      <c r="CS449" s="341"/>
      <c r="CT449" s="341"/>
      <c r="CU449" s="341"/>
      <c r="CV449" s="341"/>
      <c r="CW449" s="341"/>
      <c r="CX449" s="341"/>
      <c r="CY449" s="341"/>
      <c r="CZ449" s="341"/>
    </row>
    <row r="450" s="345" customFormat="true" ht="25.15" customHeight="true" x14ac:dyDescent="0.2">
      <c r="C450" s="1077" t="s">
        <v>327</v>
      </c>
      <c r="D450" s="1078"/>
      <c r="E450" s="657">
        <v>2.5970844997914695E-2</v>
      </c>
      <c r="F450" s="612"/>
      <c r="G450" s="612"/>
      <c r="H450" s="1078" t="s">
        <v>299</v>
      </c>
      <c r="I450" s="1078"/>
      <c r="J450" s="658">
        <v>9.8536045113152296E-2</v>
      </c>
      <c r="K450" s="612"/>
      <c r="L450" s="612"/>
      <c r="M450" s="1078" t="s">
        <v>295</v>
      </c>
      <c r="N450" s="1078"/>
      <c r="O450" s="659">
        <v>0.14820004826377461</v>
      </c>
      <c r="P450" s="612"/>
      <c r="Q450" s="612"/>
      <c r="Z450" s="338"/>
      <c r="AA450" s="338"/>
      <c r="AB450" s="338"/>
      <c r="AC450" s="338"/>
      <c r="AD450" s="338"/>
      <c r="AE450" s="338"/>
      <c r="AF450" s="338"/>
      <c r="AG450" s="338"/>
      <c r="AH450" s="338"/>
      <c r="AI450" s="338"/>
      <c r="AJ450" s="338"/>
      <c r="AK450" s="338"/>
      <c r="AL450" s="338"/>
      <c r="AM450" s="338"/>
      <c r="AN450" s="338"/>
      <c r="AO450" s="338"/>
      <c r="AP450" s="338"/>
      <c r="AQ450" s="338"/>
      <c r="AR450" s="338"/>
      <c r="AS450" s="338"/>
      <c r="AT450" s="338"/>
      <c r="AU450" s="338"/>
      <c r="AV450" s="338"/>
      <c r="AW450" s="338"/>
      <c r="AX450" s="338"/>
      <c r="AY450" s="338"/>
      <c r="AZ450" s="338"/>
      <c r="BA450" s="340"/>
      <c r="BB450" s="419"/>
      <c r="BC450" s="340"/>
      <c r="BD450" s="340"/>
      <c r="BE450" s="340"/>
      <c r="BF450" s="340"/>
      <c r="BG450" s="340"/>
      <c r="BH450" s="340"/>
      <c r="BI450" s="340"/>
      <c r="BJ450" s="340"/>
      <c r="BK450" s="340"/>
      <c r="BL450" s="340"/>
      <c r="BM450" s="340"/>
      <c r="BN450" s="340"/>
      <c r="BO450" s="340"/>
      <c r="BP450" s="340"/>
      <c r="BQ450" s="340"/>
      <c r="BR450" s="340"/>
      <c r="BS450" s="340"/>
      <c r="BT450" s="340"/>
      <c r="BU450" s="340"/>
      <c r="BV450" s="340"/>
      <c r="BW450" s="340"/>
      <c r="BX450" s="340"/>
      <c r="BY450" s="340"/>
      <c r="BZ450" s="341"/>
      <c r="CA450" s="341"/>
      <c r="CB450" s="341"/>
      <c r="CC450" s="341"/>
      <c r="CD450" s="341"/>
      <c r="CE450" s="341"/>
      <c r="CF450" s="341"/>
      <c r="CG450" s="341"/>
      <c r="CH450" s="341"/>
      <c r="CI450" s="341"/>
      <c r="CJ450" s="341"/>
      <c r="CK450" s="341"/>
      <c r="CL450" s="341"/>
      <c r="CM450" s="341"/>
      <c r="CN450" s="341"/>
      <c r="CO450" s="341"/>
      <c r="CP450" s="341"/>
      <c r="CQ450" s="341"/>
      <c r="CR450" s="341"/>
      <c r="CS450" s="341"/>
      <c r="CT450" s="341"/>
      <c r="CU450" s="341"/>
      <c r="CV450" s="341"/>
      <c r="CW450" s="341"/>
      <c r="CX450" s="341"/>
      <c r="CY450" s="341"/>
      <c r="CZ450" s="341"/>
    </row>
    <row r="451" s="345" customFormat="true" ht="25.15" customHeight="true" x14ac:dyDescent="0.2">
      <c r="C451" s="1077" t="s">
        <v>209</v>
      </c>
      <c r="D451" s="1078"/>
      <c r="E451" s="657">
        <v>2.5101150542818806E-2</v>
      </c>
      <c r="F451" s="612"/>
      <c r="G451" s="612"/>
      <c r="H451" s="1078" t="s">
        <v>310</v>
      </c>
      <c r="I451" s="1078"/>
      <c r="J451" s="658">
        <v>9.4591823037633874E-2</v>
      </c>
      <c r="K451" s="612"/>
      <c r="L451" s="612"/>
      <c r="M451" s="1078" t="s">
        <v>304</v>
      </c>
      <c r="N451" s="1078"/>
      <c r="O451" s="659">
        <v>-0.12373973767936587</v>
      </c>
      <c r="P451" s="612"/>
      <c r="Q451" s="612"/>
      <c r="Z451" s="338"/>
      <c r="AA451" s="338"/>
      <c r="AB451" s="338"/>
      <c r="AC451" s="338"/>
      <c r="AD451" s="338"/>
      <c r="AE451" s="338"/>
      <c r="AF451" s="338"/>
      <c r="AG451" s="338"/>
      <c r="AH451" s="338"/>
      <c r="AI451" s="338"/>
      <c r="AJ451" s="338"/>
      <c r="AK451" s="338"/>
      <c r="AL451" s="338"/>
      <c r="AM451" s="338"/>
      <c r="AN451" s="338"/>
      <c r="AO451" s="338"/>
      <c r="AP451" s="338"/>
      <c r="AQ451" s="338"/>
      <c r="AR451" s="338"/>
      <c r="AS451" s="338"/>
      <c r="AT451" s="338"/>
      <c r="AU451" s="338"/>
      <c r="AV451" s="338"/>
      <c r="AW451" s="338"/>
      <c r="AX451" s="338"/>
      <c r="AY451" s="338"/>
      <c r="AZ451" s="338"/>
      <c r="BA451" s="340"/>
      <c r="BB451" s="419"/>
      <c r="BC451" s="340"/>
      <c r="BD451" s="340"/>
      <c r="BE451" s="340"/>
      <c r="BF451" s="340"/>
      <c r="BG451" s="340"/>
      <c r="BH451" s="340"/>
      <c r="BI451" s="340"/>
      <c r="BJ451" s="340"/>
      <c r="BK451" s="340"/>
      <c r="BL451" s="340"/>
      <c r="BM451" s="340"/>
      <c r="BN451" s="340"/>
      <c r="BO451" s="340"/>
      <c r="BP451" s="340"/>
      <c r="BQ451" s="340"/>
      <c r="BR451" s="340"/>
      <c r="BS451" s="340"/>
      <c r="BT451" s="340"/>
      <c r="BU451" s="340"/>
      <c r="BV451" s="340"/>
      <c r="BW451" s="340"/>
      <c r="BX451" s="340"/>
      <c r="BY451" s="340"/>
      <c r="BZ451" s="341"/>
      <c r="CA451" s="341"/>
      <c r="CB451" s="341"/>
      <c r="CC451" s="341"/>
      <c r="CD451" s="341"/>
      <c r="CE451" s="341"/>
      <c r="CF451" s="341"/>
      <c r="CG451" s="341"/>
      <c r="CH451" s="341"/>
      <c r="CI451" s="341"/>
      <c r="CJ451" s="341"/>
      <c r="CK451" s="341"/>
      <c r="CL451" s="341"/>
      <c r="CM451" s="341"/>
      <c r="CN451" s="341"/>
      <c r="CO451" s="341"/>
      <c r="CP451" s="341"/>
      <c r="CQ451" s="341"/>
      <c r="CR451" s="341"/>
      <c r="CS451" s="341"/>
      <c r="CT451" s="341"/>
      <c r="CU451" s="341"/>
      <c r="CV451" s="341"/>
      <c r="CW451" s="341"/>
      <c r="CX451" s="341"/>
      <c r="CY451" s="341"/>
      <c r="CZ451" s="341"/>
    </row>
    <row r="452" s="345" customFormat="true" ht="25.15" customHeight="true" x14ac:dyDescent="0.2">
      <c r="C452" s="1077" t="s">
        <v>328</v>
      </c>
      <c r="D452" s="1078"/>
      <c r="E452" s="657">
        <v>2.4817924393557837E-2</v>
      </c>
      <c r="F452" s="612"/>
      <c r="G452" s="612"/>
      <c r="H452" s="1078" t="s">
        <v>325</v>
      </c>
      <c r="I452" s="1078"/>
      <c r="J452" s="658">
        <v>-9.1056747964297552E-2</v>
      </c>
      <c r="K452" s="612"/>
      <c r="L452" s="612"/>
      <c r="M452" s="1078" t="s">
        <v>301</v>
      </c>
      <c r="N452" s="1078"/>
      <c r="O452" s="659">
        <v>0.11946824355256641</v>
      </c>
      <c r="P452" s="612"/>
      <c r="Q452" s="612"/>
      <c r="Z452" s="338"/>
      <c r="AA452" s="338"/>
      <c r="AB452" s="338"/>
      <c r="AC452" s="338"/>
      <c r="AD452" s="338"/>
      <c r="AE452" s="338"/>
      <c r="AF452" s="338"/>
      <c r="AG452" s="338"/>
      <c r="AH452" s="338"/>
      <c r="AI452" s="338"/>
      <c r="AJ452" s="338"/>
      <c r="AK452" s="338"/>
      <c r="AL452" s="338"/>
      <c r="AM452" s="338"/>
      <c r="AN452" s="338"/>
      <c r="AO452" s="338"/>
      <c r="AP452" s="338"/>
      <c r="AQ452" s="338"/>
      <c r="AR452" s="338"/>
      <c r="AS452" s="338"/>
      <c r="AT452" s="338"/>
      <c r="AU452" s="338"/>
      <c r="AV452" s="338"/>
      <c r="AW452" s="338"/>
      <c r="AX452" s="338"/>
      <c r="AY452" s="338"/>
      <c r="AZ452" s="338"/>
      <c r="BA452" s="340"/>
      <c r="BB452" s="419"/>
      <c r="BC452" s="340"/>
      <c r="BD452" s="340"/>
      <c r="BE452" s="340"/>
      <c r="BF452" s="340"/>
      <c r="BG452" s="340"/>
      <c r="BH452" s="340"/>
      <c r="BI452" s="340"/>
      <c r="BJ452" s="340"/>
      <c r="BK452" s="340"/>
      <c r="BL452" s="340"/>
      <c r="BM452" s="340"/>
      <c r="BN452" s="340"/>
      <c r="BO452" s="340"/>
      <c r="BP452" s="340"/>
      <c r="BQ452" s="340"/>
      <c r="BR452" s="340"/>
      <c r="BS452" s="340"/>
      <c r="BT452" s="340"/>
      <c r="BU452" s="340"/>
      <c r="BV452" s="340"/>
      <c r="BW452" s="340"/>
      <c r="BX452" s="340"/>
      <c r="BY452" s="340"/>
      <c r="BZ452" s="341"/>
      <c r="CA452" s="341"/>
      <c r="CB452" s="341"/>
      <c r="CC452" s="341"/>
      <c r="CD452" s="341"/>
      <c r="CE452" s="341"/>
      <c r="CF452" s="341"/>
      <c r="CG452" s="341"/>
      <c r="CH452" s="341"/>
      <c r="CI452" s="341"/>
      <c r="CJ452" s="341"/>
      <c r="CK452" s="341"/>
      <c r="CL452" s="341"/>
      <c r="CM452" s="341"/>
      <c r="CN452" s="341"/>
      <c r="CO452" s="341"/>
      <c r="CP452" s="341"/>
      <c r="CQ452" s="341"/>
      <c r="CR452" s="341"/>
      <c r="CS452" s="341"/>
      <c r="CT452" s="341"/>
      <c r="CU452" s="341"/>
      <c r="CV452" s="341"/>
      <c r="CW452" s="341"/>
      <c r="CX452" s="341"/>
      <c r="CY452" s="341"/>
      <c r="CZ452" s="341"/>
    </row>
    <row r="453" s="345" customFormat="true" ht="25.15" customHeight="true" x14ac:dyDescent="0.2">
      <c r="C453" s="1077" t="s">
        <v>210</v>
      </c>
      <c r="D453" s="1078"/>
      <c r="E453" s="657">
        <v>2.001713925959062E-2</v>
      </c>
      <c r="F453" s="612"/>
      <c r="G453" s="612"/>
      <c r="H453" s="1078" t="s">
        <v>313</v>
      </c>
      <c r="I453" s="1078"/>
      <c r="J453" s="658">
        <v>-9.0039074552865001E-2</v>
      </c>
      <c r="K453" s="612"/>
      <c r="L453" s="612"/>
      <c r="M453" s="1078" t="s">
        <v>293</v>
      </c>
      <c r="N453" s="1078"/>
      <c r="O453" s="659">
        <v>0.11674677263881125</v>
      </c>
      <c r="P453" s="612"/>
      <c r="Q453" s="612"/>
      <c r="Z453" s="338"/>
      <c r="AA453" s="338"/>
      <c r="AB453" s="338"/>
      <c r="AC453" s="338"/>
      <c r="AD453" s="338"/>
      <c r="AE453" s="338"/>
      <c r="AF453" s="338"/>
      <c r="AG453" s="338"/>
      <c r="AH453" s="338"/>
      <c r="AI453" s="338"/>
      <c r="AJ453" s="338"/>
      <c r="AK453" s="338"/>
      <c r="AL453" s="338"/>
      <c r="AM453" s="338"/>
      <c r="AN453" s="338"/>
      <c r="AO453" s="338"/>
      <c r="AP453" s="338"/>
      <c r="AQ453" s="338"/>
      <c r="AR453" s="338"/>
      <c r="AS453" s="338"/>
      <c r="AT453" s="338"/>
      <c r="AU453" s="338"/>
      <c r="AV453" s="338"/>
      <c r="AW453" s="338"/>
      <c r="AX453" s="338"/>
      <c r="AY453" s="338"/>
      <c r="AZ453" s="338"/>
      <c r="BA453" s="340"/>
      <c r="BB453" s="419"/>
      <c r="BC453" s="340"/>
      <c r="BD453" s="340"/>
      <c r="BE453" s="340"/>
      <c r="BF453" s="340"/>
      <c r="BG453" s="340"/>
      <c r="BH453" s="340"/>
      <c r="BI453" s="340"/>
      <c r="BJ453" s="340"/>
      <c r="BK453" s="340"/>
      <c r="BL453" s="340"/>
      <c r="BM453" s="340"/>
      <c r="BN453" s="340"/>
      <c r="BO453" s="340"/>
      <c r="BP453" s="340"/>
      <c r="BQ453" s="340"/>
      <c r="BR453" s="340"/>
      <c r="BS453" s="340"/>
      <c r="BT453" s="340"/>
      <c r="BU453" s="340"/>
      <c r="BV453" s="340"/>
      <c r="BW453" s="340"/>
      <c r="BX453" s="340"/>
      <c r="BY453" s="340"/>
      <c r="BZ453" s="341"/>
      <c r="CA453" s="341"/>
      <c r="CB453" s="341"/>
      <c r="CC453" s="341"/>
      <c r="CD453" s="341"/>
      <c r="CE453" s="341"/>
      <c r="CF453" s="341"/>
      <c r="CG453" s="341"/>
      <c r="CH453" s="341"/>
      <c r="CI453" s="341"/>
      <c r="CJ453" s="341"/>
      <c r="CK453" s="341"/>
      <c r="CL453" s="341"/>
      <c r="CM453" s="341"/>
      <c r="CN453" s="341"/>
      <c r="CO453" s="341"/>
      <c r="CP453" s="341"/>
      <c r="CQ453" s="341"/>
      <c r="CR453" s="341"/>
      <c r="CS453" s="341"/>
      <c r="CT453" s="341"/>
      <c r="CU453" s="341"/>
      <c r="CV453" s="341"/>
      <c r="CW453" s="341"/>
      <c r="CX453" s="341"/>
      <c r="CY453" s="341"/>
      <c r="CZ453" s="341"/>
    </row>
    <row r="454" s="345" customFormat="true" ht="25.15" customHeight="true" x14ac:dyDescent="0.2">
      <c r="C454" s="1077" t="s">
        <v>329</v>
      </c>
      <c r="D454" s="1078"/>
      <c r="E454" s="657">
        <v>1.6902101762344818E-2</v>
      </c>
      <c r="F454" s="612"/>
      <c r="G454" s="612"/>
      <c r="H454" s="1078" t="s">
        <v>306</v>
      </c>
      <c r="I454" s="1078"/>
      <c r="J454" s="658">
        <v>-8.9424805039221178E-2</v>
      </c>
      <c r="K454" s="612"/>
      <c r="L454" s="612"/>
      <c r="M454" s="1078" t="s">
        <v>321</v>
      </c>
      <c r="N454" s="1078"/>
      <c r="O454" s="659">
        <v>-0.11443895658225577</v>
      </c>
      <c r="P454" s="612"/>
      <c r="Q454" s="612"/>
      <c r="Z454" s="338"/>
      <c r="AA454" s="338"/>
      <c r="AB454" s="338"/>
      <c r="AC454" s="338"/>
      <c r="AD454" s="338"/>
      <c r="AE454" s="338"/>
      <c r="AF454" s="338"/>
      <c r="AG454" s="338"/>
      <c r="AH454" s="338"/>
      <c r="AI454" s="338"/>
      <c r="AJ454" s="338"/>
      <c r="AK454" s="338"/>
      <c r="AL454" s="338"/>
      <c r="AM454" s="338"/>
      <c r="AN454" s="338"/>
      <c r="AO454" s="338"/>
      <c r="AP454" s="338"/>
      <c r="AQ454" s="338"/>
      <c r="AR454" s="338"/>
      <c r="AS454" s="338"/>
      <c r="AT454" s="338"/>
      <c r="AU454" s="338"/>
      <c r="AV454" s="338"/>
      <c r="AW454" s="338"/>
      <c r="AX454" s="338"/>
      <c r="AY454" s="338"/>
      <c r="AZ454" s="338"/>
      <c r="BA454" s="340"/>
      <c r="BB454" s="419"/>
      <c r="BC454" s="340"/>
      <c r="BD454" s="340"/>
      <c r="BE454" s="340"/>
      <c r="BF454" s="340"/>
      <c r="BG454" s="340"/>
      <c r="BH454" s="340"/>
      <c r="BI454" s="340"/>
      <c r="BJ454" s="340"/>
      <c r="BK454" s="340"/>
      <c r="BL454" s="340"/>
      <c r="BM454" s="340"/>
      <c r="BN454" s="340"/>
      <c r="BO454" s="340"/>
      <c r="BP454" s="340"/>
      <c r="BQ454" s="340"/>
      <c r="BR454" s="340"/>
      <c r="BS454" s="340"/>
      <c r="BT454" s="340"/>
      <c r="BU454" s="340"/>
      <c r="BV454" s="340"/>
      <c r="BW454" s="340"/>
      <c r="BX454" s="340"/>
      <c r="BY454" s="340"/>
      <c r="BZ454" s="341"/>
      <c r="CA454" s="341"/>
      <c r="CB454" s="341"/>
      <c r="CC454" s="341"/>
      <c r="CD454" s="341"/>
      <c r="CE454" s="341"/>
      <c r="CF454" s="341"/>
      <c r="CG454" s="341"/>
      <c r="CH454" s="341"/>
      <c r="CI454" s="341"/>
      <c r="CJ454" s="341"/>
      <c r="CK454" s="341"/>
      <c r="CL454" s="341"/>
      <c r="CM454" s="341"/>
      <c r="CN454" s="341"/>
      <c r="CO454" s="341"/>
      <c r="CP454" s="341"/>
      <c r="CQ454" s="341"/>
      <c r="CR454" s="341"/>
      <c r="CS454" s="341"/>
      <c r="CT454" s="341"/>
      <c r="CU454" s="341"/>
      <c r="CV454" s="341"/>
      <c r="CW454" s="341"/>
      <c r="CX454" s="341"/>
      <c r="CY454" s="341"/>
      <c r="CZ454" s="341"/>
    </row>
    <row r="455" s="345" customFormat="true" ht="25.15" customHeight="true" x14ac:dyDescent="0.2">
      <c r="C455" s="1077" t="s">
        <v>330</v>
      </c>
      <c r="D455" s="1078"/>
      <c r="E455" s="657">
        <v>1.6068235924404602E-2</v>
      </c>
      <c r="F455" s="612"/>
      <c r="G455" s="612"/>
      <c r="H455" s="1078" t="s">
        <v>331</v>
      </c>
      <c r="I455" s="1078"/>
      <c r="J455" s="658">
        <v>-8.6033212537018039E-2</v>
      </c>
      <c r="K455" s="612"/>
      <c r="L455" s="612"/>
      <c r="M455" s="1078" t="s">
        <v>324</v>
      </c>
      <c r="N455" s="1078"/>
      <c r="O455" s="659">
        <v>0.10990441464936712</v>
      </c>
      <c r="P455" s="612"/>
      <c r="Q455" s="612"/>
      <c r="Z455" s="338"/>
      <c r="AA455" s="338"/>
      <c r="AB455" s="338"/>
      <c r="AC455" s="338"/>
      <c r="AD455" s="338"/>
      <c r="AE455" s="338"/>
      <c r="AF455" s="338"/>
      <c r="AG455" s="338"/>
      <c r="AH455" s="338"/>
      <c r="AI455" s="338"/>
      <c r="AJ455" s="338"/>
      <c r="AK455" s="338"/>
      <c r="AL455" s="338"/>
      <c r="AM455" s="338"/>
      <c r="AN455" s="338"/>
      <c r="AO455" s="338"/>
      <c r="AP455" s="338"/>
      <c r="AQ455" s="338"/>
      <c r="AR455" s="338"/>
      <c r="AS455" s="338"/>
      <c r="AT455" s="338"/>
      <c r="AU455" s="338"/>
      <c r="AV455" s="338"/>
      <c r="AW455" s="338"/>
      <c r="AX455" s="338"/>
      <c r="AY455" s="338"/>
      <c r="AZ455" s="338"/>
      <c r="BA455" s="340"/>
      <c r="BB455" s="419"/>
      <c r="BC455" s="340"/>
      <c r="BD455" s="340"/>
      <c r="BE455" s="340"/>
      <c r="BF455" s="340"/>
      <c r="BG455" s="340"/>
      <c r="BH455" s="340"/>
      <c r="BI455" s="340"/>
      <c r="BJ455" s="340"/>
      <c r="BK455" s="340"/>
      <c r="BL455" s="340"/>
      <c r="BM455" s="340"/>
      <c r="BN455" s="340"/>
      <c r="BO455" s="340"/>
      <c r="BP455" s="340"/>
      <c r="BQ455" s="340"/>
      <c r="BR455" s="340"/>
      <c r="BS455" s="340"/>
      <c r="BT455" s="340"/>
      <c r="BU455" s="340"/>
      <c r="BV455" s="340"/>
      <c r="BW455" s="340"/>
      <c r="BX455" s="340"/>
      <c r="BY455" s="340"/>
      <c r="BZ455" s="341"/>
      <c r="CA455" s="341"/>
      <c r="CB455" s="341"/>
      <c r="CC455" s="341"/>
      <c r="CD455" s="341"/>
      <c r="CE455" s="341"/>
      <c r="CF455" s="341"/>
      <c r="CG455" s="341"/>
      <c r="CH455" s="341"/>
      <c r="CI455" s="341"/>
      <c r="CJ455" s="341"/>
      <c r="CK455" s="341"/>
      <c r="CL455" s="341"/>
      <c r="CM455" s="341"/>
      <c r="CN455" s="341"/>
      <c r="CO455" s="341"/>
      <c r="CP455" s="341"/>
      <c r="CQ455" s="341"/>
      <c r="CR455" s="341"/>
      <c r="CS455" s="341"/>
      <c r="CT455" s="341"/>
      <c r="CU455" s="341"/>
      <c r="CV455" s="341"/>
      <c r="CW455" s="341"/>
      <c r="CX455" s="341"/>
      <c r="CY455" s="341"/>
      <c r="CZ455" s="341"/>
    </row>
    <row r="456" s="345" customFormat="true" ht="25.15" customHeight="true" x14ac:dyDescent="0.2">
      <c r="C456" s="1077" t="s">
        <v>212</v>
      </c>
      <c r="D456" s="1078"/>
      <c r="E456" s="657">
        <v>-1.4993027251930682E-2</v>
      </c>
      <c r="F456" s="612"/>
      <c r="G456" s="612"/>
      <c r="H456" s="1078" t="s">
        <v>326</v>
      </c>
      <c r="I456" s="1078"/>
      <c r="J456" s="658">
        <v>-8.4276444829914282E-2</v>
      </c>
      <c r="K456" s="612"/>
      <c r="L456" s="612"/>
      <c r="M456" s="1078" t="s">
        <v>332</v>
      </c>
      <c r="N456" s="1078"/>
      <c r="O456" s="659">
        <v>-0.10172642000117332</v>
      </c>
      <c r="P456" s="612"/>
      <c r="Q456" s="612"/>
      <c r="Z456" s="338"/>
      <c r="AA456" s="338"/>
      <c r="AB456" s="338"/>
      <c r="AC456" s="338"/>
      <c r="AD456" s="338"/>
      <c r="AE456" s="338"/>
      <c r="AF456" s="338"/>
      <c r="AG456" s="338"/>
      <c r="AH456" s="338"/>
      <c r="AI456" s="338"/>
      <c r="AJ456" s="338"/>
      <c r="AK456" s="338"/>
      <c r="AL456" s="338"/>
      <c r="AM456" s="338"/>
      <c r="AN456" s="338"/>
      <c r="AO456" s="338"/>
      <c r="AP456" s="338"/>
      <c r="AQ456" s="338"/>
      <c r="AR456" s="338"/>
      <c r="AS456" s="338"/>
      <c r="AT456" s="338"/>
      <c r="AU456" s="338"/>
      <c r="AV456" s="338"/>
      <c r="AW456" s="338"/>
      <c r="AX456" s="338"/>
      <c r="AY456" s="338"/>
      <c r="AZ456" s="338"/>
      <c r="BA456" s="340"/>
      <c r="BB456" s="419"/>
      <c r="BC456" s="340"/>
      <c r="BD456" s="340"/>
      <c r="BE456" s="340"/>
      <c r="BF456" s="340"/>
      <c r="BG456" s="340"/>
      <c r="BH456" s="340"/>
      <c r="BI456" s="340"/>
      <c r="BJ456" s="340"/>
      <c r="BK456" s="340"/>
      <c r="BL456" s="340"/>
      <c r="BM456" s="340"/>
      <c r="BN456" s="340"/>
      <c r="BO456" s="340"/>
      <c r="BP456" s="340"/>
      <c r="BQ456" s="340"/>
      <c r="BR456" s="340"/>
      <c r="BS456" s="340"/>
      <c r="BT456" s="340"/>
      <c r="BU456" s="340"/>
      <c r="BV456" s="340"/>
      <c r="BW456" s="340"/>
      <c r="BX456" s="340"/>
      <c r="BY456" s="340"/>
      <c r="BZ456" s="341"/>
      <c r="CA456" s="341"/>
      <c r="CB456" s="341"/>
      <c r="CC456" s="341"/>
      <c r="CD456" s="341"/>
      <c r="CE456" s="341"/>
      <c r="CF456" s="341"/>
      <c r="CG456" s="341"/>
      <c r="CH456" s="341"/>
      <c r="CI456" s="341"/>
      <c r="CJ456" s="341"/>
      <c r="CK456" s="341"/>
      <c r="CL456" s="341"/>
      <c r="CM456" s="341"/>
      <c r="CN456" s="341"/>
      <c r="CO456" s="341"/>
      <c r="CP456" s="341"/>
      <c r="CQ456" s="341"/>
      <c r="CR456" s="341"/>
      <c r="CS456" s="341"/>
      <c r="CT456" s="341"/>
      <c r="CU456" s="341"/>
      <c r="CV456" s="341"/>
      <c r="CW456" s="341"/>
      <c r="CX456" s="341"/>
      <c r="CY456" s="341"/>
      <c r="CZ456" s="341"/>
    </row>
    <row r="457" s="345" customFormat="true" ht="25.15" customHeight="true" x14ac:dyDescent="0.2">
      <c r="C457" s="1077" t="s">
        <v>333</v>
      </c>
      <c r="D457" s="1078"/>
      <c r="E457" s="657">
        <v>-1.4468601349232633E-2</v>
      </c>
      <c r="F457" s="612"/>
      <c r="G457" s="612"/>
      <c r="H457" s="1078" t="s">
        <v>304</v>
      </c>
      <c r="I457" s="1078"/>
      <c r="J457" s="658">
        <v>-6.6053950872973249E-2</v>
      </c>
      <c r="K457" s="612"/>
      <c r="L457" s="612"/>
      <c r="M457" s="1078" t="s">
        <v>218</v>
      </c>
      <c r="N457" s="1078"/>
      <c r="O457" s="659">
        <v>9.9783409290123901E-2</v>
      </c>
      <c r="P457" s="612"/>
      <c r="Q457" s="612"/>
      <c r="Z457" s="338"/>
      <c r="AA457" s="338"/>
      <c r="AB457" s="338"/>
      <c r="AC457" s="338"/>
      <c r="AD457" s="338"/>
      <c r="AE457" s="338"/>
      <c r="AF457" s="338"/>
      <c r="AG457" s="338"/>
      <c r="AH457" s="338"/>
      <c r="AI457" s="338"/>
      <c r="AJ457" s="338"/>
      <c r="AK457" s="338"/>
      <c r="AL457" s="338"/>
      <c r="AM457" s="338"/>
      <c r="AN457" s="338"/>
      <c r="AO457" s="338"/>
      <c r="AP457" s="338"/>
      <c r="AQ457" s="338"/>
      <c r="AR457" s="338"/>
      <c r="AS457" s="338"/>
      <c r="AT457" s="338"/>
      <c r="AU457" s="338"/>
      <c r="AV457" s="338"/>
      <c r="AW457" s="338"/>
      <c r="AX457" s="338"/>
      <c r="AY457" s="338"/>
      <c r="AZ457" s="338"/>
      <c r="BA457" s="340"/>
      <c r="BB457" s="419"/>
      <c r="BC457" s="340"/>
      <c r="BD457" s="340"/>
      <c r="BE457" s="340"/>
      <c r="BF457" s="340"/>
      <c r="BG457" s="340"/>
      <c r="BH457" s="340"/>
      <c r="BI457" s="340"/>
      <c r="BJ457" s="340"/>
      <c r="BK457" s="340"/>
      <c r="BL457" s="340"/>
      <c r="BM457" s="340"/>
      <c r="BN457" s="340"/>
      <c r="BO457" s="340"/>
      <c r="BP457" s="340"/>
      <c r="BQ457" s="340"/>
      <c r="BR457" s="340"/>
      <c r="BS457" s="340"/>
      <c r="BT457" s="340"/>
      <c r="BU457" s="340"/>
      <c r="BV457" s="340"/>
      <c r="BW457" s="340"/>
      <c r="BX457" s="340"/>
      <c r="BY457" s="340"/>
      <c r="BZ457" s="341"/>
      <c r="CA457" s="341"/>
      <c r="CB457" s="341"/>
      <c r="CC457" s="341"/>
      <c r="CD457" s="341"/>
      <c r="CE457" s="341"/>
      <c r="CF457" s="341"/>
      <c r="CG457" s="341"/>
      <c r="CH457" s="341"/>
      <c r="CI457" s="341"/>
      <c r="CJ457" s="341"/>
      <c r="CK457" s="341"/>
      <c r="CL457" s="341"/>
      <c r="CM457" s="341"/>
      <c r="CN457" s="341"/>
      <c r="CO457" s="341"/>
      <c r="CP457" s="341"/>
      <c r="CQ457" s="341"/>
      <c r="CR457" s="341"/>
      <c r="CS457" s="341"/>
      <c r="CT457" s="341"/>
      <c r="CU457" s="341"/>
      <c r="CV457" s="341"/>
      <c r="CW457" s="341"/>
      <c r="CX457" s="341"/>
      <c r="CY457" s="341"/>
      <c r="CZ457" s="341"/>
    </row>
    <row r="458" s="345" customFormat="true" ht="25.15" customHeight="true" x14ac:dyDescent="0.2">
      <c r="C458" s="1077" t="s">
        <v>334</v>
      </c>
      <c r="D458" s="1078"/>
      <c r="E458" s="657">
        <v>1.4336148673127651E-2</v>
      </c>
      <c r="F458" s="612"/>
      <c r="G458" s="612"/>
      <c r="H458" s="1078" t="s">
        <v>335</v>
      </c>
      <c r="I458" s="1078"/>
      <c r="J458" s="658">
        <v>-6.5401687910101106E-2</v>
      </c>
      <c r="K458" s="612"/>
      <c r="L458" s="612"/>
      <c r="M458" s="1078" t="s">
        <v>312</v>
      </c>
      <c r="N458" s="1078"/>
      <c r="O458" s="659">
        <v>9.2124101388779397E-2</v>
      </c>
      <c r="P458" s="612"/>
      <c r="Q458" s="612"/>
      <c r="Z458" s="338"/>
      <c r="AA458" s="338"/>
      <c r="AB458" s="338"/>
      <c r="AC458" s="338"/>
      <c r="AD458" s="338"/>
      <c r="AE458" s="338"/>
      <c r="AF458" s="338"/>
      <c r="AG458" s="338"/>
      <c r="AH458" s="338"/>
      <c r="AI458" s="338"/>
      <c r="AJ458" s="338"/>
      <c r="AK458" s="338"/>
      <c r="AL458" s="338"/>
      <c r="AM458" s="338"/>
      <c r="AN458" s="338"/>
      <c r="AO458" s="338"/>
      <c r="AP458" s="338"/>
      <c r="AQ458" s="338"/>
      <c r="AR458" s="338"/>
      <c r="AS458" s="338"/>
      <c r="AT458" s="338"/>
      <c r="AU458" s="338"/>
      <c r="AV458" s="338"/>
      <c r="AW458" s="338"/>
      <c r="AX458" s="338"/>
      <c r="AY458" s="338"/>
      <c r="AZ458" s="338"/>
      <c r="BA458" s="340"/>
      <c r="BB458" s="419"/>
      <c r="BC458" s="340"/>
      <c r="BD458" s="340"/>
      <c r="BE458" s="340"/>
      <c r="BF458" s="340"/>
      <c r="BG458" s="340"/>
      <c r="BH458" s="340"/>
      <c r="BI458" s="340"/>
      <c r="BJ458" s="340"/>
      <c r="BK458" s="340"/>
      <c r="BL458" s="340"/>
      <c r="BM458" s="340"/>
      <c r="BN458" s="340"/>
      <c r="BO458" s="340"/>
      <c r="BP458" s="340"/>
      <c r="BQ458" s="340"/>
      <c r="BR458" s="340"/>
      <c r="BS458" s="340"/>
      <c r="BT458" s="340"/>
      <c r="BU458" s="340"/>
      <c r="BV458" s="340"/>
      <c r="BW458" s="340"/>
      <c r="BX458" s="340"/>
      <c r="BY458" s="340"/>
      <c r="BZ458" s="341"/>
      <c r="CA458" s="341"/>
      <c r="CB458" s="341"/>
      <c r="CC458" s="341"/>
      <c r="CD458" s="341"/>
      <c r="CE458" s="341"/>
      <c r="CF458" s="341"/>
      <c r="CG458" s="341"/>
      <c r="CH458" s="341"/>
      <c r="CI458" s="341"/>
      <c r="CJ458" s="341"/>
      <c r="CK458" s="341"/>
      <c r="CL458" s="341"/>
      <c r="CM458" s="341"/>
      <c r="CN458" s="341"/>
      <c r="CO458" s="341"/>
      <c r="CP458" s="341"/>
      <c r="CQ458" s="341"/>
      <c r="CR458" s="341"/>
      <c r="CS458" s="341"/>
      <c r="CT458" s="341"/>
      <c r="CU458" s="341"/>
      <c r="CV458" s="341"/>
      <c r="CW458" s="341"/>
      <c r="CX458" s="341"/>
      <c r="CY458" s="341"/>
      <c r="CZ458" s="341"/>
    </row>
    <row r="459" s="345" customFormat="true" ht="25.15" customHeight="true" x14ac:dyDescent="0.2">
      <c r="C459" s="1077" t="s">
        <v>336</v>
      </c>
      <c r="D459" s="1078"/>
      <c r="E459" s="657">
        <v>1.3951061491226054E-2</v>
      </c>
      <c r="F459" s="612"/>
      <c r="G459" s="612"/>
      <c r="H459" s="1078" t="s">
        <v>322</v>
      </c>
      <c r="I459" s="1078"/>
      <c r="J459" s="658">
        <v>-6.5165529053677701E-2</v>
      </c>
      <c r="K459" s="612"/>
      <c r="L459" s="612"/>
      <c r="M459" s="1078" t="s">
        <v>308</v>
      </c>
      <c r="N459" s="1078"/>
      <c r="O459" s="659">
        <v>9.0010754008675656E-2</v>
      </c>
      <c r="P459" s="612"/>
      <c r="Q459" s="612"/>
      <c r="Z459" s="338"/>
      <c r="AA459" s="338"/>
      <c r="AB459" s="338"/>
      <c r="AC459" s="338"/>
      <c r="AD459" s="338"/>
      <c r="AE459" s="338"/>
      <c r="AF459" s="338"/>
      <c r="AG459" s="338"/>
      <c r="AH459" s="338"/>
      <c r="AI459" s="338"/>
      <c r="AJ459" s="338"/>
      <c r="AK459" s="338"/>
      <c r="AL459" s="338"/>
      <c r="AM459" s="338"/>
      <c r="AN459" s="338"/>
      <c r="AO459" s="338"/>
      <c r="AP459" s="338"/>
      <c r="AQ459" s="338"/>
      <c r="AR459" s="338"/>
      <c r="AS459" s="338"/>
      <c r="AT459" s="338"/>
      <c r="AU459" s="338"/>
      <c r="AV459" s="338"/>
      <c r="AW459" s="338"/>
      <c r="AX459" s="338"/>
      <c r="AY459" s="338"/>
      <c r="AZ459" s="338"/>
      <c r="BA459" s="340"/>
      <c r="BB459" s="419"/>
      <c r="BC459" s="340"/>
      <c r="BD459" s="340"/>
      <c r="BE459" s="340"/>
      <c r="BF459" s="340"/>
      <c r="BG459" s="340"/>
      <c r="BH459" s="340"/>
      <c r="BI459" s="340"/>
      <c r="BJ459" s="340"/>
      <c r="BK459" s="340"/>
      <c r="BL459" s="340"/>
      <c r="BM459" s="340"/>
      <c r="BN459" s="340"/>
      <c r="BO459" s="340"/>
      <c r="BP459" s="340"/>
      <c r="BQ459" s="340"/>
      <c r="BR459" s="340"/>
      <c r="BS459" s="340"/>
      <c r="BT459" s="340"/>
      <c r="BU459" s="340"/>
      <c r="BV459" s="340"/>
      <c r="BW459" s="340"/>
      <c r="BX459" s="340"/>
      <c r="BY459" s="340"/>
      <c r="BZ459" s="341"/>
      <c r="CA459" s="341"/>
      <c r="CB459" s="341"/>
      <c r="CC459" s="341"/>
      <c r="CD459" s="341"/>
      <c r="CE459" s="341"/>
      <c r="CF459" s="341"/>
      <c r="CG459" s="341"/>
      <c r="CH459" s="341"/>
      <c r="CI459" s="341"/>
      <c r="CJ459" s="341"/>
      <c r="CK459" s="341"/>
      <c r="CL459" s="341"/>
      <c r="CM459" s="341"/>
      <c r="CN459" s="341"/>
      <c r="CO459" s="341"/>
      <c r="CP459" s="341"/>
      <c r="CQ459" s="341"/>
      <c r="CR459" s="341"/>
      <c r="CS459" s="341"/>
      <c r="CT459" s="341"/>
      <c r="CU459" s="341"/>
      <c r="CV459" s="341"/>
      <c r="CW459" s="341"/>
      <c r="CX459" s="341"/>
      <c r="CY459" s="341"/>
      <c r="CZ459" s="341"/>
    </row>
    <row r="460" s="345" customFormat="true" ht="25.15" customHeight="true" x14ac:dyDescent="0.2">
      <c r="C460" s="1077" t="s">
        <v>337</v>
      </c>
      <c r="D460" s="1078"/>
      <c r="E460" s="657">
        <v>-1.0360670684478905E-2</v>
      </c>
      <c r="F460" s="612"/>
      <c r="G460" s="612"/>
      <c r="H460" s="1078" t="s">
        <v>308</v>
      </c>
      <c r="I460" s="1078"/>
      <c r="J460" s="658">
        <v>6.5143864431036536E-2</v>
      </c>
      <c r="K460" s="612"/>
      <c r="L460" s="612"/>
      <c r="M460" s="1078" t="s">
        <v>338</v>
      </c>
      <c r="N460" s="1078"/>
      <c r="O460" s="659">
        <v>-8.9543046892388442E-2</v>
      </c>
      <c r="P460" s="612"/>
      <c r="Q460" s="612"/>
      <c r="Z460" s="338"/>
      <c r="AA460" s="338"/>
      <c r="AB460" s="338"/>
      <c r="AC460" s="338"/>
      <c r="AD460" s="338"/>
      <c r="AE460" s="338"/>
      <c r="AF460" s="338"/>
      <c r="AG460" s="338"/>
      <c r="AH460" s="338"/>
      <c r="AI460" s="338"/>
      <c r="AJ460" s="338"/>
      <c r="AK460" s="338"/>
      <c r="AL460" s="338"/>
      <c r="AM460" s="338"/>
      <c r="AN460" s="338"/>
      <c r="AO460" s="338"/>
      <c r="AP460" s="338"/>
      <c r="AQ460" s="338"/>
      <c r="AR460" s="338"/>
      <c r="AS460" s="338"/>
      <c r="AT460" s="338"/>
      <c r="AU460" s="338"/>
      <c r="AV460" s="338"/>
      <c r="AW460" s="338"/>
      <c r="AX460" s="338"/>
      <c r="AY460" s="338"/>
      <c r="AZ460" s="338"/>
      <c r="BA460" s="340"/>
      <c r="BB460" s="419"/>
      <c r="BC460" s="340"/>
      <c r="BD460" s="340"/>
      <c r="BE460" s="340"/>
      <c r="BF460" s="340"/>
      <c r="BG460" s="340"/>
      <c r="BH460" s="340"/>
      <c r="BI460" s="340"/>
      <c r="BJ460" s="340"/>
      <c r="BK460" s="340"/>
      <c r="BL460" s="340"/>
      <c r="BM460" s="340"/>
      <c r="BN460" s="340"/>
      <c r="BO460" s="340"/>
      <c r="BP460" s="340"/>
      <c r="BQ460" s="340"/>
      <c r="BR460" s="340"/>
      <c r="BS460" s="340"/>
      <c r="BT460" s="340"/>
      <c r="BU460" s="340"/>
      <c r="BV460" s="340"/>
      <c r="BW460" s="340"/>
      <c r="BX460" s="340"/>
      <c r="BY460" s="340"/>
      <c r="BZ460" s="341"/>
      <c r="CA460" s="341"/>
      <c r="CB460" s="341"/>
      <c r="CC460" s="341"/>
      <c r="CD460" s="341"/>
      <c r="CE460" s="341"/>
      <c r="CF460" s="341"/>
      <c r="CG460" s="341"/>
      <c r="CH460" s="341"/>
      <c r="CI460" s="341"/>
      <c r="CJ460" s="341"/>
      <c r="CK460" s="341"/>
      <c r="CL460" s="341"/>
      <c r="CM460" s="341"/>
      <c r="CN460" s="341"/>
      <c r="CO460" s="341"/>
      <c r="CP460" s="341"/>
      <c r="CQ460" s="341"/>
      <c r="CR460" s="341"/>
      <c r="CS460" s="341"/>
      <c r="CT460" s="341"/>
      <c r="CU460" s="341"/>
      <c r="CV460" s="341"/>
      <c r="CW460" s="341"/>
      <c r="CX460" s="341"/>
      <c r="CY460" s="341"/>
      <c r="CZ460" s="341"/>
    </row>
    <row r="461" s="345" customFormat="true" ht="25.15" customHeight="true" x14ac:dyDescent="0.2">
      <c r="C461" s="1077" t="s">
        <v>335</v>
      </c>
      <c r="D461" s="1078"/>
      <c r="E461" s="657">
        <v>6.940535562526752E-3</v>
      </c>
      <c r="F461" s="612"/>
      <c r="G461" s="612"/>
      <c r="H461" s="1078" t="s">
        <v>307</v>
      </c>
      <c r="I461" s="1078"/>
      <c r="J461" s="658">
        <v>6.195305505772733E-2</v>
      </c>
      <c r="K461" s="612"/>
      <c r="L461" s="612"/>
      <c r="M461" s="1078" t="s">
        <v>224</v>
      </c>
      <c r="N461" s="1078"/>
      <c r="O461" s="659">
        <v>-8.8292691831028475E-2</v>
      </c>
      <c r="P461" s="612"/>
      <c r="Q461" s="612"/>
      <c r="Z461" s="338"/>
      <c r="AA461" s="338"/>
      <c r="AB461" s="338"/>
      <c r="AC461" s="338"/>
      <c r="AD461" s="338"/>
      <c r="AE461" s="338"/>
      <c r="AF461" s="338"/>
      <c r="AG461" s="338"/>
      <c r="AH461" s="338"/>
      <c r="AI461" s="338"/>
      <c r="AJ461" s="338"/>
      <c r="AK461" s="338"/>
      <c r="AL461" s="338"/>
      <c r="AM461" s="338"/>
      <c r="AN461" s="338"/>
      <c r="AO461" s="338"/>
      <c r="AP461" s="338"/>
      <c r="AQ461" s="338"/>
      <c r="AR461" s="338"/>
      <c r="AS461" s="338"/>
      <c r="AT461" s="338"/>
      <c r="AU461" s="338"/>
      <c r="AV461" s="338"/>
      <c r="AW461" s="338"/>
      <c r="AX461" s="338"/>
      <c r="AY461" s="338"/>
      <c r="AZ461" s="338"/>
      <c r="BA461" s="340"/>
      <c r="BB461" s="419"/>
      <c r="BC461" s="340"/>
      <c r="BD461" s="340"/>
      <c r="BE461" s="340"/>
      <c r="BF461" s="340"/>
      <c r="BG461" s="340"/>
      <c r="BH461" s="340"/>
      <c r="BI461" s="340"/>
      <c r="BJ461" s="340"/>
      <c r="BK461" s="340"/>
      <c r="BL461" s="340"/>
      <c r="BM461" s="340"/>
      <c r="BN461" s="340"/>
      <c r="BO461" s="340"/>
      <c r="BP461" s="340"/>
      <c r="BQ461" s="340"/>
      <c r="BR461" s="340"/>
      <c r="BS461" s="340"/>
      <c r="BT461" s="340"/>
      <c r="BU461" s="340"/>
      <c r="BV461" s="340"/>
      <c r="BW461" s="340"/>
      <c r="BX461" s="340"/>
      <c r="BY461" s="340"/>
      <c r="BZ461" s="341"/>
      <c r="CA461" s="341"/>
      <c r="CB461" s="341"/>
      <c r="CC461" s="341"/>
      <c r="CD461" s="341"/>
      <c r="CE461" s="341"/>
      <c r="CF461" s="341"/>
      <c r="CG461" s="341"/>
      <c r="CH461" s="341"/>
      <c r="CI461" s="341"/>
      <c r="CJ461" s="341"/>
      <c r="CK461" s="341"/>
      <c r="CL461" s="341"/>
      <c r="CM461" s="341"/>
      <c r="CN461" s="341"/>
      <c r="CO461" s="341"/>
      <c r="CP461" s="341"/>
      <c r="CQ461" s="341"/>
      <c r="CR461" s="341"/>
      <c r="CS461" s="341"/>
      <c r="CT461" s="341"/>
      <c r="CU461" s="341"/>
      <c r="CV461" s="341"/>
      <c r="CW461" s="341"/>
      <c r="CX461" s="341"/>
      <c r="CY461" s="341"/>
      <c r="CZ461" s="341"/>
    </row>
    <row r="462" s="345" customFormat="true" ht="25.15" customHeight="true" x14ac:dyDescent="0.2">
      <c r="C462" s="1077" t="s">
        <v>339</v>
      </c>
      <c r="D462" s="1078"/>
      <c r="E462" s="657">
        <v>5.9836148461573516E-3</v>
      </c>
      <c r="F462" s="612"/>
      <c r="G462" s="612"/>
      <c r="H462" s="1078" t="s">
        <v>332</v>
      </c>
      <c r="I462" s="1078"/>
      <c r="J462" s="658">
        <v>-6.1182634365538571E-2</v>
      </c>
      <c r="K462" s="612"/>
      <c r="L462" s="612"/>
      <c r="M462" s="1078" t="s">
        <v>298</v>
      </c>
      <c r="N462" s="1078"/>
      <c r="O462" s="659">
        <v>8.0599263431408288E-2</v>
      </c>
      <c r="P462" s="612"/>
      <c r="Q462" s="612"/>
      <c r="Z462" s="338"/>
      <c r="AA462" s="338"/>
      <c r="AB462" s="338"/>
      <c r="AC462" s="338"/>
      <c r="AD462" s="338"/>
      <c r="AE462" s="338"/>
      <c r="AF462" s="338"/>
      <c r="AG462" s="338"/>
      <c r="AH462" s="338"/>
      <c r="AI462" s="338"/>
      <c r="AJ462" s="338"/>
      <c r="AK462" s="338"/>
      <c r="AL462" s="338"/>
      <c r="AM462" s="338"/>
      <c r="AN462" s="338"/>
      <c r="AO462" s="338"/>
      <c r="AP462" s="338"/>
      <c r="AQ462" s="338"/>
      <c r="AR462" s="338"/>
      <c r="AS462" s="338"/>
      <c r="AT462" s="338"/>
      <c r="AU462" s="338"/>
      <c r="AV462" s="338"/>
      <c r="AW462" s="338"/>
      <c r="AX462" s="338"/>
      <c r="AY462" s="338"/>
      <c r="AZ462" s="338"/>
      <c r="BA462" s="340"/>
      <c r="BB462" s="419"/>
      <c r="BC462" s="340"/>
      <c r="BD462" s="340"/>
      <c r="BE462" s="340"/>
      <c r="BF462" s="340"/>
      <c r="BG462" s="340"/>
      <c r="BH462" s="340"/>
      <c r="BI462" s="340"/>
      <c r="BJ462" s="340"/>
      <c r="BK462" s="340"/>
      <c r="BL462" s="340"/>
      <c r="BM462" s="340"/>
      <c r="BN462" s="340"/>
      <c r="BO462" s="340"/>
      <c r="BP462" s="340"/>
      <c r="BQ462" s="340"/>
      <c r="BR462" s="340"/>
      <c r="BS462" s="340"/>
      <c r="BT462" s="340"/>
      <c r="BU462" s="340"/>
      <c r="BV462" s="340"/>
      <c r="BW462" s="340"/>
      <c r="BX462" s="340"/>
      <c r="BY462" s="340"/>
      <c r="BZ462" s="341"/>
      <c r="CA462" s="341"/>
      <c r="CB462" s="341"/>
      <c r="CC462" s="341"/>
      <c r="CD462" s="341"/>
      <c r="CE462" s="341"/>
      <c r="CF462" s="341"/>
      <c r="CG462" s="341"/>
      <c r="CH462" s="341"/>
      <c r="CI462" s="341"/>
      <c r="CJ462" s="341"/>
      <c r="CK462" s="341"/>
      <c r="CL462" s="341"/>
      <c r="CM462" s="341"/>
      <c r="CN462" s="341"/>
      <c r="CO462" s="341"/>
      <c r="CP462" s="341"/>
      <c r="CQ462" s="341"/>
      <c r="CR462" s="341"/>
      <c r="CS462" s="341"/>
      <c r="CT462" s="341"/>
      <c r="CU462" s="341"/>
      <c r="CV462" s="341"/>
      <c r="CW462" s="341"/>
      <c r="CX462" s="341"/>
      <c r="CY462" s="341"/>
      <c r="CZ462" s="341"/>
    </row>
    <row r="463" s="345" customFormat="true" ht="25.15" customHeight="true" x14ac:dyDescent="0.2">
      <c r="C463" s="1077" t="s">
        <v>340</v>
      </c>
      <c r="D463" s="1078"/>
      <c r="E463" s="657">
        <v>5.5037188836571946E-3</v>
      </c>
      <c r="F463" s="612"/>
      <c r="G463" s="612"/>
      <c r="H463" s="1078" t="s">
        <v>312</v>
      </c>
      <c r="I463" s="1078"/>
      <c r="J463" s="658">
        <v>6.1107563541244386E-2</v>
      </c>
      <c r="K463" s="612"/>
      <c r="L463" s="612"/>
      <c r="M463" s="1078" t="s">
        <v>225</v>
      </c>
      <c r="N463" s="1078"/>
      <c r="O463" s="659">
        <v>-7.4498397405849931E-2</v>
      </c>
      <c r="P463" s="612"/>
      <c r="Q463" s="612"/>
      <c r="Z463" s="338"/>
      <c r="AA463" s="338"/>
      <c r="AB463" s="338"/>
      <c r="AC463" s="338"/>
      <c r="AD463" s="338"/>
      <c r="AE463" s="338"/>
      <c r="AF463" s="338"/>
      <c r="AG463" s="338"/>
      <c r="AH463" s="338"/>
      <c r="AI463" s="338"/>
      <c r="AJ463" s="338"/>
      <c r="AK463" s="338"/>
      <c r="AL463" s="338"/>
      <c r="AM463" s="338"/>
      <c r="AN463" s="338"/>
      <c r="AO463" s="338"/>
      <c r="AP463" s="338"/>
      <c r="AQ463" s="338"/>
      <c r="AR463" s="338"/>
      <c r="AS463" s="338"/>
      <c r="AT463" s="338"/>
      <c r="AU463" s="338"/>
      <c r="AV463" s="338"/>
      <c r="AW463" s="338"/>
      <c r="AX463" s="338"/>
      <c r="AY463" s="338"/>
      <c r="AZ463" s="338"/>
      <c r="BA463" s="340"/>
      <c r="BB463" s="419"/>
      <c r="BC463" s="340"/>
      <c r="BD463" s="340"/>
      <c r="BE463" s="340"/>
      <c r="BF463" s="340"/>
      <c r="BG463" s="340"/>
      <c r="BH463" s="340"/>
      <c r="BI463" s="340"/>
      <c r="BJ463" s="340"/>
      <c r="BK463" s="340"/>
      <c r="BL463" s="340"/>
      <c r="BM463" s="340"/>
      <c r="BN463" s="340"/>
      <c r="BO463" s="340"/>
      <c r="BP463" s="340"/>
      <c r="BQ463" s="340"/>
      <c r="BR463" s="340"/>
      <c r="BS463" s="340"/>
      <c r="BT463" s="340"/>
      <c r="BU463" s="340"/>
      <c r="BV463" s="340"/>
      <c r="BW463" s="340"/>
      <c r="BX463" s="340"/>
      <c r="BY463" s="340"/>
      <c r="BZ463" s="341"/>
      <c r="CA463" s="341"/>
      <c r="CB463" s="341"/>
      <c r="CC463" s="341"/>
      <c r="CD463" s="341"/>
      <c r="CE463" s="341"/>
      <c r="CF463" s="341"/>
      <c r="CG463" s="341"/>
      <c r="CH463" s="341"/>
      <c r="CI463" s="341"/>
      <c r="CJ463" s="341"/>
      <c r="CK463" s="341"/>
      <c r="CL463" s="341"/>
      <c r="CM463" s="341"/>
      <c r="CN463" s="341"/>
      <c r="CO463" s="341"/>
      <c r="CP463" s="341"/>
      <c r="CQ463" s="341"/>
      <c r="CR463" s="341"/>
      <c r="CS463" s="341"/>
      <c r="CT463" s="341"/>
      <c r="CU463" s="341"/>
      <c r="CV463" s="341"/>
      <c r="CW463" s="341"/>
      <c r="CX463" s="341"/>
      <c r="CY463" s="341"/>
      <c r="CZ463" s="341"/>
    </row>
    <row r="464" s="345" customFormat="true" ht="25.15" customHeight="true" x14ac:dyDescent="0.2">
      <c r="C464" s="1077" t="s">
        <v>229</v>
      </c>
      <c r="D464" s="1078"/>
      <c r="E464" s="657">
        <v>-4.9427195101108216E-3</v>
      </c>
      <c r="F464" s="612"/>
      <c r="G464" s="612"/>
      <c r="H464" s="1078" t="s">
        <v>341</v>
      </c>
      <c r="I464" s="1078"/>
      <c r="J464" s="658">
        <v>-6.0387780985501779E-2</v>
      </c>
      <c r="K464" s="612"/>
      <c r="L464" s="612"/>
      <c r="M464" s="1078" t="s">
        <v>227</v>
      </c>
      <c r="N464" s="1078"/>
      <c r="O464" s="659">
        <v>-7.1725521915392415E-2</v>
      </c>
      <c r="P464" s="612"/>
      <c r="Q464" s="612"/>
      <c r="Z464" s="338"/>
      <c r="AA464" s="338"/>
      <c r="AB464" s="338"/>
      <c r="AC464" s="338"/>
      <c r="AD464" s="338"/>
      <c r="AE464" s="338"/>
      <c r="AF464" s="338"/>
      <c r="AG464" s="338"/>
      <c r="AH464" s="338"/>
      <c r="AI464" s="338"/>
      <c r="AJ464" s="338"/>
      <c r="AK464" s="338"/>
      <c r="AL464" s="338"/>
      <c r="AM464" s="338"/>
      <c r="AN464" s="338"/>
      <c r="AO464" s="338"/>
      <c r="AP464" s="338"/>
      <c r="AQ464" s="338"/>
      <c r="AR464" s="338"/>
      <c r="AS464" s="338"/>
      <c r="AT464" s="338"/>
      <c r="AU464" s="338"/>
      <c r="AV464" s="338"/>
      <c r="AW464" s="338"/>
      <c r="AX464" s="338"/>
      <c r="AY464" s="338"/>
      <c r="AZ464" s="338"/>
      <c r="BA464" s="340"/>
      <c r="BB464" s="419"/>
      <c r="BC464" s="340"/>
      <c r="BD464" s="340"/>
      <c r="BE464" s="340"/>
      <c r="BF464" s="340"/>
      <c r="BG464" s="340"/>
      <c r="BH464" s="340"/>
      <c r="BI464" s="340"/>
      <c r="BJ464" s="340"/>
      <c r="BK464" s="340"/>
      <c r="BL464" s="340"/>
      <c r="BM464" s="340"/>
      <c r="BN464" s="340"/>
      <c r="BO464" s="340"/>
      <c r="BP464" s="340"/>
      <c r="BQ464" s="340"/>
      <c r="BR464" s="340"/>
      <c r="BS464" s="340"/>
      <c r="BT464" s="340"/>
      <c r="BU464" s="340"/>
      <c r="BV464" s="340"/>
      <c r="BW464" s="340"/>
      <c r="BX464" s="340"/>
      <c r="BY464" s="340"/>
      <c r="BZ464" s="341"/>
      <c r="CA464" s="341"/>
      <c r="CB464" s="341"/>
      <c r="CC464" s="341"/>
      <c r="CD464" s="341"/>
      <c r="CE464" s="341"/>
      <c r="CF464" s="341"/>
      <c r="CG464" s="341"/>
      <c r="CH464" s="341"/>
      <c r="CI464" s="341"/>
      <c r="CJ464" s="341"/>
      <c r="CK464" s="341"/>
      <c r="CL464" s="341"/>
      <c r="CM464" s="341"/>
      <c r="CN464" s="341"/>
      <c r="CO464" s="341"/>
      <c r="CP464" s="341"/>
      <c r="CQ464" s="341"/>
      <c r="CR464" s="341"/>
      <c r="CS464" s="341"/>
      <c r="CT464" s="341"/>
      <c r="CU464" s="341"/>
      <c r="CV464" s="341"/>
      <c r="CW464" s="341"/>
      <c r="CX464" s="341"/>
      <c r="CY464" s="341"/>
      <c r="CZ464" s="341"/>
    </row>
    <row r="465" s="345" customFormat="true" ht="25.15" customHeight="true" x14ac:dyDescent="0.2">
      <c r="C465" s="1077" t="s">
        <v>342</v>
      </c>
      <c r="D465" s="1078"/>
      <c r="E465" s="660">
        <v>1.8412048899531222E-3</v>
      </c>
      <c r="F465" s="612"/>
      <c r="G465" s="612"/>
      <c r="H465" s="1078" t="s">
        <v>218</v>
      </c>
      <c r="I465" s="1078"/>
      <c r="J465" s="658">
        <v>-5.5538088732202451E-2</v>
      </c>
      <c r="K465" s="612"/>
      <c r="L465" s="612"/>
      <c r="M465" s="1078" t="s">
        <v>341</v>
      </c>
      <c r="N465" s="1078"/>
      <c r="O465" s="659">
        <v>-7.1545523357737201E-2</v>
      </c>
      <c r="P465" s="612"/>
      <c r="Q465" s="612"/>
      <c r="Z465" s="338"/>
      <c r="AA465" s="338"/>
      <c r="AB465" s="338"/>
      <c r="AC465" s="338"/>
      <c r="AD465" s="338"/>
      <c r="AE465" s="338"/>
      <c r="AF465" s="338"/>
      <c r="AG465" s="338"/>
      <c r="AH465" s="338"/>
      <c r="AI465" s="338"/>
      <c r="AJ465" s="338"/>
      <c r="AK465" s="338"/>
      <c r="AL465" s="338"/>
      <c r="AM465" s="338"/>
      <c r="AN465" s="338"/>
      <c r="AO465" s="338"/>
      <c r="AP465" s="338"/>
      <c r="AQ465" s="338"/>
      <c r="AR465" s="338"/>
      <c r="AS465" s="338"/>
      <c r="AT465" s="338"/>
      <c r="AU465" s="338"/>
      <c r="AV465" s="338"/>
      <c r="AW465" s="338"/>
      <c r="AX465" s="338"/>
      <c r="AY465" s="338"/>
      <c r="AZ465" s="338"/>
      <c r="BA465" s="340"/>
      <c r="BB465" s="419"/>
      <c r="BC465" s="340"/>
      <c r="BD465" s="340"/>
      <c r="BE465" s="340"/>
      <c r="BF465" s="340"/>
      <c r="BG465" s="340"/>
      <c r="BH465" s="340"/>
      <c r="BI465" s="340"/>
      <c r="BJ465" s="340"/>
      <c r="BK465" s="340"/>
      <c r="BL465" s="340"/>
      <c r="BM465" s="340"/>
      <c r="BN465" s="340"/>
      <c r="BO465" s="340"/>
      <c r="BP465" s="340"/>
      <c r="BQ465" s="340"/>
      <c r="BR465" s="340"/>
      <c r="BS465" s="340"/>
      <c r="BT465" s="340"/>
      <c r="BU465" s="340"/>
      <c r="BV465" s="340"/>
      <c r="BW465" s="340"/>
      <c r="BX465" s="340"/>
      <c r="BY465" s="340"/>
      <c r="BZ465" s="341"/>
      <c r="CA465" s="341"/>
      <c r="CB465" s="341"/>
      <c r="CC465" s="341"/>
      <c r="CD465" s="341"/>
      <c r="CE465" s="341"/>
      <c r="CF465" s="341"/>
      <c r="CG465" s="341"/>
      <c r="CH465" s="341"/>
      <c r="CI465" s="341"/>
      <c r="CJ465" s="341"/>
      <c r="CK465" s="341"/>
      <c r="CL465" s="341"/>
      <c r="CM465" s="341"/>
      <c r="CN465" s="341"/>
      <c r="CO465" s="341"/>
      <c r="CP465" s="341"/>
      <c r="CQ465" s="341"/>
      <c r="CR465" s="341"/>
      <c r="CS465" s="341"/>
      <c r="CT465" s="341"/>
      <c r="CU465" s="341"/>
      <c r="CV465" s="341"/>
      <c r="CW465" s="341"/>
      <c r="CX465" s="341"/>
      <c r="CY465" s="341"/>
      <c r="CZ465" s="341"/>
    </row>
    <row r="466" s="345" customFormat="true" ht="25.15" customHeight="true" x14ac:dyDescent="0.2">
      <c r="C466" s="1077"/>
      <c r="D466" s="1078"/>
      <c r="E466" s="612"/>
      <c r="F466" s="612"/>
      <c r="G466" s="612"/>
      <c r="H466" s="1078" t="s">
        <v>336</v>
      </c>
      <c r="I466" s="1078"/>
      <c r="J466" s="658">
        <v>5.4361619195930362E-2</v>
      </c>
      <c r="K466" s="612"/>
      <c r="L466" s="612"/>
      <c r="M466" s="1078" t="s">
        <v>343</v>
      </c>
      <c r="N466" s="1078"/>
      <c r="O466" s="659">
        <v>-7.0152761121002022E-2</v>
      </c>
      <c r="P466" s="612"/>
      <c r="Q466" s="612"/>
      <c r="Z466" s="338"/>
      <c r="AA466" s="338"/>
      <c r="AB466" s="338"/>
      <c r="AC466" s="338"/>
      <c r="AD466" s="338"/>
      <c r="AE466" s="338"/>
      <c r="AF466" s="338"/>
      <c r="AG466" s="338"/>
      <c r="AH466" s="338"/>
      <c r="AI466" s="338"/>
      <c r="AJ466" s="338"/>
      <c r="AK466" s="338"/>
      <c r="AL466" s="338"/>
      <c r="AM466" s="338"/>
      <c r="AN466" s="338"/>
      <c r="AO466" s="338"/>
      <c r="AP466" s="338"/>
      <c r="AQ466" s="338"/>
      <c r="AR466" s="338"/>
      <c r="AS466" s="338"/>
      <c r="AT466" s="338"/>
      <c r="AU466" s="338"/>
      <c r="AV466" s="338"/>
      <c r="AW466" s="338"/>
      <c r="AX466" s="338"/>
      <c r="AY466" s="338"/>
      <c r="AZ466" s="338"/>
      <c r="BA466" s="340"/>
      <c r="BB466" s="419"/>
      <c r="BC466" s="340"/>
      <c r="BD466" s="340"/>
      <c r="BE466" s="340"/>
      <c r="BF466" s="340"/>
      <c r="BG466" s="340"/>
      <c r="BH466" s="340"/>
      <c r="BI466" s="340"/>
      <c r="BJ466" s="340"/>
      <c r="BK466" s="340"/>
      <c r="BL466" s="340"/>
      <c r="BM466" s="340"/>
      <c r="BN466" s="340"/>
      <c r="BO466" s="340"/>
      <c r="BP466" s="340"/>
      <c r="BQ466" s="340"/>
      <c r="BR466" s="340"/>
      <c r="BS466" s="340"/>
      <c r="BT466" s="340"/>
      <c r="BU466" s="340"/>
      <c r="BV466" s="340"/>
      <c r="BW466" s="340"/>
      <c r="BX466" s="340"/>
      <c r="BY466" s="340"/>
      <c r="BZ466" s="341"/>
      <c r="CA466" s="341"/>
      <c r="CB466" s="341"/>
      <c r="CC466" s="341"/>
      <c r="CD466" s="341"/>
      <c r="CE466" s="341"/>
      <c r="CF466" s="341"/>
      <c r="CG466" s="341"/>
      <c r="CH466" s="341"/>
      <c r="CI466" s="341"/>
      <c r="CJ466" s="341"/>
      <c r="CK466" s="341"/>
      <c r="CL466" s="341"/>
      <c r="CM466" s="341"/>
      <c r="CN466" s="341"/>
      <c r="CO466" s="341"/>
      <c r="CP466" s="341"/>
      <c r="CQ466" s="341"/>
      <c r="CR466" s="341"/>
      <c r="CS466" s="341"/>
      <c r="CT466" s="341"/>
      <c r="CU466" s="341"/>
      <c r="CV466" s="341"/>
      <c r="CW466" s="341"/>
      <c r="CX466" s="341"/>
      <c r="CY466" s="341"/>
      <c r="CZ466" s="341"/>
    </row>
    <row r="467" s="345" customFormat="true" ht="25.15" customHeight="true" x14ac:dyDescent="0.2">
      <c r="C467" s="1077"/>
      <c r="D467" s="1078"/>
      <c r="E467" s="612"/>
      <c r="F467" s="612"/>
      <c r="G467" s="612"/>
      <c r="H467" s="1078" t="s">
        <v>314</v>
      </c>
      <c r="I467" s="1078"/>
      <c r="J467" s="658">
        <v>5.3159421341158815E-2</v>
      </c>
      <c r="K467" s="612"/>
      <c r="L467" s="612"/>
      <c r="M467" s="1078" t="s">
        <v>336</v>
      </c>
      <c r="N467" s="1078"/>
      <c r="O467" s="659">
        <v>-6.8873653736994653E-2</v>
      </c>
      <c r="P467" s="612"/>
      <c r="Q467" s="612"/>
      <c r="Z467" s="338"/>
      <c r="AA467" s="338"/>
      <c r="AB467" s="338"/>
      <c r="AC467" s="338"/>
      <c r="AD467" s="338"/>
      <c r="AE467" s="338"/>
      <c r="AF467" s="338"/>
      <c r="AG467" s="338"/>
      <c r="AH467" s="338"/>
      <c r="AI467" s="338"/>
      <c r="AJ467" s="338"/>
      <c r="AK467" s="338"/>
      <c r="AL467" s="338"/>
      <c r="AM467" s="338"/>
      <c r="AN467" s="338"/>
      <c r="AO467" s="338"/>
      <c r="AP467" s="338"/>
      <c r="AQ467" s="338"/>
      <c r="AR467" s="338"/>
      <c r="AS467" s="338"/>
      <c r="AT467" s="338"/>
      <c r="AU467" s="338"/>
      <c r="AV467" s="338"/>
      <c r="AW467" s="338"/>
      <c r="AX467" s="338"/>
      <c r="AY467" s="338"/>
      <c r="AZ467" s="338"/>
      <c r="BA467" s="340"/>
      <c r="BB467" s="419"/>
      <c r="BC467" s="340"/>
      <c r="BD467" s="340"/>
      <c r="BE467" s="340"/>
      <c r="BF467" s="340"/>
      <c r="BG467" s="340"/>
      <c r="BH467" s="340"/>
      <c r="BI467" s="340"/>
      <c r="BJ467" s="340"/>
      <c r="BK467" s="340"/>
      <c r="BL467" s="340"/>
      <c r="BM467" s="340"/>
      <c r="BN467" s="340"/>
      <c r="BO467" s="340"/>
      <c r="BP467" s="340"/>
      <c r="BQ467" s="340"/>
      <c r="BR467" s="340"/>
      <c r="BS467" s="340"/>
      <c r="BT467" s="340"/>
      <c r="BU467" s="340"/>
      <c r="BV467" s="340"/>
      <c r="BW467" s="340"/>
      <c r="BX467" s="340"/>
      <c r="BY467" s="340"/>
      <c r="BZ467" s="341"/>
      <c r="CA467" s="341"/>
      <c r="CB467" s="341"/>
      <c r="CC467" s="341"/>
      <c r="CD467" s="341"/>
      <c r="CE467" s="341"/>
      <c r="CF467" s="341"/>
      <c r="CG467" s="341"/>
      <c r="CH467" s="341"/>
      <c r="CI467" s="341"/>
      <c r="CJ467" s="341"/>
      <c r="CK467" s="341"/>
      <c r="CL467" s="341"/>
      <c r="CM467" s="341"/>
      <c r="CN467" s="341"/>
      <c r="CO467" s="341"/>
      <c r="CP467" s="341"/>
      <c r="CQ467" s="341"/>
      <c r="CR467" s="341"/>
      <c r="CS467" s="341"/>
      <c r="CT467" s="341"/>
      <c r="CU467" s="341"/>
      <c r="CV467" s="341"/>
      <c r="CW467" s="341"/>
      <c r="CX467" s="341"/>
      <c r="CY467" s="341"/>
      <c r="CZ467" s="341"/>
    </row>
    <row r="468" s="345" customFormat="true" ht="25.15" customHeight="true" x14ac:dyDescent="0.2">
      <c r="C468" s="1077"/>
      <c r="D468" s="1078"/>
      <c r="E468" s="612"/>
      <c r="F468" s="612"/>
      <c r="G468" s="612"/>
      <c r="H468" s="1078" t="s">
        <v>333</v>
      </c>
      <c r="I468" s="1078"/>
      <c r="J468" s="658">
        <v>-4.2587714264750248E-2</v>
      </c>
      <c r="K468" s="612"/>
      <c r="L468" s="612"/>
      <c r="M468" s="1078" t="s">
        <v>330</v>
      </c>
      <c r="N468" s="1078"/>
      <c r="O468" s="659">
        <v>6.5879608073016099E-2</v>
      </c>
      <c r="P468" s="612"/>
      <c r="Q468" s="612"/>
      <c r="Z468" s="338"/>
      <c r="AA468" s="338"/>
      <c r="AB468" s="338"/>
      <c r="AC468" s="338"/>
      <c r="AD468" s="338"/>
      <c r="AE468" s="338"/>
      <c r="AF468" s="338"/>
      <c r="AG468" s="338"/>
      <c r="AH468" s="338"/>
      <c r="AI468" s="338"/>
      <c r="AJ468" s="338"/>
      <c r="AK468" s="338"/>
      <c r="AL468" s="338"/>
      <c r="AM468" s="338"/>
      <c r="AN468" s="338"/>
      <c r="AO468" s="338"/>
      <c r="AP468" s="338"/>
      <c r="AQ468" s="338"/>
      <c r="AR468" s="338"/>
      <c r="AS468" s="338"/>
      <c r="AT468" s="338"/>
      <c r="AU468" s="338"/>
      <c r="AV468" s="338"/>
      <c r="AW468" s="338"/>
      <c r="AX468" s="338"/>
      <c r="AY468" s="338"/>
      <c r="AZ468" s="338"/>
      <c r="BA468" s="340"/>
      <c r="BB468" s="419"/>
      <c r="BC468" s="340"/>
      <c r="BD468" s="340"/>
      <c r="BE468" s="340"/>
      <c r="BF468" s="340"/>
      <c r="BG468" s="340"/>
      <c r="BH468" s="340"/>
      <c r="BI468" s="340"/>
      <c r="BJ468" s="340"/>
      <c r="BK468" s="340"/>
      <c r="BL468" s="340"/>
      <c r="BM468" s="340"/>
      <c r="BN468" s="340"/>
      <c r="BO468" s="340"/>
      <c r="BP468" s="340"/>
      <c r="BQ468" s="340"/>
      <c r="BR468" s="340"/>
      <c r="BS468" s="340"/>
      <c r="BT468" s="340"/>
      <c r="BU468" s="340"/>
      <c r="BV468" s="340"/>
      <c r="BW468" s="340"/>
      <c r="BX468" s="340"/>
      <c r="BY468" s="340"/>
      <c r="BZ468" s="341"/>
      <c r="CA468" s="341"/>
      <c r="CB468" s="341"/>
      <c r="CC468" s="341"/>
      <c r="CD468" s="341"/>
      <c r="CE468" s="341"/>
      <c r="CF468" s="341"/>
      <c r="CG468" s="341"/>
      <c r="CH468" s="341"/>
      <c r="CI468" s="341"/>
      <c r="CJ468" s="341"/>
      <c r="CK468" s="341"/>
      <c r="CL468" s="341"/>
      <c r="CM468" s="341"/>
      <c r="CN468" s="341"/>
      <c r="CO468" s="341"/>
      <c r="CP468" s="341"/>
      <c r="CQ468" s="341"/>
      <c r="CR468" s="341"/>
      <c r="CS468" s="341"/>
      <c r="CT468" s="341"/>
      <c r="CU468" s="341"/>
      <c r="CV468" s="341"/>
      <c r="CW468" s="341"/>
      <c r="CX468" s="341"/>
      <c r="CY468" s="341"/>
      <c r="CZ468" s="341"/>
    </row>
    <row r="469" s="345" customFormat="true" ht="25.15" customHeight="true" x14ac:dyDescent="0.2">
      <c r="C469" s="1077" t="s">
        <v>232</v>
      </c>
      <c r="D469" s="1078"/>
      <c r="E469" s="1078"/>
      <c r="F469" s="612"/>
      <c r="G469" s="612"/>
      <c r="H469" s="1078" t="s">
        <v>320</v>
      </c>
      <c r="I469" s="1078"/>
      <c r="J469" s="658">
        <v>4.1276421775287037E-2</v>
      </c>
      <c r="K469" s="612"/>
      <c r="L469" s="612"/>
      <c r="M469" s="1078" t="s">
        <v>344</v>
      </c>
      <c r="N469" s="1078"/>
      <c r="O469" s="659">
        <v>-5.6496428335450467E-2</v>
      </c>
      <c r="P469" s="612"/>
      <c r="Q469" s="612"/>
      <c r="Z469" s="338"/>
      <c r="AA469" s="338"/>
      <c r="AB469" s="338"/>
      <c r="AC469" s="338"/>
      <c r="AD469" s="338"/>
      <c r="AE469" s="338"/>
      <c r="AF469" s="338"/>
      <c r="AG469" s="338"/>
      <c r="AH469" s="338"/>
      <c r="AI469" s="338"/>
      <c r="AJ469" s="338"/>
      <c r="AK469" s="338"/>
      <c r="AL469" s="338"/>
      <c r="AM469" s="338"/>
      <c r="AN469" s="338"/>
      <c r="AO469" s="338"/>
      <c r="AP469" s="338"/>
      <c r="AQ469" s="338"/>
      <c r="AR469" s="338"/>
      <c r="AS469" s="338"/>
      <c r="AT469" s="338"/>
      <c r="AU469" s="338"/>
      <c r="AV469" s="338"/>
      <c r="AW469" s="338"/>
      <c r="AX469" s="338"/>
      <c r="AY469" s="338"/>
      <c r="AZ469" s="338"/>
      <c r="BA469" s="340"/>
      <c r="BB469" s="419"/>
      <c r="BC469" s="340"/>
      <c r="BD469" s="340"/>
      <c r="BE469" s="340"/>
      <c r="BF469" s="340"/>
      <c r="BG469" s="340"/>
      <c r="BH469" s="340"/>
      <c r="BI469" s="340"/>
      <c r="BJ469" s="340"/>
      <c r="BK469" s="340"/>
      <c r="BL469" s="340"/>
      <c r="BM469" s="340"/>
      <c r="BN469" s="340"/>
      <c r="BO469" s="340"/>
      <c r="BP469" s="340"/>
      <c r="BQ469" s="340"/>
      <c r="BR469" s="340"/>
      <c r="BS469" s="340"/>
      <c r="BT469" s="340"/>
      <c r="BU469" s="340"/>
      <c r="BV469" s="340"/>
      <c r="BW469" s="340"/>
      <c r="BX469" s="340"/>
      <c r="BY469" s="340"/>
      <c r="BZ469" s="341"/>
      <c r="CA469" s="341"/>
      <c r="CB469" s="341"/>
      <c r="CC469" s="341"/>
      <c r="CD469" s="341"/>
      <c r="CE469" s="341"/>
      <c r="CF469" s="341"/>
      <c r="CG469" s="341"/>
      <c r="CH469" s="341"/>
      <c r="CI469" s="341"/>
      <c r="CJ469" s="341"/>
      <c r="CK469" s="341"/>
      <c r="CL469" s="341"/>
      <c r="CM469" s="341"/>
      <c r="CN469" s="341"/>
      <c r="CO469" s="341"/>
      <c r="CP469" s="341"/>
      <c r="CQ469" s="341"/>
      <c r="CR469" s="341"/>
      <c r="CS469" s="341"/>
      <c r="CT469" s="341"/>
      <c r="CU469" s="341"/>
      <c r="CV469" s="341"/>
      <c r="CW469" s="341"/>
      <c r="CX469" s="341"/>
      <c r="CY469" s="341"/>
      <c r="CZ469" s="341"/>
    </row>
    <row r="470" s="345" customFormat="true" ht="25.15" customHeight="true" x14ac:dyDescent="0.2">
      <c r="C470" s="1077"/>
      <c r="D470" s="1078"/>
      <c r="E470" s="639" t="s">
        <v>233</v>
      </c>
      <c r="F470" s="612"/>
      <c r="G470" s="612"/>
      <c r="H470" s="1078" t="s">
        <v>302</v>
      </c>
      <c r="I470" s="1078"/>
      <c r="J470" s="658">
        <v>-3.967872395576693E-2</v>
      </c>
      <c r="K470" s="612"/>
      <c r="L470" s="612"/>
      <c r="M470" s="1078" t="s">
        <v>331</v>
      </c>
      <c r="N470" s="1078"/>
      <c r="O470" s="659">
        <v>-5.4376158020920405E-2</v>
      </c>
      <c r="P470" s="612"/>
      <c r="Q470" s="612"/>
      <c r="Z470" s="338"/>
      <c r="AA470" s="338"/>
      <c r="AB470" s="338"/>
      <c r="AC470" s="338"/>
      <c r="AD470" s="338"/>
      <c r="AE470" s="338"/>
      <c r="AF470" s="338"/>
      <c r="AG470" s="338"/>
      <c r="AH470" s="338"/>
      <c r="AI470" s="338"/>
      <c r="AJ470" s="338"/>
      <c r="AK470" s="338"/>
      <c r="AL470" s="338"/>
      <c r="AM470" s="338"/>
      <c r="AN470" s="338"/>
      <c r="AO470" s="338"/>
      <c r="AP470" s="338"/>
      <c r="AQ470" s="338"/>
      <c r="AR470" s="338"/>
      <c r="AS470" s="338"/>
      <c r="AT470" s="338"/>
      <c r="AU470" s="338"/>
      <c r="AV470" s="338"/>
      <c r="AW470" s="338"/>
      <c r="AX470" s="338"/>
      <c r="AY470" s="338"/>
      <c r="AZ470" s="338"/>
      <c r="BA470" s="340"/>
      <c r="BB470" s="419"/>
      <c r="BC470" s="340"/>
      <c r="BD470" s="340"/>
      <c r="BE470" s="340"/>
      <c r="BF470" s="340"/>
      <c r="BG470" s="340"/>
      <c r="BH470" s="340"/>
      <c r="BI470" s="340"/>
      <c r="BJ470" s="340"/>
      <c r="BK470" s="340"/>
      <c r="BL470" s="340"/>
      <c r="BM470" s="340"/>
      <c r="BN470" s="340"/>
      <c r="BO470" s="340"/>
      <c r="BP470" s="340"/>
      <c r="BQ470" s="340"/>
      <c r="BR470" s="340"/>
      <c r="BS470" s="340"/>
      <c r="BT470" s="340"/>
      <c r="BU470" s="340"/>
      <c r="BV470" s="340"/>
      <c r="BW470" s="340"/>
      <c r="BX470" s="340"/>
      <c r="BY470" s="340"/>
      <c r="BZ470" s="341"/>
      <c r="CA470" s="341"/>
      <c r="CB470" s="341"/>
      <c r="CC470" s="341"/>
      <c r="CD470" s="341"/>
      <c r="CE470" s="341"/>
      <c r="CF470" s="341"/>
      <c r="CG470" s="341"/>
      <c r="CH470" s="341"/>
      <c r="CI470" s="341"/>
      <c r="CJ470" s="341"/>
      <c r="CK470" s="341"/>
      <c r="CL470" s="341"/>
      <c r="CM470" s="341"/>
      <c r="CN470" s="341"/>
      <c r="CO470" s="341"/>
      <c r="CP470" s="341"/>
      <c r="CQ470" s="341"/>
      <c r="CR470" s="341"/>
      <c r="CS470" s="341"/>
      <c r="CT470" s="341"/>
      <c r="CU470" s="341"/>
      <c r="CV470" s="341"/>
      <c r="CW470" s="341"/>
      <c r="CX470" s="341"/>
      <c r="CY470" s="341"/>
      <c r="CZ470" s="341"/>
    </row>
    <row r="471" s="345" customFormat="true" ht="25.15" customHeight="true" x14ac:dyDescent="0.2">
      <c r="C471" s="1077" t="s">
        <v>224</v>
      </c>
      <c r="D471" s="1078"/>
      <c r="E471" s="654">
        <v>6.2896764684556936E-3</v>
      </c>
      <c r="F471" s="612"/>
      <c r="G471" s="612"/>
      <c r="H471" s="1078" t="s">
        <v>318</v>
      </c>
      <c r="I471" s="1078"/>
      <c r="J471" s="658">
        <v>3.8434498606226573E-2</v>
      </c>
      <c r="K471" s="612"/>
      <c r="L471" s="612"/>
      <c r="M471" s="1078" t="s">
        <v>323</v>
      </c>
      <c r="N471" s="1078"/>
      <c r="O471" s="659">
        <v>-4.8893528842261877E-2</v>
      </c>
      <c r="P471" s="612"/>
      <c r="Q471" s="612"/>
      <c r="Z471" s="338"/>
      <c r="AA471" s="338"/>
      <c r="AB471" s="338"/>
      <c r="AC471" s="338"/>
      <c r="AD471" s="338"/>
      <c r="AE471" s="338"/>
      <c r="AF471" s="338"/>
      <c r="AG471" s="338"/>
      <c r="AH471" s="338"/>
      <c r="AI471" s="338"/>
      <c r="AJ471" s="338"/>
      <c r="AK471" s="338"/>
      <c r="AL471" s="338"/>
      <c r="AM471" s="338"/>
      <c r="AN471" s="338"/>
      <c r="AO471" s="338"/>
      <c r="AP471" s="338"/>
      <c r="AQ471" s="338"/>
      <c r="AR471" s="338"/>
      <c r="AS471" s="338"/>
      <c r="AT471" s="338"/>
      <c r="AU471" s="338"/>
      <c r="AV471" s="338"/>
      <c r="AW471" s="338"/>
      <c r="AX471" s="338"/>
      <c r="AY471" s="338"/>
      <c r="AZ471" s="338"/>
      <c r="BA471" s="340"/>
      <c r="BB471" s="419"/>
      <c r="BC471" s="340"/>
      <c r="BD471" s="340"/>
      <c r="BE471" s="340"/>
      <c r="BF471" s="340"/>
      <c r="BG471" s="340"/>
      <c r="BH471" s="340"/>
      <c r="BI471" s="340"/>
      <c r="BJ471" s="340"/>
      <c r="BK471" s="340"/>
      <c r="BL471" s="340"/>
      <c r="BM471" s="340"/>
      <c r="BN471" s="340"/>
      <c r="BO471" s="340"/>
      <c r="BP471" s="340"/>
      <c r="BQ471" s="340"/>
      <c r="BR471" s="340"/>
      <c r="BS471" s="340"/>
      <c r="BT471" s="340"/>
      <c r="BU471" s="340"/>
      <c r="BV471" s="340"/>
      <c r="BW471" s="340"/>
      <c r="BX471" s="340"/>
      <c r="BY471" s="340"/>
      <c r="BZ471" s="341"/>
      <c r="CA471" s="341"/>
      <c r="CB471" s="341"/>
      <c r="CC471" s="341"/>
      <c r="CD471" s="341"/>
      <c r="CE471" s="341"/>
      <c r="CF471" s="341"/>
      <c r="CG471" s="341"/>
      <c r="CH471" s="341"/>
      <c r="CI471" s="341"/>
      <c r="CJ471" s="341"/>
      <c r="CK471" s="341"/>
      <c r="CL471" s="341"/>
      <c r="CM471" s="341"/>
      <c r="CN471" s="341"/>
      <c r="CO471" s="341"/>
      <c r="CP471" s="341"/>
      <c r="CQ471" s="341"/>
      <c r="CR471" s="341"/>
      <c r="CS471" s="341"/>
      <c r="CT471" s="341"/>
      <c r="CU471" s="341"/>
      <c r="CV471" s="341"/>
      <c r="CW471" s="341"/>
      <c r="CX471" s="341"/>
      <c r="CY471" s="341"/>
      <c r="CZ471" s="341"/>
    </row>
    <row r="472" s="345" customFormat="true" ht="25.15" customHeight="true" x14ac:dyDescent="0.2">
      <c r="C472" s="1077" t="s">
        <v>228</v>
      </c>
      <c r="D472" s="1078"/>
      <c r="E472" s="657">
        <v>0.28286103228835063</v>
      </c>
      <c r="F472" s="612"/>
      <c r="G472" s="612"/>
      <c r="H472" s="1078" t="s">
        <v>209</v>
      </c>
      <c r="I472" s="1078"/>
      <c r="J472" s="658">
        <v>-3.4952513471767283E-2</v>
      </c>
      <c r="K472" s="612"/>
      <c r="L472" s="612"/>
      <c r="M472" s="1078" t="s">
        <v>339</v>
      </c>
      <c r="N472" s="1078"/>
      <c r="O472" s="659">
        <v>-4.291528554160718E-2</v>
      </c>
      <c r="P472" s="612"/>
      <c r="Q472" s="612"/>
      <c r="Z472" s="338"/>
      <c r="AA472" s="338"/>
      <c r="AB472" s="338"/>
      <c r="AC472" s="338"/>
      <c r="AD472" s="338"/>
      <c r="AE472" s="338"/>
      <c r="AF472" s="338"/>
      <c r="AG472" s="338"/>
      <c r="AH472" s="338"/>
      <c r="AI472" s="338"/>
      <c r="AJ472" s="338"/>
      <c r="AK472" s="338"/>
      <c r="AL472" s="338"/>
      <c r="AM472" s="338"/>
      <c r="AN472" s="338"/>
      <c r="AO472" s="338"/>
      <c r="AP472" s="338"/>
      <c r="AQ472" s="338"/>
      <c r="AR472" s="338"/>
      <c r="AS472" s="338"/>
      <c r="AT472" s="338"/>
      <c r="AU472" s="338"/>
      <c r="AV472" s="338"/>
      <c r="AW472" s="338"/>
      <c r="AX472" s="338"/>
      <c r="AY472" s="338"/>
      <c r="AZ472" s="338"/>
      <c r="BA472" s="340"/>
      <c r="BB472" s="419"/>
      <c r="BC472" s="340"/>
      <c r="BD472" s="340"/>
      <c r="BE472" s="340"/>
      <c r="BF472" s="340"/>
      <c r="BG472" s="340"/>
      <c r="BH472" s="340"/>
      <c r="BI472" s="340"/>
      <c r="BJ472" s="340"/>
      <c r="BK472" s="340"/>
      <c r="BL472" s="340"/>
      <c r="BM472" s="340"/>
      <c r="BN472" s="340"/>
      <c r="BO472" s="340"/>
      <c r="BP472" s="340"/>
      <c r="BQ472" s="340"/>
      <c r="BR472" s="340"/>
      <c r="BS472" s="340"/>
      <c r="BT472" s="340"/>
      <c r="BU472" s="340"/>
      <c r="BV472" s="340"/>
      <c r="BW472" s="340"/>
      <c r="BX472" s="340"/>
      <c r="BY472" s="340"/>
      <c r="BZ472" s="341"/>
      <c r="CA472" s="341"/>
      <c r="CB472" s="341"/>
      <c r="CC472" s="341"/>
      <c r="CD472" s="341"/>
      <c r="CE472" s="341"/>
      <c r="CF472" s="341"/>
      <c r="CG472" s="341"/>
      <c r="CH472" s="341"/>
      <c r="CI472" s="341"/>
      <c r="CJ472" s="341"/>
      <c r="CK472" s="341"/>
      <c r="CL472" s="341"/>
      <c r="CM472" s="341"/>
      <c r="CN472" s="341"/>
      <c r="CO472" s="341"/>
      <c r="CP472" s="341"/>
      <c r="CQ472" s="341"/>
      <c r="CR472" s="341"/>
      <c r="CS472" s="341"/>
      <c r="CT472" s="341"/>
      <c r="CU472" s="341"/>
      <c r="CV472" s="341"/>
      <c r="CW472" s="341"/>
      <c r="CX472" s="341"/>
      <c r="CY472" s="341"/>
      <c r="CZ472" s="341"/>
    </row>
    <row r="473" s="345" customFormat="true" ht="25.15" customHeight="true" x14ac:dyDescent="0.2">
      <c r="C473" s="1077" t="s">
        <v>302</v>
      </c>
      <c r="D473" s="1078"/>
      <c r="E473" s="657">
        <v>3.1433428952064905E-2</v>
      </c>
      <c r="F473" s="612"/>
      <c r="G473" s="612"/>
      <c r="H473" s="1078" t="s">
        <v>342</v>
      </c>
      <c r="I473" s="1078"/>
      <c r="J473" s="658">
        <v>3.4367716040013215E-2</v>
      </c>
      <c r="K473" s="612"/>
      <c r="L473" s="612"/>
      <c r="M473" s="1078" t="s">
        <v>335</v>
      </c>
      <c r="N473" s="1078"/>
      <c r="O473" s="659">
        <v>3.7516749394525907E-2</v>
      </c>
      <c r="P473" s="612"/>
      <c r="Q473" s="612"/>
      <c r="Z473" s="338"/>
      <c r="AA473" s="338"/>
      <c r="AB473" s="338"/>
      <c r="AC473" s="338"/>
      <c r="AD473" s="338"/>
      <c r="AE473" s="338"/>
      <c r="AF473" s="338"/>
      <c r="AG473" s="338"/>
      <c r="AH473" s="338"/>
      <c r="AI473" s="338"/>
      <c r="AJ473" s="338"/>
      <c r="AK473" s="338"/>
      <c r="AL473" s="338"/>
      <c r="AM473" s="338"/>
      <c r="AN473" s="338"/>
      <c r="AO473" s="338"/>
      <c r="AP473" s="338"/>
      <c r="AQ473" s="338"/>
      <c r="AR473" s="338"/>
      <c r="AS473" s="338"/>
      <c r="AT473" s="338"/>
      <c r="AU473" s="338"/>
      <c r="AV473" s="338"/>
      <c r="AW473" s="338"/>
      <c r="AX473" s="338"/>
      <c r="AY473" s="338"/>
      <c r="AZ473" s="338"/>
      <c r="BA473" s="340"/>
      <c r="BB473" s="419"/>
      <c r="BC473" s="340"/>
      <c r="BD473" s="340"/>
      <c r="BE473" s="340"/>
      <c r="BF473" s="340"/>
      <c r="BG473" s="340"/>
      <c r="BH473" s="340"/>
      <c r="BI473" s="340"/>
      <c r="BJ473" s="340"/>
      <c r="BK473" s="340"/>
      <c r="BL473" s="340"/>
      <c r="BM473" s="340"/>
      <c r="BN473" s="340"/>
      <c r="BO473" s="340"/>
      <c r="BP473" s="340"/>
      <c r="BQ473" s="340"/>
      <c r="BR473" s="340"/>
      <c r="BS473" s="340"/>
      <c r="BT473" s="340"/>
      <c r="BU473" s="340"/>
      <c r="BV473" s="340"/>
      <c r="BW473" s="340"/>
      <c r="BX473" s="340"/>
      <c r="BY473" s="340"/>
      <c r="BZ473" s="341"/>
      <c r="CA473" s="341"/>
      <c r="CB473" s="341"/>
      <c r="CC473" s="341"/>
      <c r="CD473" s="341"/>
      <c r="CE473" s="341"/>
      <c r="CF473" s="341"/>
      <c r="CG473" s="341"/>
      <c r="CH473" s="341"/>
      <c r="CI473" s="341"/>
      <c r="CJ473" s="341"/>
      <c r="CK473" s="341"/>
      <c r="CL473" s="341"/>
      <c r="CM473" s="341"/>
      <c r="CN473" s="341"/>
      <c r="CO473" s="341"/>
      <c r="CP473" s="341"/>
      <c r="CQ473" s="341"/>
      <c r="CR473" s="341"/>
      <c r="CS473" s="341"/>
      <c r="CT473" s="341"/>
      <c r="CU473" s="341"/>
      <c r="CV473" s="341"/>
      <c r="CW473" s="341"/>
      <c r="CX473" s="341"/>
      <c r="CY473" s="341"/>
      <c r="CZ473" s="341"/>
    </row>
    <row r="474" s="345" customFormat="true" ht="25.15" customHeight="true" x14ac:dyDescent="0.2">
      <c r="C474" s="1077" t="s">
        <v>210</v>
      </c>
      <c r="D474" s="1078"/>
      <c r="E474" s="657">
        <v>4.0068586413784409E-4</v>
      </c>
      <c r="F474" s="612"/>
      <c r="G474" s="612"/>
      <c r="H474" s="1078" t="s">
        <v>319</v>
      </c>
      <c r="I474" s="1078"/>
      <c r="J474" s="658">
        <v>3.3821325588343248E-2</v>
      </c>
      <c r="K474" s="612"/>
      <c r="L474" s="612"/>
      <c r="M474" s="1078" t="s">
        <v>345</v>
      </c>
      <c r="N474" s="1078"/>
      <c r="O474" s="659">
        <v>-3.4615155789346749E-2</v>
      </c>
      <c r="P474" s="612"/>
      <c r="Q474" s="612"/>
      <c r="Z474" s="338"/>
      <c r="AA474" s="338"/>
      <c r="AB474" s="338"/>
      <c r="AC474" s="338"/>
      <c r="AD474" s="338"/>
      <c r="AE474" s="338"/>
      <c r="AF474" s="338"/>
      <c r="AG474" s="338"/>
      <c r="AH474" s="338"/>
      <c r="AI474" s="338"/>
      <c r="AJ474" s="338"/>
      <c r="AK474" s="338"/>
      <c r="AL474" s="338"/>
      <c r="AM474" s="338"/>
      <c r="AN474" s="338"/>
      <c r="AO474" s="338"/>
      <c r="AP474" s="338"/>
      <c r="AQ474" s="338"/>
      <c r="AR474" s="338"/>
      <c r="AS474" s="338"/>
      <c r="AT474" s="338"/>
      <c r="AU474" s="338"/>
      <c r="AV474" s="338"/>
      <c r="AW474" s="338"/>
      <c r="AX474" s="338"/>
      <c r="AY474" s="338"/>
      <c r="AZ474" s="338"/>
      <c r="BA474" s="340"/>
      <c r="BB474" s="419"/>
      <c r="BC474" s="340"/>
      <c r="BD474" s="340"/>
      <c r="BE474" s="340"/>
      <c r="BF474" s="340"/>
      <c r="BG474" s="340"/>
      <c r="BH474" s="340"/>
      <c r="BI474" s="340"/>
      <c r="BJ474" s="340"/>
      <c r="BK474" s="340"/>
      <c r="BL474" s="340"/>
      <c r="BM474" s="340"/>
      <c r="BN474" s="340"/>
      <c r="BO474" s="340"/>
      <c r="BP474" s="340"/>
      <c r="BQ474" s="340"/>
      <c r="BR474" s="340"/>
      <c r="BS474" s="340"/>
      <c r="BT474" s="340"/>
      <c r="BU474" s="340"/>
      <c r="BV474" s="340"/>
      <c r="BW474" s="340"/>
      <c r="BX474" s="340"/>
      <c r="BY474" s="340"/>
      <c r="BZ474" s="341"/>
      <c r="CA474" s="341"/>
      <c r="CB474" s="341"/>
      <c r="CC474" s="341"/>
      <c r="CD474" s="341"/>
      <c r="CE474" s="341"/>
      <c r="CF474" s="341"/>
      <c r="CG474" s="341"/>
      <c r="CH474" s="341"/>
      <c r="CI474" s="341"/>
      <c r="CJ474" s="341"/>
      <c r="CK474" s="341"/>
      <c r="CL474" s="341"/>
      <c r="CM474" s="341"/>
      <c r="CN474" s="341"/>
      <c r="CO474" s="341"/>
      <c r="CP474" s="341"/>
      <c r="CQ474" s="341"/>
      <c r="CR474" s="341"/>
      <c r="CS474" s="341"/>
      <c r="CT474" s="341"/>
      <c r="CU474" s="341"/>
      <c r="CV474" s="341"/>
      <c r="CW474" s="341"/>
      <c r="CX474" s="341"/>
      <c r="CY474" s="341"/>
      <c r="CZ474" s="341"/>
    </row>
    <row r="475" s="345" customFormat="true" ht="25.15" customHeight="true" x14ac:dyDescent="0.2">
      <c r="C475" s="1077" t="s">
        <v>281</v>
      </c>
      <c r="D475" s="1078"/>
      <c r="E475" s="657">
        <v>0.26861018461688763</v>
      </c>
      <c r="F475" s="612"/>
      <c r="G475" s="612"/>
      <c r="H475" s="1078" t="s">
        <v>225</v>
      </c>
      <c r="I475" s="1078"/>
      <c r="J475" s="658">
        <v>-3.2849823112814536E-2</v>
      </c>
      <c r="K475" s="612"/>
      <c r="L475" s="612"/>
      <c r="M475" s="1078" t="s">
        <v>311</v>
      </c>
      <c r="N475" s="1078"/>
      <c r="O475" s="659">
        <v>3.3430816842895207E-2</v>
      </c>
      <c r="P475" s="612"/>
      <c r="Q475" s="612"/>
      <c r="Z475" s="338"/>
      <c r="AA475" s="338"/>
      <c r="AB475" s="338"/>
      <c r="AC475" s="338"/>
      <c r="AD475" s="338"/>
      <c r="AE475" s="338"/>
      <c r="AF475" s="338"/>
      <c r="AG475" s="338"/>
      <c r="AH475" s="338"/>
      <c r="AI475" s="338"/>
      <c r="AJ475" s="338"/>
      <c r="AK475" s="338"/>
      <c r="AL475" s="338"/>
      <c r="AM475" s="338"/>
      <c r="AN475" s="338"/>
      <c r="AO475" s="338"/>
      <c r="AP475" s="338"/>
      <c r="AQ475" s="338"/>
      <c r="AR475" s="338"/>
      <c r="AS475" s="338"/>
      <c r="AT475" s="338"/>
      <c r="AU475" s="338"/>
      <c r="AV475" s="338"/>
      <c r="AW475" s="338"/>
      <c r="AX475" s="338"/>
      <c r="AY475" s="338"/>
      <c r="AZ475" s="338"/>
      <c r="BA475" s="340"/>
      <c r="BB475" s="419"/>
      <c r="BC475" s="340"/>
      <c r="BD475" s="340"/>
      <c r="BE475" s="340"/>
      <c r="BF475" s="340"/>
      <c r="BG475" s="340"/>
      <c r="BH475" s="340"/>
      <c r="BI475" s="340"/>
      <c r="BJ475" s="340"/>
      <c r="BK475" s="340"/>
      <c r="BL475" s="340"/>
      <c r="BM475" s="340"/>
      <c r="BN475" s="340"/>
      <c r="BO475" s="340"/>
      <c r="BP475" s="340"/>
      <c r="BQ475" s="340"/>
      <c r="BR475" s="340"/>
      <c r="BS475" s="340"/>
      <c r="BT475" s="340"/>
      <c r="BU475" s="340"/>
      <c r="BV475" s="340"/>
      <c r="BW475" s="340"/>
      <c r="BX475" s="340"/>
      <c r="BY475" s="340"/>
      <c r="BZ475" s="341"/>
      <c r="CA475" s="341"/>
      <c r="CB475" s="341"/>
      <c r="CC475" s="341"/>
      <c r="CD475" s="341"/>
      <c r="CE475" s="341"/>
      <c r="CF475" s="341"/>
      <c r="CG475" s="341"/>
      <c r="CH475" s="341"/>
      <c r="CI475" s="341"/>
      <c r="CJ475" s="341"/>
      <c r="CK475" s="341"/>
      <c r="CL475" s="341"/>
      <c r="CM475" s="341"/>
      <c r="CN475" s="341"/>
      <c r="CO475" s="341"/>
      <c r="CP475" s="341"/>
      <c r="CQ475" s="341"/>
      <c r="CR475" s="341"/>
      <c r="CS475" s="341"/>
      <c r="CT475" s="341"/>
      <c r="CU475" s="341"/>
      <c r="CV475" s="341"/>
      <c r="CW475" s="341"/>
      <c r="CX475" s="341"/>
      <c r="CY475" s="341"/>
      <c r="CZ475" s="341"/>
    </row>
    <row r="476" s="345" customFormat="true" ht="25.15" customHeight="true" x14ac:dyDescent="0.2">
      <c r="C476" s="1077" t="s">
        <v>230</v>
      </c>
      <c r="D476" s="1078"/>
      <c r="E476" s="657">
        <v>4.1039998257000061E-2</v>
      </c>
      <c r="F476" s="612"/>
      <c r="G476" s="612"/>
      <c r="H476" s="1078" t="s">
        <v>300</v>
      </c>
      <c r="I476" s="1078"/>
      <c r="J476" s="658">
        <v>3.2422910529630922E-2</v>
      </c>
      <c r="K476" s="612"/>
      <c r="L476" s="612"/>
      <c r="M476" s="1078" t="s">
        <v>309</v>
      </c>
      <c r="N476" s="1078"/>
      <c r="O476" s="659">
        <v>3.3349090044452273E-2</v>
      </c>
      <c r="P476" s="612"/>
      <c r="Q476" s="612"/>
      <c r="Z476" s="338"/>
      <c r="AA476" s="338"/>
      <c r="AB476" s="338"/>
      <c r="AC476" s="338"/>
      <c r="AD476" s="338"/>
      <c r="AE476" s="338"/>
      <c r="AF476" s="338"/>
      <c r="AG476" s="338"/>
      <c r="AH476" s="338"/>
      <c r="AI476" s="338"/>
      <c r="AJ476" s="338"/>
      <c r="AK476" s="338"/>
      <c r="AL476" s="338"/>
      <c r="AM476" s="338"/>
      <c r="AN476" s="338"/>
      <c r="AO476" s="338"/>
      <c r="AP476" s="338"/>
      <c r="AQ476" s="338"/>
      <c r="AR476" s="338"/>
      <c r="AS476" s="338"/>
      <c r="AT476" s="338"/>
      <c r="AU476" s="338"/>
      <c r="AV476" s="338"/>
      <c r="AW476" s="338"/>
      <c r="AX476" s="338"/>
      <c r="AY476" s="338"/>
      <c r="AZ476" s="338"/>
      <c r="BA476" s="340"/>
      <c r="BB476" s="419"/>
      <c r="BC476" s="340"/>
      <c r="BD476" s="340"/>
      <c r="BE476" s="340"/>
      <c r="BF476" s="340"/>
      <c r="BG476" s="340"/>
      <c r="BH476" s="340"/>
      <c r="BI476" s="340"/>
      <c r="BJ476" s="340"/>
      <c r="BK476" s="340"/>
      <c r="BL476" s="340"/>
      <c r="BM476" s="340"/>
      <c r="BN476" s="340"/>
      <c r="BO476" s="340"/>
      <c r="BP476" s="340"/>
      <c r="BQ476" s="340"/>
      <c r="BR476" s="340"/>
      <c r="BS476" s="340"/>
      <c r="BT476" s="340"/>
      <c r="BU476" s="340"/>
      <c r="BV476" s="340"/>
      <c r="BW476" s="340"/>
      <c r="BX476" s="340"/>
      <c r="BY476" s="340"/>
      <c r="BZ476" s="341"/>
      <c r="CA476" s="341"/>
      <c r="CB476" s="341"/>
      <c r="CC476" s="341"/>
      <c r="CD476" s="341"/>
      <c r="CE476" s="341"/>
      <c r="CF476" s="341"/>
      <c r="CG476" s="341"/>
      <c r="CH476" s="341"/>
      <c r="CI476" s="341"/>
      <c r="CJ476" s="341"/>
      <c r="CK476" s="341"/>
      <c r="CL476" s="341"/>
      <c r="CM476" s="341"/>
      <c r="CN476" s="341"/>
      <c r="CO476" s="341"/>
      <c r="CP476" s="341"/>
      <c r="CQ476" s="341"/>
      <c r="CR476" s="341"/>
      <c r="CS476" s="341"/>
      <c r="CT476" s="341"/>
      <c r="CU476" s="341"/>
      <c r="CV476" s="341"/>
      <c r="CW476" s="341"/>
      <c r="CX476" s="341"/>
      <c r="CY476" s="341"/>
      <c r="CZ476" s="341"/>
    </row>
    <row r="477" s="345" customFormat="true" ht="25.15" customHeight="true" x14ac:dyDescent="0.2">
      <c r="C477" s="1077" t="s">
        <v>335</v>
      </c>
      <c r="D477" s="1078"/>
      <c r="E477" s="657">
        <v>4.8171033894698541E-5</v>
      </c>
      <c r="F477" s="612"/>
      <c r="G477" s="612"/>
      <c r="H477" s="1078" t="s">
        <v>229</v>
      </c>
      <c r="I477" s="1078"/>
      <c r="J477" s="658">
        <v>-3.216325580873014E-2</v>
      </c>
      <c r="K477" s="612"/>
      <c r="L477" s="612"/>
      <c r="M477" s="1078" t="s">
        <v>327</v>
      </c>
      <c r="N477" s="1078"/>
      <c r="O477" s="659">
        <v>3.3263299253154265E-2</v>
      </c>
      <c r="P477" s="612"/>
      <c r="Q477" s="612"/>
      <c r="Z477" s="338"/>
      <c r="AA477" s="338"/>
      <c r="AB477" s="338"/>
      <c r="AC477" s="338"/>
      <c r="AD477" s="338"/>
      <c r="AE477" s="338"/>
      <c r="AF477" s="338"/>
      <c r="AG477" s="338"/>
      <c r="AH477" s="338"/>
      <c r="AI477" s="338"/>
      <c r="AJ477" s="338"/>
      <c r="AK477" s="338"/>
      <c r="AL477" s="338"/>
      <c r="AM477" s="338"/>
      <c r="AN477" s="338"/>
      <c r="AO477" s="338"/>
      <c r="AP477" s="338"/>
      <c r="AQ477" s="338"/>
      <c r="AR477" s="338"/>
      <c r="AS477" s="338"/>
      <c r="AT477" s="338"/>
      <c r="AU477" s="338"/>
      <c r="AV477" s="338"/>
      <c r="AW477" s="338"/>
      <c r="AX477" s="338"/>
      <c r="AY477" s="338"/>
      <c r="AZ477" s="338"/>
      <c r="BA477" s="340"/>
      <c r="BB477" s="419"/>
      <c r="BC477" s="340"/>
      <c r="BD477" s="340"/>
      <c r="BE477" s="340"/>
      <c r="BF477" s="340"/>
      <c r="BG477" s="340"/>
      <c r="BH477" s="340"/>
      <c r="BI477" s="340"/>
      <c r="BJ477" s="340"/>
      <c r="BK477" s="340"/>
      <c r="BL477" s="340"/>
      <c r="BM477" s="340"/>
      <c r="BN477" s="340"/>
      <c r="BO477" s="340"/>
      <c r="BP477" s="340"/>
      <c r="BQ477" s="340"/>
      <c r="BR477" s="340"/>
      <c r="BS477" s="340"/>
      <c r="BT477" s="340"/>
      <c r="BU477" s="340"/>
      <c r="BV477" s="340"/>
      <c r="BW477" s="340"/>
      <c r="BX477" s="340"/>
      <c r="BY477" s="340"/>
      <c r="BZ477" s="341"/>
      <c r="CA477" s="341"/>
      <c r="CB477" s="341"/>
      <c r="CC477" s="341"/>
      <c r="CD477" s="341"/>
      <c r="CE477" s="341"/>
      <c r="CF477" s="341"/>
      <c r="CG477" s="341"/>
      <c r="CH477" s="341"/>
      <c r="CI477" s="341"/>
      <c r="CJ477" s="341"/>
      <c r="CK477" s="341"/>
      <c r="CL477" s="341"/>
      <c r="CM477" s="341"/>
      <c r="CN477" s="341"/>
      <c r="CO477" s="341"/>
      <c r="CP477" s="341"/>
      <c r="CQ477" s="341"/>
      <c r="CR477" s="341"/>
      <c r="CS477" s="341"/>
      <c r="CT477" s="341"/>
      <c r="CU477" s="341"/>
      <c r="CV477" s="341"/>
      <c r="CW477" s="341"/>
      <c r="CX477" s="341"/>
      <c r="CY477" s="341"/>
      <c r="CZ477" s="341"/>
    </row>
    <row r="478" s="345" customFormat="true" ht="25.15" customHeight="true" x14ac:dyDescent="0.2">
      <c r="C478" s="1077" t="s">
        <v>213</v>
      </c>
      <c r="D478" s="1078"/>
      <c r="E478" s="657">
        <v>1.5391200348227505E-3</v>
      </c>
      <c r="F478" s="612"/>
      <c r="G478" s="612"/>
      <c r="H478" s="1078" t="s">
        <v>344</v>
      </c>
      <c r="I478" s="1078"/>
      <c r="J478" s="658">
        <v>-2.4156574654260798E-2</v>
      </c>
      <c r="K478" s="612"/>
      <c r="L478" s="612"/>
      <c r="M478" s="1078" t="s">
        <v>209</v>
      </c>
      <c r="N478" s="1078"/>
      <c r="O478" s="659">
        <v>2.8871417061296305E-2</v>
      </c>
      <c r="P478" s="612"/>
      <c r="Q478" s="612"/>
      <c r="Z478" s="338"/>
      <c r="AA478" s="338"/>
      <c r="AB478" s="338"/>
      <c r="AC478" s="338"/>
      <c r="AD478" s="338"/>
      <c r="AE478" s="338"/>
      <c r="AF478" s="338"/>
      <c r="AG478" s="338"/>
      <c r="AH478" s="338"/>
      <c r="AI478" s="338"/>
      <c r="AJ478" s="338"/>
      <c r="AK478" s="338"/>
      <c r="AL478" s="338"/>
      <c r="AM478" s="338"/>
      <c r="AN478" s="338"/>
      <c r="AO478" s="338"/>
      <c r="AP478" s="338"/>
      <c r="AQ478" s="338"/>
      <c r="AR478" s="338"/>
      <c r="AS478" s="338"/>
      <c r="AT478" s="338"/>
      <c r="AU478" s="338"/>
      <c r="AV478" s="338"/>
      <c r="AW478" s="338"/>
      <c r="AX478" s="338"/>
      <c r="AY478" s="338"/>
      <c r="AZ478" s="338"/>
      <c r="BA478" s="340"/>
      <c r="BB478" s="419"/>
      <c r="BC478" s="340"/>
      <c r="BD478" s="340"/>
      <c r="BE478" s="340"/>
      <c r="BF478" s="340"/>
      <c r="BG478" s="340"/>
      <c r="BH478" s="340"/>
      <c r="BI478" s="340"/>
      <c r="BJ478" s="340"/>
      <c r="BK478" s="340"/>
      <c r="BL478" s="340"/>
      <c r="BM478" s="340"/>
      <c r="BN478" s="340"/>
      <c r="BO478" s="340"/>
      <c r="BP478" s="340"/>
      <c r="BQ478" s="340"/>
      <c r="BR478" s="340"/>
      <c r="BS478" s="340"/>
      <c r="BT478" s="340"/>
      <c r="BU478" s="340"/>
      <c r="BV478" s="340"/>
      <c r="BW478" s="340"/>
      <c r="BX478" s="340"/>
      <c r="BY478" s="340"/>
      <c r="BZ478" s="341"/>
      <c r="CA478" s="341"/>
      <c r="CB478" s="341"/>
      <c r="CC478" s="341"/>
      <c r="CD478" s="341"/>
      <c r="CE478" s="341"/>
      <c r="CF478" s="341"/>
      <c r="CG478" s="341"/>
      <c r="CH478" s="341"/>
      <c r="CI478" s="341"/>
      <c r="CJ478" s="341"/>
      <c r="CK478" s="341"/>
      <c r="CL478" s="341"/>
      <c r="CM478" s="341"/>
      <c r="CN478" s="341"/>
      <c r="CO478" s="341"/>
      <c r="CP478" s="341"/>
      <c r="CQ478" s="341"/>
      <c r="CR478" s="341"/>
      <c r="CS478" s="341"/>
      <c r="CT478" s="341"/>
      <c r="CU478" s="341"/>
      <c r="CV478" s="341"/>
      <c r="CW478" s="341"/>
      <c r="CX478" s="341"/>
      <c r="CY478" s="341"/>
      <c r="CZ478" s="341"/>
    </row>
    <row r="479" s="345" customFormat="true" ht="25.15" customHeight="true" x14ac:dyDescent="0.2">
      <c r="C479" s="1077" t="s">
        <v>216</v>
      </c>
      <c r="D479" s="1078"/>
      <c r="E479" s="657">
        <v>0.16216678054169645</v>
      </c>
      <c r="F479" s="612"/>
      <c r="G479" s="612"/>
      <c r="H479" s="1078" t="s">
        <v>346</v>
      </c>
      <c r="I479" s="1078"/>
      <c r="J479" s="658">
        <v>2.2698469372597434E-2</v>
      </c>
      <c r="K479" s="612"/>
      <c r="L479" s="612"/>
      <c r="M479" s="1078" t="s">
        <v>213</v>
      </c>
      <c r="N479" s="1078"/>
      <c r="O479" s="659">
        <v>-2.6645783548658365E-2</v>
      </c>
      <c r="P479" s="612"/>
      <c r="Q479" s="612"/>
      <c r="Z479" s="338"/>
      <c r="AA479" s="338"/>
      <c r="AB479" s="338"/>
      <c r="AC479" s="338"/>
      <c r="AD479" s="338"/>
      <c r="AE479" s="338"/>
      <c r="AF479" s="338"/>
      <c r="AG479" s="338"/>
      <c r="AH479" s="338"/>
      <c r="AI479" s="338"/>
      <c r="AJ479" s="338"/>
      <c r="AK479" s="338"/>
      <c r="AL479" s="338"/>
      <c r="AM479" s="338"/>
      <c r="AN479" s="338"/>
      <c r="AO479" s="338"/>
      <c r="AP479" s="338"/>
      <c r="AQ479" s="338"/>
      <c r="AR479" s="338"/>
      <c r="AS479" s="338"/>
      <c r="AT479" s="338"/>
      <c r="AU479" s="338"/>
      <c r="AV479" s="338"/>
      <c r="AW479" s="338"/>
      <c r="AX479" s="338"/>
      <c r="AY479" s="338"/>
      <c r="AZ479" s="338"/>
      <c r="BA479" s="340"/>
      <c r="BB479" s="419"/>
      <c r="BC479" s="340"/>
      <c r="BD479" s="340"/>
      <c r="BE479" s="340"/>
      <c r="BF479" s="340"/>
      <c r="BG479" s="340"/>
      <c r="BH479" s="340"/>
      <c r="BI479" s="340"/>
      <c r="BJ479" s="340"/>
      <c r="BK479" s="340"/>
      <c r="BL479" s="340"/>
      <c r="BM479" s="340"/>
      <c r="BN479" s="340"/>
      <c r="BO479" s="340"/>
      <c r="BP479" s="340"/>
      <c r="BQ479" s="340"/>
      <c r="BR479" s="340"/>
      <c r="BS479" s="340"/>
      <c r="BT479" s="340"/>
      <c r="BU479" s="340"/>
      <c r="BV479" s="340"/>
      <c r="BW479" s="340"/>
      <c r="BX479" s="340"/>
      <c r="BY479" s="340"/>
      <c r="BZ479" s="341"/>
      <c r="CA479" s="341"/>
      <c r="CB479" s="341"/>
      <c r="CC479" s="341"/>
      <c r="CD479" s="341"/>
      <c r="CE479" s="341"/>
      <c r="CF479" s="341"/>
      <c r="CG479" s="341"/>
      <c r="CH479" s="341"/>
      <c r="CI479" s="341"/>
      <c r="CJ479" s="341"/>
      <c r="CK479" s="341"/>
      <c r="CL479" s="341"/>
      <c r="CM479" s="341"/>
      <c r="CN479" s="341"/>
      <c r="CO479" s="341"/>
      <c r="CP479" s="341"/>
      <c r="CQ479" s="341"/>
      <c r="CR479" s="341"/>
      <c r="CS479" s="341"/>
      <c r="CT479" s="341"/>
      <c r="CU479" s="341"/>
      <c r="CV479" s="341"/>
      <c r="CW479" s="341"/>
      <c r="CX479" s="341"/>
      <c r="CY479" s="341"/>
      <c r="CZ479" s="341"/>
    </row>
    <row r="480" s="345" customFormat="true" ht="25.15" customHeight="true" x14ac:dyDescent="0.2">
      <c r="C480" s="1077" t="s">
        <v>225</v>
      </c>
      <c r="D480" s="1078"/>
      <c r="E480" s="657">
        <v>5.0897067238539258E-3</v>
      </c>
      <c r="F480" s="612"/>
      <c r="G480" s="612"/>
      <c r="H480" s="1078" t="s">
        <v>210</v>
      </c>
      <c r="I480" s="1078"/>
      <c r="J480" s="658">
        <v>2.2686655788547661E-2</v>
      </c>
      <c r="K480" s="612"/>
      <c r="L480" s="612"/>
      <c r="M480" s="1078" t="s">
        <v>347</v>
      </c>
      <c r="N480" s="1078"/>
      <c r="O480" s="659">
        <v>-2.6390414764427026E-2</v>
      </c>
      <c r="P480" s="612"/>
      <c r="Q480" s="612"/>
      <c r="Z480" s="338"/>
      <c r="AA480" s="338"/>
      <c r="AB480" s="338"/>
      <c r="AC480" s="338"/>
      <c r="AD480" s="338"/>
      <c r="AE480" s="338"/>
      <c r="AF480" s="338"/>
      <c r="AG480" s="338"/>
      <c r="AH480" s="338"/>
      <c r="AI480" s="338"/>
      <c r="AJ480" s="338"/>
      <c r="AK480" s="338"/>
      <c r="AL480" s="338"/>
      <c r="AM480" s="338"/>
      <c r="AN480" s="338"/>
      <c r="AO480" s="338"/>
      <c r="AP480" s="338"/>
      <c r="AQ480" s="338"/>
      <c r="AR480" s="338"/>
      <c r="AS480" s="338"/>
      <c r="AT480" s="338"/>
      <c r="AU480" s="338"/>
      <c r="AV480" s="338"/>
      <c r="AW480" s="338"/>
      <c r="AX480" s="338"/>
      <c r="AY480" s="338"/>
      <c r="AZ480" s="338"/>
      <c r="BA480" s="340"/>
      <c r="BB480" s="419"/>
      <c r="BC480" s="340"/>
      <c r="BD480" s="340"/>
      <c r="BE480" s="340"/>
      <c r="BF480" s="340"/>
      <c r="BG480" s="340"/>
      <c r="BH480" s="340"/>
      <c r="BI480" s="340"/>
      <c r="BJ480" s="340"/>
      <c r="BK480" s="340"/>
      <c r="BL480" s="340"/>
      <c r="BM480" s="340"/>
      <c r="BN480" s="340"/>
      <c r="BO480" s="340"/>
      <c r="BP480" s="340"/>
      <c r="BQ480" s="340"/>
      <c r="BR480" s="340"/>
      <c r="BS480" s="340"/>
      <c r="BT480" s="340"/>
      <c r="BU480" s="340"/>
      <c r="BV480" s="340"/>
      <c r="BW480" s="340"/>
      <c r="BX480" s="340"/>
      <c r="BY480" s="340"/>
      <c r="BZ480" s="341"/>
      <c r="CA480" s="341"/>
      <c r="CB480" s="341"/>
      <c r="CC480" s="341"/>
      <c r="CD480" s="341"/>
      <c r="CE480" s="341"/>
      <c r="CF480" s="341"/>
      <c r="CG480" s="341"/>
      <c r="CH480" s="341"/>
      <c r="CI480" s="341"/>
      <c r="CJ480" s="341"/>
      <c r="CK480" s="341"/>
      <c r="CL480" s="341"/>
      <c r="CM480" s="341"/>
      <c r="CN480" s="341"/>
      <c r="CO480" s="341"/>
      <c r="CP480" s="341"/>
      <c r="CQ480" s="341"/>
      <c r="CR480" s="341"/>
      <c r="CS480" s="341"/>
      <c r="CT480" s="341"/>
      <c r="CU480" s="341"/>
      <c r="CV480" s="341"/>
      <c r="CW480" s="341"/>
      <c r="CX480" s="341"/>
      <c r="CY480" s="341"/>
      <c r="CZ480" s="341"/>
    </row>
    <row r="481" s="345" customFormat="true" ht="25.15" customHeight="true" x14ac:dyDescent="0.2">
      <c r="C481" s="1077" t="s">
        <v>324</v>
      </c>
      <c r="D481" s="1078"/>
      <c r="E481" s="657">
        <v>1.0479091824804076E-3</v>
      </c>
      <c r="F481" s="612"/>
      <c r="G481" s="612"/>
      <c r="H481" s="1078" t="s">
        <v>338</v>
      </c>
      <c r="I481" s="1078"/>
      <c r="J481" s="658">
        <v>-2.2379113243929771E-2</v>
      </c>
      <c r="K481" s="612"/>
      <c r="L481" s="612"/>
      <c r="M481" s="1078" t="s">
        <v>229</v>
      </c>
      <c r="N481" s="1078"/>
      <c r="O481" s="659">
        <v>-2.3983324385788072E-2</v>
      </c>
      <c r="P481" s="612"/>
      <c r="Q481" s="612"/>
      <c r="Z481" s="338"/>
      <c r="AA481" s="338"/>
      <c r="AB481" s="338"/>
      <c r="AC481" s="338"/>
      <c r="AD481" s="338"/>
      <c r="AE481" s="338"/>
      <c r="AF481" s="338"/>
      <c r="AG481" s="338"/>
      <c r="AH481" s="338"/>
      <c r="AI481" s="338"/>
      <c r="AJ481" s="338"/>
      <c r="AK481" s="338"/>
      <c r="AL481" s="338"/>
      <c r="AM481" s="338"/>
      <c r="AN481" s="338"/>
      <c r="AO481" s="338"/>
      <c r="AP481" s="338"/>
      <c r="AQ481" s="338"/>
      <c r="AR481" s="338"/>
      <c r="AS481" s="338"/>
      <c r="AT481" s="338"/>
      <c r="AU481" s="338"/>
      <c r="AV481" s="338"/>
      <c r="AW481" s="338"/>
      <c r="AX481" s="338"/>
      <c r="AY481" s="338"/>
      <c r="AZ481" s="338"/>
      <c r="BA481" s="340"/>
      <c r="BB481" s="419"/>
      <c r="BC481" s="340"/>
      <c r="BD481" s="340"/>
      <c r="BE481" s="340"/>
      <c r="BF481" s="340"/>
      <c r="BG481" s="340"/>
      <c r="BH481" s="340"/>
      <c r="BI481" s="340"/>
      <c r="BJ481" s="340"/>
      <c r="BK481" s="340"/>
      <c r="BL481" s="340"/>
      <c r="BM481" s="340"/>
      <c r="BN481" s="340"/>
      <c r="BO481" s="340"/>
      <c r="BP481" s="340"/>
      <c r="BQ481" s="340"/>
      <c r="BR481" s="340"/>
      <c r="BS481" s="340"/>
      <c r="BT481" s="340"/>
      <c r="BU481" s="340"/>
      <c r="BV481" s="340"/>
      <c r="BW481" s="340"/>
      <c r="BX481" s="340"/>
      <c r="BY481" s="340"/>
      <c r="BZ481" s="341"/>
      <c r="CA481" s="341"/>
      <c r="CB481" s="341"/>
      <c r="CC481" s="341"/>
      <c r="CD481" s="341"/>
      <c r="CE481" s="341"/>
      <c r="CF481" s="341"/>
      <c r="CG481" s="341"/>
      <c r="CH481" s="341"/>
      <c r="CI481" s="341"/>
      <c r="CJ481" s="341"/>
      <c r="CK481" s="341"/>
      <c r="CL481" s="341"/>
      <c r="CM481" s="341"/>
      <c r="CN481" s="341"/>
      <c r="CO481" s="341"/>
      <c r="CP481" s="341"/>
      <c r="CQ481" s="341"/>
      <c r="CR481" s="341"/>
      <c r="CS481" s="341"/>
      <c r="CT481" s="341"/>
      <c r="CU481" s="341"/>
      <c r="CV481" s="341"/>
      <c r="CW481" s="341"/>
      <c r="CX481" s="341"/>
      <c r="CY481" s="341"/>
      <c r="CZ481" s="341"/>
    </row>
    <row r="482" s="345" customFormat="true" ht="25.15" customHeight="true" x14ac:dyDescent="0.2">
      <c r="C482" s="1077" t="s">
        <v>320</v>
      </c>
      <c r="D482" s="1078"/>
      <c r="E482" s="657">
        <v>1.1968774507456206E-3</v>
      </c>
      <c r="F482" s="612"/>
      <c r="G482" s="612"/>
      <c r="H482" s="1078" t="s">
        <v>339</v>
      </c>
      <c r="I482" s="1078"/>
      <c r="J482" s="658">
        <v>-2.211134345802555E-2</v>
      </c>
      <c r="K482" s="612"/>
      <c r="L482" s="612"/>
      <c r="M482" s="1078" t="s">
        <v>340</v>
      </c>
      <c r="N482" s="1078"/>
      <c r="O482" s="659">
        <v>-2.2550812522485097E-2</v>
      </c>
      <c r="P482" s="612"/>
      <c r="Q482" s="612"/>
      <c r="Z482" s="338"/>
      <c r="AA482" s="338"/>
      <c r="AB482" s="338"/>
      <c r="AC482" s="338"/>
      <c r="AD482" s="338"/>
      <c r="AE482" s="338"/>
      <c r="AF482" s="338"/>
      <c r="AG482" s="338"/>
      <c r="AH482" s="338"/>
      <c r="AI482" s="338"/>
      <c r="AJ482" s="338"/>
      <c r="AK482" s="338"/>
      <c r="AL482" s="338"/>
      <c r="AM482" s="338"/>
      <c r="AN482" s="338"/>
      <c r="AO482" s="338"/>
      <c r="AP482" s="338"/>
      <c r="AQ482" s="338"/>
      <c r="AR482" s="338"/>
      <c r="AS482" s="338"/>
      <c r="AT482" s="338"/>
      <c r="AU482" s="338"/>
      <c r="AV482" s="338"/>
      <c r="AW482" s="338"/>
      <c r="AX482" s="338"/>
      <c r="AY482" s="338"/>
      <c r="AZ482" s="338"/>
      <c r="BA482" s="340"/>
      <c r="BB482" s="419"/>
      <c r="BC482" s="340"/>
      <c r="BD482" s="340"/>
      <c r="BE482" s="340"/>
      <c r="BF482" s="340"/>
      <c r="BG482" s="340"/>
      <c r="BH482" s="340"/>
      <c r="BI482" s="340"/>
      <c r="BJ482" s="340"/>
      <c r="BK482" s="340"/>
      <c r="BL482" s="340"/>
      <c r="BM482" s="340"/>
      <c r="BN482" s="340"/>
      <c r="BO482" s="340"/>
      <c r="BP482" s="340"/>
      <c r="BQ482" s="340"/>
      <c r="BR482" s="340"/>
      <c r="BS482" s="340"/>
      <c r="BT482" s="340"/>
      <c r="BU482" s="340"/>
      <c r="BV482" s="340"/>
      <c r="BW482" s="340"/>
      <c r="BX482" s="340"/>
      <c r="BY482" s="340"/>
      <c r="BZ482" s="341"/>
      <c r="CA482" s="341"/>
      <c r="CB482" s="341"/>
      <c r="CC482" s="341"/>
      <c r="CD482" s="341"/>
      <c r="CE482" s="341"/>
      <c r="CF482" s="341"/>
      <c r="CG482" s="341"/>
      <c r="CH482" s="341"/>
      <c r="CI482" s="341"/>
      <c r="CJ482" s="341"/>
      <c r="CK482" s="341"/>
      <c r="CL482" s="341"/>
      <c r="CM482" s="341"/>
      <c r="CN482" s="341"/>
      <c r="CO482" s="341"/>
      <c r="CP482" s="341"/>
      <c r="CQ482" s="341"/>
      <c r="CR482" s="341"/>
      <c r="CS482" s="341"/>
      <c r="CT482" s="341"/>
      <c r="CU482" s="341"/>
      <c r="CV482" s="341"/>
      <c r="CW482" s="341"/>
      <c r="CX482" s="341"/>
      <c r="CY482" s="341"/>
      <c r="CZ482" s="341"/>
    </row>
    <row r="483" s="345" customFormat="true" ht="25.15" customHeight="true" x14ac:dyDescent="0.2">
      <c r="C483" s="1077" t="s">
        <v>327</v>
      </c>
      <c r="D483" s="1078"/>
      <c r="E483" s="657">
        <v>6.7448478990571076E-4</v>
      </c>
      <c r="F483" s="612"/>
      <c r="G483" s="612"/>
      <c r="H483" s="1078" t="s">
        <v>343</v>
      </c>
      <c r="I483" s="1078"/>
      <c r="J483" s="658">
        <v>2.1650681784569976E-2</v>
      </c>
      <c r="K483" s="612"/>
      <c r="L483" s="612"/>
      <c r="M483" s="1078" t="s">
        <v>328</v>
      </c>
      <c r="N483" s="1078"/>
      <c r="O483" s="659">
        <v>1.7369733499742031E-2</v>
      </c>
      <c r="P483" s="612"/>
      <c r="Q483" s="612"/>
      <c r="Z483" s="338"/>
      <c r="AA483" s="338"/>
      <c r="AB483" s="338"/>
      <c r="AC483" s="338"/>
      <c r="AD483" s="338"/>
      <c r="AE483" s="338"/>
      <c r="AF483" s="338"/>
      <c r="AG483" s="338"/>
      <c r="AH483" s="338"/>
      <c r="AI483" s="338"/>
      <c r="AJ483" s="338"/>
      <c r="AK483" s="338"/>
      <c r="AL483" s="338"/>
      <c r="AM483" s="338"/>
      <c r="AN483" s="338"/>
      <c r="AO483" s="338"/>
      <c r="AP483" s="338"/>
      <c r="AQ483" s="338"/>
      <c r="AR483" s="338"/>
      <c r="AS483" s="338"/>
      <c r="AT483" s="338"/>
      <c r="AU483" s="338"/>
      <c r="AV483" s="338"/>
      <c r="AW483" s="338"/>
      <c r="AX483" s="338"/>
      <c r="AY483" s="338"/>
      <c r="AZ483" s="338"/>
      <c r="BA483" s="340"/>
      <c r="BB483" s="419"/>
      <c r="BC483" s="340"/>
      <c r="BD483" s="340"/>
      <c r="BE483" s="340"/>
      <c r="BF483" s="340"/>
      <c r="BG483" s="340"/>
      <c r="BH483" s="340"/>
      <c r="BI483" s="340"/>
      <c r="BJ483" s="340"/>
      <c r="BK483" s="340"/>
      <c r="BL483" s="340"/>
      <c r="BM483" s="340"/>
      <c r="BN483" s="340"/>
      <c r="BO483" s="340"/>
      <c r="BP483" s="340"/>
      <c r="BQ483" s="340"/>
      <c r="BR483" s="340"/>
      <c r="BS483" s="340"/>
      <c r="BT483" s="340"/>
      <c r="BU483" s="340"/>
      <c r="BV483" s="340"/>
      <c r="BW483" s="340"/>
      <c r="BX483" s="340"/>
      <c r="BY483" s="340"/>
      <c r="BZ483" s="341"/>
      <c r="CA483" s="341"/>
      <c r="CB483" s="341"/>
      <c r="CC483" s="341"/>
      <c r="CD483" s="341"/>
      <c r="CE483" s="341"/>
      <c r="CF483" s="341"/>
      <c r="CG483" s="341"/>
      <c r="CH483" s="341"/>
      <c r="CI483" s="341"/>
      <c r="CJ483" s="341"/>
      <c r="CK483" s="341"/>
      <c r="CL483" s="341"/>
      <c r="CM483" s="341"/>
      <c r="CN483" s="341"/>
      <c r="CO483" s="341"/>
      <c r="CP483" s="341"/>
      <c r="CQ483" s="341"/>
      <c r="CR483" s="341"/>
      <c r="CS483" s="341"/>
      <c r="CT483" s="341"/>
      <c r="CU483" s="341"/>
      <c r="CV483" s="341"/>
      <c r="CW483" s="341"/>
      <c r="CX483" s="341"/>
      <c r="CY483" s="341"/>
      <c r="CZ483" s="341"/>
    </row>
    <row r="484" s="345" customFormat="true" ht="25.15" customHeight="true" x14ac:dyDescent="0.2">
      <c r="C484" s="1077" t="s">
        <v>334</v>
      </c>
      <c r="D484" s="1078"/>
      <c r="E484" s="657">
        <v>2.055251587780197E-4</v>
      </c>
      <c r="F484" s="612"/>
      <c r="G484" s="612"/>
      <c r="H484" s="1078" t="s">
        <v>330</v>
      </c>
      <c r="I484" s="1078"/>
      <c r="J484" s="658">
        <v>-1.9705896929687425E-2</v>
      </c>
      <c r="K484" s="612"/>
      <c r="L484" s="612"/>
      <c r="M484" s="1078" t="s">
        <v>316</v>
      </c>
      <c r="N484" s="1078"/>
      <c r="O484" s="659">
        <v>1.3701375702420858E-2</v>
      </c>
      <c r="P484" s="612"/>
      <c r="Q484" s="612"/>
      <c r="Z484" s="338"/>
      <c r="AA484" s="338"/>
      <c r="AB484" s="338"/>
      <c r="AC484" s="338"/>
      <c r="AD484" s="338"/>
      <c r="AE484" s="338"/>
      <c r="AF484" s="338"/>
      <c r="AG484" s="338"/>
      <c r="AH484" s="338"/>
      <c r="AI484" s="338"/>
      <c r="AJ484" s="338"/>
      <c r="AK484" s="338"/>
      <c r="AL484" s="338"/>
      <c r="AM484" s="338"/>
      <c r="AN484" s="338"/>
      <c r="AO484" s="338"/>
      <c r="AP484" s="338"/>
      <c r="AQ484" s="338"/>
      <c r="AR484" s="338"/>
      <c r="AS484" s="338"/>
      <c r="AT484" s="338"/>
      <c r="AU484" s="338"/>
      <c r="AV484" s="338"/>
      <c r="AW484" s="338"/>
      <c r="AX484" s="338"/>
      <c r="AY484" s="338"/>
      <c r="AZ484" s="338"/>
      <c r="BA484" s="340"/>
      <c r="BB484" s="419"/>
      <c r="BC484" s="340"/>
      <c r="BD484" s="340"/>
      <c r="BE484" s="340"/>
      <c r="BF484" s="340"/>
      <c r="BG484" s="340"/>
      <c r="BH484" s="340"/>
      <c r="BI484" s="340"/>
      <c r="BJ484" s="340"/>
      <c r="BK484" s="340"/>
      <c r="BL484" s="340"/>
      <c r="BM484" s="340"/>
      <c r="BN484" s="340"/>
      <c r="BO484" s="340"/>
      <c r="BP484" s="340"/>
      <c r="BQ484" s="340"/>
      <c r="BR484" s="340"/>
      <c r="BS484" s="340"/>
      <c r="BT484" s="340"/>
      <c r="BU484" s="340"/>
      <c r="BV484" s="340"/>
      <c r="BW484" s="340"/>
      <c r="BX484" s="340"/>
      <c r="BY484" s="340"/>
      <c r="BZ484" s="341"/>
      <c r="CA484" s="341"/>
      <c r="CB484" s="341"/>
      <c r="CC484" s="341"/>
      <c r="CD484" s="341"/>
      <c r="CE484" s="341"/>
      <c r="CF484" s="341"/>
      <c r="CG484" s="341"/>
      <c r="CH484" s="341"/>
      <c r="CI484" s="341"/>
      <c r="CJ484" s="341"/>
      <c r="CK484" s="341"/>
      <c r="CL484" s="341"/>
      <c r="CM484" s="341"/>
      <c r="CN484" s="341"/>
      <c r="CO484" s="341"/>
      <c r="CP484" s="341"/>
      <c r="CQ484" s="341"/>
      <c r="CR484" s="341"/>
      <c r="CS484" s="341"/>
      <c r="CT484" s="341"/>
      <c r="CU484" s="341"/>
      <c r="CV484" s="341"/>
      <c r="CW484" s="341"/>
      <c r="CX484" s="341"/>
      <c r="CY484" s="341"/>
      <c r="CZ484" s="341"/>
    </row>
    <row r="485" s="345" customFormat="true" ht="25.15" customHeight="true" x14ac:dyDescent="0.2">
      <c r="C485" s="1077" t="s">
        <v>330</v>
      </c>
      <c r="D485" s="1078"/>
      <c r="E485" s="657">
        <v>2.5818820572232661E-4</v>
      </c>
      <c r="F485" s="612"/>
      <c r="G485" s="612"/>
      <c r="H485" s="1078" t="s">
        <v>324</v>
      </c>
      <c r="I485" s="1078"/>
      <c r="J485" s="658">
        <v>-1.8972757070084292E-2</v>
      </c>
      <c r="K485" s="612"/>
      <c r="L485" s="612"/>
      <c r="M485" s="1078" t="s">
        <v>212</v>
      </c>
      <c r="N485" s="1078"/>
      <c r="O485" s="659">
        <v>-1.2338030238037461E-2</v>
      </c>
      <c r="P485" s="612"/>
      <c r="Q485" s="612"/>
      <c r="Z485" s="338"/>
      <c r="AA485" s="338"/>
      <c r="AB485" s="338"/>
      <c r="AC485" s="338"/>
      <c r="AD485" s="338"/>
      <c r="AE485" s="338"/>
      <c r="AF485" s="338"/>
      <c r="AG485" s="338"/>
      <c r="AH485" s="338"/>
      <c r="AI485" s="338"/>
      <c r="AJ485" s="338"/>
      <c r="AK485" s="338"/>
      <c r="AL485" s="338"/>
      <c r="AM485" s="338"/>
      <c r="AN485" s="338"/>
      <c r="AO485" s="338"/>
      <c r="AP485" s="338"/>
      <c r="AQ485" s="338"/>
      <c r="AR485" s="338"/>
      <c r="AS485" s="338"/>
      <c r="AT485" s="338"/>
      <c r="AU485" s="338"/>
      <c r="AV485" s="338"/>
      <c r="AW485" s="338"/>
      <c r="AX485" s="338"/>
      <c r="AY485" s="338"/>
      <c r="AZ485" s="338"/>
      <c r="BA485" s="340"/>
      <c r="BB485" s="419"/>
      <c r="BC485" s="340"/>
      <c r="BD485" s="340"/>
      <c r="BE485" s="340"/>
      <c r="BF485" s="340"/>
      <c r="BG485" s="340"/>
      <c r="BH485" s="340"/>
      <c r="BI485" s="340"/>
      <c r="BJ485" s="340"/>
      <c r="BK485" s="340"/>
      <c r="BL485" s="340"/>
      <c r="BM485" s="340"/>
      <c r="BN485" s="340"/>
      <c r="BO485" s="340"/>
      <c r="BP485" s="340"/>
      <c r="BQ485" s="340"/>
      <c r="BR485" s="340"/>
      <c r="BS485" s="340"/>
      <c r="BT485" s="340"/>
      <c r="BU485" s="340"/>
      <c r="BV485" s="340"/>
      <c r="BW485" s="340"/>
      <c r="BX485" s="340"/>
      <c r="BY485" s="340"/>
      <c r="BZ485" s="341"/>
      <c r="CA485" s="341"/>
      <c r="CB485" s="341"/>
      <c r="CC485" s="341"/>
      <c r="CD485" s="341"/>
      <c r="CE485" s="341"/>
      <c r="CF485" s="341"/>
      <c r="CG485" s="341"/>
      <c r="CH485" s="341"/>
      <c r="CI485" s="341"/>
      <c r="CJ485" s="341"/>
      <c r="CK485" s="341"/>
      <c r="CL485" s="341"/>
      <c r="CM485" s="341"/>
      <c r="CN485" s="341"/>
      <c r="CO485" s="341"/>
      <c r="CP485" s="341"/>
      <c r="CQ485" s="341"/>
      <c r="CR485" s="341"/>
      <c r="CS485" s="341"/>
      <c r="CT485" s="341"/>
      <c r="CU485" s="341"/>
      <c r="CV485" s="341"/>
      <c r="CW485" s="341"/>
      <c r="CX485" s="341"/>
      <c r="CY485" s="341"/>
      <c r="CZ485" s="341"/>
    </row>
    <row r="486" s="345" customFormat="true" ht="25.15" customHeight="true" x14ac:dyDescent="0.2">
      <c r="C486" s="1077" t="s">
        <v>312</v>
      </c>
      <c r="D486" s="1078"/>
      <c r="E486" s="657">
        <v>7.9753365155431025E-3</v>
      </c>
      <c r="F486" s="612"/>
      <c r="G486" s="612"/>
      <c r="H486" s="1078" t="s">
        <v>340</v>
      </c>
      <c r="I486" s="1078"/>
      <c r="J486" s="658">
        <v>-1.5842581901574504E-2</v>
      </c>
      <c r="K486" s="612"/>
      <c r="L486" s="612"/>
      <c r="M486" s="1078" t="s">
        <v>334</v>
      </c>
      <c r="N486" s="1078"/>
      <c r="O486" s="659">
        <v>-1.1914421532698876E-2</v>
      </c>
      <c r="P486" s="612"/>
      <c r="Q486" s="612"/>
      <c r="Z486" s="338"/>
      <c r="AA486" s="338"/>
      <c r="AB486" s="338"/>
      <c r="AC486" s="338"/>
      <c r="AD486" s="338"/>
      <c r="AE486" s="338"/>
      <c r="AF486" s="338"/>
      <c r="AG486" s="338"/>
      <c r="AH486" s="338"/>
      <c r="AI486" s="338"/>
      <c r="AJ486" s="338"/>
      <c r="AK486" s="338"/>
      <c r="AL486" s="338"/>
      <c r="AM486" s="338"/>
      <c r="AN486" s="338"/>
      <c r="AO486" s="338"/>
      <c r="AP486" s="338"/>
      <c r="AQ486" s="338"/>
      <c r="AR486" s="338"/>
      <c r="AS486" s="338"/>
      <c r="AT486" s="338"/>
      <c r="AU486" s="338"/>
      <c r="AV486" s="338"/>
      <c r="AW486" s="338"/>
      <c r="AX486" s="338"/>
      <c r="AY486" s="338"/>
      <c r="AZ486" s="338"/>
      <c r="BA486" s="340"/>
      <c r="BB486" s="419"/>
      <c r="BC486" s="340"/>
      <c r="BD486" s="340"/>
      <c r="BE486" s="340"/>
      <c r="BF486" s="340"/>
      <c r="BG486" s="340"/>
      <c r="BH486" s="340"/>
      <c r="BI486" s="340"/>
      <c r="BJ486" s="340"/>
      <c r="BK486" s="340"/>
      <c r="BL486" s="340"/>
      <c r="BM486" s="340"/>
      <c r="BN486" s="340"/>
      <c r="BO486" s="340"/>
      <c r="BP486" s="340"/>
      <c r="BQ486" s="340"/>
      <c r="BR486" s="340"/>
      <c r="BS486" s="340"/>
      <c r="BT486" s="340"/>
      <c r="BU486" s="340"/>
      <c r="BV486" s="340"/>
      <c r="BW486" s="340"/>
      <c r="BX486" s="340"/>
      <c r="BY486" s="340"/>
      <c r="BZ486" s="341"/>
      <c r="CA486" s="341"/>
      <c r="CB486" s="341"/>
      <c r="CC486" s="341"/>
      <c r="CD486" s="341"/>
      <c r="CE486" s="341"/>
      <c r="CF486" s="341"/>
      <c r="CG486" s="341"/>
      <c r="CH486" s="341"/>
      <c r="CI486" s="341"/>
      <c r="CJ486" s="341"/>
      <c r="CK486" s="341"/>
      <c r="CL486" s="341"/>
      <c r="CM486" s="341"/>
      <c r="CN486" s="341"/>
      <c r="CO486" s="341"/>
      <c r="CP486" s="341"/>
      <c r="CQ486" s="341"/>
      <c r="CR486" s="341"/>
      <c r="CS486" s="341"/>
      <c r="CT486" s="341"/>
      <c r="CU486" s="341"/>
      <c r="CV486" s="341"/>
      <c r="CW486" s="341"/>
      <c r="CX486" s="341"/>
      <c r="CY486" s="341"/>
      <c r="CZ486" s="341"/>
    </row>
    <row r="487" s="345" customFormat="true" ht="25.15" customHeight="true" x14ac:dyDescent="0.2">
      <c r="C487" s="1077" t="s">
        <v>212</v>
      </c>
      <c r="D487" s="1078"/>
      <c r="E487" s="657">
        <v>2.2479086617713609E-4</v>
      </c>
      <c r="F487" s="612"/>
      <c r="G487" s="612"/>
      <c r="H487" s="1078" t="s">
        <v>334</v>
      </c>
      <c r="I487" s="1078"/>
      <c r="J487" s="658">
        <v>1.1973113123117543E-2</v>
      </c>
      <c r="K487" s="612"/>
      <c r="L487" s="612"/>
      <c r="M487" s="1078" t="s">
        <v>318</v>
      </c>
      <c r="N487" s="1078"/>
      <c r="O487" s="659">
        <v>-1.1013452552911956E-2</v>
      </c>
      <c r="P487" s="612"/>
      <c r="Q487" s="612"/>
      <c r="Z487" s="338"/>
      <c r="AA487" s="338"/>
      <c r="AB487" s="338"/>
      <c r="AC487" s="338"/>
      <c r="AD487" s="338"/>
      <c r="AE487" s="338"/>
      <c r="AF487" s="338"/>
      <c r="AG487" s="338"/>
      <c r="AH487" s="338"/>
      <c r="AI487" s="338"/>
      <c r="AJ487" s="338"/>
      <c r="AK487" s="338"/>
      <c r="AL487" s="338"/>
      <c r="AM487" s="338"/>
      <c r="AN487" s="338"/>
      <c r="AO487" s="338"/>
      <c r="AP487" s="338"/>
      <c r="AQ487" s="338"/>
      <c r="AR487" s="338"/>
      <c r="AS487" s="338"/>
      <c r="AT487" s="338"/>
      <c r="AU487" s="338"/>
      <c r="AV487" s="338"/>
      <c r="AW487" s="338"/>
      <c r="AX487" s="338"/>
      <c r="AY487" s="338"/>
      <c r="AZ487" s="338"/>
      <c r="BA487" s="340"/>
      <c r="BB487" s="419"/>
      <c r="BC487" s="340"/>
      <c r="BD487" s="340"/>
      <c r="BE487" s="340"/>
      <c r="BF487" s="340"/>
      <c r="BG487" s="340"/>
      <c r="BH487" s="340"/>
      <c r="BI487" s="340"/>
      <c r="BJ487" s="340"/>
      <c r="BK487" s="340"/>
      <c r="BL487" s="340"/>
      <c r="BM487" s="340"/>
      <c r="BN487" s="340"/>
      <c r="BO487" s="340"/>
      <c r="BP487" s="340"/>
      <c r="BQ487" s="340"/>
      <c r="BR487" s="340"/>
      <c r="BS487" s="340"/>
      <c r="BT487" s="340"/>
      <c r="BU487" s="340"/>
      <c r="BV487" s="340"/>
      <c r="BW487" s="340"/>
      <c r="BX487" s="340"/>
      <c r="BY487" s="340"/>
      <c r="BZ487" s="341"/>
      <c r="CA487" s="341"/>
      <c r="CB487" s="341"/>
      <c r="CC487" s="341"/>
      <c r="CD487" s="341"/>
      <c r="CE487" s="341"/>
      <c r="CF487" s="341"/>
      <c r="CG487" s="341"/>
      <c r="CH487" s="341"/>
      <c r="CI487" s="341"/>
      <c r="CJ487" s="341"/>
      <c r="CK487" s="341"/>
      <c r="CL487" s="341"/>
      <c r="CM487" s="341"/>
      <c r="CN487" s="341"/>
      <c r="CO487" s="341"/>
      <c r="CP487" s="341"/>
      <c r="CQ487" s="341"/>
      <c r="CR487" s="341"/>
      <c r="CS487" s="341"/>
      <c r="CT487" s="341"/>
      <c r="CU487" s="341"/>
      <c r="CV487" s="341"/>
      <c r="CW487" s="341"/>
      <c r="CX487" s="341"/>
      <c r="CY487" s="341"/>
      <c r="CZ487" s="341"/>
    </row>
    <row r="488" s="345" customFormat="true" ht="25.15" customHeight="true" x14ac:dyDescent="0.2">
      <c r="C488" s="1077" t="s">
        <v>229</v>
      </c>
      <c r="D488" s="1078"/>
      <c r="E488" s="657">
        <v>2.4430476155630161E-5</v>
      </c>
      <c r="F488" s="612"/>
      <c r="G488" s="612"/>
      <c r="H488" s="1078" t="s">
        <v>327</v>
      </c>
      <c r="I488" s="1078"/>
      <c r="J488" s="658">
        <v>1.0102733325575814E-2</v>
      </c>
      <c r="K488" s="612"/>
      <c r="L488" s="612"/>
      <c r="M488" s="1078" t="s">
        <v>346</v>
      </c>
      <c r="N488" s="1078"/>
      <c r="O488" s="659">
        <v>-9.1473203785897815E-3</v>
      </c>
      <c r="P488" s="612"/>
      <c r="Q488" s="612"/>
      <c r="Z488" s="338"/>
      <c r="AA488" s="338"/>
      <c r="AB488" s="338"/>
      <c r="AC488" s="338"/>
      <c r="AD488" s="338"/>
      <c r="AE488" s="338"/>
      <c r="AF488" s="338"/>
      <c r="AG488" s="338"/>
      <c r="AH488" s="338"/>
      <c r="AI488" s="338"/>
      <c r="AJ488" s="338"/>
      <c r="AK488" s="338"/>
      <c r="AL488" s="338"/>
      <c r="AM488" s="338"/>
      <c r="AN488" s="338"/>
      <c r="AO488" s="338"/>
      <c r="AP488" s="338"/>
      <c r="AQ488" s="338"/>
      <c r="AR488" s="338"/>
      <c r="AS488" s="338"/>
      <c r="AT488" s="338"/>
      <c r="AU488" s="338"/>
      <c r="AV488" s="338"/>
      <c r="AW488" s="338"/>
      <c r="AX488" s="338"/>
      <c r="AY488" s="338"/>
      <c r="AZ488" s="338"/>
      <c r="BA488" s="340"/>
      <c r="BB488" s="419"/>
      <c r="BC488" s="340"/>
      <c r="BD488" s="340"/>
      <c r="BE488" s="340"/>
      <c r="BF488" s="340"/>
      <c r="BG488" s="340"/>
      <c r="BH488" s="340"/>
      <c r="BI488" s="340"/>
      <c r="BJ488" s="340"/>
      <c r="BK488" s="340"/>
      <c r="BL488" s="340"/>
      <c r="BM488" s="340"/>
      <c r="BN488" s="340"/>
      <c r="BO488" s="340"/>
      <c r="BP488" s="340"/>
      <c r="BQ488" s="340"/>
      <c r="BR488" s="340"/>
      <c r="BS488" s="340"/>
      <c r="BT488" s="340"/>
      <c r="BU488" s="340"/>
      <c r="BV488" s="340"/>
      <c r="BW488" s="340"/>
      <c r="BX488" s="340"/>
      <c r="BY488" s="340"/>
      <c r="BZ488" s="341"/>
      <c r="CA488" s="341"/>
      <c r="CB488" s="341"/>
      <c r="CC488" s="341"/>
      <c r="CD488" s="341"/>
      <c r="CE488" s="341"/>
      <c r="CF488" s="341"/>
      <c r="CG488" s="341"/>
      <c r="CH488" s="341"/>
      <c r="CI488" s="341"/>
      <c r="CJ488" s="341"/>
      <c r="CK488" s="341"/>
      <c r="CL488" s="341"/>
      <c r="CM488" s="341"/>
      <c r="CN488" s="341"/>
      <c r="CO488" s="341"/>
      <c r="CP488" s="341"/>
      <c r="CQ488" s="341"/>
      <c r="CR488" s="341"/>
      <c r="CS488" s="341"/>
      <c r="CT488" s="341"/>
      <c r="CU488" s="341"/>
      <c r="CV488" s="341"/>
      <c r="CW488" s="341"/>
      <c r="CX488" s="341"/>
      <c r="CY488" s="341"/>
      <c r="CZ488" s="341"/>
    </row>
    <row r="489" s="345" customFormat="true" ht="25.15" customHeight="true" x14ac:dyDescent="0.2">
      <c r="C489" s="1077" t="s">
        <v>226</v>
      </c>
      <c r="D489" s="1078"/>
      <c r="E489" s="657">
        <v>0.38300990242764876</v>
      </c>
      <c r="F489" s="612"/>
      <c r="G489" s="612"/>
      <c r="H489" s="1078" t="s">
        <v>329</v>
      </c>
      <c r="I489" s="1078"/>
      <c r="J489" s="658">
        <v>9.3514261831360076E-3</v>
      </c>
      <c r="K489" s="612"/>
      <c r="L489" s="612"/>
      <c r="M489" s="1078" t="s">
        <v>337</v>
      </c>
      <c r="N489" s="1078"/>
      <c r="O489" s="659">
        <v>5.5214730555615266E-3</v>
      </c>
      <c r="P489" s="612"/>
      <c r="Q489" s="612"/>
      <c r="Z489" s="338"/>
      <c r="AA489" s="338"/>
      <c r="AB489" s="338"/>
      <c r="AC489" s="338"/>
      <c r="AD489" s="338"/>
      <c r="AE489" s="338"/>
      <c r="AF489" s="338"/>
      <c r="AG489" s="338"/>
      <c r="AH489" s="338"/>
      <c r="AI489" s="338"/>
      <c r="AJ489" s="338"/>
      <c r="AK489" s="338"/>
      <c r="AL489" s="338"/>
      <c r="AM489" s="338"/>
      <c r="AN489" s="338"/>
      <c r="AO489" s="338"/>
      <c r="AP489" s="338"/>
      <c r="AQ489" s="338"/>
      <c r="AR489" s="338"/>
      <c r="AS489" s="338"/>
      <c r="AT489" s="338"/>
      <c r="AU489" s="338"/>
      <c r="AV489" s="338"/>
      <c r="AW489" s="338"/>
      <c r="AX489" s="338"/>
      <c r="AY489" s="338"/>
      <c r="AZ489" s="338"/>
      <c r="BA489" s="340"/>
      <c r="BB489" s="419"/>
      <c r="BC489" s="340"/>
      <c r="BD489" s="340"/>
      <c r="BE489" s="340"/>
      <c r="BF489" s="340"/>
      <c r="BG489" s="340"/>
      <c r="BH489" s="340"/>
      <c r="BI489" s="340"/>
      <c r="BJ489" s="340"/>
      <c r="BK489" s="340"/>
      <c r="BL489" s="340"/>
      <c r="BM489" s="340"/>
      <c r="BN489" s="340"/>
      <c r="BO489" s="340"/>
      <c r="BP489" s="340"/>
      <c r="BQ489" s="340"/>
      <c r="BR489" s="340"/>
      <c r="BS489" s="340"/>
      <c r="BT489" s="340"/>
      <c r="BU489" s="340"/>
      <c r="BV489" s="340"/>
      <c r="BW489" s="340"/>
      <c r="BX489" s="340"/>
      <c r="BY489" s="340"/>
      <c r="BZ489" s="341"/>
      <c r="CA489" s="341"/>
      <c r="CB489" s="341"/>
      <c r="CC489" s="341"/>
      <c r="CD489" s="341"/>
      <c r="CE489" s="341"/>
      <c r="CF489" s="341"/>
      <c r="CG489" s="341"/>
      <c r="CH489" s="341"/>
      <c r="CI489" s="341"/>
      <c r="CJ489" s="341"/>
      <c r="CK489" s="341"/>
      <c r="CL489" s="341"/>
      <c r="CM489" s="341"/>
      <c r="CN489" s="341"/>
      <c r="CO489" s="341"/>
      <c r="CP489" s="341"/>
      <c r="CQ489" s="341"/>
      <c r="CR489" s="341"/>
      <c r="CS489" s="341"/>
      <c r="CT489" s="341"/>
      <c r="CU489" s="341"/>
      <c r="CV489" s="341"/>
      <c r="CW489" s="341"/>
      <c r="CX489" s="341"/>
      <c r="CY489" s="341"/>
      <c r="CZ489" s="341"/>
    </row>
    <row r="490" s="345" customFormat="true" ht="25.15" customHeight="true" x14ac:dyDescent="0.2">
      <c r="C490" s="1077" t="s">
        <v>209</v>
      </c>
      <c r="D490" s="1078"/>
      <c r="E490" s="657">
        <v>6.3006775857325282E-4</v>
      </c>
      <c r="F490" s="612"/>
      <c r="G490" s="612"/>
      <c r="H490" s="1078" t="s">
        <v>328</v>
      </c>
      <c r="I490" s="1078"/>
      <c r="J490" s="661">
        <v>-2.8686412093815393E-3</v>
      </c>
      <c r="K490" s="612"/>
      <c r="L490" s="612"/>
      <c r="M490" s="1078" t="s">
        <v>342</v>
      </c>
      <c r="N490" s="1078"/>
      <c r="O490" s="662">
        <v>4.1837768099626551E-4</v>
      </c>
      <c r="P490" s="612"/>
      <c r="Q490" s="612"/>
      <c r="Z490" s="338"/>
      <c r="AA490" s="338"/>
      <c r="AB490" s="338"/>
      <c r="AC490" s="338"/>
      <c r="AD490" s="338"/>
      <c r="AE490" s="338"/>
      <c r="AF490" s="338"/>
      <c r="AG490" s="338"/>
      <c r="AH490" s="338"/>
      <c r="AI490" s="338"/>
      <c r="AJ490" s="338"/>
      <c r="AK490" s="338"/>
      <c r="AL490" s="338"/>
      <c r="AM490" s="338"/>
      <c r="AN490" s="338"/>
      <c r="AO490" s="338"/>
      <c r="AP490" s="338"/>
      <c r="AQ490" s="338"/>
      <c r="AR490" s="338"/>
      <c r="AS490" s="338"/>
      <c r="AT490" s="338"/>
      <c r="AU490" s="338"/>
      <c r="AV490" s="338"/>
      <c r="AW490" s="338"/>
      <c r="AX490" s="338"/>
      <c r="AY490" s="338"/>
      <c r="AZ490" s="338"/>
      <c r="BA490" s="340"/>
      <c r="BB490" s="419"/>
      <c r="BC490" s="340"/>
      <c r="BD490" s="340"/>
      <c r="BE490" s="340"/>
      <c r="BF490" s="340"/>
      <c r="BG490" s="340"/>
      <c r="BH490" s="340"/>
      <c r="BI490" s="340"/>
      <c r="BJ490" s="340"/>
      <c r="BK490" s="340"/>
      <c r="BL490" s="340"/>
      <c r="BM490" s="340"/>
      <c r="BN490" s="340"/>
      <c r="BO490" s="340"/>
      <c r="BP490" s="340"/>
      <c r="BQ490" s="340"/>
      <c r="BR490" s="340"/>
      <c r="BS490" s="340"/>
      <c r="BT490" s="340"/>
      <c r="BU490" s="340"/>
      <c r="BV490" s="340"/>
      <c r="BW490" s="340"/>
      <c r="BX490" s="340"/>
      <c r="BY490" s="340"/>
      <c r="BZ490" s="341"/>
      <c r="CA490" s="341"/>
      <c r="CB490" s="341"/>
      <c r="CC490" s="341"/>
      <c r="CD490" s="341"/>
      <c r="CE490" s="341"/>
      <c r="CF490" s="341"/>
      <c r="CG490" s="341"/>
      <c r="CH490" s="341"/>
      <c r="CI490" s="341"/>
      <c r="CJ490" s="341"/>
      <c r="CK490" s="341"/>
      <c r="CL490" s="341"/>
      <c r="CM490" s="341"/>
      <c r="CN490" s="341"/>
      <c r="CO490" s="341"/>
      <c r="CP490" s="341"/>
      <c r="CQ490" s="341"/>
      <c r="CR490" s="341"/>
      <c r="CS490" s="341"/>
      <c r="CT490" s="341"/>
      <c r="CU490" s="341"/>
      <c r="CV490" s="341"/>
      <c r="CW490" s="341"/>
      <c r="CX490" s="341"/>
      <c r="CY490" s="341"/>
      <c r="CZ490" s="341"/>
    </row>
    <row r="491" s="345" customFormat="true" ht="25.15" customHeight="true" x14ac:dyDescent="0.2">
      <c r="C491" s="1077" t="s">
        <v>227</v>
      </c>
      <c r="D491" s="1078"/>
      <c r="E491" s="657">
        <v>5.173761438281437E-3</v>
      </c>
      <c r="F491" s="612"/>
      <c r="G491" s="612"/>
      <c r="H491" s="1078"/>
      <c r="I491" s="1078"/>
      <c r="J491" s="612"/>
      <c r="K491" s="612"/>
      <c r="L491" s="612"/>
      <c r="M491" s="1078"/>
      <c r="N491" s="1078"/>
      <c r="O491" s="612"/>
      <c r="P491" s="612"/>
      <c r="Q491" s="612"/>
      <c r="Z491" s="338"/>
      <c r="AA491" s="338"/>
      <c r="AB491" s="338"/>
      <c r="AC491" s="338"/>
      <c r="AD491" s="338"/>
      <c r="AE491" s="338"/>
      <c r="AF491" s="338"/>
      <c r="AG491" s="338"/>
      <c r="AH491" s="338"/>
      <c r="AI491" s="338"/>
      <c r="AJ491" s="338"/>
      <c r="AK491" s="338"/>
      <c r="AL491" s="338"/>
      <c r="AM491" s="338"/>
      <c r="AN491" s="338"/>
      <c r="AO491" s="338"/>
      <c r="AP491" s="338"/>
      <c r="AQ491" s="338"/>
      <c r="AR491" s="338"/>
      <c r="AS491" s="338"/>
      <c r="AT491" s="338"/>
      <c r="AU491" s="338"/>
      <c r="AV491" s="338"/>
      <c r="AW491" s="338"/>
      <c r="AX491" s="338"/>
      <c r="AY491" s="338"/>
      <c r="AZ491" s="338"/>
      <c r="BA491" s="340"/>
      <c r="BB491" s="419"/>
      <c r="BC491" s="340"/>
      <c r="BD491" s="340"/>
      <c r="BE491" s="340"/>
      <c r="BF491" s="340"/>
      <c r="BG491" s="340"/>
      <c r="BH491" s="340"/>
      <c r="BI491" s="340"/>
      <c r="BJ491" s="340"/>
      <c r="BK491" s="340"/>
      <c r="BL491" s="340"/>
      <c r="BM491" s="340"/>
      <c r="BN491" s="340"/>
      <c r="BO491" s="340"/>
      <c r="BP491" s="340"/>
      <c r="BQ491" s="340"/>
      <c r="BR491" s="340"/>
      <c r="BS491" s="340"/>
      <c r="BT491" s="340"/>
      <c r="BU491" s="340"/>
      <c r="BV491" s="340"/>
      <c r="BW491" s="340"/>
      <c r="BX491" s="340"/>
      <c r="BY491" s="340"/>
      <c r="BZ491" s="341"/>
      <c r="CA491" s="341"/>
      <c r="CB491" s="341"/>
      <c r="CC491" s="341"/>
      <c r="CD491" s="341"/>
      <c r="CE491" s="341"/>
      <c r="CF491" s="341"/>
      <c r="CG491" s="341"/>
      <c r="CH491" s="341"/>
      <c r="CI491" s="341"/>
      <c r="CJ491" s="341"/>
      <c r="CK491" s="341"/>
      <c r="CL491" s="341"/>
      <c r="CM491" s="341"/>
      <c r="CN491" s="341"/>
      <c r="CO491" s="341"/>
      <c r="CP491" s="341"/>
      <c r="CQ491" s="341"/>
      <c r="CR491" s="341"/>
      <c r="CS491" s="341"/>
      <c r="CT491" s="341"/>
      <c r="CU491" s="341"/>
      <c r="CV491" s="341"/>
      <c r="CW491" s="341"/>
      <c r="CX491" s="341"/>
      <c r="CY491" s="341"/>
      <c r="CZ491" s="341"/>
    </row>
    <row r="492" s="345" customFormat="true" ht="25.15" customHeight="true" x14ac:dyDescent="0.2">
      <c r="C492" s="1077" t="s">
        <v>339</v>
      </c>
      <c r="D492" s="1078"/>
      <c r="E492" s="657">
        <v>3.5803646627154669E-5</v>
      </c>
      <c r="F492" s="612"/>
      <c r="G492" s="612"/>
      <c r="H492" s="1078"/>
      <c r="I492" s="1078"/>
      <c r="J492" s="612"/>
      <c r="K492" s="612"/>
      <c r="L492" s="612"/>
      <c r="M492" s="1078"/>
      <c r="N492" s="1078"/>
      <c r="O492" s="612"/>
      <c r="P492" s="612"/>
      <c r="Q492" s="612"/>
      <c r="Z492" s="338"/>
      <c r="AA492" s="338"/>
      <c r="AB492" s="338"/>
      <c r="AC492" s="338"/>
      <c r="AD492" s="338"/>
      <c r="AE492" s="338"/>
      <c r="AF492" s="338"/>
      <c r="AG492" s="338"/>
      <c r="AH492" s="338"/>
      <c r="AI492" s="338"/>
      <c r="AJ492" s="338"/>
      <c r="AK492" s="338"/>
      <c r="AL492" s="338"/>
      <c r="AM492" s="338"/>
      <c r="AN492" s="338"/>
      <c r="AO492" s="338"/>
      <c r="AP492" s="338"/>
      <c r="AQ492" s="338"/>
      <c r="AR492" s="338"/>
      <c r="AS492" s="338"/>
      <c r="AT492" s="338"/>
      <c r="AU492" s="338"/>
      <c r="AV492" s="338"/>
      <c r="AW492" s="338"/>
      <c r="AX492" s="338"/>
      <c r="AY492" s="338"/>
      <c r="AZ492" s="338"/>
      <c r="BA492" s="340"/>
      <c r="BB492" s="419"/>
      <c r="BC492" s="340"/>
      <c r="BD492" s="340"/>
      <c r="BE492" s="340"/>
      <c r="BF492" s="340"/>
      <c r="BG492" s="340"/>
      <c r="BH492" s="340"/>
      <c r="BI492" s="340"/>
      <c r="BJ492" s="340"/>
      <c r="BK492" s="340"/>
      <c r="BL492" s="340"/>
      <c r="BM492" s="340"/>
      <c r="BN492" s="340"/>
      <c r="BO492" s="340"/>
      <c r="BP492" s="340"/>
      <c r="BQ492" s="340"/>
      <c r="BR492" s="340"/>
      <c r="BS492" s="340"/>
      <c r="BT492" s="340"/>
      <c r="BU492" s="340"/>
      <c r="BV492" s="340"/>
      <c r="BW492" s="340"/>
      <c r="BX492" s="340"/>
      <c r="BY492" s="340"/>
      <c r="BZ492" s="341"/>
      <c r="CA492" s="341"/>
      <c r="CB492" s="341"/>
      <c r="CC492" s="341"/>
      <c r="CD492" s="341"/>
      <c r="CE492" s="341"/>
      <c r="CF492" s="341"/>
      <c r="CG492" s="341"/>
      <c r="CH492" s="341"/>
      <c r="CI492" s="341"/>
      <c r="CJ492" s="341"/>
      <c r="CK492" s="341"/>
      <c r="CL492" s="341"/>
      <c r="CM492" s="341"/>
      <c r="CN492" s="341"/>
      <c r="CO492" s="341"/>
      <c r="CP492" s="341"/>
      <c r="CQ492" s="341"/>
      <c r="CR492" s="341"/>
      <c r="CS492" s="341"/>
      <c r="CT492" s="341"/>
      <c r="CU492" s="341"/>
      <c r="CV492" s="341"/>
      <c r="CW492" s="341"/>
      <c r="CX492" s="341"/>
      <c r="CY492" s="341"/>
      <c r="CZ492" s="341"/>
    </row>
    <row r="493" s="345" customFormat="true" ht="25.15" customHeight="true" x14ac:dyDescent="0.2">
      <c r="C493" s="1077" t="s">
        <v>333</v>
      </c>
      <c r="D493" s="1078"/>
      <c r="E493" s="657">
        <v>2.0934042500301639E-4</v>
      </c>
      <c r="F493" s="612"/>
      <c r="G493" s="612"/>
      <c r="H493" s="1078"/>
      <c r="I493" s="1078"/>
      <c r="J493" s="612"/>
      <c r="K493" s="612"/>
      <c r="L493" s="612"/>
      <c r="M493" s="1078"/>
      <c r="N493" s="1078"/>
      <c r="O493" s="612"/>
      <c r="P493" s="612"/>
      <c r="Q493" s="612"/>
      <c r="Z493" s="338"/>
      <c r="AA493" s="338"/>
      <c r="AB493" s="338"/>
      <c r="AC493" s="338"/>
      <c r="AD493" s="338"/>
      <c r="AE493" s="338"/>
      <c r="AF493" s="338"/>
      <c r="AG493" s="338"/>
      <c r="AH493" s="338"/>
      <c r="AI493" s="338"/>
      <c r="AJ493" s="338"/>
      <c r="AK493" s="338"/>
      <c r="AL493" s="338"/>
      <c r="AM493" s="338"/>
      <c r="AN493" s="338"/>
      <c r="AO493" s="338"/>
      <c r="AP493" s="338"/>
      <c r="AQ493" s="338"/>
      <c r="AR493" s="338"/>
      <c r="AS493" s="338"/>
      <c r="AT493" s="338"/>
      <c r="AU493" s="338"/>
      <c r="AV493" s="338"/>
      <c r="AW493" s="338"/>
      <c r="AX493" s="338"/>
      <c r="AY493" s="338"/>
      <c r="AZ493" s="338"/>
      <c r="BA493" s="340"/>
      <c r="BB493" s="419"/>
      <c r="BC493" s="340"/>
      <c r="BD493" s="340"/>
      <c r="BE493" s="340"/>
      <c r="BF493" s="340"/>
      <c r="BG493" s="340"/>
      <c r="BH493" s="340"/>
      <c r="BI493" s="340"/>
      <c r="BJ493" s="340"/>
      <c r="BK493" s="340"/>
      <c r="BL493" s="340"/>
      <c r="BM493" s="340"/>
      <c r="BN493" s="340"/>
      <c r="BO493" s="340"/>
      <c r="BP493" s="340"/>
      <c r="BQ493" s="340"/>
      <c r="BR493" s="340"/>
      <c r="BS493" s="340"/>
      <c r="BT493" s="340"/>
      <c r="BU493" s="340"/>
      <c r="BV493" s="340"/>
      <c r="BW493" s="340"/>
      <c r="BX493" s="340"/>
      <c r="BY493" s="340"/>
      <c r="BZ493" s="341"/>
      <c r="CA493" s="341"/>
      <c r="CB493" s="341"/>
      <c r="CC493" s="341"/>
      <c r="CD493" s="341"/>
      <c r="CE493" s="341"/>
      <c r="CF493" s="341"/>
      <c r="CG493" s="341"/>
      <c r="CH493" s="341"/>
      <c r="CI493" s="341"/>
      <c r="CJ493" s="341"/>
      <c r="CK493" s="341"/>
      <c r="CL493" s="341"/>
      <c r="CM493" s="341"/>
      <c r="CN493" s="341"/>
      <c r="CO493" s="341"/>
      <c r="CP493" s="341"/>
      <c r="CQ493" s="341"/>
      <c r="CR493" s="341"/>
      <c r="CS493" s="341"/>
      <c r="CT493" s="341"/>
      <c r="CU493" s="341"/>
      <c r="CV493" s="341"/>
      <c r="CW493" s="341"/>
      <c r="CX493" s="341"/>
      <c r="CY493" s="341"/>
      <c r="CZ493" s="341"/>
    </row>
    <row r="494" s="345" customFormat="true" ht="25.15" customHeight="true" x14ac:dyDescent="0.2">
      <c r="C494" s="1077" t="s">
        <v>337</v>
      </c>
      <c r="D494" s="1078"/>
      <c r="E494" s="657">
        <v>1.0734349703222058E-4</v>
      </c>
      <c r="F494" s="612"/>
      <c r="G494" s="612"/>
      <c r="H494" s="1078" t="s">
        <v>232</v>
      </c>
      <c r="I494" s="1078"/>
      <c r="J494" s="1078"/>
      <c r="K494" s="612"/>
      <c r="L494" s="612"/>
      <c r="M494" s="1078" t="s">
        <v>232</v>
      </c>
      <c r="N494" s="1078"/>
      <c r="O494" s="1078"/>
      <c r="P494" s="612"/>
      <c r="Q494" s="612"/>
      <c r="Z494" s="338"/>
      <c r="AA494" s="338"/>
      <c r="AB494" s="338"/>
      <c r="AC494" s="338"/>
      <c r="AD494" s="338"/>
      <c r="AE494" s="338"/>
      <c r="AF494" s="338"/>
      <c r="AG494" s="338"/>
      <c r="AH494" s="338"/>
      <c r="AI494" s="338"/>
      <c r="AJ494" s="338"/>
      <c r="AK494" s="338"/>
      <c r="AL494" s="338"/>
      <c r="AM494" s="338"/>
      <c r="AN494" s="338"/>
      <c r="AO494" s="338"/>
      <c r="AP494" s="338"/>
      <c r="AQ494" s="338"/>
      <c r="AR494" s="338"/>
      <c r="AS494" s="338"/>
      <c r="AT494" s="338"/>
      <c r="AU494" s="338"/>
      <c r="AV494" s="338"/>
      <c r="AW494" s="338"/>
      <c r="AX494" s="338"/>
      <c r="AY494" s="338"/>
      <c r="AZ494" s="338"/>
      <c r="BA494" s="340"/>
      <c r="BB494" s="419"/>
      <c r="BC494" s="340"/>
      <c r="BD494" s="340"/>
      <c r="BE494" s="340"/>
      <c r="BF494" s="340"/>
      <c r="BG494" s="340"/>
      <c r="BH494" s="340"/>
      <c r="BI494" s="340"/>
      <c r="BJ494" s="340"/>
      <c r="BK494" s="340"/>
      <c r="BL494" s="340"/>
      <c r="BM494" s="340"/>
      <c r="BN494" s="340"/>
      <c r="BO494" s="340"/>
      <c r="BP494" s="340"/>
      <c r="BQ494" s="340"/>
      <c r="BR494" s="340"/>
      <c r="BS494" s="340"/>
      <c r="BT494" s="340"/>
      <c r="BU494" s="340"/>
      <c r="BV494" s="340"/>
      <c r="BW494" s="340"/>
      <c r="BX494" s="340"/>
      <c r="BY494" s="340"/>
      <c r="BZ494" s="341"/>
      <c r="CA494" s="341"/>
      <c r="CB494" s="341"/>
      <c r="CC494" s="341"/>
      <c r="CD494" s="341"/>
      <c r="CE494" s="341"/>
      <c r="CF494" s="341"/>
      <c r="CG494" s="341"/>
      <c r="CH494" s="341"/>
      <c r="CI494" s="341"/>
      <c r="CJ494" s="341"/>
      <c r="CK494" s="341"/>
      <c r="CL494" s="341"/>
      <c r="CM494" s="341"/>
      <c r="CN494" s="341"/>
      <c r="CO494" s="341"/>
      <c r="CP494" s="341"/>
      <c r="CQ494" s="341"/>
      <c r="CR494" s="341"/>
      <c r="CS494" s="341"/>
      <c r="CT494" s="341"/>
      <c r="CU494" s="341"/>
      <c r="CV494" s="341"/>
      <c r="CW494" s="341"/>
      <c r="CX494" s="341"/>
      <c r="CY494" s="341"/>
      <c r="CZ494" s="341"/>
    </row>
    <row r="495" s="345" customFormat="true" ht="25.15" customHeight="true" x14ac:dyDescent="0.2">
      <c r="C495" s="1077" t="s">
        <v>300</v>
      </c>
      <c r="D495" s="1078"/>
      <c r="E495" s="657">
        <v>3.2986297095924121E-2</v>
      </c>
      <c r="F495" s="612"/>
      <c r="G495" s="612"/>
      <c r="H495" s="1078"/>
      <c r="I495" s="1078"/>
      <c r="J495" s="640" t="s">
        <v>233</v>
      </c>
      <c r="K495" s="612"/>
      <c r="L495" s="612"/>
      <c r="M495" s="1078"/>
      <c r="N495" s="1078"/>
      <c r="O495" s="641" t="s">
        <v>233</v>
      </c>
      <c r="P495" s="612"/>
      <c r="Q495" s="612"/>
      <c r="Z495" s="338"/>
      <c r="AA495" s="338"/>
      <c r="AB495" s="338"/>
      <c r="AC495" s="338"/>
      <c r="AD495" s="338"/>
      <c r="AE495" s="338"/>
      <c r="AF495" s="338"/>
      <c r="AG495" s="338"/>
      <c r="AH495" s="338"/>
      <c r="AI495" s="338"/>
      <c r="AJ495" s="338"/>
      <c r="AK495" s="338"/>
      <c r="AL495" s="338"/>
      <c r="AM495" s="338"/>
      <c r="AN495" s="338"/>
      <c r="AO495" s="338"/>
      <c r="AP495" s="338"/>
      <c r="AQ495" s="338"/>
      <c r="AR495" s="338"/>
      <c r="AS495" s="338"/>
      <c r="AT495" s="338"/>
      <c r="AU495" s="338"/>
      <c r="AV495" s="338"/>
      <c r="AW495" s="338"/>
      <c r="AX495" s="338"/>
      <c r="AY495" s="338"/>
      <c r="AZ495" s="338"/>
      <c r="BA495" s="340"/>
      <c r="BB495" s="419"/>
      <c r="BC495" s="340"/>
      <c r="BD495" s="340"/>
      <c r="BE495" s="340"/>
      <c r="BF495" s="340"/>
      <c r="BG495" s="340"/>
      <c r="BH495" s="340"/>
      <c r="BI495" s="340"/>
      <c r="BJ495" s="340"/>
      <c r="BK495" s="340"/>
      <c r="BL495" s="340"/>
      <c r="BM495" s="340"/>
      <c r="BN495" s="340"/>
      <c r="BO495" s="340"/>
      <c r="BP495" s="340"/>
      <c r="BQ495" s="340"/>
      <c r="BR495" s="340"/>
      <c r="BS495" s="340"/>
      <c r="BT495" s="340"/>
      <c r="BU495" s="340"/>
      <c r="BV495" s="340"/>
      <c r="BW495" s="340"/>
      <c r="BX495" s="340"/>
      <c r="BY495" s="340"/>
      <c r="BZ495" s="341"/>
      <c r="CA495" s="341"/>
      <c r="CB495" s="341"/>
      <c r="CC495" s="341"/>
      <c r="CD495" s="341"/>
      <c r="CE495" s="341"/>
      <c r="CF495" s="341"/>
      <c r="CG495" s="341"/>
      <c r="CH495" s="341"/>
      <c r="CI495" s="341"/>
      <c r="CJ495" s="341"/>
      <c r="CK495" s="341"/>
      <c r="CL495" s="341"/>
      <c r="CM495" s="341"/>
      <c r="CN495" s="341"/>
      <c r="CO495" s="341"/>
      <c r="CP495" s="341"/>
      <c r="CQ495" s="341"/>
      <c r="CR495" s="341"/>
      <c r="CS495" s="341"/>
      <c r="CT495" s="341"/>
      <c r="CU495" s="341"/>
      <c r="CV495" s="341"/>
      <c r="CW495" s="341"/>
      <c r="CX495" s="341"/>
      <c r="CY495" s="341"/>
      <c r="CZ495" s="341"/>
    </row>
    <row r="496" s="345" customFormat="true" ht="25.15" customHeight="true" x14ac:dyDescent="0.2">
      <c r="C496" s="1077" t="s">
        <v>304</v>
      </c>
      <c r="D496" s="1078"/>
      <c r="E496" s="657">
        <v>1.5732208996724176E-2</v>
      </c>
      <c r="F496" s="612"/>
      <c r="G496" s="612"/>
      <c r="H496" s="1078" t="s">
        <v>224</v>
      </c>
      <c r="I496" s="1078"/>
      <c r="J496" s="655">
        <v>1.9209995726064345E-2</v>
      </c>
      <c r="K496" s="612"/>
      <c r="L496" s="612"/>
      <c r="M496" s="1078" t="s">
        <v>224</v>
      </c>
      <c r="N496" s="1078"/>
      <c r="O496" s="656">
        <v>7.7955994307689624E-3</v>
      </c>
      <c r="P496" s="612"/>
      <c r="Q496" s="612"/>
      <c r="Z496" s="338"/>
      <c r="AA496" s="338"/>
      <c r="AB496" s="338"/>
      <c r="AC496" s="338"/>
      <c r="AD496" s="338"/>
      <c r="AE496" s="338"/>
      <c r="AF496" s="338"/>
      <c r="AG496" s="338"/>
      <c r="AH496" s="338"/>
      <c r="AI496" s="338"/>
      <c r="AJ496" s="338"/>
      <c r="AK496" s="338"/>
      <c r="AL496" s="338"/>
      <c r="AM496" s="338"/>
      <c r="AN496" s="338"/>
      <c r="AO496" s="338"/>
      <c r="AP496" s="338"/>
      <c r="AQ496" s="338"/>
      <c r="AR496" s="338"/>
      <c r="AS496" s="338"/>
      <c r="AT496" s="338"/>
      <c r="AU496" s="338"/>
      <c r="AV496" s="338"/>
      <c r="AW496" s="338"/>
      <c r="AX496" s="338"/>
      <c r="AY496" s="338"/>
      <c r="AZ496" s="338"/>
      <c r="BA496" s="340"/>
      <c r="BB496" s="419"/>
      <c r="BC496" s="340"/>
      <c r="BD496" s="340"/>
      <c r="BE496" s="340"/>
      <c r="BF496" s="340"/>
      <c r="BG496" s="340"/>
      <c r="BH496" s="340"/>
      <c r="BI496" s="340"/>
      <c r="BJ496" s="340"/>
      <c r="BK496" s="340"/>
      <c r="BL496" s="340"/>
      <c r="BM496" s="340"/>
      <c r="BN496" s="340"/>
      <c r="BO496" s="340"/>
      <c r="BP496" s="340"/>
      <c r="BQ496" s="340"/>
      <c r="BR496" s="340"/>
      <c r="BS496" s="340"/>
      <c r="BT496" s="340"/>
      <c r="BU496" s="340"/>
      <c r="BV496" s="340"/>
      <c r="BW496" s="340"/>
      <c r="BX496" s="340"/>
      <c r="BY496" s="340"/>
      <c r="BZ496" s="341"/>
      <c r="CA496" s="341"/>
      <c r="CB496" s="341"/>
      <c r="CC496" s="341"/>
      <c r="CD496" s="341"/>
      <c r="CE496" s="341"/>
      <c r="CF496" s="341"/>
      <c r="CG496" s="341"/>
      <c r="CH496" s="341"/>
      <c r="CI496" s="341"/>
      <c r="CJ496" s="341"/>
      <c r="CK496" s="341"/>
      <c r="CL496" s="341"/>
      <c r="CM496" s="341"/>
      <c r="CN496" s="341"/>
      <c r="CO496" s="341"/>
      <c r="CP496" s="341"/>
      <c r="CQ496" s="341"/>
      <c r="CR496" s="341"/>
      <c r="CS496" s="341"/>
      <c r="CT496" s="341"/>
      <c r="CU496" s="341"/>
      <c r="CV496" s="341"/>
      <c r="CW496" s="341"/>
      <c r="CX496" s="341"/>
      <c r="CY496" s="341"/>
      <c r="CZ496" s="341"/>
    </row>
    <row r="497" s="345" customFormat="true" ht="25.15" customHeight="true" x14ac:dyDescent="0.2">
      <c r="C497" s="1077" t="s">
        <v>282</v>
      </c>
      <c r="D497" s="1078"/>
      <c r="E497" s="657">
        <v>0.31706883777146827</v>
      </c>
      <c r="F497" s="612"/>
      <c r="G497" s="612"/>
      <c r="H497" s="1078" t="s">
        <v>228</v>
      </c>
      <c r="I497" s="1078"/>
      <c r="J497" s="658">
        <v>0.1258554380227698</v>
      </c>
      <c r="K497" s="612"/>
      <c r="L497" s="612"/>
      <c r="M497" s="1078" t="s">
        <v>228</v>
      </c>
      <c r="N497" s="1078"/>
      <c r="O497" s="659">
        <v>0.26961171139303264</v>
      </c>
      <c r="P497" s="612"/>
      <c r="Q497" s="612"/>
      <c r="Z497" s="338"/>
      <c r="AA497" s="338"/>
      <c r="AB497" s="338"/>
      <c r="AC497" s="338"/>
      <c r="AD497" s="338"/>
      <c r="AE497" s="338"/>
      <c r="AF497" s="338"/>
      <c r="AG497" s="338"/>
      <c r="AH497" s="338"/>
      <c r="AI497" s="338"/>
      <c r="AJ497" s="338"/>
      <c r="AK497" s="338"/>
      <c r="AL497" s="338"/>
      <c r="AM497" s="338"/>
      <c r="AN497" s="338"/>
      <c r="AO497" s="338"/>
      <c r="AP497" s="338"/>
      <c r="AQ497" s="338"/>
      <c r="AR497" s="338"/>
      <c r="AS497" s="338"/>
      <c r="AT497" s="338"/>
      <c r="AU497" s="338"/>
      <c r="AV497" s="338"/>
      <c r="AW497" s="338"/>
      <c r="AX497" s="338"/>
      <c r="AY497" s="338"/>
      <c r="AZ497" s="338"/>
      <c r="BA497" s="340"/>
      <c r="BB497" s="419"/>
      <c r="BC497" s="340"/>
      <c r="BD497" s="340"/>
      <c r="BE497" s="340"/>
      <c r="BF497" s="340"/>
      <c r="BG497" s="340"/>
      <c r="BH497" s="340"/>
      <c r="BI497" s="340"/>
      <c r="BJ497" s="340"/>
      <c r="BK497" s="340"/>
      <c r="BL497" s="340"/>
      <c r="BM497" s="340"/>
      <c r="BN497" s="340"/>
      <c r="BO497" s="340"/>
      <c r="BP497" s="340"/>
      <c r="BQ497" s="340"/>
      <c r="BR497" s="340"/>
      <c r="BS497" s="340"/>
      <c r="BT497" s="340"/>
      <c r="BU497" s="340"/>
      <c r="BV497" s="340"/>
      <c r="BW497" s="340"/>
      <c r="BX497" s="340"/>
      <c r="BY497" s="340"/>
      <c r="BZ497" s="341"/>
      <c r="CA497" s="341"/>
      <c r="CB497" s="341"/>
      <c r="CC497" s="341"/>
      <c r="CD497" s="341"/>
      <c r="CE497" s="341"/>
      <c r="CF497" s="341"/>
      <c r="CG497" s="341"/>
      <c r="CH497" s="341"/>
      <c r="CI497" s="341"/>
      <c r="CJ497" s="341"/>
      <c r="CK497" s="341"/>
      <c r="CL497" s="341"/>
      <c r="CM497" s="341"/>
      <c r="CN497" s="341"/>
      <c r="CO497" s="341"/>
      <c r="CP497" s="341"/>
      <c r="CQ497" s="341"/>
      <c r="CR497" s="341"/>
      <c r="CS497" s="341"/>
      <c r="CT497" s="341"/>
      <c r="CU497" s="341"/>
      <c r="CV497" s="341"/>
      <c r="CW497" s="341"/>
      <c r="CX497" s="341"/>
      <c r="CY497" s="341"/>
      <c r="CZ497" s="341"/>
    </row>
    <row r="498" s="345" customFormat="true" ht="25.15" customHeight="true" x14ac:dyDescent="0.2">
      <c r="C498" s="1077" t="s">
        <v>328</v>
      </c>
      <c r="D498" s="1078"/>
      <c r="E498" s="657">
        <v>6.1592937120435315E-4</v>
      </c>
      <c r="F498" s="612"/>
      <c r="G498" s="612"/>
      <c r="H498" s="1078" t="s">
        <v>302</v>
      </c>
      <c r="I498" s="1078"/>
      <c r="J498" s="658">
        <v>1.5744011347579524E-3</v>
      </c>
      <c r="K498" s="612"/>
      <c r="L498" s="612"/>
      <c r="M498" s="1078" t="s">
        <v>302</v>
      </c>
      <c r="N498" s="1078"/>
      <c r="O498" s="659">
        <v>3.5330064070201624E-2</v>
      </c>
      <c r="P498" s="612"/>
      <c r="Q498" s="612"/>
      <c r="Z498" s="338"/>
      <c r="AA498" s="338"/>
      <c r="AB498" s="338"/>
      <c r="AC498" s="338"/>
      <c r="AD498" s="338"/>
      <c r="AE498" s="338"/>
      <c r="AF498" s="338"/>
      <c r="AG498" s="338"/>
      <c r="AH498" s="338"/>
      <c r="AI498" s="338"/>
      <c r="AJ498" s="338"/>
      <c r="AK498" s="338"/>
      <c r="AL498" s="338"/>
      <c r="AM498" s="338"/>
      <c r="AN498" s="338"/>
      <c r="AO498" s="338"/>
      <c r="AP498" s="338"/>
      <c r="AQ498" s="338"/>
      <c r="AR498" s="338"/>
      <c r="AS498" s="338"/>
      <c r="AT498" s="338"/>
      <c r="AU498" s="338"/>
      <c r="AV498" s="338"/>
      <c r="AW498" s="338"/>
      <c r="AX498" s="338"/>
      <c r="AY498" s="338"/>
      <c r="AZ498" s="338"/>
      <c r="BA498" s="340"/>
      <c r="BB498" s="419"/>
      <c r="BC498" s="340"/>
      <c r="BD498" s="340"/>
      <c r="BE498" s="340"/>
      <c r="BF498" s="340"/>
      <c r="BG498" s="340"/>
      <c r="BH498" s="340"/>
      <c r="BI498" s="340"/>
      <c r="BJ498" s="340"/>
      <c r="BK498" s="340"/>
      <c r="BL498" s="340"/>
      <c r="BM498" s="340"/>
      <c r="BN498" s="340"/>
      <c r="BO498" s="340"/>
      <c r="BP498" s="340"/>
      <c r="BQ498" s="340"/>
      <c r="BR498" s="340"/>
      <c r="BS498" s="340"/>
      <c r="BT498" s="340"/>
      <c r="BU498" s="340"/>
      <c r="BV498" s="340"/>
      <c r="BW498" s="340"/>
      <c r="BX498" s="340"/>
      <c r="BY498" s="340"/>
      <c r="BZ498" s="341"/>
      <c r="CA498" s="341"/>
      <c r="CB498" s="341"/>
      <c r="CC498" s="341"/>
      <c r="CD498" s="341"/>
      <c r="CE498" s="341"/>
      <c r="CF498" s="341"/>
      <c r="CG498" s="341"/>
      <c r="CH498" s="341"/>
      <c r="CI498" s="341"/>
      <c r="CJ498" s="341"/>
      <c r="CK498" s="341"/>
      <c r="CL498" s="341"/>
      <c r="CM498" s="341"/>
      <c r="CN498" s="341"/>
      <c r="CO498" s="341"/>
      <c r="CP498" s="341"/>
      <c r="CQ498" s="341"/>
      <c r="CR498" s="341"/>
      <c r="CS498" s="341"/>
      <c r="CT498" s="341"/>
      <c r="CU498" s="341"/>
      <c r="CV498" s="341"/>
      <c r="CW498" s="341"/>
      <c r="CX498" s="341"/>
      <c r="CY498" s="341"/>
      <c r="CZ498" s="341"/>
    </row>
    <row r="499" s="345" customFormat="true" ht="25.15" customHeight="true" x14ac:dyDescent="0.2">
      <c r="C499" s="1077" t="s">
        <v>319</v>
      </c>
      <c r="D499" s="1078"/>
      <c r="E499" s="657">
        <v>1.3916847074049068E-3</v>
      </c>
      <c r="F499" s="612"/>
      <c r="G499" s="612"/>
      <c r="H499" s="1078" t="s">
        <v>210</v>
      </c>
      <c r="I499" s="1078"/>
      <c r="J499" s="658">
        <v>5.1468435086804312E-4</v>
      </c>
      <c r="K499" s="612"/>
      <c r="L499" s="612"/>
      <c r="M499" s="1078" t="s">
        <v>281</v>
      </c>
      <c r="N499" s="1078"/>
      <c r="O499" s="659">
        <v>0.12199263455461705</v>
      </c>
      <c r="P499" s="612"/>
      <c r="Q499" s="612"/>
      <c r="Z499" s="338"/>
      <c r="AA499" s="338"/>
      <c r="AB499" s="338"/>
      <c r="AC499" s="338"/>
      <c r="AD499" s="338"/>
      <c r="AE499" s="338"/>
      <c r="AF499" s="338"/>
      <c r="AG499" s="338"/>
      <c r="AH499" s="338"/>
      <c r="AI499" s="338"/>
      <c r="AJ499" s="338"/>
      <c r="AK499" s="338"/>
      <c r="AL499" s="338"/>
      <c r="AM499" s="338"/>
      <c r="AN499" s="338"/>
      <c r="AO499" s="338"/>
      <c r="AP499" s="338"/>
      <c r="AQ499" s="338"/>
      <c r="AR499" s="338"/>
      <c r="AS499" s="338"/>
      <c r="AT499" s="338"/>
      <c r="AU499" s="338"/>
      <c r="AV499" s="338"/>
      <c r="AW499" s="338"/>
      <c r="AX499" s="338"/>
      <c r="AY499" s="338"/>
      <c r="AZ499" s="338"/>
      <c r="BA499" s="340"/>
      <c r="BB499" s="419"/>
      <c r="BC499" s="340"/>
      <c r="BD499" s="340"/>
      <c r="BE499" s="340"/>
      <c r="BF499" s="340"/>
      <c r="BG499" s="340"/>
      <c r="BH499" s="340"/>
      <c r="BI499" s="340"/>
      <c r="BJ499" s="340"/>
      <c r="BK499" s="340"/>
      <c r="BL499" s="340"/>
      <c r="BM499" s="340"/>
      <c r="BN499" s="340"/>
      <c r="BO499" s="340"/>
      <c r="BP499" s="340"/>
      <c r="BQ499" s="340"/>
      <c r="BR499" s="340"/>
      <c r="BS499" s="340"/>
      <c r="BT499" s="340"/>
      <c r="BU499" s="340"/>
      <c r="BV499" s="340"/>
      <c r="BW499" s="340"/>
      <c r="BX499" s="340"/>
      <c r="BY499" s="340"/>
      <c r="BZ499" s="341"/>
      <c r="CA499" s="341"/>
      <c r="CB499" s="341"/>
      <c r="CC499" s="341"/>
      <c r="CD499" s="341"/>
      <c r="CE499" s="341"/>
      <c r="CF499" s="341"/>
      <c r="CG499" s="341"/>
      <c r="CH499" s="341"/>
      <c r="CI499" s="341"/>
      <c r="CJ499" s="341"/>
      <c r="CK499" s="341"/>
      <c r="CL499" s="341"/>
      <c r="CM499" s="341"/>
      <c r="CN499" s="341"/>
      <c r="CO499" s="341"/>
      <c r="CP499" s="341"/>
      <c r="CQ499" s="341"/>
      <c r="CR499" s="341"/>
      <c r="CS499" s="341"/>
      <c r="CT499" s="341"/>
      <c r="CU499" s="341"/>
      <c r="CV499" s="341"/>
      <c r="CW499" s="341"/>
      <c r="CX499" s="341"/>
      <c r="CY499" s="341"/>
      <c r="CZ499" s="341"/>
    </row>
    <row r="500" s="345" customFormat="true" ht="25.15" customHeight="true" x14ac:dyDescent="0.2">
      <c r="C500" s="1077" t="s">
        <v>301</v>
      </c>
      <c r="D500" s="1078"/>
      <c r="E500" s="657">
        <v>3.2193055038555692E-2</v>
      </c>
      <c r="F500" s="612"/>
      <c r="G500" s="612"/>
      <c r="H500" s="1078" t="s">
        <v>281</v>
      </c>
      <c r="I500" s="1078"/>
      <c r="J500" s="658">
        <v>0.30867166633152521</v>
      </c>
      <c r="K500" s="612"/>
      <c r="L500" s="612"/>
      <c r="M500" s="1078" t="s">
        <v>230</v>
      </c>
      <c r="N500" s="1078"/>
      <c r="O500" s="659">
        <v>0.212156046812598</v>
      </c>
      <c r="P500" s="612"/>
      <c r="Q500" s="612"/>
      <c r="Z500" s="338"/>
      <c r="AA500" s="338"/>
      <c r="AB500" s="338"/>
      <c r="AC500" s="338"/>
      <c r="AD500" s="338"/>
      <c r="AE500" s="338"/>
      <c r="AF500" s="338"/>
      <c r="AG500" s="338"/>
      <c r="AH500" s="338"/>
      <c r="AI500" s="338"/>
      <c r="AJ500" s="338"/>
      <c r="AK500" s="338"/>
      <c r="AL500" s="338"/>
      <c r="AM500" s="338"/>
      <c r="AN500" s="338"/>
      <c r="AO500" s="338"/>
      <c r="AP500" s="338"/>
      <c r="AQ500" s="338"/>
      <c r="AR500" s="338"/>
      <c r="AS500" s="338"/>
      <c r="AT500" s="338"/>
      <c r="AU500" s="338"/>
      <c r="AV500" s="338"/>
      <c r="AW500" s="338"/>
      <c r="AX500" s="338"/>
      <c r="AY500" s="338"/>
      <c r="AZ500" s="338"/>
      <c r="BA500" s="340"/>
      <c r="BB500" s="419"/>
      <c r="BC500" s="340"/>
      <c r="BD500" s="340"/>
      <c r="BE500" s="340"/>
      <c r="BF500" s="340"/>
      <c r="BG500" s="340"/>
      <c r="BH500" s="340"/>
      <c r="BI500" s="340"/>
      <c r="BJ500" s="340"/>
      <c r="BK500" s="340"/>
      <c r="BL500" s="340"/>
      <c r="BM500" s="340"/>
      <c r="BN500" s="340"/>
      <c r="BO500" s="340"/>
      <c r="BP500" s="340"/>
      <c r="BQ500" s="340"/>
      <c r="BR500" s="340"/>
      <c r="BS500" s="340"/>
      <c r="BT500" s="340"/>
      <c r="BU500" s="340"/>
      <c r="BV500" s="340"/>
      <c r="BW500" s="340"/>
      <c r="BX500" s="340"/>
      <c r="BY500" s="340"/>
      <c r="BZ500" s="341"/>
      <c r="CA500" s="341"/>
      <c r="CB500" s="341"/>
      <c r="CC500" s="341"/>
      <c r="CD500" s="341"/>
      <c r="CE500" s="341"/>
      <c r="CF500" s="341"/>
      <c r="CG500" s="341"/>
      <c r="CH500" s="341"/>
      <c r="CI500" s="341"/>
      <c r="CJ500" s="341"/>
      <c r="CK500" s="341"/>
      <c r="CL500" s="341"/>
      <c r="CM500" s="341"/>
      <c r="CN500" s="341"/>
      <c r="CO500" s="341"/>
      <c r="CP500" s="341"/>
      <c r="CQ500" s="341"/>
      <c r="CR500" s="341"/>
      <c r="CS500" s="341"/>
      <c r="CT500" s="341"/>
      <c r="CU500" s="341"/>
      <c r="CV500" s="341"/>
      <c r="CW500" s="341"/>
      <c r="CX500" s="341"/>
      <c r="CY500" s="341"/>
      <c r="CZ500" s="341"/>
    </row>
    <row r="501" s="345" customFormat="true" ht="25.15" customHeight="true" x14ac:dyDescent="0.2">
      <c r="C501" s="1077" t="s">
        <v>307</v>
      </c>
      <c r="D501" s="1078"/>
      <c r="E501" s="657">
        <v>1.5683600360895552E-2</v>
      </c>
      <c r="F501" s="612"/>
      <c r="G501" s="612"/>
      <c r="H501" s="1078" t="s">
        <v>230</v>
      </c>
      <c r="I501" s="1078"/>
      <c r="J501" s="658">
        <v>5.1617238089511866E-2</v>
      </c>
      <c r="K501" s="612"/>
      <c r="L501" s="612"/>
      <c r="M501" s="1078" t="s">
        <v>335</v>
      </c>
      <c r="N501" s="1078"/>
      <c r="O501" s="659">
        <v>1.4075064851316601E-3</v>
      </c>
      <c r="P501" s="612"/>
      <c r="Q501" s="612"/>
      <c r="Z501" s="338"/>
      <c r="AA501" s="338"/>
      <c r="AB501" s="338"/>
      <c r="AC501" s="338"/>
      <c r="AD501" s="338"/>
      <c r="AE501" s="338"/>
      <c r="AF501" s="338"/>
      <c r="AG501" s="338"/>
      <c r="AH501" s="338"/>
      <c r="AI501" s="338"/>
      <c r="AJ501" s="338"/>
      <c r="AK501" s="338"/>
      <c r="AL501" s="338"/>
      <c r="AM501" s="338"/>
      <c r="AN501" s="338"/>
      <c r="AO501" s="338"/>
      <c r="AP501" s="338"/>
      <c r="AQ501" s="338"/>
      <c r="AR501" s="338"/>
      <c r="AS501" s="338"/>
      <c r="AT501" s="338"/>
      <c r="AU501" s="338"/>
      <c r="AV501" s="338"/>
      <c r="AW501" s="338"/>
      <c r="AX501" s="338"/>
      <c r="AY501" s="338"/>
      <c r="AZ501" s="338"/>
      <c r="BA501" s="340"/>
      <c r="BB501" s="419"/>
      <c r="BC501" s="340"/>
      <c r="BD501" s="340"/>
      <c r="BE501" s="340"/>
      <c r="BF501" s="340"/>
      <c r="BG501" s="340"/>
      <c r="BH501" s="340"/>
      <c r="BI501" s="340"/>
      <c r="BJ501" s="340"/>
      <c r="BK501" s="340"/>
      <c r="BL501" s="340"/>
      <c r="BM501" s="340"/>
      <c r="BN501" s="340"/>
      <c r="BO501" s="340"/>
      <c r="BP501" s="340"/>
      <c r="BQ501" s="340"/>
      <c r="BR501" s="340"/>
      <c r="BS501" s="340"/>
      <c r="BT501" s="340"/>
      <c r="BU501" s="340"/>
      <c r="BV501" s="340"/>
      <c r="BW501" s="340"/>
      <c r="BX501" s="340"/>
      <c r="BY501" s="340"/>
      <c r="BZ501" s="341"/>
      <c r="CA501" s="341"/>
      <c r="CB501" s="341"/>
      <c r="CC501" s="341"/>
      <c r="CD501" s="341"/>
      <c r="CE501" s="341"/>
      <c r="CF501" s="341"/>
      <c r="CG501" s="341"/>
      <c r="CH501" s="341"/>
      <c r="CI501" s="341"/>
      <c r="CJ501" s="341"/>
      <c r="CK501" s="341"/>
      <c r="CL501" s="341"/>
      <c r="CM501" s="341"/>
      <c r="CN501" s="341"/>
      <c r="CO501" s="341"/>
      <c r="CP501" s="341"/>
      <c r="CQ501" s="341"/>
      <c r="CR501" s="341"/>
      <c r="CS501" s="341"/>
      <c r="CT501" s="341"/>
      <c r="CU501" s="341"/>
      <c r="CV501" s="341"/>
      <c r="CW501" s="341"/>
      <c r="CX501" s="341"/>
      <c r="CY501" s="341"/>
      <c r="CZ501" s="341"/>
    </row>
    <row r="502" s="345" customFormat="true" ht="25.15" customHeight="true" x14ac:dyDescent="0.2">
      <c r="C502" s="1077" t="s">
        <v>314</v>
      </c>
      <c r="D502" s="1078"/>
      <c r="E502" s="657">
        <v>7.8608365660273669E-3</v>
      </c>
      <c r="F502" s="612"/>
      <c r="G502" s="612"/>
      <c r="H502" s="1078" t="s">
        <v>335</v>
      </c>
      <c r="I502" s="1078"/>
      <c r="J502" s="658">
        <v>4.2773807814902648E-3</v>
      </c>
      <c r="K502" s="612"/>
      <c r="L502" s="612"/>
      <c r="M502" s="1078" t="s">
        <v>213</v>
      </c>
      <c r="N502" s="1078"/>
      <c r="O502" s="659">
        <v>7.0999778092195273E-4</v>
      </c>
      <c r="P502" s="612"/>
      <c r="Q502" s="612"/>
      <c r="Z502" s="338"/>
      <c r="AA502" s="338"/>
      <c r="AB502" s="338"/>
      <c r="AC502" s="338"/>
      <c r="AD502" s="338"/>
      <c r="AE502" s="338"/>
      <c r="AF502" s="338"/>
      <c r="AG502" s="338"/>
      <c r="AH502" s="338"/>
      <c r="AI502" s="338"/>
      <c r="AJ502" s="338"/>
      <c r="AK502" s="338"/>
      <c r="AL502" s="338"/>
      <c r="AM502" s="338"/>
      <c r="AN502" s="338"/>
      <c r="AO502" s="338"/>
      <c r="AP502" s="338"/>
      <c r="AQ502" s="338"/>
      <c r="AR502" s="338"/>
      <c r="AS502" s="338"/>
      <c r="AT502" s="338"/>
      <c r="AU502" s="338"/>
      <c r="AV502" s="338"/>
      <c r="AW502" s="338"/>
      <c r="AX502" s="338"/>
      <c r="AY502" s="338"/>
      <c r="AZ502" s="338"/>
      <c r="BA502" s="340"/>
      <c r="BB502" s="419"/>
      <c r="BC502" s="340"/>
      <c r="BD502" s="340"/>
      <c r="BE502" s="340"/>
      <c r="BF502" s="340"/>
      <c r="BG502" s="340"/>
      <c r="BH502" s="340"/>
      <c r="BI502" s="340"/>
      <c r="BJ502" s="340"/>
      <c r="BK502" s="340"/>
      <c r="BL502" s="340"/>
      <c r="BM502" s="340"/>
      <c r="BN502" s="340"/>
      <c r="BO502" s="340"/>
      <c r="BP502" s="340"/>
      <c r="BQ502" s="340"/>
      <c r="BR502" s="340"/>
      <c r="BS502" s="340"/>
      <c r="BT502" s="340"/>
      <c r="BU502" s="340"/>
      <c r="BV502" s="340"/>
      <c r="BW502" s="340"/>
      <c r="BX502" s="340"/>
      <c r="BY502" s="340"/>
      <c r="BZ502" s="341"/>
      <c r="CA502" s="341"/>
      <c r="CB502" s="341"/>
      <c r="CC502" s="341"/>
      <c r="CD502" s="341"/>
      <c r="CE502" s="341"/>
      <c r="CF502" s="341"/>
      <c r="CG502" s="341"/>
      <c r="CH502" s="341"/>
      <c r="CI502" s="341"/>
      <c r="CJ502" s="341"/>
      <c r="CK502" s="341"/>
      <c r="CL502" s="341"/>
      <c r="CM502" s="341"/>
      <c r="CN502" s="341"/>
      <c r="CO502" s="341"/>
      <c r="CP502" s="341"/>
      <c r="CQ502" s="341"/>
      <c r="CR502" s="341"/>
      <c r="CS502" s="341"/>
      <c r="CT502" s="341"/>
      <c r="CU502" s="341"/>
      <c r="CV502" s="341"/>
      <c r="CW502" s="341"/>
      <c r="CX502" s="341"/>
      <c r="CY502" s="341"/>
      <c r="CZ502" s="341"/>
    </row>
    <row r="503" s="345" customFormat="true" ht="25.15" customHeight="true" x14ac:dyDescent="0.2">
      <c r="C503" s="1077" t="s">
        <v>318</v>
      </c>
      <c r="D503" s="1078"/>
      <c r="E503" s="657">
        <v>1.6888626295351668E-3</v>
      </c>
      <c r="F503" s="612"/>
      <c r="G503" s="612"/>
      <c r="H503" s="1078" t="s">
        <v>216</v>
      </c>
      <c r="I503" s="1078"/>
      <c r="J503" s="658">
        <v>2.8516769364281814E-2</v>
      </c>
      <c r="K503" s="612"/>
      <c r="L503" s="612"/>
      <c r="M503" s="1078" t="s">
        <v>216</v>
      </c>
      <c r="N503" s="1078"/>
      <c r="O503" s="659">
        <v>0.17478784231570108</v>
      </c>
      <c r="P503" s="612"/>
      <c r="Q503" s="612"/>
      <c r="Z503" s="338"/>
      <c r="AA503" s="338"/>
      <c r="AB503" s="338"/>
      <c r="AC503" s="338"/>
      <c r="AD503" s="338"/>
      <c r="AE503" s="338"/>
      <c r="AF503" s="338"/>
      <c r="AG503" s="338"/>
      <c r="AH503" s="338"/>
      <c r="AI503" s="338"/>
      <c r="AJ503" s="338"/>
      <c r="AK503" s="338"/>
      <c r="AL503" s="338"/>
      <c r="AM503" s="338"/>
      <c r="AN503" s="338"/>
      <c r="AO503" s="338"/>
      <c r="AP503" s="338"/>
      <c r="AQ503" s="338"/>
      <c r="AR503" s="338"/>
      <c r="AS503" s="338"/>
      <c r="AT503" s="338"/>
      <c r="AU503" s="338"/>
      <c r="AV503" s="338"/>
      <c r="AW503" s="338"/>
      <c r="AX503" s="338"/>
      <c r="AY503" s="338"/>
      <c r="AZ503" s="338"/>
      <c r="BA503" s="340"/>
      <c r="BB503" s="419"/>
      <c r="BC503" s="340"/>
      <c r="BD503" s="340"/>
      <c r="BE503" s="340"/>
      <c r="BF503" s="340"/>
      <c r="BG503" s="340"/>
      <c r="BH503" s="340"/>
      <c r="BI503" s="340"/>
      <c r="BJ503" s="340"/>
      <c r="BK503" s="340"/>
      <c r="BL503" s="340"/>
      <c r="BM503" s="340"/>
      <c r="BN503" s="340"/>
      <c r="BO503" s="340"/>
      <c r="BP503" s="340"/>
      <c r="BQ503" s="340"/>
      <c r="BR503" s="340"/>
      <c r="BS503" s="340"/>
      <c r="BT503" s="340"/>
      <c r="BU503" s="340"/>
      <c r="BV503" s="340"/>
      <c r="BW503" s="340"/>
      <c r="BX503" s="340"/>
      <c r="BY503" s="340"/>
      <c r="BZ503" s="341"/>
      <c r="CA503" s="341"/>
      <c r="CB503" s="341"/>
      <c r="CC503" s="341"/>
      <c r="CD503" s="341"/>
      <c r="CE503" s="341"/>
      <c r="CF503" s="341"/>
      <c r="CG503" s="341"/>
      <c r="CH503" s="341"/>
      <c r="CI503" s="341"/>
      <c r="CJ503" s="341"/>
      <c r="CK503" s="341"/>
      <c r="CL503" s="341"/>
      <c r="CM503" s="341"/>
      <c r="CN503" s="341"/>
      <c r="CO503" s="341"/>
      <c r="CP503" s="341"/>
      <c r="CQ503" s="341"/>
      <c r="CR503" s="341"/>
      <c r="CS503" s="341"/>
      <c r="CT503" s="341"/>
      <c r="CU503" s="341"/>
      <c r="CV503" s="341"/>
      <c r="CW503" s="341"/>
      <c r="CX503" s="341"/>
      <c r="CY503" s="341"/>
      <c r="CZ503" s="341"/>
    </row>
    <row r="504" s="345" customFormat="true" ht="25.15" customHeight="true" x14ac:dyDescent="0.2">
      <c r="C504" s="1077" t="s">
        <v>336</v>
      </c>
      <c r="D504" s="1078"/>
      <c r="E504" s="657">
        <v>1.9463211673197053E-4</v>
      </c>
      <c r="F504" s="612"/>
      <c r="G504" s="612"/>
      <c r="H504" s="1078" t="s">
        <v>225</v>
      </c>
      <c r="I504" s="1078"/>
      <c r="J504" s="658">
        <v>1.079110878543204E-3</v>
      </c>
      <c r="K504" s="612"/>
      <c r="L504" s="612"/>
      <c r="M504" s="1078" t="s">
        <v>225</v>
      </c>
      <c r="N504" s="1078"/>
      <c r="O504" s="659">
        <v>5.5500112160399477E-3</v>
      </c>
      <c r="P504" s="612"/>
      <c r="Q504" s="612"/>
      <c r="Z504" s="338"/>
      <c r="AA504" s="338"/>
      <c r="AB504" s="338"/>
      <c r="AC504" s="338"/>
      <c r="AD504" s="338"/>
      <c r="AE504" s="338"/>
      <c r="AF504" s="338"/>
      <c r="AG504" s="338"/>
      <c r="AH504" s="338"/>
      <c r="AI504" s="338"/>
      <c r="AJ504" s="338"/>
      <c r="AK504" s="338"/>
      <c r="AL504" s="338"/>
      <c r="AM504" s="338"/>
      <c r="AN504" s="338"/>
      <c r="AO504" s="338"/>
      <c r="AP504" s="338"/>
      <c r="AQ504" s="338"/>
      <c r="AR504" s="338"/>
      <c r="AS504" s="338"/>
      <c r="AT504" s="338"/>
      <c r="AU504" s="338"/>
      <c r="AV504" s="338"/>
      <c r="AW504" s="338"/>
      <c r="AX504" s="338"/>
      <c r="AY504" s="338"/>
      <c r="AZ504" s="338"/>
      <c r="BA504" s="340"/>
      <c r="BB504" s="419"/>
      <c r="BC504" s="340"/>
      <c r="BD504" s="340"/>
      <c r="BE504" s="340"/>
      <c r="BF504" s="340"/>
      <c r="BG504" s="340"/>
      <c r="BH504" s="340"/>
      <c r="BI504" s="340"/>
      <c r="BJ504" s="340"/>
      <c r="BK504" s="340"/>
      <c r="BL504" s="340"/>
      <c r="BM504" s="340"/>
      <c r="BN504" s="340"/>
      <c r="BO504" s="340"/>
      <c r="BP504" s="340"/>
      <c r="BQ504" s="340"/>
      <c r="BR504" s="340"/>
      <c r="BS504" s="340"/>
      <c r="BT504" s="340"/>
      <c r="BU504" s="340"/>
      <c r="BV504" s="340"/>
      <c r="BW504" s="340"/>
      <c r="BX504" s="340"/>
      <c r="BY504" s="340"/>
      <c r="BZ504" s="341"/>
      <c r="CA504" s="341"/>
      <c r="CB504" s="341"/>
      <c r="CC504" s="341"/>
      <c r="CD504" s="341"/>
      <c r="CE504" s="341"/>
      <c r="CF504" s="341"/>
      <c r="CG504" s="341"/>
      <c r="CH504" s="341"/>
      <c r="CI504" s="341"/>
      <c r="CJ504" s="341"/>
      <c r="CK504" s="341"/>
      <c r="CL504" s="341"/>
      <c r="CM504" s="341"/>
      <c r="CN504" s="341"/>
      <c r="CO504" s="341"/>
      <c r="CP504" s="341"/>
      <c r="CQ504" s="341"/>
      <c r="CR504" s="341"/>
      <c r="CS504" s="341"/>
      <c r="CT504" s="341"/>
      <c r="CU504" s="341"/>
      <c r="CV504" s="341"/>
      <c r="CW504" s="341"/>
      <c r="CX504" s="341"/>
      <c r="CY504" s="341"/>
      <c r="CZ504" s="341"/>
    </row>
    <row r="505" s="345" customFormat="true" ht="25.15" customHeight="true" x14ac:dyDescent="0.2">
      <c r="C505" s="1077" t="s">
        <v>329</v>
      </c>
      <c r="D505" s="1078"/>
      <c r="E505" s="657">
        <v>2.856810439846598E-4</v>
      </c>
      <c r="F505" s="612"/>
      <c r="G505" s="612"/>
      <c r="H505" s="1078" t="s">
        <v>324</v>
      </c>
      <c r="I505" s="1078"/>
      <c r="J505" s="658">
        <v>3.599655108404335E-4</v>
      </c>
      <c r="K505" s="612"/>
      <c r="L505" s="612"/>
      <c r="M505" s="1078" t="s">
        <v>324</v>
      </c>
      <c r="N505" s="1078"/>
      <c r="O505" s="659">
        <v>1.2078980359420023E-2</v>
      </c>
      <c r="P505" s="612"/>
      <c r="Q505" s="612"/>
      <c r="Z505" s="338"/>
      <c r="AA505" s="338"/>
      <c r="AB505" s="338"/>
      <c r="AC505" s="338"/>
      <c r="AD505" s="338"/>
      <c r="AE505" s="338"/>
      <c r="AF505" s="338"/>
      <c r="AG505" s="338"/>
      <c r="AH505" s="338"/>
      <c r="AI505" s="338"/>
      <c r="AJ505" s="338"/>
      <c r="AK505" s="338"/>
      <c r="AL505" s="338"/>
      <c r="AM505" s="338"/>
      <c r="AN505" s="338"/>
      <c r="AO505" s="338"/>
      <c r="AP505" s="338"/>
      <c r="AQ505" s="338"/>
      <c r="AR505" s="338"/>
      <c r="AS505" s="338"/>
      <c r="AT505" s="338"/>
      <c r="AU505" s="338"/>
      <c r="AV505" s="338"/>
      <c r="AW505" s="338"/>
      <c r="AX505" s="338"/>
      <c r="AY505" s="338"/>
      <c r="AZ505" s="338"/>
      <c r="BA505" s="340"/>
      <c r="BB505" s="419"/>
      <c r="BC505" s="340"/>
      <c r="BD505" s="340"/>
      <c r="BE505" s="340"/>
      <c r="BF505" s="340"/>
      <c r="BG505" s="340"/>
      <c r="BH505" s="340"/>
      <c r="BI505" s="340"/>
      <c r="BJ505" s="340"/>
      <c r="BK505" s="340"/>
      <c r="BL505" s="340"/>
      <c r="BM505" s="340"/>
      <c r="BN505" s="340"/>
      <c r="BO505" s="340"/>
      <c r="BP505" s="340"/>
      <c r="BQ505" s="340"/>
      <c r="BR505" s="340"/>
      <c r="BS505" s="340"/>
      <c r="BT505" s="340"/>
      <c r="BU505" s="340"/>
      <c r="BV505" s="340"/>
      <c r="BW505" s="340"/>
      <c r="BX505" s="340"/>
      <c r="BY505" s="340"/>
      <c r="BZ505" s="341"/>
      <c r="CA505" s="341"/>
      <c r="CB505" s="341"/>
      <c r="CC505" s="341"/>
      <c r="CD505" s="341"/>
      <c r="CE505" s="341"/>
      <c r="CF505" s="341"/>
      <c r="CG505" s="341"/>
      <c r="CH505" s="341"/>
      <c r="CI505" s="341"/>
      <c r="CJ505" s="341"/>
      <c r="CK505" s="341"/>
      <c r="CL505" s="341"/>
      <c r="CM505" s="341"/>
      <c r="CN505" s="341"/>
      <c r="CO505" s="341"/>
      <c r="CP505" s="341"/>
      <c r="CQ505" s="341"/>
      <c r="CR505" s="341"/>
      <c r="CS505" s="341"/>
      <c r="CT505" s="341"/>
      <c r="CU505" s="341"/>
      <c r="CV505" s="341"/>
      <c r="CW505" s="341"/>
      <c r="CX505" s="341"/>
      <c r="CY505" s="341"/>
      <c r="CZ505" s="341"/>
    </row>
    <row r="506" s="345" customFormat="true" ht="25.15" customHeight="true" x14ac:dyDescent="0.2">
      <c r="C506" s="1077" t="s">
        <v>292</v>
      </c>
      <c r="D506" s="1078"/>
      <c r="E506" s="657">
        <v>0.10693328989268819</v>
      </c>
      <c r="F506" s="612"/>
      <c r="G506" s="612"/>
      <c r="H506" s="1078" t="s">
        <v>320</v>
      </c>
      <c r="I506" s="1078"/>
      <c r="J506" s="658">
        <v>1.7037429945713899E-3</v>
      </c>
      <c r="K506" s="612"/>
      <c r="L506" s="612"/>
      <c r="M506" s="1078" t="s">
        <v>327</v>
      </c>
      <c r="N506" s="1078"/>
      <c r="O506" s="659">
        <v>1.1064470772048931E-3</v>
      </c>
      <c r="P506" s="612"/>
      <c r="Q506" s="612"/>
      <c r="Z506" s="338"/>
      <c r="AA506" s="338"/>
      <c r="AB506" s="338"/>
      <c r="AC506" s="338"/>
      <c r="AD506" s="338"/>
      <c r="AE506" s="338"/>
      <c r="AF506" s="338"/>
      <c r="AG506" s="338"/>
      <c r="AH506" s="338"/>
      <c r="AI506" s="338"/>
      <c r="AJ506" s="338"/>
      <c r="AK506" s="338"/>
      <c r="AL506" s="338"/>
      <c r="AM506" s="338"/>
      <c r="AN506" s="338"/>
      <c r="AO506" s="338"/>
      <c r="AP506" s="338"/>
      <c r="AQ506" s="338"/>
      <c r="AR506" s="338"/>
      <c r="AS506" s="338"/>
      <c r="AT506" s="338"/>
      <c r="AU506" s="338"/>
      <c r="AV506" s="338"/>
      <c r="AW506" s="338"/>
      <c r="AX506" s="338"/>
      <c r="AY506" s="338"/>
      <c r="AZ506" s="338"/>
      <c r="BA506" s="340"/>
      <c r="BB506" s="419"/>
      <c r="BC506" s="340"/>
      <c r="BD506" s="340"/>
      <c r="BE506" s="340"/>
      <c r="BF506" s="340"/>
      <c r="BG506" s="340"/>
      <c r="BH506" s="340"/>
      <c r="BI506" s="340"/>
      <c r="BJ506" s="340"/>
      <c r="BK506" s="340"/>
      <c r="BL506" s="340"/>
      <c r="BM506" s="340"/>
      <c r="BN506" s="340"/>
      <c r="BO506" s="340"/>
      <c r="BP506" s="340"/>
      <c r="BQ506" s="340"/>
      <c r="BR506" s="340"/>
      <c r="BS506" s="340"/>
      <c r="BT506" s="340"/>
      <c r="BU506" s="340"/>
      <c r="BV506" s="340"/>
      <c r="BW506" s="340"/>
      <c r="BX506" s="340"/>
      <c r="BY506" s="340"/>
      <c r="BZ506" s="341"/>
      <c r="CA506" s="341"/>
      <c r="CB506" s="341"/>
      <c r="CC506" s="341"/>
      <c r="CD506" s="341"/>
      <c r="CE506" s="341"/>
      <c r="CF506" s="341"/>
      <c r="CG506" s="341"/>
      <c r="CH506" s="341"/>
      <c r="CI506" s="341"/>
      <c r="CJ506" s="341"/>
      <c r="CK506" s="341"/>
      <c r="CL506" s="341"/>
      <c r="CM506" s="341"/>
      <c r="CN506" s="341"/>
      <c r="CO506" s="341"/>
      <c r="CP506" s="341"/>
      <c r="CQ506" s="341"/>
      <c r="CR506" s="341"/>
      <c r="CS506" s="341"/>
      <c r="CT506" s="341"/>
      <c r="CU506" s="341"/>
      <c r="CV506" s="341"/>
      <c r="CW506" s="341"/>
      <c r="CX506" s="341"/>
      <c r="CY506" s="341"/>
      <c r="CZ506" s="341"/>
    </row>
    <row r="507" s="345" customFormat="true" ht="25.15" customHeight="true" x14ac:dyDescent="0.2">
      <c r="C507" s="1077" t="s">
        <v>289</v>
      </c>
      <c r="D507" s="1078"/>
      <c r="E507" s="657">
        <v>0.17865830407158192</v>
      </c>
      <c r="F507" s="612"/>
      <c r="G507" s="612"/>
      <c r="H507" s="1078" t="s">
        <v>327</v>
      </c>
      <c r="I507" s="1078"/>
      <c r="J507" s="658">
        <v>1.0206522064770014E-4</v>
      </c>
      <c r="K507" s="612"/>
      <c r="L507" s="612"/>
      <c r="M507" s="1078" t="s">
        <v>334</v>
      </c>
      <c r="N507" s="1078"/>
      <c r="O507" s="659">
        <v>1.4195344045883865E-4</v>
      </c>
      <c r="P507" s="612"/>
      <c r="Q507" s="612"/>
      <c r="Z507" s="338"/>
      <c r="AA507" s="338"/>
      <c r="AB507" s="338"/>
      <c r="AC507" s="338"/>
      <c r="AD507" s="338"/>
      <c r="AE507" s="338"/>
      <c r="AF507" s="338"/>
      <c r="AG507" s="338"/>
      <c r="AH507" s="338"/>
      <c r="AI507" s="338"/>
      <c r="AJ507" s="338"/>
      <c r="AK507" s="338"/>
      <c r="AL507" s="338"/>
      <c r="AM507" s="338"/>
      <c r="AN507" s="338"/>
      <c r="AO507" s="338"/>
      <c r="AP507" s="338"/>
      <c r="AQ507" s="338"/>
      <c r="AR507" s="338"/>
      <c r="AS507" s="338"/>
      <c r="AT507" s="338"/>
      <c r="AU507" s="338"/>
      <c r="AV507" s="338"/>
      <c r="AW507" s="338"/>
      <c r="AX507" s="338"/>
      <c r="AY507" s="338"/>
      <c r="AZ507" s="338"/>
      <c r="BA507" s="340"/>
      <c r="BB507" s="419"/>
      <c r="BC507" s="340"/>
      <c r="BD507" s="340"/>
      <c r="BE507" s="340"/>
      <c r="BF507" s="340"/>
      <c r="BG507" s="340"/>
      <c r="BH507" s="340"/>
      <c r="BI507" s="340"/>
      <c r="BJ507" s="340"/>
      <c r="BK507" s="340"/>
      <c r="BL507" s="340"/>
      <c r="BM507" s="340"/>
      <c r="BN507" s="340"/>
      <c r="BO507" s="340"/>
      <c r="BP507" s="340"/>
      <c r="BQ507" s="340"/>
      <c r="BR507" s="340"/>
      <c r="BS507" s="340"/>
      <c r="BT507" s="340"/>
      <c r="BU507" s="340"/>
      <c r="BV507" s="340"/>
      <c r="BW507" s="340"/>
      <c r="BX507" s="340"/>
      <c r="BY507" s="340"/>
      <c r="BZ507" s="341"/>
      <c r="CA507" s="341"/>
      <c r="CB507" s="341"/>
      <c r="CC507" s="341"/>
      <c r="CD507" s="341"/>
      <c r="CE507" s="341"/>
      <c r="CF507" s="341"/>
      <c r="CG507" s="341"/>
      <c r="CH507" s="341"/>
      <c r="CI507" s="341"/>
      <c r="CJ507" s="341"/>
      <c r="CK507" s="341"/>
      <c r="CL507" s="341"/>
      <c r="CM507" s="341"/>
      <c r="CN507" s="341"/>
      <c r="CO507" s="341"/>
      <c r="CP507" s="341"/>
      <c r="CQ507" s="341"/>
      <c r="CR507" s="341"/>
      <c r="CS507" s="341"/>
      <c r="CT507" s="341"/>
      <c r="CU507" s="341"/>
      <c r="CV507" s="341"/>
      <c r="CW507" s="341"/>
      <c r="CX507" s="341"/>
      <c r="CY507" s="341"/>
      <c r="CZ507" s="341"/>
    </row>
    <row r="508" s="345" customFormat="true" ht="25.15" customHeight="true" x14ac:dyDescent="0.2">
      <c r="C508" s="1077" t="s">
        <v>340</v>
      </c>
      <c r="D508" s="1078"/>
      <c r="E508" s="657">
        <v>3.0290921550324796E-5</v>
      </c>
      <c r="F508" s="612"/>
      <c r="G508" s="612"/>
      <c r="H508" s="1078" t="s">
        <v>334</v>
      </c>
      <c r="I508" s="1078"/>
      <c r="J508" s="658">
        <v>1.4335543785896953E-4</v>
      </c>
      <c r="K508" s="612"/>
      <c r="L508" s="612"/>
      <c r="M508" s="1078" t="s">
        <v>330</v>
      </c>
      <c r="N508" s="1078"/>
      <c r="O508" s="659">
        <v>4.3401227598542083E-3</v>
      </c>
      <c r="P508" s="612"/>
      <c r="Q508" s="612"/>
      <c r="Z508" s="338"/>
      <c r="AA508" s="338"/>
      <c r="AB508" s="338"/>
      <c r="AC508" s="338"/>
      <c r="AD508" s="338"/>
      <c r="AE508" s="338"/>
      <c r="AF508" s="338"/>
      <c r="AG508" s="338"/>
      <c r="AH508" s="338"/>
      <c r="AI508" s="338"/>
      <c r="AJ508" s="338"/>
      <c r="AK508" s="338"/>
      <c r="AL508" s="338"/>
      <c r="AM508" s="338"/>
      <c r="AN508" s="338"/>
      <c r="AO508" s="338"/>
      <c r="AP508" s="338"/>
      <c r="AQ508" s="338"/>
      <c r="AR508" s="338"/>
      <c r="AS508" s="338"/>
      <c r="AT508" s="338"/>
      <c r="AU508" s="338"/>
      <c r="AV508" s="338"/>
      <c r="AW508" s="338"/>
      <c r="AX508" s="338"/>
      <c r="AY508" s="338"/>
      <c r="AZ508" s="338"/>
      <c r="BA508" s="340"/>
      <c r="BB508" s="419"/>
      <c r="BC508" s="340"/>
      <c r="BD508" s="340"/>
      <c r="BE508" s="340"/>
      <c r="BF508" s="340"/>
      <c r="BG508" s="340"/>
      <c r="BH508" s="340"/>
      <c r="BI508" s="340"/>
      <c r="BJ508" s="340"/>
      <c r="BK508" s="340"/>
      <c r="BL508" s="340"/>
      <c r="BM508" s="340"/>
      <c r="BN508" s="340"/>
      <c r="BO508" s="340"/>
      <c r="BP508" s="340"/>
      <c r="BQ508" s="340"/>
      <c r="BR508" s="340"/>
      <c r="BS508" s="340"/>
      <c r="BT508" s="340"/>
      <c r="BU508" s="340"/>
      <c r="BV508" s="340"/>
      <c r="BW508" s="340"/>
      <c r="BX508" s="340"/>
      <c r="BY508" s="340"/>
      <c r="BZ508" s="341"/>
      <c r="CA508" s="341"/>
      <c r="CB508" s="341"/>
      <c r="CC508" s="341"/>
      <c r="CD508" s="341"/>
      <c r="CE508" s="341"/>
      <c r="CF508" s="341"/>
      <c r="CG508" s="341"/>
      <c r="CH508" s="341"/>
      <c r="CI508" s="341"/>
      <c r="CJ508" s="341"/>
      <c r="CK508" s="341"/>
      <c r="CL508" s="341"/>
      <c r="CM508" s="341"/>
      <c r="CN508" s="341"/>
      <c r="CO508" s="341"/>
      <c r="CP508" s="341"/>
      <c r="CQ508" s="341"/>
      <c r="CR508" s="341"/>
      <c r="CS508" s="341"/>
      <c r="CT508" s="341"/>
      <c r="CU508" s="341"/>
      <c r="CV508" s="341"/>
      <c r="CW508" s="341"/>
      <c r="CX508" s="341"/>
      <c r="CY508" s="341"/>
      <c r="CZ508" s="341"/>
    </row>
    <row r="509" s="345" customFormat="true" ht="25.15" customHeight="true" x14ac:dyDescent="0.2">
      <c r="C509" s="1077" t="s">
        <v>278</v>
      </c>
      <c r="D509" s="1078"/>
      <c r="E509" s="657">
        <v>0.29924765810265758</v>
      </c>
      <c r="F509" s="612"/>
      <c r="G509" s="612"/>
      <c r="H509" s="1078" t="s">
        <v>330</v>
      </c>
      <c r="I509" s="1078"/>
      <c r="J509" s="658">
        <v>3.8832237380346428E-4</v>
      </c>
      <c r="K509" s="612"/>
      <c r="L509" s="612"/>
      <c r="M509" s="1078" t="s">
        <v>312</v>
      </c>
      <c r="N509" s="1078"/>
      <c r="O509" s="659">
        <v>8.4868500566901064E-3</v>
      </c>
      <c r="P509" s="612"/>
      <c r="Q509" s="612"/>
      <c r="Z509" s="338"/>
      <c r="AA509" s="338"/>
      <c r="AB509" s="338"/>
      <c r="AC509" s="338"/>
      <c r="AD509" s="338"/>
      <c r="AE509" s="338"/>
      <c r="AF509" s="338"/>
      <c r="AG509" s="338"/>
      <c r="AH509" s="338"/>
      <c r="AI509" s="338"/>
      <c r="AJ509" s="338"/>
      <c r="AK509" s="338"/>
      <c r="AL509" s="338"/>
      <c r="AM509" s="338"/>
      <c r="AN509" s="338"/>
      <c r="AO509" s="338"/>
      <c r="AP509" s="338"/>
      <c r="AQ509" s="338"/>
      <c r="AR509" s="338"/>
      <c r="AS509" s="338"/>
      <c r="AT509" s="338"/>
      <c r="AU509" s="338"/>
      <c r="AV509" s="338"/>
      <c r="AW509" s="338"/>
      <c r="AX509" s="338"/>
      <c r="AY509" s="338"/>
      <c r="AZ509" s="338"/>
      <c r="BA509" s="340"/>
      <c r="BB509" s="419"/>
      <c r="BC509" s="340"/>
      <c r="BD509" s="340"/>
      <c r="BE509" s="340"/>
      <c r="BF509" s="340"/>
      <c r="BG509" s="340"/>
      <c r="BH509" s="340"/>
      <c r="BI509" s="340"/>
      <c r="BJ509" s="340"/>
      <c r="BK509" s="340"/>
      <c r="BL509" s="340"/>
      <c r="BM509" s="340"/>
      <c r="BN509" s="340"/>
      <c r="BO509" s="340"/>
      <c r="BP509" s="340"/>
      <c r="BQ509" s="340"/>
      <c r="BR509" s="340"/>
      <c r="BS509" s="340"/>
      <c r="BT509" s="340"/>
      <c r="BU509" s="340"/>
      <c r="BV509" s="340"/>
      <c r="BW509" s="340"/>
      <c r="BX509" s="340"/>
      <c r="BY509" s="340"/>
      <c r="BZ509" s="341"/>
      <c r="CA509" s="341"/>
      <c r="CB509" s="341"/>
      <c r="CC509" s="341"/>
      <c r="CD509" s="341"/>
      <c r="CE509" s="341"/>
      <c r="CF509" s="341"/>
      <c r="CG509" s="341"/>
      <c r="CH509" s="341"/>
      <c r="CI509" s="341"/>
      <c r="CJ509" s="341"/>
      <c r="CK509" s="341"/>
      <c r="CL509" s="341"/>
      <c r="CM509" s="341"/>
      <c r="CN509" s="341"/>
      <c r="CO509" s="341"/>
      <c r="CP509" s="341"/>
      <c r="CQ509" s="341"/>
      <c r="CR509" s="341"/>
      <c r="CS509" s="341"/>
      <c r="CT509" s="341"/>
      <c r="CU509" s="341"/>
      <c r="CV509" s="341"/>
      <c r="CW509" s="341"/>
      <c r="CX509" s="341"/>
      <c r="CY509" s="341"/>
      <c r="CZ509" s="341"/>
    </row>
    <row r="510" s="345" customFormat="true" ht="25.15" customHeight="true" x14ac:dyDescent="0.2">
      <c r="C510" s="1077" t="s">
        <v>298</v>
      </c>
      <c r="D510" s="1078"/>
      <c r="E510" s="657">
        <v>6.8813256711125051E-2</v>
      </c>
      <c r="F510" s="612"/>
      <c r="G510" s="612"/>
      <c r="H510" s="1078" t="s">
        <v>312</v>
      </c>
      <c r="I510" s="1078"/>
      <c r="J510" s="658">
        <v>3.7341343219472202E-3</v>
      </c>
      <c r="K510" s="612"/>
      <c r="L510" s="612"/>
      <c r="M510" s="1078" t="s">
        <v>212</v>
      </c>
      <c r="N510" s="1078"/>
      <c r="O510" s="659">
        <v>1.5222699015472673E-4</v>
      </c>
      <c r="P510" s="612"/>
      <c r="Q510" s="612"/>
      <c r="Z510" s="338"/>
      <c r="AA510" s="338"/>
      <c r="AB510" s="338"/>
      <c r="AC510" s="338"/>
      <c r="AD510" s="338"/>
      <c r="AE510" s="338"/>
      <c r="AF510" s="338"/>
      <c r="AG510" s="338"/>
      <c r="AH510" s="338"/>
      <c r="AI510" s="338"/>
      <c r="AJ510" s="338"/>
      <c r="AK510" s="338"/>
      <c r="AL510" s="338"/>
      <c r="AM510" s="338"/>
      <c r="AN510" s="338"/>
      <c r="AO510" s="338"/>
      <c r="AP510" s="338"/>
      <c r="AQ510" s="338"/>
      <c r="AR510" s="338"/>
      <c r="AS510" s="338"/>
      <c r="AT510" s="338"/>
      <c r="AU510" s="338"/>
      <c r="AV510" s="338"/>
      <c r="AW510" s="338"/>
      <c r="AX510" s="338"/>
      <c r="AY510" s="338"/>
      <c r="AZ510" s="338"/>
      <c r="BA510" s="340"/>
      <c r="BB510" s="419"/>
      <c r="BC510" s="340"/>
      <c r="BD510" s="340"/>
      <c r="BE510" s="340"/>
      <c r="BF510" s="340"/>
      <c r="BG510" s="340"/>
      <c r="BH510" s="340"/>
      <c r="BI510" s="340"/>
      <c r="BJ510" s="340"/>
      <c r="BK510" s="340"/>
      <c r="BL510" s="340"/>
      <c r="BM510" s="340"/>
      <c r="BN510" s="340"/>
      <c r="BO510" s="340"/>
      <c r="BP510" s="340"/>
      <c r="BQ510" s="340"/>
      <c r="BR510" s="340"/>
      <c r="BS510" s="340"/>
      <c r="BT510" s="340"/>
      <c r="BU510" s="340"/>
      <c r="BV510" s="340"/>
      <c r="BW510" s="340"/>
      <c r="BX510" s="340"/>
      <c r="BY510" s="340"/>
      <c r="BZ510" s="341"/>
      <c r="CA510" s="341"/>
      <c r="CB510" s="341"/>
      <c r="CC510" s="341"/>
      <c r="CD510" s="341"/>
      <c r="CE510" s="341"/>
      <c r="CF510" s="341"/>
      <c r="CG510" s="341"/>
      <c r="CH510" s="341"/>
      <c r="CI510" s="341"/>
      <c r="CJ510" s="341"/>
      <c r="CK510" s="341"/>
      <c r="CL510" s="341"/>
      <c r="CM510" s="341"/>
      <c r="CN510" s="341"/>
      <c r="CO510" s="341"/>
      <c r="CP510" s="341"/>
      <c r="CQ510" s="341"/>
      <c r="CR510" s="341"/>
      <c r="CS510" s="341"/>
      <c r="CT510" s="341"/>
      <c r="CU510" s="341"/>
      <c r="CV510" s="341"/>
      <c r="CW510" s="341"/>
      <c r="CX510" s="341"/>
      <c r="CY510" s="341"/>
      <c r="CZ510" s="341"/>
    </row>
    <row r="511" s="345" customFormat="true" ht="25.15" customHeight="true" x14ac:dyDescent="0.2">
      <c r="C511" s="1077" t="s">
        <v>279</v>
      </c>
      <c r="D511" s="1078"/>
      <c r="E511" s="657">
        <v>6.9107061339790055E-2</v>
      </c>
      <c r="F511" s="612"/>
      <c r="G511" s="612"/>
      <c r="H511" s="1078" t="s">
        <v>229</v>
      </c>
      <c r="I511" s="1078"/>
      <c r="J511" s="658">
        <v>1.0344750242178131E-3</v>
      </c>
      <c r="K511" s="612"/>
      <c r="L511" s="612"/>
      <c r="M511" s="1078" t="s">
        <v>229</v>
      </c>
      <c r="N511" s="1078"/>
      <c r="O511" s="659">
        <v>5.7519984859393674E-4</v>
      </c>
      <c r="P511" s="612"/>
      <c r="Q511" s="612"/>
      <c r="Z511" s="338"/>
      <c r="AA511" s="338"/>
      <c r="AB511" s="338"/>
      <c r="AC511" s="338"/>
      <c r="AD511" s="338"/>
      <c r="AE511" s="338"/>
      <c r="AF511" s="338"/>
      <c r="AG511" s="338"/>
      <c r="AH511" s="338"/>
      <c r="AI511" s="338"/>
      <c r="AJ511" s="338"/>
      <c r="AK511" s="338"/>
      <c r="AL511" s="338"/>
      <c r="AM511" s="338"/>
      <c r="AN511" s="338"/>
      <c r="AO511" s="338"/>
      <c r="AP511" s="338"/>
      <c r="AQ511" s="338"/>
      <c r="AR511" s="338"/>
      <c r="AS511" s="338"/>
      <c r="AT511" s="338"/>
      <c r="AU511" s="338"/>
      <c r="AV511" s="338"/>
      <c r="AW511" s="338"/>
      <c r="AX511" s="338"/>
      <c r="AY511" s="338"/>
      <c r="AZ511" s="338"/>
      <c r="BA511" s="340"/>
      <c r="BB511" s="419"/>
      <c r="BC511" s="340"/>
      <c r="BD511" s="340"/>
      <c r="BE511" s="340"/>
      <c r="BF511" s="340"/>
      <c r="BG511" s="340"/>
      <c r="BH511" s="340"/>
      <c r="BI511" s="340"/>
      <c r="BJ511" s="340"/>
      <c r="BK511" s="340"/>
      <c r="BL511" s="340"/>
      <c r="BM511" s="340"/>
      <c r="BN511" s="340"/>
      <c r="BO511" s="340"/>
      <c r="BP511" s="340"/>
      <c r="BQ511" s="340"/>
      <c r="BR511" s="340"/>
      <c r="BS511" s="340"/>
      <c r="BT511" s="340"/>
      <c r="BU511" s="340"/>
      <c r="BV511" s="340"/>
      <c r="BW511" s="340"/>
      <c r="BX511" s="340"/>
      <c r="BY511" s="340"/>
      <c r="BZ511" s="341"/>
      <c r="CA511" s="341"/>
      <c r="CB511" s="341"/>
      <c r="CC511" s="341"/>
      <c r="CD511" s="341"/>
      <c r="CE511" s="341"/>
      <c r="CF511" s="341"/>
      <c r="CG511" s="341"/>
      <c r="CH511" s="341"/>
      <c r="CI511" s="341"/>
      <c r="CJ511" s="341"/>
      <c r="CK511" s="341"/>
      <c r="CL511" s="341"/>
      <c r="CM511" s="341"/>
      <c r="CN511" s="341"/>
      <c r="CO511" s="341"/>
      <c r="CP511" s="341"/>
      <c r="CQ511" s="341"/>
      <c r="CR511" s="341"/>
      <c r="CS511" s="341"/>
      <c r="CT511" s="341"/>
      <c r="CU511" s="341"/>
      <c r="CV511" s="341"/>
      <c r="CW511" s="341"/>
      <c r="CX511" s="341"/>
      <c r="CY511" s="341"/>
      <c r="CZ511" s="341"/>
    </row>
    <row r="512" s="345" customFormat="true" ht="25.15" customHeight="true" x14ac:dyDescent="0.2">
      <c r="C512" s="1077" t="s">
        <v>311</v>
      </c>
      <c r="D512" s="1078"/>
      <c r="E512" s="657">
        <v>8.3228330887144073E-3</v>
      </c>
      <c r="F512" s="612"/>
      <c r="G512" s="612"/>
      <c r="H512" s="1078" t="s">
        <v>226</v>
      </c>
      <c r="I512" s="1078"/>
      <c r="J512" s="658">
        <v>0.21390884530231205</v>
      </c>
      <c r="K512" s="612"/>
      <c r="L512" s="612"/>
      <c r="M512" s="1078" t="s">
        <v>226</v>
      </c>
      <c r="N512" s="1078"/>
      <c r="O512" s="659">
        <v>0.22337233679166965</v>
      </c>
      <c r="P512" s="612"/>
      <c r="Q512" s="612"/>
      <c r="Z512" s="338"/>
      <c r="AA512" s="338"/>
      <c r="AB512" s="338"/>
      <c r="AC512" s="338"/>
      <c r="AD512" s="338"/>
      <c r="AE512" s="338"/>
      <c r="AF512" s="338"/>
      <c r="AG512" s="338"/>
      <c r="AH512" s="338"/>
      <c r="AI512" s="338"/>
      <c r="AJ512" s="338"/>
      <c r="AK512" s="338"/>
      <c r="AL512" s="338"/>
      <c r="AM512" s="338"/>
      <c r="AN512" s="338"/>
      <c r="AO512" s="338"/>
      <c r="AP512" s="338"/>
      <c r="AQ512" s="338"/>
      <c r="AR512" s="338"/>
      <c r="AS512" s="338"/>
      <c r="AT512" s="338"/>
      <c r="AU512" s="338"/>
      <c r="AV512" s="338"/>
      <c r="AW512" s="338"/>
      <c r="AX512" s="338"/>
      <c r="AY512" s="338"/>
      <c r="AZ512" s="338"/>
      <c r="BA512" s="340"/>
      <c r="BB512" s="419"/>
      <c r="BC512" s="340"/>
      <c r="BD512" s="340"/>
      <c r="BE512" s="340"/>
      <c r="BF512" s="340"/>
      <c r="BG512" s="340"/>
      <c r="BH512" s="340"/>
      <c r="BI512" s="340"/>
      <c r="BJ512" s="340"/>
      <c r="BK512" s="340"/>
      <c r="BL512" s="340"/>
      <c r="BM512" s="340"/>
      <c r="BN512" s="340"/>
      <c r="BO512" s="340"/>
      <c r="BP512" s="340"/>
      <c r="BQ512" s="340"/>
      <c r="BR512" s="340"/>
      <c r="BS512" s="340"/>
      <c r="BT512" s="340"/>
      <c r="BU512" s="340"/>
      <c r="BV512" s="340"/>
      <c r="BW512" s="340"/>
      <c r="BX512" s="340"/>
      <c r="BY512" s="340"/>
      <c r="BZ512" s="341"/>
      <c r="CA512" s="341"/>
      <c r="CB512" s="341"/>
      <c r="CC512" s="341"/>
      <c r="CD512" s="341"/>
      <c r="CE512" s="341"/>
      <c r="CF512" s="341"/>
      <c r="CG512" s="341"/>
      <c r="CH512" s="341"/>
      <c r="CI512" s="341"/>
      <c r="CJ512" s="341"/>
      <c r="CK512" s="341"/>
      <c r="CL512" s="341"/>
      <c r="CM512" s="341"/>
      <c r="CN512" s="341"/>
      <c r="CO512" s="341"/>
      <c r="CP512" s="341"/>
      <c r="CQ512" s="341"/>
      <c r="CR512" s="341"/>
      <c r="CS512" s="341"/>
      <c r="CT512" s="341"/>
      <c r="CU512" s="341"/>
      <c r="CV512" s="341"/>
      <c r="CW512" s="341"/>
      <c r="CX512" s="341"/>
      <c r="CY512" s="341"/>
      <c r="CZ512" s="341"/>
    </row>
    <row r="513" s="345" customFormat="true" ht="25.15" customHeight="true" x14ac:dyDescent="0.2">
      <c r="C513" s="1077" t="s">
        <v>323</v>
      </c>
      <c r="D513" s="1078"/>
      <c r="E513" s="657">
        <v>8.0614883559992413E-4</v>
      </c>
      <c r="F513" s="612"/>
      <c r="G513" s="612"/>
      <c r="H513" s="1078" t="s">
        <v>209</v>
      </c>
      <c r="I513" s="1078"/>
      <c r="J513" s="658">
        <v>1.2216781979940733E-3</v>
      </c>
      <c r="K513" s="612"/>
      <c r="L513" s="612"/>
      <c r="M513" s="1078" t="s">
        <v>209</v>
      </c>
      <c r="N513" s="1078"/>
      <c r="O513" s="659">
        <v>8.3355872312731137E-4</v>
      </c>
      <c r="P513" s="612"/>
      <c r="Q513" s="612"/>
      <c r="Z513" s="338"/>
      <c r="AA513" s="338"/>
      <c r="AB513" s="338"/>
      <c r="AC513" s="338"/>
      <c r="AD513" s="338"/>
      <c r="AE513" s="338"/>
      <c r="AF513" s="338"/>
      <c r="AG513" s="338"/>
      <c r="AH513" s="338"/>
      <c r="AI513" s="338"/>
      <c r="AJ513" s="338"/>
      <c r="AK513" s="338"/>
      <c r="AL513" s="338"/>
      <c r="AM513" s="338"/>
      <c r="AN513" s="338"/>
      <c r="AO513" s="338"/>
      <c r="AP513" s="338"/>
      <c r="AQ513" s="338"/>
      <c r="AR513" s="338"/>
      <c r="AS513" s="338"/>
      <c r="AT513" s="338"/>
      <c r="AU513" s="338"/>
      <c r="AV513" s="338"/>
      <c r="AW513" s="338"/>
      <c r="AX513" s="338"/>
      <c r="AY513" s="338"/>
      <c r="AZ513" s="338"/>
      <c r="BA513" s="340"/>
      <c r="BB513" s="419"/>
      <c r="BC513" s="340"/>
      <c r="BD513" s="340"/>
      <c r="BE513" s="340"/>
      <c r="BF513" s="340"/>
      <c r="BG513" s="340"/>
      <c r="BH513" s="340"/>
      <c r="BI513" s="340"/>
      <c r="BJ513" s="340"/>
      <c r="BK513" s="340"/>
      <c r="BL513" s="340"/>
      <c r="BM513" s="340"/>
      <c r="BN513" s="340"/>
      <c r="BO513" s="340"/>
      <c r="BP513" s="340"/>
      <c r="BQ513" s="340"/>
      <c r="BR513" s="340"/>
      <c r="BS513" s="340"/>
      <c r="BT513" s="340"/>
      <c r="BU513" s="340"/>
      <c r="BV513" s="340"/>
      <c r="BW513" s="340"/>
      <c r="BX513" s="340"/>
      <c r="BY513" s="340"/>
      <c r="BZ513" s="341"/>
      <c r="CA513" s="341"/>
      <c r="CB513" s="341"/>
      <c r="CC513" s="341"/>
      <c r="CD513" s="341"/>
      <c r="CE513" s="341"/>
      <c r="CF513" s="341"/>
      <c r="CG513" s="341"/>
      <c r="CH513" s="341"/>
      <c r="CI513" s="341"/>
      <c r="CJ513" s="341"/>
      <c r="CK513" s="341"/>
      <c r="CL513" s="341"/>
      <c r="CM513" s="341"/>
      <c r="CN513" s="341"/>
      <c r="CO513" s="341"/>
      <c r="CP513" s="341"/>
      <c r="CQ513" s="341"/>
      <c r="CR513" s="341"/>
      <c r="CS513" s="341"/>
      <c r="CT513" s="341"/>
      <c r="CU513" s="341"/>
      <c r="CV513" s="341"/>
      <c r="CW513" s="341"/>
      <c r="CX513" s="341"/>
      <c r="CY513" s="341"/>
      <c r="CZ513" s="341"/>
    </row>
    <row r="514" s="345" customFormat="true" ht="25.15" customHeight="true" x14ac:dyDescent="0.2">
      <c r="C514" s="1077" t="s">
        <v>309</v>
      </c>
      <c r="D514" s="1078"/>
      <c r="E514" s="657">
        <v>1.050278717322838E-3</v>
      </c>
      <c r="F514" s="612"/>
      <c r="G514" s="612"/>
      <c r="H514" s="1078" t="s">
        <v>227</v>
      </c>
      <c r="I514" s="1078"/>
      <c r="J514" s="658">
        <v>2.1817231418618632E-2</v>
      </c>
      <c r="K514" s="612"/>
      <c r="L514" s="612"/>
      <c r="M514" s="1078" t="s">
        <v>227</v>
      </c>
      <c r="N514" s="1078"/>
      <c r="O514" s="659">
        <v>5.1445504940354379E-3</v>
      </c>
      <c r="P514" s="612"/>
      <c r="Q514" s="612"/>
      <c r="Z514" s="338"/>
      <c r="AA514" s="338"/>
      <c r="AB514" s="338"/>
      <c r="AC514" s="338"/>
      <c r="AD514" s="338"/>
      <c r="AE514" s="338"/>
      <c r="AF514" s="338"/>
      <c r="AG514" s="338"/>
      <c r="AH514" s="338"/>
      <c r="AI514" s="338"/>
      <c r="AJ514" s="338"/>
      <c r="AK514" s="338"/>
      <c r="AL514" s="338"/>
      <c r="AM514" s="338"/>
      <c r="AN514" s="338"/>
      <c r="AO514" s="338"/>
      <c r="AP514" s="338"/>
      <c r="AQ514" s="338"/>
      <c r="AR514" s="338"/>
      <c r="AS514" s="338"/>
      <c r="AT514" s="338"/>
      <c r="AU514" s="338"/>
      <c r="AV514" s="338"/>
      <c r="AW514" s="338"/>
      <c r="AX514" s="338"/>
      <c r="AY514" s="338"/>
      <c r="AZ514" s="338"/>
      <c r="BA514" s="340"/>
      <c r="BB514" s="419"/>
      <c r="BC514" s="340"/>
      <c r="BD514" s="340"/>
      <c r="BE514" s="340"/>
      <c r="BF514" s="340"/>
      <c r="BG514" s="340"/>
      <c r="BH514" s="340"/>
      <c r="BI514" s="340"/>
      <c r="BJ514" s="340"/>
      <c r="BK514" s="340"/>
      <c r="BL514" s="340"/>
      <c r="BM514" s="340"/>
      <c r="BN514" s="340"/>
      <c r="BO514" s="340"/>
      <c r="BP514" s="340"/>
      <c r="BQ514" s="340"/>
      <c r="BR514" s="340"/>
      <c r="BS514" s="340"/>
      <c r="BT514" s="340"/>
      <c r="BU514" s="340"/>
      <c r="BV514" s="340"/>
      <c r="BW514" s="340"/>
      <c r="BX514" s="340"/>
      <c r="BY514" s="340"/>
      <c r="BZ514" s="341"/>
      <c r="CA514" s="341"/>
      <c r="CB514" s="341"/>
      <c r="CC514" s="341"/>
      <c r="CD514" s="341"/>
      <c r="CE514" s="341"/>
      <c r="CF514" s="341"/>
      <c r="CG514" s="341"/>
      <c r="CH514" s="341"/>
      <c r="CI514" s="341"/>
      <c r="CJ514" s="341"/>
      <c r="CK514" s="341"/>
      <c r="CL514" s="341"/>
      <c r="CM514" s="341"/>
      <c r="CN514" s="341"/>
      <c r="CO514" s="341"/>
      <c r="CP514" s="341"/>
      <c r="CQ514" s="341"/>
      <c r="CR514" s="341"/>
      <c r="CS514" s="341"/>
      <c r="CT514" s="341"/>
      <c r="CU514" s="341"/>
      <c r="CV514" s="341"/>
      <c r="CW514" s="341"/>
      <c r="CX514" s="341"/>
      <c r="CY514" s="341"/>
      <c r="CZ514" s="341"/>
    </row>
    <row r="515" s="345" customFormat="true" ht="25.15" customHeight="true" x14ac:dyDescent="0.2">
      <c r="C515" s="1077" t="s">
        <v>276</v>
      </c>
      <c r="D515" s="1078"/>
      <c r="E515" s="657">
        <v>0.50865928873848287</v>
      </c>
      <c r="F515" s="612"/>
      <c r="G515" s="612"/>
      <c r="H515" s="1078" t="s">
        <v>339</v>
      </c>
      <c r="I515" s="1078"/>
      <c r="J515" s="658">
        <v>4.8891150951876927E-4</v>
      </c>
      <c r="K515" s="612"/>
      <c r="L515" s="612"/>
      <c r="M515" s="1078" t="s">
        <v>339</v>
      </c>
      <c r="N515" s="1078"/>
      <c r="O515" s="659">
        <v>1.8417217331176783E-3</v>
      </c>
      <c r="P515" s="612"/>
      <c r="Q515" s="612"/>
      <c r="Z515" s="338"/>
      <c r="AA515" s="338"/>
      <c r="AB515" s="338"/>
      <c r="AC515" s="338"/>
      <c r="AD515" s="338"/>
      <c r="AE515" s="338"/>
      <c r="AF515" s="338"/>
      <c r="AG515" s="338"/>
      <c r="AH515" s="338"/>
      <c r="AI515" s="338"/>
      <c r="AJ515" s="338"/>
      <c r="AK515" s="338"/>
      <c r="AL515" s="338"/>
      <c r="AM515" s="338"/>
      <c r="AN515" s="338"/>
      <c r="AO515" s="338"/>
      <c r="AP515" s="338"/>
      <c r="AQ515" s="338"/>
      <c r="AR515" s="338"/>
      <c r="AS515" s="338"/>
      <c r="AT515" s="338"/>
      <c r="AU515" s="338"/>
      <c r="AV515" s="338"/>
      <c r="AW515" s="338"/>
      <c r="AX515" s="338"/>
      <c r="AY515" s="338"/>
      <c r="AZ515" s="338"/>
      <c r="BA515" s="340"/>
      <c r="BB515" s="419"/>
      <c r="BC515" s="340"/>
      <c r="BD515" s="340"/>
      <c r="BE515" s="340"/>
      <c r="BF515" s="340"/>
      <c r="BG515" s="340"/>
      <c r="BH515" s="340"/>
      <c r="BI515" s="340"/>
      <c r="BJ515" s="340"/>
      <c r="BK515" s="340"/>
      <c r="BL515" s="340"/>
      <c r="BM515" s="340"/>
      <c r="BN515" s="340"/>
      <c r="BO515" s="340"/>
      <c r="BP515" s="340"/>
      <c r="BQ515" s="340"/>
      <c r="BR515" s="340"/>
      <c r="BS515" s="340"/>
      <c r="BT515" s="340"/>
      <c r="BU515" s="340"/>
      <c r="BV515" s="340"/>
      <c r="BW515" s="340"/>
      <c r="BX515" s="340"/>
      <c r="BY515" s="340"/>
      <c r="BZ515" s="341"/>
      <c r="CA515" s="341"/>
      <c r="CB515" s="341"/>
      <c r="CC515" s="341"/>
      <c r="CD515" s="341"/>
      <c r="CE515" s="341"/>
      <c r="CF515" s="341"/>
      <c r="CG515" s="341"/>
      <c r="CH515" s="341"/>
      <c r="CI515" s="341"/>
      <c r="CJ515" s="341"/>
      <c r="CK515" s="341"/>
      <c r="CL515" s="341"/>
      <c r="CM515" s="341"/>
      <c r="CN515" s="341"/>
      <c r="CO515" s="341"/>
      <c r="CP515" s="341"/>
      <c r="CQ515" s="341"/>
      <c r="CR515" s="341"/>
      <c r="CS515" s="341"/>
      <c r="CT515" s="341"/>
      <c r="CU515" s="341"/>
      <c r="CV515" s="341"/>
      <c r="CW515" s="341"/>
      <c r="CX515" s="341"/>
      <c r="CY515" s="341"/>
      <c r="CZ515" s="341"/>
    </row>
    <row r="516" s="345" customFormat="true" ht="25.15" customHeight="true" x14ac:dyDescent="0.2">
      <c r="C516" s="1077" t="s">
        <v>293</v>
      </c>
      <c r="D516" s="1078"/>
      <c r="E516" s="657">
        <v>4.6279173114096218E-2</v>
      </c>
      <c r="F516" s="612"/>
      <c r="G516" s="612"/>
      <c r="H516" s="1078" t="s">
        <v>333</v>
      </c>
      <c r="I516" s="1078"/>
      <c r="J516" s="658">
        <v>1.8137134062960118E-3</v>
      </c>
      <c r="K516" s="612"/>
      <c r="L516" s="612"/>
      <c r="M516" s="1078" t="s">
        <v>337</v>
      </c>
      <c r="N516" s="1078"/>
      <c r="O516" s="659">
        <v>3.0486664703291939E-5</v>
      </c>
      <c r="P516" s="612"/>
      <c r="Q516" s="612"/>
      <c r="Z516" s="338"/>
      <c r="AA516" s="338"/>
      <c r="AB516" s="338"/>
      <c r="AC516" s="338"/>
      <c r="AD516" s="338"/>
      <c r="AE516" s="338"/>
      <c r="AF516" s="338"/>
      <c r="AG516" s="338"/>
      <c r="AH516" s="338"/>
      <c r="AI516" s="338"/>
      <c r="AJ516" s="338"/>
      <c r="AK516" s="338"/>
      <c r="AL516" s="338"/>
      <c r="AM516" s="338"/>
      <c r="AN516" s="338"/>
      <c r="AO516" s="338"/>
      <c r="AP516" s="338"/>
      <c r="AQ516" s="338"/>
      <c r="AR516" s="338"/>
      <c r="AS516" s="338"/>
      <c r="AT516" s="338"/>
      <c r="AU516" s="338"/>
      <c r="AV516" s="338"/>
      <c r="AW516" s="338"/>
      <c r="AX516" s="338"/>
      <c r="AY516" s="338"/>
      <c r="AZ516" s="338"/>
      <c r="BA516" s="340"/>
      <c r="BB516" s="419"/>
      <c r="BC516" s="340"/>
      <c r="BD516" s="340"/>
      <c r="BE516" s="340"/>
      <c r="BF516" s="340"/>
      <c r="BG516" s="340"/>
      <c r="BH516" s="340"/>
      <c r="BI516" s="340"/>
      <c r="BJ516" s="340"/>
      <c r="BK516" s="340"/>
      <c r="BL516" s="340"/>
      <c r="BM516" s="340"/>
      <c r="BN516" s="340"/>
      <c r="BO516" s="340"/>
      <c r="BP516" s="340"/>
      <c r="BQ516" s="340"/>
      <c r="BR516" s="340"/>
      <c r="BS516" s="340"/>
      <c r="BT516" s="340"/>
      <c r="BU516" s="340"/>
      <c r="BV516" s="340"/>
      <c r="BW516" s="340"/>
      <c r="BX516" s="340"/>
      <c r="BY516" s="340"/>
      <c r="BZ516" s="341"/>
      <c r="CA516" s="341"/>
      <c r="CB516" s="341"/>
      <c r="CC516" s="341"/>
      <c r="CD516" s="341"/>
      <c r="CE516" s="341"/>
      <c r="CF516" s="341"/>
      <c r="CG516" s="341"/>
      <c r="CH516" s="341"/>
      <c r="CI516" s="341"/>
      <c r="CJ516" s="341"/>
      <c r="CK516" s="341"/>
      <c r="CL516" s="341"/>
      <c r="CM516" s="341"/>
      <c r="CN516" s="341"/>
      <c r="CO516" s="341"/>
      <c r="CP516" s="341"/>
      <c r="CQ516" s="341"/>
      <c r="CR516" s="341"/>
      <c r="CS516" s="341"/>
      <c r="CT516" s="341"/>
      <c r="CU516" s="341"/>
      <c r="CV516" s="341"/>
      <c r="CW516" s="341"/>
      <c r="CX516" s="341"/>
      <c r="CY516" s="341"/>
      <c r="CZ516" s="341"/>
    </row>
    <row r="517" s="345" customFormat="true" ht="25.15" customHeight="true" x14ac:dyDescent="0.2">
      <c r="C517" s="1077" t="s">
        <v>275</v>
      </c>
      <c r="D517" s="1078"/>
      <c r="E517" s="657">
        <v>0.53278620238454499</v>
      </c>
      <c r="F517" s="612"/>
      <c r="G517" s="612"/>
      <c r="H517" s="1078" t="s">
        <v>300</v>
      </c>
      <c r="I517" s="1078"/>
      <c r="J517" s="658">
        <v>1.0512451272124516E-3</v>
      </c>
      <c r="K517" s="612"/>
      <c r="L517" s="612"/>
      <c r="M517" s="1078" t="s">
        <v>300</v>
      </c>
      <c r="N517" s="1078"/>
      <c r="O517" s="659">
        <v>4.2191932897823442E-2</v>
      </c>
      <c r="P517" s="612"/>
      <c r="Q517" s="612"/>
      <c r="Z517" s="338"/>
      <c r="AA517" s="338"/>
      <c r="AB517" s="338"/>
      <c r="AC517" s="338"/>
      <c r="AD517" s="338"/>
      <c r="AE517" s="338"/>
      <c r="AF517" s="338"/>
      <c r="AG517" s="338"/>
      <c r="AH517" s="338"/>
      <c r="AI517" s="338"/>
      <c r="AJ517" s="338"/>
      <c r="AK517" s="338"/>
      <c r="AL517" s="338"/>
      <c r="AM517" s="338"/>
      <c r="AN517" s="338"/>
      <c r="AO517" s="338"/>
      <c r="AP517" s="338"/>
      <c r="AQ517" s="338"/>
      <c r="AR517" s="338"/>
      <c r="AS517" s="338"/>
      <c r="AT517" s="338"/>
      <c r="AU517" s="338"/>
      <c r="AV517" s="338"/>
      <c r="AW517" s="338"/>
      <c r="AX517" s="338"/>
      <c r="AY517" s="338"/>
      <c r="AZ517" s="338"/>
      <c r="BA517" s="340"/>
      <c r="BB517" s="419"/>
      <c r="BC517" s="340"/>
      <c r="BD517" s="340"/>
      <c r="BE517" s="340"/>
      <c r="BF517" s="340"/>
      <c r="BG517" s="340"/>
      <c r="BH517" s="340"/>
      <c r="BI517" s="340"/>
      <c r="BJ517" s="340"/>
      <c r="BK517" s="340"/>
      <c r="BL517" s="340"/>
      <c r="BM517" s="340"/>
      <c r="BN517" s="340"/>
      <c r="BO517" s="340"/>
      <c r="BP517" s="340"/>
      <c r="BQ517" s="340"/>
      <c r="BR517" s="340"/>
      <c r="BS517" s="340"/>
      <c r="BT517" s="340"/>
      <c r="BU517" s="340"/>
      <c r="BV517" s="340"/>
      <c r="BW517" s="340"/>
      <c r="BX517" s="340"/>
      <c r="BY517" s="340"/>
      <c r="BZ517" s="341"/>
      <c r="CA517" s="341"/>
      <c r="CB517" s="341"/>
      <c r="CC517" s="341"/>
      <c r="CD517" s="341"/>
      <c r="CE517" s="341"/>
      <c r="CF517" s="341"/>
      <c r="CG517" s="341"/>
      <c r="CH517" s="341"/>
      <c r="CI517" s="341"/>
      <c r="CJ517" s="341"/>
      <c r="CK517" s="341"/>
      <c r="CL517" s="341"/>
      <c r="CM517" s="341"/>
      <c r="CN517" s="341"/>
      <c r="CO517" s="341"/>
      <c r="CP517" s="341"/>
      <c r="CQ517" s="341"/>
      <c r="CR517" s="341"/>
      <c r="CS517" s="341"/>
      <c r="CT517" s="341"/>
      <c r="CU517" s="341"/>
      <c r="CV517" s="341"/>
      <c r="CW517" s="341"/>
      <c r="CX517" s="341"/>
      <c r="CY517" s="341"/>
      <c r="CZ517" s="341"/>
    </row>
    <row r="518" s="345" customFormat="true" ht="25.15" customHeight="true" x14ac:dyDescent="0.2">
      <c r="C518" s="1077" t="s">
        <v>280</v>
      </c>
      <c r="D518" s="1078"/>
      <c r="E518" s="657">
        <v>0.42896879053513493</v>
      </c>
      <c r="F518" s="612"/>
      <c r="G518" s="612"/>
      <c r="H518" s="1078" t="s">
        <v>304</v>
      </c>
      <c r="I518" s="1078"/>
      <c r="J518" s="658">
        <v>4.3631244259291638E-3</v>
      </c>
      <c r="K518" s="612"/>
      <c r="L518" s="612"/>
      <c r="M518" s="1078" t="s">
        <v>304</v>
      </c>
      <c r="N518" s="1078"/>
      <c r="O518" s="659">
        <v>1.5311522680958279E-2</v>
      </c>
      <c r="P518" s="612"/>
      <c r="Q518" s="612"/>
      <c r="Z518" s="338"/>
      <c r="AA518" s="338"/>
      <c r="AB518" s="338"/>
      <c r="AC518" s="338"/>
      <c r="AD518" s="338"/>
      <c r="AE518" s="338"/>
      <c r="AF518" s="338"/>
      <c r="AG518" s="338"/>
      <c r="AH518" s="338"/>
      <c r="AI518" s="338"/>
      <c r="AJ518" s="338"/>
      <c r="AK518" s="338"/>
      <c r="AL518" s="338"/>
      <c r="AM518" s="338"/>
      <c r="AN518" s="338"/>
      <c r="AO518" s="338"/>
      <c r="AP518" s="338"/>
      <c r="AQ518" s="338"/>
      <c r="AR518" s="338"/>
      <c r="AS518" s="338"/>
      <c r="AT518" s="338"/>
      <c r="AU518" s="338"/>
      <c r="AV518" s="338"/>
      <c r="AW518" s="338"/>
      <c r="AX518" s="338"/>
      <c r="AY518" s="338"/>
      <c r="AZ518" s="338"/>
      <c r="BA518" s="340"/>
      <c r="BB518" s="419"/>
      <c r="BC518" s="340"/>
      <c r="BD518" s="340"/>
      <c r="BE518" s="340"/>
      <c r="BF518" s="340"/>
      <c r="BG518" s="340"/>
      <c r="BH518" s="340"/>
      <c r="BI518" s="340"/>
      <c r="BJ518" s="340"/>
      <c r="BK518" s="340"/>
      <c r="BL518" s="340"/>
      <c r="BM518" s="340"/>
      <c r="BN518" s="340"/>
      <c r="BO518" s="340"/>
      <c r="BP518" s="340"/>
      <c r="BQ518" s="340"/>
      <c r="BR518" s="340"/>
      <c r="BS518" s="340"/>
      <c r="BT518" s="340"/>
      <c r="BU518" s="340"/>
      <c r="BV518" s="340"/>
      <c r="BW518" s="340"/>
      <c r="BX518" s="340"/>
      <c r="BY518" s="340"/>
      <c r="BZ518" s="341"/>
      <c r="CA518" s="341"/>
      <c r="CB518" s="341"/>
      <c r="CC518" s="341"/>
      <c r="CD518" s="341"/>
      <c r="CE518" s="341"/>
      <c r="CF518" s="341"/>
      <c r="CG518" s="341"/>
      <c r="CH518" s="341"/>
      <c r="CI518" s="341"/>
      <c r="CJ518" s="341"/>
      <c r="CK518" s="341"/>
      <c r="CL518" s="341"/>
      <c r="CM518" s="341"/>
      <c r="CN518" s="341"/>
      <c r="CO518" s="341"/>
      <c r="CP518" s="341"/>
      <c r="CQ518" s="341"/>
      <c r="CR518" s="341"/>
      <c r="CS518" s="341"/>
      <c r="CT518" s="341"/>
      <c r="CU518" s="341"/>
      <c r="CV518" s="341"/>
      <c r="CW518" s="341"/>
      <c r="CX518" s="341"/>
      <c r="CY518" s="341"/>
      <c r="CZ518" s="341"/>
    </row>
    <row r="519" s="345" customFormat="true" ht="25.15" customHeight="true" x14ac:dyDescent="0.2">
      <c r="C519" s="1077" t="s">
        <v>283</v>
      </c>
      <c r="D519" s="1078"/>
      <c r="E519" s="657">
        <v>0.30069991960443565</v>
      </c>
      <c r="F519" s="612"/>
      <c r="G519" s="612"/>
      <c r="H519" s="1078" t="s">
        <v>282</v>
      </c>
      <c r="I519" s="1078"/>
      <c r="J519" s="658">
        <v>0.16943557543753013</v>
      </c>
      <c r="K519" s="612"/>
      <c r="L519" s="612"/>
      <c r="M519" s="1078" t="s">
        <v>282</v>
      </c>
      <c r="N519" s="1078"/>
      <c r="O519" s="659">
        <v>0.26333187166747246</v>
      </c>
      <c r="P519" s="612"/>
      <c r="Q519" s="612"/>
      <c r="Z519" s="338"/>
      <c r="AA519" s="338"/>
      <c r="AB519" s="338"/>
      <c r="AC519" s="338"/>
      <c r="AD519" s="338"/>
      <c r="AE519" s="338"/>
      <c r="AF519" s="338"/>
      <c r="AG519" s="338"/>
      <c r="AH519" s="338"/>
      <c r="AI519" s="338"/>
      <c r="AJ519" s="338"/>
      <c r="AK519" s="338"/>
      <c r="AL519" s="338"/>
      <c r="AM519" s="338"/>
      <c r="AN519" s="338"/>
      <c r="AO519" s="338"/>
      <c r="AP519" s="338"/>
      <c r="AQ519" s="338"/>
      <c r="AR519" s="338"/>
      <c r="AS519" s="338"/>
      <c r="AT519" s="338"/>
      <c r="AU519" s="338"/>
      <c r="AV519" s="338"/>
      <c r="AW519" s="338"/>
      <c r="AX519" s="338"/>
      <c r="AY519" s="338"/>
      <c r="AZ519" s="338"/>
      <c r="BA519" s="340"/>
      <c r="BB519" s="419"/>
      <c r="BC519" s="340"/>
      <c r="BD519" s="340"/>
      <c r="BE519" s="340"/>
      <c r="BF519" s="340"/>
      <c r="BG519" s="340"/>
      <c r="BH519" s="340"/>
      <c r="BI519" s="340"/>
      <c r="BJ519" s="340"/>
      <c r="BK519" s="340"/>
      <c r="BL519" s="340"/>
      <c r="BM519" s="340"/>
      <c r="BN519" s="340"/>
      <c r="BO519" s="340"/>
      <c r="BP519" s="340"/>
      <c r="BQ519" s="340"/>
      <c r="BR519" s="340"/>
      <c r="BS519" s="340"/>
      <c r="BT519" s="340"/>
      <c r="BU519" s="340"/>
      <c r="BV519" s="340"/>
      <c r="BW519" s="340"/>
      <c r="BX519" s="340"/>
      <c r="BY519" s="340"/>
      <c r="BZ519" s="341"/>
      <c r="CA519" s="341"/>
      <c r="CB519" s="341"/>
      <c r="CC519" s="341"/>
      <c r="CD519" s="341"/>
      <c r="CE519" s="341"/>
      <c r="CF519" s="341"/>
      <c r="CG519" s="341"/>
      <c r="CH519" s="341"/>
      <c r="CI519" s="341"/>
      <c r="CJ519" s="341"/>
      <c r="CK519" s="341"/>
      <c r="CL519" s="341"/>
      <c r="CM519" s="341"/>
      <c r="CN519" s="341"/>
      <c r="CO519" s="341"/>
      <c r="CP519" s="341"/>
      <c r="CQ519" s="341"/>
      <c r="CR519" s="341"/>
      <c r="CS519" s="341"/>
      <c r="CT519" s="341"/>
      <c r="CU519" s="341"/>
      <c r="CV519" s="341"/>
      <c r="CW519" s="341"/>
      <c r="CX519" s="341"/>
      <c r="CY519" s="341"/>
      <c r="CZ519" s="341"/>
    </row>
    <row r="520" s="345" customFormat="true" ht="25.15" customHeight="true" x14ac:dyDescent="0.2">
      <c r="C520" s="1077" t="s">
        <v>274</v>
      </c>
      <c r="D520" s="1078"/>
      <c r="E520" s="657">
        <v>0.55934587546701398</v>
      </c>
      <c r="F520" s="612"/>
      <c r="G520" s="612"/>
      <c r="H520" s="1078" t="s">
        <v>328</v>
      </c>
      <c r="I520" s="1078"/>
      <c r="J520" s="658">
        <v>8.2291023881619801E-6</v>
      </c>
      <c r="K520" s="612"/>
      <c r="L520" s="612"/>
      <c r="M520" s="1078" t="s">
        <v>328</v>
      </c>
      <c r="N520" s="1078"/>
      <c r="O520" s="659">
        <v>3.0170764185206056E-4</v>
      </c>
      <c r="P520" s="612"/>
      <c r="Q520" s="612"/>
      <c r="Z520" s="338"/>
      <c r="AA520" s="338"/>
      <c r="AB520" s="338"/>
      <c r="AC520" s="338"/>
      <c r="AD520" s="338"/>
      <c r="AE520" s="338"/>
      <c r="AF520" s="338"/>
      <c r="AG520" s="338"/>
      <c r="AH520" s="338"/>
      <c r="AI520" s="338"/>
      <c r="AJ520" s="338"/>
      <c r="AK520" s="338"/>
      <c r="AL520" s="338"/>
      <c r="AM520" s="338"/>
      <c r="AN520" s="338"/>
      <c r="AO520" s="338"/>
      <c r="AP520" s="338"/>
      <c r="AQ520" s="338"/>
      <c r="AR520" s="338"/>
      <c r="AS520" s="338"/>
      <c r="AT520" s="338"/>
      <c r="AU520" s="338"/>
      <c r="AV520" s="338"/>
      <c r="AW520" s="338"/>
      <c r="AX520" s="338"/>
      <c r="AY520" s="338"/>
      <c r="AZ520" s="338"/>
      <c r="BA520" s="340"/>
      <c r="BB520" s="419"/>
      <c r="BC520" s="340"/>
      <c r="BD520" s="340"/>
      <c r="BE520" s="340"/>
      <c r="BF520" s="340"/>
      <c r="BG520" s="340"/>
      <c r="BH520" s="340"/>
      <c r="BI520" s="340"/>
      <c r="BJ520" s="340"/>
      <c r="BK520" s="340"/>
      <c r="BL520" s="340"/>
      <c r="BM520" s="340"/>
      <c r="BN520" s="340"/>
      <c r="BO520" s="340"/>
      <c r="BP520" s="340"/>
      <c r="BQ520" s="340"/>
      <c r="BR520" s="340"/>
      <c r="BS520" s="340"/>
      <c r="BT520" s="340"/>
      <c r="BU520" s="340"/>
      <c r="BV520" s="340"/>
      <c r="BW520" s="340"/>
      <c r="BX520" s="340"/>
      <c r="BY520" s="340"/>
      <c r="BZ520" s="341"/>
      <c r="CA520" s="341"/>
      <c r="CB520" s="341"/>
      <c r="CC520" s="341"/>
      <c r="CD520" s="341"/>
      <c r="CE520" s="341"/>
      <c r="CF520" s="341"/>
      <c r="CG520" s="341"/>
      <c r="CH520" s="341"/>
      <c r="CI520" s="341"/>
      <c r="CJ520" s="341"/>
      <c r="CK520" s="341"/>
      <c r="CL520" s="341"/>
      <c r="CM520" s="341"/>
      <c r="CN520" s="341"/>
      <c r="CO520" s="341"/>
      <c r="CP520" s="341"/>
      <c r="CQ520" s="341"/>
      <c r="CR520" s="341"/>
      <c r="CS520" s="341"/>
      <c r="CT520" s="341"/>
      <c r="CU520" s="341"/>
      <c r="CV520" s="341"/>
      <c r="CW520" s="341"/>
      <c r="CX520" s="341"/>
      <c r="CY520" s="341"/>
      <c r="CZ520" s="341"/>
    </row>
    <row r="521" s="345" customFormat="true" ht="25.15" customHeight="true" x14ac:dyDescent="0.2">
      <c r="C521" s="1077" t="s">
        <v>287</v>
      </c>
      <c r="D521" s="1078"/>
      <c r="E521" s="657">
        <v>0.21186249794059164</v>
      </c>
      <c r="F521" s="612"/>
      <c r="G521" s="612"/>
      <c r="H521" s="1078" t="s">
        <v>319</v>
      </c>
      <c r="I521" s="1078"/>
      <c r="J521" s="658">
        <v>1.1438820645527218E-3</v>
      </c>
      <c r="K521" s="612"/>
      <c r="L521" s="612"/>
      <c r="M521" s="1078" t="s">
        <v>301</v>
      </c>
      <c r="N521" s="1078"/>
      <c r="O521" s="659">
        <v>1.4272661217535326E-2</v>
      </c>
      <c r="P521" s="612"/>
      <c r="Q521" s="612"/>
      <c r="Z521" s="338"/>
      <c r="AA521" s="338"/>
      <c r="AB521" s="338"/>
      <c r="AC521" s="338"/>
      <c r="AD521" s="338"/>
      <c r="AE521" s="338"/>
      <c r="AF521" s="338"/>
      <c r="AG521" s="338"/>
      <c r="AH521" s="338"/>
      <c r="AI521" s="338"/>
      <c r="AJ521" s="338"/>
      <c r="AK521" s="338"/>
      <c r="AL521" s="338"/>
      <c r="AM521" s="338"/>
      <c r="AN521" s="338"/>
      <c r="AO521" s="338"/>
      <c r="AP521" s="338"/>
      <c r="AQ521" s="338"/>
      <c r="AR521" s="338"/>
      <c r="AS521" s="338"/>
      <c r="AT521" s="338"/>
      <c r="AU521" s="338"/>
      <c r="AV521" s="338"/>
      <c r="AW521" s="338"/>
      <c r="AX521" s="338"/>
      <c r="AY521" s="338"/>
      <c r="AZ521" s="338"/>
      <c r="BA521" s="340"/>
      <c r="BB521" s="419"/>
      <c r="BC521" s="340"/>
      <c r="BD521" s="340"/>
      <c r="BE521" s="340"/>
      <c r="BF521" s="340"/>
      <c r="BG521" s="340"/>
      <c r="BH521" s="340"/>
      <c r="BI521" s="340"/>
      <c r="BJ521" s="340"/>
      <c r="BK521" s="340"/>
      <c r="BL521" s="340"/>
      <c r="BM521" s="340"/>
      <c r="BN521" s="340"/>
      <c r="BO521" s="340"/>
      <c r="BP521" s="340"/>
      <c r="BQ521" s="340"/>
      <c r="BR521" s="340"/>
      <c r="BS521" s="340"/>
      <c r="BT521" s="340"/>
      <c r="BU521" s="340"/>
      <c r="BV521" s="340"/>
      <c r="BW521" s="340"/>
      <c r="BX521" s="340"/>
      <c r="BY521" s="340"/>
      <c r="BZ521" s="341"/>
      <c r="CA521" s="341"/>
      <c r="CB521" s="341"/>
      <c r="CC521" s="341"/>
      <c r="CD521" s="341"/>
      <c r="CE521" s="341"/>
      <c r="CF521" s="341"/>
      <c r="CG521" s="341"/>
      <c r="CH521" s="341"/>
      <c r="CI521" s="341"/>
      <c r="CJ521" s="341"/>
      <c r="CK521" s="341"/>
      <c r="CL521" s="341"/>
      <c r="CM521" s="341"/>
      <c r="CN521" s="341"/>
      <c r="CO521" s="341"/>
      <c r="CP521" s="341"/>
      <c r="CQ521" s="341"/>
      <c r="CR521" s="341"/>
      <c r="CS521" s="341"/>
      <c r="CT521" s="341"/>
      <c r="CU521" s="341"/>
      <c r="CV521" s="341"/>
      <c r="CW521" s="341"/>
      <c r="CX521" s="341"/>
      <c r="CY521" s="341"/>
      <c r="CZ521" s="341"/>
    </row>
    <row r="522" s="345" customFormat="true" ht="25.15" customHeight="true" x14ac:dyDescent="0.2">
      <c r="C522" s="1077" t="s">
        <v>271</v>
      </c>
      <c r="D522" s="1078"/>
      <c r="E522" s="657">
        <v>0.60945728238783903</v>
      </c>
      <c r="F522" s="612"/>
      <c r="G522" s="612"/>
      <c r="H522" s="1078" t="s">
        <v>301</v>
      </c>
      <c r="I522" s="1078"/>
      <c r="J522" s="658">
        <v>2.139916965870068E-2</v>
      </c>
      <c r="K522" s="612"/>
      <c r="L522" s="612"/>
      <c r="M522" s="1078" t="s">
        <v>307</v>
      </c>
      <c r="N522" s="1078"/>
      <c r="O522" s="659">
        <v>3.651698764146586E-2</v>
      </c>
      <c r="P522" s="612"/>
      <c r="Q522" s="612"/>
      <c r="Z522" s="338"/>
      <c r="AA522" s="338"/>
      <c r="AB522" s="338"/>
      <c r="AC522" s="338"/>
      <c r="AD522" s="338"/>
      <c r="AE522" s="338"/>
      <c r="AF522" s="338"/>
      <c r="AG522" s="338"/>
      <c r="AH522" s="338"/>
      <c r="AI522" s="338"/>
      <c r="AJ522" s="338"/>
      <c r="AK522" s="338"/>
      <c r="AL522" s="338"/>
      <c r="AM522" s="338"/>
      <c r="AN522" s="338"/>
      <c r="AO522" s="338"/>
      <c r="AP522" s="338"/>
      <c r="AQ522" s="338"/>
      <c r="AR522" s="338"/>
      <c r="AS522" s="338"/>
      <c r="AT522" s="338"/>
      <c r="AU522" s="338"/>
      <c r="AV522" s="338"/>
      <c r="AW522" s="338"/>
      <c r="AX522" s="338"/>
      <c r="AY522" s="338"/>
      <c r="AZ522" s="338"/>
      <c r="BA522" s="340"/>
      <c r="BB522" s="419"/>
      <c r="BC522" s="340"/>
      <c r="BD522" s="340"/>
      <c r="BE522" s="340"/>
      <c r="BF522" s="340"/>
      <c r="BG522" s="340"/>
      <c r="BH522" s="340"/>
      <c r="BI522" s="340"/>
      <c r="BJ522" s="340"/>
      <c r="BK522" s="340"/>
      <c r="BL522" s="340"/>
      <c r="BM522" s="340"/>
      <c r="BN522" s="340"/>
      <c r="BO522" s="340"/>
      <c r="BP522" s="340"/>
      <c r="BQ522" s="340"/>
      <c r="BR522" s="340"/>
      <c r="BS522" s="340"/>
      <c r="BT522" s="340"/>
      <c r="BU522" s="340"/>
      <c r="BV522" s="340"/>
      <c r="BW522" s="340"/>
      <c r="BX522" s="340"/>
      <c r="BY522" s="340"/>
      <c r="BZ522" s="341"/>
      <c r="CA522" s="341"/>
      <c r="CB522" s="341"/>
      <c r="CC522" s="341"/>
      <c r="CD522" s="341"/>
      <c r="CE522" s="341"/>
      <c r="CF522" s="341"/>
      <c r="CG522" s="341"/>
      <c r="CH522" s="341"/>
      <c r="CI522" s="341"/>
      <c r="CJ522" s="341"/>
      <c r="CK522" s="341"/>
      <c r="CL522" s="341"/>
      <c r="CM522" s="341"/>
      <c r="CN522" s="341"/>
      <c r="CO522" s="341"/>
      <c r="CP522" s="341"/>
      <c r="CQ522" s="341"/>
      <c r="CR522" s="341"/>
      <c r="CS522" s="341"/>
      <c r="CT522" s="341"/>
      <c r="CU522" s="341"/>
      <c r="CV522" s="341"/>
      <c r="CW522" s="341"/>
      <c r="CX522" s="341"/>
      <c r="CY522" s="341"/>
      <c r="CZ522" s="341"/>
    </row>
    <row r="523" s="345" customFormat="true" ht="25.15" customHeight="true" x14ac:dyDescent="0.2">
      <c r="C523" s="1077" t="s">
        <v>270</v>
      </c>
      <c r="D523" s="1078"/>
      <c r="E523" s="657">
        <v>0.62611846791095105</v>
      </c>
      <c r="F523" s="612"/>
      <c r="G523" s="612"/>
      <c r="H523" s="1078" t="s">
        <v>307</v>
      </c>
      <c r="I523" s="1078"/>
      <c r="J523" s="658">
        <v>3.8381810309857938E-3</v>
      </c>
      <c r="K523" s="612"/>
      <c r="L523" s="612"/>
      <c r="M523" s="1078" t="s">
        <v>314</v>
      </c>
      <c r="N523" s="1078"/>
      <c r="O523" s="659">
        <v>2.5879325628189554E-2</v>
      </c>
      <c r="P523" s="612"/>
      <c r="Q523" s="612"/>
      <c r="Z523" s="338"/>
      <c r="AA523" s="338"/>
      <c r="AB523" s="338"/>
      <c r="AC523" s="338"/>
      <c r="AD523" s="338"/>
      <c r="AE523" s="338"/>
      <c r="AF523" s="338"/>
      <c r="AG523" s="338"/>
      <c r="AH523" s="338"/>
      <c r="AI523" s="338"/>
      <c r="AJ523" s="338"/>
      <c r="AK523" s="338"/>
      <c r="AL523" s="338"/>
      <c r="AM523" s="338"/>
      <c r="AN523" s="338"/>
      <c r="AO523" s="338"/>
      <c r="AP523" s="338"/>
      <c r="AQ523" s="338"/>
      <c r="AR523" s="338"/>
      <c r="AS523" s="338"/>
      <c r="AT523" s="338"/>
      <c r="AU523" s="338"/>
      <c r="AV523" s="338"/>
      <c r="AW523" s="338"/>
      <c r="AX523" s="338"/>
      <c r="AY523" s="338"/>
      <c r="AZ523" s="338"/>
      <c r="BA523" s="340"/>
      <c r="BB523" s="419"/>
      <c r="BC523" s="340"/>
      <c r="BD523" s="340"/>
      <c r="BE523" s="340"/>
      <c r="BF523" s="340"/>
      <c r="BG523" s="340"/>
      <c r="BH523" s="340"/>
      <c r="BI523" s="340"/>
      <c r="BJ523" s="340"/>
      <c r="BK523" s="340"/>
      <c r="BL523" s="340"/>
      <c r="BM523" s="340"/>
      <c r="BN523" s="340"/>
      <c r="BO523" s="340"/>
      <c r="BP523" s="340"/>
      <c r="BQ523" s="340"/>
      <c r="BR523" s="340"/>
      <c r="BS523" s="340"/>
      <c r="BT523" s="340"/>
      <c r="BU523" s="340"/>
      <c r="BV523" s="340"/>
      <c r="BW523" s="340"/>
      <c r="BX523" s="340"/>
      <c r="BY523" s="340"/>
      <c r="BZ523" s="341"/>
      <c r="CA523" s="341"/>
      <c r="CB523" s="341"/>
      <c r="CC523" s="341"/>
      <c r="CD523" s="341"/>
      <c r="CE523" s="341"/>
      <c r="CF523" s="341"/>
      <c r="CG523" s="341"/>
      <c r="CH523" s="341"/>
      <c r="CI523" s="341"/>
      <c r="CJ523" s="341"/>
      <c r="CK523" s="341"/>
      <c r="CL523" s="341"/>
      <c r="CM523" s="341"/>
      <c r="CN523" s="341"/>
      <c r="CO523" s="341"/>
      <c r="CP523" s="341"/>
      <c r="CQ523" s="341"/>
      <c r="CR523" s="341"/>
      <c r="CS523" s="341"/>
      <c r="CT523" s="341"/>
      <c r="CU523" s="341"/>
      <c r="CV523" s="341"/>
      <c r="CW523" s="341"/>
      <c r="CX523" s="341"/>
      <c r="CY523" s="341"/>
      <c r="CZ523" s="341"/>
    </row>
    <row r="524" s="345" customFormat="true" ht="25.15" customHeight="true" x14ac:dyDescent="0.2">
      <c r="C524" s="1077" t="s">
        <v>273</v>
      </c>
      <c r="D524" s="1078"/>
      <c r="E524" s="657">
        <v>0.46699231828075521</v>
      </c>
      <c r="F524" s="612"/>
      <c r="G524" s="612"/>
      <c r="H524" s="1078" t="s">
        <v>314</v>
      </c>
      <c r="I524" s="1078"/>
      <c r="J524" s="658">
        <v>2.8259240773268511E-3</v>
      </c>
      <c r="K524" s="612"/>
      <c r="L524" s="612"/>
      <c r="M524" s="1078" t="s">
        <v>318</v>
      </c>
      <c r="N524" s="1078"/>
      <c r="O524" s="659">
        <v>1.2129613713524287E-4</v>
      </c>
      <c r="P524" s="612"/>
      <c r="Q524" s="612"/>
      <c r="Z524" s="338"/>
      <c r="AA524" s="338"/>
      <c r="AB524" s="338"/>
      <c r="AC524" s="338"/>
      <c r="AD524" s="338"/>
      <c r="AE524" s="338"/>
      <c r="AF524" s="338"/>
      <c r="AG524" s="338"/>
      <c r="AH524" s="338"/>
      <c r="AI524" s="338"/>
      <c r="AJ524" s="338"/>
      <c r="AK524" s="338"/>
      <c r="AL524" s="338"/>
      <c r="AM524" s="338"/>
      <c r="AN524" s="338"/>
      <c r="AO524" s="338"/>
      <c r="AP524" s="338"/>
      <c r="AQ524" s="338"/>
      <c r="AR524" s="338"/>
      <c r="AS524" s="338"/>
      <c r="AT524" s="338"/>
      <c r="AU524" s="338"/>
      <c r="AV524" s="338"/>
      <c r="AW524" s="338"/>
      <c r="AX524" s="338"/>
      <c r="AY524" s="338"/>
      <c r="AZ524" s="338"/>
      <c r="BA524" s="340"/>
      <c r="BB524" s="419"/>
      <c r="BC524" s="340"/>
      <c r="BD524" s="340"/>
      <c r="BE524" s="340"/>
      <c r="BF524" s="340"/>
      <c r="BG524" s="340"/>
      <c r="BH524" s="340"/>
      <c r="BI524" s="340"/>
      <c r="BJ524" s="340"/>
      <c r="BK524" s="340"/>
      <c r="BL524" s="340"/>
      <c r="BM524" s="340"/>
      <c r="BN524" s="340"/>
      <c r="BO524" s="340"/>
      <c r="BP524" s="340"/>
      <c r="BQ524" s="340"/>
      <c r="BR524" s="340"/>
      <c r="BS524" s="340"/>
      <c r="BT524" s="340"/>
      <c r="BU524" s="340"/>
      <c r="BV524" s="340"/>
      <c r="BW524" s="340"/>
      <c r="BX524" s="340"/>
      <c r="BY524" s="340"/>
      <c r="BZ524" s="341"/>
      <c r="CA524" s="341"/>
      <c r="CB524" s="341"/>
      <c r="CC524" s="341"/>
      <c r="CD524" s="341"/>
      <c r="CE524" s="341"/>
      <c r="CF524" s="341"/>
      <c r="CG524" s="341"/>
      <c r="CH524" s="341"/>
      <c r="CI524" s="341"/>
      <c r="CJ524" s="341"/>
      <c r="CK524" s="341"/>
      <c r="CL524" s="341"/>
      <c r="CM524" s="341"/>
      <c r="CN524" s="341"/>
      <c r="CO524" s="341"/>
      <c r="CP524" s="341"/>
      <c r="CQ524" s="341"/>
      <c r="CR524" s="341"/>
      <c r="CS524" s="341"/>
      <c r="CT524" s="341"/>
      <c r="CU524" s="341"/>
      <c r="CV524" s="341"/>
      <c r="CW524" s="341"/>
      <c r="CX524" s="341"/>
      <c r="CY524" s="341"/>
      <c r="CZ524" s="341"/>
    </row>
    <row r="525" s="345" customFormat="true" ht="25.15" customHeight="true" x14ac:dyDescent="0.2">
      <c r="C525" s="1077" t="s">
        <v>272</v>
      </c>
      <c r="D525" s="1078"/>
      <c r="E525" s="657">
        <v>0.52135240201538657</v>
      </c>
      <c r="F525" s="612"/>
      <c r="G525" s="612"/>
      <c r="H525" s="1078" t="s">
        <v>318</v>
      </c>
      <c r="I525" s="1078"/>
      <c r="J525" s="658">
        <v>1.4772106831120325E-3</v>
      </c>
      <c r="K525" s="612"/>
      <c r="L525" s="612"/>
      <c r="M525" s="1078" t="s">
        <v>336</v>
      </c>
      <c r="N525" s="1078"/>
      <c r="O525" s="659">
        <v>4.7435801790834372E-3</v>
      </c>
      <c r="P525" s="612"/>
      <c r="Q525" s="612"/>
      <c r="Z525" s="338"/>
      <c r="AA525" s="338"/>
      <c r="AB525" s="338"/>
      <c r="AC525" s="338"/>
      <c r="AD525" s="338"/>
      <c r="AE525" s="338"/>
      <c r="AF525" s="338"/>
      <c r="AG525" s="338"/>
      <c r="AH525" s="338"/>
      <c r="AI525" s="338"/>
      <c r="AJ525" s="338"/>
      <c r="AK525" s="338"/>
      <c r="AL525" s="338"/>
      <c r="AM525" s="338"/>
      <c r="AN525" s="338"/>
      <c r="AO525" s="338"/>
      <c r="AP525" s="338"/>
      <c r="AQ525" s="338"/>
      <c r="AR525" s="338"/>
      <c r="AS525" s="338"/>
      <c r="AT525" s="338"/>
      <c r="AU525" s="338"/>
      <c r="AV525" s="338"/>
      <c r="AW525" s="338"/>
      <c r="AX525" s="338"/>
      <c r="AY525" s="338"/>
      <c r="AZ525" s="338"/>
      <c r="BA525" s="340"/>
      <c r="BB525" s="419"/>
      <c r="BC525" s="340"/>
      <c r="BD525" s="340"/>
      <c r="BE525" s="340"/>
      <c r="BF525" s="340"/>
      <c r="BG525" s="340"/>
      <c r="BH525" s="340"/>
      <c r="BI525" s="340"/>
      <c r="BJ525" s="340"/>
      <c r="BK525" s="340"/>
      <c r="BL525" s="340"/>
      <c r="BM525" s="340"/>
      <c r="BN525" s="340"/>
      <c r="BO525" s="340"/>
      <c r="BP525" s="340"/>
      <c r="BQ525" s="340"/>
      <c r="BR525" s="340"/>
      <c r="BS525" s="340"/>
      <c r="BT525" s="340"/>
      <c r="BU525" s="340"/>
      <c r="BV525" s="340"/>
      <c r="BW525" s="340"/>
      <c r="BX525" s="340"/>
      <c r="BY525" s="340"/>
      <c r="BZ525" s="341"/>
      <c r="CA525" s="341"/>
      <c r="CB525" s="341"/>
      <c r="CC525" s="341"/>
      <c r="CD525" s="341"/>
      <c r="CE525" s="341"/>
      <c r="CF525" s="341"/>
      <c r="CG525" s="341"/>
      <c r="CH525" s="341"/>
      <c r="CI525" s="341"/>
      <c r="CJ525" s="341"/>
      <c r="CK525" s="341"/>
      <c r="CL525" s="341"/>
      <c r="CM525" s="341"/>
      <c r="CN525" s="341"/>
      <c r="CO525" s="341"/>
      <c r="CP525" s="341"/>
      <c r="CQ525" s="341"/>
      <c r="CR525" s="341"/>
      <c r="CS525" s="341"/>
      <c r="CT525" s="341"/>
      <c r="CU525" s="341"/>
      <c r="CV525" s="341"/>
      <c r="CW525" s="341"/>
      <c r="CX525" s="341"/>
      <c r="CY525" s="341"/>
      <c r="CZ525" s="341"/>
    </row>
    <row r="526" s="345" customFormat="true" ht="25.15" customHeight="true" x14ac:dyDescent="0.2">
      <c r="C526" s="1077" t="s">
        <v>277</v>
      </c>
      <c r="D526" s="1078"/>
      <c r="E526" s="657">
        <v>0.4873167407149312</v>
      </c>
      <c r="F526" s="612"/>
      <c r="G526" s="612"/>
      <c r="H526" s="1078" t="s">
        <v>336</v>
      </c>
      <c r="I526" s="1078"/>
      <c r="J526" s="658">
        <v>2.9551856416033446E-3</v>
      </c>
      <c r="K526" s="612"/>
      <c r="L526" s="612"/>
      <c r="M526" s="1078" t="s">
        <v>292</v>
      </c>
      <c r="N526" s="1078"/>
      <c r="O526" s="659">
        <v>4.4666335412849534E-2</v>
      </c>
      <c r="P526" s="612"/>
      <c r="Q526" s="612"/>
      <c r="Z526" s="338"/>
      <c r="AA526" s="338"/>
      <c r="AB526" s="338"/>
      <c r="AC526" s="338"/>
      <c r="AD526" s="338"/>
      <c r="AE526" s="338"/>
      <c r="AF526" s="338"/>
      <c r="AG526" s="338"/>
      <c r="AH526" s="338"/>
      <c r="AI526" s="338"/>
      <c r="AJ526" s="338"/>
      <c r="AK526" s="338"/>
      <c r="AL526" s="338"/>
      <c r="AM526" s="338"/>
      <c r="AN526" s="338"/>
      <c r="AO526" s="338"/>
      <c r="AP526" s="338"/>
      <c r="AQ526" s="338"/>
      <c r="AR526" s="338"/>
      <c r="AS526" s="338"/>
      <c r="AT526" s="338"/>
      <c r="AU526" s="338"/>
      <c r="AV526" s="338"/>
      <c r="AW526" s="338"/>
      <c r="AX526" s="338"/>
      <c r="AY526" s="338"/>
      <c r="AZ526" s="338"/>
      <c r="BA526" s="340"/>
      <c r="BB526" s="419"/>
      <c r="BC526" s="340"/>
      <c r="BD526" s="340"/>
      <c r="BE526" s="340"/>
      <c r="BF526" s="340"/>
      <c r="BG526" s="340"/>
      <c r="BH526" s="340"/>
      <c r="BI526" s="340"/>
      <c r="BJ526" s="340"/>
      <c r="BK526" s="340"/>
      <c r="BL526" s="340"/>
      <c r="BM526" s="340"/>
      <c r="BN526" s="340"/>
      <c r="BO526" s="340"/>
      <c r="BP526" s="340"/>
      <c r="BQ526" s="340"/>
      <c r="BR526" s="340"/>
      <c r="BS526" s="340"/>
      <c r="BT526" s="340"/>
      <c r="BU526" s="340"/>
      <c r="BV526" s="340"/>
      <c r="BW526" s="340"/>
      <c r="BX526" s="340"/>
      <c r="BY526" s="340"/>
      <c r="BZ526" s="341"/>
      <c r="CA526" s="341"/>
      <c r="CB526" s="341"/>
      <c r="CC526" s="341"/>
      <c r="CD526" s="341"/>
      <c r="CE526" s="341"/>
      <c r="CF526" s="341"/>
      <c r="CG526" s="341"/>
      <c r="CH526" s="341"/>
      <c r="CI526" s="341"/>
      <c r="CJ526" s="341"/>
      <c r="CK526" s="341"/>
      <c r="CL526" s="341"/>
      <c r="CM526" s="341"/>
      <c r="CN526" s="341"/>
      <c r="CO526" s="341"/>
      <c r="CP526" s="341"/>
      <c r="CQ526" s="341"/>
      <c r="CR526" s="341"/>
      <c r="CS526" s="341"/>
      <c r="CT526" s="341"/>
      <c r="CU526" s="341"/>
      <c r="CV526" s="341"/>
      <c r="CW526" s="341"/>
      <c r="CX526" s="341"/>
      <c r="CY526" s="341"/>
      <c r="CZ526" s="341"/>
    </row>
    <row r="527" s="345" customFormat="true" ht="25.15" customHeight="true" x14ac:dyDescent="0.2">
      <c r="C527" s="1077" t="s">
        <v>295</v>
      </c>
      <c r="D527" s="1078"/>
      <c r="E527" s="657">
        <v>6.6371167737491729E-2</v>
      </c>
      <c r="F527" s="612"/>
      <c r="G527" s="612"/>
      <c r="H527" s="1078" t="s">
        <v>329</v>
      </c>
      <c r="I527" s="1078"/>
      <c r="J527" s="658">
        <v>8.7449171658641683E-5</v>
      </c>
      <c r="K527" s="612"/>
      <c r="L527" s="612"/>
      <c r="M527" s="1078" t="s">
        <v>289</v>
      </c>
      <c r="N527" s="1078"/>
      <c r="O527" s="659">
        <v>9.9931962527501764E-2</v>
      </c>
      <c r="P527" s="612"/>
      <c r="Q527" s="612"/>
      <c r="Z527" s="338"/>
      <c r="AA527" s="338"/>
      <c r="AB527" s="338"/>
      <c r="AC527" s="338"/>
      <c r="AD527" s="338"/>
      <c r="AE527" s="338"/>
      <c r="AF527" s="338"/>
      <c r="AG527" s="338"/>
      <c r="AH527" s="338"/>
      <c r="AI527" s="338"/>
      <c r="AJ527" s="338"/>
      <c r="AK527" s="338"/>
      <c r="AL527" s="338"/>
      <c r="AM527" s="338"/>
      <c r="AN527" s="338"/>
      <c r="AO527" s="338"/>
      <c r="AP527" s="338"/>
      <c r="AQ527" s="338"/>
      <c r="AR527" s="338"/>
      <c r="AS527" s="338"/>
      <c r="AT527" s="338"/>
      <c r="AU527" s="338"/>
      <c r="AV527" s="338"/>
      <c r="AW527" s="338"/>
      <c r="AX527" s="338"/>
      <c r="AY527" s="338"/>
      <c r="AZ527" s="338"/>
      <c r="BA527" s="340"/>
      <c r="BB527" s="419"/>
      <c r="BC527" s="340"/>
      <c r="BD527" s="340"/>
      <c r="BE527" s="340"/>
      <c r="BF527" s="340"/>
      <c r="BG527" s="340"/>
      <c r="BH527" s="340"/>
      <c r="BI527" s="340"/>
      <c r="BJ527" s="340"/>
      <c r="BK527" s="340"/>
      <c r="BL527" s="340"/>
      <c r="BM527" s="340"/>
      <c r="BN527" s="340"/>
      <c r="BO527" s="340"/>
      <c r="BP527" s="340"/>
      <c r="BQ527" s="340"/>
      <c r="BR527" s="340"/>
      <c r="BS527" s="340"/>
      <c r="BT527" s="340"/>
      <c r="BU527" s="340"/>
      <c r="BV527" s="340"/>
      <c r="BW527" s="340"/>
      <c r="BX527" s="340"/>
      <c r="BY527" s="340"/>
      <c r="BZ527" s="341"/>
      <c r="CA527" s="341"/>
      <c r="CB527" s="341"/>
      <c r="CC527" s="341"/>
      <c r="CD527" s="341"/>
      <c r="CE527" s="341"/>
      <c r="CF527" s="341"/>
      <c r="CG527" s="341"/>
      <c r="CH527" s="341"/>
      <c r="CI527" s="341"/>
      <c r="CJ527" s="341"/>
      <c r="CK527" s="341"/>
      <c r="CL527" s="341"/>
      <c r="CM527" s="341"/>
      <c r="CN527" s="341"/>
      <c r="CO527" s="341"/>
      <c r="CP527" s="341"/>
      <c r="CQ527" s="341"/>
      <c r="CR527" s="341"/>
      <c r="CS527" s="341"/>
      <c r="CT527" s="341"/>
      <c r="CU527" s="341"/>
      <c r="CV527" s="341"/>
      <c r="CW527" s="341"/>
      <c r="CX527" s="341"/>
      <c r="CY527" s="341"/>
      <c r="CZ527" s="341"/>
    </row>
    <row r="528" s="345" customFormat="true" ht="25.15" customHeight="true" x14ac:dyDescent="0.2">
      <c r="C528" s="1077" t="s">
        <v>290</v>
      </c>
      <c r="D528" s="1078"/>
      <c r="E528" s="657">
        <v>0.10092509632113118</v>
      </c>
      <c r="F528" s="612"/>
      <c r="G528" s="612"/>
      <c r="H528" s="1078" t="s">
        <v>292</v>
      </c>
      <c r="I528" s="1078"/>
      <c r="J528" s="658">
        <v>5.2262733347264424E-2</v>
      </c>
      <c r="K528" s="612"/>
      <c r="L528" s="612"/>
      <c r="M528" s="1078" t="s">
        <v>340</v>
      </c>
      <c r="N528" s="1078"/>
      <c r="O528" s="659">
        <v>5.0853914542427063E-4</v>
      </c>
      <c r="P528" s="612"/>
      <c r="Q528" s="612"/>
      <c r="Z528" s="338"/>
      <c r="AA528" s="338"/>
      <c r="AB528" s="338"/>
      <c r="AC528" s="338"/>
      <c r="AD528" s="338"/>
      <c r="AE528" s="338"/>
      <c r="AF528" s="338"/>
      <c r="AG528" s="338"/>
      <c r="AH528" s="338"/>
      <c r="AI528" s="338"/>
      <c r="AJ528" s="338"/>
      <c r="AK528" s="338"/>
      <c r="AL528" s="338"/>
      <c r="AM528" s="338"/>
      <c r="AN528" s="338"/>
      <c r="AO528" s="338"/>
      <c r="AP528" s="338"/>
      <c r="AQ528" s="338"/>
      <c r="AR528" s="338"/>
      <c r="AS528" s="338"/>
      <c r="AT528" s="338"/>
      <c r="AU528" s="338"/>
      <c r="AV528" s="338"/>
      <c r="AW528" s="338"/>
      <c r="AX528" s="338"/>
      <c r="AY528" s="338"/>
      <c r="AZ528" s="338"/>
      <c r="BA528" s="340"/>
      <c r="BB528" s="419"/>
      <c r="BC528" s="340"/>
      <c r="BD528" s="340"/>
      <c r="BE528" s="340"/>
      <c r="BF528" s="340"/>
      <c r="BG528" s="340"/>
      <c r="BH528" s="340"/>
      <c r="BI528" s="340"/>
      <c r="BJ528" s="340"/>
      <c r="BK528" s="340"/>
      <c r="BL528" s="340"/>
      <c r="BM528" s="340"/>
      <c r="BN528" s="340"/>
      <c r="BO528" s="340"/>
      <c r="BP528" s="340"/>
      <c r="BQ528" s="340"/>
      <c r="BR528" s="340"/>
      <c r="BS528" s="340"/>
      <c r="BT528" s="340"/>
      <c r="BU528" s="340"/>
      <c r="BV528" s="340"/>
      <c r="BW528" s="340"/>
      <c r="BX528" s="340"/>
      <c r="BY528" s="340"/>
      <c r="BZ528" s="341"/>
      <c r="CA528" s="341"/>
      <c r="CB528" s="341"/>
      <c r="CC528" s="341"/>
      <c r="CD528" s="341"/>
      <c r="CE528" s="341"/>
      <c r="CF528" s="341"/>
      <c r="CG528" s="341"/>
      <c r="CH528" s="341"/>
      <c r="CI528" s="341"/>
      <c r="CJ528" s="341"/>
      <c r="CK528" s="341"/>
      <c r="CL528" s="341"/>
      <c r="CM528" s="341"/>
      <c r="CN528" s="341"/>
      <c r="CO528" s="341"/>
      <c r="CP528" s="341"/>
      <c r="CQ528" s="341"/>
      <c r="CR528" s="341"/>
      <c r="CS528" s="341"/>
      <c r="CT528" s="341"/>
      <c r="CU528" s="341"/>
      <c r="CV528" s="341"/>
      <c r="CW528" s="341"/>
      <c r="CX528" s="341"/>
      <c r="CY528" s="341"/>
      <c r="CZ528" s="341"/>
    </row>
    <row r="529" s="345" customFormat="true" ht="25.15" customHeight="true" x14ac:dyDescent="0.2">
      <c r="C529" s="1077" t="s">
        <v>316</v>
      </c>
      <c r="D529" s="1078"/>
      <c r="E529" s="657">
        <v>2.9869299192071988E-3</v>
      </c>
      <c r="F529" s="612"/>
      <c r="G529" s="612"/>
      <c r="H529" s="1078" t="s">
        <v>289</v>
      </c>
      <c r="I529" s="1078"/>
      <c r="J529" s="658">
        <v>9.5315044262268986E-2</v>
      </c>
      <c r="K529" s="612"/>
      <c r="L529" s="612"/>
      <c r="M529" s="1078" t="s">
        <v>278</v>
      </c>
      <c r="N529" s="1078"/>
      <c r="O529" s="659">
        <v>0.30212004561583516</v>
      </c>
      <c r="P529" s="612"/>
      <c r="Q529" s="612"/>
      <c r="Z529" s="338"/>
      <c r="AA529" s="338"/>
      <c r="AB529" s="338"/>
      <c r="AC529" s="338"/>
      <c r="AD529" s="338"/>
      <c r="AE529" s="338"/>
      <c r="AF529" s="338"/>
      <c r="AG529" s="338"/>
      <c r="AH529" s="338"/>
      <c r="AI529" s="338"/>
      <c r="AJ529" s="338"/>
      <c r="AK529" s="338"/>
      <c r="AL529" s="338"/>
      <c r="AM529" s="338"/>
      <c r="AN529" s="338"/>
      <c r="AO529" s="338"/>
      <c r="AP529" s="338"/>
      <c r="AQ529" s="338"/>
      <c r="AR529" s="338"/>
      <c r="AS529" s="338"/>
      <c r="AT529" s="338"/>
      <c r="AU529" s="338"/>
      <c r="AV529" s="338"/>
      <c r="AW529" s="338"/>
      <c r="AX529" s="338"/>
      <c r="AY529" s="338"/>
      <c r="AZ529" s="338"/>
      <c r="BA529" s="340"/>
      <c r="BB529" s="419"/>
      <c r="BC529" s="340"/>
      <c r="BD529" s="340"/>
      <c r="BE529" s="340"/>
      <c r="BF529" s="340"/>
      <c r="BG529" s="340"/>
      <c r="BH529" s="340"/>
      <c r="BI529" s="340"/>
      <c r="BJ529" s="340"/>
      <c r="BK529" s="340"/>
      <c r="BL529" s="340"/>
      <c r="BM529" s="340"/>
      <c r="BN529" s="340"/>
      <c r="BO529" s="340"/>
      <c r="BP529" s="340"/>
      <c r="BQ529" s="340"/>
      <c r="BR529" s="340"/>
      <c r="BS529" s="340"/>
      <c r="BT529" s="340"/>
      <c r="BU529" s="340"/>
      <c r="BV529" s="340"/>
      <c r="BW529" s="340"/>
      <c r="BX529" s="340"/>
      <c r="BY529" s="340"/>
      <c r="BZ529" s="341"/>
      <c r="CA529" s="341"/>
      <c r="CB529" s="341"/>
      <c r="CC529" s="341"/>
      <c r="CD529" s="341"/>
      <c r="CE529" s="341"/>
      <c r="CF529" s="341"/>
      <c r="CG529" s="341"/>
      <c r="CH529" s="341"/>
      <c r="CI529" s="341"/>
      <c r="CJ529" s="341"/>
      <c r="CK529" s="341"/>
      <c r="CL529" s="341"/>
      <c r="CM529" s="341"/>
      <c r="CN529" s="341"/>
      <c r="CO529" s="341"/>
      <c r="CP529" s="341"/>
      <c r="CQ529" s="341"/>
      <c r="CR529" s="341"/>
      <c r="CS529" s="341"/>
      <c r="CT529" s="341"/>
      <c r="CU529" s="341"/>
      <c r="CV529" s="341"/>
      <c r="CW529" s="341"/>
      <c r="CX529" s="341"/>
      <c r="CY529" s="341"/>
      <c r="CZ529" s="341"/>
    </row>
    <row r="530" s="345" customFormat="true" ht="25.15" customHeight="true" x14ac:dyDescent="0.2">
      <c r="C530" s="1077" t="s">
        <v>308</v>
      </c>
      <c r="D530" s="1078"/>
      <c r="E530" s="657">
        <v>8.3933721436831536E-3</v>
      </c>
      <c r="F530" s="612"/>
      <c r="G530" s="612"/>
      <c r="H530" s="1078" t="s">
        <v>340</v>
      </c>
      <c r="I530" s="1078"/>
      <c r="J530" s="658">
        <v>2.5098740130809601E-4</v>
      </c>
      <c r="K530" s="612"/>
      <c r="L530" s="612"/>
      <c r="M530" s="1078" t="s">
        <v>298</v>
      </c>
      <c r="N530" s="1078"/>
      <c r="O530" s="659">
        <v>6.4962412656855498E-3</v>
      </c>
      <c r="P530" s="612"/>
      <c r="Q530" s="612"/>
      <c r="Z530" s="338"/>
      <c r="AA530" s="338"/>
      <c r="AB530" s="338"/>
      <c r="AC530" s="338"/>
      <c r="AD530" s="338"/>
      <c r="AE530" s="338"/>
      <c r="AF530" s="338"/>
      <c r="AG530" s="338"/>
      <c r="AH530" s="338"/>
      <c r="AI530" s="338"/>
      <c r="AJ530" s="338"/>
      <c r="AK530" s="338"/>
      <c r="AL530" s="338"/>
      <c r="AM530" s="338"/>
      <c r="AN530" s="338"/>
      <c r="AO530" s="338"/>
      <c r="AP530" s="338"/>
      <c r="AQ530" s="338"/>
      <c r="AR530" s="338"/>
      <c r="AS530" s="338"/>
      <c r="AT530" s="338"/>
      <c r="AU530" s="338"/>
      <c r="AV530" s="338"/>
      <c r="AW530" s="338"/>
      <c r="AX530" s="338"/>
      <c r="AY530" s="338"/>
      <c r="AZ530" s="338"/>
      <c r="BA530" s="340"/>
      <c r="BB530" s="419"/>
      <c r="BC530" s="340"/>
      <c r="BD530" s="340"/>
      <c r="BE530" s="340"/>
      <c r="BF530" s="340"/>
      <c r="BG530" s="340"/>
      <c r="BH530" s="340"/>
      <c r="BI530" s="340"/>
      <c r="BJ530" s="340"/>
      <c r="BK530" s="340"/>
      <c r="BL530" s="340"/>
      <c r="BM530" s="340"/>
      <c r="BN530" s="340"/>
      <c r="BO530" s="340"/>
      <c r="BP530" s="340"/>
      <c r="BQ530" s="340"/>
      <c r="BR530" s="340"/>
      <c r="BS530" s="340"/>
      <c r="BT530" s="340"/>
      <c r="BU530" s="340"/>
      <c r="BV530" s="340"/>
      <c r="BW530" s="340"/>
      <c r="BX530" s="340"/>
      <c r="BY530" s="340"/>
      <c r="BZ530" s="341"/>
      <c r="CA530" s="341"/>
      <c r="CB530" s="341"/>
      <c r="CC530" s="341"/>
      <c r="CD530" s="341"/>
      <c r="CE530" s="341"/>
      <c r="CF530" s="341"/>
      <c r="CG530" s="341"/>
      <c r="CH530" s="341"/>
      <c r="CI530" s="341"/>
      <c r="CJ530" s="341"/>
      <c r="CK530" s="341"/>
      <c r="CL530" s="341"/>
      <c r="CM530" s="341"/>
      <c r="CN530" s="341"/>
      <c r="CO530" s="341"/>
      <c r="CP530" s="341"/>
      <c r="CQ530" s="341"/>
      <c r="CR530" s="341"/>
      <c r="CS530" s="341"/>
      <c r="CT530" s="341"/>
      <c r="CU530" s="341"/>
      <c r="CV530" s="341"/>
      <c r="CW530" s="341"/>
      <c r="CX530" s="341"/>
      <c r="CY530" s="341"/>
      <c r="CZ530" s="341"/>
    </row>
    <row r="531" s="345" customFormat="true" ht="25.15" customHeight="true" x14ac:dyDescent="0.2">
      <c r="C531" s="1077" t="s">
        <v>296</v>
      </c>
      <c r="D531" s="1078"/>
      <c r="E531" s="657">
        <v>7.9349247264770675E-2</v>
      </c>
      <c r="F531" s="612"/>
      <c r="G531" s="612"/>
      <c r="H531" s="1078" t="s">
        <v>278</v>
      </c>
      <c r="I531" s="1078"/>
      <c r="J531" s="658">
        <v>0.16296234040491711</v>
      </c>
      <c r="K531" s="612"/>
      <c r="L531" s="612"/>
      <c r="M531" s="1078" t="s">
        <v>279</v>
      </c>
      <c r="N531" s="1078"/>
      <c r="O531" s="659">
        <v>0.29807200947869167</v>
      </c>
      <c r="P531" s="612"/>
      <c r="Q531" s="612"/>
      <c r="Z531" s="338"/>
      <c r="AA531" s="338"/>
      <c r="AB531" s="338"/>
      <c r="AC531" s="338"/>
      <c r="AD531" s="338"/>
      <c r="AE531" s="338"/>
      <c r="AF531" s="338"/>
      <c r="AG531" s="338"/>
      <c r="AH531" s="338"/>
      <c r="AI531" s="338"/>
      <c r="AJ531" s="338"/>
      <c r="AK531" s="338"/>
      <c r="AL531" s="338"/>
      <c r="AM531" s="338"/>
      <c r="AN531" s="338"/>
      <c r="AO531" s="338"/>
      <c r="AP531" s="338"/>
      <c r="AQ531" s="338"/>
      <c r="AR531" s="338"/>
      <c r="AS531" s="338"/>
      <c r="AT531" s="338"/>
      <c r="AU531" s="338"/>
      <c r="AV531" s="338"/>
      <c r="AW531" s="338"/>
      <c r="AX531" s="338"/>
      <c r="AY531" s="338"/>
      <c r="AZ531" s="338"/>
      <c r="BA531" s="340"/>
      <c r="BB531" s="419"/>
      <c r="BC531" s="340"/>
      <c r="BD531" s="340"/>
      <c r="BE531" s="340"/>
      <c r="BF531" s="340"/>
      <c r="BG531" s="340"/>
      <c r="BH531" s="340"/>
      <c r="BI531" s="340"/>
      <c r="BJ531" s="340"/>
      <c r="BK531" s="340"/>
      <c r="BL531" s="340"/>
      <c r="BM531" s="340"/>
      <c r="BN531" s="340"/>
      <c r="BO531" s="340"/>
      <c r="BP531" s="340"/>
      <c r="BQ531" s="340"/>
      <c r="BR531" s="340"/>
      <c r="BS531" s="340"/>
      <c r="BT531" s="340"/>
      <c r="BU531" s="340"/>
      <c r="BV531" s="340"/>
      <c r="BW531" s="340"/>
      <c r="BX531" s="340"/>
      <c r="BY531" s="340"/>
      <c r="BZ531" s="341"/>
      <c r="CA531" s="341"/>
      <c r="CB531" s="341"/>
      <c r="CC531" s="341"/>
      <c r="CD531" s="341"/>
      <c r="CE531" s="341"/>
      <c r="CF531" s="341"/>
      <c r="CG531" s="341"/>
      <c r="CH531" s="341"/>
      <c r="CI531" s="341"/>
      <c r="CJ531" s="341"/>
      <c r="CK531" s="341"/>
      <c r="CL531" s="341"/>
      <c r="CM531" s="341"/>
      <c r="CN531" s="341"/>
      <c r="CO531" s="341"/>
      <c r="CP531" s="341"/>
      <c r="CQ531" s="341"/>
      <c r="CR531" s="341"/>
      <c r="CS531" s="341"/>
      <c r="CT531" s="341"/>
      <c r="CU531" s="341"/>
      <c r="CV531" s="341"/>
      <c r="CW531" s="341"/>
      <c r="CX531" s="341"/>
      <c r="CY531" s="341"/>
      <c r="CZ531" s="341"/>
    </row>
    <row r="532" s="345" customFormat="true" ht="25.15" customHeight="true" x14ac:dyDescent="0.2">
      <c r="C532" s="1077" t="s">
        <v>285</v>
      </c>
      <c r="D532" s="1078"/>
      <c r="E532" s="657">
        <v>0.25738450705259802</v>
      </c>
      <c r="F532" s="612"/>
      <c r="G532" s="612"/>
      <c r="H532" s="1078" t="s">
        <v>298</v>
      </c>
      <c r="I532" s="1078"/>
      <c r="J532" s="658">
        <v>2.8393811129090223E-2</v>
      </c>
      <c r="K532" s="612"/>
      <c r="L532" s="612"/>
      <c r="M532" s="1078" t="s">
        <v>311</v>
      </c>
      <c r="N532" s="1078"/>
      <c r="O532" s="659">
        <v>1.1176195147832059E-3</v>
      </c>
      <c r="P532" s="612"/>
      <c r="Q532" s="612"/>
      <c r="Z532" s="338"/>
      <c r="AA532" s="338"/>
      <c r="AB532" s="338"/>
      <c r="AC532" s="338"/>
      <c r="AD532" s="338"/>
      <c r="AE532" s="338"/>
      <c r="AF532" s="338"/>
      <c r="AG532" s="338"/>
      <c r="AH532" s="338"/>
      <c r="AI532" s="338"/>
      <c r="AJ532" s="338"/>
      <c r="AK532" s="338"/>
      <c r="AL532" s="338"/>
      <c r="AM532" s="338"/>
      <c r="AN532" s="338"/>
      <c r="AO532" s="338"/>
      <c r="AP532" s="338"/>
      <c r="AQ532" s="338"/>
      <c r="AR532" s="338"/>
      <c r="AS532" s="338"/>
      <c r="AT532" s="338"/>
      <c r="AU532" s="338"/>
      <c r="AV532" s="338"/>
      <c r="AW532" s="338"/>
      <c r="AX532" s="338"/>
      <c r="AY532" s="338"/>
      <c r="AZ532" s="338"/>
      <c r="BA532" s="340"/>
      <c r="BB532" s="419"/>
      <c r="BC532" s="340"/>
      <c r="BD532" s="340"/>
      <c r="BE532" s="340"/>
      <c r="BF532" s="340"/>
      <c r="BG532" s="340"/>
      <c r="BH532" s="340"/>
      <c r="BI532" s="340"/>
      <c r="BJ532" s="340"/>
      <c r="BK532" s="340"/>
      <c r="BL532" s="340"/>
      <c r="BM532" s="340"/>
      <c r="BN532" s="340"/>
      <c r="BO532" s="340"/>
      <c r="BP532" s="340"/>
      <c r="BQ532" s="340"/>
      <c r="BR532" s="340"/>
      <c r="BS532" s="340"/>
      <c r="BT532" s="340"/>
      <c r="BU532" s="340"/>
      <c r="BV532" s="340"/>
      <c r="BW532" s="340"/>
      <c r="BX532" s="340"/>
      <c r="BY532" s="340"/>
      <c r="BZ532" s="341"/>
      <c r="CA532" s="341"/>
      <c r="CB532" s="341"/>
      <c r="CC532" s="341"/>
      <c r="CD532" s="341"/>
      <c r="CE532" s="341"/>
      <c r="CF532" s="341"/>
      <c r="CG532" s="341"/>
      <c r="CH532" s="341"/>
      <c r="CI532" s="341"/>
      <c r="CJ532" s="341"/>
      <c r="CK532" s="341"/>
      <c r="CL532" s="341"/>
      <c r="CM532" s="341"/>
      <c r="CN532" s="341"/>
      <c r="CO532" s="341"/>
      <c r="CP532" s="341"/>
      <c r="CQ532" s="341"/>
      <c r="CR532" s="341"/>
      <c r="CS532" s="341"/>
      <c r="CT532" s="341"/>
      <c r="CU532" s="341"/>
      <c r="CV532" s="341"/>
      <c r="CW532" s="341"/>
      <c r="CX532" s="341"/>
      <c r="CY532" s="341"/>
      <c r="CZ532" s="341"/>
    </row>
    <row r="533" s="345" customFormat="true" ht="25.15" customHeight="true" x14ac:dyDescent="0.2">
      <c r="C533" s="1077" t="s">
        <v>342</v>
      </c>
      <c r="D533" s="1078"/>
      <c r="E533" s="660">
        <v>3.3900354467872889E-6</v>
      </c>
      <c r="F533" s="612"/>
      <c r="G533" s="612"/>
      <c r="H533" s="1078" t="s">
        <v>279</v>
      </c>
      <c r="I533" s="1078"/>
      <c r="J533" s="658">
        <v>1.1413109992777441E-2</v>
      </c>
      <c r="K533" s="612"/>
      <c r="L533" s="612"/>
      <c r="M533" s="1078" t="s">
        <v>323</v>
      </c>
      <c r="N533" s="1078"/>
      <c r="O533" s="659">
        <v>2.3905771626490939E-3</v>
      </c>
      <c r="P533" s="612"/>
      <c r="Q533" s="612"/>
      <c r="Z533" s="338"/>
      <c r="AA533" s="338"/>
      <c r="AB533" s="338"/>
      <c r="AC533" s="338"/>
      <c r="AD533" s="338"/>
      <c r="AE533" s="338"/>
      <c r="AF533" s="338"/>
      <c r="AG533" s="338"/>
      <c r="AH533" s="338"/>
      <c r="AI533" s="338"/>
      <c r="AJ533" s="338"/>
      <c r="AK533" s="338"/>
      <c r="AL533" s="338"/>
      <c r="AM533" s="338"/>
      <c r="AN533" s="338"/>
      <c r="AO533" s="338"/>
      <c r="AP533" s="338"/>
      <c r="AQ533" s="338"/>
      <c r="AR533" s="338"/>
      <c r="AS533" s="338"/>
      <c r="AT533" s="338"/>
      <c r="AU533" s="338"/>
      <c r="AV533" s="338"/>
      <c r="AW533" s="338"/>
      <c r="AX533" s="338"/>
      <c r="AY533" s="338"/>
      <c r="AZ533" s="338"/>
      <c r="BA533" s="340"/>
      <c r="BB533" s="419"/>
      <c r="BC533" s="340"/>
      <c r="BD533" s="340"/>
      <c r="BE533" s="340"/>
      <c r="BF533" s="340"/>
      <c r="BG533" s="340"/>
      <c r="BH533" s="340"/>
      <c r="BI533" s="340"/>
      <c r="BJ533" s="340"/>
      <c r="BK533" s="340"/>
      <c r="BL533" s="340"/>
      <c r="BM533" s="340"/>
      <c r="BN533" s="340"/>
      <c r="BO533" s="340"/>
      <c r="BP533" s="340"/>
      <c r="BQ533" s="340"/>
      <c r="BR533" s="340"/>
      <c r="BS533" s="340"/>
      <c r="BT533" s="340"/>
      <c r="BU533" s="340"/>
      <c r="BV533" s="340"/>
      <c r="BW533" s="340"/>
      <c r="BX533" s="340"/>
      <c r="BY533" s="340"/>
      <c r="BZ533" s="341"/>
      <c r="CA533" s="341"/>
      <c r="CB533" s="341"/>
      <c r="CC533" s="341"/>
      <c r="CD533" s="341"/>
      <c r="CE533" s="341"/>
      <c r="CF533" s="341"/>
      <c r="CG533" s="341"/>
      <c r="CH533" s="341"/>
      <c r="CI533" s="341"/>
      <c r="CJ533" s="341"/>
      <c r="CK533" s="341"/>
      <c r="CL533" s="341"/>
      <c r="CM533" s="341"/>
      <c r="CN533" s="341"/>
      <c r="CO533" s="341"/>
      <c r="CP533" s="341"/>
      <c r="CQ533" s="341"/>
      <c r="CR533" s="341"/>
      <c r="CS533" s="341"/>
      <c r="CT533" s="341"/>
      <c r="CU533" s="341"/>
      <c r="CV533" s="341"/>
      <c r="CW533" s="341"/>
      <c r="CX533" s="341"/>
      <c r="CY533" s="341"/>
      <c r="CZ533" s="341"/>
    </row>
    <row r="534" s="345" customFormat="true" ht="25.15" customHeight="true" x14ac:dyDescent="0.2">
      <c r="C534" s="1077"/>
      <c r="D534" s="1078"/>
      <c r="E534" s="612"/>
      <c r="F534" s="612"/>
      <c r="G534" s="612"/>
      <c r="H534" s="1078" t="s">
        <v>311</v>
      </c>
      <c r="I534" s="1078"/>
      <c r="J534" s="658">
        <v>9.9265894470714679E-3</v>
      </c>
      <c r="K534" s="612"/>
      <c r="L534" s="612"/>
      <c r="M534" s="1078" t="s">
        <v>309</v>
      </c>
      <c r="N534" s="1078"/>
      <c r="O534" s="659">
        <v>1.1121618067929857E-3</v>
      </c>
      <c r="P534" s="612"/>
      <c r="Q534" s="612"/>
      <c r="Z534" s="338"/>
      <c r="AA534" s="338"/>
      <c r="AB534" s="338"/>
      <c r="AC534" s="338"/>
      <c r="AD534" s="338"/>
      <c r="AE534" s="338"/>
      <c r="AF534" s="338"/>
      <c r="AG534" s="338"/>
      <c r="AH534" s="338"/>
      <c r="AI534" s="338"/>
      <c r="AJ534" s="338"/>
      <c r="AK534" s="338"/>
      <c r="AL534" s="338"/>
      <c r="AM534" s="338"/>
      <c r="AN534" s="338"/>
      <c r="AO534" s="338"/>
      <c r="AP534" s="338"/>
      <c r="AQ534" s="338"/>
      <c r="AR534" s="338"/>
      <c r="AS534" s="338"/>
      <c r="AT534" s="338"/>
      <c r="AU534" s="338"/>
      <c r="AV534" s="338"/>
      <c r="AW534" s="338"/>
      <c r="AX534" s="338"/>
      <c r="AY534" s="338"/>
      <c r="AZ534" s="338"/>
      <c r="BA534" s="340"/>
      <c r="BB534" s="419"/>
      <c r="BC534" s="340"/>
      <c r="BD534" s="340"/>
      <c r="BE534" s="340"/>
      <c r="BF534" s="340"/>
      <c r="BG534" s="340"/>
      <c r="BH534" s="340"/>
      <c r="BI534" s="340"/>
      <c r="BJ534" s="340"/>
      <c r="BK534" s="340"/>
      <c r="BL534" s="340"/>
      <c r="BM534" s="340"/>
      <c r="BN534" s="340"/>
      <c r="BO534" s="340"/>
      <c r="BP534" s="340"/>
      <c r="BQ534" s="340"/>
      <c r="BR534" s="340"/>
      <c r="BS534" s="340"/>
      <c r="BT534" s="340"/>
      <c r="BU534" s="340"/>
      <c r="BV534" s="340"/>
      <c r="BW534" s="340"/>
      <c r="BX534" s="340"/>
      <c r="BY534" s="340"/>
      <c r="BZ534" s="341"/>
      <c r="CA534" s="341"/>
      <c r="CB534" s="341"/>
      <c r="CC534" s="341"/>
      <c r="CD534" s="341"/>
      <c r="CE534" s="341"/>
      <c r="CF534" s="341"/>
      <c r="CG534" s="341"/>
      <c r="CH534" s="341"/>
      <c r="CI534" s="341"/>
      <c r="CJ534" s="341"/>
      <c r="CK534" s="341"/>
      <c r="CL534" s="341"/>
      <c r="CM534" s="341"/>
      <c r="CN534" s="341"/>
      <c r="CO534" s="341"/>
      <c r="CP534" s="341"/>
      <c r="CQ534" s="341"/>
      <c r="CR534" s="341"/>
      <c r="CS534" s="341"/>
      <c r="CT534" s="341"/>
      <c r="CU534" s="341"/>
      <c r="CV534" s="341"/>
      <c r="CW534" s="341"/>
      <c r="CX534" s="341"/>
      <c r="CY534" s="341"/>
      <c r="CZ534" s="341"/>
    </row>
    <row r="535" s="345" customFormat="true" ht="25.15" customHeight="true" x14ac:dyDescent="0.2">
      <c r="C535" s="1077"/>
      <c r="D535" s="1078"/>
      <c r="E535" s="612"/>
      <c r="F535" s="612"/>
      <c r="G535" s="612"/>
      <c r="H535" s="1078" t="s">
        <v>323</v>
      </c>
      <c r="I535" s="1078"/>
      <c r="J535" s="658">
        <v>1.0217045631338793E-2</v>
      </c>
      <c r="K535" s="612"/>
      <c r="L535" s="612"/>
      <c r="M535" s="1078" t="s">
        <v>276</v>
      </c>
      <c r="N535" s="1078"/>
      <c r="O535" s="659">
        <v>0.22784916421155027</v>
      </c>
      <c r="P535" s="612"/>
      <c r="Q535" s="612"/>
      <c r="Z535" s="338"/>
      <c r="AA535" s="338"/>
      <c r="AB535" s="338"/>
      <c r="AC535" s="338"/>
      <c r="AD535" s="338"/>
      <c r="AE535" s="338"/>
      <c r="AF535" s="338"/>
      <c r="AG535" s="338"/>
      <c r="AH535" s="338"/>
      <c r="AI535" s="338"/>
      <c r="AJ535" s="338"/>
      <c r="AK535" s="338"/>
      <c r="AL535" s="338"/>
      <c r="AM535" s="338"/>
      <c r="AN535" s="338"/>
      <c r="AO535" s="338"/>
      <c r="AP535" s="338"/>
      <c r="AQ535" s="338"/>
      <c r="AR535" s="338"/>
      <c r="AS535" s="338"/>
      <c r="AT535" s="338"/>
      <c r="AU535" s="338"/>
      <c r="AV535" s="338"/>
      <c r="AW535" s="338"/>
      <c r="AX535" s="338"/>
      <c r="AY535" s="338"/>
      <c r="AZ535" s="338"/>
      <c r="BA535" s="340"/>
      <c r="BB535" s="419"/>
      <c r="BC535" s="340"/>
      <c r="BD535" s="340"/>
      <c r="BE535" s="340"/>
      <c r="BF535" s="340"/>
      <c r="BG535" s="340"/>
      <c r="BH535" s="340"/>
      <c r="BI535" s="340"/>
      <c r="BJ535" s="340"/>
      <c r="BK535" s="340"/>
      <c r="BL535" s="340"/>
      <c r="BM535" s="340"/>
      <c r="BN535" s="340"/>
      <c r="BO535" s="340"/>
      <c r="BP535" s="340"/>
      <c r="BQ535" s="340"/>
      <c r="BR535" s="340"/>
      <c r="BS535" s="340"/>
      <c r="BT535" s="340"/>
      <c r="BU535" s="340"/>
      <c r="BV535" s="340"/>
      <c r="BW535" s="340"/>
      <c r="BX535" s="340"/>
      <c r="BY535" s="340"/>
      <c r="BZ535" s="341"/>
      <c r="CA535" s="341"/>
      <c r="CB535" s="341"/>
      <c r="CC535" s="341"/>
      <c r="CD535" s="341"/>
      <c r="CE535" s="341"/>
      <c r="CF535" s="341"/>
      <c r="CG535" s="341"/>
      <c r="CH535" s="341"/>
      <c r="CI535" s="341"/>
      <c r="CJ535" s="341"/>
      <c r="CK535" s="341"/>
      <c r="CL535" s="341"/>
      <c r="CM535" s="341"/>
      <c r="CN535" s="341"/>
      <c r="CO535" s="341"/>
      <c r="CP535" s="341"/>
      <c r="CQ535" s="341"/>
      <c r="CR535" s="341"/>
      <c r="CS535" s="341"/>
      <c r="CT535" s="341"/>
      <c r="CU535" s="341"/>
      <c r="CV535" s="341"/>
      <c r="CW535" s="341"/>
      <c r="CX535" s="341"/>
      <c r="CY535" s="341"/>
      <c r="CZ535" s="341"/>
    </row>
    <row r="536" s="345" customFormat="true" ht="25.15" customHeight="true" x14ac:dyDescent="0.2">
      <c r="C536" s="1077" t="s">
        <v>234</v>
      </c>
      <c r="D536" s="1078"/>
      <c r="E536" s="1078"/>
      <c r="F536" s="1078"/>
      <c r="G536" s="1078"/>
      <c r="H536" s="1078" t="s">
        <v>309</v>
      </c>
      <c r="I536" s="1078"/>
      <c r="J536" s="658">
        <v>3.3579899249943944E-2</v>
      </c>
      <c r="K536" s="612"/>
      <c r="L536" s="612"/>
      <c r="M536" s="1078" t="s">
        <v>293</v>
      </c>
      <c r="N536" s="1078"/>
      <c r="O536" s="659">
        <v>1.3629808921578288E-2</v>
      </c>
      <c r="P536" s="612"/>
      <c r="Q536" s="612"/>
      <c r="Z536" s="338"/>
      <c r="AA536" s="338"/>
      <c r="AB536" s="338"/>
      <c r="AC536" s="338"/>
      <c r="AD536" s="338"/>
      <c r="AE536" s="338"/>
      <c r="AF536" s="338"/>
      <c r="AG536" s="338"/>
      <c r="AH536" s="338"/>
      <c r="AI536" s="338"/>
      <c r="AJ536" s="338"/>
      <c r="AK536" s="338"/>
      <c r="AL536" s="338"/>
      <c r="AM536" s="338"/>
      <c r="AN536" s="338"/>
      <c r="AO536" s="338"/>
      <c r="AP536" s="338"/>
      <c r="AQ536" s="338"/>
      <c r="AR536" s="338"/>
      <c r="AS536" s="338"/>
      <c r="AT536" s="338"/>
      <c r="AU536" s="338"/>
      <c r="AV536" s="338"/>
      <c r="AW536" s="338"/>
      <c r="AX536" s="338"/>
      <c r="AY536" s="338"/>
      <c r="AZ536" s="338"/>
      <c r="BA536" s="340"/>
      <c r="BB536" s="419"/>
      <c r="BC536" s="340"/>
      <c r="BD536" s="340"/>
      <c r="BE536" s="340"/>
      <c r="BF536" s="340"/>
      <c r="BG536" s="340"/>
      <c r="BH536" s="340"/>
      <c r="BI536" s="340"/>
      <c r="BJ536" s="340"/>
      <c r="BK536" s="340"/>
      <c r="BL536" s="340"/>
      <c r="BM536" s="340"/>
      <c r="BN536" s="340"/>
      <c r="BO536" s="340"/>
      <c r="BP536" s="340"/>
      <c r="BQ536" s="340"/>
      <c r="BR536" s="340"/>
      <c r="BS536" s="340"/>
      <c r="BT536" s="340"/>
      <c r="BU536" s="340"/>
      <c r="BV536" s="340"/>
      <c r="BW536" s="340"/>
      <c r="BX536" s="340"/>
      <c r="BY536" s="340"/>
      <c r="BZ536" s="341"/>
      <c r="CA536" s="341"/>
      <c r="CB536" s="341"/>
      <c r="CC536" s="341"/>
      <c r="CD536" s="341"/>
      <c r="CE536" s="341"/>
      <c r="CF536" s="341"/>
      <c r="CG536" s="341"/>
      <c r="CH536" s="341"/>
      <c r="CI536" s="341"/>
      <c r="CJ536" s="341"/>
      <c r="CK536" s="341"/>
      <c r="CL536" s="341"/>
      <c r="CM536" s="341"/>
      <c r="CN536" s="341"/>
      <c r="CO536" s="341"/>
      <c r="CP536" s="341"/>
      <c r="CQ536" s="341"/>
      <c r="CR536" s="341"/>
      <c r="CS536" s="341"/>
      <c r="CT536" s="341"/>
      <c r="CU536" s="341"/>
      <c r="CV536" s="341"/>
      <c r="CW536" s="341"/>
      <c r="CX536" s="341"/>
      <c r="CY536" s="341"/>
      <c r="CZ536" s="341"/>
    </row>
    <row r="537" s="345" customFormat="true" ht="25.15" customHeight="true" x14ac:dyDescent="0.2">
      <c r="C537" s="1077" t="s">
        <v>207</v>
      </c>
      <c r="D537" s="1078"/>
      <c r="E537" s="1080" t="s">
        <v>235</v>
      </c>
      <c r="F537" s="1081"/>
      <c r="G537" s="1082"/>
      <c r="H537" s="1078" t="s">
        <v>276</v>
      </c>
      <c r="I537" s="1078"/>
      <c r="J537" s="658">
        <v>0.43847117009347164</v>
      </c>
      <c r="K537" s="612"/>
      <c r="L537" s="612"/>
      <c r="M537" s="1078" t="s">
        <v>275</v>
      </c>
      <c r="N537" s="1078"/>
      <c r="O537" s="659">
        <v>0.35314706929410966</v>
      </c>
      <c r="P537" s="612"/>
      <c r="Q537" s="612"/>
      <c r="Z537" s="338"/>
      <c r="AA537" s="338"/>
      <c r="AB537" s="338"/>
      <c r="AC537" s="338"/>
      <c r="AD537" s="338"/>
      <c r="AE537" s="338"/>
      <c r="AF537" s="338"/>
      <c r="AG537" s="338"/>
      <c r="AH537" s="338"/>
      <c r="AI537" s="338"/>
      <c r="AJ537" s="338"/>
      <c r="AK537" s="338"/>
      <c r="AL537" s="338"/>
      <c r="AM537" s="338"/>
      <c r="AN537" s="338"/>
      <c r="AO537" s="338"/>
      <c r="AP537" s="338"/>
      <c r="AQ537" s="338"/>
      <c r="AR537" s="338"/>
      <c r="AS537" s="338"/>
      <c r="AT537" s="338"/>
      <c r="AU537" s="338"/>
      <c r="AV537" s="338"/>
      <c r="AW537" s="338"/>
      <c r="AX537" s="338"/>
      <c r="AY537" s="338"/>
      <c r="AZ537" s="338"/>
      <c r="BA537" s="340"/>
      <c r="BB537" s="419"/>
      <c r="BC537" s="340"/>
      <c r="BD537" s="340"/>
      <c r="BE537" s="340"/>
      <c r="BF537" s="340"/>
      <c r="BG537" s="340"/>
      <c r="BH537" s="340"/>
      <c r="BI537" s="340"/>
      <c r="BJ537" s="340"/>
      <c r="BK537" s="340"/>
      <c r="BL537" s="340"/>
      <c r="BM537" s="340"/>
      <c r="BN537" s="340"/>
      <c r="BO537" s="340"/>
      <c r="BP537" s="340"/>
      <c r="BQ537" s="340"/>
      <c r="BR537" s="340"/>
      <c r="BS537" s="340"/>
      <c r="BT537" s="340"/>
      <c r="BU537" s="340"/>
      <c r="BV537" s="340"/>
      <c r="BW537" s="340"/>
      <c r="BX537" s="340"/>
      <c r="BY537" s="340"/>
      <c r="BZ537" s="341"/>
      <c r="CA537" s="341"/>
      <c r="CB537" s="341"/>
      <c r="CC537" s="341"/>
      <c r="CD537" s="341"/>
      <c r="CE537" s="341"/>
      <c r="CF537" s="341"/>
      <c r="CG537" s="341"/>
      <c r="CH537" s="341"/>
      <c r="CI537" s="341"/>
      <c r="CJ537" s="341"/>
      <c r="CK537" s="341"/>
      <c r="CL537" s="341"/>
      <c r="CM537" s="341"/>
      <c r="CN537" s="341"/>
      <c r="CO537" s="341"/>
      <c r="CP537" s="341"/>
      <c r="CQ537" s="341"/>
      <c r="CR537" s="341"/>
      <c r="CS537" s="341"/>
      <c r="CT537" s="341"/>
      <c r="CU537" s="341"/>
      <c r="CV537" s="341"/>
      <c r="CW537" s="341"/>
      <c r="CX537" s="341"/>
      <c r="CY537" s="341"/>
      <c r="CZ537" s="341"/>
    </row>
    <row r="538" s="345" customFormat="true" ht="25.15" customHeight="true" x14ac:dyDescent="0.2">
      <c r="C538" s="1078"/>
      <c r="D538" s="1078"/>
      <c r="E538" s="642" t="s">
        <v>191</v>
      </c>
      <c r="F538" s="643" t="s">
        <v>236</v>
      </c>
      <c r="G538" s="644" t="s">
        <v>237</v>
      </c>
      <c r="H538" s="1078" t="s">
        <v>293</v>
      </c>
      <c r="I538" s="1078"/>
      <c r="J538" s="658">
        <v>8.190611890529402E-2</v>
      </c>
      <c r="K538" s="612"/>
      <c r="L538" s="612"/>
      <c r="M538" s="1078" t="s">
        <v>280</v>
      </c>
      <c r="N538" s="1078"/>
      <c r="O538" s="659">
        <v>0.28761547169850571</v>
      </c>
      <c r="P538" s="612"/>
      <c r="Q538" s="612"/>
      <c r="Z538" s="338"/>
      <c r="AA538" s="338"/>
      <c r="AB538" s="338"/>
      <c r="AC538" s="338"/>
      <c r="AD538" s="338"/>
      <c r="AE538" s="338"/>
      <c r="AF538" s="338"/>
      <c r="AG538" s="338"/>
      <c r="AH538" s="338"/>
      <c r="AI538" s="338"/>
      <c r="AJ538" s="338"/>
      <c r="AK538" s="338"/>
      <c r="AL538" s="338"/>
      <c r="AM538" s="338"/>
      <c r="AN538" s="338"/>
      <c r="AO538" s="338"/>
      <c r="AP538" s="338"/>
      <c r="AQ538" s="338"/>
      <c r="AR538" s="338"/>
      <c r="AS538" s="338"/>
      <c r="AT538" s="338"/>
      <c r="AU538" s="338"/>
      <c r="AV538" s="338"/>
      <c r="AW538" s="338"/>
      <c r="AX538" s="338"/>
      <c r="AY538" s="338"/>
      <c r="AZ538" s="338"/>
      <c r="BA538" s="340"/>
      <c r="BB538" s="419"/>
      <c r="BC538" s="340"/>
      <c r="BD538" s="340"/>
      <c r="BE538" s="340"/>
      <c r="BF538" s="340"/>
      <c r="BG538" s="340"/>
      <c r="BH538" s="340"/>
      <c r="BI538" s="340"/>
      <c r="BJ538" s="340"/>
      <c r="BK538" s="340"/>
      <c r="BL538" s="340"/>
      <c r="BM538" s="340"/>
      <c r="BN538" s="340"/>
      <c r="BO538" s="340"/>
      <c r="BP538" s="340"/>
      <c r="BQ538" s="340"/>
      <c r="BR538" s="340"/>
      <c r="BS538" s="340"/>
      <c r="BT538" s="340"/>
      <c r="BU538" s="340"/>
      <c r="BV538" s="340"/>
      <c r="BW538" s="340"/>
      <c r="BX538" s="340"/>
      <c r="BY538" s="340"/>
      <c r="BZ538" s="341"/>
      <c r="CA538" s="341"/>
      <c r="CB538" s="341"/>
      <c r="CC538" s="341"/>
      <c r="CD538" s="341"/>
      <c r="CE538" s="341"/>
      <c r="CF538" s="341"/>
      <c r="CG538" s="341"/>
      <c r="CH538" s="341"/>
      <c r="CI538" s="341"/>
      <c r="CJ538" s="341"/>
      <c r="CK538" s="341"/>
      <c r="CL538" s="341"/>
      <c r="CM538" s="341"/>
      <c r="CN538" s="341"/>
      <c r="CO538" s="341"/>
      <c r="CP538" s="341"/>
      <c r="CQ538" s="341"/>
      <c r="CR538" s="341"/>
      <c r="CS538" s="341"/>
      <c r="CT538" s="341"/>
      <c r="CU538" s="341"/>
      <c r="CV538" s="341"/>
      <c r="CW538" s="341"/>
      <c r="CX538" s="341"/>
      <c r="CY538" s="341"/>
      <c r="CZ538" s="341"/>
    </row>
    <row r="539" s="345" customFormat="true" ht="25.15" customHeight="true" x14ac:dyDescent="0.2">
      <c r="C539" s="1077" t="s">
        <v>208</v>
      </c>
      <c r="D539" s="1078"/>
      <c r="E539" s="663">
        <v>8.1741759635678175</v>
      </c>
      <c r="F539" s="664">
        <v>12.974882481853678</v>
      </c>
      <c r="G539" s="665">
        <v>12.974882481853678</v>
      </c>
      <c r="H539" s="1078" t="s">
        <v>275</v>
      </c>
      <c r="I539" s="1078"/>
      <c r="J539" s="658">
        <v>0.48259105975993583</v>
      </c>
      <c r="K539" s="612"/>
      <c r="L539" s="612"/>
      <c r="M539" s="1078" t="s">
        <v>283</v>
      </c>
      <c r="N539" s="1078"/>
      <c r="O539" s="659">
        <v>9.1589342681445071E-2</v>
      </c>
      <c r="P539" s="612"/>
      <c r="Q539" s="612"/>
      <c r="Z539" s="338"/>
      <c r="AA539" s="338"/>
      <c r="AB539" s="338"/>
      <c r="AC539" s="338"/>
      <c r="AD539" s="338"/>
      <c r="AE539" s="338"/>
      <c r="AF539" s="338"/>
      <c r="AG539" s="338"/>
      <c r="AH539" s="338"/>
      <c r="AI539" s="338"/>
      <c r="AJ539" s="338"/>
      <c r="AK539" s="338"/>
      <c r="AL539" s="338"/>
      <c r="AM539" s="338"/>
      <c r="AN539" s="338"/>
      <c r="AO539" s="338"/>
      <c r="AP539" s="338"/>
      <c r="AQ539" s="338"/>
      <c r="AR539" s="338"/>
      <c r="AS539" s="338"/>
      <c r="AT539" s="338"/>
      <c r="AU539" s="338"/>
      <c r="AV539" s="338"/>
      <c r="AW539" s="338"/>
      <c r="AX539" s="338"/>
      <c r="AY539" s="338"/>
      <c r="AZ539" s="338"/>
      <c r="BA539" s="340"/>
      <c r="BB539" s="419"/>
      <c r="BC539" s="340"/>
      <c r="BD539" s="340"/>
      <c r="BE539" s="340"/>
      <c r="BF539" s="340"/>
      <c r="BG539" s="340"/>
      <c r="BH539" s="340"/>
      <c r="BI539" s="340"/>
      <c r="BJ539" s="340"/>
      <c r="BK539" s="340"/>
      <c r="BL539" s="340"/>
      <c r="BM539" s="340"/>
      <c r="BN539" s="340"/>
      <c r="BO539" s="340"/>
      <c r="BP539" s="340"/>
      <c r="BQ539" s="340"/>
      <c r="BR539" s="340"/>
      <c r="BS539" s="340"/>
      <c r="BT539" s="340"/>
      <c r="BU539" s="340"/>
      <c r="BV539" s="340"/>
      <c r="BW539" s="340"/>
      <c r="BX539" s="340"/>
      <c r="BY539" s="340"/>
      <c r="BZ539" s="341"/>
      <c r="CA539" s="341"/>
      <c r="CB539" s="341"/>
      <c r="CC539" s="341"/>
      <c r="CD539" s="341"/>
      <c r="CE539" s="341"/>
      <c r="CF539" s="341"/>
      <c r="CG539" s="341"/>
      <c r="CH539" s="341"/>
      <c r="CI539" s="341"/>
      <c r="CJ539" s="341"/>
      <c r="CK539" s="341"/>
      <c r="CL539" s="341"/>
      <c r="CM539" s="341"/>
      <c r="CN539" s="341"/>
      <c r="CO539" s="341"/>
      <c r="CP539" s="341"/>
      <c r="CQ539" s="341"/>
      <c r="CR539" s="341"/>
      <c r="CS539" s="341"/>
      <c r="CT539" s="341"/>
      <c r="CU539" s="341"/>
      <c r="CV539" s="341"/>
      <c r="CW539" s="341"/>
      <c r="CX539" s="341"/>
      <c r="CY539" s="341"/>
      <c r="CZ539" s="341"/>
    </row>
    <row r="540" s="345" customFormat="true" ht="25.15" customHeight="true" x14ac:dyDescent="0.2">
      <c r="C540" s="1077"/>
      <c r="D540" s="1078"/>
      <c r="E540" s="612"/>
      <c r="F540" s="612"/>
      <c r="G540" s="612"/>
      <c r="H540" s="1078" t="s">
        <v>280</v>
      </c>
      <c r="I540" s="1078"/>
      <c r="J540" s="658">
        <v>0.35346275697311264</v>
      </c>
      <c r="K540" s="612"/>
      <c r="L540" s="612"/>
      <c r="M540" s="1078" t="s">
        <v>274</v>
      </c>
      <c r="N540" s="1078"/>
      <c r="O540" s="659">
        <v>0.28471307159191611</v>
      </c>
      <c r="P540" s="612"/>
      <c r="Q540" s="612"/>
      <c r="Z540" s="338"/>
      <c r="AA540" s="338"/>
      <c r="AB540" s="338"/>
      <c r="AC540" s="338"/>
      <c r="AD540" s="338"/>
      <c r="AE540" s="338"/>
      <c r="AF540" s="338"/>
      <c r="AG540" s="338"/>
      <c r="AH540" s="338"/>
      <c r="AI540" s="338"/>
      <c r="AJ540" s="338"/>
      <c r="AK540" s="338"/>
      <c r="AL540" s="338"/>
      <c r="AM540" s="338"/>
      <c r="AN540" s="338"/>
      <c r="AO540" s="338"/>
      <c r="AP540" s="338"/>
      <c r="AQ540" s="338"/>
      <c r="AR540" s="338"/>
      <c r="AS540" s="338"/>
      <c r="AT540" s="338"/>
      <c r="AU540" s="338"/>
      <c r="AV540" s="338"/>
      <c r="AW540" s="338"/>
      <c r="AX540" s="338"/>
      <c r="AY540" s="338"/>
      <c r="AZ540" s="338"/>
      <c r="BA540" s="340"/>
      <c r="BB540" s="419"/>
      <c r="BC540" s="340"/>
      <c r="BD540" s="340"/>
      <c r="BE540" s="340"/>
      <c r="BF540" s="340"/>
      <c r="BG540" s="340"/>
      <c r="BH540" s="340"/>
      <c r="BI540" s="340"/>
      <c r="BJ540" s="340"/>
      <c r="BK540" s="340"/>
      <c r="BL540" s="340"/>
      <c r="BM540" s="340"/>
      <c r="BN540" s="340"/>
      <c r="BO540" s="340"/>
      <c r="BP540" s="340"/>
      <c r="BQ540" s="340"/>
      <c r="BR540" s="340"/>
      <c r="BS540" s="340"/>
      <c r="BT540" s="340"/>
      <c r="BU540" s="340"/>
      <c r="BV540" s="340"/>
      <c r="BW540" s="340"/>
      <c r="BX540" s="340"/>
      <c r="BY540" s="340"/>
      <c r="BZ540" s="341"/>
      <c r="CA540" s="341"/>
      <c r="CB540" s="341"/>
      <c r="CC540" s="341"/>
      <c r="CD540" s="341"/>
      <c r="CE540" s="341"/>
      <c r="CF540" s="341"/>
      <c r="CG540" s="341"/>
      <c r="CH540" s="341"/>
      <c r="CI540" s="341"/>
      <c r="CJ540" s="341"/>
      <c r="CK540" s="341"/>
      <c r="CL540" s="341"/>
      <c r="CM540" s="341"/>
      <c r="CN540" s="341"/>
      <c r="CO540" s="341"/>
      <c r="CP540" s="341"/>
      <c r="CQ540" s="341"/>
      <c r="CR540" s="341"/>
      <c r="CS540" s="341"/>
      <c r="CT540" s="341"/>
      <c r="CU540" s="341"/>
      <c r="CV540" s="341"/>
      <c r="CW540" s="341"/>
      <c r="CX540" s="341"/>
      <c r="CY540" s="341"/>
      <c r="CZ540" s="341"/>
    </row>
    <row r="541" s="345" customFormat="true" ht="25.15" customHeight="true" x14ac:dyDescent="0.2">
      <c r="C541" s="1077"/>
      <c r="D541" s="1078"/>
      <c r="E541" s="612"/>
      <c r="F541" s="612"/>
      <c r="G541" s="612"/>
      <c r="H541" s="1078" t="s">
        <v>283</v>
      </c>
      <c r="I541" s="1078"/>
      <c r="J541" s="658">
        <v>0.29598831042941537</v>
      </c>
      <c r="K541" s="612"/>
      <c r="L541" s="612"/>
      <c r="M541" s="1078" t="s">
        <v>287</v>
      </c>
      <c r="N541" s="1078"/>
      <c r="O541" s="659">
        <v>0.20501948634068135</v>
      </c>
      <c r="P541" s="612"/>
      <c r="Q541" s="612"/>
      <c r="Z541" s="338"/>
      <c r="AA541" s="338"/>
      <c r="AB541" s="338"/>
      <c r="AC541" s="338"/>
      <c r="AD541" s="338"/>
      <c r="AE541" s="338"/>
      <c r="AF541" s="338"/>
      <c r="AG541" s="338"/>
      <c r="AH541" s="338"/>
      <c r="AI541" s="338"/>
      <c r="AJ541" s="338"/>
      <c r="AK541" s="338"/>
      <c r="AL541" s="338"/>
      <c r="AM541" s="338"/>
      <c r="AN541" s="338"/>
      <c r="AO541" s="338"/>
      <c r="AP541" s="338"/>
      <c r="AQ541" s="338"/>
      <c r="AR541" s="338"/>
      <c r="AS541" s="338"/>
      <c r="AT541" s="338"/>
      <c r="AU541" s="338"/>
      <c r="AV541" s="338"/>
      <c r="AW541" s="338"/>
      <c r="AX541" s="338"/>
      <c r="AY541" s="338"/>
      <c r="AZ541" s="338"/>
      <c r="BA541" s="340"/>
      <c r="BB541" s="419"/>
      <c r="BC541" s="340"/>
      <c r="BD541" s="340"/>
      <c r="BE541" s="340"/>
      <c r="BF541" s="340"/>
      <c r="BG541" s="340"/>
      <c r="BH541" s="340"/>
      <c r="BI541" s="340"/>
      <c r="BJ541" s="340"/>
      <c r="BK541" s="340"/>
      <c r="BL541" s="340"/>
      <c r="BM541" s="340"/>
      <c r="BN541" s="340"/>
      <c r="BO541" s="340"/>
      <c r="BP541" s="340"/>
      <c r="BQ541" s="340"/>
      <c r="BR541" s="340"/>
      <c r="BS541" s="340"/>
      <c r="BT541" s="340"/>
      <c r="BU541" s="340"/>
      <c r="BV541" s="340"/>
      <c r="BW541" s="340"/>
      <c r="BX541" s="340"/>
      <c r="BY541" s="340"/>
      <c r="BZ541" s="341"/>
      <c r="CA541" s="341"/>
      <c r="CB541" s="341"/>
      <c r="CC541" s="341"/>
      <c r="CD541" s="341"/>
      <c r="CE541" s="341"/>
      <c r="CF541" s="341"/>
      <c r="CG541" s="341"/>
      <c r="CH541" s="341"/>
      <c r="CI541" s="341"/>
      <c r="CJ541" s="341"/>
      <c r="CK541" s="341"/>
      <c r="CL541" s="341"/>
      <c r="CM541" s="341"/>
      <c r="CN541" s="341"/>
      <c r="CO541" s="341"/>
      <c r="CP541" s="341"/>
      <c r="CQ541" s="341"/>
      <c r="CR541" s="341"/>
      <c r="CS541" s="341"/>
      <c r="CT541" s="341"/>
      <c r="CU541" s="341"/>
      <c r="CV541" s="341"/>
      <c r="CW541" s="341"/>
      <c r="CX541" s="341"/>
      <c r="CY541" s="341"/>
      <c r="CZ541" s="341"/>
    </row>
    <row r="542" s="345" customFormat="true" ht="25.15" customHeight="true" x14ac:dyDescent="0.2">
      <c r="C542" s="1077" t="s">
        <v>238</v>
      </c>
      <c r="D542" s="1078"/>
      <c r="E542" s="1078"/>
      <c r="F542" s="612"/>
      <c r="G542" s="612"/>
      <c r="H542" s="1078" t="s">
        <v>274</v>
      </c>
      <c r="I542" s="1078"/>
      <c r="J542" s="658">
        <v>0.53708351130443355</v>
      </c>
      <c r="K542" s="612"/>
      <c r="L542" s="612"/>
      <c r="M542" s="1078" t="s">
        <v>271</v>
      </c>
      <c r="N542" s="1078"/>
      <c r="O542" s="659">
        <v>0.36925087740974538</v>
      </c>
      <c r="P542" s="612"/>
      <c r="Q542" s="612"/>
      <c r="Z542" s="338"/>
      <c r="AA542" s="338"/>
      <c r="AB542" s="338"/>
      <c r="AC542" s="338"/>
      <c r="AD542" s="338"/>
      <c r="AE542" s="338"/>
      <c r="AF542" s="338"/>
      <c r="AG542" s="338"/>
      <c r="AH542" s="338"/>
      <c r="AI542" s="338"/>
      <c r="AJ542" s="338"/>
      <c r="AK542" s="338"/>
      <c r="AL542" s="338"/>
      <c r="AM542" s="338"/>
      <c r="AN542" s="338"/>
      <c r="AO542" s="338"/>
      <c r="AP542" s="338"/>
      <c r="AQ542" s="338"/>
      <c r="AR542" s="338"/>
      <c r="AS542" s="338"/>
      <c r="AT542" s="338"/>
      <c r="AU542" s="338"/>
      <c r="AV542" s="338"/>
      <c r="AW542" s="338"/>
      <c r="AX542" s="338"/>
      <c r="AY542" s="338"/>
      <c r="AZ542" s="338"/>
      <c r="BA542" s="340"/>
      <c r="BB542" s="419"/>
      <c r="BC542" s="340"/>
      <c r="BD542" s="340"/>
      <c r="BE542" s="340"/>
      <c r="BF542" s="340"/>
      <c r="BG542" s="340"/>
      <c r="BH542" s="340"/>
      <c r="BI542" s="340"/>
      <c r="BJ542" s="340"/>
      <c r="BK542" s="340"/>
      <c r="BL542" s="340"/>
      <c r="BM542" s="340"/>
      <c r="BN542" s="340"/>
      <c r="BO542" s="340"/>
      <c r="BP542" s="340"/>
      <c r="BQ542" s="340"/>
      <c r="BR542" s="340"/>
      <c r="BS542" s="340"/>
      <c r="BT542" s="340"/>
      <c r="BU542" s="340"/>
      <c r="BV542" s="340"/>
      <c r="BW542" s="340"/>
      <c r="BX542" s="340"/>
      <c r="BY542" s="340"/>
      <c r="BZ542" s="341"/>
      <c r="CA542" s="341"/>
      <c r="CB542" s="341"/>
      <c r="CC542" s="341"/>
      <c r="CD542" s="341"/>
      <c r="CE542" s="341"/>
      <c r="CF542" s="341"/>
      <c r="CG542" s="341"/>
      <c r="CH542" s="341"/>
      <c r="CI542" s="341"/>
      <c r="CJ542" s="341"/>
      <c r="CK542" s="341"/>
      <c r="CL542" s="341"/>
      <c r="CM542" s="341"/>
      <c r="CN542" s="341"/>
      <c r="CO542" s="341"/>
      <c r="CP542" s="341"/>
      <c r="CQ542" s="341"/>
      <c r="CR542" s="341"/>
      <c r="CS542" s="341"/>
      <c r="CT542" s="341"/>
      <c r="CU542" s="341"/>
      <c r="CV542" s="341"/>
      <c r="CW542" s="341"/>
      <c r="CX542" s="341"/>
      <c r="CY542" s="341"/>
      <c r="CZ542" s="341"/>
    </row>
    <row r="543" s="345" customFormat="true" ht="25.15" customHeight="true" x14ac:dyDescent="0.2">
      <c r="C543" s="1077"/>
      <c r="D543" s="1078"/>
      <c r="E543" s="645" t="s">
        <v>207</v>
      </c>
      <c r="F543" s="612"/>
      <c r="G543" s="612"/>
      <c r="H543" s="1078" t="s">
        <v>287</v>
      </c>
      <c r="I543" s="1078"/>
      <c r="J543" s="658">
        <v>0.15737533020944416</v>
      </c>
      <c r="K543" s="612"/>
      <c r="L543" s="612"/>
      <c r="M543" s="1078" t="s">
        <v>270</v>
      </c>
      <c r="N543" s="1078"/>
      <c r="O543" s="659">
        <v>0.37248793525257262</v>
      </c>
      <c r="P543" s="612"/>
      <c r="Q543" s="612"/>
      <c r="Z543" s="338"/>
      <c r="AA543" s="338"/>
      <c r="AB543" s="338"/>
      <c r="AC543" s="338"/>
      <c r="AD543" s="338"/>
      <c r="AE543" s="338"/>
      <c r="AF543" s="338"/>
      <c r="AG543" s="338"/>
      <c r="AH543" s="338"/>
      <c r="AI543" s="338"/>
      <c r="AJ543" s="338"/>
      <c r="AK543" s="338"/>
      <c r="AL543" s="338"/>
      <c r="AM543" s="338"/>
      <c r="AN543" s="338"/>
      <c r="AO543" s="338"/>
      <c r="AP543" s="338"/>
      <c r="AQ543" s="338"/>
      <c r="AR543" s="338"/>
      <c r="AS543" s="338"/>
      <c r="AT543" s="338"/>
      <c r="AU543" s="338"/>
      <c r="AV543" s="338"/>
      <c r="AW543" s="338"/>
      <c r="AX543" s="338"/>
      <c r="AY543" s="338"/>
      <c r="AZ543" s="338"/>
      <c r="BA543" s="340"/>
      <c r="BB543" s="419"/>
      <c r="BC543" s="340"/>
      <c r="BD543" s="340"/>
      <c r="BE543" s="340"/>
      <c r="BF543" s="340"/>
      <c r="BG543" s="340"/>
      <c r="BH543" s="340"/>
      <c r="BI543" s="340"/>
      <c r="BJ543" s="340"/>
      <c r="BK543" s="340"/>
      <c r="BL543" s="340"/>
      <c r="BM543" s="340"/>
      <c r="BN543" s="340"/>
      <c r="BO543" s="340"/>
      <c r="BP543" s="340"/>
      <c r="BQ543" s="340"/>
      <c r="BR543" s="340"/>
      <c r="BS543" s="340"/>
      <c r="BT543" s="340"/>
      <c r="BU543" s="340"/>
      <c r="BV543" s="340"/>
      <c r="BW543" s="340"/>
      <c r="BX543" s="340"/>
      <c r="BY543" s="340"/>
      <c r="BZ543" s="341"/>
      <c r="CA543" s="341"/>
      <c r="CB543" s="341"/>
      <c r="CC543" s="341"/>
      <c r="CD543" s="341"/>
      <c r="CE543" s="341"/>
      <c r="CF543" s="341"/>
      <c r="CG543" s="341"/>
      <c r="CH543" s="341"/>
      <c r="CI543" s="341"/>
      <c r="CJ543" s="341"/>
      <c r="CK543" s="341"/>
      <c r="CL543" s="341"/>
      <c r="CM543" s="341"/>
      <c r="CN543" s="341"/>
      <c r="CO543" s="341"/>
      <c r="CP543" s="341"/>
      <c r="CQ543" s="341"/>
      <c r="CR543" s="341"/>
      <c r="CS543" s="341"/>
      <c r="CT543" s="341"/>
      <c r="CU543" s="341"/>
      <c r="CV543" s="341"/>
      <c r="CW543" s="341"/>
      <c r="CX543" s="341"/>
      <c r="CY543" s="341"/>
      <c r="CZ543" s="341"/>
    </row>
    <row r="544" s="345" customFormat="true" ht="25.15" customHeight="true" x14ac:dyDescent="0.2">
      <c r="C544" s="1078"/>
      <c r="D544" s="1078"/>
      <c r="E544" s="666" t="s">
        <v>208</v>
      </c>
      <c r="F544" s="612"/>
      <c r="G544" s="612"/>
      <c r="H544" s="1078" t="s">
        <v>271</v>
      </c>
      <c r="I544" s="1078"/>
      <c r="J544" s="658">
        <v>0.5897043886815424</v>
      </c>
      <c r="K544" s="612"/>
      <c r="L544" s="612"/>
      <c r="M544" s="1078" t="s">
        <v>273</v>
      </c>
      <c r="N544" s="1078"/>
      <c r="O544" s="659">
        <v>0.39050584051516052</v>
      </c>
      <c r="P544" s="612"/>
      <c r="Q544" s="612"/>
      <c r="Z544" s="338"/>
      <c r="AA544" s="338"/>
      <c r="AB544" s="338"/>
      <c r="AC544" s="338"/>
      <c r="AD544" s="338"/>
      <c r="AE544" s="338"/>
      <c r="AF544" s="338"/>
      <c r="AG544" s="338"/>
      <c r="AH544" s="338"/>
      <c r="AI544" s="338"/>
      <c r="AJ544" s="338"/>
      <c r="AK544" s="338"/>
      <c r="AL544" s="338"/>
      <c r="AM544" s="338"/>
      <c r="AN544" s="338"/>
      <c r="AO544" s="338"/>
      <c r="AP544" s="338"/>
      <c r="AQ544" s="338"/>
      <c r="AR544" s="338"/>
      <c r="AS544" s="338"/>
      <c r="AT544" s="338"/>
      <c r="AU544" s="338"/>
      <c r="AV544" s="338"/>
      <c r="AW544" s="338"/>
      <c r="AX544" s="338"/>
      <c r="AY544" s="338"/>
      <c r="AZ544" s="338"/>
      <c r="BA544" s="340"/>
      <c r="BB544" s="419"/>
      <c r="BC544" s="340"/>
      <c r="BD544" s="340"/>
      <c r="BE544" s="340"/>
      <c r="BF544" s="340"/>
      <c r="BG544" s="340"/>
      <c r="BH544" s="340"/>
      <c r="BI544" s="340"/>
      <c r="BJ544" s="340"/>
      <c r="BK544" s="340"/>
      <c r="BL544" s="340"/>
      <c r="BM544" s="340"/>
      <c r="BN544" s="340"/>
      <c r="BO544" s="340"/>
      <c r="BP544" s="340"/>
      <c r="BQ544" s="340"/>
      <c r="BR544" s="340"/>
      <c r="BS544" s="340"/>
      <c r="BT544" s="340"/>
      <c r="BU544" s="340"/>
      <c r="BV544" s="340"/>
      <c r="BW544" s="340"/>
      <c r="BX544" s="340"/>
      <c r="BY544" s="340"/>
      <c r="BZ544" s="341"/>
      <c r="CA544" s="341"/>
      <c r="CB544" s="341"/>
      <c r="CC544" s="341"/>
      <c r="CD544" s="341"/>
      <c r="CE544" s="341"/>
      <c r="CF544" s="341"/>
      <c r="CG544" s="341"/>
      <c r="CH544" s="341"/>
      <c r="CI544" s="341"/>
      <c r="CJ544" s="341"/>
      <c r="CK544" s="341"/>
      <c r="CL544" s="341"/>
      <c r="CM544" s="341"/>
      <c r="CN544" s="341"/>
      <c r="CO544" s="341"/>
      <c r="CP544" s="341"/>
      <c r="CQ544" s="341"/>
      <c r="CR544" s="341"/>
      <c r="CS544" s="341"/>
      <c r="CT544" s="341"/>
      <c r="CU544" s="341"/>
      <c r="CV544" s="341"/>
      <c r="CW544" s="341"/>
      <c r="CX544" s="341"/>
      <c r="CY544" s="341"/>
      <c r="CZ544" s="341"/>
    </row>
    <row r="545" s="345" customFormat="true" ht="25.15" customHeight="true" x14ac:dyDescent="0.2">
      <c r="C545" s="1077" t="s">
        <v>224</v>
      </c>
      <c r="D545" s="1078"/>
      <c r="E545" s="654">
        <v>-9.7021988376861813E-3</v>
      </c>
      <c r="F545" s="612"/>
      <c r="G545" s="612"/>
      <c r="H545" s="1078" t="s">
        <v>270</v>
      </c>
      <c r="I545" s="1078"/>
      <c r="J545" s="658">
        <v>0.58214485739407829</v>
      </c>
      <c r="K545" s="612"/>
      <c r="L545" s="612"/>
      <c r="M545" s="1078" t="s">
        <v>272</v>
      </c>
      <c r="N545" s="1078"/>
      <c r="O545" s="659">
        <v>0.41137752828331692</v>
      </c>
      <c r="P545" s="612"/>
      <c r="Q545" s="612"/>
      <c r="Z545" s="338"/>
      <c r="AA545" s="338"/>
      <c r="AB545" s="338"/>
      <c r="AC545" s="338"/>
      <c r="AD545" s="338"/>
      <c r="AE545" s="338"/>
      <c r="AF545" s="338"/>
      <c r="AG545" s="338"/>
      <c r="AH545" s="338"/>
      <c r="AI545" s="338"/>
      <c r="AJ545" s="338"/>
      <c r="AK545" s="338"/>
      <c r="AL545" s="338"/>
      <c r="AM545" s="338"/>
      <c r="AN545" s="338"/>
      <c r="AO545" s="338"/>
      <c r="AP545" s="338"/>
      <c r="AQ545" s="338"/>
      <c r="AR545" s="338"/>
      <c r="AS545" s="338"/>
      <c r="AT545" s="338"/>
      <c r="AU545" s="338"/>
      <c r="AV545" s="338"/>
      <c r="AW545" s="338"/>
      <c r="AX545" s="338"/>
      <c r="AY545" s="338"/>
      <c r="AZ545" s="338"/>
      <c r="BA545" s="340"/>
      <c r="BB545" s="419"/>
      <c r="BC545" s="340"/>
      <c r="BD545" s="340"/>
      <c r="BE545" s="340"/>
      <c r="BF545" s="340"/>
      <c r="BG545" s="340"/>
      <c r="BH545" s="340"/>
      <c r="BI545" s="340"/>
      <c r="BJ545" s="340"/>
      <c r="BK545" s="340"/>
      <c r="BL545" s="340"/>
      <c r="BM545" s="340"/>
      <c r="BN545" s="340"/>
      <c r="BO545" s="340"/>
      <c r="BP545" s="340"/>
      <c r="BQ545" s="340"/>
      <c r="BR545" s="340"/>
      <c r="BS545" s="340"/>
      <c r="BT545" s="340"/>
      <c r="BU545" s="340"/>
      <c r="BV545" s="340"/>
      <c r="BW545" s="340"/>
      <c r="BX545" s="340"/>
      <c r="BY545" s="340"/>
      <c r="BZ545" s="341"/>
      <c r="CA545" s="341"/>
      <c r="CB545" s="341"/>
      <c r="CC545" s="341"/>
      <c r="CD545" s="341"/>
      <c r="CE545" s="341"/>
      <c r="CF545" s="341"/>
      <c r="CG545" s="341"/>
      <c r="CH545" s="341"/>
      <c r="CI545" s="341"/>
      <c r="CJ545" s="341"/>
      <c r="CK545" s="341"/>
      <c r="CL545" s="341"/>
      <c r="CM545" s="341"/>
      <c r="CN545" s="341"/>
      <c r="CO545" s="341"/>
      <c r="CP545" s="341"/>
      <c r="CQ545" s="341"/>
      <c r="CR545" s="341"/>
      <c r="CS545" s="341"/>
      <c r="CT545" s="341"/>
      <c r="CU545" s="341"/>
      <c r="CV545" s="341"/>
      <c r="CW545" s="341"/>
      <c r="CX545" s="341"/>
      <c r="CY545" s="341"/>
      <c r="CZ545" s="341"/>
    </row>
    <row r="546" s="345" customFormat="true" ht="25.15" customHeight="true" x14ac:dyDescent="0.2">
      <c r="C546" s="1077" t="s">
        <v>228</v>
      </c>
      <c r="D546" s="1078"/>
      <c r="E546" s="657">
        <v>-6.5064272554578736E-2</v>
      </c>
      <c r="F546" s="612"/>
      <c r="G546" s="612"/>
      <c r="H546" s="1078" t="s">
        <v>273</v>
      </c>
      <c r="I546" s="1078"/>
      <c r="J546" s="658">
        <v>0.39577932385010317</v>
      </c>
      <c r="K546" s="612"/>
      <c r="L546" s="612"/>
      <c r="M546" s="1078" t="s">
        <v>277</v>
      </c>
      <c r="N546" s="1078"/>
      <c r="O546" s="659">
        <v>0.33154077005707949</v>
      </c>
      <c r="P546" s="612"/>
      <c r="Q546" s="612"/>
      <c r="Z546" s="338"/>
      <c r="AA546" s="338"/>
      <c r="AB546" s="338"/>
      <c r="AC546" s="338"/>
      <c r="AD546" s="338"/>
      <c r="AE546" s="338"/>
      <c r="AF546" s="338"/>
      <c r="AG546" s="338"/>
      <c r="AH546" s="338"/>
      <c r="AI546" s="338"/>
      <c r="AJ546" s="338"/>
      <c r="AK546" s="338"/>
      <c r="AL546" s="338"/>
      <c r="AM546" s="338"/>
      <c r="AN546" s="338"/>
      <c r="AO546" s="338"/>
      <c r="AP546" s="338"/>
      <c r="AQ546" s="338"/>
      <c r="AR546" s="338"/>
      <c r="AS546" s="338"/>
      <c r="AT546" s="338"/>
      <c r="AU546" s="338"/>
      <c r="AV546" s="338"/>
      <c r="AW546" s="338"/>
      <c r="AX546" s="338"/>
      <c r="AY546" s="338"/>
      <c r="AZ546" s="338"/>
      <c r="BA546" s="340"/>
      <c r="BB546" s="419"/>
      <c r="BC546" s="340"/>
      <c r="BD546" s="340"/>
      <c r="BE546" s="340"/>
      <c r="BF546" s="340"/>
      <c r="BG546" s="340"/>
      <c r="BH546" s="340"/>
      <c r="BI546" s="340"/>
      <c r="BJ546" s="340"/>
      <c r="BK546" s="340"/>
      <c r="BL546" s="340"/>
      <c r="BM546" s="340"/>
      <c r="BN546" s="340"/>
      <c r="BO546" s="340"/>
      <c r="BP546" s="340"/>
      <c r="BQ546" s="340"/>
      <c r="BR546" s="340"/>
      <c r="BS546" s="340"/>
      <c r="BT546" s="340"/>
      <c r="BU546" s="340"/>
      <c r="BV546" s="340"/>
      <c r="BW546" s="340"/>
      <c r="BX546" s="340"/>
      <c r="BY546" s="340"/>
      <c r="BZ546" s="341"/>
      <c r="CA546" s="341"/>
      <c r="CB546" s="341"/>
      <c r="CC546" s="341"/>
      <c r="CD546" s="341"/>
      <c r="CE546" s="341"/>
      <c r="CF546" s="341"/>
      <c r="CG546" s="341"/>
      <c r="CH546" s="341"/>
      <c r="CI546" s="341"/>
      <c r="CJ546" s="341"/>
      <c r="CK546" s="341"/>
      <c r="CL546" s="341"/>
      <c r="CM546" s="341"/>
      <c r="CN546" s="341"/>
      <c r="CO546" s="341"/>
      <c r="CP546" s="341"/>
      <c r="CQ546" s="341"/>
      <c r="CR546" s="341"/>
      <c r="CS546" s="341"/>
      <c r="CT546" s="341"/>
      <c r="CU546" s="341"/>
      <c r="CV546" s="341"/>
      <c r="CW546" s="341"/>
      <c r="CX546" s="341"/>
      <c r="CY546" s="341"/>
      <c r="CZ546" s="341"/>
    </row>
    <row r="547" s="345" customFormat="true" ht="25.15" customHeight="true" x14ac:dyDescent="0.2">
      <c r="C547" s="1077" t="s">
        <v>302</v>
      </c>
      <c r="D547" s="1078"/>
      <c r="E547" s="657">
        <v>-2.1689617694846577E-2</v>
      </c>
      <c r="F547" s="612"/>
      <c r="G547" s="612"/>
      <c r="H547" s="1078" t="s">
        <v>272</v>
      </c>
      <c r="I547" s="1078"/>
      <c r="J547" s="658">
        <v>0.45785054220286692</v>
      </c>
      <c r="K547" s="612"/>
      <c r="L547" s="612"/>
      <c r="M547" s="1078" t="s">
        <v>295</v>
      </c>
      <c r="N547" s="1078"/>
      <c r="O547" s="659">
        <v>2.1963254305385125E-2</v>
      </c>
      <c r="P547" s="612"/>
      <c r="Q547" s="612"/>
      <c r="Z547" s="338"/>
      <c r="AA547" s="338"/>
      <c r="AB547" s="338"/>
      <c r="AC547" s="338"/>
      <c r="AD547" s="338"/>
      <c r="AE547" s="338"/>
      <c r="AF547" s="338"/>
      <c r="AG547" s="338"/>
      <c r="AH547" s="338"/>
      <c r="AI547" s="338"/>
      <c r="AJ547" s="338"/>
      <c r="AK547" s="338"/>
      <c r="AL547" s="338"/>
      <c r="AM547" s="338"/>
      <c r="AN547" s="338"/>
      <c r="AO547" s="338"/>
      <c r="AP547" s="338"/>
      <c r="AQ547" s="338"/>
      <c r="AR547" s="338"/>
      <c r="AS547" s="338"/>
      <c r="AT547" s="338"/>
      <c r="AU547" s="338"/>
      <c r="AV547" s="338"/>
      <c r="AW547" s="338"/>
      <c r="AX547" s="338"/>
      <c r="AY547" s="338"/>
      <c r="AZ547" s="338"/>
      <c r="BA547" s="340"/>
      <c r="BB547" s="419"/>
      <c r="BC547" s="340"/>
      <c r="BD547" s="340"/>
      <c r="BE547" s="340"/>
      <c r="BF547" s="340"/>
      <c r="BG547" s="340"/>
      <c r="BH547" s="340"/>
      <c r="BI547" s="340"/>
      <c r="BJ547" s="340"/>
      <c r="BK547" s="340"/>
      <c r="BL547" s="340"/>
      <c r="BM547" s="340"/>
      <c r="BN547" s="340"/>
      <c r="BO547" s="340"/>
      <c r="BP547" s="340"/>
      <c r="BQ547" s="340"/>
      <c r="BR547" s="340"/>
      <c r="BS547" s="340"/>
      <c r="BT547" s="340"/>
      <c r="BU547" s="340"/>
      <c r="BV547" s="340"/>
      <c r="BW547" s="340"/>
      <c r="BX547" s="340"/>
      <c r="BY547" s="340"/>
      <c r="BZ547" s="341"/>
      <c r="CA547" s="341"/>
      <c r="CB547" s="341"/>
      <c r="CC547" s="341"/>
      <c r="CD547" s="341"/>
      <c r="CE547" s="341"/>
      <c r="CF547" s="341"/>
      <c r="CG547" s="341"/>
      <c r="CH547" s="341"/>
      <c r="CI547" s="341"/>
      <c r="CJ547" s="341"/>
      <c r="CK547" s="341"/>
      <c r="CL547" s="341"/>
      <c r="CM547" s="341"/>
      <c r="CN547" s="341"/>
      <c r="CO547" s="341"/>
      <c r="CP547" s="341"/>
      <c r="CQ547" s="341"/>
      <c r="CR547" s="341"/>
      <c r="CS547" s="341"/>
      <c r="CT547" s="341"/>
      <c r="CU547" s="341"/>
      <c r="CV547" s="341"/>
      <c r="CW547" s="341"/>
      <c r="CX547" s="341"/>
      <c r="CY547" s="341"/>
      <c r="CZ547" s="341"/>
    </row>
    <row r="548" s="345" customFormat="true" ht="25.15" customHeight="true" x14ac:dyDescent="0.2">
      <c r="C548" s="1077" t="s">
        <v>210</v>
      </c>
      <c r="D548" s="1078"/>
      <c r="E548" s="657">
        <v>2.4488265665929773E-3</v>
      </c>
      <c r="F548" s="612"/>
      <c r="G548" s="612"/>
      <c r="H548" s="1078" t="s">
        <v>277</v>
      </c>
      <c r="I548" s="1078"/>
      <c r="J548" s="658">
        <v>0.38585311858594645</v>
      </c>
      <c r="K548" s="612"/>
      <c r="L548" s="612"/>
      <c r="M548" s="1078" t="s">
        <v>290</v>
      </c>
      <c r="N548" s="1078"/>
      <c r="O548" s="659">
        <v>3.3340232562076653E-2</v>
      </c>
      <c r="P548" s="612"/>
      <c r="Q548" s="612"/>
      <c r="Z548" s="338"/>
      <c r="AA548" s="338"/>
      <c r="AB548" s="338"/>
      <c r="AC548" s="338"/>
      <c r="AD548" s="338"/>
      <c r="AE548" s="338"/>
      <c r="AF548" s="338"/>
      <c r="AG548" s="338"/>
      <c r="AH548" s="338"/>
      <c r="AI548" s="338"/>
      <c r="AJ548" s="338"/>
      <c r="AK548" s="338"/>
      <c r="AL548" s="338"/>
      <c r="AM548" s="338"/>
      <c r="AN548" s="338"/>
      <c r="AO548" s="338"/>
      <c r="AP548" s="338"/>
      <c r="AQ548" s="338"/>
      <c r="AR548" s="338"/>
      <c r="AS548" s="338"/>
      <c r="AT548" s="338"/>
      <c r="AU548" s="338"/>
      <c r="AV548" s="338"/>
      <c r="AW548" s="338"/>
      <c r="AX548" s="338"/>
      <c r="AY548" s="338"/>
      <c r="AZ548" s="338"/>
      <c r="BA548" s="340"/>
      <c r="BB548" s="419"/>
      <c r="BC548" s="340"/>
      <c r="BD548" s="340"/>
      <c r="BE548" s="340"/>
      <c r="BF548" s="340"/>
      <c r="BG548" s="340"/>
      <c r="BH548" s="340"/>
      <c r="BI548" s="340"/>
      <c r="BJ548" s="340"/>
      <c r="BK548" s="340"/>
      <c r="BL548" s="340"/>
      <c r="BM548" s="340"/>
      <c r="BN548" s="340"/>
      <c r="BO548" s="340"/>
      <c r="BP548" s="340"/>
      <c r="BQ548" s="340"/>
      <c r="BR548" s="340"/>
      <c r="BS548" s="340"/>
      <c r="BT548" s="340"/>
      <c r="BU548" s="340"/>
      <c r="BV548" s="340"/>
      <c r="BW548" s="340"/>
      <c r="BX548" s="340"/>
      <c r="BY548" s="340"/>
      <c r="BZ548" s="341"/>
      <c r="CA548" s="341"/>
      <c r="CB548" s="341"/>
      <c r="CC548" s="341"/>
      <c r="CD548" s="341"/>
      <c r="CE548" s="341"/>
      <c r="CF548" s="341"/>
      <c r="CG548" s="341"/>
      <c r="CH548" s="341"/>
      <c r="CI548" s="341"/>
      <c r="CJ548" s="341"/>
      <c r="CK548" s="341"/>
      <c r="CL548" s="341"/>
      <c r="CM548" s="341"/>
      <c r="CN548" s="341"/>
      <c r="CO548" s="341"/>
      <c r="CP548" s="341"/>
      <c r="CQ548" s="341"/>
      <c r="CR548" s="341"/>
      <c r="CS548" s="341"/>
      <c r="CT548" s="341"/>
      <c r="CU548" s="341"/>
      <c r="CV548" s="341"/>
      <c r="CW548" s="341"/>
      <c r="CX548" s="341"/>
      <c r="CY548" s="341"/>
      <c r="CZ548" s="341"/>
    </row>
    <row r="549" s="345" customFormat="true" ht="25.15" customHeight="true" x14ac:dyDescent="0.2">
      <c r="C549" s="1077" t="s">
        <v>281</v>
      </c>
      <c r="D549" s="1078"/>
      <c r="E549" s="657">
        <v>6.340408729516174E-2</v>
      </c>
      <c r="F549" s="612"/>
      <c r="G549" s="612"/>
      <c r="H549" s="1078" t="s">
        <v>295</v>
      </c>
      <c r="I549" s="1078"/>
      <c r="J549" s="658">
        <v>7.9442604894729263E-2</v>
      </c>
      <c r="K549" s="612"/>
      <c r="L549" s="612"/>
      <c r="M549" s="1078" t="s">
        <v>316</v>
      </c>
      <c r="N549" s="1078"/>
      <c r="O549" s="659">
        <v>1.8772769613888864E-4</v>
      </c>
      <c r="P549" s="612"/>
      <c r="Q549" s="612"/>
      <c r="Z549" s="338"/>
      <c r="AA549" s="338"/>
      <c r="AB549" s="338"/>
      <c r="AC549" s="338"/>
      <c r="AD549" s="338"/>
      <c r="AE549" s="338"/>
      <c r="AF549" s="338"/>
      <c r="AG549" s="338"/>
      <c r="AH549" s="338"/>
      <c r="AI549" s="338"/>
      <c r="AJ549" s="338"/>
      <c r="AK549" s="338"/>
      <c r="AL549" s="338"/>
      <c r="AM549" s="338"/>
      <c r="AN549" s="338"/>
      <c r="AO549" s="338"/>
      <c r="AP549" s="338"/>
      <c r="AQ549" s="338"/>
      <c r="AR549" s="338"/>
      <c r="AS549" s="338"/>
      <c r="AT549" s="338"/>
      <c r="AU549" s="338"/>
      <c r="AV549" s="338"/>
      <c r="AW549" s="338"/>
      <c r="AX549" s="338"/>
      <c r="AY549" s="338"/>
      <c r="AZ549" s="338"/>
      <c r="BA549" s="340"/>
      <c r="BB549" s="419"/>
      <c r="BC549" s="340"/>
      <c r="BD549" s="340"/>
      <c r="BE549" s="340"/>
      <c r="BF549" s="340"/>
      <c r="BG549" s="340"/>
      <c r="BH549" s="340"/>
      <c r="BI549" s="340"/>
      <c r="BJ549" s="340"/>
      <c r="BK549" s="340"/>
      <c r="BL549" s="340"/>
      <c r="BM549" s="340"/>
      <c r="BN549" s="340"/>
      <c r="BO549" s="340"/>
      <c r="BP549" s="340"/>
      <c r="BQ549" s="340"/>
      <c r="BR549" s="340"/>
      <c r="BS549" s="340"/>
      <c r="BT549" s="340"/>
      <c r="BU549" s="340"/>
      <c r="BV549" s="340"/>
      <c r="BW549" s="340"/>
      <c r="BX549" s="340"/>
      <c r="BY549" s="340"/>
      <c r="BZ549" s="341"/>
      <c r="CA549" s="341"/>
      <c r="CB549" s="341"/>
      <c r="CC549" s="341"/>
      <c r="CD549" s="341"/>
      <c r="CE549" s="341"/>
      <c r="CF549" s="341"/>
      <c r="CG549" s="341"/>
      <c r="CH549" s="341"/>
      <c r="CI549" s="341"/>
      <c r="CJ549" s="341"/>
      <c r="CK549" s="341"/>
      <c r="CL549" s="341"/>
      <c r="CM549" s="341"/>
      <c r="CN549" s="341"/>
      <c r="CO549" s="341"/>
      <c r="CP549" s="341"/>
      <c r="CQ549" s="341"/>
      <c r="CR549" s="341"/>
      <c r="CS549" s="341"/>
      <c r="CT549" s="341"/>
      <c r="CU549" s="341"/>
      <c r="CV549" s="341"/>
      <c r="CW549" s="341"/>
      <c r="CX549" s="341"/>
      <c r="CY549" s="341"/>
      <c r="CZ549" s="341"/>
    </row>
    <row r="550" s="345" customFormat="true" ht="25.15" customHeight="true" x14ac:dyDescent="0.2">
      <c r="C550" s="1077" t="s">
        <v>230</v>
      </c>
      <c r="D550" s="1078"/>
      <c r="E550" s="657">
        <v>2.4783331407910329E-2</v>
      </c>
      <c r="F550" s="612"/>
      <c r="G550" s="612"/>
      <c r="H550" s="1078" t="s">
        <v>290</v>
      </c>
      <c r="I550" s="1078"/>
      <c r="J550" s="658">
        <v>8.5058739226956212E-2</v>
      </c>
      <c r="K550" s="612"/>
      <c r="L550" s="612"/>
      <c r="M550" s="1078" t="s">
        <v>308</v>
      </c>
      <c r="N550" s="1078"/>
      <c r="O550" s="659">
        <v>8.1019358372103212E-3</v>
      </c>
      <c r="P550" s="612"/>
      <c r="Q550" s="612"/>
      <c r="Z550" s="338"/>
      <c r="AA550" s="338"/>
      <c r="AB550" s="338"/>
      <c r="AC550" s="338"/>
      <c r="AD550" s="338"/>
      <c r="AE550" s="338"/>
      <c r="AF550" s="338"/>
      <c r="AG550" s="338"/>
      <c r="AH550" s="338"/>
      <c r="AI550" s="338"/>
      <c r="AJ550" s="338"/>
      <c r="AK550" s="338"/>
      <c r="AL550" s="338"/>
      <c r="AM550" s="338"/>
      <c r="AN550" s="338"/>
      <c r="AO550" s="338"/>
      <c r="AP550" s="338"/>
      <c r="AQ550" s="338"/>
      <c r="AR550" s="338"/>
      <c r="AS550" s="338"/>
      <c r="AT550" s="338"/>
      <c r="AU550" s="338"/>
      <c r="AV550" s="338"/>
      <c r="AW550" s="338"/>
      <c r="AX550" s="338"/>
      <c r="AY550" s="338"/>
      <c r="AZ550" s="338"/>
      <c r="BA550" s="340"/>
      <c r="BB550" s="419"/>
      <c r="BC550" s="340"/>
      <c r="BD550" s="340"/>
      <c r="BE550" s="340"/>
      <c r="BF550" s="340"/>
      <c r="BG550" s="340"/>
      <c r="BH550" s="340"/>
      <c r="BI550" s="340"/>
      <c r="BJ550" s="340"/>
      <c r="BK550" s="340"/>
      <c r="BL550" s="340"/>
      <c r="BM550" s="340"/>
      <c r="BN550" s="340"/>
      <c r="BO550" s="340"/>
      <c r="BP550" s="340"/>
      <c r="BQ550" s="340"/>
      <c r="BR550" s="340"/>
      <c r="BS550" s="340"/>
      <c r="BT550" s="340"/>
      <c r="BU550" s="340"/>
      <c r="BV550" s="340"/>
      <c r="BW550" s="340"/>
      <c r="BX550" s="340"/>
      <c r="BY550" s="340"/>
      <c r="BZ550" s="341"/>
      <c r="CA550" s="341"/>
      <c r="CB550" s="341"/>
      <c r="CC550" s="341"/>
      <c r="CD550" s="341"/>
      <c r="CE550" s="341"/>
      <c r="CF550" s="341"/>
      <c r="CG550" s="341"/>
      <c r="CH550" s="341"/>
      <c r="CI550" s="341"/>
      <c r="CJ550" s="341"/>
      <c r="CK550" s="341"/>
      <c r="CL550" s="341"/>
      <c r="CM550" s="341"/>
      <c r="CN550" s="341"/>
      <c r="CO550" s="341"/>
      <c r="CP550" s="341"/>
      <c r="CQ550" s="341"/>
      <c r="CR550" s="341"/>
      <c r="CS550" s="341"/>
      <c r="CT550" s="341"/>
      <c r="CU550" s="341"/>
      <c r="CV550" s="341"/>
      <c r="CW550" s="341"/>
      <c r="CX550" s="341"/>
      <c r="CY550" s="341"/>
      <c r="CZ550" s="341"/>
    </row>
    <row r="551" s="345" customFormat="true" ht="25.15" customHeight="true" x14ac:dyDescent="0.2">
      <c r="C551" s="1077" t="s">
        <v>335</v>
      </c>
      <c r="D551" s="1078"/>
      <c r="E551" s="657">
        <v>8.490807628145781E-4</v>
      </c>
      <c r="F551" s="612"/>
      <c r="G551" s="612"/>
      <c r="H551" s="1078" t="s">
        <v>316</v>
      </c>
      <c r="I551" s="1078"/>
      <c r="J551" s="658">
        <v>1.7744369661854317E-2</v>
      </c>
      <c r="K551" s="612"/>
      <c r="L551" s="612"/>
      <c r="M551" s="1078" t="s">
        <v>296</v>
      </c>
      <c r="N551" s="1078"/>
      <c r="O551" s="659">
        <v>0.11906174646146089</v>
      </c>
      <c r="P551" s="612"/>
      <c r="Q551" s="612"/>
      <c r="Z551" s="338"/>
      <c r="AA551" s="338"/>
      <c r="AB551" s="338"/>
      <c r="AC551" s="338"/>
      <c r="AD551" s="338"/>
      <c r="AE551" s="338"/>
      <c r="AF551" s="338"/>
      <c r="AG551" s="338"/>
      <c r="AH551" s="338"/>
      <c r="AI551" s="338"/>
      <c r="AJ551" s="338"/>
      <c r="AK551" s="338"/>
      <c r="AL551" s="338"/>
      <c r="AM551" s="338"/>
      <c r="AN551" s="338"/>
      <c r="AO551" s="338"/>
      <c r="AP551" s="338"/>
      <c r="AQ551" s="338"/>
      <c r="AR551" s="338"/>
      <c r="AS551" s="338"/>
      <c r="AT551" s="338"/>
      <c r="AU551" s="338"/>
      <c r="AV551" s="338"/>
      <c r="AW551" s="338"/>
      <c r="AX551" s="338"/>
      <c r="AY551" s="338"/>
      <c r="AZ551" s="338"/>
      <c r="BA551" s="340"/>
      <c r="BB551" s="419"/>
      <c r="BC551" s="340"/>
      <c r="BD551" s="340"/>
      <c r="BE551" s="340"/>
      <c r="BF551" s="340"/>
      <c r="BG551" s="340"/>
      <c r="BH551" s="340"/>
      <c r="BI551" s="340"/>
      <c r="BJ551" s="340"/>
      <c r="BK551" s="340"/>
      <c r="BL551" s="340"/>
      <c r="BM551" s="340"/>
      <c r="BN551" s="340"/>
      <c r="BO551" s="340"/>
      <c r="BP551" s="340"/>
      <c r="BQ551" s="340"/>
      <c r="BR551" s="340"/>
      <c r="BS551" s="340"/>
      <c r="BT551" s="340"/>
      <c r="BU551" s="340"/>
      <c r="BV551" s="340"/>
      <c r="BW551" s="340"/>
      <c r="BX551" s="340"/>
      <c r="BY551" s="340"/>
      <c r="BZ551" s="341"/>
      <c r="CA551" s="341"/>
      <c r="CB551" s="341"/>
      <c r="CC551" s="341"/>
      <c r="CD551" s="341"/>
      <c r="CE551" s="341"/>
      <c r="CF551" s="341"/>
      <c r="CG551" s="341"/>
      <c r="CH551" s="341"/>
      <c r="CI551" s="341"/>
      <c r="CJ551" s="341"/>
      <c r="CK551" s="341"/>
      <c r="CL551" s="341"/>
      <c r="CM551" s="341"/>
      <c r="CN551" s="341"/>
      <c r="CO551" s="341"/>
      <c r="CP551" s="341"/>
      <c r="CQ551" s="341"/>
      <c r="CR551" s="341"/>
      <c r="CS551" s="341"/>
      <c r="CT551" s="341"/>
      <c r="CU551" s="341"/>
      <c r="CV551" s="341"/>
      <c r="CW551" s="341"/>
      <c r="CX551" s="341"/>
      <c r="CY551" s="341"/>
      <c r="CZ551" s="341"/>
    </row>
    <row r="552" s="345" customFormat="true" ht="25.15" customHeight="true" x14ac:dyDescent="0.2">
      <c r="C552" s="1077" t="s">
        <v>213</v>
      </c>
      <c r="D552" s="1078"/>
      <c r="E552" s="657">
        <v>-4.7994587489850861E-3</v>
      </c>
      <c r="F552" s="612"/>
      <c r="G552" s="612"/>
      <c r="H552" s="1078" t="s">
        <v>308</v>
      </c>
      <c r="I552" s="1078"/>
      <c r="J552" s="658">
        <v>4.2437230730092675E-3</v>
      </c>
      <c r="K552" s="612"/>
      <c r="L552" s="612"/>
      <c r="M552" s="1078" t="s">
        <v>285</v>
      </c>
      <c r="N552" s="1078"/>
      <c r="O552" s="659">
        <v>0.17702230296763272</v>
      </c>
      <c r="P552" s="612"/>
      <c r="Q552" s="612"/>
      <c r="Z552" s="338"/>
      <c r="AA552" s="338"/>
      <c r="AB552" s="338"/>
      <c r="AC552" s="338"/>
      <c r="AD552" s="338"/>
      <c r="AE552" s="338"/>
      <c r="AF552" s="338"/>
      <c r="AG552" s="338"/>
      <c r="AH552" s="338"/>
      <c r="AI552" s="338"/>
      <c r="AJ552" s="338"/>
      <c r="AK552" s="338"/>
      <c r="AL552" s="338"/>
      <c r="AM552" s="338"/>
      <c r="AN552" s="338"/>
      <c r="AO552" s="338"/>
      <c r="AP552" s="338"/>
      <c r="AQ552" s="338"/>
      <c r="AR552" s="338"/>
      <c r="AS552" s="338"/>
      <c r="AT552" s="338"/>
      <c r="AU552" s="338"/>
      <c r="AV552" s="338"/>
      <c r="AW552" s="338"/>
      <c r="AX552" s="338"/>
      <c r="AY552" s="338"/>
      <c r="AZ552" s="338"/>
      <c r="BA552" s="340"/>
      <c r="BB552" s="419"/>
      <c r="BC552" s="340"/>
      <c r="BD552" s="340"/>
      <c r="BE552" s="340"/>
      <c r="BF552" s="340"/>
      <c r="BG552" s="340"/>
      <c r="BH552" s="340"/>
      <c r="BI552" s="340"/>
      <c r="BJ552" s="340"/>
      <c r="BK552" s="340"/>
      <c r="BL552" s="340"/>
      <c r="BM552" s="340"/>
      <c r="BN552" s="340"/>
      <c r="BO552" s="340"/>
      <c r="BP552" s="340"/>
      <c r="BQ552" s="340"/>
      <c r="BR552" s="340"/>
      <c r="BS552" s="340"/>
      <c r="BT552" s="340"/>
      <c r="BU552" s="340"/>
      <c r="BV552" s="340"/>
      <c r="BW552" s="340"/>
      <c r="BX552" s="340"/>
      <c r="BY552" s="340"/>
      <c r="BZ552" s="341"/>
      <c r="CA552" s="341"/>
      <c r="CB552" s="341"/>
      <c r="CC552" s="341"/>
      <c r="CD552" s="341"/>
      <c r="CE552" s="341"/>
      <c r="CF552" s="341"/>
      <c r="CG552" s="341"/>
      <c r="CH552" s="341"/>
      <c r="CI552" s="341"/>
      <c r="CJ552" s="341"/>
      <c r="CK552" s="341"/>
      <c r="CL552" s="341"/>
      <c r="CM552" s="341"/>
      <c r="CN552" s="341"/>
      <c r="CO552" s="341"/>
      <c r="CP552" s="341"/>
      <c r="CQ552" s="341"/>
      <c r="CR552" s="341"/>
      <c r="CS552" s="341"/>
      <c r="CT552" s="341"/>
      <c r="CU552" s="341"/>
      <c r="CV552" s="341"/>
      <c r="CW552" s="341"/>
      <c r="CX552" s="341"/>
      <c r="CY552" s="341"/>
      <c r="CZ552" s="341"/>
    </row>
    <row r="553" s="345" customFormat="true" ht="25.15" customHeight="true" x14ac:dyDescent="0.2">
      <c r="C553" s="1077" t="s">
        <v>216</v>
      </c>
      <c r="D553" s="1078"/>
      <c r="E553" s="657">
        <v>-4.9264827334422778E-2</v>
      </c>
      <c r="F553" s="612"/>
      <c r="G553" s="612"/>
      <c r="H553" s="1078" t="s">
        <v>296</v>
      </c>
      <c r="I553" s="1078"/>
      <c r="J553" s="658">
        <v>4.580117599091095E-2</v>
      </c>
      <c r="K553" s="612"/>
      <c r="L553" s="612"/>
      <c r="M553" s="1078" t="s">
        <v>342</v>
      </c>
      <c r="N553" s="1078"/>
      <c r="O553" s="659">
        <v>1.750398839558129E-7</v>
      </c>
      <c r="P553" s="612"/>
      <c r="Q553" s="612"/>
      <c r="Z553" s="338"/>
      <c r="AA553" s="338"/>
      <c r="AB553" s="338"/>
      <c r="AC553" s="338"/>
      <c r="AD553" s="338"/>
      <c r="AE553" s="338"/>
      <c r="AF553" s="338"/>
      <c r="AG553" s="338"/>
      <c r="AH553" s="338"/>
      <c r="AI553" s="338"/>
      <c r="AJ553" s="338"/>
      <c r="AK553" s="338"/>
      <c r="AL553" s="338"/>
      <c r="AM553" s="338"/>
      <c r="AN553" s="338"/>
      <c r="AO553" s="338"/>
      <c r="AP553" s="338"/>
      <c r="AQ553" s="338"/>
      <c r="AR553" s="338"/>
      <c r="AS553" s="338"/>
      <c r="AT553" s="338"/>
      <c r="AU553" s="338"/>
      <c r="AV553" s="338"/>
      <c r="AW553" s="338"/>
      <c r="AX553" s="338"/>
      <c r="AY553" s="338"/>
      <c r="AZ553" s="338"/>
      <c r="BA553" s="340"/>
      <c r="BB553" s="419"/>
      <c r="BC553" s="340"/>
      <c r="BD553" s="340"/>
      <c r="BE553" s="340"/>
      <c r="BF553" s="340"/>
      <c r="BG553" s="340"/>
      <c r="BH553" s="340"/>
      <c r="BI553" s="340"/>
      <c r="BJ553" s="340"/>
      <c r="BK553" s="340"/>
      <c r="BL553" s="340"/>
      <c r="BM553" s="340"/>
      <c r="BN553" s="340"/>
      <c r="BO553" s="340"/>
      <c r="BP553" s="340"/>
      <c r="BQ553" s="340"/>
      <c r="BR553" s="340"/>
      <c r="BS553" s="340"/>
      <c r="BT553" s="340"/>
      <c r="BU553" s="340"/>
      <c r="BV553" s="340"/>
      <c r="BW553" s="340"/>
      <c r="BX553" s="340"/>
      <c r="BY553" s="340"/>
      <c r="BZ553" s="341"/>
      <c r="CA553" s="341"/>
      <c r="CB553" s="341"/>
      <c r="CC553" s="341"/>
      <c r="CD553" s="341"/>
      <c r="CE553" s="341"/>
      <c r="CF553" s="341"/>
      <c r="CG553" s="341"/>
      <c r="CH553" s="341"/>
      <c r="CI553" s="341"/>
      <c r="CJ553" s="341"/>
      <c r="CK553" s="341"/>
      <c r="CL553" s="341"/>
      <c r="CM553" s="341"/>
      <c r="CN553" s="341"/>
      <c r="CO553" s="341"/>
      <c r="CP553" s="341"/>
      <c r="CQ553" s="341"/>
      <c r="CR553" s="341"/>
      <c r="CS553" s="341"/>
      <c r="CT553" s="341"/>
      <c r="CU553" s="341"/>
      <c r="CV553" s="341"/>
      <c r="CW553" s="341"/>
      <c r="CX553" s="341"/>
      <c r="CY553" s="341"/>
      <c r="CZ553" s="341"/>
    </row>
    <row r="554" s="345" customFormat="true" ht="25.15" customHeight="true" x14ac:dyDescent="0.2">
      <c r="C554" s="1077" t="s">
        <v>225</v>
      </c>
      <c r="D554" s="1078"/>
      <c r="E554" s="657">
        <v>-8.7277519906020992E-3</v>
      </c>
      <c r="F554" s="612"/>
      <c r="G554" s="612"/>
      <c r="H554" s="1078" t="s">
        <v>285</v>
      </c>
      <c r="I554" s="1078"/>
      <c r="J554" s="658">
        <v>0.23797092383852805</v>
      </c>
      <c r="K554" s="612"/>
      <c r="L554" s="612"/>
      <c r="M554" s="1078" t="s">
        <v>218</v>
      </c>
      <c r="N554" s="1078"/>
      <c r="O554" s="659">
        <v>0.17809104032121686</v>
      </c>
      <c r="P554" s="612"/>
      <c r="Q554" s="612"/>
      <c r="Z554" s="338"/>
      <c r="AA554" s="338"/>
      <c r="AB554" s="338"/>
      <c r="AC554" s="338"/>
      <c r="AD554" s="338"/>
      <c r="AE554" s="338"/>
      <c r="AF554" s="338"/>
      <c r="AG554" s="338"/>
      <c r="AH554" s="338"/>
      <c r="AI554" s="338"/>
      <c r="AJ554" s="338"/>
      <c r="AK554" s="338"/>
      <c r="AL554" s="338"/>
      <c r="AM554" s="338"/>
      <c r="AN554" s="338"/>
      <c r="AO554" s="338"/>
      <c r="AP554" s="338"/>
      <c r="AQ554" s="338"/>
      <c r="AR554" s="338"/>
      <c r="AS554" s="338"/>
      <c r="AT554" s="338"/>
      <c r="AU554" s="338"/>
      <c r="AV554" s="338"/>
      <c r="AW554" s="338"/>
      <c r="AX554" s="338"/>
      <c r="AY554" s="338"/>
      <c r="AZ554" s="338"/>
      <c r="BA554" s="340"/>
      <c r="BB554" s="419"/>
      <c r="BC554" s="340"/>
      <c r="BD554" s="340"/>
      <c r="BE554" s="340"/>
      <c r="BF554" s="340"/>
      <c r="BG554" s="340"/>
      <c r="BH554" s="340"/>
      <c r="BI554" s="340"/>
      <c r="BJ554" s="340"/>
      <c r="BK554" s="340"/>
      <c r="BL554" s="340"/>
      <c r="BM554" s="340"/>
      <c r="BN554" s="340"/>
      <c r="BO554" s="340"/>
      <c r="BP554" s="340"/>
      <c r="BQ554" s="340"/>
      <c r="BR554" s="340"/>
      <c r="BS554" s="340"/>
      <c r="BT554" s="340"/>
      <c r="BU554" s="340"/>
      <c r="BV554" s="340"/>
      <c r="BW554" s="340"/>
      <c r="BX554" s="340"/>
      <c r="BY554" s="340"/>
      <c r="BZ554" s="341"/>
      <c r="CA554" s="341"/>
      <c r="CB554" s="341"/>
      <c r="CC554" s="341"/>
      <c r="CD554" s="341"/>
      <c r="CE554" s="341"/>
      <c r="CF554" s="341"/>
      <c r="CG554" s="341"/>
      <c r="CH554" s="341"/>
      <c r="CI554" s="341"/>
      <c r="CJ554" s="341"/>
      <c r="CK554" s="341"/>
      <c r="CL554" s="341"/>
      <c r="CM554" s="341"/>
      <c r="CN554" s="341"/>
      <c r="CO554" s="341"/>
      <c r="CP554" s="341"/>
      <c r="CQ554" s="341"/>
      <c r="CR554" s="341"/>
      <c r="CS554" s="341"/>
      <c r="CT554" s="341"/>
      <c r="CU554" s="341"/>
      <c r="CV554" s="341"/>
      <c r="CW554" s="341"/>
      <c r="CX554" s="341"/>
      <c r="CY554" s="341"/>
      <c r="CZ554" s="341"/>
    </row>
    <row r="555" s="345" customFormat="true" ht="25.15" customHeight="true" x14ac:dyDescent="0.2">
      <c r="C555" s="1077" t="s">
        <v>324</v>
      </c>
      <c r="D555" s="1078"/>
      <c r="E555" s="657">
        <v>3.9602065755731299E-3</v>
      </c>
      <c r="F555" s="612"/>
      <c r="G555" s="612"/>
      <c r="H555" s="1078" t="s">
        <v>342</v>
      </c>
      <c r="I555" s="1078"/>
      <c r="J555" s="658">
        <v>1.1811399058069816E-3</v>
      </c>
      <c r="K555" s="612"/>
      <c r="L555" s="612"/>
      <c r="M555" s="1078" t="s">
        <v>218</v>
      </c>
      <c r="N555" s="1078"/>
      <c r="O555" s="659">
        <v>0.18666560692748044</v>
      </c>
      <c r="P555" s="612"/>
      <c r="Q555" s="612"/>
      <c r="Z555" s="338"/>
      <c r="AA555" s="338"/>
      <c r="AB555" s="338"/>
      <c r="AC555" s="338"/>
      <c r="AD555" s="338"/>
      <c r="AE555" s="338"/>
      <c r="AF555" s="338"/>
      <c r="AG555" s="338"/>
      <c r="AH555" s="338"/>
      <c r="AI555" s="338"/>
      <c r="AJ555" s="338"/>
      <c r="AK555" s="338"/>
      <c r="AL555" s="338"/>
      <c r="AM555" s="338"/>
      <c r="AN555" s="338"/>
      <c r="AO555" s="338"/>
      <c r="AP555" s="338"/>
      <c r="AQ555" s="338"/>
      <c r="AR555" s="338"/>
      <c r="AS555" s="338"/>
      <c r="AT555" s="338"/>
      <c r="AU555" s="338"/>
      <c r="AV555" s="338"/>
      <c r="AW555" s="338"/>
      <c r="AX555" s="338"/>
      <c r="AY555" s="338"/>
      <c r="AZ555" s="338"/>
      <c r="BA555" s="340"/>
      <c r="BB555" s="419"/>
      <c r="BC555" s="340"/>
      <c r="BD555" s="340"/>
      <c r="BE555" s="340"/>
      <c r="BF555" s="340"/>
      <c r="BG555" s="340"/>
      <c r="BH555" s="340"/>
      <c r="BI555" s="340"/>
      <c r="BJ555" s="340"/>
      <c r="BK555" s="340"/>
      <c r="BL555" s="340"/>
      <c r="BM555" s="340"/>
      <c r="BN555" s="340"/>
      <c r="BO555" s="340"/>
      <c r="BP555" s="340"/>
      <c r="BQ555" s="340"/>
      <c r="BR555" s="340"/>
      <c r="BS555" s="340"/>
      <c r="BT555" s="340"/>
      <c r="BU555" s="340"/>
      <c r="BV555" s="340"/>
      <c r="BW555" s="340"/>
      <c r="BX555" s="340"/>
      <c r="BY555" s="340"/>
      <c r="BZ555" s="341"/>
      <c r="CA555" s="341"/>
      <c r="CB555" s="341"/>
      <c r="CC555" s="341"/>
      <c r="CD555" s="341"/>
      <c r="CE555" s="341"/>
      <c r="CF555" s="341"/>
      <c r="CG555" s="341"/>
      <c r="CH555" s="341"/>
      <c r="CI555" s="341"/>
      <c r="CJ555" s="341"/>
      <c r="CK555" s="341"/>
      <c r="CL555" s="341"/>
      <c r="CM555" s="341"/>
      <c r="CN555" s="341"/>
      <c r="CO555" s="341"/>
      <c r="CP555" s="341"/>
      <c r="CQ555" s="341"/>
      <c r="CR555" s="341"/>
      <c r="CS555" s="341"/>
      <c r="CT555" s="341"/>
      <c r="CU555" s="341"/>
      <c r="CV555" s="341"/>
      <c r="CW555" s="341"/>
      <c r="CX555" s="341"/>
      <c r="CY555" s="341"/>
      <c r="CZ555" s="341"/>
    </row>
    <row r="556" s="345" customFormat="true" ht="25.15" customHeight="true" x14ac:dyDescent="0.2">
      <c r="C556" s="1077" t="s">
        <v>320</v>
      </c>
      <c r="D556" s="1078"/>
      <c r="E556" s="657">
        <v>4.2323430314610217E-3</v>
      </c>
      <c r="F556" s="612"/>
      <c r="G556" s="612"/>
      <c r="H556" s="1078" t="s">
        <v>218</v>
      </c>
      <c r="I556" s="1078"/>
      <c r="J556" s="658">
        <v>1.7472940999382382E-2</v>
      </c>
      <c r="K556" s="612"/>
      <c r="L556" s="612"/>
      <c r="M556" s="1078" t="s">
        <v>218</v>
      </c>
      <c r="N556" s="1078"/>
      <c r="O556" s="659">
        <v>9.9567287695603839E-3</v>
      </c>
      <c r="P556" s="612"/>
      <c r="Q556" s="612"/>
      <c r="Z556" s="338"/>
      <c r="AA556" s="338"/>
      <c r="AB556" s="338"/>
      <c r="AC556" s="338"/>
      <c r="AD556" s="338"/>
      <c r="AE556" s="338"/>
      <c r="AF556" s="338"/>
      <c r="AG556" s="338"/>
      <c r="AH556" s="338"/>
      <c r="AI556" s="338"/>
      <c r="AJ556" s="338"/>
      <c r="AK556" s="338"/>
      <c r="AL556" s="338"/>
      <c r="AM556" s="338"/>
      <c r="AN556" s="338"/>
      <c r="AO556" s="338"/>
      <c r="AP556" s="338"/>
      <c r="AQ556" s="338"/>
      <c r="AR556" s="338"/>
      <c r="AS556" s="338"/>
      <c r="AT556" s="338"/>
      <c r="AU556" s="338"/>
      <c r="AV556" s="338"/>
      <c r="AW556" s="338"/>
      <c r="AX556" s="338"/>
      <c r="AY556" s="338"/>
      <c r="AZ556" s="338"/>
      <c r="BA556" s="340"/>
      <c r="BB556" s="419"/>
      <c r="BC556" s="340"/>
      <c r="BD556" s="340"/>
      <c r="BE556" s="340"/>
      <c r="BF556" s="340"/>
      <c r="BG556" s="340"/>
      <c r="BH556" s="340"/>
      <c r="BI556" s="340"/>
      <c r="BJ556" s="340"/>
      <c r="BK556" s="340"/>
      <c r="BL556" s="340"/>
      <c r="BM556" s="340"/>
      <c r="BN556" s="340"/>
      <c r="BO556" s="340"/>
      <c r="BP556" s="340"/>
      <c r="BQ556" s="340"/>
      <c r="BR556" s="340"/>
      <c r="BS556" s="340"/>
      <c r="BT556" s="340"/>
      <c r="BU556" s="340"/>
      <c r="BV556" s="340"/>
      <c r="BW556" s="340"/>
      <c r="BX556" s="340"/>
      <c r="BY556" s="340"/>
      <c r="BZ556" s="341"/>
      <c r="CA556" s="341"/>
      <c r="CB556" s="341"/>
      <c r="CC556" s="341"/>
      <c r="CD556" s="341"/>
      <c r="CE556" s="341"/>
      <c r="CF556" s="341"/>
      <c r="CG556" s="341"/>
      <c r="CH556" s="341"/>
      <c r="CI556" s="341"/>
      <c r="CJ556" s="341"/>
      <c r="CK556" s="341"/>
      <c r="CL556" s="341"/>
      <c r="CM556" s="341"/>
      <c r="CN556" s="341"/>
      <c r="CO556" s="341"/>
      <c r="CP556" s="341"/>
      <c r="CQ556" s="341"/>
      <c r="CR556" s="341"/>
      <c r="CS556" s="341"/>
      <c r="CT556" s="341"/>
      <c r="CU556" s="341"/>
      <c r="CV556" s="341"/>
      <c r="CW556" s="341"/>
      <c r="CX556" s="341"/>
      <c r="CY556" s="341"/>
      <c r="CZ556" s="341"/>
    </row>
    <row r="557" s="345" customFormat="true" ht="25.15" customHeight="true" x14ac:dyDescent="0.2">
      <c r="C557" s="1077" t="s">
        <v>327</v>
      </c>
      <c r="D557" s="1078"/>
      <c r="E557" s="657">
        <v>3.1771820320074303E-3</v>
      </c>
      <c r="F557" s="612"/>
      <c r="G557" s="612"/>
      <c r="H557" s="1078" t="s">
        <v>218</v>
      </c>
      <c r="I557" s="1078"/>
      <c r="J557" s="658">
        <v>3.084479300025993E-3</v>
      </c>
      <c r="K557" s="612"/>
      <c r="L557" s="612"/>
      <c r="M557" s="1078" t="s">
        <v>288</v>
      </c>
      <c r="N557" s="1078"/>
      <c r="O557" s="659">
        <v>0.22317538519465166</v>
      </c>
      <c r="P557" s="612"/>
      <c r="Q557" s="612"/>
      <c r="Z557" s="338"/>
      <c r="AA557" s="338"/>
      <c r="AB557" s="338"/>
      <c r="AC557" s="338"/>
      <c r="AD557" s="338"/>
      <c r="AE557" s="338"/>
      <c r="AF557" s="338"/>
      <c r="AG557" s="338"/>
      <c r="AH557" s="338"/>
      <c r="AI557" s="338"/>
      <c r="AJ557" s="338"/>
      <c r="AK557" s="338"/>
      <c r="AL557" s="338"/>
      <c r="AM557" s="338"/>
      <c r="AN557" s="338"/>
      <c r="AO557" s="338"/>
      <c r="AP557" s="338"/>
      <c r="AQ557" s="338"/>
      <c r="AR557" s="338"/>
      <c r="AS557" s="338"/>
      <c r="AT557" s="338"/>
      <c r="AU557" s="338"/>
      <c r="AV557" s="338"/>
      <c r="AW557" s="338"/>
      <c r="AX557" s="338"/>
      <c r="AY557" s="338"/>
      <c r="AZ557" s="338"/>
      <c r="BA557" s="340"/>
      <c r="BB557" s="419"/>
      <c r="BC557" s="340"/>
      <c r="BD557" s="340"/>
      <c r="BE557" s="340"/>
      <c r="BF557" s="340"/>
      <c r="BG557" s="340"/>
      <c r="BH557" s="340"/>
      <c r="BI557" s="340"/>
      <c r="BJ557" s="340"/>
      <c r="BK557" s="340"/>
      <c r="BL557" s="340"/>
      <c r="BM557" s="340"/>
      <c r="BN557" s="340"/>
      <c r="BO557" s="340"/>
      <c r="BP557" s="340"/>
      <c r="BQ557" s="340"/>
      <c r="BR557" s="340"/>
      <c r="BS557" s="340"/>
      <c r="BT557" s="340"/>
      <c r="BU557" s="340"/>
      <c r="BV557" s="340"/>
      <c r="BW557" s="340"/>
      <c r="BX557" s="340"/>
      <c r="BY557" s="340"/>
      <c r="BZ557" s="341"/>
      <c r="CA557" s="341"/>
      <c r="CB557" s="341"/>
      <c r="CC557" s="341"/>
      <c r="CD557" s="341"/>
      <c r="CE557" s="341"/>
      <c r="CF557" s="341"/>
      <c r="CG557" s="341"/>
      <c r="CH557" s="341"/>
      <c r="CI557" s="341"/>
      <c r="CJ557" s="341"/>
      <c r="CK557" s="341"/>
      <c r="CL557" s="341"/>
      <c r="CM557" s="341"/>
      <c r="CN557" s="341"/>
      <c r="CO557" s="341"/>
      <c r="CP557" s="341"/>
      <c r="CQ557" s="341"/>
      <c r="CR557" s="341"/>
      <c r="CS557" s="341"/>
      <c r="CT557" s="341"/>
      <c r="CU557" s="341"/>
      <c r="CV557" s="341"/>
      <c r="CW557" s="341"/>
      <c r="CX557" s="341"/>
      <c r="CY557" s="341"/>
      <c r="CZ557" s="341"/>
    </row>
    <row r="558" s="345" customFormat="true" ht="25.15" customHeight="true" x14ac:dyDescent="0.2">
      <c r="C558" s="1077" t="s">
        <v>334</v>
      </c>
      <c r="D558" s="1078"/>
      <c r="E558" s="657">
        <v>1.7538341157596379E-3</v>
      </c>
      <c r="F558" s="612"/>
      <c r="G558" s="612"/>
      <c r="H558" s="1078" t="s">
        <v>218</v>
      </c>
      <c r="I558" s="1078"/>
      <c r="J558" s="658">
        <v>1.6931051313259008E-2</v>
      </c>
      <c r="K558" s="612"/>
      <c r="L558" s="612"/>
      <c r="M558" s="1078" t="s">
        <v>325</v>
      </c>
      <c r="N558" s="1078"/>
      <c r="O558" s="659">
        <v>2.4177520831364246E-2</v>
      </c>
      <c r="P558" s="612"/>
      <c r="Q558" s="612"/>
      <c r="Z558" s="338"/>
      <c r="AA558" s="338"/>
      <c r="AB558" s="338"/>
      <c r="AC558" s="338"/>
      <c r="AD558" s="338"/>
      <c r="AE558" s="338"/>
      <c r="AF558" s="338"/>
      <c r="AG558" s="338"/>
      <c r="AH558" s="338"/>
      <c r="AI558" s="338"/>
      <c r="AJ558" s="338"/>
      <c r="AK558" s="338"/>
      <c r="AL558" s="338"/>
      <c r="AM558" s="338"/>
      <c r="AN558" s="338"/>
      <c r="AO558" s="338"/>
      <c r="AP558" s="338"/>
      <c r="AQ558" s="338"/>
      <c r="AR558" s="338"/>
      <c r="AS558" s="338"/>
      <c r="AT558" s="338"/>
      <c r="AU558" s="338"/>
      <c r="AV558" s="338"/>
      <c r="AW558" s="338"/>
      <c r="AX558" s="338"/>
      <c r="AY558" s="338"/>
      <c r="AZ558" s="338"/>
      <c r="BA558" s="340"/>
      <c r="BB558" s="419"/>
      <c r="BC558" s="340"/>
      <c r="BD558" s="340"/>
      <c r="BE558" s="340"/>
      <c r="BF558" s="340"/>
      <c r="BG558" s="340"/>
      <c r="BH558" s="340"/>
      <c r="BI558" s="340"/>
      <c r="BJ558" s="340"/>
      <c r="BK558" s="340"/>
      <c r="BL558" s="340"/>
      <c r="BM558" s="340"/>
      <c r="BN558" s="340"/>
      <c r="BO558" s="340"/>
      <c r="BP558" s="340"/>
      <c r="BQ558" s="340"/>
      <c r="BR558" s="340"/>
      <c r="BS558" s="340"/>
      <c r="BT558" s="340"/>
      <c r="BU558" s="340"/>
      <c r="BV558" s="340"/>
      <c r="BW558" s="340"/>
      <c r="BX558" s="340"/>
      <c r="BY558" s="340"/>
      <c r="BZ558" s="341"/>
      <c r="CA558" s="341"/>
      <c r="CB558" s="341"/>
      <c r="CC558" s="341"/>
      <c r="CD558" s="341"/>
      <c r="CE558" s="341"/>
      <c r="CF558" s="341"/>
      <c r="CG558" s="341"/>
      <c r="CH558" s="341"/>
      <c r="CI558" s="341"/>
      <c r="CJ558" s="341"/>
      <c r="CK558" s="341"/>
      <c r="CL558" s="341"/>
      <c r="CM558" s="341"/>
      <c r="CN558" s="341"/>
      <c r="CO558" s="341"/>
      <c r="CP558" s="341"/>
      <c r="CQ558" s="341"/>
      <c r="CR558" s="341"/>
      <c r="CS558" s="341"/>
      <c r="CT558" s="341"/>
      <c r="CU558" s="341"/>
      <c r="CV558" s="341"/>
      <c r="CW558" s="341"/>
      <c r="CX558" s="341"/>
      <c r="CY558" s="341"/>
      <c r="CZ558" s="341"/>
    </row>
    <row r="559" s="345" customFormat="true" ht="25.15" customHeight="true" x14ac:dyDescent="0.2">
      <c r="C559" s="1077" t="s">
        <v>330</v>
      </c>
      <c r="D559" s="1078"/>
      <c r="E559" s="657">
        <v>1.9657315912968466E-3</v>
      </c>
      <c r="F559" s="612"/>
      <c r="G559" s="612"/>
      <c r="H559" s="1078" t="s">
        <v>288</v>
      </c>
      <c r="I559" s="1078"/>
      <c r="J559" s="658">
        <v>6.8476640907611436E-2</v>
      </c>
      <c r="K559" s="612"/>
      <c r="L559" s="612"/>
      <c r="M559" s="1078" t="s">
        <v>343</v>
      </c>
      <c r="N559" s="1078"/>
      <c r="O559" s="659">
        <v>4.9214098929003733E-3</v>
      </c>
      <c r="P559" s="612"/>
      <c r="Q559" s="612"/>
      <c r="Z559" s="338"/>
      <c r="AA559" s="338"/>
      <c r="AB559" s="338"/>
      <c r="AC559" s="338"/>
      <c r="AD559" s="338"/>
      <c r="AE559" s="338"/>
      <c r="AF559" s="338"/>
      <c r="AG559" s="338"/>
      <c r="AH559" s="338"/>
      <c r="AI559" s="338"/>
      <c r="AJ559" s="338"/>
      <c r="AK559" s="338"/>
      <c r="AL559" s="338"/>
      <c r="AM559" s="338"/>
      <c r="AN559" s="338"/>
      <c r="AO559" s="338"/>
      <c r="AP559" s="338"/>
      <c r="AQ559" s="338"/>
      <c r="AR559" s="338"/>
      <c r="AS559" s="338"/>
      <c r="AT559" s="338"/>
      <c r="AU559" s="338"/>
      <c r="AV559" s="338"/>
      <c r="AW559" s="338"/>
      <c r="AX559" s="338"/>
      <c r="AY559" s="338"/>
      <c r="AZ559" s="338"/>
      <c r="BA559" s="340"/>
      <c r="BB559" s="419"/>
      <c r="BC559" s="340"/>
      <c r="BD559" s="340"/>
      <c r="BE559" s="340"/>
      <c r="BF559" s="340"/>
      <c r="BG559" s="340"/>
      <c r="BH559" s="340"/>
      <c r="BI559" s="340"/>
      <c r="BJ559" s="340"/>
      <c r="BK559" s="340"/>
      <c r="BL559" s="340"/>
      <c r="BM559" s="340"/>
      <c r="BN559" s="340"/>
      <c r="BO559" s="340"/>
      <c r="BP559" s="340"/>
      <c r="BQ559" s="340"/>
      <c r="BR559" s="340"/>
      <c r="BS559" s="340"/>
      <c r="BT559" s="340"/>
      <c r="BU559" s="340"/>
      <c r="BV559" s="340"/>
      <c r="BW559" s="340"/>
      <c r="BX559" s="340"/>
      <c r="BY559" s="340"/>
      <c r="BZ559" s="341"/>
      <c r="CA559" s="341"/>
      <c r="CB559" s="341"/>
      <c r="CC559" s="341"/>
      <c r="CD559" s="341"/>
      <c r="CE559" s="341"/>
      <c r="CF559" s="341"/>
      <c r="CG559" s="341"/>
      <c r="CH559" s="341"/>
      <c r="CI559" s="341"/>
      <c r="CJ559" s="341"/>
      <c r="CK559" s="341"/>
      <c r="CL559" s="341"/>
      <c r="CM559" s="341"/>
      <c r="CN559" s="341"/>
      <c r="CO559" s="341"/>
      <c r="CP559" s="341"/>
      <c r="CQ559" s="341"/>
      <c r="CR559" s="341"/>
      <c r="CS559" s="341"/>
      <c r="CT559" s="341"/>
      <c r="CU559" s="341"/>
      <c r="CV559" s="341"/>
      <c r="CW559" s="341"/>
      <c r="CX559" s="341"/>
      <c r="CY559" s="341"/>
      <c r="CZ559" s="341"/>
    </row>
    <row r="560" s="345" customFormat="true" ht="25.15" customHeight="true" x14ac:dyDescent="0.2">
      <c r="C560" s="1077" t="s">
        <v>312</v>
      </c>
      <c r="D560" s="1078"/>
      <c r="E560" s="657">
        <v>1.0925228426808688E-2</v>
      </c>
      <c r="F560" s="612"/>
      <c r="G560" s="612"/>
      <c r="H560" s="1078" t="s">
        <v>325</v>
      </c>
      <c r="I560" s="1078"/>
      <c r="J560" s="658">
        <v>8.2913313498336055E-3</v>
      </c>
      <c r="K560" s="612"/>
      <c r="L560" s="612"/>
      <c r="M560" s="1078" t="s">
        <v>303</v>
      </c>
      <c r="N560" s="1078"/>
      <c r="O560" s="659">
        <v>0.11895582663555794</v>
      </c>
      <c r="P560" s="612"/>
      <c r="Q560" s="612"/>
      <c r="Z560" s="338"/>
      <c r="AA560" s="338"/>
      <c r="AB560" s="338"/>
      <c r="AC560" s="338"/>
      <c r="AD560" s="338"/>
      <c r="AE560" s="338"/>
      <c r="AF560" s="338"/>
      <c r="AG560" s="338"/>
      <c r="AH560" s="338"/>
      <c r="AI560" s="338"/>
      <c r="AJ560" s="338"/>
      <c r="AK560" s="338"/>
      <c r="AL560" s="338"/>
      <c r="AM560" s="338"/>
      <c r="AN560" s="338"/>
      <c r="AO560" s="338"/>
      <c r="AP560" s="338"/>
      <c r="AQ560" s="338"/>
      <c r="AR560" s="338"/>
      <c r="AS560" s="338"/>
      <c r="AT560" s="338"/>
      <c r="AU560" s="338"/>
      <c r="AV560" s="338"/>
      <c r="AW560" s="338"/>
      <c r="AX560" s="338"/>
      <c r="AY560" s="338"/>
      <c r="AZ560" s="338"/>
      <c r="BA560" s="340"/>
      <c r="BB560" s="419"/>
      <c r="BC560" s="340"/>
      <c r="BD560" s="340"/>
      <c r="BE560" s="340"/>
      <c r="BF560" s="340"/>
      <c r="BG560" s="340"/>
      <c r="BH560" s="340"/>
      <c r="BI560" s="340"/>
      <c r="BJ560" s="340"/>
      <c r="BK560" s="340"/>
      <c r="BL560" s="340"/>
      <c r="BM560" s="340"/>
      <c r="BN560" s="340"/>
      <c r="BO560" s="340"/>
      <c r="BP560" s="340"/>
      <c r="BQ560" s="340"/>
      <c r="BR560" s="340"/>
      <c r="BS560" s="340"/>
      <c r="BT560" s="340"/>
      <c r="BU560" s="340"/>
      <c r="BV560" s="340"/>
      <c r="BW560" s="340"/>
      <c r="BX560" s="340"/>
      <c r="BY560" s="340"/>
      <c r="BZ560" s="341"/>
      <c r="CA560" s="341"/>
      <c r="CB560" s="341"/>
      <c r="CC560" s="341"/>
      <c r="CD560" s="341"/>
      <c r="CE560" s="341"/>
      <c r="CF560" s="341"/>
      <c r="CG560" s="341"/>
      <c r="CH560" s="341"/>
      <c r="CI560" s="341"/>
      <c r="CJ560" s="341"/>
      <c r="CK560" s="341"/>
      <c r="CL560" s="341"/>
      <c r="CM560" s="341"/>
      <c r="CN560" s="341"/>
      <c r="CO560" s="341"/>
      <c r="CP560" s="341"/>
      <c r="CQ560" s="341"/>
      <c r="CR560" s="341"/>
      <c r="CS560" s="341"/>
      <c r="CT560" s="341"/>
      <c r="CU560" s="341"/>
      <c r="CV560" s="341"/>
      <c r="CW560" s="341"/>
      <c r="CX560" s="341"/>
      <c r="CY560" s="341"/>
      <c r="CZ560" s="341"/>
    </row>
    <row r="561" s="345" customFormat="true" ht="25.15" customHeight="true" x14ac:dyDescent="0.2">
      <c r="C561" s="1077" t="s">
        <v>212</v>
      </c>
      <c r="D561" s="1078"/>
      <c r="E561" s="657">
        <v>-1.8341943357660007E-3</v>
      </c>
      <c r="F561" s="612"/>
      <c r="G561" s="612"/>
      <c r="H561" s="1078" t="s">
        <v>343</v>
      </c>
      <c r="I561" s="1078"/>
      <c r="J561" s="658">
        <v>4.6875202173671016E-4</v>
      </c>
      <c r="K561" s="612"/>
      <c r="L561" s="612"/>
      <c r="M561" s="1078" t="s">
        <v>315</v>
      </c>
      <c r="N561" s="1078"/>
      <c r="O561" s="659">
        <v>5.8645847553819297E-2</v>
      </c>
      <c r="P561" s="612"/>
      <c r="Q561" s="612"/>
      <c r="Z561" s="338"/>
      <c r="AA561" s="338"/>
      <c r="AB561" s="338"/>
      <c r="AC561" s="338"/>
      <c r="AD561" s="338"/>
      <c r="AE561" s="338"/>
      <c r="AF561" s="338"/>
      <c r="AG561" s="338"/>
      <c r="AH561" s="338"/>
      <c r="AI561" s="338"/>
      <c r="AJ561" s="338"/>
      <c r="AK561" s="338"/>
      <c r="AL561" s="338"/>
      <c r="AM561" s="338"/>
      <c r="AN561" s="338"/>
      <c r="AO561" s="338"/>
      <c r="AP561" s="338"/>
      <c r="AQ561" s="338"/>
      <c r="AR561" s="338"/>
      <c r="AS561" s="338"/>
      <c r="AT561" s="338"/>
      <c r="AU561" s="338"/>
      <c r="AV561" s="338"/>
      <c r="AW561" s="338"/>
      <c r="AX561" s="338"/>
      <c r="AY561" s="338"/>
      <c r="AZ561" s="338"/>
      <c r="BA561" s="340"/>
      <c r="BB561" s="419"/>
      <c r="BC561" s="340"/>
      <c r="BD561" s="340"/>
      <c r="BE561" s="340"/>
      <c r="BF561" s="340"/>
      <c r="BG561" s="340"/>
      <c r="BH561" s="340"/>
      <c r="BI561" s="340"/>
      <c r="BJ561" s="340"/>
      <c r="BK561" s="340"/>
      <c r="BL561" s="340"/>
      <c r="BM561" s="340"/>
      <c r="BN561" s="340"/>
      <c r="BO561" s="340"/>
      <c r="BP561" s="340"/>
      <c r="BQ561" s="340"/>
      <c r="BR561" s="340"/>
      <c r="BS561" s="340"/>
      <c r="BT561" s="340"/>
      <c r="BU561" s="340"/>
      <c r="BV561" s="340"/>
      <c r="BW561" s="340"/>
      <c r="BX561" s="340"/>
      <c r="BY561" s="340"/>
      <c r="BZ561" s="341"/>
      <c r="CA561" s="341"/>
      <c r="CB561" s="341"/>
      <c r="CC561" s="341"/>
      <c r="CD561" s="341"/>
      <c r="CE561" s="341"/>
      <c r="CF561" s="341"/>
      <c r="CG561" s="341"/>
      <c r="CH561" s="341"/>
      <c r="CI561" s="341"/>
      <c r="CJ561" s="341"/>
      <c r="CK561" s="341"/>
      <c r="CL561" s="341"/>
      <c r="CM561" s="341"/>
      <c r="CN561" s="341"/>
      <c r="CO561" s="341"/>
      <c r="CP561" s="341"/>
      <c r="CQ561" s="341"/>
      <c r="CR561" s="341"/>
      <c r="CS561" s="341"/>
      <c r="CT561" s="341"/>
      <c r="CU561" s="341"/>
      <c r="CV561" s="341"/>
      <c r="CW561" s="341"/>
      <c r="CX561" s="341"/>
      <c r="CY561" s="341"/>
      <c r="CZ561" s="341"/>
    </row>
    <row r="562" s="345" customFormat="true" ht="25.15" customHeight="true" x14ac:dyDescent="0.2">
      <c r="C562" s="1077" t="s">
        <v>229</v>
      </c>
      <c r="D562" s="1078"/>
      <c r="E562" s="657">
        <v>-6.0467495832490633E-4</v>
      </c>
      <c r="F562" s="612"/>
      <c r="G562" s="612"/>
      <c r="H562" s="1078" t="s">
        <v>303</v>
      </c>
      <c r="I562" s="1078"/>
      <c r="J562" s="658">
        <v>3.4564213901430468E-2</v>
      </c>
      <c r="K562" s="612"/>
      <c r="L562" s="612"/>
      <c r="M562" s="1078" t="s">
        <v>321</v>
      </c>
      <c r="N562" s="1078"/>
      <c r="O562" s="659">
        <v>1.309627478363542E-2</v>
      </c>
      <c r="P562" s="612"/>
      <c r="Q562" s="612"/>
      <c r="Z562" s="338"/>
      <c r="AA562" s="338"/>
      <c r="AB562" s="338"/>
      <c r="AC562" s="338"/>
      <c r="AD562" s="338"/>
      <c r="AE562" s="338"/>
      <c r="AF562" s="338"/>
      <c r="AG562" s="338"/>
      <c r="AH562" s="338"/>
      <c r="AI562" s="338"/>
      <c r="AJ562" s="338"/>
      <c r="AK562" s="338"/>
      <c r="AL562" s="338"/>
      <c r="AM562" s="338"/>
      <c r="AN562" s="338"/>
      <c r="AO562" s="338"/>
      <c r="AP562" s="338"/>
      <c r="AQ562" s="338"/>
      <c r="AR562" s="338"/>
      <c r="AS562" s="338"/>
      <c r="AT562" s="338"/>
      <c r="AU562" s="338"/>
      <c r="AV562" s="338"/>
      <c r="AW562" s="338"/>
      <c r="AX562" s="338"/>
      <c r="AY562" s="338"/>
      <c r="AZ562" s="338"/>
      <c r="BA562" s="340"/>
      <c r="BB562" s="419"/>
      <c r="BC562" s="340"/>
      <c r="BD562" s="340"/>
      <c r="BE562" s="340"/>
      <c r="BF562" s="340"/>
      <c r="BG562" s="340"/>
      <c r="BH562" s="340"/>
      <c r="BI562" s="340"/>
      <c r="BJ562" s="340"/>
      <c r="BK562" s="340"/>
      <c r="BL562" s="340"/>
      <c r="BM562" s="340"/>
      <c r="BN562" s="340"/>
      <c r="BO562" s="340"/>
      <c r="BP562" s="340"/>
      <c r="BQ562" s="340"/>
      <c r="BR562" s="340"/>
      <c r="BS562" s="340"/>
      <c r="BT562" s="340"/>
      <c r="BU562" s="340"/>
      <c r="BV562" s="340"/>
      <c r="BW562" s="340"/>
      <c r="BX562" s="340"/>
      <c r="BY562" s="340"/>
      <c r="BZ562" s="341"/>
      <c r="CA562" s="341"/>
      <c r="CB562" s="341"/>
      <c r="CC562" s="341"/>
      <c r="CD562" s="341"/>
      <c r="CE562" s="341"/>
      <c r="CF562" s="341"/>
      <c r="CG562" s="341"/>
      <c r="CH562" s="341"/>
      <c r="CI562" s="341"/>
      <c r="CJ562" s="341"/>
      <c r="CK562" s="341"/>
      <c r="CL562" s="341"/>
      <c r="CM562" s="341"/>
      <c r="CN562" s="341"/>
      <c r="CO562" s="341"/>
      <c r="CP562" s="341"/>
      <c r="CQ562" s="341"/>
      <c r="CR562" s="341"/>
      <c r="CS562" s="341"/>
      <c r="CT562" s="341"/>
      <c r="CU562" s="341"/>
      <c r="CV562" s="341"/>
      <c r="CW562" s="341"/>
      <c r="CX562" s="341"/>
      <c r="CY562" s="341"/>
      <c r="CZ562" s="341"/>
    </row>
    <row r="563" s="345" customFormat="true" ht="25.15" customHeight="true" x14ac:dyDescent="0.2">
      <c r="C563" s="1077" t="s">
        <v>226</v>
      </c>
      <c r="D563" s="1078"/>
      <c r="E563" s="657">
        <v>-7.571135500241187E-2</v>
      </c>
      <c r="F563" s="612"/>
      <c r="G563" s="612"/>
      <c r="H563" s="1078" t="s">
        <v>315</v>
      </c>
      <c r="I563" s="1078"/>
      <c r="J563" s="658">
        <v>1.9457804027810312E-2</v>
      </c>
      <c r="K563" s="612"/>
      <c r="L563" s="612"/>
      <c r="M563" s="1078" t="s">
        <v>322</v>
      </c>
      <c r="N563" s="1078"/>
      <c r="O563" s="659">
        <v>3.1091597610126843E-2</v>
      </c>
      <c r="P563" s="612"/>
      <c r="Q563" s="612"/>
      <c r="Z563" s="338"/>
      <c r="AA563" s="338"/>
      <c r="AB563" s="338"/>
      <c r="AC563" s="338"/>
      <c r="AD563" s="338"/>
      <c r="AE563" s="338"/>
      <c r="AF563" s="338"/>
      <c r="AG563" s="338"/>
      <c r="AH563" s="338"/>
      <c r="AI563" s="338"/>
      <c r="AJ563" s="338"/>
      <c r="AK563" s="338"/>
      <c r="AL563" s="338"/>
      <c r="AM563" s="338"/>
      <c r="AN563" s="338"/>
      <c r="AO563" s="338"/>
      <c r="AP563" s="338"/>
      <c r="AQ563" s="338"/>
      <c r="AR563" s="338"/>
      <c r="AS563" s="338"/>
      <c r="AT563" s="338"/>
      <c r="AU563" s="338"/>
      <c r="AV563" s="338"/>
      <c r="AW563" s="338"/>
      <c r="AX563" s="338"/>
      <c r="AY563" s="338"/>
      <c r="AZ563" s="338"/>
      <c r="BA563" s="340"/>
      <c r="BB563" s="419"/>
      <c r="BC563" s="340"/>
      <c r="BD563" s="340"/>
      <c r="BE563" s="340"/>
      <c r="BF563" s="340"/>
      <c r="BG563" s="340"/>
      <c r="BH563" s="340"/>
      <c r="BI563" s="340"/>
      <c r="BJ563" s="340"/>
      <c r="BK563" s="340"/>
      <c r="BL563" s="340"/>
      <c r="BM563" s="340"/>
      <c r="BN563" s="340"/>
      <c r="BO563" s="340"/>
      <c r="BP563" s="340"/>
      <c r="BQ563" s="340"/>
      <c r="BR563" s="340"/>
      <c r="BS563" s="340"/>
      <c r="BT563" s="340"/>
      <c r="BU563" s="340"/>
      <c r="BV563" s="340"/>
      <c r="BW563" s="340"/>
      <c r="BX563" s="340"/>
      <c r="BY563" s="340"/>
      <c r="BZ563" s="341"/>
      <c r="CA563" s="341"/>
      <c r="CB563" s="341"/>
      <c r="CC563" s="341"/>
      <c r="CD563" s="341"/>
      <c r="CE563" s="341"/>
      <c r="CF563" s="341"/>
      <c r="CG563" s="341"/>
      <c r="CH563" s="341"/>
      <c r="CI563" s="341"/>
      <c r="CJ563" s="341"/>
      <c r="CK563" s="341"/>
      <c r="CL563" s="341"/>
      <c r="CM563" s="341"/>
      <c r="CN563" s="341"/>
      <c r="CO563" s="341"/>
      <c r="CP563" s="341"/>
      <c r="CQ563" s="341"/>
      <c r="CR563" s="341"/>
      <c r="CS563" s="341"/>
      <c r="CT563" s="341"/>
      <c r="CU563" s="341"/>
      <c r="CV563" s="341"/>
      <c r="CW563" s="341"/>
      <c r="CX563" s="341"/>
      <c r="CY563" s="341"/>
      <c r="CZ563" s="341"/>
    </row>
    <row r="564" s="345" customFormat="true" ht="25.15" customHeight="true" x14ac:dyDescent="0.2">
      <c r="C564" s="1077" t="s">
        <v>209</v>
      </c>
      <c r="D564" s="1078"/>
      <c r="E564" s="657">
        <v>3.0707866645756422E-3</v>
      </c>
      <c r="F564" s="612"/>
      <c r="G564" s="612"/>
      <c r="H564" s="1078" t="s">
        <v>321</v>
      </c>
      <c r="I564" s="1078"/>
      <c r="J564" s="658">
        <v>1.1397803612145803E-2</v>
      </c>
      <c r="K564" s="612"/>
      <c r="L564" s="612"/>
      <c r="M564" s="1078" t="s">
        <v>310</v>
      </c>
      <c r="N564" s="1078"/>
      <c r="O564" s="659">
        <v>9.3058407634957804E-2</v>
      </c>
      <c r="P564" s="612"/>
      <c r="Q564" s="612"/>
      <c r="Z564" s="338"/>
      <c r="AA564" s="338"/>
      <c r="AB564" s="338"/>
      <c r="AC564" s="338"/>
      <c r="AD564" s="338"/>
      <c r="AE564" s="338"/>
      <c r="AF564" s="338"/>
      <c r="AG564" s="338"/>
      <c r="AH564" s="338"/>
      <c r="AI564" s="338"/>
      <c r="AJ564" s="338"/>
      <c r="AK564" s="338"/>
      <c r="AL564" s="338"/>
      <c r="AM564" s="338"/>
      <c r="AN564" s="338"/>
      <c r="AO564" s="338"/>
      <c r="AP564" s="338"/>
      <c r="AQ564" s="338"/>
      <c r="AR564" s="338"/>
      <c r="AS564" s="338"/>
      <c r="AT564" s="338"/>
      <c r="AU564" s="338"/>
      <c r="AV564" s="338"/>
      <c r="AW564" s="338"/>
      <c r="AX564" s="338"/>
      <c r="AY564" s="338"/>
      <c r="AZ564" s="338"/>
      <c r="BA564" s="340"/>
      <c r="BB564" s="419"/>
      <c r="BC564" s="340"/>
      <c r="BD564" s="340"/>
      <c r="BE564" s="340"/>
      <c r="BF564" s="340"/>
      <c r="BG564" s="340"/>
      <c r="BH564" s="340"/>
      <c r="BI564" s="340"/>
      <c r="BJ564" s="340"/>
      <c r="BK564" s="340"/>
      <c r="BL564" s="340"/>
      <c r="BM564" s="340"/>
      <c r="BN564" s="340"/>
      <c r="BO564" s="340"/>
      <c r="BP564" s="340"/>
      <c r="BQ564" s="340"/>
      <c r="BR564" s="340"/>
      <c r="BS564" s="340"/>
      <c r="BT564" s="340"/>
      <c r="BU564" s="340"/>
      <c r="BV564" s="340"/>
      <c r="BW564" s="340"/>
      <c r="BX564" s="340"/>
      <c r="BY564" s="340"/>
      <c r="BZ564" s="341"/>
      <c r="CA564" s="341"/>
      <c r="CB564" s="341"/>
      <c r="CC564" s="341"/>
      <c r="CD564" s="341"/>
      <c r="CE564" s="341"/>
      <c r="CF564" s="341"/>
      <c r="CG564" s="341"/>
      <c r="CH564" s="341"/>
      <c r="CI564" s="341"/>
      <c r="CJ564" s="341"/>
      <c r="CK564" s="341"/>
      <c r="CL564" s="341"/>
      <c r="CM564" s="341"/>
      <c r="CN564" s="341"/>
      <c r="CO564" s="341"/>
      <c r="CP564" s="341"/>
      <c r="CQ564" s="341"/>
      <c r="CR564" s="341"/>
      <c r="CS564" s="341"/>
      <c r="CT564" s="341"/>
      <c r="CU564" s="341"/>
      <c r="CV564" s="341"/>
      <c r="CW564" s="341"/>
      <c r="CX564" s="341"/>
      <c r="CY564" s="341"/>
      <c r="CZ564" s="341"/>
    </row>
    <row r="565" s="345" customFormat="true" ht="25.15" customHeight="true" x14ac:dyDescent="0.2">
      <c r="C565" s="1077" t="s">
        <v>227</v>
      </c>
      <c r="D565" s="1078"/>
      <c r="E565" s="657">
        <v>-8.7995247540663419E-3</v>
      </c>
      <c r="F565" s="612"/>
      <c r="G565" s="612"/>
      <c r="H565" s="1078" t="s">
        <v>322</v>
      </c>
      <c r="I565" s="1078"/>
      <c r="J565" s="658">
        <v>4.2465461768457129E-3</v>
      </c>
      <c r="K565" s="612"/>
      <c r="L565" s="612"/>
      <c r="M565" s="1078" t="s">
        <v>313</v>
      </c>
      <c r="N565" s="1078"/>
      <c r="O565" s="659">
        <v>7.7569553705929245E-2</v>
      </c>
      <c r="P565" s="612"/>
      <c r="Q565" s="612"/>
      <c r="Z565" s="338"/>
      <c r="AA565" s="338"/>
      <c r="AB565" s="338"/>
      <c r="AC565" s="338"/>
      <c r="AD565" s="338"/>
      <c r="AE565" s="338"/>
      <c r="AF565" s="338"/>
      <c r="AG565" s="338"/>
      <c r="AH565" s="338"/>
      <c r="AI565" s="338"/>
      <c r="AJ565" s="338"/>
      <c r="AK565" s="338"/>
      <c r="AL565" s="338"/>
      <c r="AM565" s="338"/>
      <c r="AN565" s="338"/>
      <c r="AO565" s="338"/>
      <c r="AP565" s="338"/>
      <c r="AQ565" s="338"/>
      <c r="AR565" s="338"/>
      <c r="AS565" s="338"/>
      <c r="AT565" s="338"/>
      <c r="AU565" s="338"/>
      <c r="AV565" s="338"/>
      <c r="AW565" s="338"/>
      <c r="AX565" s="338"/>
      <c r="AY565" s="338"/>
      <c r="AZ565" s="338"/>
      <c r="BA565" s="340"/>
      <c r="BB565" s="419"/>
      <c r="BC565" s="340"/>
      <c r="BD565" s="340"/>
      <c r="BE565" s="340"/>
      <c r="BF565" s="340"/>
      <c r="BG565" s="340"/>
      <c r="BH565" s="340"/>
      <c r="BI565" s="340"/>
      <c r="BJ565" s="340"/>
      <c r="BK565" s="340"/>
      <c r="BL565" s="340"/>
      <c r="BM565" s="340"/>
      <c r="BN565" s="340"/>
      <c r="BO565" s="340"/>
      <c r="BP565" s="340"/>
      <c r="BQ565" s="340"/>
      <c r="BR565" s="340"/>
      <c r="BS565" s="340"/>
      <c r="BT565" s="340"/>
      <c r="BU565" s="340"/>
      <c r="BV565" s="340"/>
      <c r="BW565" s="340"/>
      <c r="BX565" s="340"/>
      <c r="BY565" s="340"/>
      <c r="BZ565" s="341"/>
      <c r="CA565" s="341"/>
      <c r="CB565" s="341"/>
      <c r="CC565" s="341"/>
      <c r="CD565" s="341"/>
      <c r="CE565" s="341"/>
      <c r="CF565" s="341"/>
      <c r="CG565" s="341"/>
      <c r="CH565" s="341"/>
      <c r="CI565" s="341"/>
      <c r="CJ565" s="341"/>
      <c r="CK565" s="341"/>
      <c r="CL565" s="341"/>
      <c r="CM565" s="341"/>
      <c r="CN565" s="341"/>
      <c r="CO565" s="341"/>
      <c r="CP565" s="341"/>
      <c r="CQ565" s="341"/>
      <c r="CR565" s="341"/>
      <c r="CS565" s="341"/>
      <c r="CT565" s="341"/>
      <c r="CU565" s="341"/>
      <c r="CV565" s="341"/>
      <c r="CW565" s="341"/>
      <c r="CX565" s="341"/>
      <c r="CY565" s="341"/>
      <c r="CZ565" s="341"/>
    </row>
    <row r="566" s="345" customFormat="true" ht="25.15" customHeight="true" x14ac:dyDescent="0.2">
      <c r="C566" s="1077" t="s">
        <v>339</v>
      </c>
      <c r="D566" s="1078"/>
      <c r="E566" s="657">
        <v>7.3201444070035134E-4</v>
      </c>
      <c r="F566" s="612"/>
      <c r="G566" s="612"/>
      <c r="H566" s="1078" t="s">
        <v>310</v>
      </c>
      <c r="I566" s="1078"/>
      <c r="J566" s="658">
        <v>8.9476129855830429E-3</v>
      </c>
      <c r="K566" s="612"/>
      <c r="L566" s="612"/>
      <c r="M566" s="1078" t="s">
        <v>338</v>
      </c>
      <c r="N566" s="1078"/>
      <c r="O566" s="659">
        <v>8.0179572467724749E-3</v>
      </c>
      <c r="P566" s="612"/>
      <c r="Q566" s="612"/>
      <c r="Z566" s="338"/>
      <c r="AA566" s="338"/>
      <c r="AB566" s="338"/>
      <c r="AC566" s="338"/>
      <c r="AD566" s="338"/>
      <c r="AE566" s="338"/>
      <c r="AF566" s="338"/>
      <c r="AG566" s="338"/>
      <c r="AH566" s="338"/>
      <c r="AI566" s="338"/>
      <c r="AJ566" s="338"/>
      <c r="AK566" s="338"/>
      <c r="AL566" s="338"/>
      <c r="AM566" s="338"/>
      <c r="AN566" s="338"/>
      <c r="AO566" s="338"/>
      <c r="AP566" s="338"/>
      <c r="AQ566" s="338"/>
      <c r="AR566" s="338"/>
      <c r="AS566" s="338"/>
      <c r="AT566" s="338"/>
      <c r="AU566" s="338"/>
      <c r="AV566" s="338"/>
      <c r="AW566" s="338"/>
      <c r="AX566" s="338"/>
      <c r="AY566" s="338"/>
      <c r="AZ566" s="338"/>
      <c r="BA566" s="340"/>
      <c r="BB566" s="419"/>
      <c r="BC566" s="340"/>
      <c r="BD566" s="340"/>
      <c r="BE566" s="340"/>
      <c r="BF566" s="340"/>
      <c r="BG566" s="340"/>
      <c r="BH566" s="340"/>
      <c r="BI566" s="340"/>
      <c r="BJ566" s="340"/>
      <c r="BK566" s="340"/>
      <c r="BL566" s="340"/>
      <c r="BM566" s="340"/>
      <c r="BN566" s="340"/>
      <c r="BO566" s="340"/>
      <c r="BP566" s="340"/>
      <c r="BQ566" s="340"/>
      <c r="BR566" s="340"/>
      <c r="BS566" s="340"/>
      <c r="BT566" s="340"/>
      <c r="BU566" s="340"/>
      <c r="BV566" s="340"/>
      <c r="BW566" s="340"/>
      <c r="BX566" s="340"/>
      <c r="BY566" s="340"/>
      <c r="BZ566" s="341"/>
      <c r="CA566" s="341"/>
      <c r="CB566" s="341"/>
      <c r="CC566" s="341"/>
      <c r="CD566" s="341"/>
      <c r="CE566" s="341"/>
      <c r="CF566" s="341"/>
      <c r="CG566" s="341"/>
      <c r="CH566" s="341"/>
      <c r="CI566" s="341"/>
      <c r="CJ566" s="341"/>
      <c r="CK566" s="341"/>
      <c r="CL566" s="341"/>
      <c r="CM566" s="341"/>
      <c r="CN566" s="341"/>
      <c r="CO566" s="341"/>
      <c r="CP566" s="341"/>
      <c r="CQ566" s="341"/>
      <c r="CR566" s="341"/>
      <c r="CS566" s="341"/>
      <c r="CT566" s="341"/>
      <c r="CU566" s="341"/>
      <c r="CV566" s="341"/>
      <c r="CW566" s="341"/>
      <c r="CX566" s="341"/>
      <c r="CY566" s="341"/>
      <c r="CZ566" s="341"/>
    </row>
    <row r="567" s="345" customFormat="true" ht="25.15" customHeight="true" x14ac:dyDescent="0.2">
      <c r="C567" s="1077" t="s">
        <v>333</v>
      </c>
      <c r="D567" s="1078"/>
      <c r="E567" s="657">
        <v>-1.7700379113098344E-3</v>
      </c>
      <c r="F567" s="612"/>
      <c r="G567" s="612"/>
      <c r="H567" s="1078" t="s">
        <v>313</v>
      </c>
      <c r="I567" s="1078"/>
      <c r="J567" s="658">
        <v>8.1070349463363816E-3</v>
      </c>
      <c r="K567" s="612"/>
      <c r="L567" s="612"/>
      <c r="M567" s="1078" t="s">
        <v>344</v>
      </c>
      <c r="N567" s="1078"/>
      <c r="O567" s="659">
        <v>3.1918464146626904E-3</v>
      </c>
      <c r="P567" s="612"/>
      <c r="Q567" s="612"/>
      <c r="Z567" s="338"/>
      <c r="AA567" s="338"/>
      <c r="AB567" s="338"/>
      <c r="AC567" s="338"/>
      <c r="AD567" s="338"/>
      <c r="AE567" s="338"/>
      <c r="AF567" s="338"/>
      <c r="AG567" s="338"/>
      <c r="AH567" s="338"/>
      <c r="AI567" s="338"/>
      <c r="AJ567" s="338"/>
      <c r="AK567" s="338"/>
      <c r="AL567" s="338"/>
      <c r="AM567" s="338"/>
      <c r="AN567" s="338"/>
      <c r="AO567" s="338"/>
      <c r="AP567" s="338"/>
      <c r="AQ567" s="338"/>
      <c r="AR567" s="338"/>
      <c r="AS567" s="338"/>
      <c r="AT567" s="338"/>
      <c r="AU567" s="338"/>
      <c r="AV567" s="338"/>
      <c r="AW567" s="338"/>
      <c r="AX567" s="338"/>
      <c r="AY567" s="338"/>
      <c r="AZ567" s="338"/>
      <c r="BA567" s="340"/>
      <c r="BB567" s="419"/>
      <c r="BC567" s="340"/>
      <c r="BD567" s="340"/>
      <c r="BE567" s="340"/>
      <c r="BF567" s="340"/>
      <c r="BG567" s="340"/>
      <c r="BH567" s="340"/>
      <c r="BI567" s="340"/>
      <c r="BJ567" s="340"/>
      <c r="BK567" s="340"/>
      <c r="BL567" s="340"/>
      <c r="BM567" s="340"/>
      <c r="BN567" s="340"/>
      <c r="BO567" s="340"/>
      <c r="BP567" s="340"/>
      <c r="BQ567" s="340"/>
      <c r="BR567" s="340"/>
      <c r="BS567" s="340"/>
      <c r="BT567" s="340"/>
      <c r="BU567" s="340"/>
      <c r="BV567" s="340"/>
      <c r="BW567" s="340"/>
      <c r="BX567" s="340"/>
      <c r="BY567" s="340"/>
      <c r="BZ567" s="341"/>
      <c r="CA567" s="341"/>
      <c r="CB567" s="341"/>
      <c r="CC567" s="341"/>
      <c r="CD567" s="341"/>
      <c r="CE567" s="341"/>
      <c r="CF567" s="341"/>
      <c r="CG567" s="341"/>
      <c r="CH567" s="341"/>
      <c r="CI567" s="341"/>
      <c r="CJ567" s="341"/>
      <c r="CK567" s="341"/>
      <c r="CL567" s="341"/>
      <c r="CM567" s="341"/>
      <c r="CN567" s="341"/>
      <c r="CO567" s="341"/>
      <c r="CP567" s="341"/>
      <c r="CQ567" s="341"/>
      <c r="CR567" s="341"/>
      <c r="CS567" s="341"/>
      <c r="CT567" s="341"/>
      <c r="CU567" s="341"/>
      <c r="CV567" s="341"/>
      <c r="CW567" s="341"/>
      <c r="CX567" s="341"/>
      <c r="CY567" s="341"/>
      <c r="CZ567" s="341"/>
    </row>
    <row r="568" s="345" customFormat="true" ht="25.15" customHeight="true" x14ac:dyDescent="0.2">
      <c r="C568" s="1077" t="s">
        <v>337</v>
      </c>
      <c r="D568" s="1078"/>
      <c r="E568" s="657">
        <v>-1.2674880906229889E-3</v>
      </c>
      <c r="F568" s="612"/>
      <c r="G568" s="612"/>
      <c r="H568" s="1078" t="s">
        <v>338</v>
      </c>
      <c r="I568" s="1078"/>
      <c r="J568" s="658">
        <v>5.0082470958463289E-4</v>
      </c>
      <c r="K568" s="612"/>
      <c r="L568" s="612"/>
      <c r="M568" s="1078" t="s">
        <v>286</v>
      </c>
      <c r="N568" s="1078"/>
      <c r="O568" s="659">
        <v>0.22358721463178938</v>
      </c>
      <c r="P568" s="612"/>
      <c r="Q568" s="612"/>
      <c r="Z568" s="338"/>
      <c r="AA568" s="338"/>
      <c r="AB568" s="338"/>
      <c r="AC568" s="338"/>
      <c r="AD568" s="338"/>
      <c r="AE568" s="338"/>
      <c r="AF568" s="338"/>
      <c r="AG568" s="338"/>
      <c r="AH568" s="338"/>
      <c r="AI568" s="338"/>
      <c r="AJ568" s="338"/>
      <c r="AK568" s="338"/>
      <c r="AL568" s="338"/>
      <c r="AM568" s="338"/>
      <c r="AN568" s="338"/>
      <c r="AO568" s="338"/>
      <c r="AP568" s="338"/>
      <c r="AQ568" s="338"/>
      <c r="AR568" s="338"/>
      <c r="AS568" s="338"/>
      <c r="AT568" s="338"/>
      <c r="AU568" s="338"/>
      <c r="AV568" s="338"/>
      <c r="AW568" s="338"/>
      <c r="AX568" s="338"/>
      <c r="AY568" s="338"/>
      <c r="AZ568" s="338"/>
      <c r="BA568" s="340"/>
      <c r="BB568" s="419"/>
      <c r="BC568" s="340"/>
      <c r="BD568" s="340"/>
      <c r="BE568" s="340"/>
      <c r="BF568" s="340"/>
      <c r="BG568" s="340"/>
      <c r="BH568" s="340"/>
      <c r="BI568" s="340"/>
      <c r="BJ568" s="340"/>
      <c r="BK568" s="340"/>
      <c r="BL568" s="340"/>
      <c r="BM568" s="340"/>
      <c r="BN568" s="340"/>
      <c r="BO568" s="340"/>
      <c r="BP568" s="340"/>
      <c r="BQ568" s="340"/>
      <c r="BR568" s="340"/>
      <c r="BS568" s="340"/>
      <c r="BT568" s="340"/>
      <c r="BU568" s="340"/>
      <c r="BV568" s="340"/>
      <c r="BW568" s="340"/>
      <c r="BX568" s="340"/>
      <c r="BY568" s="340"/>
      <c r="BZ568" s="341"/>
      <c r="CA568" s="341"/>
      <c r="CB568" s="341"/>
      <c r="CC568" s="341"/>
      <c r="CD568" s="341"/>
      <c r="CE568" s="341"/>
      <c r="CF568" s="341"/>
      <c r="CG568" s="341"/>
      <c r="CH568" s="341"/>
      <c r="CI568" s="341"/>
      <c r="CJ568" s="341"/>
      <c r="CK568" s="341"/>
      <c r="CL568" s="341"/>
      <c r="CM568" s="341"/>
      <c r="CN568" s="341"/>
      <c r="CO568" s="341"/>
      <c r="CP568" s="341"/>
      <c r="CQ568" s="341"/>
      <c r="CR568" s="341"/>
      <c r="CS568" s="341"/>
      <c r="CT568" s="341"/>
      <c r="CU568" s="341"/>
      <c r="CV568" s="341"/>
      <c r="CW568" s="341"/>
      <c r="CX568" s="341"/>
      <c r="CY568" s="341"/>
      <c r="CZ568" s="341"/>
    </row>
    <row r="569" s="345" customFormat="true" ht="25.15" customHeight="true" x14ac:dyDescent="0.2">
      <c r="C569" s="1077" t="s">
        <v>300</v>
      </c>
      <c r="D569" s="1078"/>
      <c r="E569" s="657">
        <v>2.2218912601963167E-2</v>
      </c>
      <c r="F569" s="612"/>
      <c r="G569" s="612"/>
      <c r="H569" s="1078" t="s">
        <v>344</v>
      </c>
      <c r="I569" s="1078"/>
      <c r="J569" s="658">
        <v>5.8354009902687526E-4</v>
      </c>
      <c r="K569" s="612"/>
      <c r="L569" s="612"/>
      <c r="M569" s="1078" t="s">
        <v>291</v>
      </c>
      <c r="N569" s="1078"/>
      <c r="O569" s="659">
        <v>0.21173374341694118</v>
      </c>
      <c r="P569" s="612"/>
      <c r="Q569" s="612"/>
      <c r="Z569" s="338"/>
      <c r="AA569" s="338"/>
      <c r="AB569" s="338"/>
      <c r="AC569" s="338"/>
      <c r="AD569" s="338"/>
      <c r="AE569" s="338"/>
      <c r="AF569" s="338"/>
      <c r="AG569" s="338"/>
      <c r="AH569" s="338"/>
      <c r="AI569" s="338"/>
      <c r="AJ569" s="338"/>
      <c r="AK569" s="338"/>
      <c r="AL569" s="338"/>
      <c r="AM569" s="338"/>
      <c r="AN569" s="338"/>
      <c r="AO569" s="338"/>
      <c r="AP569" s="338"/>
      <c r="AQ569" s="338"/>
      <c r="AR569" s="338"/>
      <c r="AS569" s="338"/>
      <c r="AT569" s="338"/>
      <c r="AU569" s="338"/>
      <c r="AV569" s="338"/>
      <c r="AW569" s="338"/>
      <c r="AX569" s="338"/>
      <c r="AY569" s="338"/>
      <c r="AZ569" s="338"/>
      <c r="BA569" s="340"/>
      <c r="BB569" s="419"/>
      <c r="BC569" s="340"/>
      <c r="BD569" s="340"/>
      <c r="BE569" s="340"/>
      <c r="BF569" s="340"/>
      <c r="BG569" s="340"/>
      <c r="BH569" s="340"/>
      <c r="BI569" s="340"/>
      <c r="BJ569" s="340"/>
      <c r="BK569" s="340"/>
      <c r="BL569" s="340"/>
      <c r="BM569" s="340"/>
      <c r="BN569" s="340"/>
      <c r="BO569" s="340"/>
      <c r="BP569" s="340"/>
      <c r="BQ569" s="340"/>
      <c r="BR569" s="340"/>
      <c r="BS569" s="340"/>
      <c r="BT569" s="340"/>
      <c r="BU569" s="340"/>
      <c r="BV569" s="340"/>
      <c r="BW569" s="340"/>
      <c r="BX569" s="340"/>
      <c r="BY569" s="340"/>
      <c r="BZ569" s="341"/>
      <c r="CA569" s="341"/>
      <c r="CB569" s="341"/>
      <c r="CC569" s="341"/>
      <c r="CD569" s="341"/>
      <c r="CE569" s="341"/>
      <c r="CF569" s="341"/>
      <c r="CG569" s="341"/>
      <c r="CH569" s="341"/>
      <c r="CI569" s="341"/>
      <c r="CJ569" s="341"/>
      <c r="CK569" s="341"/>
      <c r="CL569" s="341"/>
      <c r="CM569" s="341"/>
      <c r="CN569" s="341"/>
      <c r="CO569" s="341"/>
      <c r="CP569" s="341"/>
      <c r="CQ569" s="341"/>
      <c r="CR569" s="341"/>
      <c r="CS569" s="341"/>
      <c r="CT569" s="341"/>
      <c r="CU569" s="341"/>
      <c r="CV569" s="341"/>
      <c r="CW569" s="341"/>
      <c r="CX569" s="341"/>
      <c r="CY569" s="341"/>
      <c r="CZ569" s="341"/>
    </row>
    <row r="570" s="345" customFormat="true" ht="25.15" customHeight="true" x14ac:dyDescent="0.2">
      <c r="C570" s="1077" t="s">
        <v>304</v>
      </c>
      <c r="D570" s="1078"/>
      <c r="E570" s="657">
        <v>-1.5344433916955178E-2</v>
      </c>
      <c r="F570" s="612"/>
      <c r="G570" s="612"/>
      <c r="H570" s="1078" t="s">
        <v>286</v>
      </c>
      <c r="I570" s="1078"/>
      <c r="J570" s="658">
        <v>7.4947916924736679E-2</v>
      </c>
      <c r="K570" s="612"/>
      <c r="L570" s="612"/>
      <c r="M570" s="1078" t="s">
        <v>331</v>
      </c>
      <c r="N570" s="1078"/>
      <c r="O570" s="659">
        <v>2.9567665611161067E-3</v>
      </c>
      <c r="P570" s="612"/>
      <c r="Q570" s="612"/>
      <c r="Z570" s="338"/>
      <c r="AA570" s="338"/>
      <c r="AB570" s="338"/>
      <c r="AC570" s="338"/>
      <c r="AD570" s="338"/>
      <c r="AE570" s="338"/>
      <c r="AF570" s="338"/>
      <c r="AG570" s="338"/>
      <c r="AH570" s="338"/>
      <c r="AI570" s="338"/>
      <c r="AJ570" s="338"/>
      <c r="AK570" s="338"/>
      <c r="AL570" s="338"/>
      <c r="AM570" s="338"/>
      <c r="AN570" s="338"/>
      <c r="AO570" s="338"/>
      <c r="AP570" s="338"/>
      <c r="AQ570" s="338"/>
      <c r="AR570" s="338"/>
      <c r="AS570" s="338"/>
      <c r="AT570" s="338"/>
      <c r="AU570" s="338"/>
      <c r="AV570" s="338"/>
      <c r="AW570" s="338"/>
      <c r="AX570" s="338"/>
      <c r="AY570" s="338"/>
      <c r="AZ570" s="338"/>
      <c r="BA570" s="340"/>
      <c r="BB570" s="419"/>
      <c r="BC570" s="340"/>
      <c r="BD570" s="340"/>
      <c r="BE570" s="340"/>
      <c r="BF570" s="340"/>
      <c r="BG570" s="340"/>
      <c r="BH570" s="340"/>
      <c r="BI570" s="340"/>
      <c r="BJ570" s="340"/>
      <c r="BK570" s="340"/>
      <c r="BL570" s="340"/>
      <c r="BM570" s="340"/>
      <c r="BN570" s="340"/>
      <c r="BO570" s="340"/>
      <c r="BP570" s="340"/>
      <c r="BQ570" s="340"/>
      <c r="BR570" s="340"/>
      <c r="BS570" s="340"/>
      <c r="BT570" s="340"/>
      <c r="BU570" s="340"/>
      <c r="BV570" s="340"/>
      <c r="BW570" s="340"/>
      <c r="BX570" s="340"/>
      <c r="BY570" s="340"/>
      <c r="BZ570" s="341"/>
      <c r="CA570" s="341"/>
      <c r="CB570" s="341"/>
      <c r="CC570" s="341"/>
      <c r="CD570" s="341"/>
      <c r="CE570" s="341"/>
      <c r="CF570" s="341"/>
      <c r="CG570" s="341"/>
      <c r="CH570" s="341"/>
      <c r="CI570" s="341"/>
      <c r="CJ570" s="341"/>
      <c r="CK570" s="341"/>
      <c r="CL570" s="341"/>
      <c r="CM570" s="341"/>
      <c r="CN570" s="341"/>
      <c r="CO570" s="341"/>
      <c r="CP570" s="341"/>
      <c r="CQ570" s="341"/>
      <c r="CR570" s="341"/>
      <c r="CS570" s="341"/>
      <c r="CT570" s="341"/>
      <c r="CU570" s="341"/>
      <c r="CV570" s="341"/>
      <c r="CW570" s="341"/>
      <c r="CX570" s="341"/>
      <c r="CY570" s="341"/>
      <c r="CZ570" s="341"/>
    </row>
    <row r="571" s="345" customFormat="true" ht="25.15" customHeight="true" x14ac:dyDescent="0.2">
      <c r="C571" s="1077" t="s">
        <v>282</v>
      </c>
      <c r="D571" s="1078"/>
      <c r="E571" s="657">
        <v>6.8886290361316327E-2</v>
      </c>
      <c r="F571" s="612"/>
      <c r="G571" s="612"/>
      <c r="H571" s="1078" t="s">
        <v>291</v>
      </c>
      <c r="I571" s="1078"/>
      <c r="J571" s="658">
        <v>6.7567103474214324E-2</v>
      </c>
      <c r="K571" s="612"/>
      <c r="L571" s="612"/>
      <c r="M571" s="1078" t="s">
        <v>347</v>
      </c>
      <c r="N571" s="1078"/>
      <c r="O571" s="659">
        <v>6.9645399143848793E-4</v>
      </c>
      <c r="P571" s="612"/>
      <c r="Q571" s="612"/>
      <c r="Z571" s="338"/>
      <c r="AA571" s="338"/>
      <c r="AB571" s="338"/>
      <c r="AC571" s="338"/>
      <c r="AD571" s="338"/>
      <c r="AE571" s="338"/>
      <c r="AF571" s="338"/>
      <c r="AG571" s="338"/>
      <c r="AH571" s="338"/>
      <c r="AI571" s="338"/>
      <c r="AJ571" s="338"/>
      <c r="AK571" s="338"/>
      <c r="AL571" s="338"/>
      <c r="AM571" s="338"/>
      <c r="AN571" s="338"/>
      <c r="AO571" s="338"/>
      <c r="AP571" s="338"/>
      <c r="AQ571" s="338"/>
      <c r="AR571" s="338"/>
      <c r="AS571" s="338"/>
      <c r="AT571" s="338"/>
      <c r="AU571" s="338"/>
      <c r="AV571" s="338"/>
      <c r="AW571" s="338"/>
      <c r="AX571" s="338"/>
      <c r="AY571" s="338"/>
      <c r="AZ571" s="338"/>
      <c r="BA571" s="340"/>
      <c r="BB571" s="419"/>
      <c r="BC571" s="340"/>
      <c r="BD571" s="340"/>
      <c r="BE571" s="340"/>
      <c r="BF571" s="340"/>
      <c r="BG571" s="340"/>
      <c r="BH571" s="340"/>
      <c r="BI571" s="340"/>
      <c r="BJ571" s="340"/>
      <c r="BK571" s="340"/>
      <c r="BL571" s="340"/>
      <c r="BM571" s="340"/>
      <c r="BN571" s="340"/>
      <c r="BO571" s="340"/>
      <c r="BP571" s="340"/>
      <c r="BQ571" s="340"/>
      <c r="BR571" s="340"/>
      <c r="BS571" s="340"/>
      <c r="BT571" s="340"/>
      <c r="BU571" s="340"/>
      <c r="BV571" s="340"/>
      <c r="BW571" s="340"/>
      <c r="BX571" s="340"/>
      <c r="BY571" s="340"/>
      <c r="BZ571" s="341"/>
      <c r="CA571" s="341"/>
      <c r="CB571" s="341"/>
      <c r="CC571" s="341"/>
      <c r="CD571" s="341"/>
      <c r="CE571" s="341"/>
      <c r="CF571" s="341"/>
      <c r="CG571" s="341"/>
      <c r="CH571" s="341"/>
      <c r="CI571" s="341"/>
      <c r="CJ571" s="341"/>
      <c r="CK571" s="341"/>
      <c r="CL571" s="341"/>
      <c r="CM571" s="341"/>
      <c r="CN571" s="341"/>
      <c r="CO571" s="341"/>
      <c r="CP571" s="341"/>
      <c r="CQ571" s="341"/>
      <c r="CR571" s="341"/>
      <c r="CS571" s="341"/>
      <c r="CT571" s="341"/>
      <c r="CU571" s="341"/>
      <c r="CV571" s="341"/>
      <c r="CW571" s="341"/>
      <c r="CX571" s="341"/>
      <c r="CY571" s="341"/>
      <c r="CZ571" s="341"/>
    </row>
    <row r="572" s="345" customFormat="true" ht="25.15" customHeight="true" x14ac:dyDescent="0.2">
      <c r="C572" s="1077" t="s">
        <v>328</v>
      </c>
      <c r="D572" s="1078"/>
      <c r="E572" s="657">
        <v>3.0361377714611189E-3</v>
      </c>
      <c r="F572" s="612"/>
      <c r="G572" s="612"/>
      <c r="H572" s="1078" t="s">
        <v>331</v>
      </c>
      <c r="I572" s="1078"/>
      <c r="J572" s="658">
        <v>7.401713659439718E-3</v>
      </c>
      <c r="K572" s="612"/>
      <c r="L572" s="612"/>
      <c r="M572" s="1078" t="s">
        <v>284</v>
      </c>
      <c r="N572" s="1078"/>
      <c r="O572" s="659">
        <v>0.28448384044493463</v>
      </c>
      <c r="P572" s="612"/>
      <c r="Q572" s="612"/>
      <c r="Z572" s="338"/>
      <c r="AA572" s="338"/>
      <c r="AB572" s="338"/>
      <c r="AC572" s="338"/>
      <c r="AD572" s="338"/>
      <c r="AE572" s="338"/>
      <c r="AF572" s="338"/>
      <c r="AG572" s="338"/>
      <c r="AH572" s="338"/>
      <c r="AI572" s="338"/>
      <c r="AJ572" s="338"/>
      <c r="AK572" s="338"/>
      <c r="AL572" s="338"/>
      <c r="AM572" s="338"/>
      <c r="AN572" s="338"/>
      <c r="AO572" s="338"/>
      <c r="AP572" s="338"/>
      <c r="AQ572" s="338"/>
      <c r="AR572" s="338"/>
      <c r="AS572" s="338"/>
      <c r="AT572" s="338"/>
      <c r="AU572" s="338"/>
      <c r="AV572" s="338"/>
      <c r="AW572" s="338"/>
      <c r="AX572" s="338"/>
      <c r="AY572" s="338"/>
      <c r="AZ572" s="338"/>
      <c r="BA572" s="340"/>
      <c r="BB572" s="419"/>
      <c r="BC572" s="340"/>
      <c r="BD572" s="340"/>
      <c r="BE572" s="340"/>
      <c r="BF572" s="340"/>
      <c r="BG572" s="340"/>
      <c r="BH572" s="340"/>
      <c r="BI572" s="340"/>
      <c r="BJ572" s="340"/>
      <c r="BK572" s="340"/>
      <c r="BL572" s="340"/>
      <c r="BM572" s="340"/>
      <c r="BN572" s="340"/>
      <c r="BO572" s="340"/>
      <c r="BP572" s="340"/>
      <c r="BQ572" s="340"/>
      <c r="BR572" s="340"/>
      <c r="BS572" s="340"/>
      <c r="BT572" s="340"/>
      <c r="BU572" s="340"/>
      <c r="BV572" s="340"/>
      <c r="BW572" s="340"/>
      <c r="BX572" s="340"/>
      <c r="BY572" s="340"/>
      <c r="BZ572" s="341"/>
      <c r="CA572" s="341"/>
      <c r="CB572" s="341"/>
      <c r="CC572" s="341"/>
      <c r="CD572" s="341"/>
      <c r="CE572" s="341"/>
      <c r="CF572" s="341"/>
      <c r="CG572" s="341"/>
      <c r="CH572" s="341"/>
      <c r="CI572" s="341"/>
      <c r="CJ572" s="341"/>
      <c r="CK572" s="341"/>
      <c r="CL572" s="341"/>
      <c r="CM572" s="341"/>
      <c r="CN572" s="341"/>
      <c r="CO572" s="341"/>
      <c r="CP572" s="341"/>
      <c r="CQ572" s="341"/>
      <c r="CR572" s="341"/>
      <c r="CS572" s="341"/>
      <c r="CT572" s="341"/>
      <c r="CU572" s="341"/>
      <c r="CV572" s="341"/>
      <c r="CW572" s="341"/>
      <c r="CX572" s="341"/>
      <c r="CY572" s="341"/>
      <c r="CZ572" s="341"/>
    </row>
    <row r="573" s="345" customFormat="true" ht="25.15" customHeight="true" x14ac:dyDescent="0.2">
      <c r="C573" s="1077" t="s">
        <v>319</v>
      </c>
      <c r="D573" s="1078"/>
      <c r="E573" s="657">
        <v>4.5637983296470232E-3</v>
      </c>
      <c r="F573" s="612"/>
      <c r="G573" s="612"/>
      <c r="H573" s="1078" t="s">
        <v>284</v>
      </c>
      <c r="I573" s="1078"/>
      <c r="J573" s="658">
        <v>7.8329401633378218E-2</v>
      </c>
      <c r="K573" s="612"/>
      <c r="L573" s="612"/>
      <c r="M573" s="1078" t="s">
        <v>294</v>
      </c>
      <c r="N573" s="1078"/>
      <c r="O573" s="659">
        <v>0.20722646484437088</v>
      </c>
      <c r="P573" s="612"/>
      <c r="Q573" s="612"/>
      <c r="Z573" s="338"/>
      <c r="AA573" s="338"/>
      <c r="AB573" s="338"/>
      <c r="AC573" s="338"/>
      <c r="AD573" s="338"/>
      <c r="AE573" s="338"/>
      <c r="AF573" s="338"/>
      <c r="AG573" s="338"/>
      <c r="AH573" s="338"/>
      <c r="AI573" s="338"/>
      <c r="AJ573" s="338"/>
      <c r="AK573" s="338"/>
      <c r="AL573" s="338"/>
      <c r="AM573" s="338"/>
      <c r="AN573" s="338"/>
      <c r="AO573" s="338"/>
      <c r="AP573" s="338"/>
      <c r="AQ573" s="338"/>
      <c r="AR573" s="338"/>
      <c r="AS573" s="338"/>
      <c r="AT573" s="338"/>
      <c r="AU573" s="338"/>
      <c r="AV573" s="338"/>
      <c r="AW573" s="338"/>
      <c r="AX573" s="338"/>
      <c r="AY573" s="338"/>
      <c r="AZ573" s="338"/>
      <c r="BA573" s="340"/>
      <c r="BB573" s="419"/>
      <c r="BC573" s="340"/>
      <c r="BD573" s="340"/>
      <c r="BE573" s="340"/>
      <c r="BF573" s="340"/>
      <c r="BG573" s="340"/>
      <c r="BH573" s="340"/>
      <c r="BI573" s="340"/>
      <c r="BJ573" s="340"/>
      <c r="BK573" s="340"/>
      <c r="BL573" s="340"/>
      <c r="BM573" s="340"/>
      <c r="BN573" s="340"/>
      <c r="BO573" s="340"/>
      <c r="BP573" s="340"/>
      <c r="BQ573" s="340"/>
      <c r="BR573" s="340"/>
      <c r="BS573" s="340"/>
      <c r="BT573" s="340"/>
      <c r="BU573" s="340"/>
      <c r="BV573" s="340"/>
      <c r="BW573" s="340"/>
      <c r="BX573" s="340"/>
      <c r="BY573" s="340"/>
      <c r="BZ573" s="341"/>
      <c r="CA573" s="341"/>
      <c r="CB573" s="341"/>
      <c r="CC573" s="341"/>
      <c r="CD573" s="341"/>
      <c r="CE573" s="341"/>
      <c r="CF573" s="341"/>
      <c r="CG573" s="341"/>
      <c r="CH573" s="341"/>
      <c r="CI573" s="341"/>
      <c r="CJ573" s="341"/>
      <c r="CK573" s="341"/>
      <c r="CL573" s="341"/>
      <c r="CM573" s="341"/>
      <c r="CN573" s="341"/>
      <c r="CO573" s="341"/>
      <c r="CP573" s="341"/>
      <c r="CQ573" s="341"/>
      <c r="CR573" s="341"/>
      <c r="CS573" s="341"/>
      <c r="CT573" s="341"/>
      <c r="CU573" s="341"/>
      <c r="CV573" s="341"/>
      <c r="CW573" s="341"/>
      <c r="CX573" s="341"/>
      <c r="CY573" s="341"/>
      <c r="CZ573" s="341"/>
    </row>
    <row r="574" s="345" customFormat="true" ht="25.15" customHeight="true" x14ac:dyDescent="0.2">
      <c r="C574" s="1077" t="s">
        <v>301</v>
      </c>
      <c r="D574" s="1078"/>
      <c r="E574" s="657">
        <v>2.1950130854401183E-2</v>
      </c>
      <c r="F574" s="612"/>
      <c r="G574" s="612"/>
      <c r="H574" s="1078" t="s">
        <v>294</v>
      </c>
      <c r="I574" s="1078"/>
      <c r="J574" s="658">
        <v>7.0438348029507061E-2</v>
      </c>
      <c r="K574" s="612"/>
      <c r="L574" s="612"/>
      <c r="M574" s="1078" t="s">
        <v>326</v>
      </c>
      <c r="N574" s="1078"/>
      <c r="O574" s="659">
        <v>2.3043747698062222E-2</v>
      </c>
      <c r="P574" s="612"/>
      <c r="Q574" s="612"/>
      <c r="Z574" s="338"/>
      <c r="AA574" s="338"/>
      <c r="AB574" s="338"/>
      <c r="AC574" s="338"/>
      <c r="AD574" s="338"/>
      <c r="AE574" s="338"/>
      <c r="AF574" s="338"/>
      <c r="AG574" s="338"/>
      <c r="AH574" s="338"/>
      <c r="AI574" s="338"/>
      <c r="AJ574" s="338"/>
      <c r="AK574" s="338"/>
      <c r="AL574" s="338"/>
      <c r="AM574" s="338"/>
      <c r="AN574" s="338"/>
      <c r="AO574" s="338"/>
      <c r="AP574" s="338"/>
      <c r="AQ574" s="338"/>
      <c r="AR574" s="338"/>
      <c r="AS574" s="338"/>
      <c r="AT574" s="338"/>
      <c r="AU574" s="338"/>
      <c r="AV574" s="338"/>
      <c r="AW574" s="338"/>
      <c r="AX574" s="338"/>
      <c r="AY574" s="338"/>
      <c r="AZ574" s="338"/>
      <c r="BA574" s="340"/>
      <c r="BB574" s="419"/>
      <c r="BC574" s="340"/>
      <c r="BD574" s="340"/>
      <c r="BE574" s="340"/>
      <c r="BF574" s="340"/>
      <c r="BG574" s="340"/>
      <c r="BH574" s="340"/>
      <c r="BI574" s="340"/>
      <c r="BJ574" s="340"/>
      <c r="BK574" s="340"/>
      <c r="BL574" s="340"/>
      <c r="BM574" s="340"/>
      <c r="BN574" s="340"/>
      <c r="BO574" s="340"/>
      <c r="BP574" s="340"/>
      <c r="BQ574" s="340"/>
      <c r="BR574" s="340"/>
      <c r="BS574" s="340"/>
      <c r="BT574" s="340"/>
      <c r="BU574" s="340"/>
      <c r="BV574" s="340"/>
      <c r="BW574" s="340"/>
      <c r="BX574" s="340"/>
      <c r="BY574" s="340"/>
      <c r="BZ574" s="341"/>
      <c r="CA574" s="341"/>
      <c r="CB574" s="341"/>
      <c r="CC574" s="341"/>
      <c r="CD574" s="341"/>
      <c r="CE574" s="341"/>
      <c r="CF574" s="341"/>
      <c r="CG574" s="341"/>
      <c r="CH574" s="341"/>
      <c r="CI574" s="341"/>
      <c r="CJ574" s="341"/>
      <c r="CK574" s="341"/>
      <c r="CL574" s="341"/>
      <c r="CM574" s="341"/>
      <c r="CN574" s="341"/>
      <c r="CO574" s="341"/>
      <c r="CP574" s="341"/>
      <c r="CQ574" s="341"/>
      <c r="CR574" s="341"/>
      <c r="CS574" s="341"/>
      <c r="CT574" s="341"/>
      <c r="CU574" s="341"/>
      <c r="CV574" s="341"/>
      <c r="CW574" s="341"/>
      <c r="CX574" s="341"/>
      <c r="CY574" s="341"/>
      <c r="CZ574" s="341"/>
    </row>
    <row r="575" s="345" customFormat="true" ht="25.15" customHeight="true" x14ac:dyDescent="0.2">
      <c r="C575" s="1077" t="s">
        <v>307</v>
      </c>
      <c r="D575" s="1078"/>
      <c r="E575" s="657">
        <v>1.5320710324412561E-2</v>
      </c>
      <c r="F575" s="612"/>
      <c r="G575" s="612"/>
      <c r="H575" s="1078" t="s">
        <v>326</v>
      </c>
      <c r="I575" s="1078"/>
      <c r="J575" s="658">
        <v>7.1025191531695854E-3</v>
      </c>
      <c r="K575" s="612"/>
      <c r="L575" s="612"/>
      <c r="M575" s="1078" t="s">
        <v>345</v>
      </c>
      <c r="N575" s="1078"/>
      <c r="O575" s="659">
        <v>1.1982090103207458E-3</v>
      </c>
      <c r="P575" s="612"/>
      <c r="Q575" s="612"/>
      <c r="Z575" s="338"/>
      <c r="AA575" s="338"/>
      <c r="AB575" s="338"/>
      <c r="AC575" s="338"/>
      <c r="AD575" s="338"/>
      <c r="AE575" s="338"/>
      <c r="AF575" s="338"/>
      <c r="AG575" s="338"/>
      <c r="AH575" s="338"/>
      <c r="AI575" s="338"/>
      <c r="AJ575" s="338"/>
      <c r="AK575" s="338"/>
      <c r="AL575" s="338"/>
      <c r="AM575" s="338"/>
      <c r="AN575" s="338"/>
      <c r="AO575" s="338"/>
      <c r="AP575" s="338"/>
      <c r="AQ575" s="338"/>
      <c r="AR575" s="338"/>
      <c r="AS575" s="338"/>
      <c r="AT575" s="338"/>
      <c r="AU575" s="338"/>
      <c r="AV575" s="338"/>
      <c r="AW575" s="338"/>
      <c r="AX575" s="338"/>
      <c r="AY575" s="338"/>
      <c r="AZ575" s="338"/>
      <c r="BA575" s="340"/>
      <c r="BB575" s="419"/>
      <c r="BC575" s="340"/>
      <c r="BD575" s="340"/>
      <c r="BE575" s="340"/>
      <c r="BF575" s="340"/>
      <c r="BG575" s="340"/>
      <c r="BH575" s="340"/>
      <c r="BI575" s="340"/>
      <c r="BJ575" s="340"/>
      <c r="BK575" s="340"/>
      <c r="BL575" s="340"/>
      <c r="BM575" s="340"/>
      <c r="BN575" s="340"/>
      <c r="BO575" s="340"/>
      <c r="BP575" s="340"/>
      <c r="BQ575" s="340"/>
      <c r="BR575" s="340"/>
      <c r="BS575" s="340"/>
      <c r="BT575" s="340"/>
      <c r="BU575" s="340"/>
      <c r="BV575" s="340"/>
      <c r="BW575" s="340"/>
      <c r="BX575" s="340"/>
      <c r="BY575" s="340"/>
      <c r="BZ575" s="341"/>
      <c r="CA575" s="341"/>
      <c r="CB575" s="341"/>
      <c r="CC575" s="341"/>
      <c r="CD575" s="341"/>
      <c r="CE575" s="341"/>
      <c r="CF575" s="341"/>
      <c r="CG575" s="341"/>
      <c r="CH575" s="341"/>
      <c r="CI575" s="341"/>
      <c r="CJ575" s="341"/>
      <c r="CK575" s="341"/>
      <c r="CL575" s="341"/>
      <c r="CM575" s="341"/>
      <c r="CN575" s="341"/>
      <c r="CO575" s="341"/>
      <c r="CP575" s="341"/>
      <c r="CQ575" s="341"/>
      <c r="CR575" s="341"/>
      <c r="CS575" s="341"/>
      <c r="CT575" s="341"/>
      <c r="CU575" s="341"/>
      <c r="CV575" s="341"/>
      <c r="CW575" s="341"/>
      <c r="CX575" s="341"/>
      <c r="CY575" s="341"/>
      <c r="CZ575" s="341"/>
    </row>
    <row r="576" s="345" customFormat="true" ht="25.15" customHeight="true" x14ac:dyDescent="0.2">
      <c r="C576" s="1077" t="s">
        <v>314</v>
      </c>
      <c r="D576" s="1078"/>
      <c r="E576" s="657">
        <v>1.0846519492350647E-2</v>
      </c>
      <c r="F576" s="612"/>
      <c r="G576" s="612"/>
      <c r="H576" s="1078" t="s">
        <v>299</v>
      </c>
      <c r="I576" s="1078"/>
      <c r="J576" s="658">
        <v>9.7093521865411845E-3</v>
      </c>
      <c r="K576" s="612"/>
      <c r="L576" s="612"/>
      <c r="M576" s="1078" t="s">
        <v>299</v>
      </c>
      <c r="N576" s="1078"/>
      <c r="O576" s="659">
        <v>0.12784742954529832</v>
      </c>
      <c r="P576" s="612"/>
      <c r="Q576" s="612"/>
      <c r="Z576" s="338"/>
      <c r="AA576" s="338"/>
      <c r="AB576" s="338"/>
      <c r="AC576" s="338"/>
      <c r="AD576" s="338"/>
      <c r="AE576" s="338"/>
      <c r="AF576" s="338"/>
      <c r="AG576" s="338"/>
      <c r="AH576" s="338"/>
      <c r="AI576" s="338"/>
      <c r="AJ576" s="338"/>
      <c r="AK576" s="338"/>
      <c r="AL576" s="338"/>
      <c r="AM576" s="338"/>
      <c r="AN576" s="338"/>
      <c r="AO576" s="338"/>
      <c r="AP576" s="338"/>
      <c r="AQ576" s="338"/>
      <c r="AR576" s="338"/>
      <c r="AS576" s="338"/>
      <c r="AT576" s="338"/>
      <c r="AU576" s="338"/>
      <c r="AV576" s="338"/>
      <c r="AW576" s="338"/>
      <c r="AX576" s="338"/>
      <c r="AY576" s="338"/>
      <c r="AZ576" s="338"/>
      <c r="BA576" s="340"/>
      <c r="BB576" s="419"/>
      <c r="BC576" s="340"/>
      <c r="BD576" s="340"/>
      <c r="BE576" s="340"/>
      <c r="BF576" s="340"/>
      <c r="BG576" s="340"/>
      <c r="BH576" s="340"/>
      <c r="BI576" s="340"/>
      <c r="BJ576" s="340"/>
      <c r="BK576" s="340"/>
      <c r="BL576" s="340"/>
      <c r="BM576" s="340"/>
      <c r="BN576" s="340"/>
      <c r="BO576" s="340"/>
      <c r="BP576" s="340"/>
      <c r="BQ576" s="340"/>
      <c r="BR576" s="340"/>
      <c r="BS576" s="340"/>
      <c r="BT576" s="340"/>
      <c r="BU576" s="340"/>
      <c r="BV576" s="340"/>
      <c r="BW576" s="340"/>
      <c r="BX576" s="340"/>
      <c r="BY576" s="340"/>
      <c r="BZ576" s="341"/>
      <c r="CA576" s="341"/>
      <c r="CB576" s="341"/>
      <c r="CC576" s="341"/>
      <c r="CD576" s="341"/>
      <c r="CE576" s="341"/>
      <c r="CF576" s="341"/>
      <c r="CG576" s="341"/>
      <c r="CH576" s="341"/>
      <c r="CI576" s="341"/>
      <c r="CJ576" s="341"/>
      <c r="CK576" s="341"/>
      <c r="CL576" s="341"/>
      <c r="CM576" s="341"/>
      <c r="CN576" s="341"/>
      <c r="CO576" s="341"/>
      <c r="CP576" s="341"/>
      <c r="CQ576" s="341"/>
      <c r="CR576" s="341"/>
      <c r="CS576" s="341"/>
      <c r="CT576" s="341"/>
      <c r="CU576" s="341"/>
      <c r="CV576" s="341"/>
      <c r="CW576" s="341"/>
      <c r="CX576" s="341"/>
      <c r="CY576" s="341"/>
      <c r="CZ576" s="341"/>
    </row>
    <row r="577" s="345" customFormat="true" ht="25.15" customHeight="true" x14ac:dyDescent="0.2">
      <c r="C577" s="1077" t="s">
        <v>318</v>
      </c>
      <c r="D577" s="1078"/>
      <c r="E577" s="657">
        <v>5.0275127484191657E-3</v>
      </c>
      <c r="F577" s="612"/>
      <c r="G577" s="612"/>
      <c r="H577" s="1078" t="s">
        <v>306</v>
      </c>
      <c r="I577" s="1078"/>
      <c r="J577" s="658">
        <v>7.9967957563027176E-3</v>
      </c>
      <c r="K577" s="612"/>
      <c r="L577" s="612"/>
      <c r="M577" s="1078" t="s">
        <v>306</v>
      </c>
      <c r="N577" s="1078"/>
      <c r="O577" s="659">
        <v>0.11518641252676894</v>
      </c>
      <c r="P577" s="612"/>
      <c r="Q577" s="612"/>
      <c r="Z577" s="338"/>
      <c r="AA577" s="338"/>
      <c r="AB577" s="338"/>
      <c r="AC577" s="338"/>
      <c r="AD577" s="338"/>
      <c r="AE577" s="338"/>
      <c r="AF577" s="338"/>
      <c r="AG577" s="338"/>
      <c r="AH577" s="338"/>
      <c r="AI577" s="338"/>
      <c r="AJ577" s="338"/>
      <c r="AK577" s="338"/>
      <c r="AL577" s="338"/>
      <c r="AM577" s="338"/>
      <c r="AN577" s="338"/>
      <c r="AO577" s="338"/>
      <c r="AP577" s="338"/>
      <c r="AQ577" s="338"/>
      <c r="AR577" s="338"/>
      <c r="AS577" s="338"/>
      <c r="AT577" s="338"/>
      <c r="AU577" s="338"/>
      <c r="AV577" s="338"/>
      <c r="AW577" s="338"/>
      <c r="AX577" s="338"/>
      <c r="AY577" s="338"/>
      <c r="AZ577" s="338"/>
      <c r="BA577" s="340"/>
      <c r="BB577" s="419"/>
      <c r="BC577" s="340"/>
      <c r="BD577" s="340"/>
      <c r="BE577" s="340"/>
      <c r="BF577" s="340"/>
      <c r="BG577" s="340"/>
      <c r="BH577" s="340"/>
      <c r="BI577" s="340"/>
      <c r="BJ577" s="340"/>
      <c r="BK577" s="340"/>
      <c r="BL577" s="340"/>
      <c r="BM577" s="340"/>
      <c r="BN577" s="340"/>
      <c r="BO577" s="340"/>
      <c r="BP577" s="340"/>
      <c r="BQ577" s="340"/>
      <c r="BR577" s="340"/>
      <c r="BS577" s="340"/>
      <c r="BT577" s="340"/>
      <c r="BU577" s="340"/>
      <c r="BV577" s="340"/>
      <c r="BW577" s="340"/>
      <c r="BX577" s="340"/>
      <c r="BY577" s="340"/>
      <c r="BZ577" s="341"/>
      <c r="CA577" s="341"/>
      <c r="CB577" s="341"/>
      <c r="CC577" s="341"/>
      <c r="CD577" s="341"/>
      <c r="CE577" s="341"/>
      <c r="CF577" s="341"/>
      <c r="CG577" s="341"/>
      <c r="CH577" s="341"/>
      <c r="CI577" s="341"/>
      <c r="CJ577" s="341"/>
      <c r="CK577" s="341"/>
      <c r="CL577" s="341"/>
      <c r="CM577" s="341"/>
      <c r="CN577" s="341"/>
      <c r="CO577" s="341"/>
      <c r="CP577" s="341"/>
      <c r="CQ577" s="341"/>
      <c r="CR577" s="341"/>
      <c r="CS577" s="341"/>
      <c r="CT577" s="341"/>
      <c r="CU577" s="341"/>
      <c r="CV577" s="341"/>
      <c r="CW577" s="341"/>
      <c r="CX577" s="341"/>
      <c r="CY577" s="341"/>
      <c r="CZ577" s="341"/>
    </row>
    <row r="578" s="345" customFormat="true" ht="25.15" customHeight="true" x14ac:dyDescent="0.2">
      <c r="C578" s="1077" t="s">
        <v>336</v>
      </c>
      <c r="D578" s="1078"/>
      <c r="E578" s="657">
        <v>1.7067239013945539E-3</v>
      </c>
      <c r="F578" s="612"/>
      <c r="G578" s="612"/>
      <c r="H578" s="1078" t="s">
        <v>341</v>
      </c>
      <c r="I578" s="1078"/>
      <c r="J578" s="658">
        <v>3.6466840923529303E-3</v>
      </c>
      <c r="K578" s="612"/>
      <c r="L578" s="612"/>
      <c r="M578" s="1078" t="s">
        <v>341</v>
      </c>
      <c r="N578" s="1078"/>
      <c r="O578" s="659">
        <v>5.1187619125325195E-3</v>
      </c>
      <c r="P578" s="612"/>
      <c r="Q578" s="612"/>
      <c r="Z578" s="338"/>
      <c r="AA578" s="338"/>
      <c r="AB578" s="338"/>
      <c r="AC578" s="338"/>
      <c r="AD578" s="338"/>
      <c r="AE578" s="338"/>
      <c r="AF578" s="338"/>
      <c r="AG578" s="338"/>
      <c r="AH578" s="338"/>
      <c r="AI578" s="338"/>
      <c r="AJ578" s="338"/>
      <c r="AK578" s="338"/>
      <c r="AL578" s="338"/>
      <c r="AM578" s="338"/>
      <c r="AN578" s="338"/>
      <c r="AO578" s="338"/>
      <c r="AP578" s="338"/>
      <c r="AQ578" s="338"/>
      <c r="AR578" s="338"/>
      <c r="AS578" s="338"/>
      <c r="AT578" s="338"/>
      <c r="AU578" s="338"/>
      <c r="AV578" s="338"/>
      <c r="AW578" s="338"/>
      <c r="AX578" s="338"/>
      <c r="AY578" s="338"/>
      <c r="AZ578" s="338"/>
      <c r="BA578" s="340"/>
      <c r="BB578" s="419"/>
      <c r="BC578" s="340"/>
      <c r="BD578" s="340"/>
      <c r="BE578" s="340"/>
      <c r="BF578" s="340"/>
      <c r="BG578" s="340"/>
      <c r="BH578" s="340"/>
      <c r="BI578" s="340"/>
      <c r="BJ578" s="340"/>
      <c r="BK578" s="340"/>
      <c r="BL578" s="340"/>
      <c r="BM578" s="340"/>
      <c r="BN578" s="340"/>
      <c r="BO578" s="340"/>
      <c r="BP578" s="340"/>
      <c r="BQ578" s="340"/>
      <c r="BR578" s="340"/>
      <c r="BS578" s="340"/>
      <c r="BT578" s="340"/>
      <c r="BU578" s="340"/>
      <c r="BV578" s="340"/>
      <c r="BW578" s="340"/>
      <c r="BX578" s="340"/>
      <c r="BY578" s="340"/>
      <c r="BZ578" s="341"/>
      <c r="CA578" s="341"/>
      <c r="CB578" s="341"/>
      <c r="CC578" s="341"/>
      <c r="CD578" s="341"/>
      <c r="CE578" s="341"/>
      <c r="CF578" s="341"/>
      <c r="CG578" s="341"/>
      <c r="CH578" s="341"/>
      <c r="CI578" s="341"/>
      <c r="CJ578" s="341"/>
      <c r="CK578" s="341"/>
      <c r="CL578" s="341"/>
      <c r="CM578" s="341"/>
      <c r="CN578" s="341"/>
      <c r="CO578" s="341"/>
      <c r="CP578" s="341"/>
      <c r="CQ578" s="341"/>
      <c r="CR578" s="341"/>
      <c r="CS578" s="341"/>
      <c r="CT578" s="341"/>
      <c r="CU578" s="341"/>
      <c r="CV578" s="341"/>
      <c r="CW578" s="341"/>
      <c r="CX578" s="341"/>
      <c r="CY578" s="341"/>
      <c r="CZ578" s="341"/>
    </row>
    <row r="579" s="345" customFormat="true" ht="25.15" customHeight="true" x14ac:dyDescent="0.2">
      <c r="C579" s="1077" t="s">
        <v>329</v>
      </c>
      <c r="D579" s="1078"/>
      <c r="E579" s="657">
        <v>2.0677438114468341E-3</v>
      </c>
      <c r="F579" s="612"/>
      <c r="G579" s="612"/>
      <c r="H579" s="1078" t="s">
        <v>346</v>
      </c>
      <c r="I579" s="1078"/>
      <c r="J579" s="658">
        <v>5.152205118587438E-4</v>
      </c>
      <c r="K579" s="612"/>
      <c r="L579" s="612"/>
      <c r="M579" s="1078" t="s">
        <v>346</v>
      </c>
      <c r="N579" s="1078"/>
      <c r="O579" s="659">
        <v>8.3673470108563904E-5</v>
      </c>
      <c r="P579" s="612"/>
      <c r="Q579" s="612"/>
      <c r="Z579" s="338"/>
      <c r="AA579" s="338"/>
      <c r="AB579" s="338"/>
      <c r="AC579" s="338"/>
      <c r="AD579" s="338"/>
      <c r="AE579" s="338"/>
      <c r="AF579" s="338"/>
      <c r="AG579" s="338"/>
      <c r="AH579" s="338"/>
      <c r="AI579" s="338"/>
      <c r="AJ579" s="338"/>
      <c r="AK579" s="338"/>
      <c r="AL579" s="338"/>
      <c r="AM579" s="338"/>
      <c r="AN579" s="338"/>
      <c r="AO579" s="338"/>
      <c r="AP579" s="338"/>
      <c r="AQ579" s="338"/>
      <c r="AR579" s="338"/>
      <c r="AS579" s="338"/>
      <c r="AT579" s="338"/>
      <c r="AU579" s="338"/>
      <c r="AV579" s="338"/>
      <c r="AW579" s="338"/>
      <c r="AX579" s="338"/>
      <c r="AY579" s="338"/>
      <c r="AZ579" s="338"/>
      <c r="BA579" s="340"/>
      <c r="BB579" s="419"/>
      <c r="BC579" s="340"/>
      <c r="BD579" s="340"/>
      <c r="BE579" s="340"/>
      <c r="BF579" s="340"/>
      <c r="BG579" s="340"/>
      <c r="BH579" s="340"/>
      <c r="BI579" s="340"/>
      <c r="BJ579" s="340"/>
      <c r="BK579" s="340"/>
      <c r="BL579" s="340"/>
      <c r="BM579" s="340"/>
      <c r="BN579" s="340"/>
      <c r="BO579" s="340"/>
      <c r="BP579" s="340"/>
      <c r="BQ579" s="340"/>
      <c r="BR579" s="340"/>
      <c r="BS579" s="340"/>
      <c r="BT579" s="340"/>
      <c r="BU579" s="340"/>
      <c r="BV579" s="340"/>
      <c r="BW579" s="340"/>
      <c r="BX579" s="340"/>
      <c r="BY579" s="340"/>
      <c r="BZ579" s="341"/>
      <c r="CA579" s="341"/>
      <c r="CB579" s="341"/>
      <c r="CC579" s="341"/>
      <c r="CD579" s="341"/>
      <c r="CE579" s="341"/>
      <c r="CF579" s="341"/>
      <c r="CG579" s="341"/>
      <c r="CH579" s="341"/>
      <c r="CI579" s="341"/>
      <c r="CJ579" s="341"/>
      <c r="CK579" s="341"/>
      <c r="CL579" s="341"/>
      <c r="CM579" s="341"/>
      <c r="CN579" s="341"/>
      <c r="CO579" s="341"/>
      <c r="CP579" s="341"/>
      <c r="CQ579" s="341"/>
      <c r="CR579" s="341"/>
      <c r="CS579" s="341"/>
      <c r="CT579" s="341"/>
      <c r="CU579" s="341"/>
      <c r="CV579" s="341"/>
      <c r="CW579" s="341"/>
      <c r="CX579" s="341"/>
      <c r="CY579" s="341"/>
      <c r="CZ579" s="341"/>
    </row>
    <row r="580" s="345" customFormat="true" ht="25.15" customHeight="true" x14ac:dyDescent="0.2">
      <c r="C580" s="1077" t="s">
        <v>292</v>
      </c>
      <c r="D580" s="1078"/>
      <c r="E580" s="657">
        <v>4.000483484336733E-2</v>
      </c>
      <c r="F580" s="612"/>
      <c r="G580" s="612"/>
      <c r="H580" s="1078" t="s">
        <v>297</v>
      </c>
      <c r="I580" s="1078"/>
      <c r="J580" s="658">
        <v>5.1592344115085467E-2</v>
      </c>
      <c r="K580" s="612"/>
      <c r="L580" s="612"/>
      <c r="M580" s="1078" t="s">
        <v>297</v>
      </c>
      <c r="N580" s="1078"/>
      <c r="O580" s="659">
        <v>0.20070323431561549</v>
      </c>
      <c r="P580" s="612"/>
      <c r="Q580" s="612"/>
      <c r="Z580" s="338"/>
      <c r="AA580" s="338"/>
      <c r="AB580" s="338"/>
      <c r="AC580" s="338"/>
      <c r="AD580" s="338"/>
      <c r="AE580" s="338"/>
      <c r="AF580" s="338"/>
      <c r="AG580" s="338"/>
      <c r="AH580" s="338"/>
      <c r="AI580" s="338"/>
      <c r="AJ580" s="338"/>
      <c r="AK580" s="338"/>
      <c r="AL580" s="338"/>
      <c r="AM580" s="338"/>
      <c r="AN580" s="338"/>
      <c r="AO580" s="338"/>
      <c r="AP580" s="338"/>
      <c r="AQ580" s="338"/>
      <c r="AR580" s="338"/>
      <c r="AS580" s="338"/>
      <c r="AT580" s="338"/>
      <c r="AU580" s="338"/>
      <c r="AV580" s="338"/>
      <c r="AW580" s="338"/>
      <c r="AX580" s="338"/>
      <c r="AY580" s="338"/>
      <c r="AZ580" s="338"/>
      <c r="BA580" s="340"/>
      <c r="BB580" s="419"/>
      <c r="BC580" s="340"/>
      <c r="BD580" s="340"/>
      <c r="BE580" s="340"/>
      <c r="BF580" s="340"/>
      <c r="BG580" s="340"/>
      <c r="BH580" s="340"/>
      <c r="BI580" s="340"/>
      <c r="BJ580" s="340"/>
      <c r="BK580" s="340"/>
      <c r="BL580" s="340"/>
      <c r="BM580" s="340"/>
      <c r="BN580" s="340"/>
      <c r="BO580" s="340"/>
      <c r="BP580" s="340"/>
      <c r="BQ580" s="340"/>
      <c r="BR580" s="340"/>
      <c r="BS580" s="340"/>
      <c r="BT580" s="340"/>
      <c r="BU580" s="340"/>
      <c r="BV580" s="340"/>
      <c r="BW580" s="340"/>
      <c r="BX580" s="340"/>
      <c r="BY580" s="340"/>
      <c r="BZ580" s="341"/>
      <c r="CA580" s="341"/>
      <c r="CB580" s="341"/>
      <c r="CC580" s="341"/>
      <c r="CD580" s="341"/>
      <c r="CE580" s="341"/>
      <c r="CF580" s="341"/>
      <c r="CG580" s="341"/>
      <c r="CH580" s="341"/>
      <c r="CI580" s="341"/>
      <c r="CJ580" s="341"/>
      <c r="CK580" s="341"/>
      <c r="CL580" s="341"/>
      <c r="CM580" s="341"/>
      <c r="CN580" s="341"/>
      <c r="CO580" s="341"/>
      <c r="CP580" s="341"/>
      <c r="CQ580" s="341"/>
      <c r="CR580" s="341"/>
      <c r="CS580" s="341"/>
      <c r="CT580" s="341"/>
      <c r="CU580" s="341"/>
      <c r="CV580" s="341"/>
      <c r="CW580" s="341"/>
      <c r="CX580" s="341"/>
      <c r="CY580" s="341"/>
      <c r="CZ580" s="341"/>
    </row>
    <row r="581" s="345" customFormat="true" ht="25.15" customHeight="true" x14ac:dyDescent="0.2">
      <c r="C581" s="1077" t="s">
        <v>289</v>
      </c>
      <c r="D581" s="1078"/>
      <c r="E581" s="657">
        <v>-5.170917646341238E-2</v>
      </c>
      <c r="F581" s="612"/>
      <c r="G581" s="612"/>
      <c r="H581" s="1078" t="s">
        <v>305</v>
      </c>
      <c r="I581" s="1078"/>
      <c r="J581" s="658">
        <v>3.5226536155134235E-2</v>
      </c>
      <c r="K581" s="612"/>
      <c r="L581" s="612"/>
      <c r="M581" s="1078" t="s">
        <v>305</v>
      </c>
      <c r="N581" s="1078"/>
      <c r="O581" s="659">
        <v>4.0332946465467708E-2</v>
      </c>
      <c r="P581" s="612"/>
      <c r="Q581" s="612"/>
      <c r="Z581" s="338"/>
      <c r="AA581" s="338"/>
      <c r="AB581" s="338"/>
      <c r="AC581" s="338"/>
      <c r="AD581" s="338"/>
      <c r="AE581" s="338"/>
      <c r="AF581" s="338"/>
      <c r="AG581" s="338"/>
      <c r="AH581" s="338"/>
      <c r="AI581" s="338"/>
      <c r="AJ581" s="338"/>
      <c r="AK581" s="338"/>
      <c r="AL581" s="338"/>
      <c r="AM581" s="338"/>
      <c r="AN581" s="338"/>
      <c r="AO581" s="338"/>
      <c r="AP581" s="338"/>
      <c r="AQ581" s="338"/>
      <c r="AR581" s="338"/>
      <c r="AS581" s="338"/>
      <c r="AT581" s="338"/>
      <c r="AU581" s="338"/>
      <c r="AV581" s="338"/>
      <c r="AW581" s="338"/>
      <c r="AX581" s="338"/>
      <c r="AY581" s="338"/>
      <c r="AZ581" s="338"/>
      <c r="BA581" s="340"/>
      <c r="BB581" s="419"/>
      <c r="BC581" s="340"/>
      <c r="BD581" s="340"/>
      <c r="BE581" s="340"/>
      <c r="BF581" s="340"/>
      <c r="BG581" s="340"/>
      <c r="BH581" s="340"/>
      <c r="BI581" s="340"/>
      <c r="BJ581" s="340"/>
      <c r="BK581" s="340"/>
      <c r="BL581" s="340"/>
      <c r="BM581" s="340"/>
      <c r="BN581" s="340"/>
      <c r="BO581" s="340"/>
      <c r="BP581" s="340"/>
      <c r="BQ581" s="340"/>
      <c r="BR581" s="340"/>
      <c r="BS581" s="340"/>
      <c r="BT581" s="340"/>
      <c r="BU581" s="340"/>
      <c r="BV581" s="340"/>
      <c r="BW581" s="340"/>
      <c r="BX581" s="340"/>
      <c r="BY581" s="340"/>
      <c r="BZ581" s="341"/>
      <c r="CA581" s="341"/>
      <c r="CB581" s="341"/>
      <c r="CC581" s="341"/>
      <c r="CD581" s="341"/>
      <c r="CE581" s="341"/>
      <c r="CF581" s="341"/>
      <c r="CG581" s="341"/>
      <c r="CH581" s="341"/>
      <c r="CI581" s="341"/>
      <c r="CJ581" s="341"/>
      <c r="CK581" s="341"/>
      <c r="CL581" s="341"/>
      <c r="CM581" s="341"/>
      <c r="CN581" s="341"/>
      <c r="CO581" s="341"/>
      <c r="CP581" s="341"/>
      <c r="CQ581" s="341"/>
      <c r="CR581" s="341"/>
      <c r="CS581" s="341"/>
      <c r="CT581" s="341"/>
      <c r="CU581" s="341"/>
      <c r="CV581" s="341"/>
      <c r="CW581" s="341"/>
      <c r="CX581" s="341"/>
      <c r="CY581" s="341"/>
      <c r="CZ581" s="341"/>
    </row>
    <row r="582" s="345" customFormat="true" ht="25.15" customHeight="true" x14ac:dyDescent="0.2">
      <c r="C582" s="1077" t="s">
        <v>340</v>
      </c>
      <c r="D582" s="1078"/>
      <c r="E582" s="657">
        <v>6.7330565284955807E-4</v>
      </c>
      <c r="F582" s="612"/>
      <c r="G582" s="612"/>
      <c r="H582" s="1078" t="s">
        <v>317</v>
      </c>
      <c r="I582" s="1078"/>
      <c r="J582" s="658">
        <v>1.0208335103073158E-2</v>
      </c>
      <c r="K582" s="612"/>
      <c r="L582" s="612"/>
      <c r="M582" s="1078" t="s">
        <v>317</v>
      </c>
      <c r="N582" s="1078"/>
      <c r="O582" s="659">
        <v>3.9789885408464419E-2</v>
      </c>
      <c r="P582" s="612"/>
      <c r="Q582" s="612"/>
      <c r="Z582" s="338"/>
      <c r="AA582" s="338"/>
      <c r="AB582" s="338"/>
      <c r="AC582" s="338"/>
      <c r="AD582" s="338"/>
      <c r="AE582" s="338"/>
      <c r="AF582" s="338"/>
      <c r="AG582" s="338"/>
      <c r="AH582" s="338"/>
      <c r="AI582" s="338"/>
      <c r="AJ582" s="338"/>
      <c r="AK582" s="338"/>
      <c r="AL582" s="338"/>
      <c r="AM582" s="338"/>
      <c r="AN582" s="338"/>
      <c r="AO582" s="338"/>
      <c r="AP582" s="338"/>
      <c r="AQ582" s="338"/>
      <c r="AR582" s="338"/>
      <c r="AS582" s="338"/>
      <c r="AT582" s="338"/>
      <c r="AU582" s="338"/>
      <c r="AV582" s="338"/>
      <c r="AW582" s="338"/>
      <c r="AX582" s="338"/>
      <c r="AY582" s="338"/>
      <c r="AZ582" s="338"/>
      <c r="BA582" s="340"/>
      <c r="BB582" s="419"/>
      <c r="BC582" s="340"/>
      <c r="BD582" s="340"/>
      <c r="BE582" s="340"/>
      <c r="BF582" s="340"/>
      <c r="BG582" s="340"/>
      <c r="BH582" s="340"/>
      <c r="BI582" s="340"/>
      <c r="BJ582" s="340"/>
      <c r="BK582" s="340"/>
      <c r="BL582" s="340"/>
      <c r="BM582" s="340"/>
      <c r="BN582" s="340"/>
      <c r="BO582" s="340"/>
      <c r="BP582" s="340"/>
      <c r="BQ582" s="340"/>
      <c r="BR582" s="340"/>
      <c r="BS582" s="340"/>
      <c r="BT582" s="340"/>
      <c r="BU582" s="340"/>
      <c r="BV582" s="340"/>
      <c r="BW582" s="340"/>
      <c r="BX582" s="340"/>
      <c r="BY582" s="340"/>
      <c r="BZ582" s="341"/>
      <c r="CA582" s="341"/>
      <c r="CB582" s="341"/>
      <c r="CC582" s="341"/>
      <c r="CD582" s="341"/>
      <c r="CE582" s="341"/>
      <c r="CF582" s="341"/>
      <c r="CG582" s="341"/>
      <c r="CH582" s="341"/>
      <c r="CI582" s="341"/>
      <c r="CJ582" s="341"/>
      <c r="CK582" s="341"/>
      <c r="CL582" s="341"/>
      <c r="CM582" s="341"/>
      <c r="CN582" s="341"/>
      <c r="CO582" s="341"/>
      <c r="CP582" s="341"/>
      <c r="CQ582" s="341"/>
      <c r="CR582" s="341"/>
      <c r="CS582" s="341"/>
      <c r="CT582" s="341"/>
      <c r="CU582" s="341"/>
      <c r="CV582" s="341"/>
      <c r="CW582" s="341"/>
      <c r="CX582" s="341"/>
      <c r="CY582" s="341"/>
      <c r="CZ582" s="341"/>
    </row>
    <row r="583" s="345" customFormat="true" ht="25.15" customHeight="true" x14ac:dyDescent="0.2">
      <c r="C583" s="1077" t="s">
        <v>278</v>
      </c>
      <c r="D583" s="1078"/>
      <c r="E583" s="657">
        <v>-6.692238309658588E-2</v>
      </c>
      <c r="F583" s="612"/>
      <c r="G583" s="612"/>
      <c r="H583" s="1078" t="s">
        <v>332</v>
      </c>
      <c r="I583" s="1078"/>
      <c r="J583" s="661">
        <v>3.7433147479071813E-3</v>
      </c>
      <c r="K583" s="612"/>
      <c r="L583" s="612"/>
      <c r="M583" s="1078" t="s">
        <v>332</v>
      </c>
      <c r="N583" s="1078"/>
      <c r="O583" s="662">
        <v>1.0348264526255115E-2</v>
      </c>
      <c r="P583" s="612"/>
      <c r="Q583" s="612"/>
      <c r="Z583" s="338"/>
      <c r="AA583" s="338"/>
      <c r="AB583" s="338"/>
      <c r="AC583" s="338"/>
      <c r="AD583" s="338"/>
      <c r="AE583" s="338"/>
      <c r="AF583" s="338"/>
      <c r="AG583" s="338"/>
      <c r="AH583" s="338"/>
      <c r="AI583" s="338"/>
      <c r="AJ583" s="338"/>
      <c r="AK583" s="338"/>
      <c r="AL583" s="338"/>
      <c r="AM583" s="338"/>
      <c r="AN583" s="338"/>
      <c r="AO583" s="338"/>
      <c r="AP583" s="338"/>
      <c r="AQ583" s="338"/>
      <c r="AR583" s="338"/>
      <c r="AS583" s="338"/>
      <c r="AT583" s="338"/>
      <c r="AU583" s="338"/>
      <c r="AV583" s="338"/>
      <c r="AW583" s="338"/>
      <c r="AX583" s="338"/>
      <c r="AY583" s="338"/>
      <c r="AZ583" s="338"/>
      <c r="BA583" s="340"/>
      <c r="BB583" s="419"/>
      <c r="BC583" s="340"/>
      <c r="BD583" s="340"/>
      <c r="BE583" s="340"/>
      <c r="BF583" s="340"/>
      <c r="BG583" s="340"/>
      <c r="BH583" s="340"/>
      <c r="BI583" s="340"/>
      <c r="BJ583" s="340"/>
      <c r="BK583" s="340"/>
      <c r="BL583" s="340"/>
      <c r="BM583" s="340"/>
      <c r="BN583" s="340"/>
      <c r="BO583" s="340"/>
      <c r="BP583" s="340"/>
      <c r="BQ583" s="340"/>
      <c r="BR583" s="340"/>
      <c r="BS583" s="340"/>
      <c r="BT583" s="340"/>
      <c r="BU583" s="340"/>
      <c r="BV583" s="340"/>
      <c r="BW583" s="340"/>
      <c r="BX583" s="340"/>
      <c r="BY583" s="340"/>
      <c r="BZ583" s="341"/>
      <c r="CA583" s="341"/>
      <c r="CB583" s="341"/>
      <c r="CC583" s="341"/>
      <c r="CD583" s="341"/>
      <c r="CE583" s="341"/>
      <c r="CF583" s="341"/>
      <c r="CG583" s="341"/>
      <c r="CH583" s="341"/>
      <c r="CI583" s="341"/>
      <c r="CJ583" s="341"/>
      <c r="CK583" s="341"/>
      <c r="CL583" s="341"/>
      <c r="CM583" s="341"/>
      <c r="CN583" s="341"/>
      <c r="CO583" s="341"/>
      <c r="CP583" s="341"/>
      <c r="CQ583" s="341"/>
      <c r="CR583" s="341"/>
      <c r="CS583" s="341"/>
      <c r="CT583" s="341"/>
      <c r="CU583" s="341"/>
      <c r="CV583" s="341"/>
      <c r="CW583" s="341"/>
      <c r="CX583" s="341"/>
      <c r="CY583" s="341"/>
      <c r="CZ583" s="341"/>
    </row>
    <row r="584" s="345" customFormat="true" ht="25.15" customHeight="true" x14ac:dyDescent="0.2">
      <c r="C584" s="1077" t="s">
        <v>298</v>
      </c>
      <c r="D584" s="1078"/>
      <c r="E584" s="657">
        <v>3.2091651965009807E-2</v>
      </c>
      <c r="F584" s="612"/>
      <c r="G584" s="612"/>
      <c r="H584" s="1078"/>
      <c r="I584" s="1078"/>
      <c r="J584" s="612"/>
      <c r="K584" s="612"/>
      <c r="L584" s="612"/>
      <c r="M584" s="1078"/>
      <c r="N584" s="1078"/>
      <c r="O584" s="612"/>
      <c r="P584" s="612"/>
      <c r="Q584" s="612"/>
      <c r="Z584" s="338"/>
      <c r="AA584" s="338"/>
      <c r="AB584" s="338"/>
      <c r="AC584" s="338"/>
      <c r="AD584" s="338"/>
      <c r="AE584" s="338"/>
      <c r="AF584" s="338"/>
      <c r="AG584" s="338"/>
      <c r="AH584" s="338"/>
      <c r="AI584" s="338"/>
      <c r="AJ584" s="338"/>
      <c r="AK584" s="338"/>
      <c r="AL584" s="338"/>
      <c r="AM584" s="338"/>
      <c r="AN584" s="338"/>
      <c r="AO584" s="338"/>
      <c r="AP584" s="338"/>
      <c r="AQ584" s="338"/>
      <c r="AR584" s="338"/>
      <c r="AS584" s="338"/>
      <c r="AT584" s="338"/>
      <c r="AU584" s="338"/>
      <c r="AV584" s="338"/>
      <c r="AW584" s="338"/>
      <c r="AX584" s="338"/>
      <c r="AY584" s="338"/>
      <c r="AZ584" s="338"/>
      <c r="BA584" s="340"/>
      <c r="BB584" s="419"/>
      <c r="BC584" s="340"/>
      <c r="BD584" s="340"/>
      <c r="BE584" s="340"/>
      <c r="BF584" s="340"/>
      <c r="BG584" s="340"/>
      <c r="BH584" s="340"/>
      <c r="BI584" s="340"/>
      <c r="BJ584" s="340"/>
      <c r="BK584" s="340"/>
      <c r="BL584" s="340"/>
      <c r="BM584" s="340"/>
      <c r="BN584" s="340"/>
      <c r="BO584" s="340"/>
      <c r="BP584" s="340"/>
      <c r="BQ584" s="340"/>
      <c r="BR584" s="340"/>
      <c r="BS584" s="340"/>
      <c r="BT584" s="340"/>
      <c r="BU584" s="340"/>
      <c r="BV584" s="340"/>
      <c r="BW584" s="340"/>
      <c r="BX584" s="340"/>
      <c r="BY584" s="340"/>
      <c r="BZ584" s="341"/>
      <c r="CA584" s="341"/>
      <c r="CB584" s="341"/>
      <c r="CC584" s="341"/>
      <c r="CD584" s="341"/>
      <c r="CE584" s="341"/>
      <c r="CF584" s="341"/>
      <c r="CG584" s="341"/>
      <c r="CH584" s="341"/>
      <c r="CI584" s="341"/>
      <c r="CJ584" s="341"/>
      <c r="CK584" s="341"/>
      <c r="CL584" s="341"/>
      <c r="CM584" s="341"/>
      <c r="CN584" s="341"/>
      <c r="CO584" s="341"/>
      <c r="CP584" s="341"/>
      <c r="CQ584" s="341"/>
      <c r="CR584" s="341"/>
      <c r="CS584" s="341"/>
      <c r="CT584" s="341"/>
      <c r="CU584" s="341"/>
      <c r="CV584" s="341"/>
      <c r="CW584" s="341"/>
      <c r="CX584" s="341"/>
      <c r="CY584" s="341"/>
      <c r="CZ584" s="341"/>
    </row>
    <row r="585" s="345" customFormat="true" ht="25.15" customHeight="true" x14ac:dyDescent="0.2">
      <c r="C585" s="1077" t="s">
        <v>279</v>
      </c>
      <c r="D585" s="1078"/>
      <c r="E585" s="657">
        <v>3.2160088147321096E-2</v>
      </c>
      <c r="F585" s="612"/>
      <c r="G585" s="612"/>
      <c r="H585" s="1078"/>
      <c r="I585" s="1078"/>
      <c r="J585" s="612"/>
      <c r="K585" s="612"/>
      <c r="L585" s="612"/>
      <c r="M585" s="1078"/>
      <c r="N585" s="1078"/>
      <c r="O585" s="612"/>
      <c r="P585" s="612"/>
      <c r="Q585" s="612"/>
      <c r="Z585" s="338"/>
      <c r="AA585" s="338"/>
      <c r="AB585" s="338"/>
      <c r="AC585" s="338"/>
      <c r="AD585" s="338"/>
      <c r="AE585" s="338"/>
      <c r="AF585" s="338"/>
      <c r="AG585" s="338"/>
      <c r="AH585" s="338"/>
      <c r="AI585" s="338"/>
      <c r="AJ585" s="338"/>
      <c r="AK585" s="338"/>
      <c r="AL585" s="338"/>
      <c r="AM585" s="338"/>
      <c r="AN585" s="338"/>
      <c r="AO585" s="338"/>
      <c r="AP585" s="338"/>
      <c r="AQ585" s="338"/>
      <c r="AR585" s="338"/>
      <c r="AS585" s="338"/>
      <c r="AT585" s="338"/>
      <c r="AU585" s="338"/>
      <c r="AV585" s="338"/>
      <c r="AW585" s="338"/>
      <c r="AX585" s="338"/>
      <c r="AY585" s="338"/>
      <c r="AZ585" s="338"/>
      <c r="BA585" s="340"/>
      <c r="BB585" s="419"/>
      <c r="BC585" s="340"/>
      <c r="BD585" s="340"/>
      <c r="BE585" s="340"/>
      <c r="BF585" s="340"/>
      <c r="BG585" s="340"/>
      <c r="BH585" s="340"/>
      <c r="BI585" s="340"/>
      <c r="BJ585" s="340"/>
      <c r="BK585" s="340"/>
      <c r="BL585" s="340"/>
      <c r="BM585" s="340"/>
      <c r="BN585" s="340"/>
      <c r="BO585" s="340"/>
      <c r="BP585" s="340"/>
      <c r="BQ585" s="340"/>
      <c r="BR585" s="340"/>
      <c r="BS585" s="340"/>
      <c r="BT585" s="340"/>
      <c r="BU585" s="340"/>
      <c r="BV585" s="340"/>
      <c r="BW585" s="340"/>
      <c r="BX585" s="340"/>
      <c r="BY585" s="340"/>
      <c r="BZ585" s="341"/>
      <c r="CA585" s="341"/>
      <c r="CB585" s="341"/>
      <c r="CC585" s="341"/>
      <c r="CD585" s="341"/>
      <c r="CE585" s="341"/>
      <c r="CF585" s="341"/>
      <c r="CG585" s="341"/>
      <c r="CH585" s="341"/>
      <c r="CI585" s="341"/>
      <c r="CJ585" s="341"/>
      <c r="CK585" s="341"/>
      <c r="CL585" s="341"/>
      <c r="CM585" s="341"/>
      <c r="CN585" s="341"/>
      <c r="CO585" s="341"/>
      <c r="CP585" s="341"/>
      <c r="CQ585" s="341"/>
      <c r="CR585" s="341"/>
      <c r="CS585" s="341"/>
      <c r="CT585" s="341"/>
      <c r="CU585" s="341"/>
      <c r="CV585" s="341"/>
      <c r="CW585" s="341"/>
      <c r="CX585" s="341"/>
      <c r="CY585" s="341"/>
      <c r="CZ585" s="341"/>
    </row>
    <row r="586" s="345" customFormat="true" ht="25.15" customHeight="true" x14ac:dyDescent="0.2">
      <c r="C586" s="1077" t="s">
        <v>311</v>
      </c>
      <c r="D586" s="1078"/>
      <c r="E586" s="657">
        <v>1.1160704514751688E-2</v>
      </c>
      <c r="F586" s="612"/>
      <c r="G586" s="612"/>
      <c r="H586" s="1078" t="s">
        <v>234</v>
      </c>
      <c r="I586" s="1078"/>
      <c r="J586" s="1078"/>
      <c r="K586" s="1078"/>
      <c r="L586" s="1078"/>
      <c r="M586" s="1078" t="s">
        <v>234</v>
      </c>
      <c r="N586" s="1078"/>
      <c r="O586" s="1078"/>
      <c r="P586" s="1078"/>
      <c r="Q586" s="1078"/>
      <c r="Z586" s="338"/>
      <c r="AA586" s="338"/>
      <c r="AB586" s="338"/>
      <c r="AC586" s="338"/>
      <c r="AD586" s="338"/>
      <c r="AE586" s="338"/>
      <c r="AF586" s="338"/>
      <c r="AG586" s="338"/>
      <c r="AH586" s="338"/>
      <c r="AI586" s="338"/>
      <c r="AJ586" s="338"/>
      <c r="AK586" s="338"/>
      <c r="AL586" s="338"/>
      <c r="AM586" s="338"/>
      <c r="AN586" s="338"/>
      <c r="AO586" s="338"/>
      <c r="AP586" s="338"/>
      <c r="AQ586" s="338"/>
      <c r="AR586" s="338"/>
      <c r="AS586" s="338"/>
      <c r="AT586" s="338"/>
      <c r="AU586" s="338"/>
      <c r="AV586" s="338"/>
      <c r="AW586" s="338"/>
      <c r="AX586" s="338"/>
      <c r="AY586" s="338"/>
      <c r="AZ586" s="338"/>
      <c r="BA586" s="340"/>
      <c r="BB586" s="419"/>
      <c r="BC586" s="340"/>
      <c r="BD586" s="340"/>
      <c r="BE586" s="340"/>
      <c r="BF586" s="340"/>
      <c r="BG586" s="340"/>
      <c r="BH586" s="340"/>
      <c r="BI586" s="340"/>
      <c r="BJ586" s="340"/>
      <c r="BK586" s="340"/>
      <c r="BL586" s="340"/>
      <c r="BM586" s="340"/>
      <c r="BN586" s="340"/>
      <c r="BO586" s="340"/>
      <c r="BP586" s="340"/>
      <c r="BQ586" s="340"/>
      <c r="BR586" s="340"/>
      <c r="BS586" s="340"/>
      <c r="BT586" s="340"/>
      <c r="BU586" s="340"/>
      <c r="BV586" s="340"/>
      <c r="BW586" s="340"/>
      <c r="BX586" s="340"/>
      <c r="BY586" s="340"/>
      <c r="BZ586" s="341"/>
      <c r="CA586" s="341"/>
      <c r="CB586" s="341"/>
      <c r="CC586" s="341"/>
      <c r="CD586" s="341"/>
      <c r="CE586" s="341"/>
      <c r="CF586" s="341"/>
      <c r="CG586" s="341"/>
      <c r="CH586" s="341"/>
      <c r="CI586" s="341"/>
      <c r="CJ586" s="341"/>
      <c r="CK586" s="341"/>
      <c r="CL586" s="341"/>
      <c r="CM586" s="341"/>
      <c r="CN586" s="341"/>
      <c r="CO586" s="341"/>
      <c r="CP586" s="341"/>
      <c r="CQ586" s="341"/>
      <c r="CR586" s="341"/>
      <c r="CS586" s="341"/>
      <c r="CT586" s="341"/>
      <c r="CU586" s="341"/>
      <c r="CV586" s="341"/>
      <c r="CW586" s="341"/>
      <c r="CX586" s="341"/>
      <c r="CY586" s="341"/>
      <c r="CZ586" s="341"/>
    </row>
    <row r="587" s="345" customFormat="true" ht="25.15" customHeight="true" x14ac:dyDescent="0.2">
      <c r="C587" s="1077" t="s">
        <v>323</v>
      </c>
      <c r="D587" s="1078"/>
      <c r="E587" s="657">
        <v>-3.4734706463267627E-3</v>
      </c>
      <c r="F587" s="612"/>
      <c r="G587" s="612"/>
      <c r="H587" s="1078" t="s">
        <v>207</v>
      </c>
      <c r="I587" s="1078"/>
      <c r="J587" s="1080" t="s">
        <v>235</v>
      </c>
      <c r="K587" s="1081"/>
      <c r="L587" s="1082"/>
      <c r="M587" s="1078" t="s">
        <v>207</v>
      </c>
      <c r="N587" s="1078"/>
      <c r="O587" s="1080" t="s">
        <v>235</v>
      </c>
      <c r="P587" s="1081"/>
      <c r="Q587" s="1082"/>
      <c r="Z587" s="338"/>
      <c r="AA587" s="338"/>
      <c r="AB587" s="338"/>
      <c r="AC587" s="338"/>
      <c r="AD587" s="338"/>
      <c r="AE587" s="338"/>
      <c r="AF587" s="338"/>
      <c r="AG587" s="338"/>
      <c r="AH587" s="338"/>
      <c r="AI587" s="338"/>
      <c r="AJ587" s="338"/>
      <c r="AK587" s="338"/>
      <c r="AL587" s="338"/>
      <c r="AM587" s="338"/>
      <c r="AN587" s="338"/>
      <c r="AO587" s="338"/>
      <c r="AP587" s="338"/>
      <c r="AQ587" s="338"/>
      <c r="AR587" s="338"/>
      <c r="AS587" s="338"/>
      <c r="AT587" s="338"/>
      <c r="AU587" s="338"/>
      <c r="AV587" s="338"/>
      <c r="AW587" s="338"/>
      <c r="AX587" s="338"/>
      <c r="AY587" s="338"/>
      <c r="AZ587" s="338"/>
      <c r="BA587" s="340"/>
      <c r="BB587" s="419"/>
      <c r="BC587" s="340"/>
      <c r="BD587" s="340"/>
      <c r="BE587" s="340"/>
      <c r="BF587" s="340"/>
      <c r="BG587" s="340"/>
      <c r="BH587" s="340"/>
      <c r="BI587" s="340"/>
      <c r="BJ587" s="340"/>
      <c r="BK587" s="340"/>
      <c r="BL587" s="340"/>
      <c r="BM587" s="340"/>
      <c r="BN587" s="340"/>
      <c r="BO587" s="340"/>
      <c r="BP587" s="340"/>
      <c r="BQ587" s="340"/>
      <c r="BR587" s="340"/>
      <c r="BS587" s="340"/>
      <c r="BT587" s="340"/>
      <c r="BU587" s="340"/>
      <c r="BV587" s="340"/>
      <c r="BW587" s="340"/>
      <c r="BX587" s="340"/>
      <c r="BY587" s="340"/>
      <c r="BZ587" s="341"/>
      <c r="CA587" s="341"/>
      <c r="CB587" s="341"/>
      <c r="CC587" s="341"/>
      <c r="CD587" s="341"/>
      <c r="CE587" s="341"/>
      <c r="CF587" s="341"/>
      <c r="CG587" s="341"/>
      <c r="CH587" s="341"/>
      <c r="CI587" s="341"/>
      <c r="CJ587" s="341"/>
      <c r="CK587" s="341"/>
      <c r="CL587" s="341"/>
      <c r="CM587" s="341"/>
      <c r="CN587" s="341"/>
      <c r="CO587" s="341"/>
      <c r="CP587" s="341"/>
      <c r="CQ587" s="341"/>
      <c r="CR587" s="341"/>
      <c r="CS587" s="341"/>
      <c r="CT587" s="341"/>
      <c r="CU587" s="341"/>
      <c r="CV587" s="341"/>
      <c r="CW587" s="341"/>
      <c r="CX587" s="341"/>
      <c r="CY587" s="341"/>
      <c r="CZ587" s="341"/>
    </row>
    <row r="588" s="345" customFormat="true" ht="25.15" customHeight="true" x14ac:dyDescent="0.2">
      <c r="C588" s="1077" t="s">
        <v>309</v>
      </c>
      <c r="D588" s="1078"/>
      <c r="E588" s="657">
        <v>-3.9646814618109266E-3</v>
      </c>
      <c r="F588" s="612"/>
      <c r="G588" s="612"/>
      <c r="H588" s="1078"/>
      <c r="I588" s="1078"/>
      <c r="J588" s="646" t="s">
        <v>191</v>
      </c>
      <c r="K588" s="647" t="s">
        <v>236</v>
      </c>
      <c r="L588" s="648" t="s">
        <v>237</v>
      </c>
      <c r="M588" s="1078"/>
      <c r="N588" s="1078"/>
      <c r="O588" s="649" t="s">
        <v>191</v>
      </c>
      <c r="P588" s="650" t="s">
        <v>236</v>
      </c>
      <c r="Q588" s="651" t="s">
        <v>237</v>
      </c>
      <c r="Z588" s="338"/>
      <c r="AA588" s="338"/>
      <c r="AB588" s="338"/>
      <c r="AC588" s="338"/>
      <c r="AD588" s="338"/>
      <c r="AE588" s="338"/>
      <c r="AF588" s="338"/>
      <c r="AG588" s="338"/>
      <c r="AH588" s="338"/>
      <c r="AI588" s="338"/>
      <c r="AJ588" s="338"/>
      <c r="AK588" s="338"/>
      <c r="AL588" s="338"/>
      <c r="AM588" s="338"/>
      <c r="AN588" s="338"/>
      <c r="AO588" s="338"/>
      <c r="AP588" s="338"/>
      <c r="AQ588" s="338"/>
      <c r="AR588" s="338"/>
      <c r="AS588" s="338"/>
      <c r="AT588" s="338"/>
      <c r="AU588" s="338"/>
      <c r="AV588" s="338"/>
      <c r="AW588" s="338"/>
      <c r="AX588" s="338"/>
      <c r="AY588" s="338"/>
      <c r="AZ588" s="338"/>
      <c r="BA588" s="340"/>
      <c r="BB588" s="419"/>
      <c r="BC588" s="340"/>
      <c r="BD588" s="340"/>
      <c r="BE588" s="340"/>
      <c r="BF588" s="340"/>
      <c r="BG588" s="340"/>
      <c r="BH588" s="340"/>
      <c r="BI588" s="340"/>
      <c r="BJ588" s="340"/>
      <c r="BK588" s="340"/>
      <c r="BL588" s="340"/>
      <c r="BM588" s="340"/>
      <c r="BN588" s="340"/>
      <c r="BO588" s="340"/>
      <c r="BP588" s="340"/>
      <c r="BQ588" s="340"/>
      <c r="BR588" s="340"/>
      <c r="BS588" s="340"/>
      <c r="BT588" s="340"/>
      <c r="BU588" s="340"/>
      <c r="BV588" s="340"/>
      <c r="BW588" s="340"/>
      <c r="BX588" s="340"/>
      <c r="BY588" s="340"/>
      <c r="BZ588" s="341"/>
      <c r="CA588" s="341"/>
      <c r="CB588" s="341"/>
      <c r="CC588" s="341"/>
      <c r="CD588" s="341"/>
      <c r="CE588" s="341"/>
      <c r="CF588" s="341"/>
      <c r="CG588" s="341"/>
      <c r="CH588" s="341"/>
      <c r="CI588" s="341"/>
      <c r="CJ588" s="341"/>
      <c r="CK588" s="341"/>
      <c r="CL588" s="341"/>
      <c r="CM588" s="341"/>
      <c r="CN588" s="341"/>
      <c r="CO588" s="341"/>
      <c r="CP588" s="341"/>
      <c r="CQ588" s="341"/>
      <c r="CR588" s="341"/>
      <c r="CS588" s="341"/>
      <c r="CT588" s="341"/>
      <c r="CU588" s="341"/>
      <c r="CV588" s="341"/>
      <c r="CW588" s="341"/>
      <c r="CX588" s="341"/>
      <c r="CY588" s="341"/>
      <c r="CZ588" s="341"/>
    </row>
    <row r="589" s="345" customFormat="true" ht="25.15" customHeight="true" x14ac:dyDescent="0.2">
      <c r="C589" s="1077" t="s">
        <v>276</v>
      </c>
      <c r="D589" s="1078"/>
      <c r="E589" s="657">
        <v>8.7250818023361404E-2</v>
      </c>
      <c r="F589" s="612"/>
      <c r="G589" s="612"/>
      <c r="H589" s="1078" t="s">
        <v>208</v>
      </c>
      <c r="I589" s="1078"/>
      <c r="J589" s="667">
        <v>7.2615491895601725</v>
      </c>
      <c r="K589" s="668">
        <v>8.2517604426820146</v>
      </c>
      <c r="L589" s="669">
        <v>8.2517604426820146</v>
      </c>
      <c r="M589" s="1078" t="s">
        <v>208</v>
      </c>
      <c r="N589" s="1078"/>
      <c r="O589" s="670">
        <v>8.4698880200393418</v>
      </c>
      <c r="P589" s="671">
        <v>9.6248727500447071</v>
      </c>
      <c r="Q589" s="672">
        <v>9.6248727500447071</v>
      </c>
      <c r="Z589" s="338"/>
      <c r="AA589" s="338"/>
      <c r="AB589" s="338"/>
      <c r="AC589" s="338"/>
      <c r="AD589" s="338"/>
      <c r="AE589" s="338"/>
      <c r="AF589" s="338"/>
      <c r="AG589" s="338"/>
      <c r="AH589" s="338"/>
      <c r="AI589" s="338"/>
      <c r="AJ589" s="338"/>
      <c r="AK589" s="338"/>
      <c r="AL589" s="338"/>
      <c r="AM589" s="338"/>
      <c r="AN589" s="338"/>
      <c r="AO589" s="338"/>
      <c r="AP589" s="338"/>
      <c r="AQ589" s="338"/>
      <c r="AR589" s="338"/>
      <c r="AS589" s="338"/>
      <c r="AT589" s="338"/>
      <c r="AU589" s="338"/>
      <c r="AV589" s="338"/>
      <c r="AW589" s="338"/>
      <c r="AX589" s="338"/>
      <c r="AY589" s="338"/>
      <c r="AZ589" s="338"/>
      <c r="BA589" s="340"/>
      <c r="BB589" s="419"/>
      <c r="BC589" s="340"/>
      <c r="BD589" s="340"/>
      <c r="BE589" s="340"/>
      <c r="BF589" s="340"/>
      <c r="BG589" s="340"/>
      <c r="BH589" s="340"/>
      <c r="BI589" s="340"/>
      <c r="BJ589" s="340"/>
      <c r="BK589" s="340"/>
      <c r="BL589" s="340"/>
      <c r="BM589" s="340"/>
      <c r="BN589" s="340"/>
      <c r="BO589" s="340"/>
      <c r="BP589" s="340"/>
      <c r="BQ589" s="340"/>
      <c r="BR589" s="340"/>
      <c r="BS589" s="340"/>
      <c r="BT589" s="340"/>
      <c r="BU589" s="340"/>
      <c r="BV589" s="340"/>
      <c r="BW589" s="340"/>
      <c r="BX589" s="340"/>
      <c r="BY589" s="340"/>
      <c r="BZ589" s="341"/>
      <c r="CA589" s="341"/>
      <c r="CB589" s="341"/>
      <c r="CC589" s="341"/>
      <c r="CD589" s="341"/>
      <c r="CE589" s="341"/>
      <c r="CF589" s="341"/>
      <c r="CG589" s="341"/>
      <c r="CH589" s="341"/>
      <c r="CI589" s="341"/>
      <c r="CJ589" s="341"/>
      <c r="CK589" s="341"/>
      <c r="CL589" s="341"/>
      <c r="CM589" s="341"/>
      <c r="CN589" s="341"/>
      <c r="CO589" s="341"/>
      <c r="CP589" s="341"/>
      <c r="CQ589" s="341"/>
      <c r="CR589" s="341"/>
      <c r="CS589" s="341"/>
      <c r="CT589" s="341"/>
      <c r="CU589" s="341"/>
      <c r="CV589" s="341"/>
      <c r="CW589" s="341"/>
      <c r="CX589" s="341"/>
      <c r="CY589" s="341"/>
      <c r="CZ589" s="341"/>
    </row>
    <row r="590" s="345" customFormat="true" ht="25.15" customHeight="true" x14ac:dyDescent="0.2">
      <c r="C590" s="1077" t="s">
        <v>293</v>
      </c>
      <c r="D590" s="1078"/>
      <c r="E590" s="657">
        <v>2.631775338029799E-2</v>
      </c>
      <c r="F590" s="612"/>
      <c r="G590" s="612"/>
      <c r="H590" s="1078"/>
      <c r="I590" s="1078"/>
      <c r="J590" s="612"/>
      <c r="K590" s="612"/>
      <c r="L590" s="612"/>
      <c r="M590" s="1078"/>
      <c r="N590" s="1078"/>
      <c r="O590" s="612"/>
      <c r="P590" s="612"/>
      <c r="Q590" s="612"/>
      <c r="Z590" s="338"/>
      <c r="AA590" s="338"/>
      <c r="AB590" s="338"/>
      <c r="AC590" s="338"/>
      <c r="AD590" s="338"/>
      <c r="AE590" s="338"/>
      <c r="AF590" s="338"/>
      <c r="AG590" s="338"/>
      <c r="AH590" s="338"/>
      <c r="AI590" s="338"/>
      <c r="AJ590" s="338"/>
      <c r="AK590" s="338"/>
      <c r="AL590" s="338"/>
      <c r="AM590" s="338"/>
      <c r="AN590" s="338"/>
      <c r="AO590" s="338"/>
      <c r="AP590" s="338"/>
      <c r="AQ590" s="338"/>
      <c r="AR590" s="338"/>
      <c r="AS590" s="338"/>
      <c r="AT590" s="338"/>
      <c r="AU590" s="338"/>
      <c r="AV590" s="338"/>
      <c r="AW590" s="338"/>
      <c r="AX590" s="338"/>
      <c r="AY590" s="338"/>
      <c r="AZ590" s="338"/>
      <c r="BA590" s="340"/>
      <c r="BB590" s="419"/>
      <c r="BC590" s="340"/>
      <c r="BD590" s="340"/>
      <c r="BE590" s="340"/>
      <c r="BF590" s="340"/>
      <c r="BG590" s="340"/>
      <c r="BH590" s="340"/>
      <c r="BI590" s="340"/>
      <c r="BJ590" s="340"/>
      <c r="BK590" s="340"/>
      <c r="BL590" s="340"/>
      <c r="BM590" s="340"/>
      <c r="BN590" s="340"/>
      <c r="BO590" s="340"/>
      <c r="BP590" s="340"/>
      <c r="BQ590" s="340"/>
      <c r="BR590" s="340"/>
      <c r="BS590" s="340"/>
      <c r="BT590" s="340"/>
      <c r="BU590" s="340"/>
      <c r="BV590" s="340"/>
      <c r="BW590" s="340"/>
      <c r="BX590" s="340"/>
      <c r="BY590" s="340"/>
      <c r="BZ590" s="341"/>
      <c r="CA590" s="341"/>
      <c r="CB590" s="341"/>
      <c r="CC590" s="341"/>
      <c r="CD590" s="341"/>
      <c r="CE590" s="341"/>
      <c r="CF590" s="341"/>
      <c r="CG590" s="341"/>
      <c r="CH590" s="341"/>
      <c r="CI590" s="341"/>
      <c r="CJ590" s="341"/>
      <c r="CK590" s="341"/>
      <c r="CL590" s="341"/>
      <c r="CM590" s="341"/>
      <c r="CN590" s="341"/>
      <c r="CO590" s="341"/>
      <c r="CP590" s="341"/>
      <c r="CQ590" s="341"/>
      <c r="CR590" s="341"/>
      <c r="CS590" s="341"/>
      <c r="CT590" s="341"/>
      <c r="CU590" s="341"/>
      <c r="CV590" s="341"/>
      <c r="CW590" s="341"/>
      <c r="CX590" s="341"/>
      <c r="CY590" s="341"/>
      <c r="CZ590" s="341"/>
    </row>
    <row r="591" s="345" customFormat="true" ht="25.15" customHeight="true" x14ac:dyDescent="0.2">
      <c r="C591" s="1077" t="s">
        <v>275</v>
      </c>
      <c r="D591" s="1078"/>
      <c r="E591" s="657">
        <v>8.9296102202776381E-2</v>
      </c>
      <c r="F591" s="612"/>
      <c r="G591" s="612"/>
      <c r="H591" s="1078"/>
      <c r="I591" s="1078"/>
      <c r="J591" s="612"/>
      <c r="K591" s="612"/>
      <c r="L591" s="612"/>
      <c r="M591" s="1078"/>
      <c r="N591" s="1078"/>
      <c r="O591" s="612"/>
      <c r="P591" s="612"/>
      <c r="Q591" s="612"/>
      <c r="Z591" s="338"/>
      <c r="AA591" s="338"/>
      <c r="AB591" s="338"/>
      <c r="AC591" s="338"/>
      <c r="AD591" s="338"/>
      <c r="AE591" s="338"/>
      <c r="AF591" s="338"/>
      <c r="AG591" s="338"/>
      <c r="AH591" s="338"/>
      <c r="AI591" s="338"/>
      <c r="AJ591" s="338"/>
      <c r="AK591" s="338"/>
      <c r="AL591" s="338"/>
      <c r="AM591" s="338"/>
      <c r="AN591" s="338"/>
      <c r="AO591" s="338"/>
      <c r="AP591" s="338"/>
      <c r="AQ591" s="338"/>
      <c r="AR591" s="338"/>
      <c r="AS591" s="338"/>
      <c r="AT591" s="338"/>
      <c r="AU591" s="338"/>
      <c r="AV591" s="338"/>
      <c r="AW591" s="338"/>
      <c r="AX591" s="338"/>
      <c r="AY591" s="338"/>
      <c r="AZ591" s="338"/>
      <c r="BA591" s="340"/>
      <c r="BB591" s="419"/>
      <c r="BC591" s="340"/>
      <c r="BD591" s="340"/>
      <c r="BE591" s="340"/>
      <c r="BF591" s="340"/>
      <c r="BG591" s="340"/>
      <c r="BH591" s="340"/>
      <c r="BI591" s="340"/>
      <c r="BJ591" s="340"/>
      <c r="BK591" s="340"/>
      <c r="BL591" s="340"/>
      <c r="BM591" s="340"/>
      <c r="BN591" s="340"/>
      <c r="BO591" s="340"/>
      <c r="BP591" s="340"/>
      <c r="BQ591" s="340"/>
      <c r="BR591" s="340"/>
      <c r="BS591" s="340"/>
      <c r="BT591" s="340"/>
      <c r="BU591" s="340"/>
      <c r="BV591" s="340"/>
      <c r="BW591" s="340"/>
      <c r="BX591" s="340"/>
      <c r="BY591" s="340"/>
      <c r="BZ591" s="341"/>
      <c r="CA591" s="341"/>
      <c r="CB591" s="341"/>
      <c r="CC591" s="341"/>
      <c r="CD591" s="341"/>
      <c r="CE591" s="341"/>
      <c r="CF591" s="341"/>
      <c r="CG591" s="341"/>
      <c r="CH591" s="341"/>
      <c r="CI591" s="341"/>
      <c r="CJ591" s="341"/>
      <c r="CK591" s="341"/>
      <c r="CL591" s="341"/>
      <c r="CM591" s="341"/>
      <c r="CN591" s="341"/>
      <c r="CO591" s="341"/>
      <c r="CP591" s="341"/>
      <c r="CQ591" s="341"/>
      <c r="CR591" s="341"/>
      <c r="CS591" s="341"/>
      <c r="CT591" s="341"/>
      <c r="CU591" s="341"/>
      <c r="CV591" s="341"/>
      <c r="CW591" s="341"/>
      <c r="CX591" s="341"/>
      <c r="CY591" s="341"/>
      <c r="CZ591" s="341"/>
    </row>
    <row r="592" s="345" customFormat="true" ht="25.15" customHeight="true" x14ac:dyDescent="0.2">
      <c r="C592" s="1077" t="s">
        <v>280</v>
      </c>
      <c r="D592" s="1078"/>
      <c r="E592" s="657">
        <v>8.0125151883832582E-2</v>
      </c>
      <c r="F592" s="612"/>
      <c r="G592" s="612"/>
      <c r="H592" s="1078" t="s">
        <v>238</v>
      </c>
      <c r="I592" s="1078"/>
      <c r="J592" s="1078"/>
      <c r="K592" s="612"/>
      <c r="L592" s="612"/>
      <c r="M592" s="1078" t="s">
        <v>238</v>
      </c>
      <c r="N592" s="1078"/>
      <c r="O592" s="1078"/>
      <c r="P592" s="612"/>
      <c r="Q592" s="612"/>
      <c r="Z592" s="338"/>
      <c r="AA592" s="338"/>
      <c r="AB592" s="338"/>
      <c r="AC592" s="338"/>
      <c r="AD592" s="338"/>
      <c r="AE592" s="338"/>
      <c r="AF592" s="338"/>
      <c r="AG592" s="338"/>
      <c r="AH592" s="338"/>
      <c r="AI592" s="338"/>
      <c r="AJ592" s="338"/>
      <c r="AK592" s="338"/>
      <c r="AL592" s="338"/>
      <c r="AM592" s="338"/>
      <c r="AN592" s="338"/>
      <c r="AO592" s="338"/>
      <c r="AP592" s="338"/>
      <c r="AQ592" s="338"/>
      <c r="AR592" s="338"/>
      <c r="AS592" s="338"/>
      <c r="AT592" s="338"/>
      <c r="AU592" s="338"/>
      <c r="AV592" s="338"/>
      <c r="AW592" s="338"/>
      <c r="AX592" s="338"/>
      <c r="AY592" s="338"/>
      <c r="AZ592" s="338"/>
      <c r="BA592" s="340"/>
      <c r="BB592" s="419"/>
      <c r="BC592" s="340"/>
      <c r="BD592" s="340"/>
      <c r="BE592" s="340"/>
      <c r="BF592" s="340"/>
      <c r="BG592" s="340"/>
      <c r="BH592" s="340"/>
      <c r="BI592" s="340"/>
      <c r="BJ592" s="340"/>
      <c r="BK592" s="340"/>
      <c r="BL592" s="340"/>
      <c r="BM592" s="340"/>
      <c r="BN592" s="340"/>
      <c r="BO592" s="340"/>
      <c r="BP592" s="340"/>
      <c r="BQ592" s="340"/>
      <c r="BR592" s="340"/>
      <c r="BS592" s="340"/>
      <c r="BT592" s="340"/>
      <c r="BU592" s="340"/>
      <c r="BV592" s="340"/>
      <c r="BW592" s="340"/>
      <c r="BX592" s="340"/>
      <c r="BY592" s="340"/>
      <c r="BZ592" s="341"/>
      <c r="CA592" s="341"/>
      <c r="CB592" s="341"/>
      <c r="CC592" s="341"/>
      <c r="CD592" s="341"/>
      <c r="CE592" s="341"/>
      <c r="CF592" s="341"/>
      <c r="CG592" s="341"/>
      <c r="CH592" s="341"/>
      <c r="CI592" s="341"/>
      <c r="CJ592" s="341"/>
      <c r="CK592" s="341"/>
      <c r="CL592" s="341"/>
      <c r="CM592" s="341"/>
      <c r="CN592" s="341"/>
      <c r="CO592" s="341"/>
      <c r="CP592" s="341"/>
      <c r="CQ592" s="341"/>
      <c r="CR592" s="341"/>
      <c r="CS592" s="341"/>
      <c r="CT592" s="341"/>
      <c r="CU592" s="341"/>
      <c r="CV592" s="341"/>
      <c r="CW592" s="341"/>
      <c r="CX592" s="341"/>
      <c r="CY592" s="341"/>
      <c r="CZ592" s="341"/>
    </row>
    <row r="593" s="345" customFormat="true" ht="25.15" customHeight="true" x14ac:dyDescent="0.2">
      <c r="C593" s="1077" t="s">
        <v>283</v>
      </c>
      <c r="D593" s="1078"/>
      <c r="E593" s="657">
        <v>6.7084575126953455E-2</v>
      </c>
      <c r="F593" s="612"/>
      <c r="G593" s="612"/>
      <c r="H593" s="1078"/>
      <c r="I593" s="1078"/>
      <c r="J593" s="652" t="s">
        <v>207</v>
      </c>
      <c r="K593" s="612"/>
      <c r="L593" s="612"/>
      <c r="M593" s="1078"/>
      <c r="N593" s="1078"/>
      <c r="O593" s="653" t="s">
        <v>207</v>
      </c>
      <c r="P593" s="612"/>
      <c r="Q593" s="612"/>
      <c r="Z593" s="338"/>
      <c r="AA593" s="338"/>
      <c r="AB593" s="338"/>
      <c r="AC593" s="338"/>
      <c r="AD593" s="338"/>
      <c r="AE593" s="338"/>
      <c r="AF593" s="338"/>
      <c r="AG593" s="338"/>
      <c r="AH593" s="338"/>
      <c r="AI593" s="338"/>
      <c r="AJ593" s="338"/>
      <c r="AK593" s="338"/>
      <c r="AL593" s="338"/>
      <c r="AM593" s="338"/>
      <c r="AN593" s="338"/>
      <c r="AO593" s="338"/>
      <c r="AP593" s="338"/>
      <c r="AQ593" s="338"/>
      <c r="AR593" s="338"/>
      <c r="AS593" s="338"/>
      <c r="AT593" s="338"/>
      <c r="AU593" s="338"/>
      <c r="AV593" s="338"/>
      <c r="AW593" s="338"/>
      <c r="AX593" s="338"/>
      <c r="AY593" s="338"/>
      <c r="AZ593" s="338"/>
      <c r="BA593" s="340"/>
      <c r="BB593" s="419"/>
      <c r="BC593" s="340"/>
      <c r="BD593" s="340"/>
      <c r="BE593" s="340"/>
      <c r="BF593" s="340"/>
      <c r="BG593" s="340"/>
      <c r="BH593" s="340"/>
      <c r="BI593" s="340"/>
      <c r="BJ593" s="340"/>
      <c r="BK593" s="340"/>
      <c r="BL593" s="340"/>
      <c r="BM593" s="340"/>
      <c r="BN593" s="340"/>
      <c r="BO593" s="340"/>
      <c r="BP593" s="340"/>
      <c r="BQ593" s="340"/>
      <c r="BR593" s="340"/>
      <c r="BS593" s="340"/>
      <c r="BT593" s="340"/>
      <c r="BU593" s="340"/>
      <c r="BV593" s="340"/>
      <c r="BW593" s="340"/>
      <c r="BX593" s="340"/>
      <c r="BY593" s="340"/>
      <c r="BZ593" s="341"/>
      <c r="CA593" s="341"/>
      <c r="CB593" s="341"/>
      <c r="CC593" s="341"/>
      <c r="CD593" s="341"/>
      <c r="CE593" s="341"/>
      <c r="CF593" s="341"/>
      <c r="CG593" s="341"/>
      <c r="CH593" s="341"/>
      <c r="CI593" s="341"/>
      <c r="CJ593" s="341"/>
      <c r="CK593" s="341"/>
      <c r="CL593" s="341"/>
      <c r="CM593" s="341"/>
      <c r="CN593" s="341"/>
      <c r="CO593" s="341"/>
      <c r="CP593" s="341"/>
      <c r="CQ593" s="341"/>
      <c r="CR593" s="341"/>
      <c r="CS593" s="341"/>
      <c r="CT593" s="341"/>
      <c r="CU593" s="341"/>
      <c r="CV593" s="341"/>
      <c r="CW593" s="341"/>
      <c r="CX593" s="341"/>
      <c r="CY593" s="341"/>
      <c r="CZ593" s="341"/>
    </row>
    <row r="594" s="345" customFormat="true" ht="25.15" customHeight="true" x14ac:dyDescent="0.2">
      <c r="C594" s="1077" t="s">
        <v>274</v>
      </c>
      <c r="D594" s="1078"/>
      <c r="E594" s="657">
        <v>9.1494763221035572E-2</v>
      </c>
      <c r="F594" s="612"/>
      <c r="G594" s="612"/>
      <c r="H594" s="1078"/>
      <c r="I594" s="1078"/>
      <c r="J594" s="673" t="s">
        <v>208</v>
      </c>
      <c r="K594" s="612"/>
      <c r="L594" s="612"/>
      <c r="M594" s="1078"/>
      <c r="N594" s="1078"/>
      <c r="O594" s="674" t="s">
        <v>208</v>
      </c>
      <c r="P594" s="612"/>
      <c r="Q594" s="612"/>
      <c r="Z594" s="338"/>
      <c r="AA594" s="338"/>
      <c r="AB594" s="338"/>
      <c r="AC594" s="338"/>
      <c r="AD594" s="338"/>
      <c r="AE594" s="338"/>
      <c r="AF594" s="338"/>
      <c r="AG594" s="338"/>
      <c r="AH594" s="338"/>
      <c r="AI594" s="338"/>
      <c r="AJ594" s="338"/>
      <c r="AK594" s="338"/>
      <c r="AL594" s="338"/>
      <c r="AM594" s="338"/>
      <c r="AN594" s="338"/>
      <c r="AO594" s="338"/>
      <c r="AP594" s="338"/>
      <c r="AQ594" s="338"/>
      <c r="AR594" s="338"/>
      <c r="AS594" s="338"/>
      <c r="AT594" s="338"/>
      <c r="AU594" s="338"/>
      <c r="AV594" s="338"/>
      <c r="AW594" s="338"/>
      <c r="AX594" s="338"/>
      <c r="AY594" s="338"/>
      <c r="AZ594" s="338"/>
      <c r="BA594" s="340"/>
      <c r="BB594" s="419"/>
      <c r="BC594" s="340"/>
      <c r="BD594" s="340"/>
      <c r="BE594" s="340"/>
      <c r="BF594" s="340"/>
      <c r="BG594" s="340"/>
      <c r="BH594" s="340"/>
      <c r="BI594" s="340"/>
      <c r="BJ594" s="340"/>
      <c r="BK594" s="340"/>
      <c r="BL594" s="340"/>
      <c r="BM594" s="340"/>
      <c r="BN594" s="340"/>
      <c r="BO594" s="340"/>
      <c r="BP594" s="340"/>
      <c r="BQ594" s="340"/>
      <c r="BR594" s="340"/>
      <c r="BS594" s="340"/>
      <c r="BT594" s="340"/>
      <c r="BU594" s="340"/>
      <c r="BV594" s="340"/>
      <c r="BW594" s="340"/>
      <c r="BX594" s="340"/>
      <c r="BY594" s="340"/>
      <c r="BZ594" s="341"/>
      <c r="CA594" s="341"/>
      <c r="CB594" s="341"/>
      <c r="CC594" s="341"/>
      <c r="CD594" s="341"/>
      <c r="CE594" s="341"/>
      <c r="CF594" s="341"/>
      <c r="CG594" s="341"/>
      <c r="CH594" s="341"/>
      <c r="CI594" s="341"/>
      <c r="CJ594" s="341"/>
      <c r="CK594" s="341"/>
      <c r="CL594" s="341"/>
      <c r="CM594" s="341"/>
      <c r="CN594" s="341"/>
      <c r="CO594" s="341"/>
      <c r="CP594" s="341"/>
      <c r="CQ594" s="341"/>
      <c r="CR594" s="341"/>
      <c r="CS594" s="341"/>
      <c r="CT594" s="341"/>
      <c r="CU594" s="341"/>
      <c r="CV594" s="341"/>
      <c r="CW594" s="341"/>
      <c r="CX594" s="341"/>
      <c r="CY594" s="341"/>
      <c r="CZ594" s="341"/>
    </row>
    <row r="595" s="345" customFormat="true" ht="25.15" customHeight="true" x14ac:dyDescent="0.2">
      <c r="C595" s="1077" t="s">
        <v>287</v>
      </c>
      <c r="D595" s="1078"/>
      <c r="E595" s="657">
        <v>5.6309680323251586E-2</v>
      </c>
      <c r="F595" s="612"/>
      <c r="G595" s="612"/>
      <c r="H595" s="1078" t="s">
        <v>224</v>
      </c>
      <c r="I595" s="1078"/>
      <c r="J595" s="655">
        <v>-1.9086853956881481E-2</v>
      </c>
      <c r="K595" s="612"/>
      <c r="L595" s="612"/>
      <c r="M595" s="1078" t="s">
        <v>224</v>
      </c>
      <c r="N595" s="1078"/>
      <c r="O595" s="656">
        <v>-1.0424304503451789E-2</v>
      </c>
      <c r="P595" s="612"/>
      <c r="Q595" s="612"/>
      <c r="Z595" s="338"/>
      <c r="AA595" s="338"/>
      <c r="AB595" s="338"/>
      <c r="AC595" s="338"/>
      <c r="AD595" s="338"/>
      <c r="AE595" s="338"/>
      <c r="AF595" s="338"/>
      <c r="AG595" s="338"/>
      <c r="AH595" s="338"/>
      <c r="AI595" s="338"/>
      <c r="AJ595" s="338"/>
      <c r="AK595" s="338"/>
      <c r="AL595" s="338"/>
      <c r="AM595" s="338"/>
      <c r="AN595" s="338"/>
      <c r="AO595" s="338"/>
      <c r="AP595" s="338"/>
      <c r="AQ595" s="338"/>
      <c r="AR595" s="338"/>
      <c r="AS595" s="338"/>
      <c r="AT595" s="338"/>
      <c r="AU595" s="338"/>
      <c r="AV595" s="338"/>
      <c r="AW595" s="338"/>
      <c r="AX595" s="338"/>
      <c r="AY595" s="338"/>
      <c r="AZ595" s="338"/>
      <c r="BA595" s="340"/>
      <c r="BB595" s="419"/>
      <c r="BC595" s="340"/>
      <c r="BD595" s="340"/>
      <c r="BE595" s="340"/>
      <c r="BF595" s="340"/>
      <c r="BG595" s="340"/>
      <c r="BH595" s="340"/>
      <c r="BI595" s="340"/>
      <c r="BJ595" s="340"/>
      <c r="BK595" s="340"/>
      <c r="BL595" s="340"/>
      <c r="BM595" s="340"/>
      <c r="BN595" s="340"/>
      <c r="BO595" s="340"/>
      <c r="BP595" s="340"/>
      <c r="BQ595" s="340"/>
      <c r="BR595" s="340"/>
      <c r="BS595" s="340"/>
      <c r="BT595" s="340"/>
      <c r="BU595" s="340"/>
      <c r="BV595" s="340"/>
      <c r="BW595" s="340"/>
      <c r="BX595" s="340"/>
      <c r="BY595" s="340"/>
      <c r="BZ595" s="341"/>
      <c r="CA595" s="341"/>
      <c r="CB595" s="341"/>
      <c r="CC595" s="341"/>
      <c r="CD595" s="341"/>
      <c r="CE595" s="341"/>
      <c r="CF595" s="341"/>
      <c r="CG595" s="341"/>
      <c r="CH595" s="341"/>
      <c r="CI595" s="341"/>
      <c r="CJ595" s="341"/>
      <c r="CK595" s="341"/>
      <c r="CL595" s="341"/>
      <c r="CM595" s="341"/>
      <c r="CN595" s="341"/>
      <c r="CO595" s="341"/>
      <c r="CP595" s="341"/>
      <c r="CQ595" s="341"/>
      <c r="CR595" s="341"/>
      <c r="CS595" s="341"/>
      <c r="CT595" s="341"/>
      <c r="CU595" s="341"/>
      <c r="CV595" s="341"/>
      <c r="CW595" s="341"/>
      <c r="CX595" s="341"/>
      <c r="CY595" s="341"/>
      <c r="CZ595" s="341"/>
    </row>
    <row r="596" s="345" customFormat="true" ht="25.15" customHeight="true" x14ac:dyDescent="0.2">
      <c r="C596" s="1077" t="s">
        <v>271</v>
      </c>
      <c r="D596" s="1078"/>
      <c r="E596" s="657">
        <v>9.550533954831944E-2</v>
      </c>
      <c r="F596" s="612"/>
      <c r="G596" s="612"/>
      <c r="H596" s="1078" t="s">
        <v>228</v>
      </c>
      <c r="I596" s="1078"/>
      <c r="J596" s="658">
        <v>-4.8854740313395484E-2</v>
      </c>
      <c r="K596" s="612"/>
      <c r="L596" s="612"/>
      <c r="M596" s="1078" t="s">
        <v>228</v>
      </c>
      <c r="N596" s="1078"/>
      <c r="O596" s="659">
        <v>-6.1304408715797148E-2</v>
      </c>
      <c r="P596" s="612"/>
      <c r="Q596" s="612"/>
      <c r="Z596" s="338"/>
      <c r="AA596" s="338"/>
      <c r="AB596" s="338"/>
      <c r="AC596" s="338"/>
      <c r="AD596" s="338"/>
      <c r="AE596" s="338"/>
      <c r="AF596" s="338"/>
      <c r="AG596" s="338"/>
      <c r="AH596" s="338"/>
      <c r="AI596" s="338"/>
      <c r="AJ596" s="338"/>
      <c r="AK596" s="338"/>
      <c r="AL596" s="338"/>
      <c r="AM596" s="338"/>
      <c r="AN596" s="338"/>
      <c r="AO596" s="338"/>
      <c r="AP596" s="338"/>
      <c r="AQ596" s="338"/>
      <c r="AR596" s="338"/>
      <c r="AS596" s="338"/>
      <c r="AT596" s="338"/>
      <c r="AU596" s="338"/>
      <c r="AV596" s="338"/>
      <c r="AW596" s="338"/>
      <c r="AX596" s="338"/>
      <c r="AY596" s="338"/>
      <c r="AZ596" s="338"/>
      <c r="BA596" s="340"/>
      <c r="BB596" s="419"/>
      <c r="BC596" s="340"/>
      <c r="BD596" s="340"/>
      <c r="BE596" s="340"/>
      <c r="BF596" s="340"/>
      <c r="BG596" s="340"/>
      <c r="BH596" s="340"/>
      <c r="BI596" s="340"/>
      <c r="BJ596" s="340"/>
      <c r="BK596" s="340"/>
      <c r="BL596" s="340"/>
      <c r="BM596" s="340"/>
      <c r="BN596" s="340"/>
      <c r="BO596" s="340"/>
      <c r="BP596" s="340"/>
      <c r="BQ596" s="340"/>
      <c r="BR596" s="340"/>
      <c r="BS596" s="340"/>
      <c r="BT596" s="340"/>
      <c r="BU596" s="340"/>
      <c r="BV596" s="340"/>
      <c r="BW596" s="340"/>
      <c r="BX596" s="340"/>
      <c r="BY596" s="340"/>
      <c r="BZ596" s="341"/>
      <c r="CA596" s="341"/>
      <c r="CB596" s="341"/>
      <c r="CC596" s="341"/>
      <c r="CD596" s="341"/>
      <c r="CE596" s="341"/>
      <c r="CF596" s="341"/>
      <c r="CG596" s="341"/>
      <c r="CH596" s="341"/>
      <c r="CI596" s="341"/>
      <c r="CJ596" s="341"/>
      <c r="CK596" s="341"/>
      <c r="CL596" s="341"/>
      <c r="CM596" s="341"/>
      <c r="CN596" s="341"/>
      <c r="CO596" s="341"/>
      <c r="CP596" s="341"/>
      <c r="CQ596" s="341"/>
      <c r="CR596" s="341"/>
      <c r="CS596" s="341"/>
      <c r="CT596" s="341"/>
      <c r="CU596" s="341"/>
      <c r="CV596" s="341"/>
      <c r="CW596" s="341"/>
      <c r="CX596" s="341"/>
      <c r="CY596" s="341"/>
      <c r="CZ596" s="341"/>
    </row>
    <row r="597" s="345" customFormat="true" ht="25.15" customHeight="true" x14ac:dyDescent="0.2">
      <c r="C597" s="1077" t="s">
        <v>270</v>
      </c>
      <c r="D597" s="1078"/>
      <c r="E597" s="657">
        <v>9.6801987576003293E-2</v>
      </c>
      <c r="F597" s="612"/>
      <c r="G597" s="612"/>
      <c r="H597" s="1078" t="s">
        <v>302</v>
      </c>
      <c r="I597" s="1078"/>
      <c r="J597" s="658">
        <v>-5.4642229805194299E-3</v>
      </c>
      <c r="K597" s="612"/>
      <c r="L597" s="612"/>
      <c r="M597" s="1078" t="s">
        <v>302</v>
      </c>
      <c r="N597" s="1078"/>
      <c r="O597" s="659">
        <v>-2.2191902922210294E-2</v>
      </c>
      <c r="P597" s="612"/>
      <c r="Q597" s="612"/>
      <c r="Z597" s="338"/>
      <c r="AA597" s="338"/>
      <c r="AB597" s="338"/>
      <c r="AC597" s="338"/>
      <c r="AD597" s="338"/>
      <c r="AE597" s="338"/>
      <c r="AF597" s="338"/>
      <c r="AG597" s="338"/>
      <c r="AH597" s="338"/>
      <c r="AI597" s="338"/>
      <c r="AJ597" s="338"/>
      <c r="AK597" s="338"/>
      <c r="AL597" s="338"/>
      <c r="AM597" s="338"/>
      <c r="AN597" s="338"/>
      <c r="AO597" s="338"/>
      <c r="AP597" s="338"/>
      <c r="AQ597" s="338"/>
      <c r="AR597" s="338"/>
      <c r="AS597" s="338"/>
      <c r="AT597" s="338"/>
      <c r="AU597" s="338"/>
      <c r="AV597" s="338"/>
      <c r="AW597" s="338"/>
      <c r="AX597" s="338"/>
      <c r="AY597" s="338"/>
      <c r="AZ597" s="338"/>
      <c r="BA597" s="340"/>
      <c r="BB597" s="419"/>
      <c r="BC597" s="340"/>
      <c r="BD597" s="340"/>
      <c r="BE597" s="340"/>
      <c r="BF597" s="340"/>
      <c r="BG597" s="340"/>
      <c r="BH597" s="340"/>
      <c r="BI597" s="340"/>
      <c r="BJ597" s="340"/>
      <c r="BK597" s="340"/>
      <c r="BL597" s="340"/>
      <c r="BM597" s="340"/>
      <c r="BN597" s="340"/>
      <c r="BO597" s="340"/>
      <c r="BP597" s="340"/>
      <c r="BQ597" s="340"/>
      <c r="BR597" s="340"/>
      <c r="BS597" s="340"/>
      <c r="BT597" s="340"/>
      <c r="BU597" s="340"/>
      <c r="BV597" s="340"/>
      <c r="BW597" s="340"/>
      <c r="BX597" s="340"/>
      <c r="BY597" s="340"/>
      <c r="BZ597" s="341"/>
      <c r="CA597" s="341"/>
      <c r="CB597" s="341"/>
      <c r="CC597" s="341"/>
      <c r="CD597" s="341"/>
      <c r="CE597" s="341"/>
      <c r="CF597" s="341"/>
      <c r="CG597" s="341"/>
      <c r="CH597" s="341"/>
      <c r="CI597" s="341"/>
      <c r="CJ597" s="341"/>
      <c r="CK597" s="341"/>
      <c r="CL597" s="341"/>
      <c r="CM597" s="341"/>
      <c r="CN597" s="341"/>
      <c r="CO597" s="341"/>
      <c r="CP597" s="341"/>
      <c r="CQ597" s="341"/>
      <c r="CR597" s="341"/>
      <c r="CS597" s="341"/>
      <c r="CT597" s="341"/>
      <c r="CU597" s="341"/>
      <c r="CV597" s="341"/>
      <c r="CW597" s="341"/>
      <c r="CX597" s="341"/>
      <c r="CY597" s="341"/>
      <c r="CZ597" s="341"/>
    </row>
    <row r="598" s="345" customFormat="true" ht="25.15" customHeight="true" x14ac:dyDescent="0.2">
      <c r="C598" s="1077" t="s">
        <v>273</v>
      </c>
      <c r="D598" s="1078"/>
      <c r="E598" s="657">
        <v>8.3600887125210785E-2</v>
      </c>
      <c r="F598" s="612"/>
      <c r="G598" s="612"/>
      <c r="H598" s="1078" t="s">
        <v>210</v>
      </c>
      <c r="I598" s="1078"/>
      <c r="J598" s="658">
        <v>3.1242170501528722E-3</v>
      </c>
      <c r="K598" s="612"/>
      <c r="L598" s="612"/>
      <c r="M598" s="1078" t="s">
        <v>281</v>
      </c>
      <c r="N598" s="1078"/>
      <c r="O598" s="659">
        <v>4.1237196919434851E-2</v>
      </c>
      <c r="P598" s="612"/>
      <c r="Q598" s="612"/>
      <c r="Z598" s="338"/>
      <c r="AA598" s="338"/>
      <c r="AB598" s="338"/>
      <c r="AC598" s="338"/>
      <c r="AD598" s="338"/>
      <c r="AE598" s="338"/>
      <c r="AF598" s="338"/>
      <c r="AG598" s="338"/>
      <c r="AH598" s="338"/>
      <c r="AI598" s="338"/>
      <c r="AJ598" s="338"/>
      <c r="AK598" s="338"/>
      <c r="AL598" s="338"/>
      <c r="AM598" s="338"/>
      <c r="AN598" s="338"/>
      <c r="AO598" s="338"/>
      <c r="AP598" s="338"/>
      <c r="AQ598" s="338"/>
      <c r="AR598" s="338"/>
      <c r="AS598" s="338"/>
      <c r="AT598" s="338"/>
      <c r="AU598" s="338"/>
      <c r="AV598" s="338"/>
      <c r="AW598" s="338"/>
      <c r="AX598" s="338"/>
      <c r="AY598" s="338"/>
      <c r="AZ598" s="338"/>
      <c r="BA598" s="340"/>
      <c r="BB598" s="419"/>
      <c r="BC598" s="340"/>
      <c r="BD598" s="340"/>
      <c r="BE598" s="340"/>
      <c r="BF598" s="340"/>
      <c r="BG598" s="340"/>
      <c r="BH598" s="340"/>
      <c r="BI598" s="340"/>
      <c r="BJ598" s="340"/>
      <c r="BK598" s="340"/>
      <c r="BL598" s="340"/>
      <c r="BM598" s="340"/>
      <c r="BN598" s="340"/>
      <c r="BO598" s="340"/>
      <c r="BP598" s="340"/>
      <c r="BQ598" s="340"/>
      <c r="BR598" s="340"/>
      <c r="BS598" s="340"/>
      <c r="BT598" s="340"/>
      <c r="BU598" s="340"/>
      <c r="BV598" s="340"/>
      <c r="BW598" s="340"/>
      <c r="BX598" s="340"/>
      <c r="BY598" s="340"/>
      <c r="BZ598" s="341"/>
      <c r="CA598" s="341"/>
      <c r="CB598" s="341"/>
      <c r="CC598" s="341"/>
      <c r="CD598" s="341"/>
      <c r="CE598" s="341"/>
      <c r="CF598" s="341"/>
      <c r="CG598" s="341"/>
      <c r="CH598" s="341"/>
      <c r="CI598" s="341"/>
      <c r="CJ598" s="341"/>
      <c r="CK598" s="341"/>
      <c r="CL598" s="341"/>
      <c r="CM598" s="341"/>
      <c r="CN598" s="341"/>
      <c r="CO598" s="341"/>
      <c r="CP598" s="341"/>
      <c r="CQ598" s="341"/>
      <c r="CR598" s="341"/>
      <c r="CS598" s="341"/>
      <c r="CT598" s="341"/>
      <c r="CU598" s="341"/>
      <c r="CV598" s="341"/>
      <c r="CW598" s="341"/>
      <c r="CX598" s="341"/>
      <c r="CY598" s="341"/>
      <c r="CZ598" s="341"/>
    </row>
    <row r="599" s="345" customFormat="true" ht="25.15" customHeight="true" x14ac:dyDescent="0.2">
      <c r="C599" s="1077" t="s">
        <v>272</v>
      </c>
      <c r="D599" s="1078"/>
      <c r="E599" s="657">
        <v>8.8332740998121287E-2</v>
      </c>
      <c r="F599" s="612"/>
      <c r="G599" s="612"/>
      <c r="H599" s="1078" t="s">
        <v>281</v>
      </c>
      <c r="I599" s="1078"/>
      <c r="J599" s="658">
        <v>7.651015813984699E-2</v>
      </c>
      <c r="K599" s="612"/>
      <c r="L599" s="612"/>
      <c r="M599" s="1078" t="s">
        <v>230</v>
      </c>
      <c r="N599" s="1078"/>
      <c r="O599" s="659">
        <v>5.4381356763820582E-2</v>
      </c>
      <c r="P599" s="612"/>
      <c r="Q599" s="612"/>
      <c r="Z599" s="338"/>
      <c r="AA599" s="338"/>
      <c r="AB599" s="338"/>
      <c r="AC599" s="338"/>
      <c r="AD599" s="338"/>
      <c r="AE599" s="338"/>
      <c r="AF599" s="338"/>
      <c r="AG599" s="338"/>
      <c r="AH599" s="338"/>
      <c r="AI599" s="338"/>
      <c r="AJ599" s="338"/>
      <c r="AK599" s="338"/>
      <c r="AL599" s="338"/>
      <c r="AM599" s="338"/>
      <c r="AN599" s="338"/>
      <c r="AO599" s="338"/>
      <c r="AP599" s="338"/>
      <c r="AQ599" s="338"/>
      <c r="AR599" s="338"/>
      <c r="AS599" s="338"/>
      <c r="AT599" s="338"/>
      <c r="AU599" s="338"/>
      <c r="AV599" s="338"/>
      <c r="AW599" s="338"/>
      <c r="AX599" s="338"/>
      <c r="AY599" s="338"/>
      <c r="AZ599" s="338"/>
      <c r="BA599" s="340"/>
      <c r="BB599" s="419"/>
      <c r="BC599" s="340"/>
      <c r="BD599" s="340"/>
      <c r="BE599" s="340"/>
      <c r="BF599" s="340"/>
      <c r="BG599" s="340"/>
      <c r="BH599" s="340"/>
      <c r="BI599" s="340"/>
      <c r="BJ599" s="340"/>
      <c r="BK599" s="340"/>
      <c r="BL599" s="340"/>
      <c r="BM599" s="340"/>
      <c r="BN599" s="340"/>
      <c r="BO599" s="340"/>
      <c r="BP599" s="340"/>
      <c r="BQ599" s="340"/>
      <c r="BR599" s="340"/>
      <c r="BS599" s="340"/>
      <c r="BT599" s="340"/>
      <c r="BU599" s="340"/>
      <c r="BV599" s="340"/>
      <c r="BW599" s="340"/>
      <c r="BX599" s="340"/>
      <c r="BY599" s="340"/>
      <c r="BZ599" s="341"/>
      <c r="CA599" s="341"/>
      <c r="CB599" s="341"/>
      <c r="CC599" s="341"/>
      <c r="CD599" s="341"/>
      <c r="CE599" s="341"/>
      <c r="CF599" s="341"/>
      <c r="CG599" s="341"/>
      <c r="CH599" s="341"/>
      <c r="CI599" s="341"/>
      <c r="CJ599" s="341"/>
      <c r="CK599" s="341"/>
      <c r="CL599" s="341"/>
      <c r="CM599" s="341"/>
      <c r="CN599" s="341"/>
      <c r="CO599" s="341"/>
      <c r="CP599" s="341"/>
      <c r="CQ599" s="341"/>
      <c r="CR599" s="341"/>
      <c r="CS599" s="341"/>
      <c r="CT599" s="341"/>
      <c r="CU599" s="341"/>
      <c r="CV599" s="341"/>
      <c r="CW599" s="341"/>
      <c r="CX599" s="341"/>
      <c r="CY599" s="341"/>
      <c r="CZ599" s="341"/>
    </row>
    <row r="600" s="345" customFormat="true" ht="25.15" customHeight="true" x14ac:dyDescent="0.2">
      <c r="C600" s="1077" t="s">
        <v>277</v>
      </c>
      <c r="D600" s="1078"/>
      <c r="E600" s="657">
        <v>8.5400749661409148E-2</v>
      </c>
      <c r="F600" s="612"/>
      <c r="G600" s="612"/>
      <c r="H600" s="1078" t="s">
        <v>230</v>
      </c>
      <c r="I600" s="1078"/>
      <c r="J600" s="658">
        <v>-3.1287300817168802E-2</v>
      </c>
      <c r="K600" s="612"/>
      <c r="L600" s="612"/>
      <c r="M600" s="1078" t="s">
        <v>335</v>
      </c>
      <c r="N600" s="1078"/>
      <c r="O600" s="659">
        <v>4.429426847883125E-3</v>
      </c>
      <c r="P600" s="612"/>
      <c r="Q600" s="612"/>
      <c r="Z600" s="338"/>
      <c r="AA600" s="338"/>
      <c r="AB600" s="338"/>
      <c r="AC600" s="338"/>
      <c r="AD600" s="338"/>
      <c r="AE600" s="338"/>
      <c r="AF600" s="338"/>
      <c r="AG600" s="338"/>
      <c r="AH600" s="338"/>
      <c r="AI600" s="338"/>
      <c r="AJ600" s="338"/>
      <c r="AK600" s="338"/>
      <c r="AL600" s="338"/>
      <c r="AM600" s="338"/>
      <c r="AN600" s="338"/>
      <c r="AO600" s="338"/>
      <c r="AP600" s="338"/>
      <c r="AQ600" s="338"/>
      <c r="AR600" s="338"/>
      <c r="AS600" s="338"/>
      <c r="AT600" s="338"/>
      <c r="AU600" s="338"/>
      <c r="AV600" s="338"/>
      <c r="AW600" s="338"/>
      <c r="AX600" s="338"/>
      <c r="AY600" s="338"/>
      <c r="AZ600" s="338"/>
      <c r="BA600" s="340"/>
      <c r="BB600" s="419"/>
      <c r="BC600" s="340"/>
      <c r="BD600" s="340"/>
      <c r="BE600" s="340"/>
      <c r="BF600" s="340"/>
      <c r="BG600" s="340"/>
      <c r="BH600" s="340"/>
      <c r="BI600" s="340"/>
      <c r="BJ600" s="340"/>
      <c r="BK600" s="340"/>
      <c r="BL600" s="340"/>
      <c r="BM600" s="340"/>
      <c r="BN600" s="340"/>
      <c r="BO600" s="340"/>
      <c r="BP600" s="340"/>
      <c r="BQ600" s="340"/>
      <c r="BR600" s="340"/>
      <c r="BS600" s="340"/>
      <c r="BT600" s="340"/>
      <c r="BU600" s="340"/>
      <c r="BV600" s="340"/>
      <c r="BW600" s="340"/>
      <c r="BX600" s="340"/>
      <c r="BY600" s="340"/>
      <c r="BZ600" s="341"/>
      <c r="CA600" s="341"/>
      <c r="CB600" s="341"/>
      <c r="CC600" s="341"/>
      <c r="CD600" s="341"/>
      <c r="CE600" s="341"/>
      <c r="CF600" s="341"/>
      <c r="CG600" s="341"/>
      <c r="CH600" s="341"/>
      <c r="CI600" s="341"/>
      <c r="CJ600" s="341"/>
      <c r="CK600" s="341"/>
      <c r="CL600" s="341"/>
      <c r="CM600" s="341"/>
      <c r="CN600" s="341"/>
      <c r="CO600" s="341"/>
      <c r="CP600" s="341"/>
      <c r="CQ600" s="341"/>
      <c r="CR600" s="341"/>
      <c r="CS600" s="341"/>
      <c r="CT600" s="341"/>
      <c r="CU600" s="341"/>
      <c r="CV600" s="341"/>
      <c r="CW600" s="341"/>
      <c r="CX600" s="341"/>
      <c r="CY600" s="341"/>
      <c r="CZ600" s="341"/>
    </row>
    <row r="601" s="345" customFormat="true" ht="25.15" customHeight="true" x14ac:dyDescent="0.2">
      <c r="C601" s="1077" t="s">
        <v>295</v>
      </c>
      <c r="D601" s="1078"/>
      <c r="E601" s="657">
        <v>3.1517063514290934E-2</v>
      </c>
      <c r="F601" s="612"/>
      <c r="G601" s="612"/>
      <c r="H601" s="1078" t="s">
        <v>335</v>
      </c>
      <c r="I601" s="1078"/>
      <c r="J601" s="658">
        <v>-9.0065750713536723E-3</v>
      </c>
      <c r="K601" s="612"/>
      <c r="L601" s="612"/>
      <c r="M601" s="1078" t="s">
        <v>213</v>
      </c>
      <c r="N601" s="1078"/>
      <c r="O601" s="659">
        <v>-3.1459428372152902E-3</v>
      </c>
      <c r="P601" s="612"/>
      <c r="Q601" s="612"/>
      <c r="Z601" s="338"/>
      <c r="AA601" s="338"/>
      <c r="AB601" s="338"/>
      <c r="AC601" s="338"/>
      <c r="AD601" s="338"/>
      <c r="AE601" s="338"/>
      <c r="AF601" s="338"/>
      <c r="AG601" s="338"/>
      <c r="AH601" s="338"/>
      <c r="AI601" s="338"/>
      <c r="AJ601" s="338"/>
      <c r="AK601" s="338"/>
      <c r="AL601" s="338"/>
      <c r="AM601" s="338"/>
      <c r="AN601" s="338"/>
      <c r="AO601" s="338"/>
      <c r="AP601" s="338"/>
      <c r="AQ601" s="338"/>
      <c r="AR601" s="338"/>
      <c r="AS601" s="338"/>
      <c r="AT601" s="338"/>
      <c r="AU601" s="338"/>
      <c r="AV601" s="338"/>
      <c r="AW601" s="338"/>
      <c r="AX601" s="338"/>
      <c r="AY601" s="338"/>
      <c r="AZ601" s="338"/>
      <c r="BA601" s="340"/>
      <c r="BB601" s="419"/>
      <c r="BC601" s="340"/>
      <c r="BD601" s="340"/>
      <c r="BE601" s="340"/>
      <c r="BF601" s="340"/>
      <c r="BG601" s="340"/>
      <c r="BH601" s="340"/>
      <c r="BI601" s="340"/>
      <c r="BJ601" s="340"/>
      <c r="BK601" s="340"/>
      <c r="BL601" s="340"/>
      <c r="BM601" s="340"/>
      <c r="BN601" s="340"/>
      <c r="BO601" s="340"/>
      <c r="BP601" s="340"/>
      <c r="BQ601" s="340"/>
      <c r="BR601" s="340"/>
      <c r="BS601" s="340"/>
      <c r="BT601" s="340"/>
      <c r="BU601" s="340"/>
      <c r="BV601" s="340"/>
      <c r="BW601" s="340"/>
      <c r="BX601" s="340"/>
      <c r="BY601" s="340"/>
      <c r="BZ601" s="341"/>
      <c r="CA601" s="341"/>
      <c r="CB601" s="341"/>
      <c r="CC601" s="341"/>
      <c r="CD601" s="341"/>
      <c r="CE601" s="341"/>
      <c r="CF601" s="341"/>
      <c r="CG601" s="341"/>
      <c r="CH601" s="341"/>
      <c r="CI601" s="341"/>
      <c r="CJ601" s="341"/>
      <c r="CK601" s="341"/>
      <c r="CL601" s="341"/>
      <c r="CM601" s="341"/>
      <c r="CN601" s="341"/>
      <c r="CO601" s="341"/>
      <c r="CP601" s="341"/>
      <c r="CQ601" s="341"/>
      <c r="CR601" s="341"/>
      <c r="CS601" s="341"/>
      <c r="CT601" s="341"/>
      <c r="CU601" s="341"/>
      <c r="CV601" s="341"/>
      <c r="CW601" s="341"/>
      <c r="CX601" s="341"/>
      <c r="CY601" s="341"/>
      <c r="CZ601" s="341"/>
    </row>
    <row r="602" s="345" customFormat="true" ht="25.15" customHeight="true" x14ac:dyDescent="0.2">
      <c r="C602" s="1077" t="s">
        <v>290</v>
      </c>
      <c r="D602" s="1078"/>
      <c r="E602" s="657">
        <v>3.8864725428709626E-2</v>
      </c>
      <c r="F602" s="612"/>
      <c r="G602" s="612"/>
      <c r="H602" s="1078" t="s">
        <v>216</v>
      </c>
      <c r="I602" s="1078"/>
      <c r="J602" s="658">
        <v>-2.3255242789086802E-2</v>
      </c>
      <c r="K602" s="612"/>
      <c r="L602" s="612"/>
      <c r="M602" s="1078" t="s">
        <v>216</v>
      </c>
      <c r="N602" s="1078"/>
      <c r="O602" s="659">
        <v>-4.9360317213473906E-2</v>
      </c>
      <c r="P602" s="612"/>
      <c r="Q602" s="612"/>
      <c r="Z602" s="338"/>
      <c r="AA602" s="338"/>
      <c r="AB602" s="338"/>
      <c r="AC602" s="338"/>
      <c r="AD602" s="338"/>
      <c r="AE602" s="338"/>
      <c r="AF602" s="338"/>
      <c r="AG602" s="338"/>
      <c r="AH602" s="338"/>
      <c r="AI602" s="338"/>
      <c r="AJ602" s="338"/>
      <c r="AK602" s="338"/>
      <c r="AL602" s="338"/>
      <c r="AM602" s="338"/>
      <c r="AN602" s="338"/>
      <c r="AO602" s="338"/>
      <c r="AP602" s="338"/>
      <c r="AQ602" s="338"/>
      <c r="AR602" s="338"/>
      <c r="AS602" s="338"/>
      <c r="AT602" s="338"/>
      <c r="AU602" s="338"/>
      <c r="AV602" s="338"/>
      <c r="AW602" s="338"/>
      <c r="AX602" s="338"/>
      <c r="AY602" s="338"/>
      <c r="AZ602" s="338"/>
      <c r="BA602" s="340"/>
      <c r="BB602" s="419"/>
      <c r="BC602" s="340"/>
      <c r="BD602" s="340"/>
      <c r="BE602" s="340"/>
      <c r="BF602" s="340"/>
      <c r="BG602" s="340"/>
      <c r="BH602" s="340"/>
      <c r="BI602" s="340"/>
      <c r="BJ602" s="340"/>
      <c r="BK602" s="340"/>
      <c r="BL602" s="340"/>
      <c r="BM602" s="340"/>
      <c r="BN602" s="340"/>
      <c r="BO602" s="340"/>
      <c r="BP602" s="340"/>
      <c r="BQ602" s="340"/>
      <c r="BR602" s="340"/>
      <c r="BS602" s="340"/>
      <c r="BT602" s="340"/>
      <c r="BU602" s="340"/>
      <c r="BV602" s="340"/>
      <c r="BW602" s="340"/>
      <c r="BX602" s="340"/>
      <c r="BY602" s="340"/>
      <c r="BZ602" s="341"/>
      <c r="CA602" s="341"/>
      <c r="CB602" s="341"/>
      <c r="CC602" s="341"/>
      <c r="CD602" s="341"/>
      <c r="CE602" s="341"/>
      <c r="CF602" s="341"/>
      <c r="CG602" s="341"/>
      <c r="CH602" s="341"/>
      <c r="CI602" s="341"/>
      <c r="CJ602" s="341"/>
      <c r="CK602" s="341"/>
      <c r="CL602" s="341"/>
      <c r="CM602" s="341"/>
      <c r="CN602" s="341"/>
      <c r="CO602" s="341"/>
      <c r="CP602" s="341"/>
      <c r="CQ602" s="341"/>
      <c r="CR602" s="341"/>
      <c r="CS602" s="341"/>
      <c r="CT602" s="341"/>
      <c r="CU602" s="341"/>
      <c r="CV602" s="341"/>
      <c r="CW602" s="341"/>
      <c r="CX602" s="341"/>
      <c r="CY602" s="341"/>
      <c r="CZ602" s="341"/>
    </row>
    <row r="603" s="345" customFormat="true" ht="25.15" customHeight="true" x14ac:dyDescent="0.2">
      <c r="C603" s="1077" t="s">
        <v>316</v>
      </c>
      <c r="D603" s="1078"/>
      <c r="E603" s="657">
        <v>6.6860332821021299E-3</v>
      </c>
      <c r="F603" s="612"/>
      <c r="G603" s="612"/>
      <c r="H603" s="1078" t="s">
        <v>225</v>
      </c>
      <c r="I603" s="1078"/>
      <c r="J603" s="658">
        <v>-4.5238037029401755E-3</v>
      </c>
      <c r="K603" s="612"/>
      <c r="L603" s="612"/>
      <c r="M603" s="1078" t="s">
        <v>225</v>
      </c>
      <c r="N603" s="1078"/>
      <c r="O603" s="659">
        <v>-8.7956767822184138E-3</v>
      </c>
      <c r="P603" s="612"/>
      <c r="Q603" s="612"/>
      <c r="Z603" s="338"/>
      <c r="AA603" s="338"/>
      <c r="AB603" s="338"/>
      <c r="AC603" s="338"/>
      <c r="AD603" s="338"/>
      <c r="AE603" s="338"/>
      <c r="AF603" s="338"/>
      <c r="AG603" s="338"/>
      <c r="AH603" s="338"/>
      <c r="AI603" s="338"/>
      <c r="AJ603" s="338"/>
      <c r="AK603" s="338"/>
      <c r="AL603" s="338"/>
      <c r="AM603" s="338"/>
      <c r="AN603" s="338"/>
      <c r="AO603" s="338"/>
      <c r="AP603" s="338"/>
      <c r="AQ603" s="338"/>
      <c r="AR603" s="338"/>
      <c r="AS603" s="338"/>
      <c r="AT603" s="338"/>
      <c r="AU603" s="338"/>
      <c r="AV603" s="338"/>
      <c r="AW603" s="338"/>
      <c r="AX603" s="338"/>
      <c r="AY603" s="338"/>
      <c r="AZ603" s="338"/>
      <c r="BA603" s="340"/>
      <c r="BB603" s="419"/>
      <c r="BC603" s="340"/>
      <c r="BD603" s="340"/>
      <c r="BE603" s="340"/>
      <c r="BF603" s="340"/>
      <c r="BG603" s="340"/>
      <c r="BH603" s="340"/>
      <c r="BI603" s="340"/>
      <c r="BJ603" s="340"/>
      <c r="BK603" s="340"/>
      <c r="BL603" s="340"/>
      <c r="BM603" s="340"/>
      <c r="BN603" s="340"/>
      <c r="BO603" s="340"/>
      <c r="BP603" s="340"/>
      <c r="BQ603" s="340"/>
      <c r="BR603" s="340"/>
      <c r="BS603" s="340"/>
      <c r="BT603" s="340"/>
      <c r="BU603" s="340"/>
      <c r="BV603" s="340"/>
      <c r="BW603" s="340"/>
      <c r="BX603" s="340"/>
      <c r="BY603" s="340"/>
      <c r="BZ603" s="341"/>
      <c r="CA603" s="341"/>
      <c r="CB603" s="341"/>
      <c r="CC603" s="341"/>
      <c r="CD603" s="341"/>
      <c r="CE603" s="341"/>
      <c r="CF603" s="341"/>
      <c r="CG603" s="341"/>
      <c r="CH603" s="341"/>
      <c r="CI603" s="341"/>
      <c r="CJ603" s="341"/>
      <c r="CK603" s="341"/>
      <c r="CL603" s="341"/>
      <c r="CM603" s="341"/>
      <c r="CN603" s="341"/>
      <c r="CO603" s="341"/>
      <c r="CP603" s="341"/>
      <c r="CQ603" s="341"/>
      <c r="CR603" s="341"/>
      <c r="CS603" s="341"/>
      <c r="CT603" s="341"/>
      <c r="CU603" s="341"/>
      <c r="CV603" s="341"/>
      <c r="CW603" s="341"/>
      <c r="CX603" s="341"/>
      <c r="CY603" s="341"/>
      <c r="CZ603" s="341"/>
    </row>
    <row r="604" s="345" customFormat="true" ht="25.15" customHeight="true" x14ac:dyDescent="0.2">
      <c r="C604" s="1077" t="s">
        <v>308</v>
      </c>
      <c r="D604" s="1078"/>
      <c r="E604" s="657">
        <v>1.1207900252165837E-2</v>
      </c>
      <c r="F604" s="612"/>
      <c r="G604" s="612"/>
      <c r="H604" s="1078" t="s">
        <v>324</v>
      </c>
      <c r="I604" s="1078"/>
      <c r="J604" s="658">
        <v>-2.6127698890150274E-3</v>
      </c>
      <c r="K604" s="612"/>
      <c r="L604" s="612"/>
      <c r="M604" s="1078" t="s">
        <v>324</v>
      </c>
      <c r="N604" s="1078"/>
      <c r="O604" s="659">
        <v>1.2975899373089543E-2</v>
      </c>
      <c r="P604" s="612"/>
      <c r="Q604" s="612"/>
      <c r="Z604" s="338"/>
      <c r="AA604" s="338"/>
      <c r="AB604" s="338"/>
      <c r="AC604" s="338"/>
      <c r="AD604" s="338"/>
      <c r="AE604" s="338"/>
      <c r="AF604" s="338"/>
      <c r="AG604" s="338"/>
      <c r="AH604" s="338"/>
      <c r="AI604" s="338"/>
      <c r="AJ604" s="338"/>
      <c r="AK604" s="338"/>
      <c r="AL604" s="338"/>
      <c r="AM604" s="338"/>
      <c r="AN604" s="338"/>
      <c r="AO604" s="338"/>
      <c r="AP604" s="338"/>
      <c r="AQ604" s="338"/>
      <c r="AR604" s="338"/>
      <c r="AS604" s="338"/>
      <c r="AT604" s="338"/>
      <c r="AU604" s="338"/>
      <c r="AV604" s="338"/>
      <c r="AW604" s="338"/>
      <c r="AX604" s="338"/>
      <c r="AY604" s="338"/>
      <c r="AZ604" s="338"/>
      <c r="BA604" s="341"/>
      <c r="BB604" s="420"/>
      <c r="BC604" s="341"/>
      <c r="BD604" s="341"/>
      <c r="BE604" s="341"/>
      <c r="BF604" s="341"/>
      <c r="BG604" s="341"/>
      <c r="BH604" s="341"/>
      <c r="BI604" s="341"/>
      <c r="BJ604" s="341"/>
      <c r="BK604" s="341"/>
      <c r="BL604" s="341"/>
      <c r="BM604" s="341"/>
      <c r="BN604" s="341"/>
      <c r="BO604" s="341"/>
      <c r="BP604" s="341"/>
      <c r="BQ604" s="341"/>
      <c r="BR604" s="341"/>
      <c r="BS604" s="341"/>
      <c r="BT604" s="341"/>
      <c r="BU604" s="341"/>
      <c r="BV604" s="341"/>
      <c r="BW604" s="341"/>
      <c r="BX604" s="341"/>
      <c r="BY604" s="341"/>
      <c r="BZ604" s="341"/>
      <c r="CA604" s="341"/>
      <c r="CB604" s="341"/>
      <c r="CC604" s="341"/>
      <c r="CD604" s="341"/>
      <c r="CE604" s="341"/>
      <c r="CF604" s="341"/>
      <c r="CG604" s="341"/>
      <c r="CH604" s="341"/>
      <c r="CI604" s="341"/>
      <c r="CJ604" s="341"/>
      <c r="CK604" s="341"/>
      <c r="CL604" s="341"/>
      <c r="CM604" s="341"/>
      <c r="CN604" s="341"/>
      <c r="CO604" s="341"/>
      <c r="CP604" s="341"/>
      <c r="CQ604" s="341"/>
      <c r="CR604" s="341"/>
      <c r="CS604" s="341"/>
      <c r="CT604" s="341"/>
      <c r="CU604" s="341"/>
      <c r="CV604" s="341"/>
      <c r="CW604" s="341"/>
      <c r="CX604" s="341"/>
      <c r="CY604" s="341"/>
      <c r="CZ604" s="341"/>
    </row>
    <row r="605" s="345" customFormat="true" ht="25.15" customHeight="true" x14ac:dyDescent="0.2">
      <c r="C605" s="1077" t="s">
        <v>296</v>
      </c>
      <c r="D605" s="1078"/>
      <c r="E605" s="657">
        <v>-3.4460964086526616E-2</v>
      </c>
      <c r="F605" s="612"/>
      <c r="G605" s="612"/>
      <c r="H605" s="1078" t="s">
        <v>320</v>
      </c>
      <c r="I605" s="1078"/>
      <c r="J605" s="658">
        <v>5.6842446009495564E-3</v>
      </c>
      <c r="K605" s="612"/>
      <c r="L605" s="612"/>
      <c r="M605" s="1078" t="s">
        <v>327</v>
      </c>
      <c r="N605" s="1078"/>
      <c r="O605" s="659">
        <v>3.9272419156492887E-3</v>
      </c>
      <c r="P605" s="612"/>
      <c r="Q605" s="612"/>
      <c r="Z605" s="338"/>
      <c r="AA605" s="338"/>
      <c r="AB605" s="338"/>
      <c r="AC605" s="338"/>
      <c r="AD605" s="338"/>
      <c r="AE605" s="338"/>
      <c r="AF605" s="338"/>
      <c r="AG605" s="338"/>
      <c r="AH605" s="338"/>
      <c r="AI605" s="338"/>
      <c r="AJ605" s="338"/>
      <c r="AK605" s="338"/>
      <c r="AL605" s="338"/>
      <c r="AM605" s="338"/>
      <c r="AN605" s="338"/>
      <c r="AO605" s="338"/>
      <c r="AP605" s="338"/>
      <c r="AQ605" s="338"/>
      <c r="AR605" s="338"/>
      <c r="AS605" s="338"/>
      <c r="AT605" s="338"/>
      <c r="AU605" s="338"/>
      <c r="AV605" s="338"/>
      <c r="AW605" s="338"/>
      <c r="AX605" s="338"/>
      <c r="AY605" s="338"/>
      <c r="AZ605" s="338"/>
      <c r="BA605" s="341"/>
      <c r="BB605" s="420"/>
      <c r="BC605" s="341"/>
      <c r="BD605" s="341"/>
      <c r="BE605" s="341"/>
      <c r="BF605" s="341"/>
      <c r="BG605" s="341"/>
      <c r="BH605" s="341"/>
      <c r="BI605" s="341"/>
      <c r="BJ605" s="341"/>
      <c r="BK605" s="341"/>
      <c r="BL605" s="341"/>
      <c r="BM605" s="341"/>
      <c r="BN605" s="341"/>
      <c r="BO605" s="341"/>
      <c r="BP605" s="341"/>
      <c r="BQ605" s="341"/>
      <c r="BR605" s="341"/>
      <c r="BS605" s="341"/>
      <c r="BT605" s="341"/>
      <c r="BU605" s="341"/>
      <c r="BV605" s="341"/>
      <c r="BW605" s="341"/>
      <c r="BX605" s="341"/>
      <c r="BY605" s="341"/>
      <c r="BZ605" s="341"/>
      <c r="CA605" s="341"/>
      <c r="CB605" s="341"/>
      <c r="CC605" s="341"/>
      <c r="CD605" s="341"/>
      <c r="CE605" s="341"/>
      <c r="CF605" s="341"/>
      <c r="CG605" s="341"/>
      <c r="CH605" s="341"/>
      <c r="CI605" s="341"/>
      <c r="CJ605" s="341"/>
      <c r="CK605" s="341"/>
      <c r="CL605" s="341"/>
      <c r="CM605" s="341"/>
      <c r="CN605" s="341"/>
      <c r="CO605" s="341"/>
      <c r="CP605" s="341"/>
      <c r="CQ605" s="341"/>
      <c r="CR605" s="341"/>
      <c r="CS605" s="341"/>
      <c r="CT605" s="341"/>
      <c r="CU605" s="341"/>
      <c r="CV605" s="341"/>
      <c r="CW605" s="341"/>
      <c r="CX605" s="341"/>
      <c r="CY605" s="341"/>
      <c r="CZ605" s="341"/>
    </row>
    <row r="606" s="345" customFormat="true" ht="25.15" customHeight="true" x14ac:dyDescent="0.2">
      <c r="C606" s="1077" t="s">
        <v>285</v>
      </c>
      <c r="D606" s="1078"/>
      <c r="E606" s="657">
        <v>6.206506553936298E-2</v>
      </c>
      <c r="F606" s="612"/>
      <c r="G606" s="612"/>
      <c r="H606" s="1078" t="s">
        <v>327</v>
      </c>
      <c r="I606" s="1078"/>
      <c r="J606" s="658">
        <v>1.3912641864494112E-3</v>
      </c>
      <c r="K606" s="612"/>
      <c r="L606" s="612"/>
      <c r="M606" s="1078" t="s">
        <v>334</v>
      </c>
      <c r="N606" s="1078"/>
      <c r="O606" s="659">
        <v>-1.4066799353793032E-3</v>
      </c>
      <c r="P606" s="612"/>
      <c r="Q606" s="612"/>
      <c r="Z606" s="338"/>
      <c r="AA606" s="338"/>
      <c r="AB606" s="338"/>
      <c r="AC606" s="338"/>
      <c r="AD606" s="338"/>
      <c r="AE606" s="338"/>
      <c r="AF606" s="338"/>
      <c r="AG606" s="338"/>
      <c r="AH606" s="338"/>
      <c r="AI606" s="338"/>
      <c r="AJ606" s="338"/>
      <c r="AK606" s="338"/>
      <c r="AL606" s="338"/>
      <c r="AM606" s="338"/>
      <c r="AN606" s="338"/>
      <c r="AO606" s="338"/>
      <c r="AP606" s="338"/>
      <c r="AQ606" s="338"/>
      <c r="AR606" s="338"/>
      <c r="AS606" s="338"/>
      <c r="AT606" s="338"/>
      <c r="AU606" s="338"/>
      <c r="AV606" s="338"/>
      <c r="AW606" s="338"/>
      <c r="AX606" s="338"/>
      <c r="AY606" s="338"/>
      <c r="AZ606" s="338"/>
      <c r="BA606" s="341"/>
      <c r="BB606" s="420"/>
      <c r="BC606" s="341"/>
      <c r="BD606" s="341"/>
      <c r="BE606" s="341"/>
      <c r="BF606" s="341"/>
      <c r="BG606" s="341"/>
      <c r="BH606" s="341"/>
      <c r="BI606" s="341"/>
      <c r="BJ606" s="341"/>
      <c r="BK606" s="341"/>
      <c r="BL606" s="341"/>
      <c r="BM606" s="341"/>
      <c r="BN606" s="341"/>
      <c r="BO606" s="341"/>
      <c r="BP606" s="341"/>
      <c r="BQ606" s="341"/>
      <c r="BR606" s="341"/>
      <c r="BS606" s="341"/>
      <c r="BT606" s="341"/>
      <c r="BU606" s="341"/>
      <c r="BV606" s="341"/>
      <c r="BW606" s="341"/>
      <c r="BX606" s="341"/>
      <c r="BY606" s="341"/>
      <c r="BZ606" s="341"/>
      <c r="CA606" s="341"/>
      <c r="CB606" s="341"/>
      <c r="CC606" s="341"/>
      <c r="CD606" s="341"/>
      <c r="CE606" s="341"/>
      <c r="CF606" s="341"/>
      <c r="CG606" s="341"/>
      <c r="CH606" s="341"/>
      <c r="CI606" s="341"/>
      <c r="CJ606" s="341"/>
      <c r="CK606" s="341"/>
      <c r="CL606" s="341"/>
      <c r="CM606" s="341"/>
      <c r="CN606" s="341"/>
      <c r="CO606" s="341"/>
      <c r="CP606" s="341"/>
      <c r="CQ606" s="341"/>
      <c r="CR606" s="341"/>
      <c r="CS606" s="341"/>
      <c r="CT606" s="341"/>
      <c r="CU606" s="341"/>
      <c r="CV606" s="341"/>
      <c r="CW606" s="341"/>
      <c r="CX606" s="341"/>
      <c r="CY606" s="341"/>
      <c r="CZ606" s="341"/>
    </row>
    <row r="607" s="345" customFormat="true" ht="25.15" customHeight="true" x14ac:dyDescent="0.2">
      <c r="C607" s="1077" t="s">
        <v>342</v>
      </c>
      <c r="D607" s="1078"/>
      <c r="E607" s="660">
        <v>2.2524654450299889E-4</v>
      </c>
      <c r="F607" s="612"/>
      <c r="G607" s="612"/>
      <c r="H607" s="1078" t="s">
        <v>334</v>
      </c>
      <c r="I607" s="1078"/>
      <c r="J607" s="658">
        <v>1.6488372949853621E-3</v>
      </c>
      <c r="K607" s="612"/>
      <c r="L607" s="612"/>
      <c r="M607" s="1078" t="s">
        <v>330</v>
      </c>
      <c r="N607" s="1078"/>
      <c r="O607" s="659">
        <v>7.7780967017684489E-3</v>
      </c>
      <c r="P607" s="612"/>
      <c r="Q607" s="612"/>
      <c r="Z607" s="338"/>
      <c r="AA607" s="338"/>
      <c r="AB607" s="338"/>
      <c r="AC607" s="338"/>
      <c r="AD607" s="338"/>
      <c r="AE607" s="338"/>
      <c r="AF607" s="338"/>
      <c r="AG607" s="338"/>
      <c r="AH607" s="338"/>
      <c r="AI607" s="338"/>
      <c r="AJ607" s="338"/>
      <c r="AK607" s="338"/>
      <c r="AL607" s="338"/>
      <c r="AM607" s="338"/>
      <c r="AN607" s="338"/>
      <c r="AO607" s="338"/>
      <c r="AP607" s="338"/>
      <c r="AQ607" s="338"/>
      <c r="AR607" s="338"/>
      <c r="AS607" s="338"/>
      <c r="AT607" s="338"/>
      <c r="AU607" s="338"/>
      <c r="AV607" s="338"/>
      <c r="AW607" s="338"/>
      <c r="AX607" s="338"/>
      <c r="AY607" s="338"/>
      <c r="AZ607" s="338"/>
      <c r="BA607" s="341"/>
      <c r="BB607" s="420"/>
      <c r="BC607" s="341"/>
      <c r="BD607" s="341"/>
      <c r="BE607" s="341"/>
      <c r="BF607" s="341"/>
      <c r="BG607" s="341"/>
      <c r="BH607" s="341"/>
      <c r="BI607" s="341"/>
      <c r="BJ607" s="341"/>
      <c r="BK607" s="341"/>
      <c r="BL607" s="341"/>
      <c r="BM607" s="341"/>
      <c r="BN607" s="341"/>
      <c r="BO607" s="341"/>
      <c r="BP607" s="341"/>
      <c r="BQ607" s="341"/>
      <c r="BR607" s="341"/>
      <c r="BS607" s="341"/>
      <c r="BT607" s="341"/>
      <c r="BU607" s="341"/>
      <c r="BV607" s="341"/>
      <c r="BW607" s="341"/>
      <c r="BX607" s="341"/>
      <c r="BY607" s="341"/>
      <c r="BZ607" s="341"/>
      <c r="CA607" s="341"/>
      <c r="CB607" s="341"/>
      <c r="CC607" s="341"/>
      <c r="CD607" s="341"/>
      <c r="CE607" s="341"/>
      <c r="CF607" s="341"/>
      <c r="CG607" s="341"/>
      <c r="CH607" s="341"/>
      <c r="CI607" s="341"/>
      <c r="CJ607" s="341"/>
      <c r="CK607" s="341"/>
      <c r="CL607" s="341"/>
      <c r="CM607" s="341"/>
      <c r="CN607" s="341"/>
      <c r="CO607" s="341"/>
      <c r="CP607" s="341"/>
      <c r="CQ607" s="341"/>
      <c r="CR607" s="341"/>
      <c r="CS607" s="341"/>
      <c r="CT607" s="341"/>
      <c r="CU607" s="341"/>
      <c r="CV607" s="341"/>
      <c r="CW607" s="341"/>
      <c r="CX607" s="341"/>
      <c r="CY607" s="341"/>
      <c r="CZ607" s="341"/>
    </row>
    <row r="608" s="345" customFormat="true" ht="25.15" customHeight="true" x14ac:dyDescent="0.2">
      <c r="C608" s="1077"/>
      <c r="D608" s="1078"/>
      <c r="E608" s="612"/>
      <c r="F608" s="612"/>
      <c r="G608" s="612"/>
      <c r="H608" s="1078" t="s">
        <v>330</v>
      </c>
      <c r="I608" s="1078"/>
      <c r="J608" s="658">
        <v>-2.713731796793213E-3</v>
      </c>
      <c r="K608" s="612"/>
      <c r="L608" s="612"/>
      <c r="M608" s="1078" t="s">
        <v>312</v>
      </c>
      <c r="N608" s="1078"/>
      <c r="O608" s="659">
        <v>1.0876661081093194E-2</v>
      </c>
      <c r="P608" s="612"/>
      <c r="Q608" s="612"/>
      <c r="Z608" s="338"/>
      <c r="AA608" s="338"/>
      <c r="AB608" s="338"/>
      <c r="AC608" s="338"/>
      <c r="AD608" s="338"/>
      <c r="AE608" s="338"/>
      <c r="AF608" s="338"/>
      <c r="AG608" s="338"/>
      <c r="AH608" s="338"/>
      <c r="AI608" s="338"/>
      <c r="AJ608" s="338"/>
      <c r="AK608" s="338"/>
      <c r="AL608" s="338"/>
      <c r="AM608" s="338"/>
      <c r="AN608" s="338"/>
      <c r="AO608" s="338"/>
      <c r="AP608" s="338"/>
      <c r="AQ608" s="338"/>
      <c r="AR608" s="338"/>
      <c r="AS608" s="338"/>
      <c r="AT608" s="338"/>
      <c r="AU608" s="338"/>
      <c r="AV608" s="338"/>
      <c r="AW608" s="338"/>
      <c r="AX608" s="338"/>
      <c r="AY608" s="338"/>
      <c r="AZ608" s="338"/>
      <c r="BA608" s="341"/>
      <c r="BB608" s="420"/>
      <c r="BC608" s="341"/>
      <c r="BD608" s="341"/>
      <c r="BE608" s="341"/>
      <c r="BF608" s="341"/>
      <c r="BG608" s="341"/>
      <c r="BH608" s="341"/>
      <c r="BI608" s="341"/>
      <c r="BJ608" s="341"/>
      <c r="BK608" s="341"/>
      <c r="BL608" s="341"/>
      <c r="BM608" s="341"/>
      <c r="BN608" s="341"/>
      <c r="BO608" s="341"/>
      <c r="BP608" s="341"/>
      <c r="BQ608" s="341"/>
      <c r="BR608" s="341"/>
      <c r="BS608" s="341"/>
      <c r="BT608" s="341"/>
      <c r="BU608" s="341"/>
      <c r="BV608" s="341"/>
      <c r="BW608" s="341"/>
      <c r="BX608" s="341"/>
      <c r="BY608" s="341"/>
      <c r="BZ608" s="341"/>
      <c r="CA608" s="341"/>
      <c r="CB608" s="341"/>
      <c r="CC608" s="341"/>
      <c r="CD608" s="341"/>
      <c r="CE608" s="341"/>
      <c r="CF608" s="341"/>
      <c r="CG608" s="341"/>
      <c r="CH608" s="341"/>
      <c r="CI608" s="341"/>
      <c r="CJ608" s="341"/>
      <c r="CK608" s="341"/>
      <c r="CL608" s="341"/>
      <c r="CM608" s="341"/>
      <c r="CN608" s="341"/>
      <c r="CO608" s="341"/>
      <c r="CP608" s="341"/>
      <c r="CQ608" s="341"/>
      <c r="CR608" s="341"/>
      <c r="CS608" s="341"/>
      <c r="CT608" s="341"/>
      <c r="CU608" s="341"/>
      <c r="CV608" s="341"/>
      <c r="CW608" s="341"/>
      <c r="CX608" s="341"/>
      <c r="CY608" s="341"/>
      <c r="CZ608" s="341"/>
    </row>
    <row r="609" s="345" customFormat="true" ht="25.15" customHeight="true" x14ac:dyDescent="0.2">
      <c r="C609" s="1077"/>
      <c r="D609" s="1078"/>
      <c r="E609" s="612"/>
      <c r="F609" s="612"/>
      <c r="G609" s="612"/>
      <c r="H609" s="1078" t="s">
        <v>312</v>
      </c>
      <c r="I609" s="1078"/>
      <c r="J609" s="658">
        <v>8.4152240721715246E-3</v>
      </c>
      <c r="K609" s="612"/>
      <c r="L609" s="612"/>
      <c r="M609" s="1078" t="s">
        <v>212</v>
      </c>
      <c r="N609" s="1078"/>
      <c r="O609" s="659">
        <v>-1.456693430756851E-3</v>
      </c>
      <c r="P609" s="612"/>
      <c r="Q609" s="612"/>
      <c r="Z609" s="338"/>
      <c r="AA609" s="338"/>
      <c r="AB609" s="338"/>
      <c r="AC609" s="338"/>
      <c r="AD609" s="338"/>
      <c r="AE609" s="338"/>
      <c r="AF609" s="338"/>
      <c r="AG609" s="338"/>
      <c r="AH609" s="338"/>
      <c r="AI609" s="338"/>
      <c r="AJ609" s="338"/>
      <c r="AK609" s="338"/>
      <c r="AL609" s="338"/>
      <c r="AM609" s="338"/>
      <c r="AN609" s="338"/>
      <c r="AO609" s="338"/>
      <c r="AP609" s="338"/>
      <c r="AQ609" s="338"/>
      <c r="AR609" s="338"/>
      <c r="AS609" s="338"/>
      <c r="AT609" s="338"/>
      <c r="AU609" s="338"/>
      <c r="AV609" s="338"/>
      <c r="AW609" s="338"/>
      <c r="AX609" s="338"/>
      <c r="AY609" s="338"/>
      <c r="AZ609" s="338"/>
      <c r="BA609" s="341"/>
      <c r="BB609" s="420"/>
      <c r="BC609" s="341"/>
      <c r="BD609" s="341"/>
      <c r="BE609" s="341"/>
      <c r="BF609" s="341"/>
      <c r="BG609" s="341"/>
      <c r="BH609" s="341"/>
      <c r="BI609" s="341"/>
      <c r="BJ609" s="341"/>
      <c r="BK609" s="341"/>
      <c r="BL609" s="341"/>
      <c r="BM609" s="341"/>
      <c r="BN609" s="341"/>
      <c r="BO609" s="341"/>
      <c r="BP609" s="341"/>
      <c r="BQ609" s="341"/>
      <c r="BR609" s="341"/>
      <c r="BS609" s="341"/>
      <c r="BT609" s="341"/>
      <c r="BU609" s="341"/>
      <c r="BV609" s="341"/>
      <c r="BW609" s="341"/>
      <c r="BX609" s="341"/>
      <c r="BY609" s="341"/>
      <c r="BZ609" s="341"/>
      <c r="CA609" s="341"/>
      <c r="CB609" s="341"/>
      <c r="CC609" s="341"/>
      <c r="CD609" s="341"/>
      <c r="CE609" s="341"/>
      <c r="CF609" s="341"/>
      <c r="CG609" s="341"/>
      <c r="CH609" s="341"/>
      <c r="CI609" s="341"/>
      <c r="CJ609" s="341"/>
      <c r="CK609" s="341"/>
      <c r="CL609" s="341"/>
      <c r="CM609" s="341"/>
      <c r="CN609" s="341"/>
      <c r="CO609" s="341"/>
      <c r="CP609" s="341"/>
      <c r="CQ609" s="341"/>
      <c r="CR609" s="341"/>
      <c r="CS609" s="341"/>
      <c r="CT609" s="341"/>
      <c r="CU609" s="341"/>
      <c r="CV609" s="341"/>
      <c r="CW609" s="341"/>
      <c r="CX609" s="341"/>
      <c r="CY609" s="341"/>
      <c r="CZ609" s="341"/>
    </row>
    <row r="610" s="345" customFormat="true" ht="25.15" customHeight="true" x14ac:dyDescent="0.2">
      <c r="C610" s="1077" t="s">
        <v>239</v>
      </c>
      <c r="D610" s="1078"/>
      <c r="E610" s="1078"/>
      <c r="F610" s="612"/>
      <c r="G610" s="612"/>
      <c r="H610" s="1078" t="s">
        <v>229</v>
      </c>
      <c r="I610" s="1078"/>
      <c r="J610" s="658">
        <v>-4.429255379137389E-3</v>
      </c>
      <c r="K610" s="612"/>
      <c r="L610" s="612"/>
      <c r="M610" s="1078" t="s">
        <v>229</v>
      </c>
      <c r="N610" s="1078"/>
      <c r="O610" s="659">
        <v>-2.8315987565649863E-3</v>
      </c>
      <c r="P610" s="612"/>
      <c r="Q610" s="612"/>
      <c r="Z610" s="338"/>
      <c r="AA610" s="338"/>
      <c r="AB610" s="338"/>
      <c r="AC610" s="338"/>
      <c r="AD610" s="338"/>
      <c r="AE610" s="338"/>
      <c r="AF610" s="338"/>
      <c r="AG610" s="338"/>
      <c r="AH610" s="338"/>
      <c r="AI610" s="338"/>
      <c r="AJ610" s="338"/>
      <c r="AK610" s="338"/>
      <c r="AL610" s="338"/>
      <c r="AM610" s="338"/>
      <c r="AN610" s="338"/>
      <c r="AO610" s="338"/>
      <c r="AP610" s="338"/>
      <c r="AQ610" s="338"/>
      <c r="AR610" s="338"/>
      <c r="AS610" s="338"/>
      <c r="AT610" s="338"/>
      <c r="AU610" s="338"/>
      <c r="AV610" s="338"/>
      <c r="AW610" s="338"/>
      <c r="AX610" s="338"/>
      <c r="AY610" s="338"/>
      <c r="AZ610" s="338"/>
      <c r="BA610" s="341"/>
      <c r="BB610" s="420"/>
      <c r="BC610" s="341"/>
      <c r="BD610" s="341"/>
      <c r="BE610" s="341"/>
      <c r="BF610" s="341"/>
      <c r="BG610" s="341"/>
      <c r="BH610" s="341"/>
      <c r="BI610" s="341"/>
      <c r="BJ610" s="341"/>
      <c r="BK610" s="341"/>
      <c r="BL610" s="341"/>
      <c r="BM610" s="341"/>
      <c r="BN610" s="341"/>
      <c r="BO610" s="341"/>
      <c r="BP610" s="341"/>
      <c r="BQ610" s="341"/>
      <c r="BR610" s="341"/>
      <c r="BS610" s="341"/>
      <c r="BT610" s="341"/>
      <c r="BU610" s="341"/>
      <c r="BV610" s="341"/>
      <c r="BW610" s="341"/>
      <c r="BX610" s="341"/>
      <c r="BY610" s="341"/>
      <c r="BZ610" s="341"/>
      <c r="CA610" s="341"/>
      <c r="CB610" s="341"/>
      <c r="CC610" s="341"/>
      <c r="CD610" s="341"/>
      <c r="CE610" s="341"/>
      <c r="CF610" s="341"/>
      <c r="CG610" s="341"/>
      <c r="CH610" s="341"/>
      <c r="CI610" s="341"/>
      <c r="CJ610" s="341"/>
      <c r="CK610" s="341"/>
      <c r="CL610" s="341"/>
      <c r="CM610" s="341"/>
      <c r="CN610" s="341"/>
      <c r="CO610" s="341"/>
      <c r="CP610" s="341"/>
      <c r="CQ610" s="341"/>
      <c r="CR610" s="341"/>
      <c r="CS610" s="341"/>
      <c r="CT610" s="341"/>
      <c r="CU610" s="341"/>
      <c r="CV610" s="341"/>
      <c r="CW610" s="341"/>
      <c r="CX610" s="341"/>
      <c r="CY610" s="341"/>
      <c r="CZ610" s="341"/>
    </row>
    <row r="611" s="345" customFormat="true" ht="25.15" customHeight="true" x14ac:dyDescent="0.2">
      <c r="C611" s="1077" t="s">
        <v>207</v>
      </c>
      <c r="D611" s="1078"/>
      <c r="E611" s="675" t="s">
        <v>208</v>
      </c>
      <c r="F611" s="612"/>
      <c r="G611" s="612"/>
      <c r="H611" s="1078" t="s">
        <v>226</v>
      </c>
      <c r="I611" s="1078"/>
      <c r="J611" s="658">
        <v>-6.3692029572512257E-2</v>
      </c>
      <c r="K611" s="612"/>
      <c r="L611" s="612"/>
      <c r="M611" s="1078" t="s">
        <v>226</v>
      </c>
      <c r="N611" s="1078"/>
      <c r="O611" s="659">
        <v>-5.5800363131485634E-2</v>
      </c>
      <c r="P611" s="612"/>
      <c r="Q611" s="612"/>
      <c r="Z611" s="338"/>
      <c r="AA611" s="338"/>
      <c r="AB611" s="338"/>
      <c r="AC611" s="338"/>
      <c r="AD611" s="338"/>
      <c r="AE611" s="338"/>
      <c r="AF611" s="338"/>
      <c r="AG611" s="338"/>
      <c r="AH611" s="338"/>
      <c r="AI611" s="338"/>
      <c r="AJ611" s="338"/>
      <c r="AK611" s="338"/>
      <c r="AL611" s="338"/>
      <c r="AM611" s="338"/>
      <c r="AN611" s="338"/>
      <c r="AO611" s="338"/>
      <c r="AP611" s="338"/>
      <c r="AQ611" s="338"/>
      <c r="AR611" s="338"/>
      <c r="AS611" s="338"/>
      <c r="AT611" s="338"/>
      <c r="AU611" s="338"/>
      <c r="AV611" s="338"/>
      <c r="AW611" s="338"/>
      <c r="AX611" s="338"/>
      <c r="AY611" s="338"/>
      <c r="AZ611" s="338"/>
      <c r="BA611" s="341"/>
      <c r="BB611" s="420"/>
      <c r="BC611" s="341"/>
      <c r="BD611" s="341"/>
      <c r="BE611" s="341"/>
      <c r="BF611" s="341"/>
      <c r="BG611" s="341"/>
      <c r="BH611" s="341"/>
      <c r="BI611" s="341"/>
      <c r="BJ611" s="341"/>
      <c r="BK611" s="341"/>
      <c r="BL611" s="341"/>
      <c r="BM611" s="341"/>
      <c r="BN611" s="341"/>
      <c r="BO611" s="341"/>
      <c r="BP611" s="341"/>
      <c r="BQ611" s="341"/>
      <c r="BR611" s="341"/>
      <c r="BS611" s="341"/>
      <c r="BT611" s="341"/>
      <c r="BU611" s="341"/>
      <c r="BV611" s="341"/>
      <c r="BW611" s="341"/>
      <c r="BX611" s="341"/>
      <c r="BY611" s="341"/>
      <c r="BZ611" s="341"/>
      <c r="CA611" s="341"/>
      <c r="CB611" s="341"/>
      <c r="CC611" s="341"/>
      <c r="CD611" s="341"/>
      <c r="CE611" s="341"/>
      <c r="CF611" s="341"/>
      <c r="CG611" s="341"/>
      <c r="CH611" s="341"/>
      <c r="CI611" s="341"/>
      <c r="CJ611" s="341"/>
      <c r="CK611" s="341"/>
      <c r="CL611" s="341"/>
      <c r="CM611" s="341"/>
      <c r="CN611" s="341"/>
      <c r="CO611" s="341"/>
      <c r="CP611" s="341"/>
      <c r="CQ611" s="341"/>
      <c r="CR611" s="341"/>
      <c r="CS611" s="341"/>
      <c r="CT611" s="341"/>
      <c r="CU611" s="341"/>
      <c r="CV611" s="341"/>
      <c r="CW611" s="341"/>
      <c r="CX611" s="341"/>
      <c r="CY611" s="341"/>
      <c r="CZ611" s="341"/>
    </row>
    <row r="612" s="345" customFormat="true" ht="25.15" customHeight="true" x14ac:dyDescent="0.2">
      <c r="C612" s="1077" t="s">
        <v>208</v>
      </c>
      <c r="D612" s="1078"/>
      <c r="E612" s="676">
        <v>0.99999999999999989</v>
      </c>
      <c r="F612" s="612"/>
      <c r="G612" s="612"/>
      <c r="H612" s="1078" t="s">
        <v>209</v>
      </c>
      <c r="I612" s="1078"/>
      <c r="J612" s="658">
        <v>-4.813368684745402E-3</v>
      </c>
      <c r="K612" s="612"/>
      <c r="L612" s="612"/>
      <c r="M612" s="1078" t="s">
        <v>209</v>
      </c>
      <c r="N612" s="1078"/>
      <c r="O612" s="659">
        <v>3.4087129597213024E-3</v>
      </c>
      <c r="P612" s="612"/>
      <c r="Q612" s="612"/>
      <c r="Z612" s="338"/>
      <c r="AA612" s="338"/>
      <c r="AB612" s="338"/>
      <c r="AC612" s="338"/>
      <c r="AD612" s="338"/>
      <c r="AE612" s="338"/>
      <c r="AF612" s="338"/>
      <c r="AG612" s="338"/>
      <c r="AH612" s="338"/>
      <c r="AI612" s="338"/>
      <c r="AJ612" s="338"/>
      <c r="AK612" s="338"/>
      <c r="AL612" s="338"/>
      <c r="AM612" s="338"/>
      <c r="AN612" s="338"/>
      <c r="AO612" s="338"/>
      <c r="AP612" s="338"/>
      <c r="AQ612" s="338"/>
      <c r="AR612" s="338"/>
      <c r="AS612" s="338"/>
      <c r="AT612" s="338"/>
      <c r="AU612" s="338"/>
      <c r="AV612" s="338"/>
      <c r="AW612" s="338"/>
      <c r="AX612" s="338"/>
      <c r="AY612" s="338"/>
      <c r="AZ612" s="338"/>
      <c r="BA612" s="341"/>
      <c r="BB612" s="420"/>
      <c r="BC612" s="341"/>
      <c r="BD612" s="341"/>
      <c r="BE612" s="341"/>
      <c r="BF612" s="341"/>
      <c r="BG612" s="341"/>
      <c r="BH612" s="341"/>
      <c r="BI612" s="341"/>
      <c r="BJ612" s="341"/>
      <c r="BK612" s="341"/>
      <c r="BL612" s="341"/>
      <c r="BM612" s="341"/>
      <c r="BN612" s="341"/>
      <c r="BO612" s="341"/>
      <c r="BP612" s="341"/>
      <c r="BQ612" s="341"/>
      <c r="BR612" s="341"/>
      <c r="BS612" s="341"/>
      <c r="BT612" s="341"/>
      <c r="BU612" s="341"/>
      <c r="BV612" s="341"/>
      <c r="BW612" s="341"/>
      <c r="BX612" s="341"/>
      <c r="BY612" s="341"/>
      <c r="BZ612" s="341"/>
      <c r="CA612" s="341"/>
      <c r="CB612" s="341"/>
      <c r="CC612" s="341"/>
      <c r="CD612" s="341"/>
      <c r="CE612" s="341"/>
      <c r="CF612" s="341"/>
      <c r="CG612" s="341"/>
      <c r="CH612" s="341"/>
      <c r="CI612" s="341"/>
      <c r="CJ612" s="341"/>
      <c r="CK612" s="341"/>
      <c r="CL612" s="341"/>
      <c r="CM612" s="341"/>
      <c r="CN612" s="341"/>
      <c r="CO612" s="341"/>
      <c r="CP612" s="341"/>
      <c r="CQ612" s="341"/>
      <c r="CR612" s="341"/>
      <c r="CS612" s="341"/>
      <c r="CT612" s="341"/>
      <c r="CU612" s="341"/>
      <c r="CV612" s="341"/>
      <c r="CW612" s="341"/>
      <c r="CX612" s="341"/>
      <c r="CY612" s="341"/>
      <c r="CZ612" s="341"/>
    </row>
    <row r="613" s="345" customFormat="true" ht="25.15" customHeight="true" x14ac:dyDescent="0.2">
      <c r="C613" s="1077"/>
      <c r="D613" s="1078"/>
      <c r="E613" s="612"/>
      <c r="F613" s="612"/>
      <c r="G613" s="612"/>
      <c r="H613" s="1078" t="s">
        <v>227</v>
      </c>
      <c r="I613" s="1078"/>
      <c r="J613" s="658">
        <v>-2.034091736716322E-2</v>
      </c>
      <c r="K613" s="612"/>
      <c r="L613" s="612"/>
      <c r="M613" s="1078" t="s">
        <v>227</v>
      </c>
      <c r="N613" s="1078"/>
      <c r="O613" s="659">
        <v>-8.4682963630325851E-3</v>
      </c>
      <c r="P613" s="612"/>
      <c r="Q613" s="612"/>
      <c r="Z613" s="338"/>
      <c r="AA613" s="338"/>
      <c r="AB613" s="338"/>
      <c r="AC613" s="338"/>
      <c r="AD613" s="338"/>
      <c r="AE613" s="338"/>
      <c r="AF613" s="338"/>
      <c r="AG613" s="338"/>
      <c r="AH613" s="338"/>
      <c r="AI613" s="338"/>
      <c r="AJ613" s="338"/>
      <c r="AK613" s="338"/>
      <c r="AL613" s="338"/>
      <c r="AM613" s="338"/>
      <c r="AN613" s="338"/>
      <c r="AO613" s="338"/>
      <c r="AP613" s="338"/>
      <c r="AQ613" s="338"/>
      <c r="AR613" s="338"/>
      <c r="AS613" s="338"/>
      <c r="AT613" s="338"/>
      <c r="AU613" s="338"/>
      <c r="AV613" s="338"/>
      <c r="AW613" s="338"/>
      <c r="AX613" s="338"/>
      <c r="AY613" s="338"/>
      <c r="AZ613" s="338"/>
      <c r="BA613" s="341"/>
      <c r="BB613" s="420"/>
      <c r="BC613" s="341"/>
      <c r="BD613" s="341"/>
      <c r="BE613" s="341"/>
      <c r="BF613" s="341"/>
      <c r="BG613" s="341"/>
      <c r="BH613" s="341"/>
      <c r="BI613" s="341"/>
      <c r="BJ613" s="341"/>
      <c r="BK613" s="341"/>
      <c r="BL613" s="341"/>
      <c r="BM613" s="341"/>
      <c r="BN613" s="341"/>
      <c r="BO613" s="341"/>
      <c r="BP613" s="341"/>
      <c r="BQ613" s="341"/>
      <c r="BR613" s="341"/>
      <c r="BS613" s="341"/>
      <c r="BT613" s="341"/>
      <c r="BU613" s="341"/>
      <c r="BV613" s="341"/>
      <c r="BW613" s="341"/>
      <c r="BX613" s="341"/>
      <c r="BY613" s="341"/>
      <c r="BZ613" s="341"/>
      <c r="CA613" s="341"/>
      <c r="CB613" s="341"/>
      <c r="CC613" s="341"/>
      <c r="CD613" s="341"/>
      <c r="CE613" s="341"/>
      <c r="CF613" s="341"/>
      <c r="CG613" s="341"/>
      <c r="CH613" s="341"/>
      <c r="CI613" s="341"/>
      <c r="CJ613" s="341"/>
      <c r="CK613" s="341"/>
      <c r="CL613" s="341"/>
      <c r="CM613" s="341"/>
      <c r="CN613" s="341"/>
      <c r="CO613" s="341"/>
      <c r="CP613" s="341"/>
      <c r="CQ613" s="341"/>
      <c r="CR613" s="341"/>
      <c r="CS613" s="341"/>
      <c r="CT613" s="341"/>
      <c r="CU613" s="341"/>
      <c r="CV613" s="341"/>
      <c r="CW613" s="341"/>
      <c r="CX613" s="341"/>
      <c r="CY613" s="341"/>
      <c r="CZ613" s="341"/>
    </row>
    <row r="614" s="345" customFormat="true" ht="25.15" customHeight="true" x14ac:dyDescent="0.2">
      <c r="C614" s="1077"/>
      <c r="D614" s="1078"/>
      <c r="E614" s="612"/>
      <c r="F614" s="612"/>
      <c r="G614" s="612"/>
      <c r="H614" s="1078" t="s">
        <v>339</v>
      </c>
      <c r="I614" s="1078"/>
      <c r="J614" s="658">
        <v>-3.0449898335488412E-3</v>
      </c>
      <c r="K614" s="612"/>
      <c r="L614" s="612"/>
      <c r="M614" s="1078" t="s">
        <v>339</v>
      </c>
      <c r="N614" s="1078"/>
      <c r="O614" s="659">
        <v>-5.0668067204751362E-3</v>
      </c>
      <c r="P614" s="612"/>
      <c r="Q614" s="612"/>
      <c r="Z614" s="338"/>
      <c r="AA614" s="338"/>
      <c r="AB614" s="338"/>
      <c r="AC614" s="338"/>
      <c r="AD614" s="338"/>
      <c r="AE614" s="338"/>
      <c r="AF614" s="338"/>
      <c r="AG614" s="338"/>
      <c r="AH614" s="338"/>
      <c r="AI614" s="338"/>
      <c r="AJ614" s="338"/>
      <c r="AK614" s="338"/>
      <c r="AL614" s="338"/>
      <c r="AM614" s="338"/>
      <c r="AN614" s="338"/>
      <c r="AO614" s="338"/>
      <c r="AP614" s="338"/>
      <c r="AQ614" s="338"/>
      <c r="AR614" s="338"/>
      <c r="AS614" s="338"/>
      <c r="AT614" s="338"/>
      <c r="AU614" s="338"/>
      <c r="AV614" s="338"/>
      <c r="AW614" s="338"/>
      <c r="AX614" s="338"/>
      <c r="AY614" s="338"/>
      <c r="AZ614" s="338"/>
      <c r="BA614" s="341"/>
      <c r="BB614" s="420"/>
      <c r="BC614" s="341"/>
      <c r="BD614" s="341"/>
      <c r="BE614" s="341"/>
      <c r="BF614" s="341"/>
      <c r="BG614" s="341"/>
      <c r="BH614" s="341"/>
      <c r="BI614" s="341"/>
      <c r="BJ614" s="341"/>
      <c r="BK614" s="341"/>
      <c r="BL614" s="341"/>
      <c r="BM614" s="341"/>
      <c r="BN614" s="341"/>
      <c r="BO614" s="341"/>
      <c r="BP614" s="341"/>
      <c r="BQ614" s="341"/>
      <c r="BR614" s="341"/>
      <c r="BS614" s="341"/>
      <c r="BT614" s="341"/>
      <c r="BU614" s="341"/>
      <c r="BV614" s="341"/>
      <c r="BW614" s="341"/>
      <c r="BX614" s="341"/>
      <c r="BY614" s="341"/>
      <c r="BZ614" s="341"/>
      <c r="CA614" s="341"/>
      <c r="CB614" s="341"/>
      <c r="CC614" s="341"/>
      <c r="CD614" s="341"/>
      <c r="CE614" s="341"/>
      <c r="CF614" s="341"/>
      <c r="CG614" s="341"/>
      <c r="CH614" s="341"/>
      <c r="CI614" s="341"/>
      <c r="CJ614" s="341"/>
      <c r="CK614" s="341"/>
      <c r="CL614" s="341"/>
      <c r="CM614" s="341"/>
      <c r="CN614" s="341"/>
      <c r="CO614" s="341"/>
      <c r="CP614" s="341"/>
      <c r="CQ614" s="341"/>
      <c r="CR614" s="341"/>
      <c r="CS614" s="341"/>
      <c r="CT614" s="341"/>
      <c r="CU614" s="341"/>
      <c r="CV614" s="341"/>
      <c r="CW614" s="341"/>
      <c r="CX614" s="341"/>
      <c r="CY614" s="341"/>
      <c r="CZ614" s="341"/>
    </row>
    <row r="615" s="345" customFormat="true" ht="25.15" customHeight="true" x14ac:dyDescent="0.2">
      <c r="C615" s="1077"/>
      <c r="D615" s="1078"/>
      <c r="E615" s="612"/>
      <c r="F615" s="612"/>
      <c r="G615" s="612"/>
      <c r="H615" s="1078" t="s">
        <v>333</v>
      </c>
      <c r="I615" s="1078"/>
      <c r="J615" s="658">
        <v>-5.8648248676712146E-3</v>
      </c>
      <c r="K615" s="612"/>
      <c r="L615" s="612"/>
      <c r="M615" s="1078" t="s">
        <v>337</v>
      </c>
      <c r="N615" s="1078"/>
      <c r="O615" s="659">
        <v>6.518944574589405E-4</v>
      </c>
      <c r="P615" s="612"/>
      <c r="Q615" s="612"/>
      <c r="Z615" s="338"/>
      <c r="AA615" s="338"/>
      <c r="AB615" s="338"/>
      <c r="AC615" s="338"/>
      <c r="AD615" s="338"/>
      <c r="AE615" s="338"/>
      <c r="AF615" s="338"/>
      <c r="AG615" s="338"/>
      <c r="AH615" s="338"/>
      <c r="AI615" s="338"/>
      <c r="AJ615" s="338"/>
      <c r="AK615" s="338"/>
      <c r="AL615" s="338"/>
      <c r="AM615" s="338"/>
      <c r="AN615" s="338"/>
      <c r="AO615" s="338"/>
      <c r="AP615" s="338"/>
      <c r="AQ615" s="338"/>
      <c r="AR615" s="338"/>
      <c r="AS615" s="338"/>
      <c r="AT615" s="338"/>
      <c r="AU615" s="338"/>
      <c r="AV615" s="338"/>
      <c r="AW615" s="338"/>
      <c r="AX615" s="338"/>
      <c r="AY615" s="338"/>
      <c r="AZ615" s="338"/>
      <c r="BA615" s="341"/>
      <c r="BB615" s="420"/>
      <c r="BC615" s="341"/>
      <c r="BD615" s="341"/>
      <c r="BE615" s="341"/>
      <c r="BF615" s="341"/>
      <c r="BG615" s="341"/>
      <c r="BH615" s="341"/>
      <c r="BI615" s="341"/>
      <c r="BJ615" s="341"/>
      <c r="BK615" s="341"/>
      <c r="BL615" s="341"/>
      <c r="BM615" s="341"/>
      <c r="BN615" s="341"/>
      <c r="BO615" s="341"/>
      <c r="BP615" s="341"/>
      <c r="BQ615" s="341"/>
      <c r="BR615" s="341"/>
      <c r="BS615" s="341"/>
      <c r="BT615" s="341"/>
      <c r="BU615" s="341"/>
      <c r="BV615" s="341"/>
      <c r="BW615" s="341"/>
      <c r="BX615" s="341"/>
      <c r="BY615" s="341"/>
      <c r="BZ615" s="341"/>
      <c r="CA615" s="341"/>
      <c r="CB615" s="341"/>
      <c r="CC615" s="341"/>
      <c r="CD615" s="341"/>
      <c r="CE615" s="341"/>
      <c r="CF615" s="341"/>
      <c r="CG615" s="341"/>
      <c r="CH615" s="341"/>
      <c r="CI615" s="341"/>
      <c r="CJ615" s="341"/>
      <c r="CK615" s="341"/>
      <c r="CL615" s="341"/>
      <c r="CM615" s="341"/>
      <c r="CN615" s="341"/>
      <c r="CO615" s="341"/>
      <c r="CP615" s="341"/>
      <c r="CQ615" s="341"/>
      <c r="CR615" s="341"/>
      <c r="CS615" s="341"/>
      <c r="CT615" s="341"/>
      <c r="CU615" s="341"/>
      <c r="CV615" s="341"/>
      <c r="CW615" s="341"/>
      <c r="CX615" s="341"/>
      <c r="CY615" s="341"/>
      <c r="CZ615" s="341"/>
    </row>
    <row r="616" s="345" customFormat="true" ht="25.15" customHeight="true" x14ac:dyDescent="0.2">
      <c r="C616" s="1077"/>
      <c r="D616" s="1078"/>
      <c r="E616" s="612"/>
      <c r="F616" s="612"/>
      <c r="G616" s="612"/>
      <c r="H616" s="1078" t="s">
        <v>300</v>
      </c>
      <c r="I616" s="1078"/>
      <c r="J616" s="658">
        <v>4.4650128620274156E-3</v>
      </c>
      <c r="K616" s="612"/>
      <c r="L616" s="612"/>
      <c r="M616" s="1078" t="s">
        <v>300</v>
      </c>
      <c r="N616" s="1078"/>
      <c r="O616" s="659">
        <v>2.4251412698469154E-2</v>
      </c>
      <c r="P616" s="612"/>
      <c r="Q616" s="612"/>
      <c r="Z616" s="338"/>
      <c r="AA616" s="338"/>
      <c r="AB616" s="338"/>
      <c r="AC616" s="338"/>
      <c r="AD616" s="338"/>
      <c r="AE616" s="338"/>
      <c r="AF616" s="338"/>
      <c r="AG616" s="338"/>
      <c r="AH616" s="338"/>
      <c r="AI616" s="338"/>
      <c r="AJ616" s="338"/>
      <c r="AK616" s="338"/>
      <c r="AL616" s="338"/>
      <c r="AM616" s="338"/>
      <c r="AN616" s="338"/>
      <c r="AO616" s="338"/>
      <c r="AP616" s="338"/>
      <c r="AQ616" s="338"/>
      <c r="AR616" s="338"/>
      <c r="AS616" s="338"/>
      <c r="AT616" s="338"/>
      <c r="AU616" s="338"/>
      <c r="AV616" s="338"/>
      <c r="AW616" s="338"/>
      <c r="AX616" s="338"/>
      <c r="AY616" s="338"/>
      <c r="AZ616" s="338"/>
      <c r="BA616" s="341"/>
      <c r="BB616" s="420"/>
      <c r="BC616" s="341"/>
      <c r="BD616" s="341"/>
      <c r="BE616" s="341"/>
      <c r="BF616" s="341"/>
      <c r="BG616" s="341"/>
      <c r="BH616" s="341"/>
      <c r="BI616" s="341"/>
      <c r="BJ616" s="341"/>
      <c r="BK616" s="341"/>
      <c r="BL616" s="341"/>
      <c r="BM616" s="341"/>
      <c r="BN616" s="341"/>
      <c r="BO616" s="341"/>
      <c r="BP616" s="341"/>
      <c r="BQ616" s="341"/>
      <c r="BR616" s="341"/>
      <c r="BS616" s="341"/>
      <c r="BT616" s="341"/>
      <c r="BU616" s="341"/>
      <c r="BV616" s="341"/>
      <c r="BW616" s="341"/>
      <c r="BX616" s="341"/>
      <c r="BY616" s="341"/>
      <c r="BZ616" s="341"/>
      <c r="CA616" s="341"/>
      <c r="CB616" s="341"/>
      <c r="CC616" s="341"/>
      <c r="CD616" s="341"/>
      <c r="CE616" s="341"/>
      <c r="CF616" s="341"/>
      <c r="CG616" s="341"/>
      <c r="CH616" s="341"/>
      <c r="CI616" s="341"/>
      <c r="CJ616" s="341"/>
      <c r="CK616" s="341"/>
      <c r="CL616" s="341"/>
      <c r="CM616" s="341"/>
      <c r="CN616" s="341"/>
      <c r="CO616" s="341"/>
      <c r="CP616" s="341"/>
      <c r="CQ616" s="341"/>
      <c r="CR616" s="341"/>
      <c r="CS616" s="341"/>
      <c r="CT616" s="341"/>
      <c r="CU616" s="341"/>
      <c r="CV616" s="341"/>
      <c r="CW616" s="341"/>
      <c r="CX616" s="341"/>
      <c r="CY616" s="341"/>
      <c r="CZ616" s="341"/>
    </row>
    <row r="617" s="345" customFormat="true" ht="25.15" customHeight="true" x14ac:dyDescent="0.2">
      <c r="C617" s="1077"/>
      <c r="D617" s="1078"/>
      <c r="E617" s="612"/>
      <c r="F617" s="612"/>
      <c r="G617" s="612"/>
      <c r="H617" s="1078" t="s">
        <v>304</v>
      </c>
      <c r="I617" s="1078"/>
      <c r="J617" s="658">
        <v>-9.0963992873501556E-3</v>
      </c>
      <c r="K617" s="612"/>
      <c r="L617" s="612"/>
      <c r="M617" s="1078" t="s">
        <v>304</v>
      </c>
      <c r="N617" s="1078"/>
      <c r="O617" s="659">
        <v>-1.4609371149489072E-2</v>
      </c>
      <c r="P617" s="612"/>
      <c r="Q617" s="612"/>
      <c r="Z617" s="338"/>
      <c r="AA617" s="338"/>
      <c r="AB617" s="338"/>
      <c r="AC617" s="338"/>
      <c r="AD617" s="338"/>
      <c r="AE617" s="338"/>
      <c r="AF617" s="338"/>
      <c r="AG617" s="338"/>
      <c r="AH617" s="338"/>
      <c r="AI617" s="338"/>
      <c r="AJ617" s="338"/>
      <c r="AK617" s="338"/>
      <c r="AL617" s="338"/>
      <c r="AM617" s="338"/>
      <c r="AN617" s="338"/>
      <c r="AO617" s="338"/>
      <c r="AP617" s="338"/>
      <c r="AQ617" s="338"/>
      <c r="AR617" s="338"/>
      <c r="AS617" s="338"/>
      <c r="AT617" s="338"/>
      <c r="AU617" s="338"/>
      <c r="AV617" s="338"/>
      <c r="AW617" s="338"/>
      <c r="AX617" s="338"/>
      <c r="AY617" s="338"/>
      <c r="AZ617" s="338"/>
      <c r="BA617" s="341"/>
      <c r="BB617" s="420"/>
      <c r="BC617" s="341"/>
      <c r="BD617" s="341"/>
      <c r="BE617" s="341"/>
      <c r="BF617" s="341"/>
      <c r="BG617" s="341"/>
      <c r="BH617" s="341"/>
      <c r="BI617" s="341"/>
      <c r="BJ617" s="341"/>
      <c r="BK617" s="341"/>
      <c r="BL617" s="341"/>
      <c r="BM617" s="341"/>
      <c r="BN617" s="341"/>
      <c r="BO617" s="341"/>
      <c r="BP617" s="341"/>
      <c r="BQ617" s="341"/>
      <c r="BR617" s="341"/>
      <c r="BS617" s="341"/>
      <c r="BT617" s="341"/>
      <c r="BU617" s="341"/>
      <c r="BV617" s="341"/>
      <c r="BW617" s="341"/>
      <c r="BX617" s="341"/>
      <c r="BY617" s="341"/>
      <c r="BZ617" s="341"/>
      <c r="CA617" s="341"/>
      <c r="CB617" s="341"/>
      <c r="CC617" s="341"/>
      <c r="CD617" s="341"/>
      <c r="CE617" s="341"/>
      <c r="CF617" s="341"/>
      <c r="CG617" s="341"/>
      <c r="CH617" s="341"/>
      <c r="CI617" s="341"/>
      <c r="CJ617" s="341"/>
      <c r="CK617" s="341"/>
      <c r="CL617" s="341"/>
      <c r="CM617" s="341"/>
      <c r="CN617" s="341"/>
      <c r="CO617" s="341"/>
      <c r="CP617" s="341"/>
      <c r="CQ617" s="341"/>
      <c r="CR617" s="341"/>
      <c r="CS617" s="341"/>
      <c r="CT617" s="341"/>
      <c r="CU617" s="341"/>
      <c r="CV617" s="341"/>
      <c r="CW617" s="341"/>
      <c r="CX617" s="341"/>
      <c r="CY617" s="341"/>
      <c r="CZ617" s="341"/>
    </row>
    <row r="618" s="345" customFormat="true" ht="25.15" customHeight="true" x14ac:dyDescent="0.2">
      <c r="C618" s="1077"/>
      <c r="D618" s="1078"/>
      <c r="E618" s="612"/>
      <c r="F618" s="612"/>
      <c r="G618" s="612"/>
      <c r="H618" s="1078" t="s">
        <v>282</v>
      </c>
      <c r="I618" s="1078"/>
      <c r="J618" s="658">
        <v>5.6685635175107302E-2</v>
      </c>
      <c r="K618" s="612"/>
      <c r="L618" s="612"/>
      <c r="M618" s="1078" t="s">
        <v>282</v>
      </c>
      <c r="N618" s="1078"/>
      <c r="O618" s="659">
        <v>6.0586246069321913E-2</v>
      </c>
      <c r="P618" s="612"/>
      <c r="Q618" s="612"/>
      <c r="Z618" s="338"/>
      <c r="AA618" s="338"/>
      <c r="AB618" s="338"/>
      <c r="AC618" s="338"/>
      <c r="AD618" s="338"/>
      <c r="AE618" s="338"/>
      <c r="AF618" s="338"/>
      <c r="AG618" s="338"/>
      <c r="AH618" s="338"/>
      <c r="AI618" s="338"/>
      <c r="AJ618" s="338"/>
      <c r="AK618" s="338"/>
      <c r="AL618" s="338"/>
      <c r="AM618" s="338"/>
      <c r="AN618" s="338"/>
      <c r="AO618" s="338"/>
      <c r="AP618" s="338"/>
      <c r="AQ618" s="338"/>
      <c r="AR618" s="338"/>
      <c r="AS618" s="338"/>
      <c r="AT618" s="338"/>
      <c r="AU618" s="338"/>
      <c r="AV618" s="338"/>
      <c r="AW618" s="338"/>
      <c r="AX618" s="338"/>
      <c r="AY618" s="338"/>
      <c r="AZ618" s="338"/>
      <c r="BA618" s="341"/>
      <c r="BB618" s="420"/>
      <c r="BC618" s="341"/>
      <c r="BD618" s="341"/>
      <c r="BE618" s="341"/>
      <c r="BF618" s="341"/>
      <c r="BG618" s="341"/>
      <c r="BH618" s="341"/>
      <c r="BI618" s="341"/>
      <c r="BJ618" s="341"/>
      <c r="BK618" s="341"/>
      <c r="BL618" s="341"/>
      <c r="BM618" s="341"/>
      <c r="BN618" s="341"/>
      <c r="BO618" s="341"/>
      <c r="BP618" s="341"/>
      <c r="BQ618" s="341"/>
      <c r="BR618" s="341"/>
      <c r="BS618" s="341"/>
      <c r="BT618" s="341"/>
      <c r="BU618" s="341"/>
      <c r="BV618" s="341"/>
      <c r="BW618" s="341"/>
      <c r="BX618" s="341"/>
      <c r="BY618" s="341"/>
      <c r="BZ618" s="341"/>
      <c r="CA618" s="341"/>
      <c r="CB618" s="341"/>
      <c r="CC618" s="341"/>
      <c r="CD618" s="341"/>
      <c r="CE618" s="341"/>
      <c r="CF618" s="341"/>
      <c r="CG618" s="341"/>
      <c r="CH618" s="341"/>
      <c r="CI618" s="341"/>
      <c r="CJ618" s="341"/>
      <c r="CK618" s="341"/>
      <c r="CL618" s="341"/>
      <c r="CM618" s="341"/>
      <c r="CN618" s="341"/>
      <c r="CO618" s="341"/>
      <c r="CP618" s="341"/>
      <c r="CQ618" s="341"/>
      <c r="CR618" s="341"/>
      <c r="CS618" s="341"/>
      <c r="CT618" s="341"/>
      <c r="CU618" s="341"/>
      <c r="CV618" s="341"/>
      <c r="CW618" s="341"/>
      <c r="CX618" s="341"/>
      <c r="CY618" s="341"/>
      <c r="CZ618" s="341"/>
    </row>
    <row r="619" s="345" customFormat="true" ht="25.15" customHeight="true" x14ac:dyDescent="0.2">
      <c r="C619" s="1077"/>
      <c r="D619" s="1078"/>
      <c r="E619" s="612"/>
      <c r="F619" s="612"/>
      <c r="G619" s="612"/>
      <c r="H619" s="1078" t="s">
        <v>328</v>
      </c>
      <c r="I619" s="1078"/>
      <c r="J619" s="658">
        <v>-3.9504534562758933E-4</v>
      </c>
      <c r="K619" s="612"/>
      <c r="L619" s="612"/>
      <c r="M619" s="1078" t="s">
        <v>328</v>
      </c>
      <c r="N619" s="1078"/>
      <c r="O619" s="659">
        <v>2.0507630630589319E-3</v>
      </c>
      <c r="P619" s="612"/>
      <c r="Q619" s="612"/>
      <c r="Z619" s="338"/>
      <c r="AA619" s="338"/>
      <c r="AB619" s="338"/>
      <c r="AC619" s="338"/>
      <c r="AD619" s="338"/>
      <c r="AE619" s="338"/>
      <c r="AF619" s="338"/>
      <c r="AG619" s="338"/>
      <c r="AH619" s="338"/>
      <c r="AI619" s="338"/>
      <c r="AJ619" s="338"/>
      <c r="AK619" s="338"/>
      <c r="AL619" s="338"/>
      <c r="AM619" s="338"/>
      <c r="AN619" s="338"/>
      <c r="AO619" s="338"/>
      <c r="AP619" s="338"/>
      <c r="AQ619" s="338"/>
      <c r="AR619" s="338"/>
      <c r="AS619" s="338"/>
      <c r="AT619" s="338"/>
      <c r="AU619" s="338"/>
      <c r="AV619" s="338"/>
      <c r="AW619" s="338"/>
      <c r="AX619" s="338"/>
      <c r="AY619" s="338"/>
      <c r="AZ619" s="338"/>
      <c r="BA619" s="341"/>
      <c r="BB619" s="420"/>
      <c r="BC619" s="341"/>
      <c r="BD619" s="341"/>
      <c r="BE619" s="341"/>
      <c r="BF619" s="341"/>
      <c r="BG619" s="341"/>
      <c r="BH619" s="341"/>
      <c r="BI619" s="341"/>
      <c r="BJ619" s="341"/>
      <c r="BK619" s="341"/>
      <c r="BL619" s="341"/>
      <c r="BM619" s="341"/>
      <c r="BN619" s="341"/>
      <c r="BO619" s="341"/>
      <c r="BP619" s="341"/>
      <c r="BQ619" s="341"/>
      <c r="BR619" s="341"/>
      <c r="BS619" s="341"/>
      <c r="BT619" s="341"/>
      <c r="BU619" s="341"/>
      <c r="BV619" s="341"/>
      <c r="BW619" s="341"/>
      <c r="BX619" s="341"/>
      <c r="BY619" s="341"/>
      <c r="BZ619" s="341"/>
      <c r="CA619" s="341"/>
      <c r="CB619" s="341"/>
      <c r="CC619" s="341"/>
      <c r="CD619" s="341"/>
      <c r="CE619" s="341"/>
      <c r="CF619" s="341"/>
      <c r="CG619" s="341"/>
      <c r="CH619" s="341"/>
      <c r="CI619" s="341"/>
      <c r="CJ619" s="341"/>
      <c r="CK619" s="341"/>
      <c r="CL619" s="341"/>
      <c r="CM619" s="341"/>
      <c r="CN619" s="341"/>
      <c r="CO619" s="341"/>
      <c r="CP619" s="341"/>
      <c r="CQ619" s="341"/>
      <c r="CR619" s="341"/>
      <c r="CS619" s="341"/>
      <c r="CT619" s="341"/>
      <c r="CU619" s="341"/>
      <c r="CV619" s="341"/>
      <c r="CW619" s="341"/>
      <c r="CX619" s="341"/>
      <c r="CY619" s="341"/>
      <c r="CZ619" s="341"/>
    </row>
    <row r="620" s="345" customFormat="true" ht="25.15" customHeight="true" x14ac:dyDescent="0.2">
      <c r="C620" s="1077"/>
      <c r="D620" s="1078"/>
      <c r="E620" s="612"/>
      <c r="F620" s="612"/>
      <c r="G620" s="612"/>
      <c r="H620" s="1078" t="s">
        <v>319</v>
      </c>
      <c r="I620" s="1078"/>
      <c r="J620" s="658">
        <v>4.657590922467026E-3</v>
      </c>
      <c r="K620" s="612"/>
      <c r="L620" s="612"/>
      <c r="M620" s="1078" t="s">
        <v>301</v>
      </c>
      <c r="N620" s="1078"/>
      <c r="O620" s="659">
        <v>1.4105055848425667E-2</v>
      </c>
      <c r="P620" s="612"/>
      <c r="Q620" s="612"/>
      <c r="Z620" s="338"/>
      <c r="AA620" s="338"/>
      <c r="AB620" s="338"/>
      <c r="AC620" s="338"/>
      <c r="AD620" s="338"/>
      <c r="AE620" s="338"/>
      <c r="AF620" s="338"/>
      <c r="AG620" s="338"/>
      <c r="AH620" s="338"/>
      <c r="AI620" s="338"/>
      <c r="AJ620" s="338"/>
      <c r="AK620" s="338"/>
      <c r="AL620" s="338"/>
      <c r="AM620" s="338"/>
      <c r="AN620" s="338"/>
      <c r="AO620" s="338"/>
      <c r="AP620" s="338"/>
      <c r="AQ620" s="338"/>
      <c r="AR620" s="338"/>
      <c r="AS620" s="338"/>
      <c r="AT620" s="338"/>
      <c r="AU620" s="338"/>
      <c r="AV620" s="338"/>
      <c r="AW620" s="338"/>
      <c r="AX620" s="338"/>
      <c r="AY620" s="338"/>
      <c r="AZ620" s="338"/>
      <c r="BA620" s="341"/>
      <c r="BB620" s="420"/>
      <c r="BC620" s="341"/>
      <c r="BD620" s="341"/>
      <c r="BE620" s="341"/>
      <c r="BF620" s="341"/>
      <c r="BG620" s="341"/>
      <c r="BH620" s="341"/>
      <c r="BI620" s="341"/>
      <c r="BJ620" s="341"/>
      <c r="BK620" s="341"/>
      <c r="BL620" s="341"/>
      <c r="BM620" s="341"/>
      <c r="BN620" s="341"/>
      <c r="BO620" s="341"/>
      <c r="BP620" s="341"/>
      <c r="BQ620" s="341"/>
      <c r="BR620" s="341"/>
      <c r="BS620" s="341"/>
      <c r="BT620" s="341"/>
      <c r="BU620" s="341"/>
      <c r="BV620" s="341"/>
      <c r="BW620" s="341"/>
      <c r="BX620" s="341"/>
      <c r="BY620" s="341"/>
      <c r="BZ620" s="341"/>
      <c r="CA620" s="341"/>
      <c r="CB620" s="341"/>
      <c r="CC620" s="341"/>
      <c r="CD620" s="341"/>
      <c r="CE620" s="341"/>
      <c r="CF620" s="341"/>
      <c r="CG620" s="341"/>
      <c r="CH620" s="341"/>
      <c r="CI620" s="341"/>
      <c r="CJ620" s="341"/>
      <c r="CK620" s="341"/>
      <c r="CL620" s="341"/>
      <c r="CM620" s="341"/>
      <c r="CN620" s="341"/>
      <c r="CO620" s="341"/>
      <c r="CP620" s="341"/>
      <c r="CQ620" s="341"/>
      <c r="CR620" s="341"/>
      <c r="CS620" s="341"/>
      <c r="CT620" s="341"/>
      <c r="CU620" s="341"/>
      <c r="CV620" s="341"/>
      <c r="CW620" s="341"/>
      <c r="CX620" s="341"/>
      <c r="CY620" s="341"/>
      <c r="CZ620" s="341"/>
    </row>
    <row r="621" s="345" customFormat="true" ht="25.15" customHeight="true" x14ac:dyDescent="0.2">
      <c r="C621" s="1077"/>
      <c r="D621" s="1078"/>
      <c r="E621" s="612"/>
      <c r="F621" s="612"/>
      <c r="G621" s="612"/>
      <c r="H621" s="1078" t="s">
        <v>301</v>
      </c>
      <c r="I621" s="1078"/>
      <c r="J621" s="658">
        <v>2.014508839490128E-2</v>
      </c>
      <c r="K621" s="612"/>
      <c r="L621" s="612"/>
      <c r="M621" s="1078" t="s">
        <v>307</v>
      </c>
      <c r="N621" s="1078"/>
      <c r="O621" s="659">
        <v>2.2561595243199978E-2</v>
      </c>
      <c r="P621" s="612"/>
      <c r="Q621" s="612"/>
      <c r="Z621" s="338"/>
      <c r="AA621" s="338"/>
      <c r="AB621" s="338"/>
      <c r="AC621" s="338"/>
      <c r="AD621" s="338"/>
      <c r="AE621" s="338"/>
      <c r="AF621" s="338"/>
      <c r="AG621" s="338"/>
      <c r="AH621" s="338"/>
      <c r="AI621" s="338"/>
      <c r="AJ621" s="338"/>
      <c r="AK621" s="338"/>
      <c r="AL621" s="338"/>
      <c r="AM621" s="338"/>
      <c r="AN621" s="338"/>
      <c r="AO621" s="338"/>
      <c r="AP621" s="338"/>
      <c r="AQ621" s="338"/>
      <c r="AR621" s="338"/>
      <c r="AS621" s="338"/>
      <c r="AT621" s="338"/>
      <c r="AU621" s="338"/>
      <c r="AV621" s="338"/>
      <c r="AW621" s="338"/>
      <c r="AX621" s="338"/>
      <c r="AY621" s="338"/>
      <c r="AZ621" s="338"/>
      <c r="BA621" s="341"/>
      <c r="BB621" s="420"/>
      <c r="BC621" s="341"/>
      <c r="BD621" s="341"/>
      <c r="BE621" s="341"/>
      <c r="BF621" s="341"/>
      <c r="BG621" s="341"/>
      <c r="BH621" s="341"/>
      <c r="BI621" s="341"/>
      <c r="BJ621" s="341"/>
      <c r="BK621" s="341"/>
      <c r="BL621" s="341"/>
      <c r="BM621" s="341"/>
      <c r="BN621" s="341"/>
      <c r="BO621" s="341"/>
      <c r="BP621" s="341"/>
      <c r="BQ621" s="341"/>
      <c r="BR621" s="341"/>
      <c r="BS621" s="341"/>
      <c r="BT621" s="341"/>
      <c r="BU621" s="341"/>
      <c r="BV621" s="341"/>
      <c r="BW621" s="341"/>
      <c r="BX621" s="341"/>
      <c r="BY621" s="341"/>
      <c r="BZ621" s="341"/>
      <c r="CA621" s="341"/>
      <c r="CB621" s="341"/>
      <c r="CC621" s="341"/>
      <c r="CD621" s="341"/>
      <c r="CE621" s="341"/>
      <c r="CF621" s="341"/>
      <c r="CG621" s="341"/>
      <c r="CH621" s="341"/>
      <c r="CI621" s="341"/>
      <c r="CJ621" s="341"/>
      <c r="CK621" s="341"/>
      <c r="CL621" s="341"/>
      <c r="CM621" s="341"/>
      <c r="CN621" s="341"/>
      <c r="CO621" s="341"/>
      <c r="CP621" s="341"/>
      <c r="CQ621" s="341"/>
      <c r="CR621" s="341"/>
      <c r="CS621" s="341"/>
      <c r="CT621" s="341"/>
      <c r="CU621" s="341"/>
      <c r="CV621" s="341"/>
      <c r="CW621" s="341"/>
      <c r="CX621" s="341"/>
      <c r="CY621" s="341"/>
      <c r="CZ621" s="341"/>
    </row>
    <row r="622" s="345" customFormat="true" ht="25.15" customHeight="true" x14ac:dyDescent="0.2">
      <c r="C622" s="1077"/>
      <c r="D622" s="1078"/>
      <c r="E622" s="612"/>
      <c r="F622" s="612"/>
      <c r="G622" s="612"/>
      <c r="H622" s="1078" t="s">
        <v>307</v>
      </c>
      <c r="I622" s="1078"/>
      <c r="J622" s="658">
        <v>8.5316581132296645E-3</v>
      </c>
      <c r="K622" s="612"/>
      <c r="L622" s="612"/>
      <c r="M622" s="1078" t="s">
        <v>314</v>
      </c>
      <c r="N622" s="1078"/>
      <c r="O622" s="659">
        <v>1.8993229195305775E-2</v>
      </c>
      <c r="P622" s="612"/>
      <c r="Q622" s="612"/>
      <c r="Z622" s="338"/>
      <c r="AA622" s="338"/>
      <c r="AB622" s="338"/>
      <c r="AC622" s="338"/>
      <c r="AD622" s="338"/>
      <c r="AE622" s="338"/>
      <c r="AF622" s="338"/>
      <c r="AG622" s="338"/>
      <c r="AH622" s="338"/>
      <c r="AI622" s="338"/>
      <c r="AJ622" s="338"/>
      <c r="AK622" s="338"/>
      <c r="AL622" s="338"/>
      <c r="AM622" s="338"/>
      <c r="AN622" s="338"/>
      <c r="AO622" s="338"/>
      <c r="AP622" s="338"/>
      <c r="AQ622" s="338"/>
      <c r="AR622" s="338"/>
      <c r="AS622" s="338"/>
      <c r="AT622" s="338"/>
      <c r="AU622" s="338"/>
      <c r="AV622" s="338"/>
      <c r="AW622" s="338"/>
      <c r="AX622" s="338"/>
      <c r="AY622" s="338"/>
      <c r="AZ622" s="338"/>
      <c r="BA622" s="341"/>
      <c r="BB622" s="420"/>
      <c r="BC622" s="341"/>
      <c r="BD622" s="341"/>
      <c r="BE622" s="341"/>
      <c r="BF622" s="341"/>
      <c r="BG622" s="341"/>
      <c r="BH622" s="341"/>
      <c r="BI622" s="341"/>
      <c r="BJ622" s="341"/>
      <c r="BK622" s="341"/>
      <c r="BL622" s="341"/>
      <c r="BM622" s="341"/>
      <c r="BN622" s="341"/>
      <c r="BO622" s="341"/>
      <c r="BP622" s="341"/>
      <c r="BQ622" s="341"/>
      <c r="BR622" s="341"/>
      <c r="BS622" s="341"/>
      <c r="BT622" s="341"/>
      <c r="BU622" s="341"/>
      <c r="BV622" s="341"/>
      <c r="BW622" s="341"/>
      <c r="BX622" s="341"/>
      <c r="BY622" s="341"/>
      <c r="BZ622" s="341"/>
      <c r="CA622" s="341"/>
      <c r="CB622" s="341"/>
      <c r="CC622" s="341"/>
      <c r="CD622" s="341"/>
      <c r="CE622" s="341"/>
      <c r="CF622" s="341"/>
      <c r="CG622" s="341"/>
      <c r="CH622" s="341"/>
      <c r="CI622" s="341"/>
      <c r="CJ622" s="341"/>
      <c r="CK622" s="341"/>
      <c r="CL622" s="341"/>
      <c r="CM622" s="341"/>
      <c r="CN622" s="341"/>
      <c r="CO622" s="341"/>
      <c r="CP622" s="341"/>
      <c r="CQ622" s="341"/>
      <c r="CR622" s="341"/>
      <c r="CS622" s="341"/>
      <c r="CT622" s="341"/>
      <c r="CU622" s="341"/>
      <c r="CV622" s="341"/>
      <c r="CW622" s="341"/>
      <c r="CX622" s="341"/>
      <c r="CY622" s="341"/>
      <c r="CZ622" s="341"/>
    </row>
    <row r="623" s="345" customFormat="true" ht="25.15" customHeight="true" x14ac:dyDescent="0.2">
      <c r="C623" s="1077"/>
      <c r="D623" s="1078"/>
      <c r="E623" s="612"/>
      <c r="F623" s="612"/>
      <c r="G623" s="612"/>
      <c r="H623" s="1078" t="s">
        <v>314</v>
      </c>
      <c r="I623" s="1078"/>
      <c r="J623" s="658">
        <v>7.3206722082920506E-3</v>
      </c>
      <c r="K623" s="612"/>
      <c r="L623" s="612"/>
      <c r="M623" s="1078" t="s">
        <v>318</v>
      </c>
      <c r="N623" s="1078"/>
      <c r="O623" s="659">
        <v>-1.3003067486671211E-3</v>
      </c>
      <c r="P623" s="612"/>
      <c r="Q623" s="612"/>
      <c r="Z623" s="338"/>
      <c r="AA623" s="338"/>
      <c r="AB623" s="338"/>
      <c r="AC623" s="338"/>
      <c r="AD623" s="338"/>
      <c r="AE623" s="338"/>
      <c r="AF623" s="338"/>
      <c r="AG623" s="338"/>
      <c r="AH623" s="338"/>
      <c r="AI623" s="338"/>
      <c r="AJ623" s="338"/>
      <c r="AK623" s="338"/>
      <c r="AL623" s="338"/>
      <c r="AM623" s="338"/>
      <c r="AN623" s="338"/>
      <c r="AO623" s="338"/>
      <c r="AP623" s="338"/>
      <c r="AQ623" s="338"/>
      <c r="AR623" s="338"/>
      <c r="AS623" s="338"/>
      <c r="AT623" s="338"/>
      <c r="AU623" s="338"/>
      <c r="AV623" s="338"/>
      <c r="AW623" s="338"/>
      <c r="AX623" s="338"/>
      <c r="AY623" s="338"/>
      <c r="AZ623" s="338"/>
      <c r="BA623" s="341"/>
      <c r="BB623" s="420"/>
      <c r="BC623" s="341"/>
      <c r="BD623" s="341"/>
      <c r="BE623" s="341"/>
      <c r="BF623" s="341"/>
      <c r="BG623" s="341"/>
      <c r="BH623" s="341"/>
      <c r="BI623" s="341"/>
      <c r="BJ623" s="341"/>
      <c r="BK623" s="341"/>
      <c r="BL623" s="341"/>
      <c r="BM623" s="341"/>
      <c r="BN623" s="341"/>
      <c r="BO623" s="341"/>
      <c r="BP623" s="341"/>
      <c r="BQ623" s="341"/>
      <c r="BR623" s="341"/>
      <c r="BS623" s="341"/>
      <c r="BT623" s="341"/>
      <c r="BU623" s="341"/>
      <c r="BV623" s="341"/>
      <c r="BW623" s="341"/>
      <c r="BX623" s="341"/>
      <c r="BY623" s="341"/>
      <c r="BZ623" s="341"/>
      <c r="CA623" s="341"/>
      <c r="CB623" s="341"/>
      <c r="CC623" s="341"/>
      <c r="CD623" s="341"/>
      <c r="CE623" s="341"/>
      <c r="CF623" s="341"/>
      <c r="CG623" s="341"/>
      <c r="CH623" s="341"/>
      <c r="CI623" s="341"/>
      <c r="CJ623" s="341"/>
      <c r="CK623" s="341"/>
      <c r="CL623" s="341"/>
      <c r="CM623" s="341"/>
      <c r="CN623" s="341"/>
      <c r="CO623" s="341"/>
      <c r="CP623" s="341"/>
      <c r="CQ623" s="341"/>
      <c r="CR623" s="341"/>
      <c r="CS623" s="341"/>
      <c r="CT623" s="341"/>
      <c r="CU623" s="341"/>
      <c r="CV623" s="341"/>
      <c r="CW623" s="341"/>
      <c r="CX623" s="341"/>
      <c r="CY623" s="341"/>
      <c r="CZ623" s="341"/>
    </row>
    <row r="624" s="345" customFormat="true" ht="25.15" customHeight="true" x14ac:dyDescent="0.2">
      <c r="C624" s="1077"/>
      <c r="D624" s="1078"/>
      <c r="E624" s="612"/>
      <c r="F624" s="612"/>
      <c r="G624" s="612"/>
      <c r="H624" s="1078" t="s">
        <v>318</v>
      </c>
      <c r="I624" s="1078"/>
      <c r="J624" s="658">
        <v>5.2928786410320425E-3</v>
      </c>
      <c r="K624" s="612"/>
      <c r="L624" s="612"/>
      <c r="M624" s="1078" t="s">
        <v>336</v>
      </c>
      <c r="N624" s="1078"/>
      <c r="O624" s="659">
        <v>-8.1315896472353537E-3</v>
      </c>
      <c r="P624" s="612"/>
      <c r="Q624" s="612"/>
      <c r="Z624" s="338"/>
      <c r="AA624" s="338"/>
      <c r="AB624" s="338"/>
      <c r="AC624" s="338"/>
      <c r="AD624" s="338"/>
      <c r="AE624" s="338"/>
      <c r="AF624" s="338"/>
      <c r="AG624" s="338"/>
      <c r="AH624" s="338"/>
      <c r="AI624" s="338"/>
      <c r="AJ624" s="338"/>
      <c r="AK624" s="338"/>
      <c r="AL624" s="338"/>
      <c r="AM624" s="338"/>
      <c r="AN624" s="338"/>
      <c r="AO624" s="338"/>
      <c r="AP624" s="338"/>
      <c r="AQ624" s="338"/>
      <c r="AR624" s="338"/>
      <c r="AS624" s="338"/>
      <c r="AT624" s="338"/>
      <c r="AU624" s="338"/>
      <c r="AV624" s="338"/>
      <c r="AW624" s="338"/>
      <c r="AX624" s="338"/>
      <c r="AY624" s="338"/>
      <c r="AZ624" s="338"/>
      <c r="BA624" s="341"/>
      <c r="BB624" s="420"/>
      <c r="BC624" s="341"/>
      <c r="BD624" s="341"/>
      <c r="BE624" s="341"/>
      <c r="BF624" s="341"/>
      <c r="BG624" s="341"/>
      <c r="BH624" s="341"/>
      <c r="BI624" s="341"/>
      <c r="BJ624" s="341"/>
      <c r="BK624" s="341"/>
      <c r="BL624" s="341"/>
      <c r="BM624" s="341"/>
      <c r="BN624" s="341"/>
      <c r="BO624" s="341"/>
      <c r="BP624" s="341"/>
      <c r="BQ624" s="341"/>
      <c r="BR624" s="341"/>
      <c r="BS624" s="341"/>
      <c r="BT624" s="341"/>
      <c r="BU624" s="341"/>
      <c r="BV624" s="341"/>
      <c r="BW624" s="341"/>
      <c r="BX624" s="341"/>
      <c r="BY624" s="341"/>
      <c r="BZ624" s="341"/>
      <c r="CA624" s="341"/>
      <c r="CB624" s="341"/>
      <c r="CC624" s="341"/>
      <c r="CD624" s="341"/>
      <c r="CE624" s="341"/>
      <c r="CF624" s="341"/>
      <c r="CG624" s="341"/>
      <c r="CH624" s="341"/>
      <c r="CI624" s="341"/>
      <c r="CJ624" s="341"/>
      <c r="CK624" s="341"/>
      <c r="CL624" s="341"/>
      <c r="CM624" s="341"/>
      <c r="CN624" s="341"/>
      <c r="CO624" s="341"/>
      <c r="CP624" s="341"/>
      <c r="CQ624" s="341"/>
      <c r="CR624" s="341"/>
      <c r="CS624" s="341"/>
      <c r="CT624" s="341"/>
      <c r="CU624" s="341"/>
      <c r="CV624" s="341"/>
      <c r="CW624" s="341"/>
      <c r="CX624" s="341"/>
      <c r="CY624" s="341"/>
      <c r="CZ624" s="341"/>
    </row>
    <row r="625" s="345" customFormat="true" ht="25.15" customHeight="true" x14ac:dyDescent="0.2">
      <c r="C625" s="1077"/>
      <c r="D625" s="1078"/>
      <c r="E625" s="612"/>
      <c r="F625" s="612"/>
      <c r="G625" s="612"/>
      <c r="H625" s="1078" t="s">
        <v>336</v>
      </c>
      <c r="I625" s="1078"/>
      <c r="J625" s="658">
        <v>7.4862288716690513E-3</v>
      </c>
      <c r="K625" s="612"/>
      <c r="L625" s="612"/>
      <c r="M625" s="1078" t="s">
        <v>292</v>
      </c>
      <c r="N625" s="1078"/>
      <c r="O625" s="659">
        <v>2.4952409713859026E-2</v>
      </c>
      <c r="P625" s="612"/>
      <c r="Q625" s="612"/>
      <c r="Z625" s="338"/>
      <c r="AA625" s="338"/>
      <c r="AB625" s="338"/>
      <c r="AC625" s="338"/>
      <c r="AD625" s="338"/>
      <c r="AE625" s="338"/>
      <c r="AF625" s="338"/>
      <c r="AG625" s="338"/>
      <c r="AH625" s="338"/>
      <c r="AI625" s="338"/>
      <c r="AJ625" s="338"/>
      <c r="AK625" s="338"/>
      <c r="AL625" s="338"/>
      <c r="AM625" s="338"/>
      <c r="AN625" s="338"/>
      <c r="AO625" s="338"/>
      <c r="AP625" s="338"/>
      <c r="AQ625" s="338"/>
      <c r="AR625" s="338"/>
      <c r="AS625" s="338"/>
      <c r="AT625" s="338"/>
      <c r="AU625" s="338"/>
      <c r="AV625" s="338"/>
      <c r="AW625" s="338"/>
      <c r="AX625" s="338"/>
      <c r="AY625" s="338"/>
      <c r="AZ625" s="338"/>
      <c r="BA625" s="341"/>
      <c r="BB625" s="420"/>
      <c r="BC625" s="341"/>
      <c r="BD625" s="341"/>
      <c r="BE625" s="341"/>
      <c r="BF625" s="341"/>
      <c r="BG625" s="341"/>
      <c r="BH625" s="341"/>
      <c r="BI625" s="341"/>
      <c r="BJ625" s="341"/>
      <c r="BK625" s="341"/>
      <c r="BL625" s="341"/>
      <c r="BM625" s="341"/>
      <c r="BN625" s="341"/>
      <c r="BO625" s="341"/>
      <c r="BP625" s="341"/>
      <c r="BQ625" s="341"/>
      <c r="BR625" s="341"/>
      <c r="BS625" s="341"/>
      <c r="BT625" s="341"/>
      <c r="BU625" s="341"/>
      <c r="BV625" s="341"/>
      <c r="BW625" s="341"/>
      <c r="BX625" s="341"/>
      <c r="BY625" s="341"/>
      <c r="BZ625" s="341"/>
      <c r="CA625" s="341"/>
      <c r="CB625" s="341"/>
      <c r="CC625" s="341"/>
      <c r="CD625" s="341"/>
      <c r="CE625" s="341"/>
      <c r="CF625" s="341"/>
      <c r="CG625" s="341"/>
      <c r="CH625" s="341"/>
      <c r="CI625" s="341"/>
      <c r="CJ625" s="341"/>
      <c r="CK625" s="341"/>
      <c r="CL625" s="341"/>
      <c r="CM625" s="341"/>
      <c r="CN625" s="341"/>
      <c r="CO625" s="341"/>
      <c r="CP625" s="341"/>
      <c r="CQ625" s="341"/>
      <c r="CR625" s="341"/>
      <c r="CS625" s="341"/>
      <c r="CT625" s="341"/>
      <c r="CU625" s="341"/>
      <c r="CV625" s="341"/>
      <c r="CW625" s="341"/>
      <c r="CX625" s="341"/>
      <c r="CY625" s="341"/>
      <c r="CZ625" s="341"/>
    </row>
    <row r="626" s="345" customFormat="true" ht="25.15" customHeight="true" x14ac:dyDescent="0.2">
      <c r="C626" s="1077"/>
      <c r="D626" s="1078"/>
      <c r="E626" s="612"/>
      <c r="F626" s="612"/>
      <c r="G626" s="612"/>
      <c r="H626" s="1078" t="s">
        <v>329</v>
      </c>
      <c r="I626" s="1078"/>
      <c r="J626" s="658">
        <v>1.2878004319767499E-3</v>
      </c>
      <c r="K626" s="612"/>
      <c r="L626" s="612"/>
      <c r="M626" s="1078" t="s">
        <v>289</v>
      </c>
      <c r="N626" s="1078"/>
      <c r="O626" s="659">
        <v>-3.7322827677875162E-2</v>
      </c>
      <c r="P626" s="612"/>
      <c r="Q626" s="612"/>
      <c r="Z626" s="338"/>
      <c r="AA626" s="338"/>
      <c r="AB626" s="338"/>
      <c r="AC626" s="338"/>
      <c r="AD626" s="338"/>
      <c r="AE626" s="338"/>
      <c r="AF626" s="338"/>
      <c r="AG626" s="338"/>
      <c r="AH626" s="338"/>
      <c r="AI626" s="338"/>
      <c r="AJ626" s="338"/>
      <c r="AK626" s="338"/>
      <c r="AL626" s="338"/>
      <c r="AM626" s="338"/>
      <c r="AN626" s="338"/>
      <c r="AO626" s="338"/>
      <c r="AP626" s="338"/>
      <c r="AQ626" s="338"/>
      <c r="AR626" s="338"/>
      <c r="AS626" s="338"/>
      <c r="AT626" s="338"/>
      <c r="AU626" s="338"/>
      <c r="AV626" s="338"/>
      <c r="AW626" s="338"/>
      <c r="AX626" s="338"/>
      <c r="AY626" s="338"/>
      <c r="AZ626" s="338"/>
      <c r="BA626" s="341"/>
      <c r="BB626" s="420"/>
      <c r="BC626" s="341"/>
      <c r="BD626" s="341"/>
      <c r="BE626" s="341"/>
      <c r="BF626" s="341"/>
      <c r="BG626" s="341"/>
      <c r="BH626" s="341"/>
      <c r="BI626" s="341"/>
      <c r="BJ626" s="341"/>
      <c r="BK626" s="341"/>
      <c r="BL626" s="341"/>
      <c r="BM626" s="341"/>
      <c r="BN626" s="341"/>
      <c r="BO626" s="341"/>
      <c r="BP626" s="341"/>
      <c r="BQ626" s="341"/>
      <c r="BR626" s="341"/>
      <c r="BS626" s="341"/>
      <c r="BT626" s="341"/>
      <c r="BU626" s="341"/>
      <c r="BV626" s="341"/>
      <c r="BW626" s="341"/>
      <c r="BX626" s="341"/>
      <c r="BY626" s="341"/>
      <c r="BZ626" s="341"/>
      <c r="CA626" s="341"/>
      <c r="CB626" s="341"/>
      <c r="CC626" s="341"/>
      <c r="CD626" s="341"/>
      <c r="CE626" s="341"/>
      <c r="CF626" s="341"/>
      <c r="CG626" s="341"/>
      <c r="CH626" s="341"/>
      <c r="CI626" s="341"/>
      <c r="CJ626" s="341"/>
      <c r="CK626" s="341"/>
      <c r="CL626" s="341"/>
      <c r="CM626" s="341"/>
      <c r="CN626" s="341"/>
      <c r="CO626" s="341"/>
      <c r="CP626" s="341"/>
      <c r="CQ626" s="341"/>
      <c r="CR626" s="341"/>
      <c r="CS626" s="341"/>
      <c r="CT626" s="341"/>
      <c r="CU626" s="341"/>
      <c r="CV626" s="341"/>
      <c r="CW626" s="341"/>
      <c r="CX626" s="341"/>
      <c r="CY626" s="341"/>
      <c r="CZ626" s="341"/>
    </row>
    <row r="627" s="345" customFormat="true" ht="25.15" customHeight="true" x14ac:dyDescent="0.2">
      <c r="C627" s="1077"/>
      <c r="D627" s="1078"/>
      <c r="E627" s="612"/>
      <c r="F627" s="612"/>
      <c r="G627" s="612"/>
      <c r="H627" s="1078" t="s">
        <v>292</v>
      </c>
      <c r="I627" s="1078"/>
      <c r="J627" s="658">
        <v>3.1482323425194345E-2</v>
      </c>
      <c r="K627" s="612"/>
      <c r="L627" s="612"/>
      <c r="M627" s="1078" t="s">
        <v>340</v>
      </c>
      <c r="N627" s="1078"/>
      <c r="O627" s="659">
        <v>-2.66246879169252E-3</v>
      </c>
      <c r="P627" s="612"/>
      <c r="Q627" s="612"/>
      <c r="Z627" s="338"/>
      <c r="AA627" s="338"/>
      <c r="AB627" s="338"/>
      <c r="AC627" s="338"/>
      <c r="AD627" s="338"/>
      <c r="AE627" s="338"/>
      <c r="AF627" s="338"/>
      <c r="AG627" s="338"/>
      <c r="AH627" s="338"/>
      <c r="AI627" s="338"/>
      <c r="AJ627" s="338"/>
      <c r="AK627" s="338"/>
      <c r="AL627" s="338"/>
      <c r="AM627" s="338"/>
      <c r="AN627" s="338"/>
      <c r="AO627" s="338"/>
      <c r="AP627" s="338"/>
      <c r="AQ627" s="338"/>
      <c r="AR627" s="338"/>
      <c r="AS627" s="338"/>
      <c r="AT627" s="338"/>
      <c r="AU627" s="338"/>
      <c r="AV627" s="338"/>
      <c r="AW627" s="338"/>
      <c r="AX627" s="338"/>
      <c r="AY627" s="338"/>
      <c r="AZ627" s="338"/>
      <c r="BA627" s="341"/>
      <c r="BB627" s="420"/>
      <c r="BC627" s="341"/>
      <c r="BD627" s="341"/>
      <c r="BE627" s="341"/>
      <c r="BF627" s="341"/>
      <c r="BG627" s="341"/>
      <c r="BH627" s="341"/>
      <c r="BI627" s="341"/>
      <c r="BJ627" s="341"/>
      <c r="BK627" s="341"/>
      <c r="BL627" s="341"/>
      <c r="BM627" s="341"/>
      <c r="BN627" s="341"/>
      <c r="BO627" s="341"/>
      <c r="BP627" s="341"/>
      <c r="BQ627" s="341"/>
      <c r="BR627" s="341"/>
      <c r="BS627" s="341"/>
      <c r="BT627" s="341"/>
      <c r="BU627" s="341"/>
      <c r="BV627" s="341"/>
      <c r="BW627" s="341"/>
      <c r="BX627" s="341"/>
      <c r="BY627" s="341"/>
      <c r="BZ627" s="341"/>
      <c r="CA627" s="341"/>
      <c r="CB627" s="341"/>
      <c r="CC627" s="341"/>
      <c r="CD627" s="341"/>
      <c r="CE627" s="341"/>
      <c r="CF627" s="341"/>
      <c r="CG627" s="341"/>
      <c r="CH627" s="341"/>
      <c r="CI627" s="341"/>
      <c r="CJ627" s="341"/>
      <c r="CK627" s="341"/>
      <c r="CL627" s="341"/>
      <c r="CM627" s="341"/>
      <c r="CN627" s="341"/>
      <c r="CO627" s="341"/>
      <c r="CP627" s="341"/>
      <c r="CQ627" s="341"/>
      <c r="CR627" s="341"/>
      <c r="CS627" s="341"/>
      <c r="CT627" s="341"/>
      <c r="CU627" s="341"/>
      <c r="CV627" s="341"/>
      <c r="CW627" s="341"/>
      <c r="CX627" s="341"/>
      <c r="CY627" s="341"/>
      <c r="CZ627" s="341"/>
    </row>
    <row r="628" s="345" customFormat="true" ht="25.15" customHeight="true" x14ac:dyDescent="0.2">
      <c r="C628" s="1077"/>
      <c r="D628" s="1078"/>
      <c r="E628" s="612"/>
      <c r="F628" s="612"/>
      <c r="G628" s="612"/>
      <c r="H628" s="1078" t="s">
        <v>289</v>
      </c>
      <c r="I628" s="1078"/>
      <c r="J628" s="658">
        <v>-4.2515906504330889E-2</v>
      </c>
      <c r="K628" s="612"/>
      <c r="L628" s="612"/>
      <c r="M628" s="1078" t="s">
        <v>278</v>
      </c>
      <c r="N628" s="1078"/>
      <c r="O628" s="659">
        <v>-6.4895129320605802E-2</v>
      </c>
      <c r="P628" s="612"/>
      <c r="Q628" s="612"/>
      <c r="Z628" s="338"/>
      <c r="AA628" s="338"/>
      <c r="AB628" s="338"/>
      <c r="AC628" s="338"/>
      <c r="AD628" s="338"/>
      <c r="AE628" s="338"/>
      <c r="AF628" s="338"/>
      <c r="AG628" s="338"/>
      <c r="AH628" s="338"/>
      <c r="AI628" s="338"/>
      <c r="AJ628" s="338"/>
      <c r="AK628" s="338"/>
      <c r="AL628" s="338"/>
      <c r="AM628" s="338"/>
      <c r="AN628" s="338"/>
      <c r="AO628" s="338"/>
      <c r="AP628" s="338"/>
      <c r="AQ628" s="338"/>
      <c r="AR628" s="338"/>
      <c r="AS628" s="338"/>
      <c r="AT628" s="338"/>
      <c r="AU628" s="338"/>
      <c r="AV628" s="338"/>
      <c r="AW628" s="338"/>
      <c r="AX628" s="338"/>
      <c r="AY628" s="338"/>
      <c r="AZ628" s="338"/>
      <c r="BA628" s="341"/>
      <c r="BB628" s="420"/>
      <c r="BC628" s="341"/>
      <c r="BD628" s="341"/>
      <c r="BE628" s="341"/>
      <c r="BF628" s="341"/>
      <c r="BG628" s="341"/>
      <c r="BH628" s="341"/>
      <c r="BI628" s="341"/>
      <c r="BJ628" s="341"/>
      <c r="BK628" s="341"/>
      <c r="BL628" s="341"/>
      <c r="BM628" s="341"/>
      <c r="BN628" s="341"/>
      <c r="BO628" s="341"/>
      <c r="BP628" s="341"/>
      <c r="BQ628" s="341"/>
      <c r="BR628" s="341"/>
      <c r="BS628" s="341"/>
      <c r="BT628" s="341"/>
      <c r="BU628" s="341"/>
      <c r="BV628" s="341"/>
      <c r="BW628" s="341"/>
      <c r="BX628" s="341"/>
      <c r="BY628" s="341"/>
      <c r="BZ628" s="341"/>
      <c r="CA628" s="341"/>
      <c r="CB628" s="341"/>
      <c r="CC628" s="341"/>
      <c r="CD628" s="341"/>
      <c r="CE628" s="341"/>
      <c r="CF628" s="341"/>
      <c r="CG628" s="341"/>
      <c r="CH628" s="341"/>
      <c r="CI628" s="341"/>
      <c r="CJ628" s="341"/>
      <c r="CK628" s="341"/>
      <c r="CL628" s="341"/>
      <c r="CM628" s="341"/>
      <c r="CN628" s="341"/>
      <c r="CO628" s="341"/>
      <c r="CP628" s="341"/>
      <c r="CQ628" s="341"/>
      <c r="CR628" s="341"/>
      <c r="CS628" s="341"/>
      <c r="CT628" s="341"/>
      <c r="CU628" s="341"/>
      <c r="CV628" s="341"/>
      <c r="CW628" s="341"/>
      <c r="CX628" s="341"/>
      <c r="CY628" s="341"/>
      <c r="CZ628" s="341"/>
    </row>
    <row r="629" s="345" customFormat="true" ht="25.15" customHeight="true" x14ac:dyDescent="0.2">
      <c r="C629" s="1077"/>
      <c r="D629" s="1078"/>
      <c r="E629" s="612"/>
      <c r="F629" s="612"/>
      <c r="G629" s="612"/>
      <c r="H629" s="1078" t="s">
        <v>340</v>
      </c>
      <c r="I629" s="1078"/>
      <c r="J629" s="658">
        <v>-2.1817082674797776E-3</v>
      </c>
      <c r="K629" s="612"/>
      <c r="L629" s="612"/>
      <c r="M629" s="1078" t="s">
        <v>298</v>
      </c>
      <c r="N629" s="1078"/>
      <c r="O629" s="659">
        <v>9.5159774533871474E-3</v>
      </c>
      <c r="P629" s="612"/>
      <c r="Q629" s="612"/>
      <c r="Z629" s="338"/>
      <c r="AA629" s="338"/>
      <c r="AB629" s="338"/>
      <c r="AC629" s="338"/>
      <c r="AD629" s="338"/>
      <c r="AE629" s="338"/>
      <c r="AF629" s="338"/>
      <c r="AG629" s="338"/>
      <c r="AH629" s="338"/>
      <c r="AI629" s="338"/>
      <c r="AJ629" s="338"/>
      <c r="AK629" s="338"/>
      <c r="AL629" s="338"/>
      <c r="AM629" s="338"/>
      <c r="AN629" s="338"/>
      <c r="AO629" s="338"/>
      <c r="AP629" s="338"/>
      <c r="AQ629" s="338"/>
      <c r="AR629" s="338"/>
      <c r="AS629" s="338"/>
      <c r="AT629" s="338"/>
      <c r="AU629" s="338"/>
      <c r="AV629" s="338"/>
      <c r="AW629" s="338"/>
      <c r="AX629" s="338"/>
      <c r="AY629" s="338"/>
      <c r="AZ629" s="338"/>
      <c r="BA629" s="341"/>
      <c r="BB629" s="420"/>
      <c r="BC629" s="341"/>
      <c r="BD629" s="341"/>
      <c r="BE629" s="341"/>
      <c r="BF629" s="341"/>
      <c r="BG629" s="341"/>
      <c r="BH629" s="341"/>
      <c r="BI629" s="341"/>
      <c r="BJ629" s="341"/>
      <c r="BK629" s="341"/>
      <c r="BL629" s="341"/>
      <c r="BM629" s="341"/>
      <c r="BN629" s="341"/>
      <c r="BO629" s="341"/>
      <c r="BP629" s="341"/>
      <c r="BQ629" s="341"/>
      <c r="BR629" s="341"/>
      <c r="BS629" s="341"/>
      <c r="BT629" s="341"/>
      <c r="BU629" s="341"/>
      <c r="BV629" s="341"/>
      <c r="BW629" s="341"/>
      <c r="BX629" s="341"/>
      <c r="BY629" s="341"/>
      <c r="BZ629" s="341"/>
      <c r="CA629" s="341"/>
      <c r="CB629" s="341"/>
      <c r="CC629" s="341"/>
      <c r="CD629" s="341"/>
      <c r="CE629" s="341"/>
      <c r="CF629" s="341"/>
      <c r="CG629" s="341"/>
      <c r="CH629" s="341"/>
      <c r="CI629" s="341"/>
      <c r="CJ629" s="341"/>
      <c r="CK629" s="341"/>
      <c r="CL629" s="341"/>
      <c r="CM629" s="341"/>
      <c r="CN629" s="341"/>
      <c r="CO629" s="341"/>
      <c r="CP629" s="341"/>
      <c r="CQ629" s="341"/>
      <c r="CR629" s="341"/>
      <c r="CS629" s="341"/>
      <c r="CT629" s="341"/>
      <c r="CU629" s="341"/>
      <c r="CV629" s="341"/>
      <c r="CW629" s="341"/>
      <c r="CX629" s="341"/>
      <c r="CY629" s="341"/>
      <c r="CZ629" s="341"/>
    </row>
    <row r="630" s="345" customFormat="true" ht="25.15" customHeight="true" x14ac:dyDescent="0.2">
      <c r="C630" s="1077"/>
      <c r="D630" s="1078"/>
      <c r="E630" s="612"/>
      <c r="F630" s="612"/>
      <c r="G630" s="612"/>
      <c r="H630" s="1078" t="s">
        <v>278</v>
      </c>
      <c r="I630" s="1078"/>
      <c r="J630" s="658">
        <v>-5.5592261685525911E-2</v>
      </c>
      <c r="K630" s="612"/>
      <c r="L630" s="612"/>
      <c r="M630" s="1078" t="s">
        <v>279</v>
      </c>
      <c r="N630" s="1078"/>
      <c r="O630" s="659">
        <v>6.4458905815743497E-2</v>
      </c>
      <c r="P630" s="612"/>
      <c r="Q630" s="612"/>
      <c r="Z630" s="338"/>
      <c r="AA630" s="338"/>
      <c r="AB630" s="338"/>
      <c r="AC630" s="338"/>
      <c r="AD630" s="338"/>
      <c r="AE630" s="338"/>
      <c r="AF630" s="338"/>
      <c r="AG630" s="338"/>
      <c r="AH630" s="338"/>
      <c r="AI630" s="338"/>
      <c r="AJ630" s="338"/>
      <c r="AK630" s="338"/>
      <c r="AL630" s="338"/>
      <c r="AM630" s="338"/>
      <c r="AN630" s="338"/>
      <c r="AO630" s="338"/>
      <c r="AP630" s="338"/>
      <c r="AQ630" s="338"/>
      <c r="AR630" s="338"/>
      <c r="AS630" s="338"/>
      <c r="AT630" s="338"/>
      <c r="AU630" s="338"/>
      <c r="AV630" s="338"/>
      <c r="AW630" s="338"/>
      <c r="AX630" s="338"/>
      <c r="AY630" s="338"/>
      <c r="AZ630" s="338"/>
      <c r="BA630" s="341"/>
      <c r="BB630" s="420"/>
      <c r="BC630" s="341"/>
      <c r="BD630" s="341"/>
      <c r="BE630" s="341"/>
      <c r="BF630" s="341"/>
      <c r="BG630" s="341"/>
      <c r="BH630" s="341"/>
      <c r="BI630" s="341"/>
      <c r="BJ630" s="341"/>
      <c r="BK630" s="341"/>
      <c r="BL630" s="341"/>
      <c r="BM630" s="341"/>
      <c r="BN630" s="341"/>
      <c r="BO630" s="341"/>
      <c r="BP630" s="341"/>
      <c r="BQ630" s="341"/>
      <c r="BR630" s="341"/>
      <c r="BS630" s="341"/>
      <c r="BT630" s="341"/>
      <c r="BU630" s="341"/>
      <c r="BV630" s="341"/>
      <c r="BW630" s="341"/>
      <c r="BX630" s="341"/>
      <c r="BY630" s="341"/>
      <c r="BZ630" s="341"/>
      <c r="CA630" s="341"/>
      <c r="CB630" s="341"/>
      <c r="CC630" s="341"/>
      <c r="CD630" s="341"/>
      <c r="CE630" s="341"/>
      <c r="CF630" s="341"/>
      <c r="CG630" s="341"/>
      <c r="CH630" s="341"/>
      <c r="CI630" s="341"/>
      <c r="CJ630" s="341"/>
      <c r="CK630" s="341"/>
      <c r="CL630" s="341"/>
      <c r="CM630" s="341"/>
      <c r="CN630" s="341"/>
      <c r="CO630" s="341"/>
      <c r="CP630" s="341"/>
      <c r="CQ630" s="341"/>
      <c r="CR630" s="341"/>
      <c r="CS630" s="341"/>
      <c r="CT630" s="341"/>
      <c r="CU630" s="341"/>
      <c r="CV630" s="341"/>
      <c r="CW630" s="341"/>
      <c r="CX630" s="341"/>
      <c r="CY630" s="341"/>
      <c r="CZ630" s="341"/>
    </row>
    <row r="631" s="345" customFormat="true" ht="25.15" customHeight="true" x14ac:dyDescent="0.2">
      <c r="C631" s="1077"/>
      <c r="D631" s="1078"/>
      <c r="E631" s="612"/>
      <c r="F631" s="612"/>
      <c r="G631" s="612"/>
      <c r="H631" s="1078" t="s">
        <v>298</v>
      </c>
      <c r="I631" s="1078"/>
      <c r="J631" s="658">
        <v>2.3205052801834009E-2</v>
      </c>
      <c r="K631" s="612"/>
      <c r="L631" s="612"/>
      <c r="M631" s="1078" t="s">
        <v>311</v>
      </c>
      <c r="N631" s="1078"/>
      <c r="O631" s="659">
        <v>3.9470199327074369E-3</v>
      </c>
      <c r="P631" s="612"/>
      <c r="Q631" s="612"/>
      <c r="Z631" s="338"/>
      <c r="AA631" s="338"/>
      <c r="AB631" s="338"/>
      <c r="AC631" s="338"/>
      <c r="AD631" s="338"/>
      <c r="AE631" s="338"/>
      <c r="AF631" s="338"/>
      <c r="AG631" s="338"/>
      <c r="AH631" s="338"/>
      <c r="AI631" s="338"/>
      <c r="AJ631" s="338"/>
      <c r="AK631" s="338"/>
      <c r="AL631" s="338"/>
      <c r="AM631" s="338"/>
      <c r="AN631" s="338"/>
      <c r="AO631" s="338"/>
      <c r="AP631" s="338"/>
      <c r="AQ631" s="338"/>
      <c r="AR631" s="338"/>
      <c r="AS631" s="338"/>
      <c r="AT631" s="338"/>
      <c r="AU631" s="338"/>
      <c r="AV631" s="338"/>
      <c r="AW631" s="338"/>
      <c r="AX631" s="338"/>
      <c r="AY631" s="338"/>
      <c r="AZ631" s="338"/>
      <c r="BA631" s="341"/>
      <c r="BB631" s="420"/>
      <c r="BC631" s="341"/>
      <c r="BD631" s="341"/>
      <c r="BE631" s="341"/>
      <c r="BF631" s="341"/>
      <c r="BG631" s="341"/>
      <c r="BH631" s="341"/>
      <c r="BI631" s="341"/>
      <c r="BJ631" s="341"/>
      <c r="BK631" s="341"/>
      <c r="BL631" s="341"/>
      <c r="BM631" s="341"/>
      <c r="BN631" s="341"/>
      <c r="BO631" s="341"/>
      <c r="BP631" s="341"/>
      <c r="BQ631" s="341"/>
      <c r="BR631" s="341"/>
      <c r="BS631" s="341"/>
      <c r="BT631" s="341"/>
      <c r="BU631" s="341"/>
      <c r="BV631" s="341"/>
      <c r="BW631" s="341"/>
      <c r="BX631" s="341"/>
      <c r="BY631" s="341"/>
      <c r="BZ631" s="341"/>
      <c r="CA631" s="341"/>
      <c r="CB631" s="341"/>
      <c r="CC631" s="341"/>
      <c r="CD631" s="341"/>
      <c r="CE631" s="341"/>
      <c r="CF631" s="341"/>
      <c r="CG631" s="341"/>
      <c r="CH631" s="341"/>
      <c r="CI631" s="341"/>
      <c r="CJ631" s="341"/>
      <c r="CK631" s="341"/>
      <c r="CL631" s="341"/>
      <c r="CM631" s="341"/>
      <c r="CN631" s="341"/>
      <c r="CO631" s="341"/>
      <c r="CP631" s="341"/>
      <c r="CQ631" s="341"/>
      <c r="CR631" s="341"/>
      <c r="CS631" s="341"/>
      <c r="CT631" s="341"/>
      <c r="CU631" s="341"/>
      <c r="CV631" s="341"/>
      <c r="CW631" s="341"/>
      <c r="CX631" s="341"/>
      <c r="CY631" s="341"/>
      <c r="CZ631" s="341"/>
    </row>
    <row r="632" s="345" customFormat="true" ht="25.15" customHeight="true" x14ac:dyDescent="0.2">
      <c r="C632" s="1077"/>
      <c r="D632" s="1078"/>
      <c r="E632" s="612"/>
      <c r="F632" s="612"/>
      <c r="G632" s="612"/>
      <c r="H632" s="1078" t="s">
        <v>279</v>
      </c>
      <c r="I632" s="1078"/>
      <c r="J632" s="658">
        <v>1.4712033927918148E-2</v>
      </c>
      <c r="K632" s="612"/>
      <c r="L632" s="612"/>
      <c r="M632" s="1078" t="s">
        <v>323</v>
      </c>
      <c r="N632" s="1078"/>
      <c r="O632" s="659">
        <v>-5.7726299009599859E-3</v>
      </c>
      <c r="P632" s="612"/>
      <c r="Q632" s="612"/>
      <c r="Z632" s="338"/>
      <c r="AA632" s="338"/>
      <c r="AB632" s="338"/>
      <c r="AC632" s="338"/>
      <c r="AD632" s="338"/>
      <c r="AE632" s="338"/>
      <c r="AF632" s="338"/>
      <c r="AG632" s="338"/>
      <c r="AH632" s="338"/>
      <c r="AI632" s="338"/>
      <c r="AJ632" s="338"/>
      <c r="AK632" s="338"/>
      <c r="AL632" s="338"/>
      <c r="AM632" s="338"/>
      <c r="AN632" s="338"/>
      <c r="AO632" s="338"/>
      <c r="AP632" s="338"/>
      <c r="AQ632" s="338"/>
      <c r="AR632" s="338"/>
      <c r="AS632" s="338"/>
      <c r="AT632" s="338"/>
      <c r="AU632" s="338"/>
      <c r="AV632" s="338"/>
      <c r="AW632" s="338"/>
      <c r="AX632" s="338"/>
      <c r="AY632" s="338"/>
      <c r="AZ632" s="338"/>
      <c r="BA632" s="341"/>
      <c r="BB632" s="420"/>
      <c r="BC632" s="341"/>
      <c r="BD632" s="341"/>
      <c r="BE632" s="341"/>
      <c r="BF632" s="341"/>
      <c r="BG632" s="341"/>
      <c r="BH632" s="341"/>
      <c r="BI632" s="341"/>
      <c r="BJ632" s="341"/>
      <c r="BK632" s="341"/>
      <c r="BL632" s="341"/>
      <c r="BM632" s="341"/>
      <c r="BN632" s="341"/>
      <c r="BO632" s="341"/>
      <c r="BP632" s="341"/>
      <c r="BQ632" s="341"/>
      <c r="BR632" s="341"/>
      <c r="BS632" s="341"/>
      <c r="BT632" s="341"/>
      <c r="BU632" s="341"/>
      <c r="BV632" s="341"/>
      <c r="BW632" s="341"/>
      <c r="BX632" s="341"/>
      <c r="BY632" s="341"/>
      <c r="BZ632" s="341"/>
      <c r="CA632" s="341"/>
      <c r="CB632" s="341"/>
      <c r="CC632" s="341"/>
      <c r="CD632" s="341"/>
      <c r="CE632" s="341"/>
      <c r="CF632" s="341"/>
      <c r="CG632" s="341"/>
      <c r="CH632" s="341"/>
      <c r="CI632" s="341"/>
      <c r="CJ632" s="341"/>
      <c r="CK632" s="341"/>
      <c r="CL632" s="341"/>
      <c r="CM632" s="341"/>
      <c r="CN632" s="341"/>
      <c r="CO632" s="341"/>
      <c r="CP632" s="341"/>
      <c r="CQ632" s="341"/>
      <c r="CR632" s="341"/>
      <c r="CS632" s="341"/>
      <c r="CT632" s="341"/>
      <c r="CU632" s="341"/>
      <c r="CV632" s="341"/>
      <c r="CW632" s="341"/>
      <c r="CX632" s="341"/>
      <c r="CY632" s="341"/>
      <c r="CZ632" s="341"/>
    </row>
    <row r="633" s="345" customFormat="true" ht="25.15" customHeight="true" x14ac:dyDescent="0.2">
      <c r="C633" s="1077"/>
      <c r="D633" s="1078"/>
      <c r="E633" s="612"/>
      <c r="F633" s="612"/>
      <c r="G633" s="612"/>
      <c r="H633" s="1078" t="s">
        <v>311</v>
      </c>
      <c r="I633" s="1078"/>
      <c r="J633" s="658">
        <v>1.3720525539636147E-2</v>
      </c>
      <c r="K633" s="612"/>
      <c r="L633" s="612"/>
      <c r="M633" s="1078" t="s">
        <v>309</v>
      </c>
      <c r="N633" s="1078"/>
      <c r="O633" s="659">
        <v>3.9373708324773543E-3</v>
      </c>
      <c r="P633" s="612"/>
      <c r="Q633" s="612"/>
      <c r="Z633" s="338"/>
      <c r="AA633" s="338"/>
      <c r="AB633" s="338"/>
      <c r="AC633" s="338"/>
      <c r="AD633" s="338"/>
      <c r="AE633" s="338"/>
      <c r="AF633" s="338"/>
      <c r="AG633" s="338"/>
      <c r="AH633" s="338"/>
      <c r="AI633" s="338"/>
      <c r="AJ633" s="338"/>
      <c r="AK633" s="338"/>
      <c r="AL633" s="338"/>
      <c r="AM633" s="338"/>
      <c r="AN633" s="338"/>
      <c r="AO633" s="338"/>
      <c r="AP633" s="338"/>
      <c r="AQ633" s="338"/>
      <c r="AR633" s="338"/>
      <c r="AS633" s="338"/>
      <c r="AT633" s="338"/>
      <c r="AU633" s="338"/>
      <c r="AV633" s="338"/>
      <c r="AW633" s="338"/>
      <c r="AX633" s="338"/>
      <c r="AY633" s="338"/>
      <c r="AZ633" s="338"/>
      <c r="BA633" s="341"/>
      <c r="BB633" s="420"/>
      <c r="BC633" s="341"/>
      <c r="BD633" s="341"/>
      <c r="BE633" s="341"/>
      <c r="BF633" s="341"/>
      <c r="BG633" s="341"/>
      <c r="BH633" s="341"/>
      <c r="BI633" s="341"/>
      <c r="BJ633" s="341"/>
      <c r="BK633" s="341"/>
      <c r="BL633" s="341"/>
      <c r="BM633" s="341"/>
      <c r="BN633" s="341"/>
      <c r="BO633" s="341"/>
      <c r="BP633" s="341"/>
      <c r="BQ633" s="341"/>
      <c r="BR633" s="341"/>
      <c r="BS633" s="341"/>
      <c r="BT633" s="341"/>
      <c r="BU633" s="341"/>
      <c r="BV633" s="341"/>
      <c r="BW633" s="341"/>
      <c r="BX633" s="341"/>
      <c r="BY633" s="341"/>
      <c r="BZ633" s="341"/>
      <c r="CA633" s="341"/>
      <c r="CB633" s="341"/>
      <c r="CC633" s="341"/>
      <c r="CD633" s="341"/>
      <c r="CE633" s="341"/>
      <c r="CF633" s="341"/>
      <c r="CG633" s="341"/>
      <c r="CH633" s="341"/>
      <c r="CI633" s="341"/>
      <c r="CJ633" s="341"/>
      <c r="CK633" s="341"/>
      <c r="CL633" s="341"/>
      <c r="CM633" s="341"/>
      <c r="CN633" s="341"/>
      <c r="CO633" s="341"/>
      <c r="CP633" s="341"/>
      <c r="CQ633" s="341"/>
      <c r="CR633" s="341"/>
      <c r="CS633" s="341"/>
      <c r="CT633" s="341"/>
      <c r="CU633" s="341"/>
      <c r="CV633" s="341"/>
      <c r="CW633" s="341"/>
      <c r="CX633" s="341"/>
      <c r="CY633" s="341"/>
      <c r="CZ633" s="341"/>
    </row>
    <row r="634" s="345" customFormat="true" ht="25.15" customHeight="true" x14ac:dyDescent="0.2">
      <c r="C634" s="1077"/>
      <c r="D634" s="1078"/>
      <c r="E634" s="612"/>
      <c r="F634" s="612"/>
      <c r="G634" s="612"/>
      <c r="H634" s="1078" t="s">
        <v>323</v>
      </c>
      <c r="I634" s="1078"/>
      <c r="J634" s="658">
        <v>1.3919812421304955E-2</v>
      </c>
      <c r="K634" s="612"/>
      <c r="L634" s="612"/>
      <c r="M634" s="1078" t="s">
        <v>276</v>
      </c>
      <c r="N634" s="1078"/>
      <c r="O634" s="659">
        <v>5.6356764433387038E-2</v>
      </c>
      <c r="P634" s="612"/>
      <c r="Q634" s="612"/>
      <c r="Z634" s="338"/>
      <c r="AA634" s="338"/>
      <c r="AB634" s="338"/>
      <c r="AC634" s="338"/>
      <c r="AD634" s="338"/>
      <c r="AE634" s="338"/>
      <c r="AF634" s="338"/>
      <c r="AG634" s="338"/>
      <c r="AH634" s="338"/>
      <c r="AI634" s="338"/>
      <c r="AJ634" s="338"/>
      <c r="AK634" s="338"/>
      <c r="AL634" s="338"/>
      <c r="AM634" s="338"/>
      <c r="AN634" s="338"/>
      <c r="AO634" s="338"/>
      <c r="AP634" s="338"/>
      <c r="AQ634" s="338"/>
      <c r="AR634" s="338"/>
      <c r="AS634" s="338"/>
      <c r="AT634" s="338"/>
      <c r="AU634" s="338"/>
      <c r="AV634" s="338"/>
      <c r="AW634" s="338"/>
      <c r="AX634" s="338"/>
      <c r="AY634" s="338"/>
      <c r="AZ634" s="338"/>
      <c r="BA634" s="341"/>
      <c r="BB634" s="420"/>
      <c r="BC634" s="341"/>
      <c r="BD634" s="341"/>
      <c r="BE634" s="341"/>
      <c r="BF634" s="341"/>
      <c r="BG634" s="341"/>
      <c r="BH634" s="341"/>
      <c r="BI634" s="341"/>
      <c r="BJ634" s="341"/>
      <c r="BK634" s="341"/>
      <c r="BL634" s="341"/>
      <c r="BM634" s="341"/>
      <c r="BN634" s="341"/>
      <c r="BO634" s="341"/>
      <c r="BP634" s="341"/>
      <c r="BQ634" s="341"/>
      <c r="BR634" s="341"/>
      <c r="BS634" s="341"/>
      <c r="BT634" s="341"/>
      <c r="BU634" s="341"/>
      <c r="BV634" s="341"/>
      <c r="BW634" s="341"/>
      <c r="BX634" s="341"/>
      <c r="BY634" s="341"/>
      <c r="BZ634" s="341"/>
      <c r="CA634" s="341"/>
      <c r="CB634" s="341"/>
      <c r="CC634" s="341"/>
      <c r="CD634" s="341"/>
      <c r="CE634" s="341"/>
      <c r="CF634" s="341"/>
      <c r="CG634" s="341"/>
      <c r="CH634" s="341"/>
      <c r="CI634" s="341"/>
      <c r="CJ634" s="341"/>
      <c r="CK634" s="341"/>
      <c r="CL634" s="341"/>
      <c r="CM634" s="341"/>
      <c r="CN634" s="341"/>
      <c r="CO634" s="341"/>
      <c r="CP634" s="341"/>
      <c r="CQ634" s="341"/>
      <c r="CR634" s="341"/>
      <c r="CS634" s="341"/>
      <c r="CT634" s="341"/>
      <c r="CU634" s="341"/>
      <c r="CV634" s="341"/>
      <c r="CW634" s="341"/>
      <c r="CX634" s="341"/>
      <c r="CY634" s="341"/>
      <c r="CZ634" s="341"/>
    </row>
    <row r="635" s="345" customFormat="true" ht="25.15" customHeight="true" x14ac:dyDescent="0.2">
      <c r="C635" s="1077"/>
      <c r="D635" s="1078"/>
      <c r="E635" s="612"/>
      <c r="F635" s="612"/>
      <c r="G635" s="612"/>
      <c r="H635" s="1078" t="s">
        <v>309</v>
      </c>
      <c r="I635" s="1078"/>
      <c r="J635" s="658">
        <v>-2.5235412653837493E-2</v>
      </c>
      <c r="K635" s="612"/>
      <c r="L635" s="612"/>
      <c r="M635" s="1078" t="s">
        <v>293</v>
      </c>
      <c r="N635" s="1078"/>
      <c r="O635" s="659">
        <v>1.3783744526798239E-2</v>
      </c>
      <c r="P635" s="612"/>
      <c r="Q635" s="612"/>
      <c r="Z635" s="338"/>
      <c r="AA635" s="338"/>
      <c r="AB635" s="338"/>
      <c r="AC635" s="338"/>
      <c r="AD635" s="338"/>
      <c r="AE635" s="338"/>
      <c r="AF635" s="338"/>
      <c r="AG635" s="338"/>
      <c r="AH635" s="338"/>
      <c r="AI635" s="338"/>
      <c r="AJ635" s="338"/>
      <c r="AK635" s="338"/>
      <c r="AL635" s="338"/>
      <c r="AM635" s="338"/>
      <c r="AN635" s="338"/>
      <c r="AO635" s="338"/>
      <c r="AP635" s="338"/>
      <c r="AQ635" s="338"/>
      <c r="AR635" s="338"/>
      <c r="AS635" s="338"/>
      <c r="AT635" s="338"/>
      <c r="AU635" s="338"/>
      <c r="AV635" s="338"/>
      <c r="AW635" s="338"/>
      <c r="AX635" s="338"/>
      <c r="AY635" s="338"/>
      <c r="AZ635" s="338"/>
      <c r="BA635" s="341"/>
      <c r="BB635" s="420"/>
      <c r="BC635" s="341"/>
      <c r="BD635" s="341"/>
      <c r="BE635" s="341"/>
      <c r="BF635" s="341"/>
      <c r="BG635" s="341"/>
      <c r="BH635" s="341"/>
      <c r="BI635" s="341"/>
      <c r="BJ635" s="341"/>
      <c r="BK635" s="341"/>
      <c r="BL635" s="341"/>
      <c r="BM635" s="341"/>
      <c r="BN635" s="341"/>
      <c r="BO635" s="341"/>
      <c r="BP635" s="341"/>
      <c r="BQ635" s="341"/>
      <c r="BR635" s="341"/>
      <c r="BS635" s="341"/>
      <c r="BT635" s="341"/>
      <c r="BU635" s="341"/>
      <c r="BV635" s="341"/>
      <c r="BW635" s="341"/>
      <c r="BX635" s="341"/>
      <c r="BY635" s="341"/>
      <c r="BZ635" s="341"/>
      <c r="CA635" s="341"/>
      <c r="CB635" s="341"/>
      <c r="CC635" s="341"/>
      <c r="CD635" s="341"/>
      <c r="CE635" s="341"/>
      <c r="CF635" s="341"/>
      <c r="CG635" s="341"/>
      <c r="CH635" s="341"/>
      <c r="CI635" s="341"/>
      <c r="CJ635" s="341"/>
      <c r="CK635" s="341"/>
      <c r="CL635" s="341"/>
      <c r="CM635" s="341"/>
      <c r="CN635" s="341"/>
      <c r="CO635" s="341"/>
      <c r="CP635" s="341"/>
      <c r="CQ635" s="341"/>
      <c r="CR635" s="341"/>
      <c r="CS635" s="341"/>
      <c r="CT635" s="341"/>
      <c r="CU635" s="341"/>
      <c r="CV635" s="341"/>
      <c r="CW635" s="341"/>
      <c r="CX635" s="341"/>
      <c r="CY635" s="341"/>
      <c r="CZ635" s="341"/>
    </row>
    <row r="636" s="345" customFormat="true" ht="25.15" customHeight="true" x14ac:dyDescent="0.2">
      <c r="C636" s="1077"/>
      <c r="D636" s="1078"/>
      <c r="E636" s="612"/>
      <c r="F636" s="612"/>
      <c r="G636" s="612"/>
      <c r="H636" s="1078" t="s">
        <v>276</v>
      </c>
      <c r="I636" s="1078"/>
      <c r="J636" s="658">
        <v>9.1188744867712251E-2</v>
      </c>
      <c r="K636" s="612"/>
      <c r="L636" s="612"/>
      <c r="M636" s="1078" t="s">
        <v>275</v>
      </c>
      <c r="N636" s="1078"/>
      <c r="O636" s="659">
        <v>7.0161705060060475E-2</v>
      </c>
      <c r="P636" s="612"/>
      <c r="Q636" s="612"/>
      <c r="Z636" s="338"/>
      <c r="AA636" s="338"/>
      <c r="AB636" s="338"/>
      <c r="AC636" s="338"/>
      <c r="AD636" s="338"/>
      <c r="AE636" s="338"/>
      <c r="AF636" s="338"/>
      <c r="AG636" s="338"/>
      <c r="AH636" s="338"/>
      <c r="AI636" s="338"/>
      <c r="AJ636" s="338"/>
      <c r="AK636" s="338"/>
      <c r="AL636" s="338"/>
      <c r="AM636" s="338"/>
      <c r="AN636" s="338"/>
      <c r="AO636" s="338"/>
      <c r="AP636" s="338"/>
      <c r="AQ636" s="338"/>
      <c r="AR636" s="338"/>
      <c r="AS636" s="338"/>
      <c r="AT636" s="338"/>
      <c r="AU636" s="338"/>
      <c r="AV636" s="338"/>
      <c r="AW636" s="338"/>
      <c r="AX636" s="338"/>
      <c r="AY636" s="338"/>
      <c r="AZ636" s="338"/>
      <c r="BA636" s="341"/>
      <c r="BB636" s="420"/>
      <c r="BC636" s="341"/>
      <c r="BD636" s="341"/>
      <c r="BE636" s="341"/>
      <c r="BF636" s="341"/>
      <c r="BG636" s="341"/>
      <c r="BH636" s="341"/>
      <c r="BI636" s="341"/>
      <c r="BJ636" s="341"/>
      <c r="BK636" s="341"/>
      <c r="BL636" s="341"/>
      <c r="BM636" s="341"/>
      <c r="BN636" s="341"/>
      <c r="BO636" s="341"/>
      <c r="BP636" s="341"/>
      <c r="BQ636" s="341"/>
      <c r="BR636" s="341"/>
      <c r="BS636" s="341"/>
      <c r="BT636" s="341"/>
      <c r="BU636" s="341"/>
      <c r="BV636" s="341"/>
      <c r="BW636" s="341"/>
      <c r="BX636" s="341"/>
      <c r="BY636" s="341"/>
      <c r="BZ636" s="341"/>
      <c r="CA636" s="341"/>
      <c r="CB636" s="341"/>
      <c r="CC636" s="341"/>
      <c r="CD636" s="341"/>
      <c r="CE636" s="341"/>
      <c r="CF636" s="341"/>
      <c r="CG636" s="341"/>
      <c r="CH636" s="341"/>
      <c r="CI636" s="341"/>
      <c r="CJ636" s="341"/>
      <c r="CK636" s="341"/>
      <c r="CL636" s="341"/>
      <c r="CM636" s="341"/>
      <c r="CN636" s="341"/>
      <c r="CO636" s="341"/>
      <c r="CP636" s="341"/>
      <c r="CQ636" s="341"/>
      <c r="CR636" s="341"/>
      <c r="CS636" s="341"/>
      <c r="CT636" s="341"/>
      <c r="CU636" s="341"/>
      <c r="CV636" s="341"/>
      <c r="CW636" s="341"/>
      <c r="CX636" s="341"/>
      <c r="CY636" s="341"/>
      <c r="CZ636" s="341"/>
    </row>
    <row r="637" s="345" customFormat="true" ht="25.15" customHeight="true" x14ac:dyDescent="0.2">
      <c r="C637" s="1077"/>
      <c r="D637" s="1078"/>
      <c r="E637" s="612"/>
      <c r="F637" s="612"/>
      <c r="G637" s="612"/>
      <c r="H637" s="1078" t="s">
        <v>293</v>
      </c>
      <c r="I637" s="1078"/>
      <c r="J637" s="658">
        <v>3.9412037754918167E-2</v>
      </c>
      <c r="K637" s="612"/>
      <c r="L637" s="612"/>
      <c r="M637" s="1078" t="s">
        <v>280</v>
      </c>
      <c r="N637" s="1078"/>
      <c r="O637" s="659">
        <v>6.3318184440409445E-2</v>
      </c>
      <c r="P637" s="612"/>
      <c r="Q637" s="612"/>
      <c r="Z637" s="338"/>
      <c r="AA637" s="338"/>
      <c r="AB637" s="338"/>
      <c r="AC637" s="338"/>
      <c r="AD637" s="338"/>
      <c r="AE637" s="338"/>
      <c r="AF637" s="338"/>
      <c r="AG637" s="338"/>
      <c r="AH637" s="338"/>
      <c r="AI637" s="338"/>
      <c r="AJ637" s="338"/>
      <c r="AK637" s="338"/>
      <c r="AL637" s="338"/>
      <c r="AM637" s="338"/>
      <c r="AN637" s="338"/>
      <c r="AO637" s="338"/>
      <c r="AP637" s="338"/>
      <c r="AQ637" s="338"/>
      <c r="AR637" s="338"/>
      <c r="AS637" s="338"/>
      <c r="AT637" s="338"/>
      <c r="AU637" s="338"/>
      <c r="AV637" s="338"/>
      <c r="AW637" s="338"/>
      <c r="AX637" s="338"/>
      <c r="AY637" s="338"/>
      <c r="AZ637" s="338"/>
      <c r="BA637" s="341"/>
      <c r="BB637" s="420"/>
      <c r="BC637" s="341"/>
      <c r="BD637" s="341"/>
      <c r="BE637" s="341"/>
      <c r="BF637" s="341"/>
      <c r="BG637" s="341"/>
      <c r="BH637" s="341"/>
      <c r="BI637" s="341"/>
      <c r="BJ637" s="341"/>
      <c r="BK637" s="341"/>
      <c r="BL637" s="341"/>
      <c r="BM637" s="341"/>
      <c r="BN637" s="341"/>
      <c r="BO637" s="341"/>
      <c r="BP637" s="341"/>
      <c r="BQ637" s="341"/>
      <c r="BR637" s="341"/>
      <c r="BS637" s="341"/>
      <c r="BT637" s="341"/>
      <c r="BU637" s="341"/>
      <c r="BV637" s="341"/>
      <c r="BW637" s="341"/>
      <c r="BX637" s="341"/>
      <c r="BY637" s="341"/>
      <c r="BZ637" s="341"/>
      <c r="CA637" s="341"/>
      <c r="CB637" s="341"/>
      <c r="CC637" s="341"/>
      <c r="CD637" s="341"/>
      <c r="CE637" s="341"/>
      <c r="CF637" s="341"/>
      <c r="CG637" s="341"/>
      <c r="CH637" s="341"/>
      <c r="CI637" s="341"/>
      <c r="CJ637" s="341"/>
      <c r="CK637" s="341"/>
      <c r="CL637" s="341"/>
      <c r="CM637" s="341"/>
      <c r="CN637" s="341"/>
      <c r="CO637" s="341"/>
      <c r="CP637" s="341"/>
      <c r="CQ637" s="341"/>
      <c r="CR637" s="341"/>
      <c r="CS637" s="341"/>
      <c r="CT637" s="341"/>
      <c r="CU637" s="341"/>
      <c r="CV637" s="341"/>
      <c r="CW637" s="341"/>
      <c r="CX637" s="341"/>
      <c r="CY637" s="341"/>
      <c r="CZ637" s="341"/>
    </row>
    <row r="638" s="345" customFormat="true" ht="25.15" customHeight="true" x14ac:dyDescent="0.2">
      <c r="C638" s="1077"/>
      <c r="D638" s="1078"/>
      <c r="E638" s="612"/>
      <c r="F638" s="612"/>
      <c r="G638" s="612"/>
      <c r="H638" s="1078" t="s">
        <v>275</v>
      </c>
      <c r="I638" s="1078"/>
      <c r="J638" s="658">
        <v>9.5666602882541085E-2</v>
      </c>
      <c r="K638" s="612"/>
      <c r="L638" s="612"/>
      <c r="M638" s="1078" t="s">
        <v>283</v>
      </c>
      <c r="N638" s="1078"/>
      <c r="O638" s="659">
        <v>3.5730969688670816E-2</v>
      </c>
      <c r="P638" s="612"/>
      <c r="Q638" s="612"/>
      <c r="Z638" s="338"/>
      <c r="AA638" s="338"/>
      <c r="AB638" s="338"/>
      <c r="AC638" s="338"/>
      <c r="AD638" s="338"/>
      <c r="AE638" s="338"/>
      <c r="AF638" s="338"/>
      <c r="AG638" s="338"/>
      <c r="AH638" s="338"/>
      <c r="AI638" s="338"/>
      <c r="AJ638" s="338"/>
      <c r="AK638" s="338"/>
      <c r="AL638" s="338"/>
      <c r="AM638" s="338"/>
      <c r="AN638" s="338"/>
      <c r="AO638" s="338"/>
      <c r="AP638" s="338"/>
      <c r="AQ638" s="338"/>
      <c r="AR638" s="338"/>
      <c r="AS638" s="338"/>
      <c r="AT638" s="338"/>
      <c r="AU638" s="338"/>
      <c r="AV638" s="338"/>
      <c r="AW638" s="338"/>
      <c r="AX638" s="338"/>
      <c r="AY638" s="338"/>
      <c r="AZ638" s="338"/>
      <c r="BA638" s="341"/>
      <c r="BB638" s="420"/>
      <c r="BC638" s="341"/>
      <c r="BD638" s="341"/>
      <c r="BE638" s="341"/>
      <c r="BF638" s="341"/>
      <c r="BG638" s="341"/>
      <c r="BH638" s="341"/>
      <c r="BI638" s="341"/>
      <c r="BJ638" s="341"/>
      <c r="BK638" s="341"/>
      <c r="BL638" s="341"/>
      <c r="BM638" s="341"/>
      <c r="BN638" s="341"/>
      <c r="BO638" s="341"/>
      <c r="BP638" s="341"/>
      <c r="BQ638" s="341"/>
      <c r="BR638" s="341"/>
      <c r="BS638" s="341"/>
      <c r="BT638" s="341"/>
      <c r="BU638" s="341"/>
      <c r="BV638" s="341"/>
      <c r="BW638" s="341"/>
      <c r="BX638" s="341"/>
      <c r="BY638" s="341"/>
      <c r="BZ638" s="341"/>
      <c r="CA638" s="341"/>
      <c r="CB638" s="341"/>
      <c r="CC638" s="341"/>
      <c r="CD638" s="341"/>
      <c r="CE638" s="341"/>
      <c r="CF638" s="341"/>
      <c r="CG638" s="341"/>
      <c r="CH638" s="341"/>
      <c r="CI638" s="341"/>
      <c r="CJ638" s="341"/>
      <c r="CK638" s="341"/>
      <c r="CL638" s="341"/>
      <c r="CM638" s="341"/>
      <c r="CN638" s="341"/>
      <c r="CO638" s="341"/>
      <c r="CP638" s="341"/>
      <c r="CQ638" s="341"/>
      <c r="CR638" s="341"/>
      <c r="CS638" s="341"/>
      <c r="CT638" s="341"/>
      <c r="CU638" s="341"/>
      <c r="CV638" s="341"/>
      <c r="CW638" s="341"/>
      <c r="CX638" s="341"/>
      <c r="CY638" s="341"/>
      <c r="CZ638" s="341"/>
    </row>
    <row r="639" s="345" customFormat="true" ht="25.15" customHeight="true" x14ac:dyDescent="0.2">
      <c r="C639" s="1077"/>
      <c r="D639" s="1078"/>
      <c r="E639" s="612"/>
      <c r="F639" s="612"/>
      <c r="G639" s="612"/>
      <c r="H639" s="1078" t="s">
        <v>280</v>
      </c>
      <c r="I639" s="1078"/>
      <c r="J639" s="658">
        <v>8.1873347354699463E-2</v>
      </c>
      <c r="K639" s="612"/>
      <c r="L639" s="612"/>
      <c r="M639" s="1078" t="s">
        <v>274</v>
      </c>
      <c r="N639" s="1078"/>
      <c r="O639" s="659">
        <v>6.2997894492967887E-2</v>
      </c>
      <c r="P639" s="612"/>
      <c r="Q639" s="612"/>
      <c r="Z639" s="338"/>
      <c r="AA639" s="338"/>
      <c r="AB639" s="338"/>
      <c r="AC639" s="338"/>
      <c r="AD639" s="338"/>
      <c r="AE639" s="338"/>
      <c r="AF639" s="338"/>
      <c r="AG639" s="338"/>
      <c r="AH639" s="338"/>
      <c r="AI639" s="338"/>
      <c r="AJ639" s="338"/>
      <c r="AK639" s="338"/>
      <c r="AL639" s="338"/>
      <c r="AM639" s="338"/>
      <c r="AN639" s="338"/>
      <c r="AO639" s="338"/>
      <c r="AP639" s="338"/>
      <c r="AQ639" s="338"/>
      <c r="AR639" s="338"/>
      <c r="AS639" s="338"/>
      <c r="AT639" s="338"/>
      <c r="AU639" s="338"/>
      <c r="AV639" s="338"/>
      <c r="AW639" s="338"/>
      <c r="AX639" s="338"/>
      <c r="AY639" s="338"/>
      <c r="AZ639" s="338"/>
      <c r="BA639" s="341"/>
      <c r="BB639" s="420"/>
      <c r="BC639" s="341"/>
      <c r="BD639" s="341"/>
      <c r="BE639" s="341"/>
      <c r="BF639" s="341"/>
      <c r="BG639" s="341"/>
      <c r="BH639" s="341"/>
      <c r="BI639" s="341"/>
      <c r="BJ639" s="341"/>
      <c r="BK639" s="341"/>
      <c r="BL639" s="341"/>
      <c r="BM639" s="341"/>
      <c r="BN639" s="341"/>
      <c r="BO639" s="341"/>
      <c r="BP639" s="341"/>
      <c r="BQ639" s="341"/>
      <c r="BR639" s="341"/>
      <c r="BS639" s="341"/>
      <c r="BT639" s="341"/>
      <c r="BU639" s="341"/>
      <c r="BV639" s="341"/>
      <c r="BW639" s="341"/>
      <c r="BX639" s="341"/>
      <c r="BY639" s="341"/>
      <c r="BZ639" s="341"/>
      <c r="CA639" s="341"/>
      <c r="CB639" s="341"/>
      <c r="CC639" s="341"/>
      <c r="CD639" s="341"/>
      <c r="CE639" s="341"/>
      <c r="CF639" s="341"/>
      <c r="CG639" s="341"/>
      <c r="CH639" s="341"/>
      <c r="CI639" s="341"/>
      <c r="CJ639" s="341"/>
      <c r="CK639" s="341"/>
      <c r="CL639" s="341"/>
      <c r="CM639" s="341"/>
      <c r="CN639" s="341"/>
      <c r="CO639" s="341"/>
      <c r="CP639" s="341"/>
      <c r="CQ639" s="341"/>
      <c r="CR639" s="341"/>
      <c r="CS639" s="341"/>
      <c r="CT639" s="341"/>
      <c r="CU639" s="341"/>
      <c r="CV639" s="341"/>
      <c r="CW639" s="341"/>
      <c r="CX639" s="341"/>
      <c r="CY639" s="341"/>
      <c r="CZ639" s="341"/>
    </row>
    <row r="640" s="345" customFormat="true" ht="25.15" customHeight="true" x14ac:dyDescent="0.2">
      <c r="C640" s="1077"/>
      <c r="D640" s="1078"/>
      <c r="E640" s="612"/>
      <c r="F640" s="612"/>
      <c r="G640" s="612"/>
      <c r="H640" s="1078" t="s">
        <v>283</v>
      </c>
      <c r="I640" s="1078"/>
      <c r="J640" s="658">
        <v>7.4921764366272806E-2</v>
      </c>
      <c r="K640" s="612"/>
      <c r="L640" s="612"/>
      <c r="M640" s="1078" t="s">
        <v>287</v>
      </c>
      <c r="N640" s="1078"/>
      <c r="O640" s="659">
        <v>5.3458885688645402E-2</v>
      </c>
      <c r="P640" s="612"/>
      <c r="Q640" s="612"/>
      <c r="Z640" s="338"/>
      <c r="AA640" s="338"/>
      <c r="AB640" s="338"/>
      <c r="AC640" s="338"/>
      <c r="AD640" s="338"/>
      <c r="AE640" s="338"/>
      <c r="AF640" s="338"/>
      <c r="AG640" s="338"/>
      <c r="AH640" s="338"/>
      <c r="AI640" s="338"/>
      <c r="AJ640" s="338"/>
      <c r="AK640" s="338"/>
      <c r="AL640" s="338"/>
      <c r="AM640" s="338"/>
      <c r="AN640" s="338"/>
      <c r="AO640" s="338"/>
      <c r="AP640" s="338"/>
      <c r="AQ640" s="338"/>
      <c r="AR640" s="338"/>
      <c r="AS640" s="338"/>
      <c r="AT640" s="338"/>
      <c r="AU640" s="338"/>
      <c r="AV640" s="338"/>
      <c r="AW640" s="338"/>
      <c r="AX640" s="338"/>
      <c r="AY640" s="338"/>
      <c r="AZ640" s="338"/>
      <c r="BA640" s="341"/>
      <c r="BB640" s="420"/>
      <c r="BC640" s="341"/>
      <c r="BD640" s="341"/>
      <c r="BE640" s="341"/>
      <c r="BF640" s="341"/>
      <c r="BG640" s="341"/>
      <c r="BH640" s="341"/>
      <c r="BI640" s="341"/>
      <c r="BJ640" s="341"/>
      <c r="BK640" s="341"/>
      <c r="BL640" s="341"/>
      <c r="BM640" s="341"/>
      <c r="BN640" s="341"/>
      <c r="BO640" s="341"/>
      <c r="BP640" s="341"/>
      <c r="BQ640" s="341"/>
      <c r="BR640" s="341"/>
      <c r="BS640" s="341"/>
      <c r="BT640" s="341"/>
      <c r="BU640" s="341"/>
      <c r="BV640" s="341"/>
      <c r="BW640" s="341"/>
      <c r="BX640" s="341"/>
      <c r="BY640" s="341"/>
      <c r="BZ640" s="341"/>
      <c r="CA640" s="341"/>
      <c r="CB640" s="341"/>
      <c r="CC640" s="341"/>
      <c r="CD640" s="341"/>
      <c r="CE640" s="341"/>
      <c r="CF640" s="341"/>
      <c r="CG640" s="341"/>
      <c r="CH640" s="341"/>
      <c r="CI640" s="341"/>
      <c r="CJ640" s="341"/>
      <c r="CK640" s="341"/>
      <c r="CL640" s="341"/>
      <c r="CM640" s="341"/>
      <c r="CN640" s="341"/>
      <c r="CO640" s="341"/>
      <c r="CP640" s="341"/>
      <c r="CQ640" s="341"/>
      <c r="CR640" s="341"/>
      <c r="CS640" s="341"/>
      <c r="CT640" s="341"/>
      <c r="CU640" s="341"/>
      <c r="CV640" s="341"/>
      <c r="CW640" s="341"/>
      <c r="CX640" s="341"/>
      <c r="CY640" s="341"/>
      <c r="CZ640" s="341"/>
    </row>
    <row r="641" s="345" customFormat="true" ht="25.15" customHeight="true" x14ac:dyDescent="0.2">
      <c r="C641" s="1077"/>
      <c r="D641" s="1078"/>
      <c r="E641" s="612"/>
      <c r="F641" s="612"/>
      <c r="G641" s="612"/>
      <c r="H641" s="1078" t="s">
        <v>274</v>
      </c>
      <c r="I641" s="1078"/>
      <c r="J641" s="658">
        <v>0.10092334263970225</v>
      </c>
      <c r="K641" s="612"/>
      <c r="L641" s="612"/>
      <c r="M641" s="1078" t="s">
        <v>271</v>
      </c>
      <c r="N641" s="1078"/>
      <c r="O641" s="659">
        <v>7.174358912622035E-2</v>
      </c>
      <c r="P641" s="612"/>
      <c r="Q641" s="612"/>
      <c r="Z641" s="338"/>
      <c r="AA641" s="338"/>
      <c r="AB641" s="338"/>
      <c r="AC641" s="338"/>
      <c r="AD641" s="338"/>
      <c r="AE641" s="338"/>
      <c r="AF641" s="338"/>
      <c r="AG641" s="338"/>
      <c r="AH641" s="338"/>
      <c r="AI641" s="338"/>
      <c r="AJ641" s="338"/>
      <c r="AK641" s="338"/>
      <c r="AL641" s="338"/>
      <c r="AM641" s="338"/>
      <c r="AN641" s="338"/>
      <c r="AO641" s="338"/>
      <c r="AP641" s="338"/>
      <c r="AQ641" s="338"/>
      <c r="AR641" s="338"/>
      <c r="AS641" s="338"/>
      <c r="AT641" s="338"/>
      <c r="AU641" s="338"/>
      <c r="AV641" s="338"/>
      <c r="AW641" s="338"/>
      <c r="AX641" s="338"/>
      <c r="AY641" s="338"/>
      <c r="AZ641" s="338"/>
      <c r="BA641" s="341"/>
      <c r="BB641" s="420"/>
      <c r="BC641" s="341"/>
      <c r="BD641" s="341"/>
      <c r="BE641" s="341"/>
      <c r="BF641" s="341"/>
      <c r="BG641" s="341"/>
      <c r="BH641" s="341"/>
      <c r="BI641" s="341"/>
      <c r="BJ641" s="341"/>
      <c r="BK641" s="341"/>
      <c r="BL641" s="341"/>
      <c r="BM641" s="341"/>
      <c r="BN641" s="341"/>
      <c r="BO641" s="341"/>
      <c r="BP641" s="341"/>
      <c r="BQ641" s="341"/>
      <c r="BR641" s="341"/>
      <c r="BS641" s="341"/>
      <c r="BT641" s="341"/>
      <c r="BU641" s="341"/>
      <c r="BV641" s="341"/>
      <c r="BW641" s="341"/>
      <c r="BX641" s="341"/>
      <c r="BY641" s="341"/>
      <c r="BZ641" s="341"/>
      <c r="CA641" s="341"/>
      <c r="CB641" s="341"/>
      <c r="CC641" s="341"/>
      <c r="CD641" s="341"/>
      <c r="CE641" s="341"/>
      <c r="CF641" s="341"/>
      <c r="CG641" s="341"/>
      <c r="CH641" s="341"/>
      <c r="CI641" s="341"/>
      <c r="CJ641" s="341"/>
      <c r="CK641" s="341"/>
      <c r="CL641" s="341"/>
      <c r="CM641" s="341"/>
      <c r="CN641" s="341"/>
      <c r="CO641" s="341"/>
      <c r="CP641" s="341"/>
      <c r="CQ641" s="341"/>
      <c r="CR641" s="341"/>
      <c r="CS641" s="341"/>
      <c r="CT641" s="341"/>
      <c r="CU641" s="341"/>
      <c r="CV641" s="341"/>
      <c r="CW641" s="341"/>
      <c r="CX641" s="341"/>
      <c r="CY641" s="341"/>
      <c r="CZ641" s="341"/>
    </row>
    <row r="642" s="345" customFormat="true" ht="25.15" customHeight="true" x14ac:dyDescent="0.2">
      <c r="C642" s="1077"/>
      <c r="D642" s="1078"/>
      <c r="E642" s="612"/>
      <c r="F642" s="612"/>
      <c r="G642" s="612"/>
      <c r="H642" s="1078" t="s">
        <v>287</v>
      </c>
      <c r="I642" s="1078"/>
      <c r="J642" s="658">
        <v>5.4630986589367901E-2</v>
      </c>
      <c r="K642" s="612"/>
      <c r="L642" s="612"/>
      <c r="M642" s="1078" t="s">
        <v>270</v>
      </c>
      <c r="N642" s="1078"/>
      <c r="O642" s="659">
        <v>7.2057374954245579E-2</v>
      </c>
      <c r="P642" s="612"/>
      <c r="Q642" s="612"/>
      <c r="Z642" s="338"/>
      <c r="AA642" s="338"/>
      <c r="AB642" s="338"/>
      <c r="AC642" s="338"/>
      <c r="AD642" s="338"/>
      <c r="AE642" s="338"/>
      <c r="AF642" s="338"/>
      <c r="AG642" s="338"/>
      <c r="AH642" s="338"/>
      <c r="AI642" s="338"/>
      <c r="AJ642" s="338"/>
      <c r="AK642" s="338"/>
      <c r="AL642" s="338"/>
      <c r="AM642" s="338"/>
      <c r="AN642" s="338"/>
      <c r="AO642" s="338"/>
      <c r="AP642" s="338"/>
      <c r="AQ642" s="338"/>
      <c r="AR642" s="338"/>
      <c r="AS642" s="338"/>
      <c r="AT642" s="338"/>
      <c r="AU642" s="338"/>
      <c r="AV642" s="338"/>
      <c r="AW642" s="338"/>
      <c r="AX642" s="338"/>
      <c r="AY642" s="338"/>
      <c r="AZ642" s="338"/>
      <c r="BA642" s="341"/>
      <c r="BB642" s="420"/>
      <c r="BC642" s="341"/>
      <c r="BD642" s="341"/>
      <c r="BE642" s="341"/>
      <c r="BF642" s="341"/>
      <c r="BG642" s="341"/>
      <c r="BH642" s="341"/>
      <c r="BI642" s="341"/>
      <c r="BJ642" s="341"/>
      <c r="BK642" s="341"/>
      <c r="BL642" s="341"/>
      <c r="BM642" s="341"/>
      <c r="BN642" s="341"/>
      <c r="BO642" s="341"/>
      <c r="BP642" s="341"/>
      <c r="BQ642" s="341"/>
      <c r="BR642" s="341"/>
      <c r="BS642" s="341"/>
      <c r="BT642" s="341"/>
      <c r="BU642" s="341"/>
      <c r="BV642" s="341"/>
      <c r="BW642" s="341"/>
      <c r="BX642" s="341"/>
      <c r="BY642" s="341"/>
      <c r="BZ642" s="341"/>
      <c r="CA642" s="341"/>
      <c r="CB642" s="341"/>
      <c r="CC642" s="341"/>
      <c r="CD642" s="341"/>
      <c r="CE642" s="341"/>
      <c r="CF642" s="341"/>
      <c r="CG642" s="341"/>
      <c r="CH642" s="341"/>
      <c r="CI642" s="341"/>
      <c r="CJ642" s="341"/>
      <c r="CK642" s="341"/>
      <c r="CL642" s="341"/>
      <c r="CM642" s="341"/>
      <c r="CN642" s="341"/>
      <c r="CO642" s="341"/>
      <c r="CP642" s="341"/>
      <c r="CQ642" s="341"/>
      <c r="CR642" s="341"/>
      <c r="CS642" s="341"/>
      <c r="CT642" s="341"/>
      <c r="CU642" s="341"/>
      <c r="CV642" s="341"/>
      <c r="CW642" s="341"/>
      <c r="CX642" s="341"/>
      <c r="CY642" s="341"/>
      <c r="CZ642" s="341"/>
    </row>
    <row r="643" s="345" customFormat="true" ht="25.15" customHeight="true" x14ac:dyDescent="0.2">
      <c r="C643" s="1077"/>
      <c r="D643" s="1078"/>
      <c r="E643" s="612"/>
      <c r="F643" s="612"/>
      <c r="G643" s="612"/>
      <c r="H643" s="1078" t="s">
        <v>271</v>
      </c>
      <c r="I643" s="1078"/>
      <c r="J643" s="658">
        <v>0.10575183119375772</v>
      </c>
      <c r="K643" s="612"/>
      <c r="L643" s="612"/>
      <c r="M643" s="1078" t="s">
        <v>273</v>
      </c>
      <c r="N643" s="1078"/>
      <c r="O643" s="659">
        <v>7.3779566348769463E-2</v>
      </c>
      <c r="P643" s="612"/>
      <c r="Q643" s="612"/>
      <c r="Z643" s="338"/>
      <c r="AA643" s="338"/>
      <c r="AB643" s="338"/>
      <c r="AC643" s="338"/>
      <c r="AD643" s="338"/>
      <c r="AE643" s="338"/>
      <c r="AF643" s="338"/>
      <c r="AG643" s="338"/>
      <c r="AH643" s="338"/>
      <c r="AI643" s="338"/>
      <c r="AJ643" s="338"/>
      <c r="AK643" s="338"/>
      <c r="AL643" s="338"/>
      <c r="AM643" s="338"/>
      <c r="AN643" s="338"/>
      <c r="AO643" s="338"/>
      <c r="AP643" s="338"/>
      <c r="AQ643" s="338"/>
      <c r="AR643" s="338"/>
      <c r="AS643" s="338"/>
      <c r="AT643" s="338"/>
      <c r="AU643" s="338"/>
      <c r="AV643" s="338"/>
      <c r="AW643" s="338"/>
      <c r="AX643" s="338"/>
      <c r="AY643" s="338"/>
      <c r="AZ643" s="338"/>
      <c r="BA643" s="341"/>
      <c r="BB643" s="420"/>
      <c r="BC643" s="341"/>
      <c r="BD643" s="341"/>
      <c r="BE643" s="341"/>
      <c r="BF643" s="341"/>
      <c r="BG643" s="341"/>
      <c r="BH643" s="341"/>
      <c r="BI643" s="341"/>
      <c r="BJ643" s="341"/>
      <c r="BK643" s="341"/>
      <c r="BL643" s="341"/>
      <c r="BM643" s="341"/>
      <c r="BN643" s="341"/>
      <c r="BO643" s="341"/>
      <c r="BP643" s="341"/>
      <c r="BQ643" s="341"/>
      <c r="BR643" s="341"/>
      <c r="BS643" s="341"/>
      <c r="BT643" s="341"/>
      <c r="BU643" s="341"/>
      <c r="BV643" s="341"/>
      <c r="BW643" s="341"/>
      <c r="BX643" s="341"/>
      <c r="BY643" s="341"/>
      <c r="BZ643" s="341"/>
      <c r="CA643" s="341"/>
      <c r="CB643" s="341"/>
      <c r="CC643" s="341"/>
      <c r="CD643" s="341"/>
      <c r="CE643" s="341"/>
      <c r="CF643" s="341"/>
      <c r="CG643" s="341"/>
      <c r="CH643" s="341"/>
      <c r="CI643" s="341"/>
      <c r="CJ643" s="341"/>
      <c r="CK643" s="341"/>
      <c r="CL643" s="341"/>
      <c r="CM643" s="341"/>
      <c r="CN643" s="341"/>
      <c r="CO643" s="341"/>
      <c r="CP643" s="341"/>
      <c r="CQ643" s="341"/>
      <c r="CR643" s="341"/>
      <c r="CS643" s="341"/>
      <c r="CT643" s="341"/>
      <c r="CU643" s="341"/>
      <c r="CV643" s="341"/>
      <c r="CW643" s="341"/>
      <c r="CX643" s="341"/>
      <c r="CY643" s="341"/>
      <c r="CZ643" s="341"/>
    </row>
    <row r="644" s="345" customFormat="true" ht="25.15" customHeight="true" x14ac:dyDescent="0.2">
      <c r="C644" s="1077"/>
      <c r="D644" s="1078"/>
      <c r="E644" s="612"/>
      <c r="F644" s="612"/>
      <c r="G644" s="612"/>
      <c r="H644" s="1078" t="s">
        <v>270</v>
      </c>
      <c r="I644" s="1078"/>
      <c r="J644" s="658">
        <v>0.10507181857147378</v>
      </c>
      <c r="K644" s="612"/>
      <c r="L644" s="612"/>
      <c r="M644" s="1078" t="s">
        <v>272</v>
      </c>
      <c r="N644" s="1078"/>
      <c r="O644" s="659">
        <v>7.5725580916323254E-2</v>
      </c>
      <c r="P644" s="612"/>
      <c r="Q644" s="612"/>
      <c r="Z644" s="338"/>
      <c r="AA644" s="338"/>
      <c r="AB644" s="338"/>
      <c r="AC644" s="338"/>
      <c r="AD644" s="338"/>
      <c r="AE644" s="338"/>
      <c r="AF644" s="338"/>
      <c r="AG644" s="338"/>
      <c r="AH644" s="338"/>
      <c r="AI644" s="338"/>
      <c r="AJ644" s="338"/>
      <c r="AK644" s="338"/>
      <c r="AL644" s="338"/>
      <c r="AM644" s="338"/>
      <c r="AN644" s="338"/>
      <c r="AO644" s="338"/>
      <c r="AP644" s="338"/>
      <c r="AQ644" s="338"/>
      <c r="AR644" s="338"/>
      <c r="AS644" s="338"/>
      <c r="AT644" s="338"/>
      <c r="AU644" s="338"/>
      <c r="AV644" s="338"/>
      <c r="AW644" s="338"/>
      <c r="AX644" s="338"/>
      <c r="AY644" s="338"/>
      <c r="AZ644" s="338"/>
      <c r="BA644" s="341"/>
      <c r="BB644" s="420"/>
      <c r="BC644" s="341"/>
      <c r="BD644" s="341"/>
      <c r="BE644" s="341"/>
      <c r="BF644" s="341"/>
      <c r="BG644" s="341"/>
      <c r="BH644" s="341"/>
      <c r="BI644" s="341"/>
      <c r="BJ644" s="341"/>
      <c r="BK644" s="341"/>
      <c r="BL644" s="341"/>
      <c r="BM644" s="341"/>
      <c r="BN644" s="341"/>
      <c r="BO644" s="341"/>
      <c r="BP644" s="341"/>
      <c r="BQ644" s="341"/>
      <c r="BR644" s="341"/>
      <c r="BS644" s="341"/>
      <c r="BT644" s="341"/>
      <c r="BU644" s="341"/>
      <c r="BV644" s="341"/>
      <c r="BW644" s="341"/>
      <c r="BX644" s="341"/>
      <c r="BY644" s="341"/>
      <c r="BZ644" s="341"/>
      <c r="CA644" s="341"/>
      <c r="CB644" s="341"/>
      <c r="CC644" s="341"/>
      <c r="CD644" s="341"/>
      <c r="CE644" s="341"/>
      <c r="CF644" s="341"/>
      <c r="CG644" s="341"/>
      <c r="CH644" s="341"/>
      <c r="CI644" s="341"/>
      <c r="CJ644" s="341"/>
      <c r="CK644" s="341"/>
      <c r="CL644" s="341"/>
      <c r="CM644" s="341"/>
      <c r="CN644" s="341"/>
      <c r="CO644" s="341"/>
      <c r="CP644" s="341"/>
      <c r="CQ644" s="341"/>
      <c r="CR644" s="341"/>
      <c r="CS644" s="341"/>
      <c r="CT644" s="341"/>
      <c r="CU644" s="341"/>
      <c r="CV644" s="341"/>
      <c r="CW644" s="341"/>
      <c r="CX644" s="341"/>
      <c r="CY644" s="341"/>
      <c r="CZ644" s="341"/>
    </row>
    <row r="645" s="345" customFormat="true" ht="25.15" customHeight="true" x14ac:dyDescent="0.2">
      <c r="C645" s="1077"/>
      <c r="D645" s="1078"/>
      <c r="E645" s="612"/>
      <c r="F645" s="612"/>
      <c r="G645" s="612"/>
      <c r="H645" s="1078" t="s">
        <v>273</v>
      </c>
      <c r="I645" s="1078"/>
      <c r="J645" s="658">
        <v>8.6635775553410316E-2</v>
      </c>
      <c r="K645" s="612"/>
      <c r="L645" s="612"/>
      <c r="M645" s="1078" t="s">
        <v>277</v>
      </c>
      <c r="N645" s="1078"/>
      <c r="O645" s="659">
        <v>6.7981509291835773E-2</v>
      </c>
      <c r="P645" s="612"/>
      <c r="Q645" s="612"/>
      <c r="Z645" s="338"/>
      <c r="AA645" s="338"/>
      <c r="AB645" s="338"/>
      <c r="AC645" s="338"/>
      <c r="AD645" s="338"/>
      <c r="AE645" s="338"/>
      <c r="AF645" s="338"/>
      <c r="AG645" s="338"/>
      <c r="AH645" s="338"/>
      <c r="AI645" s="338"/>
      <c r="AJ645" s="338"/>
      <c r="AK645" s="338"/>
      <c r="AL645" s="338"/>
      <c r="AM645" s="338"/>
      <c r="AN645" s="338"/>
      <c r="AO645" s="338"/>
      <c r="AP645" s="338"/>
      <c r="AQ645" s="338"/>
      <c r="AR645" s="338"/>
      <c r="AS645" s="338"/>
      <c r="AT645" s="338"/>
      <c r="AU645" s="338"/>
      <c r="AV645" s="338"/>
      <c r="AW645" s="338"/>
      <c r="AX645" s="338"/>
      <c r="AY645" s="338"/>
      <c r="AZ645" s="338"/>
      <c r="BA645" s="341"/>
      <c r="BB645" s="420"/>
      <c r="BC645" s="341"/>
      <c r="BD645" s="341"/>
      <c r="BE645" s="341"/>
      <c r="BF645" s="341"/>
      <c r="BG645" s="341"/>
      <c r="BH645" s="341"/>
      <c r="BI645" s="341"/>
      <c r="BJ645" s="341"/>
      <c r="BK645" s="341"/>
      <c r="BL645" s="341"/>
      <c r="BM645" s="341"/>
      <c r="BN645" s="341"/>
      <c r="BO645" s="341"/>
      <c r="BP645" s="341"/>
      <c r="BQ645" s="341"/>
      <c r="BR645" s="341"/>
      <c r="BS645" s="341"/>
      <c r="BT645" s="341"/>
      <c r="BU645" s="341"/>
      <c r="BV645" s="341"/>
      <c r="BW645" s="341"/>
      <c r="BX645" s="341"/>
      <c r="BY645" s="341"/>
      <c r="BZ645" s="341"/>
      <c r="CA645" s="341"/>
      <c r="CB645" s="341"/>
      <c r="CC645" s="341"/>
      <c r="CD645" s="341"/>
      <c r="CE645" s="341"/>
      <c r="CF645" s="341"/>
      <c r="CG645" s="341"/>
      <c r="CH645" s="341"/>
      <c r="CI645" s="341"/>
      <c r="CJ645" s="341"/>
      <c r="CK645" s="341"/>
      <c r="CL645" s="341"/>
      <c r="CM645" s="341"/>
      <c r="CN645" s="341"/>
      <c r="CO645" s="341"/>
      <c r="CP645" s="341"/>
      <c r="CQ645" s="341"/>
      <c r="CR645" s="341"/>
      <c r="CS645" s="341"/>
      <c r="CT645" s="341"/>
      <c r="CU645" s="341"/>
      <c r="CV645" s="341"/>
      <c r="CW645" s="341"/>
      <c r="CX645" s="341"/>
      <c r="CY645" s="341"/>
      <c r="CZ645" s="341"/>
    </row>
    <row r="646" s="345" customFormat="true" ht="25.15" customHeight="true" x14ac:dyDescent="0.2">
      <c r="C646" s="1077"/>
      <c r="D646" s="1078"/>
      <c r="E646" s="612"/>
      <c r="F646" s="612"/>
      <c r="G646" s="612"/>
      <c r="H646" s="1078" t="s">
        <v>272</v>
      </c>
      <c r="I646" s="1078"/>
      <c r="J646" s="658">
        <v>9.3182119117384582E-2</v>
      </c>
      <c r="K646" s="612"/>
      <c r="L646" s="612"/>
      <c r="M646" s="1078" t="s">
        <v>295</v>
      </c>
      <c r="N646" s="1078"/>
      <c r="O646" s="659">
        <v>1.7497285432008135E-2</v>
      </c>
      <c r="P646" s="612"/>
      <c r="Q646" s="612"/>
      <c r="Z646" s="338"/>
      <c r="AA646" s="338"/>
      <c r="AB646" s="338"/>
      <c r="AC646" s="338"/>
      <c r="AD646" s="338"/>
      <c r="AE646" s="338"/>
      <c r="AF646" s="338"/>
      <c r="AG646" s="338"/>
      <c r="AH646" s="338"/>
      <c r="AI646" s="338"/>
      <c r="AJ646" s="338"/>
      <c r="AK646" s="338"/>
      <c r="AL646" s="338"/>
      <c r="AM646" s="338"/>
      <c r="AN646" s="338"/>
      <c r="AO646" s="338"/>
      <c r="AP646" s="338"/>
      <c r="AQ646" s="338"/>
      <c r="AR646" s="338"/>
      <c r="AS646" s="338"/>
      <c r="AT646" s="338"/>
      <c r="AU646" s="338"/>
      <c r="AV646" s="338"/>
      <c r="AW646" s="338"/>
      <c r="AX646" s="338"/>
      <c r="AY646" s="338"/>
      <c r="AZ646" s="338"/>
      <c r="BA646" s="341"/>
      <c r="BB646" s="420"/>
      <c r="BC646" s="341"/>
      <c r="BD646" s="341"/>
      <c r="BE646" s="341"/>
      <c r="BF646" s="341"/>
      <c r="BG646" s="341"/>
      <c r="BH646" s="341"/>
      <c r="BI646" s="341"/>
      <c r="BJ646" s="341"/>
      <c r="BK646" s="341"/>
      <c r="BL646" s="341"/>
      <c r="BM646" s="341"/>
      <c r="BN646" s="341"/>
      <c r="BO646" s="341"/>
      <c r="BP646" s="341"/>
      <c r="BQ646" s="341"/>
      <c r="BR646" s="341"/>
      <c r="BS646" s="341"/>
      <c r="BT646" s="341"/>
      <c r="BU646" s="341"/>
      <c r="BV646" s="341"/>
      <c r="BW646" s="341"/>
      <c r="BX646" s="341"/>
      <c r="BY646" s="341"/>
      <c r="BZ646" s="341"/>
      <c r="CA646" s="341"/>
      <c r="CB646" s="341"/>
      <c r="CC646" s="341"/>
      <c r="CD646" s="341"/>
      <c r="CE646" s="341"/>
      <c r="CF646" s="341"/>
      <c r="CG646" s="341"/>
      <c r="CH646" s="341"/>
      <c r="CI646" s="341"/>
      <c r="CJ646" s="341"/>
      <c r="CK646" s="341"/>
      <c r="CL646" s="341"/>
      <c r="CM646" s="341"/>
      <c r="CN646" s="341"/>
      <c r="CO646" s="341"/>
      <c r="CP646" s="341"/>
      <c r="CQ646" s="341"/>
      <c r="CR646" s="341"/>
      <c r="CS646" s="341"/>
      <c r="CT646" s="341"/>
      <c r="CU646" s="341"/>
      <c r="CV646" s="341"/>
      <c r="CW646" s="341"/>
      <c r="CX646" s="341"/>
      <c r="CY646" s="341"/>
      <c r="CZ646" s="341"/>
    </row>
    <row r="647" s="345" customFormat="true" ht="25.15" customHeight="true" x14ac:dyDescent="0.2">
      <c r="C647" s="1077"/>
      <c r="D647" s="1078"/>
      <c r="E647" s="612"/>
      <c r="F647" s="612"/>
      <c r="G647" s="612"/>
      <c r="H647" s="1078" t="s">
        <v>277</v>
      </c>
      <c r="I647" s="1078"/>
      <c r="J647" s="658">
        <v>8.554245770665328E-2</v>
      </c>
      <c r="K647" s="612"/>
      <c r="L647" s="612"/>
      <c r="M647" s="1078" t="s">
        <v>290</v>
      </c>
      <c r="N647" s="1078"/>
      <c r="O647" s="659">
        <v>2.1557909471948057E-2</v>
      </c>
      <c r="P647" s="612"/>
      <c r="Q647" s="612"/>
      <c r="Z647" s="338"/>
      <c r="AA647" s="338"/>
      <c r="AB647" s="338"/>
      <c r="AC647" s="338"/>
      <c r="AD647" s="338"/>
      <c r="AE647" s="338"/>
      <c r="AF647" s="338"/>
      <c r="AG647" s="338"/>
      <c r="AH647" s="338"/>
      <c r="AI647" s="338"/>
      <c r="AJ647" s="338"/>
      <c r="AK647" s="338"/>
      <c r="AL647" s="338"/>
      <c r="AM647" s="338"/>
      <c r="AN647" s="338"/>
      <c r="AO647" s="338"/>
      <c r="AP647" s="338"/>
      <c r="AQ647" s="338"/>
      <c r="AR647" s="338"/>
      <c r="AS647" s="338"/>
      <c r="AT647" s="338"/>
      <c r="AU647" s="338"/>
      <c r="AV647" s="338"/>
      <c r="AW647" s="338"/>
      <c r="AX647" s="338"/>
      <c r="AY647" s="338"/>
      <c r="AZ647" s="338"/>
      <c r="BA647" s="341"/>
      <c r="BB647" s="420"/>
      <c r="BC647" s="341"/>
      <c r="BD647" s="341"/>
      <c r="BE647" s="341"/>
      <c r="BF647" s="341"/>
      <c r="BG647" s="341"/>
      <c r="BH647" s="341"/>
      <c r="BI647" s="341"/>
      <c r="BJ647" s="341"/>
      <c r="BK647" s="341"/>
      <c r="BL647" s="341"/>
      <c r="BM647" s="341"/>
      <c r="BN647" s="341"/>
      <c r="BO647" s="341"/>
      <c r="BP647" s="341"/>
      <c r="BQ647" s="341"/>
      <c r="BR647" s="341"/>
      <c r="BS647" s="341"/>
      <c r="BT647" s="341"/>
      <c r="BU647" s="341"/>
      <c r="BV647" s="341"/>
      <c r="BW647" s="341"/>
      <c r="BX647" s="341"/>
      <c r="BY647" s="341"/>
      <c r="BZ647" s="341"/>
      <c r="CA647" s="341"/>
      <c r="CB647" s="341"/>
      <c r="CC647" s="341"/>
      <c r="CD647" s="341"/>
      <c r="CE647" s="341"/>
      <c r="CF647" s="341"/>
      <c r="CG647" s="341"/>
      <c r="CH647" s="341"/>
      <c r="CI647" s="341"/>
      <c r="CJ647" s="341"/>
      <c r="CK647" s="341"/>
      <c r="CL647" s="341"/>
      <c r="CM647" s="341"/>
      <c r="CN647" s="341"/>
      <c r="CO647" s="341"/>
      <c r="CP647" s="341"/>
      <c r="CQ647" s="341"/>
      <c r="CR647" s="341"/>
      <c r="CS647" s="341"/>
      <c r="CT647" s="341"/>
      <c r="CU647" s="341"/>
      <c r="CV647" s="341"/>
      <c r="CW647" s="341"/>
      <c r="CX647" s="341"/>
      <c r="CY647" s="341"/>
      <c r="CZ647" s="341"/>
    </row>
    <row r="648" s="345" customFormat="true" ht="25.15" customHeight="true" x14ac:dyDescent="0.2">
      <c r="C648" s="1077"/>
      <c r="D648" s="1078"/>
      <c r="E648" s="612"/>
      <c r="F648" s="612"/>
      <c r="G648" s="612"/>
      <c r="H648" s="1078" t="s">
        <v>295</v>
      </c>
      <c r="I648" s="1078"/>
      <c r="J648" s="658">
        <v>3.8814809089977198E-2</v>
      </c>
      <c r="K648" s="612"/>
      <c r="L648" s="612"/>
      <c r="M648" s="1078" t="s">
        <v>316</v>
      </c>
      <c r="N648" s="1078"/>
      <c r="O648" s="659">
        <v>1.617657242929785E-3</v>
      </c>
      <c r="P648" s="612"/>
      <c r="Q648" s="612"/>
      <c r="Z648" s="338"/>
      <c r="AA648" s="338"/>
      <c r="AB648" s="338"/>
      <c r="AC648" s="338"/>
      <c r="AD648" s="338"/>
      <c r="AE648" s="338"/>
      <c r="AF648" s="338"/>
      <c r="AG648" s="338"/>
      <c r="AH648" s="338"/>
      <c r="AI648" s="338"/>
      <c r="AJ648" s="338"/>
      <c r="AK648" s="338"/>
      <c r="AL648" s="338"/>
      <c r="AM648" s="338"/>
      <c r="AN648" s="338"/>
      <c r="AO648" s="338"/>
      <c r="AP648" s="338"/>
      <c r="AQ648" s="338"/>
      <c r="AR648" s="338"/>
      <c r="AS648" s="338"/>
      <c r="AT648" s="338"/>
      <c r="AU648" s="338"/>
      <c r="AV648" s="338"/>
      <c r="AW648" s="338"/>
      <c r="AX648" s="338"/>
      <c r="AY648" s="338"/>
      <c r="AZ648" s="338"/>
      <c r="BA648" s="341"/>
      <c r="BB648" s="420"/>
      <c r="BC648" s="341"/>
      <c r="BD648" s="341"/>
      <c r="BE648" s="341"/>
      <c r="BF648" s="341"/>
      <c r="BG648" s="341"/>
      <c r="BH648" s="341"/>
      <c r="BI648" s="341"/>
      <c r="BJ648" s="341"/>
      <c r="BK648" s="341"/>
      <c r="BL648" s="341"/>
      <c r="BM648" s="341"/>
      <c r="BN648" s="341"/>
      <c r="BO648" s="341"/>
      <c r="BP648" s="341"/>
      <c r="BQ648" s="341"/>
      <c r="BR648" s="341"/>
      <c r="BS648" s="341"/>
      <c r="BT648" s="341"/>
      <c r="BU648" s="341"/>
      <c r="BV648" s="341"/>
      <c r="BW648" s="341"/>
      <c r="BX648" s="341"/>
      <c r="BY648" s="341"/>
      <c r="BZ648" s="341"/>
      <c r="CA648" s="341"/>
      <c r="CB648" s="341"/>
      <c r="CC648" s="341"/>
      <c r="CD648" s="341"/>
      <c r="CE648" s="341"/>
      <c r="CF648" s="341"/>
      <c r="CG648" s="341"/>
      <c r="CH648" s="341"/>
      <c r="CI648" s="341"/>
      <c r="CJ648" s="341"/>
      <c r="CK648" s="341"/>
      <c r="CL648" s="341"/>
      <c r="CM648" s="341"/>
      <c r="CN648" s="341"/>
      <c r="CO648" s="341"/>
      <c r="CP648" s="341"/>
      <c r="CQ648" s="341"/>
      <c r="CR648" s="341"/>
      <c r="CS648" s="341"/>
      <c r="CT648" s="341"/>
      <c r="CU648" s="341"/>
      <c r="CV648" s="341"/>
      <c r="CW648" s="341"/>
      <c r="CX648" s="341"/>
      <c r="CY648" s="341"/>
      <c r="CZ648" s="341"/>
    </row>
    <row r="649" s="345" customFormat="true" ht="25.15" customHeight="true" x14ac:dyDescent="0.2">
      <c r="C649" s="1077"/>
      <c r="D649" s="1078"/>
      <c r="E649" s="612"/>
      <c r="F649" s="612"/>
      <c r="G649" s="612"/>
      <c r="H649" s="1078" t="s">
        <v>290</v>
      </c>
      <c r="I649" s="1078"/>
      <c r="J649" s="658">
        <v>4.0163373775277698E-2</v>
      </c>
      <c r="K649" s="612"/>
      <c r="L649" s="612"/>
      <c r="M649" s="1078" t="s">
        <v>308</v>
      </c>
      <c r="N649" s="1078"/>
      <c r="O649" s="659">
        <v>1.0627148056233401E-2</v>
      </c>
      <c r="P649" s="612"/>
      <c r="Q649" s="612"/>
      <c r="Z649" s="338"/>
      <c r="AA649" s="338"/>
      <c r="AB649" s="338"/>
      <c r="AC649" s="338"/>
      <c r="AD649" s="338"/>
      <c r="AE649" s="338"/>
      <c r="AF649" s="338"/>
      <c r="AG649" s="338"/>
      <c r="AH649" s="338"/>
      <c r="AI649" s="338"/>
      <c r="AJ649" s="338"/>
      <c r="AK649" s="338"/>
      <c r="AL649" s="338"/>
      <c r="AM649" s="338"/>
      <c r="AN649" s="338"/>
      <c r="AO649" s="338"/>
      <c r="AP649" s="338"/>
      <c r="AQ649" s="338"/>
      <c r="AR649" s="338"/>
      <c r="AS649" s="338"/>
      <c r="AT649" s="338"/>
      <c r="AU649" s="338"/>
      <c r="AV649" s="338"/>
      <c r="AW649" s="338"/>
      <c r="AX649" s="338"/>
      <c r="AY649" s="338"/>
      <c r="AZ649" s="338"/>
      <c r="BA649" s="341"/>
      <c r="BB649" s="420"/>
      <c r="BC649" s="341"/>
      <c r="BD649" s="341"/>
      <c r="BE649" s="341"/>
      <c r="BF649" s="341"/>
      <c r="BG649" s="341"/>
      <c r="BH649" s="341"/>
      <c r="BI649" s="341"/>
      <c r="BJ649" s="341"/>
      <c r="BK649" s="341"/>
      <c r="BL649" s="341"/>
      <c r="BM649" s="341"/>
      <c r="BN649" s="341"/>
      <c r="BO649" s="341"/>
      <c r="BP649" s="341"/>
      <c r="BQ649" s="341"/>
      <c r="BR649" s="341"/>
      <c r="BS649" s="341"/>
      <c r="BT649" s="341"/>
      <c r="BU649" s="341"/>
      <c r="BV649" s="341"/>
      <c r="BW649" s="341"/>
      <c r="BX649" s="341"/>
      <c r="BY649" s="341"/>
      <c r="BZ649" s="341"/>
      <c r="CA649" s="341"/>
      <c r="CB649" s="341"/>
      <c r="CC649" s="341"/>
      <c r="CD649" s="341"/>
      <c r="CE649" s="341"/>
      <c r="CF649" s="341"/>
      <c r="CG649" s="341"/>
      <c r="CH649" s="341"/>
      <c r="CI649" s="341"/>
      <c r="CJ649" s="341"/>
      <c r="CK649" s="341"/>
      <c r="CL649" s="341"/>
      <c r="CM649" s="341"/>
      <c r="CN649" s="341"/>
      <c r="CO649" s="341"/>
      <c r="CP649" s="341"/>
      <c r="CQ649" s="341"/>
      <c r="CR649" s="341"/>
      <c r="CS649" s="341"/>
      <c r="CT649" s="341"/>
      <c r="CU649" s="341"/>
      <c r="CV649" s="341"/>
      <c r="CW649" s="341"/>
      <c r="CX649" s="341"/>
      <c r="CY649" s="341"/>
      <c r="CZ649" s="341"/>
    </row>
    <row r="650" s="345" customFormat="true" ht="25.15" customHeight="true" x14ac:dyDescent="0.2">
      <c r="C650" s="1077"/>
      <c r="D650" s="1078"/>
      <c r="E650" s="612"/>
      <c r="F650" s="612"/>
      <c r="G650" s="612"/>
      <c r="H650" s="1078" t="s">
        <v>316</v>
      </c>
      <c r="I650" s="1078"/>
      <c r="J650" s="658">
        <v>1.8344294104323075E-2</v>
      </c>
      <c r="K650" s="612"/>
      <c r="L650" s="612"/>
      <c r="M650" s="1078" t="s">
        <v>296</v>
      </c>
      <c r="N650" s="1078"/>
      <c r="O650" s="659">
        <v>-4.0738820963760775E-2</v>
      </c>
      <c r="P650" s="612"/>
      <c r="Q650" s="612"/>
      <c r="Z650" s="338"/>
      <c r="AA650" s="338"/>
      <c r="AB650" s="338"/>
      <c r="AC650" s="338"/>
      <c r="AD650" s="338"/>
      <c r="AE650" s="338"/>
      <c r="AF650" s="338"/>
      <c r="AG650" s="338"/>
      <c r="AH650" s="338"/>
      <c r="AI650" s="338"/>
      <c r="AJ650" s="338"/>
      <c r="AK650" s="338"/>
      <c r="AL650" s="338"/>
      <c r="AM650" s="338"/>
      <c r="AN650" s="338"/>
      <c r="AO650" s="338"/>
      <c r="AP650" s="338"/>
      <c r="AQ650" s="338"/>
      <c r="AR650" s="338"/>
      <c r="AS650" s="338"/>
      <c r="AT650" s="338"/>
      <c r="AU650" s="338"/>
      <c r="AV650" s="338"/>
      <c r="AW650" s="338"/>
      <c r="AX650" s="338"/>
      <c r="AY650" s="338"/>
      <c r="AZ650" s="338"/>
      <c r="BA650" s="341"/>
      <c r="BB650" s="420"/>
      <c r="BC650" s="341"/>
      <c r="BD650" s="341"/>
      <c r="BE650" s="341"/>
      <c r="BF650" s="341"/>
      <c r="BG650" s="341"/>
      <c r="BH650" s="341"/>
      <c r="BI650" s="341"/>
      <c r="BJ650" s="341"/>
      <c r="BK650" s="341"/>
      <c r="BL650" s="341"/>
      <c r="BM650" s="341"/>
      <c r="BN650" s="341"/>
      <c r="BO650" s="341"/>
      <c r="BP650" s="341"/>
      <c r="BQ650" s="341"/>
      <c r="BR650" s="341"/>
      <c r="BS650" s="341"/>
      <c r="BT650" s="341"/>
      <c r="BU650" s="341"/>
      <c r="BV650" s="341"/>
      <c r="BW650" s="341"/>
      <c r="BX650" s="341"/>
      <c r="BY650" s="341"/>
      <c r="BZ650" s="341"/>
      <c r="CA650" s="341"/>
      <c r="CB650" s="341"/>
      <c r="CC650" s="341"/>
      <c r="CD650" s="341"/>
      <c r="CE650" s="341"/>
      <c r="CF650" s="341"/>
      <c r="CG650" s="341"/>
      <c r="CH650" s="341"/>
      <c r="CI650" s="341"/>
      <c r="CJ650" s="341"/>
      <c r="CK650" s="341"/>
      <c r="CL650" s="341"/>
      <c r="CM650" s="341"/>
      <c r="CN650" s="341"/>
      <c r="CO650" s="341"/>
      <c r="CP650" s="341"/>
      <c r="CQ650" s="341"/>
      <c r="CR650" s="341"/>
      <c r="CS650" s="341"/>
      <c r="CT650" s="341"/>
      <c r="CU650" s="341"/>
      <c r="CV650" s="341"/>
      <c r="CW650" s="341"/>
      <c r="CX650" s="341"/>
      <c r="CY650" s="341"/>
      <c r="CZ650" s="341"/>
    </row>
    <row r="651" s="345" customFormat="true" ht="25.15" customHeight="true" x14ac:dyDescent="0.2">
      <c r="C651" s="1077"/>
      <c r="D651" s="1078"/>
      <c r="E651" s="612"/>
      <c r="F651" s="612"/>
      <c r="G651" s="612"/>
      <c r="H651" s="1078" t="s">
        <v>308</v>
      </c>
      <c r="I651" s="1078"/>
      <c r="J651" s="658">
        <v>8.9710697718185205E-3</v>
      </c>
      <c r="K651" s="612"/>
      <c r="L651" s="612"/>
      <c r="M651" s="1078" t="s">
        <v>285</v>
      </c>
      <c r="N651" s="1078"/>
      <c r="O651" s="659">
        <v>4.9674822576244802E-2</v>
      </c>
      <c r="P651" s="612"/>
      <c r="Q651" s="612"/>
      <c r="Z651" s="338"/>
      <c r="AA651" s="338"/>
      <c r="AB651" s="338"/>
      <c r="AC651" s="338"/>
      <c r="AD651" s="338"/>
      <c r="AE651" s="338"/>
      <c r="AF651" s="338"/>
      <c r="AG651" s="338"/>
      <c r="AH651" s="338"/>
      <c r="AI651" s="338"/>
      <c r="AJ651" s="338"/>
      <c r="AK651" s="338"/>
      <c r="AL651" s="338"/>
      <c r="AM651" s="338"/>
      <c r="AN651" s="338"/>
      <c r="AO651" s="338"/>
      <c r="AP651" s="338"/>
      <c r="AQ651" s="338"/>
      <c r="AR651" s="338"/>
      <c r="AS651" s="338"/>
      <c r="AT651" s="338"/>
      <c r="AU651" s="338"/>
      <c r="AV651" s="338"/>
      <c r="AW651" s="338"/>
      <c r="AX651" s="338"/>
      <c r="AY651" s="338"/>
      <c r="AZ651" s="338"/>
      <c r="BA651" s="341"/>
      <c r="BB651" s="420"/>
      <c r="BC651" s="341"/>
      <c r="BD651" s="341"/>
      <c r="BE651" s="341"/>
      <c r="BF651" s="341"/>
      <c r="BG651" s="341"/>
      <c r="BH651" s="341"/>
      <c r="BI651" s="341"/>
      <c r="BJ651" s="341"/>
      <c r="BK651" s="341"/>
      <c r="BL651" s="341"/>
      <c r="BM651" s="341"/>
      <c r="BN651" s="341"/>
      <c r="BO651" s="341"/>
      <c r="BP651" s="341"/>
      <c r="BQ651" s="341"/>
      <c r="BR651" s="341"/>
      <c r="BS651" s="341"/>
      <c r="BT651" s="341"/>
      <c r="BU651" s="341"/>
      <c r="BV651" s="341"/>
      <c r="BW651" s="341"/>
      <c r="BX651" s="341"/>
      <c r="BY651" s="341"/>
      <c r="BZ651" s="341"/>
      <c r="CA651" s="341"/>
      <c r="CB651" s="341"/>
      <c r="CC651" s="341"/>
      <c r="CD651" s="341"/>
      <c r="CE651" s="341"/>
      <c r="CF651" s="341"/>
      <c r="CG651" s="341"/>
      <c r="CH651" s="341"/>
      <c r="CI651" s="341"/>
      <c r="CJ651" s="341"/>
      <c r="CK651" s="341"/>
      <c r="CL651" s="341"/>
      <c r="CM651" s="341"/>
      <c r="CN651" s="341"/>
      <c r="CO651" s="341"/>
      <c r="CP651" s="341"/>
      <c r="CQ651" s="341"/>
      <c r="CR651" s="341"/>
      <c r="CS651" s="341"/>
      <c r="CT651" s="341"/>
      <c r="CU651" s="341"/>
      <c r="CV651" s="341"/>
      <c r="CW651" s="341"/>
      <c r="CX651" s="341"/>
      <c r="CY651" s="341"/>
      <c r="CZ651" s="341"/>
    </row>
    <row r="652" s="345" customFormat="true" ht="25.15" customHeight="true" x14ac:dyDescent="0.2">
      <c r="C652" s="1077"/>
      <c r="D652" s="1078"/>
      <c r="E652" s="612"/>
      <c r="F652" s="612"/>
      <c r="G652" s="612"/>
      <c r="H652" s="1078" t="s">
        <v>296</v>
      </c>
      <c r="I652" s="1078"/>
      <c r="J652" s="658">
        <v>-2.9471960804548555E-2</v>
      </c>
      <c r="K652" s="612"/>
      <c r="L652" s="612"/>
      <c r="M652" s="1078" t="s">
        <v>342</v>
      </c>
      <c r="N652" s="1078"/>
      <c r="O652" s="659">
        <v>4.9395892839008534E-5</v>
      </c>
      <c r="P652" s="612"/>
      <c r="Q652" s="612"/>
      <c r="Z652" s="338"/>
      <c r="AA652" s="338"/>
      <c r="AB652" s="338"/>
      <c r="AC652" s="338"/>
      <c r="AD652" s="338"/>
      <c r="AE652" s="338"/>
      <c r="AF652" s="338"/>
      <c r="AG652" s="338"/>
      <c r="AH652" s="338"/>
      <c r="AI652" s="338"/>
      <c r="AJ652" s="338"/>
      <c r="AK652" s="338"/>
      <c r="AL652" s="338"/>
      <c r="AM652" s="338"/>
      <c r="AN652" s="338"/>
      <c r="AO652" s="338"/>
      <c r="AP652" s="338"/>
      <c r="AQ652" s="338"/>
      <c r="AR652" s="338"/>
      <c r="AS652" s="338"/>
      <c r="AT652" s="338"/>
      <c r="AU652" s="338"/>
      <c r="AV652" s="338"/>
      <c r="AW652" s="338"/>
      <c r="AX652" s="338"/>
      <c r="AY652" s="338"/>
      <c r="AZ652" s="338"/>
      <c r="BA652" s="341"/>
      <c r="BB652" s="420"/>
      <c r="BC652" s="341"/>
      <c r="BD652" s="341"/>
      <c r="BE652" s="341"/>
      <c r="BF652" s="341"/>
      <c r="BG652" s="341"/>
      <c r="BH652" s="341"/>
      <c r="BI652" s="341"/>
      <c r="BJ652" s="341"/>
      <c r="BK652" s="341"/>
      <c r="BL652" s="341"/>
      <c r="BM652" s="341"/>
      <c r="BN652" s="341"/>
      <c r="BO652" s="341"/>
      <c r="BP652" s="341"/>
      <c r="BQ652" s="341"/>
      <c r="BR652" s="341"/>
      <c r="BS652" s="341"/>
      <c r="BT652" s="341"/>
      <c r="BU652" s="341"/>
      <c r="BV652" s="341"/>
      <c r="BW652" s="341"/>
      <c r="BX652" s="341"/>
      <c r="BY652" s="341"/>
      <c r="BZ652" s="341"/>
      <c r="CA652" s="341"/>
      <c r="CB652" s="341"/>
      <c r="CC652" s="341"/>
      <c r="CD652" s="341"/>
      <c r="CE652" s="341"/>
      <c r="CF652" s="341"/>
      <c r="CG652" s="341"/>
      <c r="CH652" s="341"/>
      <c r="CI652" s="341"/>
      <c r="CJ652" s="341"/>
      <c r="CK652" s="341"/>
      <c r="CL652" s="341"/>
      <c r="CM652" s="341"/>
      <c r="CN652" s="341"/>
      <c r="CO652" s="341"/>
      <c r="CP652" s="341"/>
      <c r="CQ652" s="341"/>
      <c r="CR652" s="341"/>
      <c r="CS652" s="341"/>
      <c r="CT652" s="341"/>
      <c r="CU652" s="341"/>
      <c r="CV652" s="341"/>
      <c r="CW652" s="341"/>
      <c r="CX652" s="341"/>
      <c r="CY652" s="341"/>
      <c r="CZ652" s="341"/>
    </row>
    <row r="653" s="345" customFormat="true" ht="25.15" customHeight="true" x14ac:dyDescent="0.2">
      <c r="C653" s="1077"/>
      <c r="D653" s="1078"/>
      <c r="E653" s="612"/>
      <c r="F653" s="612"/>
      <c r="G653" s="612"/>
      <c r="H653" s="1078" t="s">
        <v>285</v>
      </c>
      <c r="I653" s="1078"/>
      <c r="J653" s="658">
        <v>6.7178865404781962E-2</v>
      </c>
      <c r="K653" s="612"/>
      <c r="L653" s="612"/>
      <c r="M653" s="1078" t="s">
        <v>218</v>
      </c>
      <c r="N653" s="1078"/>
      <c r="O653" s="659">
        <v>-4.9824547919868949E-2</v>
      </c>
      <c r="P653" s="612"/>
      <c r="Q653" s="612"/>
      <c r="Z653" s="338"/>
      <c r="AA653" s="338"/>
      <c r="AB653" s="338"/>
      <c r="AC653" s="338"/>
      <c r="AD653" s="338"/>
      <c r="AE653" s="338"/>
      <c r="AF653" s="338"/>
      <c r="AG653" s="338"/>
      <c r="AH653" s="338"/>
      <c r="AI653" s="338"/>
      <c r="AJ653" s="338"/>
      <c r="AK653" s="338"/>
      <c r="AL653" s="338"/>
      <c r="AM653" s="338"/>
      <c r="AN653" s="338"/>
      <c r="AO653" s="338"/>
      <c r="AP653" s="338"/>
      <c r="AQ653" s="338"/>
      <c r="AR653" s="338"/>
      <c r="AS653" s="338"/>
      <c r="AT653" s="338"/>
      <c r="AU653" s="338"/>
      <c r="AV653" s="338"/>
      <c r="AW653" s="338"/>
      <c r="AX653" s="338"/>
      <c r="AY653" s="338"/>
      <c r="AZ653" s="338"/>
      <c r="BA653" s="341"/>
      <c r="BB653" s="420"/>
      <c r="BC653" s="341"/>
      <c r="BD653" s="341"/>
      <c r="BE653" s="341"/>
      <c r="BF653" s="341"/>
      <c r="BG653" s="341"/>
      <c r="BH653" s="341"/>
      <c r="BI653" s="341"/>
      <c r="BJ653" s="341"/>
      <c r="BK653" s="341"/>
      <c r="BL653" s="341"/>
      <c r="BM653" s="341"/>
      <c r="BN653" s="341"/>
      <c r="BO653" s="341"/>
      <c r="BP653" s="341"/>
      <c r="BQ653" s="341"/>
      <c r="BR653" s="341"/>
      <c r="BS653" s="341"/>
      <c r="BT653" s="341"/>
      <c r="BU653" s="341"/>
      <c r="BV653" s="341"/>
      <c r="BW653" s="341"/>
      <c r="BX653" s="341"/>
      <c r="BY653" s="341"/>
      <c r="BZ653" s="341"/>
      <c r="CA653" s="341"/>
      <c r="CB653" s="341"/>
      <c r="CC653" s="341"/>
      <c r="CD653" s="341"/>
      <c r="CE653" s="341"/>
      <c r="CF653" s="341"/>
      <c r="CG653" s="341"/>
      <c r="CH653" s="341"/>
      <c r="CI653" s="341"/>
      <c r="CJ653" s="341"/>
      <c r="CK653" s="341"/>
      <c r="CL653" s="341"/>
      <c r="CM653" s="341"/>
      <c r="CN653" s="341"/>
      <c r="CO653" s="341"/>
      <c r="CP653" s="341"/>
      <c r="CQ653" s="341"/>
      <c r="CR653" s="341"/>
      <c r="CS653" s="341"/>
      <c r="CT653" s="341"/>
      <c r="CU653" s="341"/>
      <c r="CV653" s="341"/>
      <c r="CW653" s="341"/>
      <c r="CX653" s="341"/>
      <c r="CY653" s="341"/>
      <c r="CZ653" s="341"/>
    </row>
    <row r="654" s="345" customFormat="true" ht="25.15" customHeight="true" x14ac:dyDescent="0.2">
      <c r="C654" s="1077"/>
      <c r="D654" s="1078"/>
      <c r="E654" s="612"/>
      <c r="F654" s="612"/>
      <c r="G654" s="612"/>
      <c r="H654" s="1078" t="s">
        <v>342</v>
      </c>
      <c r="I654" s="1078"/>
      <c r="J654" s="658">
        <v>4.7328352590963923E-3</v>
      </c>
      <c r="K654" s="612"/>
      <c r="L654" s="612"/>
      <c r="M654" s="1078" t="s">
        <v>218</v>
      </c>
      <c r="N654" s="1078"/>
      <c r="O654" s="659">
        <v>5.1009901483952673E-2</v>
      </c>
      <c r="P654" s="612"/>
      <c r="Q654" s="612"/>
      <c r="Z654" s="338"/>
      <c r="AA654" s="338"/>
      <c r="AB654" s="338"/>
      <c r="AC654" s="338"/>
      <c r="AD654" s="338"/>
      <c r="AE654" s="338"/>
      <c r="AF654" s="338"/>
      <c r="AG654" s="338"/>
      <c r="AH654" s="338"/>
      <c r="AI654" s="338"/>
      <c r="AJ654" s="338"/>
      <c r="AK654" s="338"/>
      <c r="AL654" s="338"/>
      <c r="AM654" s="338"/>
      <c r="AN654" s="338"/>
      <c r="AO654" s="338"/>
      <c r="AP654" s="338"/>
      <c r="AQ654" s="338"/>
      <c r="AR654" s="338"/>
      <c r="AS654" s="338"/>
      <c r="AT654" s="338"/>
      <c r="AU654" s="338"/>
      <c r="AV654" s="338"/>
      <c r="AW654" s="338"/>
      <c r="AX654" s="338"/>
      <c r="AY654" s="338"/>
      <c r="AZ654" s="338"/>
      <c r="BA654" s="341"/>
      <c r="BB654" s="420"/>
      <c r="BC654" s="341"/>
      <c r="BD654" s="341"/>
      <c r="BE654" s="341"/>
      <c r="BF654" s="341"/>
      <c r="BG654" s="341"/>
      <c r="BH654" s="341"/>
      <c r="BI654" s="341"/>
      <c r="BJ654" s="341"/>
      <c r="BK654" s="341"/>
      <c r="BL654" s="341"/>
      <c r="BM654" s="341"/>
      <c r="BN654" s="341"/>
      <c r="BO654" s="341"/>
      <c r="BP654" s="341"/>
      <c r="BQ654" s="341"/>
      <c r="BR654" s="341"/>
      <c r="BS654" s="341"/>
      <c r="BT654" s="341"/>
      <c r="BU654" s="341"/>
      <c r="BV654" s="341"/>
      <c r="BW654" s="341"/>
      <c r="BX654" s="341"/>
      <c r="BY654" s="341"/>
      <c r="BZ654" s="341"/>
      <c r="CA654" s="341"/>
      <c r="CB654" s="341"/>
      <c r="CC654" s="341"/>
      <c r="CD654" s="341"/>
      <c r="CE654" s="341"/>
      <c r="CF654" s="341"/>
      <c r="CG654" s="341"/>
      <c r="CH654" s="341"/>
      <c r="CI654" s="341"/>
      <c r="CJ654" s="341"/>
      <c r="CK654" s="341"/>
      <c r="CL654" s="341"/>
      <c r="CM654" s="341"/>
      <c r="CN654" s="341"/>
      <c r="CO654" s="341"/>
      <c r="CP654" s="341"/>
      <c r="CQ654" s="341"/>
      <c r="CR654" s="341"/>
      <c r="CS654" s="341"/>
      <c r="CT654" s="341"/>
      <c r="CU654" s="341"/>
      <c r="CV654" s="341"/>
      <c r="CW654" s="341"/>
      <c r="CX654" s="341"/>
      <c r="CY654" s="341"/>
      <c r="CZ654" s="341"/>
    </row>
    <row r="655" s="345" customFormat="true" ht="25.15" customHeight="true" x14ac:dyDescent="0.2">
      <c r="C655" s="1077"/>
      <c r="D655" s="1078"/>
      <c r="E655" s="612"/>
      <c r="F655" s="612"/>
      <c r="G655" s="612"/>
      <c r="H655" s="1078" t="s">
        <v>218</v>
      </c>
      <c r="I655" s="1078"/>
      <c r="J655" s="658">
        <v>1.8203450686400707E-2</v>
      </c>
      <c r="K655" s="612"/>
      <c r="L655" s="612"/>
      <c r="M655" s="1078" t="s">
        <v>218</v>
      </c>
      <c r="N655" s="1078"/>
      <c r="O655" s="659">
        <v>1.1780959683769281E-2</v>
      </c>
      <c r="P655" s="612"/>
      <c r="Q655" s="612"/>
      <c r="Z655" s="338"/>
      <c r="AA655" s="338"/>
      <c r="AB655" s="338"/>
      <c r="AC655" s="338"/>
      <c r="AD655" s="338"/>
      <c r="AE655" s="338"/>
      <c r="AF655" s="338"/>
      <c r="AG655" s="338"/>
      <c r="AH655" s="338"/>
      <c r="AI655" s="338"/>
      <c r="AJ655" s="338"/>
      <c r="AK655" s="338"/>
      <c r="AL655" s="338"/>
      <c r="AM655" s="338"/>
      <c r="AN655" s="338"/>
      <c r="AO655" s="338"/>
      <c r="AP655" s="338"/>
      <c r="AQ655" s="338"/>
      <c r="AR655" s="338"/>
      <c r="AS655" s="338"/>
      <c r="AT655" s="338"/>
      <c r="AU655" s="338"/>
      <c r="AV655" s="338"/>
      <c r="AW655" s="338"/>
      <c r="AX655" s="338"/>
      <c r="AY655" s="338"/>
      <c r="AZ655" s="338"/>
      <c r="BA655" s="341"/>
      <c r="BB655" s="420"/>
      <c r="BC655" s="341"/>
      <c r="BD655" s="341"/>
      <c r="BE655" s="341"/>
      <c r="BF655" s="341"/>
      <c r="BG655" s="341"/>
      <c r="BH655" s="341"/>
      <c r="BI655" s="341"/>
      <c r="BJ655" s="341"/>
      <c r="BK655" s="341"/>
      <c r="BL655" s="341"/>
      <c r="BM655" s="341"/>
      <c r="BN655" s="341"/>
      <c r="BO655" s="341"/>
      <c r="BP655" s="341"/>
      <c r="BQ655" s="341"/>
      <c r="BR655" s="341"/>
      <c r="BS655" s="341"/>
      <c r="BT655" s="341"/>
      <c r="BU655" s="341"/>
      <c r="BV655" s="341"/>
      <c r="BW655" s="341"/>
      <c r="BX655" s="341"/>
      <c r="BY655" s="341"/>
      <c r="BZ655" s="341"/>
      <c r="CA655" s="341"/>
      <c r="CB655" s="341"/>
      <c r="CC655" s="341"/>
      <c r="CD655" s="341"/>
      <c r="CE655" s="341"/>
      <c r="CF655" s="341"/>
      <c r="CG655" s="341"/>
      <c r="CH655" s="341"/>
      <c r="CI655" s="341"/>
      <c r="CJ655" s="341"/>
      <c r="CK655" s="341"/>
      <c r="CL655" s="341"/>
      <c r="CM655" s="341"/>
      <c r="CN655" s="341"/>
      <c r="CO655" s="341"/>
      <c r="CP655" s="341"/>
      <c r="CQ655" s="341"/>
      <c r="CR655" s="341"/>
      <c r="CS655" s="341"/>
      <c r="CT655" s="341"/>
      <c r="CU655" s="341"/>
      <c r="CV655" s="341"/>
      <c r="CW655" s="341"/>
      <c r="CX655" s="341"/>
      <c r="CY655" s="341"/>
      <c r="CZ655" s="341"/>
    </row>
    <row r="656" s="345" customFormat="true" ht="25.15" customHeight="true" x14ac:dyDescent="0.2">
      <c r="C656" s="1077"/>
      <c r="D656" s="1078"/>
      <c r="E656" s="612"/>
      <c r="F656" s="612"/>
      <c r="G656" s="612"/>
      <c r="H656" s="1078" t="s">
        <v>218</v>
      </c>
      <c r="I656" s="1078"/>
      <c r="J656" s="658">
        <v>-7.6482424455719157E-3</v>
      </c>
      <c r="K656" s="612"/>
      <c r="L656" s="612"/>
      <c r="M656" s="1078" t="s">
        <v>288</v>
      </c>
      <c r="N656" s="1078"/>
      <c r="O656" s="659">
        <v>-5.5775757590854631E-2</v>
      </c>
      <c r="P656" s="612"/>
      <c r="Q656" s="612"/>
      <c r="Z656" s="338"/>
      <c r="AA656" s="338"/>
      <c r="AB656" s="338"/>
      <c r="AC656" s="338"/>
      <c r="AD656" s="338"/>
      <c r="AE656" s="338"/>
      <c r="AF656" s="338"/>
      <c r="AG656" s="338"/>
      <c r="AH656" s="338"/>
      <c r="AI656" s="338"/>
      <c r="AJ656" s="338"/>
      <c r="AK656" s="338"/>
      <c r="AL656" s="338"/>
      <c r="AM656" s="338"/>
      <c r="AN656" s="338"/>
      <c r="AO656" s="338"/>
      <c r="AP656" s="338"/>
      <c r="AQ656" s="338"/>
      <c r="AR656" s="338"/>
      <c r="AS656" s="338"/>
      <c r="AT656" s="338"/>
      <c r="AU656" s="338"/>
      <c r="AV656" s="338"/>
      <c r="AW656" s="338"/>
      <c r="AX656" s="338"/>
      <c r="AY656" s="338"/>
      <c r="AZ656" s="338"/>
      <c r="BA656" s="341"/>
      <c r="BB656" s="420"/>
      <c r="BC656" s="341"/>
      <c r="BD656" s="341"/>
      <c r="BE656" s="341"/>
      <c r="BF656" s="341"/>
      <c r="BG656" s="341"/>
      <c r="BH656" s="341"/>
      <c r="BI656" s="341"/>
      <c r="BJ656" s="341"/>
      <c r="BK656" s="341"/>
      <c r="BL656" s="341"/>
      <c r="BM656" s="341"/>
      <c r="BN656" s="341"/>
      <c r="BO656" s="341"/>
      <c r="BP656" s="341"/>
      <c r="BQ656" s="341"/>
      <c r="BR656" s="341"/>
      <c r="BS656" s="341"/>
      <c r="BT656" s="341"/>
      <c r="BU656" s="341"/>
      <c r="BV656" s="341"/>
      <c r="BW656" s="341"/>
      <c r="BX656" s="341"/>
      <c r="BY656" s="341"/>
      <c r="BZ656" s="341"/>
      <c r="CA656" s="341"/>
      <c r="CB656" s="341"/>
      <c r="CC656" s="341"/>
      <c r="CD656" s="341"/>
      <c r="CE656" s="341"/>
      <c r="CF656" s="341"/>
      <c r="CG656" s="341"/>
      <c r="CH656" s="341"/>
      <c r="CI656" s="341"/>
      <c r="CJ656" s="341"/>
      <c r="CK656" s="341"/>
      <c r="CL656" s="341"/>
      <c r="CM656" s="341"/>
      <c r="CN656" s="341"/>
      <c r="CO656" s="341"/>
      <c r="CP656" s="341"/>
      <c r="CQ656" s="341"/>
      <c r="CR656" s="341"/>
      <c r="CS656" s="341"/>
      <c r="CT656" s="341"/>
      <c r="CU656" s="341"/>
      <c r="CV656" s="341"/>
      <c r="CW656" s="341"/>
      <c r="CX656" s="341"/>
      <c r="CY656" s="341"/>
      <c r="CZ656" s="341"/>
    </row>
    <row r="657" s="345" customFormat="true" ht="25.15" customHeight="true" x14ac:dyDescent="0.2">
      <c r="C657" s="1077"/>
      <c r="D657" s="1078"/>
      <c r="E657" s="612"/>
      <c r="F657" s="612"/>
      <c r="G657" s="612"/>
      <c r="H657" s="1078" t="s">
        <v>218</v>
      </c>
      <c r="I657" s="1078"/>
      <c r="J657" s="658">
        <v>-1.7918955022343964E-2</v>
      </c>
      <c r="K657" s="612"/>
      <c r="L657" s="612"/>
      <c r="M657" s="1078" t="s">
        <v>325</v>
      </c>
      <c r="N657" s="1078"/>
      <c r="O657" s="659">
        <v>-1.8358120428821914E-2</v>
      </c>
      <c r="P657" s="612"/>
      <c r="Q657" s="612"/>
      <c r="Z657" s="338"/>
      <c r="AA657" s="338"/>
      <c r="AB657" s="338"/>
      <c r="AC657" s="338"/>
      <c r="AD657" s="338"/>
      <c r="AE657" s="338"/>
      <c r="AF657" s="338"/>
      <c r="AG657" s="338"/>
      <c r="AH657" s="338"/>
      <c r="AI657" s="338"/>
      <c r="AJ657" s="338"/>
      <c r="AK657" s="338"/>
      <c r="AL657" s="338"/>
      <c r="AM657" s="338"/>
      <c r="AN657" s="338"/>
      <c r="AO657" s="338"/>
      <c r="AP657" s="338"/>
      <c r="AQ657" s="338"/>
      <c r="AR657" s="338"/>
      <c r="AS657" s="338"/>
      <c r="AT657" s="338"/>
      <c r="AU657" s="338"/>
      <c r="AV657" s="338"/>
      <c r="AW657" s="338"/>
      <c r="AX657" s="338"/>
      <c r="AY657" s="338"/>
      <c r="AZ657" s="338"/>
      <c r="BA657" s="341"/>
      <c r="BB657" s="420"/>
      <c r="BC657" s="341"/>
      <c r="BD657" s="341"/>
      <c r="BE657" s="341"/>
      <c r="BF657" s="341"/>
      <c r="BG657" s="341"/>
      <c r="BH657" s="341"/>
      <c r="BI657" s="341"/>
      <c r="BJ657" s="341"/>
      <c r="BK657" s="341"/>
      <c r="BL657" s="341"/>
      <c r="BM657" s="341"/>
      <c r="BN657" s="341"/>
      <c r="BO657" s="341"/>
      <c r="BP657" s="341"/>
      <c r="BQ657" s="341"/>
      <c r="BR657" s="341"/>
      <c r="BS657" s="341"/>
      <c r="BT657" s="341"/>
      <c r="BU657" s="341"/>
      <c r="BV657" s="341"/>
      <c r="BW657" s="341"/>
      <c r="BX657" s="341"/>
      <c r="BY657" s="341"/>
      <c r="BZ657" s="341"/>
      <c r="CA657" s="341"/>
      <c r="CB657" s="341"/>
      <c r="CC657" s="341"/>
      <c r="CD657" s="341"/>
      <c r="CE657" s="341"/>
      <c r="CF657" s="341"/>
      <c r="CG657" s="341"/>
      <c r="CH657" s="341"/>
      <c r="CI657" s="341"/>
      <c r="CJ657" s="341"/>
      <c r="CK657" s="341"/>
      <c r="CL657" s="341"/>
      <c r="CM657" s="341"/>
      <c r="CN657" s="341"/>
      <c r="CO657" s="341"/>
      <c r="CP657" s="341"/>
      <c r="CQ657" s="341"/>
      <c r="CR657" s="341"/>
      <c r="CS657" s="341"/>
      <c r="CT657" s="341"/>
      <c r="CU657" s="341"/>
      <c r="CV657" s="341"/>
      <c r="CW657" s="341"/>
      <c r="CX657" s="341"/>
      <c r="CY657" s="341"/>
      <c r="CZ657" s="341"/>
    </row>
    <row r="658" s="345" customFormat="true" ht="25.15" customHeight="true" x14ac:dyDescent="0.2">
      <c r="C658" s="1077"/>
      <c r="D658" s="1078"/>
      <c r="E658" s="612"/>
      <c r="F658" s="612"/>
      <c r="G658" s="612"/>
      <c r="H658" s="1078" t="s">
        <v>288</v>
      </c>
      <c r="I658" s="1078"/>
      <c r="J658" s="658">
        <v>-3.6036444934515431E-2</v>
      </c>
      <c r="K658" s="612"/>
      <c r="L658" s="612"/>
      <c r="M658" s="1078" t="s">
        <v>343</v>
      </c>
      <c r="N658" s="1078"/>
      <c r="O658" s="659">
        <v>-8.2826078638848603E-3</v>
      </c>
      <c r="P658" s="612"/>
      <c r="Q658" s="612"/>
      <c r="Z658" s="338"/>
      <c r="AA658" s="338"/>
      <c r="AB658" s="338"/>
      <c r="AC658" s="338"/>
      <c r="AD658" s="338"/>
      <c r="AE658" s="338"/>
      <c r="AF658" s="338"/>
      <c r="AG658" s="338"/>
      <c r="AH658" s="338"/>
      <c r="AI658" s="338"/>
      <c r="AJ658" s="338"/>
      <c r="AK658" s="338"/>
      <c r="AL658" s="338"/>
      <c r="AM658" s="338"/>
      <c r="AN658" s="338"/>
      <c r="AO658" s="338"/>
      <c r="AP658" s="338"/>
      <c r="AQ658" s="338"/>
      <c r="AR658" s="338"/>
      <c r="AS658" s="338"/>
      <c r="AT658" s="338"/>
      <c r="AU658" s="338"/>
      <c r="AV658" s="338"/>
      <c r="AW658" s="338"/>
      <c r="AX658" s="338"/>
      <c r="AY658" s="338"/>
      <c r="AZ658" s="338"/>
      <c r="BA658" s="341"/>
      <c r="BB658" s="420"/>
      <c r="BC658" s="341"/>
      <c r="BD658" s="341"/>
      <c r="BE658" s="341"/>
      <c r="BF658" s="341"/>
      <c r="BG658" s="341"/>
      <c r="BH658" s="341"/>
      <c r="BI658" s="341"/>
      <c r="BJ658" s="341"/>
      <c r="BK658" s="341"/>
      <c r="BL658" s="341"/>
      <c r="BM658" s="341"/>
      <c r="BN658" s="341"/>
      <c r="BO658" s="341"/>
      <c r="BP658" s="341"/>
      <c r="BQ658" s="341"/>
      <c r="BR658" s="341"/>
      <c r="BS658" s="341"/>
      <c r="BT658" s="341"/>
      <c r="BU658" s="341"/>
      <c r="BV658" s="341"/>
      <c r="BW658" s="341"/>
      <c r="BX658" s="341"/>
      <c r="BY658" s="341"/>
      <c r="BZ658" s="341"/>
      <c r="CA658" s="341"/>
      <c r="CB658" s="341"/>
      <c r="CC658" s="341"/>
      <c r="CD658" s="341"/>
      <c r="CE658" s="341"/>
      <c r="CF658" s="341"/>
      <c r="CG658" s="341"/>
      <c r="CH658" s="341"/>
      <c r="CI658" s="341"/>
      <c r="CJ658" s="341"/>
      <c r="CK658" s="341"/>
      <c r="CL658" s="341"/>
      <c r="CM658" s="341"/>
      <c r="CN658" s="341"/>
      <c r="CO658" s="341"/>
      <c r="CP658" s="341"/>
      <c r="CQ658" s="341"/>
      <c r="CR658" s="341"/>
      <c r="CS658" s="341"/>
      <c r="CT658" s="341"/>
      <c r="CU658" s="341"/>
      <c r="CV658" s="341"/>
      <c r="CW658" s="341"/>
      <c r="CX658" s="341"/>
      <c r="CY658" s="341"/>
      <c r="CZ658" s="341"/>
    </row>
    <row r="659" s="345" customFormat="true" ht="25.15" customHeight="true" x14ac:dyDescent="0.2">
      <c r="C659" s="1077"/>
      <c r="D659" s="1078"/>
      <c r="E659" s="612"/>
      <c r="F659" s="612"/>
      <c r="G659" s="612"/>
      <c r="H659" s="1078" t="s">
        <v>325</v>
      </c>
      <c r="I659" s="1078"/>
      <c r="J659" s="658">
        <v>-1.2539576003314633E-2</v>
      </c>
      <c r="K659" s="612"/>
      <c r="L659" s="612"/>
      <c r="M659" s="1078" t="s">
        <v>303</v>
      </c>
      <c r="N659" s="1078"/>
      <c r="O659" s="659">
        <v>4.0720695877119434E-2</v>
      </c>
      <c r="P659" s="612"/>
      <c r="Q659" s="612"/>
      <c r="Z659" s="338"/>
      <c r="AA659" s="338"/>
      <c r="AB659" s="338"/>
      <c r="AC659" s="338"/>
      <c r="AD659" s="338"/>
      <c r="AE659" s="338"/>
      <c r="AF659" s="338"/>
      <c r="AG659" s="338"/>
      <c r="AH659" s="338"/>
      <c r="AI659" s="338"/>
      <c r="AJ659" s="338"/>
      <c r="AK659" s="338"/>
      <c r="AL659" s="338"/>
      <c r="AM659" s="338"/>
      <c r="AN659" s="338"/>
      <c r="AO659" s="338"/>
      <c r="AP659" s="338"/>
      <c r="AQ659" s="338"/>
      <c r="AR659" s="338"/>
      <c r="AS659" s="338"/>
      <c r="AT659" s="338"/>
      <c r="AU659" s="338"/>
      <c r="AV659" s="338"/>
      <c r="AW659" s="338"/>
      <c r="AX659" s="338"/>
      <c r="AY659" s="338"/>
      <c r="AZ659" s="338"/>
      <c r="BA659" s="341"/>
      <c r="BB659" s="420"/>
      <c r="BC659" s="341"/>
      <c r="BD659" s="341"/>
      <c r="BE659" s="341"/>
      <c r="BF659" s="341"/>
      <c r="BG659" s="341"/>
      <c r="BH659" s="341"/>
      <c r="BI659" s="341"/>
      <c r="BJ659" s="341"/>
      <c r="BK659" s="341"/>
      <c r="BL659" s="341"/>
      <c r="BM659" s="341"/>
      <c r="BN659" s="341"/>
      <c r="BO659" s="341"/>
      <c r="BP659" s="341"/>
      <c r="BQ659" s="341"/>
      <c r="BR659" s="341"/>
      <c r="BS659" s="341"/>
      <c r="BT659" s="341"/>
      <c r="BU659" s="341"/>
      <c r="BV659" s="341"/>
      <c r="BW659" s="341"/>
      <c r="BX659" s="341"/>
      <c r="BY659" s="341"/>
      <c r="BZ659" s="341"/>
      <c r="CA659" s="341"/>
      <c r="CB659" s="341"/>
      <c r="CC659" s="341"/>
      <c r="CD659" s="341"/>
      <c r="CE659" s="341"/>
      <c r="CF659" s="341"/>
      <c r="CG659" s="341"/>
      <c r="CH659" s="341"/>
      <c r="CI659" s="341"/>
      <c r="CJ659" s="341"/>
      <c r="CK659" s="341"/>
      <c r="CL659" s="341"/>
      <c r="CM659" s="341"/>
      <c r="CN659" s="341"/>
      <c r="CO659" s="341"/>
      <c r="CP659" s="341"/>
      <c r="CQ659" s="341"/>
      <c r="CR659" s="341"/>
      <c r="CS659" s="341"/>
      <c r="CT659" s="341"/>
      <c r="CU659" s="341"/>
      <c r="CV659" s="341"/>
      <c r="CW659" s="341"/>
      <c r="CX659" s="341"/>
      <c r="CY659" s="341"/>
      <c r="CZ659" s="341"/>
    </row>
    <row r="660" s="345" customFormat="true" ht="25.15" customHeight="true" x14ac:dyDescent="0.2">
      <c r="C660" s="1077"/>
      <c r="D660" s="1078"/>
      <c r="E660" s="612"/>
      <c r="F660" s="612"/>
      <c r="G660" s="612"/>
      <c r="H660" s="1078" t="s">
        <v>343</v>
      </c>
      <c r="I660" s="1078"/>
      <c r="J660" s="658">
        <v>2.9815513493590129E-3</v>
      </c>
      <c r="K660" s="612"/>
      <c r="L660" s="612"/>
      <c r="M660" s="1078" t="s">
        <v>315</v>
      </c>
      <c r="N660" s="1078"/>
      <c r="O660" s="659">
        <v>-2.8591764956007421E-2</v>
      </c>
      <c r="P660" s="612"/>
      <c r="Q660" s="612"/>
      <c r="Z660" s="338"/>
      <c r="AA660" s="338"/>
      <c r="AB660" s="338"/>
      <c r="AC660" s="338"/>
      <c r="AD660" s="338"/>
      <c r="AE660" s="338"/>
      <c r="AF660" s="338"/>
      <c r="AG660" s="338"/>
      <c r="AH660" s="338"/>
      <c r="AI660" s="338"/>
      <c r="AJ660" s="338"/>
      <c r="AK660" s="338"/>
      <c r="AL660" s="338"/>
      <c r="AM660" s="338"/>
      <c r="AN660" s="338"/>
      <c r="AO660" s="338"/>
      <c r="AP660" s="338"/>
      <c r="AQ660" s="338"/>
      <c r="AR660" s="338"/>
      <c r="AS660" s="338"/>
      <c r="AT660" s="338"/>
      <c r="AU660" s="338"/>
      <c r="AV660" s="338"/>
      <c r="AW660" s="338"/>
      <c r="AX660" s="338"/>
      <c r="AY660" s="338"/>
      <c r="AZ660" s="338"/>
      <c r="BA660" s="341"/>
      <c r="BB660" s="420"/>
      <c r="BC660" s="341"/>
      <c r="BD660" s="341"/>
      <c r="BE660" s="341"/>
      <c r="BF660" s="341"/>
      <c r="BG660" s="341"/>
      <c r="BH660" s="341"/>
      <c r="BI660" s="341"/>
      <c r="BJ660" s="341"/>
      <c r="BK660" s="341"/>
      <c r="BL660" s="341"/>
      <c r="BM660" s="341"/>
      <c r="BN660" s="341"/>
      <c r="BO660" s="341"/>
      <c r="BP660" s="341"/>
      <c r="BQ660" s="341"/>
      <c r="BR660" s="341"/>
      <c r="BS660" s="341"/>
      <c r="BT660" s="341"/>
      <c r="BU660" s="341"/>
      <c r="BV660" s="341"/>
      <c r="BW660" s="341"/>
      <c r="BX660" s="341"/>
      <c r="BY660" s="341"/>
      <c r="BZ660" s="341"/>
      <c r="CA660" s="341"/>
      <c r="CB660" s="341"/>
      <c r="CC660" s="341"/>
      <c r="CD660" s="341"/>
      <c r="CE660" s="341"/>
      <c r="CF660" s="341"/>
      <c r="CG660" s="341"/>
      <c r="CH660" s="341"/>
      <c r="CI660" s="341"/>
      <c r="CJ660" s="341"/>
      <c r="CK660" s="341"/>
      <c r="CL660" s="341"/>
      <c r="CM660" s="341"/>
      <c r="CN660" s="341"/>
      <c r="CO660" s="341"/>
      <c r="CP660" s="341"/>
      <c r="CQ660" s="341"/>
      <c r="CR660" s="341"/>
      <c r="CS660" s="341"/>
      <c r="CT660" s="341"/>
      <c r="CU660" s="341"/>
      <c r="CV660" s="341"/>
      <c r="CW660" s="341"/>
      <c r="CX660" s="341"/>
      <c r="CY660" s="341"/>
      <c r="CZ660" s="341"/>
    </row>
    <row r="661" s="345" customFormat="true" ht="25.15" customHeight="true" x14ac:dyDescent="0.2">
      <c r="C661" s="1077"/>
      <c r="D661" s="1078"/>
      <c r="E661" s="612"/>
      <c r="F661" s="612"/>
      <c r="G661" s="612"/>
      <c r="H661" s="1078" t="s">
        <v>303</v>
      </c>
      <c r="I661" s="1078"/>
      <c r="J661" s="658">
        <v>2.5602599253904245E-2</v>
      </c>
      <c r="K661" s="612"/>
      <c r="L661" s="612"/>
      <c r="M661" s="1078" t="s">
        <v>321</v>
      </c>
      <c r="N661" s="1078"/>
      <c r="O661" s="659">
        <v>-1.3511271496328969E-2</v>
      </c>
      <c r="P661" s="612"/>
      <c r="Q661" s="612"/>
      <c r="Z661" s="338"/>
      <c r="AA661" s="338"/>
      <c r="AB661" s="338"/>
      <c r="AC661" s="338"/>
      <c r="AD661" s="338"/>
      <c r="AE661" s="338"/>
      <c r="AF661" s="338"/>
      <c r="AG661" s="338"/>
      <c r="AH661" s="338"/>
      <c r="AI661" s="338"/>
      <c r="AJ661" s="338"/>
      <c r="AK661" s="338"/>
      <c r="AL661" s="338"/>
      <c r="AM661" s="338"/>
      <c r="AN661" s="338"/>
      <c r="AO661" s="338"/>
      <c r="AP661" s="338"/>
      <c r="AQ661" s="338"/>
      <c r="AR661" s="338"/>
      <c r="AS661" s="338"/>
      <c r="AT661" s="338"/>
      <c r="AU661" s="338"/>
      <c r="AV661" s="338"/>
      <c r="AW661" s="338"/>
      <c r="AX661" s="338"/>
      <c r="AY661" s="338"/>
      <c r="AZ661" s="338"/>
      <c r="BA661" s="341"/>
      <c r="BB661" s="420"/>
      <c r="BC661" s="341"/>
      <c r="BD661" s="341"/>
      <c r="BE661" s="341"/>
      <c r="BF661" s="341"/>
      <c r="BG661" s="341"/>
      <c r="BH661" s="341"/>
      <c r="BI661" s="341"/>
      <c r="BJ661" s="341"/>
      <c r="BK661" s="341"/>
      <c r="BL661" s="341"/>
      <c r="BM661" s="341"/>
      <c r="BN661" s="341"/>
      <c r="BO661" s="341"/>
      <c r="BP661" s="341"/>
      <c r="BQ661" s="341"/>
      <c r="BR661" s="341"/>
      <c r="BS661" s="341"/>
      <c r="BT661" s="341"/>
      <c r="BU661" s="341"/>
      <c r="BV661" s="341"/>
      <c r="BW661" s="341"/>
      <c r="BX661" s="341"/>
      <c r="BY661" s="341"/>
      <c r="BZ661" s="341"/>
      <c r="CA661" s="341"/>
      <c r="CB661" s="341"/>
      <c r="CC661" s="341"/>
      <c r="CD661" s="341"/>
      <c r="CE661" s="341"/>
      <c r="CF661" s="341"/>
      <c r="CG661" s="341"/>
      <c r="CH661" s="341"/>
      <c r="CI661" s="341"/>
      <c r="CJ661" s="341"/>
      <c r="CK661" s="341"/>
      <c r="CL661" s="341"/>
      <c r="CM661" s="341"/>
      <c r="CN661" s="341"/>
      <c r="CO661" s="341"/>
      <c r="CP661" s="341"/>
      <c r="CQ661" s="341"/>
      <c r="CR661" s="341"/>
      <c r="CS661" s="341"/>
      <c r="CT661" s="341"/>
      <c r="CU661" s="341"/>
      <c r="CV661" s="341"/>
      <c r="CW661" s="341"/>
      <c r="CX661" s="341"/>
      <c r="CY661" s="341"/>
      <c r="CZ661" s="341"/>
    </row>
    <row r="662" s="345" customFormat="true" ht="25.15" customHeight="true" x14ac:dyDescent="0.2">
      <c r="C662" s="1077"/>
      <c r="D662" s="1078"/>
      <c r="E662" s="612"/>
      <c r="F662" s="612"/>
      <c r="G662" s="612"/>
      <c r="H662" s="1078" t="s">
        <v>315</v>
      </c>
      <c r="I662" s="1078"/>
      <c r="J662" s="658">
        <v>-1.9209569357408748E-2</v>
      </c>
      <c r="K662" s="612"/>
      <c r="L662" s="612"/>
      <c r="M662" s="1078" t="s">
        <v>322</v>
      </c>
      <c r="N662" s="1078"/>
      <c r="O662" s="659">
        <v>-2.0818232315245426E-2</v>
      </c>
      <c r="P662" s="612"/>
      <c r="Q662" s="612"/>
      <c r="Z662" s="338"/>
      <c r="AA662" s="338"/>
      <c r="AB662" s="338"/>
      <c r="AC662" s="338"/>
      <c r="AD662" s="338"/>
      <c r="AE662" s="338"/>
      <c r="AF662" s="338"/>
      <c r="AG662" s="338"/>
      <c r="AH662" s="338"/>
      <c r="AI662" s="338"/>
      <c r="AJ662" s="338"/>
      <c r="AK662" s="338"/>
      <c r="AL662" s="338"/>
      <c r="AM662" s="338"/>
      <c r="AN662" s="338"/>
      <c r="AO662" s="338"/>
      <c r="AP662" s="338"/>
      <c r="AQ662" s="338"/>
      <c r="AR662" s="338"/>
      <c r="AS662" s="338"/>
      <c r="AT662" s="338"/>
      <c r="AU662" s="338"/>
      <c r="AV662" s="338"/>
      <c r="AW662" s="338"/>
      <c r="AX662" s="338"/>
      <c r="AY662" s="338"/>
      <c r="AZ662" s="338"/>
      <c r="BA662" s="341"/>
      <c r="BB662" s="420"/>
      <c r="BC662" s="341"/>
      <c r="BD662" s="341"/>
      <c r="BE662" s="341"/>
      <c r="BF662" s="341"/>
      <c r="BG662" s="341"/>
      <c r="BH662" s="341"/>
      <c r="BI662" s="341"/>
      <c r="BJ662" s="341"/>
      <c r="BK662" s="341"/>
      <c r="BL662" s="341"/>
      <c r="BM662" s="341"/>
      <c r="BN662" s="341"/>
      <c r="BO662" s="341"/>
      <c r="BP662" s="341"/>
      <c r="BQ662" s="341"/>
      <c r="BR662" s="341"/>
      <c r="BS662" s="341"/>
      <c r="BT662" s="341"/>
      <c r="BU662" s="341"/>
      <c r="BV662" s="341"/>
      <c r="BW662" s="341"/>
      <c r="BX662" s="341"/>
      <c r="BY662" s="341"/>
      <c r="BZ662" s="341"/>
      <c r="CA662" s="341"/>
      <c r="CB662" s="341"/>
      <c r="CC662" s="341"/>
      <c r="CD662" s="341"/>
      <c r="CE662" s="341"/>
      <c r="CF662" s="341"/>
      <c r="CG662" s="341"/>
      <c r="CH662" s="341"/>
      <c r="CI662" s="341"/>
      <c r="CJ662" s="341"/>
      <c r="CK662" s="341"/>
      <c r="CL662" s="341"/>
      <c r="CM662" s="341"/>
      <c r="CN662" s="341"/>
      <c r="CO662" s="341"/>
      <c r="CP662" s="341"/>
      <c r="CQ662" s="341"/>
      <c r="CR662" s="341"/>
      <c r="CS662" s="341"/>
      <c r="CT662" s="341"/>
      <c r="CU662" s="341"/>
      <c r="CV662" s="341"/>
      <c r="CW662" s="341"/>
      <c r="CX662" s="341"/>
      <c r="CY662" s="341"/>
      <c r="CZ662" s="341"/>
    </row>
    <row r="663" s="345" customFormat="true" ht="25.15" customHeight="true" x14ac:dyDescent="0.2">
      <c r="C663" s="1077"/>
      <c r="D663" s="1078"/>
      <c r="E663" s="612"/>
      <c r="F663" s="612"/>
      <c r="G663" s="612"/>
      <c r="H663" s="1078" t="s">
        <v>321</v>
      </c>
      <c r="I663" s="1078"/>
      <c r="J663" s="658">
        <v>-1.4702165296880688E-2</v>
      </c>
      <c r="K663" s="612"/>
      <c r="L663" s="612"/>
      <c r="M663" s="1078" t="s">
        <v>310</v>
      </c>
      <c r="N663" s="1078"/>
      <c r="O663" s="659">
        <v>3.601638663661233E-2</v>
      </c>
      <c r="P663" s="612"/>
      <c r="Q663" s="612"/>
      <c r="Z663" s="338"/>
      <c r="AA663" s="338"/>
      <c r="AB663" s="338"/>
      <c r="AC663" s="338"/>
      <c r="AD663" s="338"/>
      <c r="AE663" s="338"/>
      <c r="AF663" s="338"/>
      <c r="AG663" s="338"/>
      <c r="AH663" s="338"/>
      <c r="AI663" s="338"/>
      <c r="AJ663" s="338"/>
      <c r="AK663" s="338"/>
      <c r="AL663" s="338"/>
      <c r="AM663" s="338"/>
      <c r="AN663" s="338"/>
      <c r="AO663" s="338"/>
      <c r="AP663" s="338"/>
      <c r="AQ663" s="338"/>
      <c r="AR663" s="338"/>
      <c r="AS663" s="338"/>
      <c r="AT663" s="338"/>
      <c r="AU663" s="338"/>
      <c r="AV663" s="338"/>
      <c r="AW663" s="338"/>
      <c r="AX663" s="338"/>
      <c r="AY663" s="338"/>
      <c r="AZ663" s="338"/>
      <c r="BA663" s="341"/>
      <c r="BB663" s="420"/>
      <c r="BC663" s="341"/>
      <c r="BD663" s="341"/>
      <c r="BE663" s="341"/>
      <c r="BF663" s="341"/>
      <c r="BG663" s="341"/>
      <c r="BH663" s="341"/>
      <c r="BI663" s="341"/>
      <c r="BJ663" s="341"/>
      <c r="BK663" s="341"/>
      <c r="BL663" s="341"/>
      <c r="BM663" s="341"/>
      <c r="BN663" s="341"/>
      <c r="BO663" s="341"/>
      <c r="BP663" s="341"/>
      <c r="BQ663" s="341"/>
      <c r="BR663" s="341"/>
      <c r="BS663" s="341"/>
      <c r="BT663" s="341"/>
      <c r="BU663" s="341"/>
      <c r="BV663" s="341"/>
      <c r="BW663" s="341"/>
      <c r="BX663" s="341"/>
      <c r="BY663" s="341"/>
      <c r="BZ663" s="341"/>
      <c r="CA663" s="341"/>
      <c r="CB663" s="341"/>
      <c r="CC663" s="341"/>
      <c r="CD663" s="341"/>
      <c r="CE663" s="341"/>
      <c r="CF663" s="341"/>
      <c r="CG663" s="341"/>
      <c r="CH663" s="341"/>
      <c r="CI663" s="341"/>
      <c r="CJ663" s="341"/>
      <c r="CK663" s="341"/>
      <c r="CL663" s="341"/>
      <c r="CM663" s="341"/>
      <c r="CN663" s="341"/>
      <c r="CO663" s="341"/>
      <c r="CP663" s="341"/>
      <c r="CQ663" s="341"/>
      <c r="CR663" s="341"/>
      <c r="CS663" s="341"/>
      <c r="CT663" s="341"/>
      <c r="CU663" s="341"/>
      <c r="CV663" s="341"/>
      <c r="CW663" s="341"/>
      <c r="CX663" s="341"/>
      <c r="CY663" s="341"/>
      <c r="CZ663" s="341"/>
    </row>
    <row r="664" s="345" customFormat="true" ht="25.15" customHeight="true" x14ac:dyDescent="0.2">
      <c r="C664" s="1077"/>
      <c r="D664" s="1078"/>
      <c r="E664" s="612"/>
      <c r="F664" s="612"/>
      <c r="G664" s="612"/>
      <c r="H664" s="1078" t="s">
        <v>322</v>
      </c>
      <c r="I664" s="1078"/>
      <c r="J664" s="658">
        <v>-8.9740532429863958E-3</v>
      </c>
      <c r="K664" s="612"/>
      <c r="L664" s="612"/>
      <c r="M664" s="1078" t="s">
        <v>313</v>
      </c>
      <c r="N664" s="1078"/>
      <c r="O664" s="659">
        <v>-3.2882738427042618E-2</v>
      </c>
      <c r="P664" s="612"/>
      <c r="Q664" s="612"/>
      <c r="Z664" s="338"/>
      <c r="AA664" s="338"/>
      <c r="AB664" s="338"/>
      <c r="AC664" s="338"/>
      <c r="AD664" s="338"/>
      <c r="AE664" s="338"/>
      <c r="AF664" s="338"/>
      <c r="AG664" s="338"/>
      <c r="AH664" s="338"/>
      <c r="AI664" s="338"/>
      <c r="AJ664" s="338"/>
      <c r="AK664" s="338"/>
      <c r="AL664" s="338"/>
      <c r="AM664" s="338"/>
      <c r="AN664" s="338"/>
      <c r="AO664" s="338"/>
      <c r="AP664" s="338"/>
      <c r="AQ664" s="338"/>
      <c r="AR664" s="338"/>
      <c r="AS664" s="338"/>
      <c r="AT664" s="338"/>
      <c r="AU664" s="338"/>
      <c r="AV664" s="338"/>
      <c r="AW664" s="338"/>
      <c r="AX664" s="338"/>
      <c r="AY664" s="338"/>
      <c r="AZ664" s="338"/>
      <c r="BA664" s="341"/>
      <c r="BB664" s="420"/>
      <c r="BC664" s="341"/>
      <c r="BD664" s="341"/>
      <c r="BE664" s="341"/>
      <c r="BF664" s="341"/>
      <c r="BG664" s="341"/>
      <c r="BH664" s="341"/>
      <c r="BI664" s="341"/>
      <c r="BJ664" s="341"/>
      <c r="BK664" s="341"/>
      <c r="BL664" s="341"/>
      <c r="BM664" s="341"/>
      <c r="BN664" s="341"/>
      <c r="BO664" s="341"/>
      <c r="BP664" s="341"/>
      <c r="BQ664" s="341"/>
      <c r="BR664" s="341"/>
      <c r="BS664" s="341"/>
      <c r="BT664" s="341"/>
      <c r="BU664" s="341"/>
      <c r="BV664" s="341"/>
      <c r="BW664" s="341"/>
      <c r="BX664" s="341"/>
      <c r="BY664" s="341"/>
      <c r="BZ664" s="341"/>
      <c r="CA664" s="341"/>
      <c r="CB664" s="341"/>
      <c r="CC664" s="341"/>
      <c r="CD664" s="341"/>
      <c r="CE664" s="341"/>
      <c r="CF664" s="341"/>
      <c r="CG664" s="341"/>
      <c r="CH664" s="341"/>
      <c r="CI664" s="341"/>
      <c r="CJ664" s="341"/>
      <c r="CK664" s="341"/>
      <c r="CL664" s="341"/>
      <c r="CM664" s="341"/>
      <c r="CN664" s="341"/>
      <c r="CO664" s="341"/>
      <c r="CP664" s="341"/>
      <c r="CQ664" s="341"/>
      <c r="CR664" s="341"/>
      <c r="CS664" s="341"/>
      <c r="CT664" s="341"/>
      <c r="CU664" s="341"/>
      <c r="CV664" s="341"/>
      <c r="CW664" s="341"/>
      <c r="CX664" s="341"/>
      <c r="CY664" s="341"/>
      <c r="CZ664" s="341"/>
    </row>
    <row r="665" s="345" customFormat="true" ht="25.15" customHeight="true" x14ac:dyDescent="0.2">
      <c r="C665" s="1077"/>
      <c r="D665" s="1078"/>
      <c r="E665" s="612"/>
      <c r="F665" s="612"/>
      <c r="G665" s="612"/>
      <c r="H665" s="1078" t="s">
        <v>310</v>
      </c>
      <c r="I665" s="1078"/>
      <c r="J665" s="658">
        <v>1.3026397063264023E-2</v>
      </c>
      <c r="K665" s="612"/>
      <c r="L665" s="612"/>
      <c r="M665" s="1078" t="s">
        <v>338</v>
      </c>
      <c r="N665" s="1078"/>
      <c r="O665" s="659">
        <v>-1.0571928068061108E-2</v>
      </c>
      <c r="P665" s="612"/>
      <c r="Q665" s="612"/>
      <c r="Z665" s="338"/>
      <c r="AA665" s="338"/>
      <c r="AB665" s="338"/>
      <c r="AC665" s="338"/>
      <c r="AD665" s="338"/>
      <c r="AE665" s="338"/>
      <c r="AF665" s="338"/>
      <c r="AG665" s="338"/>
      <c r="AH665" s="338"/>
      <c r="AI665" s="338"/>
      <c r="AJ665" s="338"/>
      <c r="AK665" s="338"/>
      <c r="AL665" s="338"/>
      <c r="AM665" s="338"/>
      <c r="AN665" s="338"/>
      <c r="AO665" s="338"/>
      <c r="AP665" s="338"/>
      <c r="AQ665" s="338"/>
      <c r="AR665" s="338"/>
      <c r="AS665" s="338"/>
      <c r="AT665" s="338"/>
      <c r="AU665" s="338"/>
      <c r="AV665" s="338"/>
      <c r="AW665" s="338"/>
      <c r="AX665" s="338"/>
      <c r="AY665" s="338"/>
      <c r="AZ665" s="338"/>
      <c r="BA665" s="341"/>
      <c r="BB665" s="420"/>
      <c r="BC665" s="341"/>
      <c r="BD665" s="341"/>
      <c r="BE665" s="341"/>
      <c r="BF665" s="341"/>
      <c r="BG665" s="341"/>
      <c r="BH665" s="341"/>
      <c r="BI665" s="341"/>
      <c r="BJ665" s="341"/>
      <c r="BK665" s="341"/>
      <c r="BL665" s="341"/>
      <c r="BM665" s="341"/>
      <c r="BN665" s="341"/>
      <c r="BO665" s="341"/>
      <c r="BP665" s="341"/>
      <c r="BQ665" s="341"/>
      <c r="BR665" s="341"/>
      <c r="BS665" s="341"/>
      <c r="BT665" s="341"/>
      <c r="BU665" s="341"/>
      <c r="BV665" s="341"/>
      <c r="BW665" s="341"/>
      <c r="BX665" s="341"/>
      <c r="BY665" s="341"/>
      <c r="BZ665" s="341"/>
      <c r="CA665" s="341"/>
      <c r="CB665" s="341"/>
      <c r="CC665" s="341"/>
      <c r="CD665" s="341"/>
      <c r="CE665" s="341"/>
      <c r="CF665" s="341"/>
      <c r="CG665" s="341"/>
      <c r="CH665" s="341"/>
      <c r="CI665" s="341"/>
      <c r="CJ665" s="341"/>
      <c r="CK665" s="341"/>
      <c r="CL665" s="341"/>
      <c r="CM665" s="341"/>
      <c r="CN665" s="341"/>
      <c r="CO665" s="341"/>
      <c r="CP665" s="341"/>
      <c r="CQ665" s="341"/>
      <c r="CR665" s="341"/>
      <c r="CS665" s="341"/>
      <c r="CT665" s="341"/>
      <c r="CU665" s="341"/>
      <c r="CV665" s="341"/>
      <c r="CW665" s="341"/>
      <c r="CX665" s="341"/>
      <c r="CY665" s="341"/>
      <c r="CZ665" s="341"/>
    </row>
    <row r="666" s="345" customFormat="true" ht="25.15" customHeight="true" x14ac:dyDescent="0.2">
      <c r="C666" s="1077"/>
      <c r="D666" s="1078"/>
      <c r="E666" s="612"/>
      <c r="F666" s="612"/>
      <c r="G666" s="612"/>
      <c r="H666" s="1078" t="s">
        <v>313</v>
      </c>
      <c r="I666" s="1078"/>
      <c r="J666" s="658">
        <v>-1.2399430507516622E-2</v>
      </c>
      <c r="K666" s="612"/>
      <c r="L666" s="612"/>
      <c r="M666" s="1078" t="s">
        <v>344</v>
      </c>
      <c r="N666" s="1078"/>
      <c r="O666" s="659">
        <v>-6.670268627139187E-3</v>
      </c>
      <c r="P666" s="612"/>
      <c r="Q666" s="612"/>
      <c r="Z666" s="338"/>
      <c r="AA666" s="338"/>
      <c r="AB666" s="338"/>
      <c r="AC666" s="338"/>
      <c r="AD666" s="338"/>
      <c r="AE666" s="338"/>
      <c r="AF666" s="338"/>
      <c r="AG666" s="338"/>
      <c r="AH666" s="338"/>
      <c r="AI666" s="338"/>
      <c r="AJ666" s="338"/>
      <c r="AK666" s="338"/>
      <c r="AL666" s="338"/>
      <c r="AM666" s="338"/>
      <c r="AN666" s="338"/>
      <c r="AO666" s="338"/>
      <c r="AP666" s="338"/>
      <c r="AQ666" s="338"/>
      <c r="AR666" s="338"/>
      <c r="AS666" s="338"/>
      <c r="AT666" s="338"/>
      <c r="AU666" s="338"/>
      <c r="AV666" s="338"/>
      <c r="AW666" s="338"/>
      <c r="AX666" s="338"/>
      <c r="AY666" s="338"/>
      <c r="AZ666" s="338"/>
      <c r="BA666" s="341"/>
      <c r="BB666" s="420"/>
      <c r="BC666" s="341"/>
      <c r="BD666" s="341"/>
      <c r="BE666" s="341"/>
      <c r="BF666" s="341"/>
      <c r="BG666" s="341"/>
      <c r="BH666" s="341"/>
      <c r="BI666" s="341"/>
      <c r="BJ666" s="341"/>
      <c r="BK666" s="341"/>
      <c r="BL666" s="341"/>
      <c r="BM666" s="341"/>
      <c r="BN666" s="341"/>
      <c r="BO666" s="341"/>
      <c r="BP666" s="341"/>
      <c r="BQ666" s="341"/>
      <c r="BR666" s="341"/>
      <c r="BS666" s="341"/>
      <c r="BT666" s="341"/>
      <c r="BU666" s="341"/>
      <c r="BV666" s="341"/>
      <c r="BW666" s="341"/>
      <c r="BX666" s="341"/>
      <c r="BY666" s="341"/>
      <c r="BZ666" s="341"/>
      <c r="CA666" s="341"/>
      <c r="CB666" s="341"/>
      <c r="CC666" s="341"/>
      <c r="CD666" s="341"/>
      <c r="CE666" s="341"/>
      <c r="CF666" s="341"/>
      <c r="CG666" s="341"/>
      <c r="CH666" s="341"/>
      <c r="CI666" s="341"/>
      <c r="CJ666" s="341"/>
      <c r="CK666" s="341"/>
      <c r="CL666" s="341"/>
      <c r="CM666" s="341"/>
      <c r="CN666" s="341"/>
      <c r="CO666" s="341"/>
      <c r="CP666" s="341"/>
      <c r="CQ666" s="341"/>
      <c r="CR666" s="341"/>
      <c r="CS666" s="341"/>
      <c r="CT666" s="341"/>
      <c r="CU666" s="341"/>
      <c r="CV666" s="341"/>
      <c r="CW666" s="341"/>
      <c r="CX666" s="341"/>
      <c r="CY666" s="341"/>
      <c r="CZ666" s="341"/>
    </row>
    <row r="667" s="345" customFormat="true" ht="25.15" customHeight="true" x14ac:dyDescent="0.2">
      <c r="C667" s="1077"/>
      <c r="D667" s="1078"/>
      <c r="E667" s="612"/>
      <c r="F667" s="612"/>
      <c r="G667" s="612"/>
      <c r="H667" s="1078" t="s">
        <v>338</v>
      </c>
      <c r="I667" s="1078"/>
      <c r="J667" s="658">
        <v>-3.081864855519248E-3</v>
      </c>
      <c r="K667" s="612"/>
      <c r="L667" s="612"/>
      <c r="M667" s="1078" t="s">
        <v>286</v>
      </c>
      <c r="N667" s="1078"/>
      <c r="O667" s="659">
        <v>5.5827195861744859E-2</v>
      </c>
      <c r="P667" s="612"/>
      <c r="Q667" s="612"/>
      <c r="Z667" s="338"/>
      <c r="AA667" s="338"/>
      <c r="AB667" s="338"/>
      <c r="AC667" s="338"/>
      <c r="AD667" s="338"/>
      <c r="AE667" s="338"/>
      <c r="AF667" s="338"/>
      <c r="AG667" s="338"/>
      <c r="AH667" s="338"/>
      <c r="AI667" s="338"/>
      <c r="AJ667" s="338"/>
      <c r="AK667" s="338"/>
      <c r="AL667" s="338"/>
      <c r="AM667" s="338"/>
      <c r="AN667" s="338"/>
      <c r="AO667" s="338"/>
      <c r="AP667" s="338"/>
      <c r="AQ667" s="338"/>
      <c r="AR667" s="338"/>
      <c r="AS667" s="338"/>
      <c r="AT667" s="338"/>
      <c r="AU667" s="338"/>
      <c r="AV667" s="338"/>
      <c r="AW667" s="338"/>
      <c r="AX667" s="338"/>
      <c r="AY667" s="338"/>
      <c r="AZ667" s="338"/>
      <c r="BA667" s="341"/>
      <c r="BB667" s="420"/>
      <c r="BC667" s="341"/>
      <c r="BD667" s="341"/>
      <c r="BE667" s="341"/>
      <c r="BF667" s="341"/>
      <c r="BG667" s="341"/>
      <c r="BH667" s="341"/>
      <c r="BI667" s="341"/>
      <c r="BJ667" s="341"/>
      <c r="BK667" s="341"/>
      <c r="BL667" s="341"/>
      <c r="BM667" s="341"/>
      <c r="BN667" s="341"/>
      <c r="BO667" s="341"/>
      <c r="BP667" s="341"/>
      <c r="BQ667" s="341"/>
      <c r="BR667" s="341"/>
      <c r="BS667" s="341"/>
      <c r="BT667" s="341"/>
      <c r="BU667" s="341"/>
      <c r="BV667" s="341"/>
      <c r="BW667" s="341"/>
      <c r="BX667" s="341"/>
      <c r="BY667" s="341"/>
      <c r="BZ667" s="341"/>
      <c r="CA667" s="341"/>
      <c r="CB667" s="341"/>
      <c r="CC667" s="341"/>
      <c r="CD667" s="341"/>
      <c r="CE667" s="341"/>
      <c r="CF667" s="341"/>
      <c r="CG667" s="341"/>
      <c r="CH667" s="341"/>
      <c r="CI667" s="341"/>
      <c r="CJ667" s="341"/>
      <c r="CK667" s="341"/>
      <c r="CL667" s="341"/>
      <c r="CM667" s="341"/>
      <c r="CN667" s="341"/>
      <c r="CO667" s="341"/>
      <c r="CP667" s="341"/>
      <c r="CQ667" s="341"/>
      <c r="CR667" s="341"/>
      <c r="CS667" s="341"/>
      <c r="CT667" s="341"/>
      <c r="CU667" s="341"/>
      <c r="CV667" s="341"/>
      <c r="CW667" s="341"/>
      <c r="CX667" s="341"/>
      <c r="CY667" s="341"/>
      <c r="CZ667" s="341"/>
    </row>
    <row r="668" s="345" customFormat="true" ht="25.15" customHeight="true" x14ac:dyDescent="0.2">
      <c r="C668" s="1077"/>
      <c r="D668" s="1078"/>
      <c r="E668" s="612"/>
      <c r="F668" s="612"/>
      <c r="G668" s="612"/>
      <c r="H668" s="1078" t="s">
        <v>344</v>
      </c>
      <c r="I668" s="1078"/>
      <c r="J668" s="658">
        <v>-3.3266420186191629E-3</v>
      </c>
      <c r="K668" s="612"/>
      <c r="L668" s="612"/>
      <c r="M668" s="1078" t="s">
        <v>291</v>
      </c>
      <c r="N668" s="1078"/>
      <c r="O668" s="659">
        <v>-5.4327205888293054E-2</v>
      </c>
      <c r="P668" s="612"/>
      <c r="Q668" s="612"/>
      <c r="Z668" s="338"/>
      <c r="AA668" s="338"/>
      <c r="AB668" s="338"/>
      <c r="AC668" s="338"/>
      <c r="AD668" s="338"/>
      <c r="AE668" s="338"/>
      <c r="AF668" s="338"/>
      <c r="AG668" s="338"/>
      <c r="AH668" s="338"/>
      <c r="AI668" s="338"/>
      <c r="AJ668" s="338"/>
      <c r="AK668" s="338"/>
      <c r="AL668" s="338"/>
      <c r="AM668" s="338"/>
      <c r="AN668" s="338"/>
      <c r="AO668" s="338"/>
      <c r="AP668" s="338"/>
      <c r="AQ668" s="338"/>
      <c r="AR668" s="338"/>
      <c r="AS668" s="338"/>
      <c r="AT668" s="338"/>
      <c r="AU668" s="338"/>
      <c r="AV668" s="338"/>
      <c r="AW668" s="338"/>
      <c r="AX668" s="338"/>
      <c r="AY668" s="338"/>
      <c r="AZ668" s="338"/>
      <c r="BA668" s="341"/>
      <c r="BB668" s="420"/>
      <c r="BC668" s="341"/>
      <c r="BD668" s="341"/>
      <c r="BE668" s="341"/>
      <c r="BF668" s="341"/>
      <c r="BG668" s="341"/>
      <c r="BH668" s="341"/>
      <c r="BI668" s="341"/>
      <c r="BJ668" s="341"/>
      <c r="BK668" s="341"/>
      <c r="BL668" s="341"/>
      <c r="BM668" s="341"/>
      <c r="BN668" s="341"/>
      <c r="BO668" s="341"/>
      <c r="BP668" s="341"/>
      <c r="BQ668" s="341"/>
      <c r="BR668" s="341"/>
      <c r="BS668" s="341"/>
      <c r="BT668" s="341"/>
      <c r="BU668" s="341"/>
      <c r="BV668" s="341"/>
      <c r="BW668" s="341"/>
      <c r="BX668" s="341"/>
      <c r="BY668" s="341"/>
      <c r="BZ668" s="341"/>
      <c r="CA668" s="341"/>
      <c r="CB668" s="341"/>
      <c r="CC668" s="341"/>
      <c r="CD668" s="341"/>
      <c r="CE668" s="341"/>
      <c r="CF668" s="341"/>
      <c r="CG668" s="341"/>
      <c r="CH668" s="341"/>
      <c r="CI668" s="341"/>
      <c r="CJ668" s="341"/>
      <c r="CK668" s="341"/>
      <c r="CL668" s="341"/>
      <c r="CM668" s="341"/>
      <c r="CN668" s="341"/>
      <c r="CO668" s="341"/>
      <c r="CP668" s="341"/>
      <c r="CQ668" s="341"/>
      <c r="CR668" s="341"/>
      <c r="CS668" s="341"/>
      <c r="CT668" s="341"/>
      <c r="CU668" s="341"/>
      <c r="CV668" s="341"/>
      <c r="CW668" s="341"/>
      <c r="CX668" s="341"/>
      <c r="CY668" s="341"/>
      <c r="CZ668" s="341"/>
    </row>
    <row r="669" s="345" customFormat="true" ht="25.15" customHeight="true" x14ac:dyDescent="0.2">
      <c r="C669" s="1077"/>
      <c r="D669" s="1078"/>
      <c r="E669" s="612"/>
      <c r="F669" s="612"/>
      <c r="G669" s="612"/>
      <c r="H669" s="1078" t="s">
        <v>286</v>
      </c>
      <c r="I669" s="1078"/>
      <c r="J669" s="658">
        <v>3.7700794257673843E-2</v>
      </c>
      <c r="K669" s="612"/>
      <c r="L669" s="612"/>
      <c r="M669" s="1078" t="s">
        <v>331</v>
      </c>
      <c r="N669" s="1078"/>
      <c r="O669" s="659">
        <v>-6.4199382438432564E-3</v>
      </c>
      <c r="P669" s="612"/>
      <c r="Q669" s="612"/>
      <c r="Z669" s="338"/>
      <c r="AA669" s="338"/>
      <c r="AB669" s="338"/>
      <c r="AC669" s="338"/>
      <c r="AD669" s="338"/>
      <c r="AE669" s="338"/>
      <c r="AF669" s="338"/>
      <c r="AG669" s="338"/>
      <c r="AH669" s="338"/>
      <c r="AI669" s="338"/>
      <c r="AJ669" s="338"/>
      <c r="AK669" s="338"/>
      <c r="AL669" s="338"/>
      <c r="AM669" s="338"/>
      <c r="AN669" s="338"/>
      <c r="AO669" s="338"/>
      <c r="AP669" s="338"/>
      <c r="AQ669" s="338"/>
      <c r="AR669" s="338"/>
      <c r="AS669" s="338"/>
      <c r="AT669" s="338"/>
      <c r="AU669" s="338"/>
      <c r="AV669" s="338"/>
      <c r="AW669" s="338"/>
      <c r="AX669" s="338"/>
      <c r="AY669" s="338"/>
      <c r="AZ669" s="338"/>
      <c r="BA669" s="341"/>
      <c r="BB669" s="420"/>
      <c r="BC669" s="341"/>
      <c r="BD669" s="341"/>
      <c r="BE669" s="341"/>
      <c r="BF669" s="341"/>
      <c r="BG669" s="341"/>
      <c r="BH669" s="341"/>
      <c r="BI669" s="341"/>
      <c r="BJ669" s="341"/>
      <c r="BK669" s="341"/>
      <c r="BL669" s="341"/>
      <c r="BM669" s="341"/>
      <c r="BN669" s="341"/>
      <c r="BO669" s="341"/>
      <c r="BP669" s="341"/>
      <c r="BQ669" s="341"/>
      <c r="BR669" s="341"/>
      <c r="BS669" s="341"/>
      <c r="BT669" s="341"/>
      <c r="BU669" s="341"/>
      <c r="BV669" s="341"/>
      <c r="BW669" s="341"/>
      <c r="BX669" s="341"/>
      <c r="BY669" s="341"/>
      <c r="BZ669" s="341"/>
      <c r="CA669" s="341"/>
      <c r="CB669" s="341"/>
      <c r="CC669" s="341"/>
      <c r="CD669" s="341"/>
      <c r="CE669" s="341"/>
      <c r="CF669" s="341"/>
      <c r="CG669" s="341"/>
      <c r="CH669" s="341"/>
      <c r="CI669" s="341"/>
      <c r="CJ669" s="341"/>
      <c r="CK669" s="341"/>
      <c r="CL669" s="341"/>
      <c r="CM669" s="341"/>
      <c r="CN669" s="341"/>
      <c r="CO669" s="341"/>
      <c r="CP669" s="341"/>
      <c r="CQ669" s="341"/>
      <c r="CR669" s="341"/>
      <c r="CS669" s="341"/>
      <c r="CT669" s="341"/>
      <c r="CU669" s="341"/>
      <c r="CV669" s="341"/>
      <c r="CW669" s="341"/>
      <c r="CX669" s="341"/>
      <c r="CY669" s="341"/>
      <c r="CZ669" s="341"/>
    </row>
    <row r="670" s="345" customFormat="true" ht="25.15" customHeight="true" x14ac:dyDescent="0.2">
      <c r="C670" s="1077"/>
      <c r="D670" s="1078"/>
      <c r="E670" s="612"/>
      <c r="F670" s="612"/>
      <c r="G670" s="612"/>
      <c r="H670" s="1078" t="s">
        <v>291</v>
      </c>
      <c r="I670" s="1078"/>
      <c r="J670" s="658">
        <v>-3.5796318797344739E-2</v>
      </c>
      <c r="K670" s="612"/>
      <c r="L670" s="612"/>
      <c r="M670" s="1078" t="s">
        <v>347</v>
      </c>
      <c r="N670" s="1078"/>
      <c r="O670" s="659">
        <v>-3.1157926411764349E-3</v>
      </c>
      <c r="P670" s="612"/>
      <c r="Q670" s="612"/>
      <c r="Z670" s="338"/>
      <c r="AA670" s="338"/>
      <c r="AB670" s="338"/>
      <c r="AC670" s="338"/>
      <c r="AD670" s="338"/>
      <c r="AE670" s="338"/>
      <c r="AF670" s="338"/>
      <c r="AG670" s="338"/>
      <c r="AH670" s="338"/>
      <c r="AI670" s="338"/>
      <c r="AJ670" s="338"/>
      <c r="AK670" s="338"/>
      <c r="AL670" s="338"/>
      <c r="AM670" s="338"/>
      <c r="AN670" s="338"/>
      <c r="AO670" s="338"/>
      <c r="AP670" s="338"/>
      <c r="AQ670" s="338"/>
      <c r="AR670" s="338"/>
      <c r="AS670" s="338"/>
      <c r="AT670" s="338"/>
      <c r="AU670" s="338"/>
      <c r="AV670" s="338"/>
      <c r="AW670" s="338"/>
      <c r="AX670" s="338"/>
      <c r="AY670" s="338"/>
      <c r="AZ670" s="338"/>
      <c r="BA670" s="341"/>
      <c r="BB670" s="420"/>
      <c r="BC670" s="341"/>
      <c r="BD670" s="341"/>
      <c r="BE670" s="341"/>
      <c r="BF670" s="341"/>
      <c r="BG670" s="341"/>
      <c r="BH670" s="341"/>
      <c r="BI670" s="341"/>
      <c r="BJ670" s="341"/>
      <c r="BK670" s="341"/>
      <c r="BL670" s="341"/>
      <c r="BM670" s="341"/>
      <c r="BN670" s="341"/>
      <c r="BO670" s="341"/>
      <c r="BP670" s="341"/>
      <c r="BQ670" s="341"/>
      <c r="BR670" s="341"/>
      <c r="BS670" s="341"/>
      <c r="BT670" s="341"/>
      <c r="BU670" s="341"/>
      <c r="BV670" s="341"/>
      <c r="BW670" s="341"/>
      <c r="BX670" s="341"/>
      <c r="BY670" s="341"/>
      <c r="BZ670" s="341"/>
      <c r="CA670" s="341"/>
      <c r="CB670" s="341"/>
      <c r="CC670" s="341"/>
      <c r="CD670" s="341"/>
      <c r="CE670" s="341"/>
      <c r="CF670" s="341"/>
      <c r="CG670" s="341"/>
      <c r="CH670" s="341"/>
      <c r="CI670" s="341"/>
      <c r="CJ670" s="341"/>
      <c r="CK670" s="341"/>
      <c r="CL670" s="341"/>
      <c r="CM670" s="341"/>
      <c r="CN670" s="341"/>
      <c r="CO670" s="341"/>
      <c r="CP670" s="341"/>
      <c r="CQ670" s="341"/>
      <c r="CR670" s="341"/>
      <c r="CS670" s="341"/>
      <c r="CT670" s="341"/>
      <c r="CU670" s="341"/>
      <c r="CV670" s="341"/>
      <c r="CW670" s="341"/>
      <c r="CX670" s="341"/>
      <c r="CY670" s="341"/>
      <c r="CZ670" s="341"/>
    </row>
    <row r="671" s="345" customFormat="true" ht="25.15" customHeight="true" x14ac:dyDescent="0.2">
      <c r="C671" s="1077"/>
      <c r="D671" s="1078"/>
      <c r="E671" s="612"/>
      <c r="F671" s="612"/>
      <c r="G671" s="612"/>
      <c r="H671" s="1078" t="s">
        <v>331</v>
      </c>
      <c r="I671" s="1078"/>
      <c r="J671" s="658">
        <v>-1.1847776595758214E-2</v>
      </c>
      <c r="K671" s="612"/>
      <c r="L671" s="612"/>
      <c r="M671" s="1078" t="s">
        <v>284</v>
      </c>
      <c r="N671" s="1078"/>
      <c r="O671" s="659">
        <v>6.2972528626483351E-2</v>
      </c>
      <c r="P671" s="612"/>
      <c r="Q671" s="612"/>
      <c r="Z671" s="338"/>
      <c r="AA671" s="338"/>
      <c r="AB671" s="338"/>
      <c r="AC671" s="338"/>
      <c r="AD671" s="338"/>
      <c r="AE671" s="338"/>
      <c r="AF671" s="338"/>
      <c r="AG671" s="338"/>
      <c r="AH671" s="338"/>
      <c r="AI671" s="338"/>
      <c r="AJ671" s="338"/>
      <c r="AK671" s="338"/>
      <c r="AL671" s="338"/>
      <c r="AM671" s="338"/>
      <c r="AN671" s="338"/>
      <c r="AO671" s="338"/>
      <c r="AP671" s="338"/>
      <c r="AQ671" s="338"/>
      <c r="AR671" s="338"/>
      <c r="AS671" s="338"/>
      <c r="AT671" s="338"/>
      <c r="AU671" s="338"/>
      <c r="AV671" s="338"/>
      <c r="AW671" s="338"/>
      <c r="AX671" s="338"/>
      <c r="AY671" s="338"/>
      <c r="AZ671" s="338"/>
      <c r="BA671" s="341"/>
      <c r="BB671" s="420"/>
      <c r="BC671" s="341"/>
      <c r="BD671" s="341"/>
      <c r="BE671" s="341"/>
      <c r="BF671" s="341"/>
      <c r="BG671" s="341"/>
      <c r="BH671" s="341"/>
      <c r="BI671" s="341"/>
      <c r="BJ671" s="341"/>
      <c r="BK671" s="341"/>
      <c r="BL671" s="341"/>
      <c r="BM671" s="341"/>
      <c r="BN671" s="341"/>
      <c r="BO671" s="341"/>
      <c r="BP671" s="341"/>
      <c r="BQ671" s="341"/>
      <c r="BR671" s="341"/>
      <c r="BS671" s="341"/>
      <c r="BT671" s="341"/>
      <c r="BU671" s="341"/>
      <c r="BV671" s="341"/>
      <c r="BW671" s="341"/>
      <c r="BX671" s="341"/>
      <c r="BY671" s="341"/>
      <c r="BZ671" s="341"/>
      <c r="CA671" s="341"/>
      <c r="CB671" s="341"/>
      <c r="CC671" s="341"/>
      <c r="CD671" s="341"/>
      <c r="CE671" s="341"/>
      <c r="CF671" s="341"/>
      <c r="CG671" s="341"/>
      <c r="CH671" s="341"/>
      <c r="CI671" s="341"/>
      <c r="CJ671" s="341"/>
      <c r="CK671" s="341"/>
      <c r="CL671" s="341"/>
      <c r="CM671" s="341"/>
      <c r="CN671" s="341"/>
      <c r="CO671" s="341"/>
      <c r="CP671" s="341"/>
      <c r="CQ671" s="341"/>
      <c r="CR671" s="341"/>
      <c r="CS671" s="341"/>
      <c r="CT671" s="341"/>
      <c r="CU671" s="341"/>
      <c r="CV671" s="341"/>
      <c r="CW671" s="341"/>
      <c r="CX671" s="341"/>
      <c r="CY671" s="341"/>
      <c r="CZ671" s="341"/>
    </row>
    <row r="672" s="345" customFormat="true" ht="25.15" customHeight="true" x14ac:dyDescent="0.2">
      <c r="C672" s="1077"/>
      <c r="D672" s="1078"/>
      <c r="E672" s="612"/>
      <c r="F672" s="612"/>
      <c r="G672" s="612"/>
      <c r="H672" s="1078" t="s">
        <v>284</v>
      </c>
      <c r="I672" s="1078"/>
      <c r="J672" s="658">
        <v>3.8541900053079857E-2</v>
      </c>
      <c r="K672" s="612"/>
      <c r="L672" s="612"/>
      <c r="M672" s="1078" t="s">
        <v>294</v>
      </c>
      <c r="N672" s="1078"/>
      <c r="O672" s="659">
        <v>-5.3745850597674297E-2</v>
      </c>
      <c r="P672" s="612"/>
      <c r="Q672" s="612"/>
      <c r="Z672" s="338"/>
      <c r="AA672" s="338"/>
      <c r="AB672" s="338"/>
      <c r="AC672" s="338"/>
      <c r="AD672" s="338"/>
      <c r="AE672" s="338"/>
      <c r="AF672" s="338"/>
      <c r="AG672" s="338"/>
      <c r="AH672" s="338"/>
      <c r="AI672" s="338"/>
      <c r="AJ672" s="338"/>
      <c r="AK672" s="338"/>
      <c r="AL672" s="338"/>
      <c r="AM672" s="338"/>
      <c r="AN672" s="338"/>
      <c r="AO672" s="338"/>
      <c r="AP672" s="338"/>
      <c r="AQ672" s="338"/>
      <c r="AR672" s="338"/>
      <c r="AS672" s="338"/>
      <c r="AT672" s="338"/>
      <c r="AU672" s="338"/>
      <c r="AV672" s="338"/>
      <c r="AW672" s="338"/>
      <c r="AX672" s="338"/>
      <c r="AY672" s="338"/>
      <c r="AZ672" s="338"/>
      <c r="BA672" s="341"/>
      <c r="BB672" s="420"/>
      <c r="BC672" s="341"/>
      <c r="BD672" s="341"/>
      <c r="BE672" s="341"/>
      <c r="BF672" s="341"/>
      <c r="BG672" s="341"/>
      <c r="BH672" s="341"/>
      <c r="BI672" s="341"/>
      <c r="BJ672" s="341"/>
      <c r="BK672" s="341"/>
      <c r="BL672" s="341"/>
      <c r="BM672" s="341"/>
      <c r="BN672" s="341"/>
      <c r="BO672" s="341"/>
      <c r="BP672" s="341"/>
      <c r="BQ672" s="341"/>
      <c r="BR672" s="341"/>
      <c r="BS672" s="341"/>
      <c r="BT672" s="341"/>
      <c r="BU672" s="341"/>
      <c r="BV672" s="341"/>
      <c r="BW672" s="341"/>
      <c r="BX672" s="341"/>
      <c r="BY672" s="341"/>
      <c r="BZ672" s="341"/>
      <c r="CA672" s="341"/>
      <c r="CB672" s="341"/>
      <c r="CC672" s="341"/>
      <c r="CD672" s="341"/>
      <c r="CE672" s="341"/>
      <c r="CF672" s="341"/>
      <c r="CG672" s="341"/>
      <c r="CH672" s="341"/>
      <c r="CI672" s="341"/>
      <c r="CJ672" s="341"/>
      <c r="CK672" s="341"/>
      <c r="CL672" s="341"/>
      <c r="CM672" s="341"/>
      <c r="CN672" s="341"/>
      <c r="CO672" s="341"/>
      <c r="CP672" s="341"/>
      <c r="CQ672" s="341"/>
      <c r="CR672" s="341"/>
      <c r="CS672" s="341"/>
      <c r="CT672" s="341"/>
      <c r="CU672" s="341"/>
      <c r="CV672" s="341"/>
      <c r="CW672" s="341"/>
      <c r="CX672" s="341"/>
      <c r="CY672" s="341"/>
      <c r="CZ672" s="341"/>
    </row>
    <row r="673" s="345" customFormat="true" ht="25.15" customHeight="true" x14ac:dyDescent="0.2">
      <c r="C673" s="1077"/>
      <c r="D673" s="1078"/>
      <c r="E673" s="612"/>
      <c r="F673" s="612"/>
      <c r="G673" s="612"/>
      <c r="H673" s="1078" t="s">
        <v>294</v>
      </c>
      <c r="I673" s="1078"/>
      <c r="J673" s="658">
        <v>-3.6548983040539093E-2</v>
      </c>
      <c r="K673" s="612"/>
      <c r="L673" s="612"/>
      <c r="M673" s="1078" t="s">
        <v>326</v>
      </c>
      <c r="N673" s="1078"/>
      <c r="O673" s="659">
        <v>-1.7922512303750741E-2</v>
      </c>
      <c r="P673" s="612"/>
      <c r="Q673" s="612"/>
      <c r="Z673" s="338"/>
      <c r="AA673" s="338"/>
      <c r="AB673" s="338"/>
      <c r="AC673" s="338"/>
      <c r="AD673" s="338"/>
      <c r="AE673" s="338"/>
      <c r="AF673" s="338"/>
      <c r="AG673" s="338"/>
      <c r="AH673" s="338"/>
      <c r="AI673" s="338"/>
      <c r="AJ673" s="338"/>
      <c r="AK673" s="338"/>
      <c r="AL673" s="338"/>
      <c r="AM673" s="338"/>
      <c r="AN673" s="338"/>
      <c r="AO673" s="338"/>
      <c r="AP673" s="338"/>
      <c r="AQ673" s="338"/>
      <c r="AR673" s="338"/>
      <c r="AS673" s="338"/>
      <c r="AT673" s="338"/>
      <c r="AU673" s="338"/>
      <c r="AV673" s="338"/>
      <c r="AW673" s="338"/>
      <c r="AX673" s="338"/>
      <c r="AY673" s="338"/>
      <c r="AZ673" s="338"/>
      <c r="BA673" s="341"/>
      <c r="BB673" s="420"/>
      <c r="BC673" s="341"/>
      <c r="BD673" s="341"/>
      <c r="BE673" s="341"/>
      <c r="BF673" s="341"/>
      <c r="BG673" s="341"/>
      <c r="BH673" s="341"/>
      <c r="BI673" s="341"/>
      <c r="BJ673" s="341"/>
      <c r="BK673" s="341"/>
      <c r="BL673" s="341"/>
      <c r="BM673" s="341"/>
      <c r="BN673" s="341"/>
      <c r="BO673" s="341"/>
      <c r="BP673" s="341"/>
      <c r="BQ673" s="341"/>
      <c r="BR673" s="341"/>
      <c r="BS673" s="341"/>
      <c r="BT673" s="341"/>
      <c r="BU673" s="341"/>
      <c r="BV673" s="341"/>
      <c r="BW673" s="341"/>
      <c r="BX673" s="341"/>
      <c r="BY673" s="341"/>
      <c r="BZ673" s="341"/>
      <c r="CA673" s="341"/>
      <c r="CB673" s="341"/>
      <c r="CC673" s="341"/>
      <c r="CD673" s="341"/>
      <c r="CE673" s="341"/>
      <c r="CF673" s="341"/>
      <c r="CG673" s="341"/>
      <c r="CH673" s="341"/>
      <c r="CI673" s="341"/>
      <c r="CJ673" s="341"/>
      <c r="CK673" s="341"/>
      <c r="CL673" s="341"/>
      <c r="CM673" s="341"/>
      <c r="CN673" s="341"/>
      <c r="CO673" s="341"/>
      <c r="CP673" s="341"/>
      <c r="CQ673" s="341"/>
      <c r="CR673" s="341"/>
      <c r="CS673" s="341"/>
      <c r="CT673" s="341"/>
      <c r="CU673" s="341"/>
      <c r="CV673" s="341"/>
      <c r="CW673" s="341"/>
      <c r="CX673" s="341"/>
      <c r="CY673" s="341"/>
      <c r="CZ673" s="341"/>
    </row>
    <row r="674" s="345" customFormat="true" ht="25.15" customHeight="true" x14ac:dyDescent="0.2">
      <c r="C674" s="1077"/>
      <c r="D674" s="1078"/>
      <c r="E674" s="612"/>
      <c r="F674" s="612"/>
      <c r="G674" s="612"/>
      <c r="H674" s="1078" t="s">
        <v>326</v>
      </c>
      <c r="I674" s="1078"/>
      <c r="J674" s="658">
        <v>-1.1605849196901035E-2</v>
      </c>
      <c r="K674" s="612"/>
      <c r="L674" s="612"/>
      <c r="M674" s="1078" t="s">
        <v>345</v>
      </c>
      <c r="N674" s="1078"/>
      <c r="O674" s="659">
        <v>-4.0868492838924174E-3</v>
      </c>
      <c r="P674" s="612"/>
      <c r="Q674" s="612"/>
      <c r="Z674" s="338"/>
      <c r="AA674" s="338"/>
      <c r="AB674" s="338"/>
      <c r="AC674" s="338"/>
      <c r="AD674" s="338"/>
      <c r="AE674" s="338"/>
      <c r="AF674" s="338"/>
      <c r="AG674" s="338"/>
      <c r="AH674" s="338"/>
      <c r="AI674" s="338"/>
      <c r="AJ674" s="338"/>
      <c r="AK674" s="338"/>
      <c r="AL674" s="338"/>
      <c r="AM674" s="338"/>
      <c r="AN674" s="338"/>
      <c r="AO674" s="338"/>
      <c r="AP674" s="338"/>
      <c r="AQ674" s="338"/>
      <c r="AR674" s="338"/>
      <c r="AS674" s="338"/>
      <c r="AT674" s="338"/>
      <c r="AU674" s="338"/>
      <c r="AV674" s="338"/>
      <c r="AW674" s="338"/>
      <c r="AX674" s="338"/>
      <c r="AY674" s="338"/>
      <c r="AZ674" s="338"/>
      <c r="BA674" s="341"/>
      <c r="BB674" s="420"/>
      <c r="BC674" s="341"/>
      <c r="BD674" s="341"/>
      <c r="BE674" s="341"/>
      <c r="BF674" s="341"/>
      <c r="BG674" s="341"/>
      <c r="BH674" s="341"/>
      <c r="BI674" s="341"/>
      <c r="BJ674" s="341"/>
      <c r="BK674" s="341"/>
      <c r="BL674" s="341"/>
      <c r="BM674" s="341"/>
      <c r="BN674" s="341"/>
      <c r="BO674" s="341"/>
      <c r="BP674" s="341"/>
      <c r="BQ674" s="341"/>
      <c r="BR674" s="341"/>
      <c r="BS674" s="341"/>
      <c r="BT674" s="341"/>
      <c r="BU674" s="341"/>
      <c r="BV674" s="341"/>
      <c r="BW674" s="341"/>
      <c r="BX674" s="341"/>
      <c r="BY674" s="341"/>
      <c r="BZ674" s="341"/>
      <c r="CA674" s="341"/>
      <c r="CB674" s="341"/>
      <c r="CC674" s="341"/>
      <c r="CD674" s="341"/>
      <c r="CE674" s="341"/>
      <c r="CF674" s="341"/>
      <c r="CG674" s="341"/>
      <c r="CH674" s="341"/>
      <c r="CI674" s="341"/>
      <c r="CJ674" s="341"/>
      <c r="CK674" s="341"/>
      <c r="CL674" s="341"/>
      <c r="CM674" s="341"/>
      <c r="CN674" s="341"/>
      <c r="CO674" s="341"/>
      <c r="CP674" s="341"/>
      <c r="CQ674" s="341"/>
      <c r="CR674" s="341"/>
      <c r="CS674" s="341"/>
      <c r="CT674" s="341"/>
      <c r="CU674" s="341"/>
      <c r="CV674" s="341"/>
      <c r="CW674" s="341"/>
      <c r="CX674" s="341"/>
      <c r="CY674" s="341"/>
      <c r="CZ674" s="341"/>
    </row>
    <row r="675" s="345" customFormat="true" ht="25.15" customHeight="true" x14ac:dyDescent="0.2">
      <c r="C675" s="1077"/>
      <c r="D675" s="1078"/>
      <c r="E675" s="612"/>
      <c r="F675" s="612"/>
      <c r="G675" s="612"/>
      <c r="H675" s="1078" t="s">
        <v>299</v>
      </c>
      <c r="I675" s="1078"/>
      <c r="J675" s="658">
        <v>1.3569562436458626E-2</v>
      </c>
      <c r="K675" s="612"/>
      <c r="L675" s="612"/>
      <c r="M675" s="1078" t="s">
        <v>299</v>
      </c>
      <c r="N675" s="1078"/>
      <c r="O675" s="659">
        <v>4.2215149513808378E-2</v>
      </c>
      <c r="P675" s="612"/>
      <c r="Q675" s="612"/>
      <c r="Z675" s="338"/>
      <c r="AA675" s="338"/>
      <c r="AB675" s="338"/>
      <c r="AC675" s="338"/>
      <c r="AD675" s="338"/>
      <c r="AE675" s="338"/>
      <c r="AF675" s="338"/>
      <c r="AG675" s="338"/>
      <c r="AH675" s="338"/>
      <c r="AI675" s="338"/>
      <c r="AJ675" s="338"/>
      <c r="AK675" s="338"/>
      <c r="AL675" s="338"/>
      <c r="AM675" s="338"/>
      <c r="AN675" s="338"/>
      <c r="AO675" s="338"/>
      <c r="AP675" s="338"/>
      <c r="AQ675" s="338"/>
      <c r="AR675" s="338"/>
      <c r="AS675" s="338"/>
      <c r="AT675" s="338"/>
      <c r="AU675" s="338"/>
      <c r="AV675" s="338"/>
      <c r="AW675" s="338"/>
      <c r="AX675" s="338"/>
      <c r="AY675" s="338"/>
      <c r="AZ675" s="338"/>
      <c r="BA675" s="341"/>
      <c r="BB675" s="420"/>
      <c r="BC675" s="341"/>
      <c r="BD675" s="341"/>
      <c r="BE675" s="341"/>
      <c r="BF675" s="341"/>
      <c r="BG675" s="341"/>
      <c r="BH675" s="341"/>
      <c r="BI675" s="341"/>
      <c r="BJ675" s="341"/>
      <c r="BK675" s="341"/>
      <c r="BL675" s="341"/>
      <c r="BM675" s="341"/>
      <c r="BN675" s="341"/>
      <c r="BO675" s="341"/>
      <c r="BP675" s="341"/>
      <c r="BQ675" s="341"/>
      <c r="BR675" s="341"/>
      <c r="BS675" s="341"/>
      <c r="BT675" s="341"/>
      <c r="BU675" s="341"/>
      <c r="BV675" s="341"/>
      <c r="BW675" s="341"/>
      <c r="BX675" s="341"/>
      <c r="BY675" s="341"/>
      <c r="BZ675" s="341"/>
      <c r="CA675" s="341"/>
      <c r="CB675" s="341"/>
      <c r="CC675" s="341"/>
      <c r="CD675" s="341"/>
      <c r="CE675" s="341"/>
      <c r="CF675" s="341"/>
      <c r="CG675" s="341"/>
      <c r="CH675" s="341"/>
      <c r="CI675" s="341"/>
      <c r="CJ675" s="341"/>
      <c r="CK675" s="341"/>
      <c r="CL675" s="341"/>
      <c r="CM675" s="341"/>
      <c r="CN675" s="341"/>
      <c r="CO675" s="341"/>
      <c r="CP675" s="341"/>
      <c r="CQ675" s="341"/>
      <c r="CR675" s="341"/>
      <c r="CS675" s="341"/>
      <c r="CT675" s="341"/>
      <c r="CU675" s="341"/>
      <c r="CV675" s="341"/>
      <c r="CW675" s="341"/>
      <c r="CX675" s="341"/>
      <c r="CY675" s="341"/>
      <c r="CZ675" s="341"/>
    </row>
    <row r="676" s="345" customFormat="true" ht="25.15" customHeight="true" x14ac:dyDescent="0.2">
      <c r="C676" s="1077"/>
      <c r="D676" s="1078"/>
      <c r="E676" s="612"/>
      <c r="F676" s="612"/>
      <c r="G676" s="612"/>
      <c r="H676" s="1078" t="s">
        <v>306</v>
      </c>
      <c r="I676" s="1078"/>
      <c r="J676" s="658">
        <v>-1.2314838432518776E-2</v>
      </c>
      <c r="K676" s="612"/>
      <c r="L676" s="612"/>
      <c r="M676" s="1078" t="s">
        <v>306</v>
      </c>
      <c r="N676" s="1078"/>
      <c r="O676" s="659">
        <v>-4.0070333555514766E-2</v>
      </c>
      <c r="P676" s="612"/>
      <c r="Q676" s="612"/>
      <c r="Z676" s="338"/>
      <c r="AA676" s="338"/>
      <c r="AB676" s="338"/>
      <c r="AC676" s="338"/>
      <c r="AD676" s="338"/>
      <c r="AE676" s="338"/>
      <c r="AF676" s="338"/>
      <c r="AG676" s="338"/>
      <c r="AH676" s="338"/>
      <c r="AI676" s="338"/>
      <c r="AJ676" s="338"/>
      <c r="AK676" s="338"/>
      <c r="AL676" s="338"/>
      <c r="AM676" s="338"/>
      <c r="AN676" s="338"/>
      <c r="AO676" s="338"/>
      <c r="AP676" s="338"/>
      <c r="AQ676" s="338"/>
      <c r="AR676" s="338"/>
      <c r="AS676" s="338"/>
      <c r="AT676" s="338"/>
      <c r="AU676" s="338"/>
      <c r="AV676" s="338"/>
      <c r="AW676" s="338"/>
      <c r="AX676" s="338"/>
      <c r="AY676" s="338"/>
      <c r="AZ676" s="338"/>
      <c r="BA676" s="341"/>
      <c r="BB676" s="420"/>
      <c r="BC676" s="341"/>
      <c r="BD676" s="341"/>
      <c r="BE676" s="341"/>
      <c r="BF676" s="341"/>
      <c r="BG676" s="341"/>
      <c r="BH676" s="341"/>
      <c r="BI676" s="341"/>
      <c r="BJ676" s="341"/>
      <c r="BK676" s="341"/>
      <c r="BL676" s="341"/>
      <c r="BM676" s="341"/>
      <c r="BN676" s="341"/>
      <c r="BO676" s="341"/>
      <c r="BP676" s="341"/>
      <c r="BQ676" s="341"/>
      <c r="BR676" s="341"/>
      <c r="BS676" s="341"/>
      <c r="BT676" s="341"/>
      <c r="BU676" s="341"/>
      <c r="BV676" s="341"/>
      <c r="BW676" s="341"/>
      <c r="BX676" s="341"/>
      <c r="BY676" s="341"/>
      <c r="BZ676" s="341"/>
      <c r="CA676" s="341"/>
      <c r="CB676" s="341"/>
      <c r="CC676" s="341"/>
      <c r="CD676" s="341"/>
      <c r="CE676" s="341"/>
      <c r="CF676" s="341"/>
      <c r="CG676" s="341"/>
      <c r="CH676" s="341"/>
      <c r="CI676" s="341"/>
      <c r="CJ676" s="341"/>
      <c r="CK676" s="341"/>
      <c r="CL676" s="341"/>
      <c r="CM676" s="341"/>
      <c r="CN676" s="341"/>
      <c r="CO676" s="341"/>
      <c r="CP676" s="341"/>
      <c r="CQ676" s="341"/>
      <c r="CR676" s="341"/>
      <c r="CS676" s="341"/>
      <c r="CT676" s="341"/>
      <c r="CU676" s="341"/>
      <c r="CV676" s="341"/>
      <c r="CW676" s="341"/>
      <c r="CX676" s="341"/>
      <c r="CY676" s="341"/>
      <c r="CZ676" s="341"/>
    </row>
    <row r="677" s="345" customFormat="true" ht="25.15" customHeight="true" x14ac:dyDescent="0.2">
      <c r="C677" s="1077"/>
      <c r="D677" s="1078"/>
      <c r="E677" s="612"/>
      <c r="F677" s="612"/>
      <c r="G677" s="612"/>
      <c r="H677" s="1078" t="s">
        <v>341</v>
      </c>
      <c r="I677" s="1078"/>
      <c r="J677" s="658">
        <v>-8.3161016208938513E-3</v>
      </c>
      <c r="K677" s="612"/>
      <c r="L677" s="612"/>
      <c r="M677" s="1078" t="s">
        <v>341</v>
      </c>
      <c r="N677" s="1078"/>
      <c r="O677" s="659">
        <v>-8.4470447765618607E-3</v>
      </c>
      <c r="P677" s="612"/>
      <c r="Q677" s="612"/>
      <c r="Z677" s="338"/>
      <c r="AA677" s="338"/>
      <c r="AB677" s="338"/>
      <c r="AC677" s="338"/>
      <c r="AD677" s="338"/>
      <c r="AE677" s="338"/>
      <c r="AF677" s="338"/>
      <c r="AG677" s="338"/>
      <c r="AH677" s="338"/>
      <c r="AI677" s="338"/>
      <c r="AJ677" s="338"/>
      <c r="AK677" s="338"/>
      <c r="AL677" s="338"/>
      <c r="AM677" s="338"/>
      <c r="AN677" s="338"/>
      <c r="AO677" s="338"/>
      <c r="AP677" s="338"/>
      <c r="AQ677" s="338"/>
      <c r="AR677" s="338"/>
      <c r="AS677" s="338"/>
      <c r="AT677" s="338"/>
      <c r="AU677" s="338"/>
      <c r="AV677" s="338"/>
      <c r="AW677" s="338"/>
      <c r="AX677" s="338"/>
      <c r="AY677" s="338"/>
      <c r="AZ677" s="338"/>
      <c r="BA677" s="341"/>
      <c r="BB677" s="420"/>
      <c r="BC677" s="341"/>
      <c r="BD677" s="341"/>
      <c r="BE677" s="341"/>
      <c r="BF677" s="341"/>
      <c r="BG677" s="341"/>
      <c r="BH677" s="341"/>
      <c r="BI677" s="341"/>
      <c r="BJ677" s="341"/>
      <c r="BK677" s="341"/>
      <c r="BL677" s="341"/>
      <c r="BM677" s="341"/>
      <c r="BN677" s="341"/>
      <c r="BO677" s="341"/>
      <c r="BP677" s="341"/>
      <c r="BQ677" s="341"/>
      <c r="BR677" s="341"/>
      <c r="BS677" s="341"/>
      <c r="BT677" s="341"/>
      <c r="BU677" s="341"/>
      <c r="BV677" s="341"/>
      <c r="BW677" s="341"/>
      <c r="BX677" s="341"/>
      <c r="BY677" s="341"/>
      <c r="BZ677" s="341"/>
      <c r="CA677" s="341"/>
      <c r="CB677" s="341"/>
      <c r="CC677" s="341"/>
      <c r="CD677" s="341"/>
      <c r="CE677" s="341"/>
      <c r="CF677" s="341"/>
      <c r="CG677" s="341"/>
      <c r="CH677" s="341"/>
      <c r="CI677" s="341"/>
      <c r="CJ677" s="341"/>
      <c r="CK677" s="341"/>
      <c r="CL677" s="341"/>
      <c r="CM677" s="341"/>
      <c r="CN677" s="341"/>
      <c r="CO677" s="341"/>
      <c r="CP677" s="341"/>
      <c r="CQ677" s="341"/>
      <c r="CR677" s="341"/>
      <c r="CS677" s="341"/>
      <c r="CT677" s="341"/>
      <c r="CU677" s="341"/>
      <c r="CV677" s="341"/>
      <c r="CW677" s="341"/>
      <c r="CX677" s="341"/>
      <c r="CY677" s="341"/>
      <c r="CZ677" s="341"/>
    </row>
    <row r="678" s="345" customFormat="true" ht="25.15" customHeight="true" x14ac:dyDescent="0.2">
      <c r="C678" s="1077"/>
      <c r="D678" s="1078"/>
      <c r="E678" s="612"/>
      <c r="F678" s="612"/>
      <c r="G678" s="612"/>
      <c r="H678" s="1078" t="s">
        <v>346</v>
      </c>
      <c r="I678" s="1078"/>
      <c r="J678" s="658">
        <v>3.1258439184341969E-3</v>
      </c>
      <c r="K678" s="612"/>
      <c r="L678" s="612"/>
      <c r="M678" s="1078" t="s">
        <v>346</v>
      </c>
      <c r="N678" s="1078"/>
      <c r="O678" s="659">
        <v>-1.0799812650353427E-3</v>
      </c>
      <c r="P678" s="612"/>
      <c r="Q678" s="612"/>
      <c r="Z678" s="338"/>
      <c r="AA678" s="338"/>
      <c r="AB678" s="338"/>
      <c r="AC678" s="338"/>
      <c r="AD678" s="338"/>
      <c r="AE678" s="338"/>
      <c r="AF678" s="338"/>
      <c r="AG678" s="338"/>
      <c r="AH678" s="338"/>
      <c r="AI678" s="338"/>
      <c r="AJ678" s="338"/>
      <c r="AK678" s="338"/>
      <c r="AL678" s="338"/>
      <c r="AM678" s="338"/>
      <c r="AN678" s="338"/>
      <c r="AO678" s="338"/>
      <c r="AP678" s="338"/>
      <c r="AQ678" s="338"/>
      <c r="AR678" s="338"/>
      <c r="AS678" s="338"/>
      <c r="AT678" s="338"/>
      <c r="AU678" s="338"/>
      <c r="AV678" s="338"/>
      <c r="AW678" s="338"/>
      <c r="AX678" s="338"/>
      <c r="AY678" s="338"/>
      <c r="AZ678" s="338"/>
      <c r="BA678" s="341"/>
      <c r="BB678" s="420"/>
      <c r="BC678" s="341"/>
      <c r="BD678" s="341"/>
      <c r="BE678" s="341"/>
      <c r="BF678" s="341"/>
      <c r="BG678" s="341"/>
      <c r="BH678" s="341"/>
      <c r="BI678" s="341"/>
      <c r="BJ678" s="341"/>
      <c r="BK678" s="341"/>
      <c r="BL678" s="341"/>
      <c r="BM678" s="341"/>
      <c r="BN678" s="341"/>
      <c r="BO678" s="341"/>
      <c r="BP678" s="341"/>
      <c r="BQ678" s="341"/>
      <c r="BR678" s="341"/>
      <c r="BS678" s="341"/>
      <c r="BT678" s="341"/>
      <c r="BU678" s="341"/>
      <c r="BV678" s="341"/>
      <c r="BW678" s="341"/>
      <c r="BX678" s="341"/>
      <c r="BY678" s="341"/>
      <c r="BZ678" s="341"/>
      <c r="CA678" s="341"/>
      <c r="CB678" s="341"/>
      <c r="CC678" s="341"/>
      <c r="CD678" s="341"/>
      <c r="CE678" s="341"/>
      <c r="CF678" s="341"/>
      <c r="CG678" s="341"/>
      <c r="CH678" s="341"/>
      <c r="CI678" s="341"/>
      <c r="CJ678" s="341"/>
      <c r="CK678" s="341"/>
      <c r="CL678" s="341"/>
      <c r="CM678" s="341"/>
      <c r="CN678" s="341"/>
      <c r="CO678" s="341"/>
      <c r="CP678" s="341"/>
      <c r="CQ678" s="341"/>
      <c r="CR678" s="341"/>
      <c r="CS678" s="341"/>
      <c r="CT678" s="341"/>
      <c r="CU678" s="341"/>
      <c r="CV678" s="341"/>
      <c r="CW678" s="341"/>
      <c r="CX678" s="341"/>
      <c r="CY678" s="341"/>
      <c r="CZ678" s="341"/>
    </row>
    <row r="679" s="345" customFormat="true" ht="25.15" customHeight="true" x14ac:dyDescent="0.2">
      <c r="C679" s="1077"/>
      <c r="D679" s="1078"/>
      <c r="E679" s="612"/>
      <c r="F679" s="612"/>
      <c r="G679" s="612"/>
      <c r="H679" s="1078" t="s">
        <v>297</v>
      </c>
      <c r="I679" s="1078"/>
      <c r="J679" s="658">
        <v>3.1279755283682986E-2</v>
      </c>
      <c r="K679" s="612"/>
      <c r="L679" s="612"/>
      <c r="M679" s="1078" t="s">
        <v>297</v>
      </c>
      <c r="N679" s="1078"/>
      <c r="O679" s="659">
        <v>5.2893160379544099E-2</v>
      </c>
      <c r="P679" s="612"/>
      <c r="Q679" s="612"/>
      <c r="Z679" s="338"/>
      <c r="AA679" s="338"/>
      <c r="AB679" s="338"/>
      <c r="AC679" s="338"/>
      <c r="AD679" s="338"/>
      <c r="AE679" s="338"/>
      <c r="AF679" s="338"/>
      <c r="AG679" s="338"/>
      <c r="AH679" s="338"/>
      <c r="AI679" s="338"/>
      <c r="AJ679" s="338"/>
      <c r="AK679" s="338"/>
      <c r="AL679" s="338"/>
      <c r="AM679" s="338"/>
      <c r="AN679" s="338"/>
      <c r="AO679" s="338"/>
      <c r="AP679" s="338"/>
      <c r="AQ679" s="338"/>
      <c r="AR679" s="338"/>
      <c r="AS679" s="338"/>
      <c r="AT679" s="338"/>
      <c r="AU679" s="338"/>
      <c r="AV679" s="338"/>
      <c r="AW679" s="338"/>
      <c r="AX679" s="338"/>
      <c r="AY679" s="338"/>
      <c r="AZ679" s="338"/>
      <c r="BA679" s="341"/>
      <c r="BB679" s="420"/>
      <c r="BC679" s="341"/>
      <c r="BD679" s="341"/>
      <c r="BE679" s="341"/>
      <c r="BF679" s="341"/>
      <c r="BG679" s="341"/>
      <c r="BH679" s="341"/>
      <c r="BI679" s="341"/>
      <c r="BJ679" s="341"/>
      <c r="BK679" s="341"/>
      <c r="BL679" s="341"/>
      <c r="BM679" s="341"/>
      <c r="BN679" s="341"/>
      <c r="BO679" s="341"/>
      <c r="BP679" s="341"/>
      <c r="BQ679" s="341"/>
      <c r="BR679" s="341"/>
      <c r="BS679" s="341"/>
      <c r="BT679" s="341"/>
      <c r="BU679" s="341"/>
      <c r="BV679" s="341"/>
      <c r="BW679" s="341"/>
      <c r="BX679" s="341"/>
      <c r="BY679" s="341"/>
      <c r="BZ679" s="341"/>
      <c r="CA679" s="341"/>
      <c r="CB679" s="341"/>
      <c r="CC679" s="341"/>
      <c r="CD679" s="341"/>
      <c r="CE679" s="341"/>
      <c r="CF679" s="341"/>
      <c r="CG679" s="341"/>
      <c r="CH679" s="341"/>
      <c r="CI679" s="341"/>
      <c r="CJ679" s="341"/>
      <c r="CK679" s="341"/>
      <c r="CL679" s="341"/>
      <c r="CM679" s="341"/>
      <c r="CN679" s="341"/>
      <c r="CO679" s="341"/>
      <c r="CP679" s="341"/>
      <c r="CQ679" s="341"/>
      <c r="CR679" s="341"/>
      <c r="CS679" s="341"/>
      <c r="CT679" s="341"/>
      <c r="CU679" s="341"/>
      <c r="CV679" s="341"/>
      <c r="CW679" s="341"/>
      <c r="CX679" s="341"/>
      <c r="CY679" s="341"/>
      <c r="CZ679" s="341"/>
    </row>
    <row r="680" s="345" customFormat="true" ht="25.15" customHeight="true" x14ac:dyDescent="0.2">
      <c r="C680" s="1077"/>
      <c r="D680" s="1078"/>
      <c r="E680" s="612"/>
      <c r="F680" s="612"/>
      <c r="G680" s="612"/>
      <c r="H680" s="1078" t="s">
        <v>305</v>
      </c>
      <c r="I680" s="1078"/>
      <c r="J680" s="658">
        <v>-2.5846734802902352E-2</v>
      </c>
      <c r="K680" s="612"/>
      <c r="L680" s="612"/>
      <c r="M680" s="1078" t="s">
        <v>305</v>
      </c>
      <c r="N680" s="1078"/>
      <c r="O680" s="659">
        <v>-2.3711132989750545E-2</v>
      </c>
      <c r="P680" s="612"/>
      <c r="Q680" s="612"/>
      <c r="Z680" s="338"/>
      <c r="AA680" s="338"/>
      <c r="AB680" s="338"/>
      <c r="AC680" s="338"/>
      <c r="AD680" s="338"/>
      <c r="AE680" s="338"/>
      <c r="AF680" s="338"/>
      <c r="AG680" s="338"/>
      <c r="AH680" s="338"/>
      <c r="AI680" s="338"/>
      <c r="AJ680" s="338"/>
      <c r="AK680" s="338"/>
      <c r="AL680" s="338"/>
      <c r="AM680" s="338"/>
      <c r="AN680" s="338"/>
      <c r="AO680" s="338"/>
      <c r="AP680" s="338"/>
      <c r="AQ680" s="338"/>
      <c r="AR680" s="338"/>
      <c r="AS680" s="338"/>
      <c r="AT680" s="338"/>
      <c r="AU680" s="338"/>
      <c r="AV680" s="338"/>
      <c r="AW680" s="338"/>
      <c r="AX680" s="338"/>
      <c r="AY680" s="338"/>
      <c r="AZ680" s="338"/>
      <c r="BA680" s="341"/>
      <c r="BB680" s="420"/>
      <c r="BC680" s="341"/>
      <c r="BD680" s="341"/>
      <c r="BE680" s="341"/>
      <c r="BF680" s="341"/>
      <c r="BG680" s="341"/>
      <c r="BH680" s="341"/>
      <c r="BI680" s="341"/>
      <c r="BJ680" s="341"/>
      <c r="BK680" s="341"/>
      <c r="BL680" s="341"/>
      <c r="BM680" s="341"/>
      <c r="BN680" s="341"/>
      <c r="BO680" s="341"/>
      <c r="BP680" s="341"/>
      <c r="BQ680" s="341"/>
      <c r="BR680" s="341"/>
      <c r="BS680" s="341"/>
      <c r="BT680" s="341"/>
      <c r="BU680" s="341"/>
      <c r="BV680" s="341"/>
      <c r="BW680" s="341"/>
      <c r="BX680" s="341"/>
      <c r="BY680" s="341"/>
      <c r="BZ680" s="341"/>
      <c r="CA680" s="341"/>
      <c r="CB680" s="341"/>
      <c r="CC680" s="341"/>
      <c r="CD680" s="341"/>
      <c r="CE680" s="341"/>
      <c r="CF680" s="341"/>
      <c r="CG680" s="341"/>
      <c r="CH680" s="341"/>
      <c r="CI680" s="341"/>
      <c r="CJ680" s="341"/>
      <c r="CK680" s="341"/>
      <c r="CL680" s="341"/>
      <c r="CM680" s="341"/>
      <c r="CN680" s="341"/>
      <c r="CO680" s="341"/>
      <c r="CP680" s="341"/>
      <c r="CQ680" s="341"/>
      <c r="CR680" s="341"/>
      <c r="CS680" s="341"/>
      <c r="CT680" s="341"/>
      <c r="CU680" s="341"/>
      <c r="CV680" s="341"/>
      <c r="CW680" s="341"/>
      <c r="CX680" s="341"/>
      <c r="CY680" s="341"/>
      <c r="CZ680" s="341"/>
    </row>
    <row r="681" s="345" customFormat="true" ht="25.15" customHeight="true" x14ac:dyDescent="0.2">
      <c r="C681" s="1077"/>
      <c r="D681" s="1078"/>
      <c r="E681" s="612"/>
      <c r="F681" s="612"/>
      <c r="G681" s="612"/>
      <c r="H681" s="1078" t="s">
        <v>317</v>
      </c>
      <c r="I681" s="1078"/>
      <c r="J681" s="658">
        <v>-1.391387749757083E-2</v>
      </c>
      <c r="K681" s="612"/>
      <c r="L681" s="612"/>
      <c r="M681" s="1078" t="s">
        <v>317</v>
      </c>
      <c r="N681" s="1078"/>
      <c r="O681" s="659">
        <v>-2.3550963296891457E-2</v>
      </c>
      <c r="P681" s="612"/>
      <c r="Q681" s="612"/>
      <c r="Z681" s="338"/>
      <c r="AA681" s="338"/>
      <c r="AB681" s="338"/>
      <c r="AC681" s="338"/>
      <c r="AD681" s="338"/>
      <c r="AE681" s="338"/>
      <c r="AF681" s="338"/>
      <c r="AG681" s="338"/>
      <c r="AH681" s="338"/>
      <c r="AI681" s="338"/>
      <c r="AJ681" s="338"/>
      <c r="AK681" s="338"/>
      <c r="AL681" s="338"/>
      <c r="AM681" s="338"/>
      <c r="AN681" s="338"/>
      <c r="AO681" s="338"/>
      <c r="AP681" s="338"/>
      <c r="AQ681" s="338"/>
      <c r="AR681" s="338"/>
      <c r="AS681" s="338"/>
      <c r="AT681" s="338"/>
      <c r="AU681" s="338"/>
      <c r="AV681" s="338"/>
      <c r="AW681" s="338"/>
      <c r="AX681" s="338"/>
      <c r="AY681" s="338"/>
      <c r="AZ681" s="338"/>
      <c r="BA681" s="341"/>
      <c r="BB681" s="420"/>
      <c r="BC681" s="341"/>
      <c r="BD681" s="341"/>
      <c r="BE681" s="341"/>
      <c r="BF681" s="341"/>
      <c r="BG681" s="341"/>
      <c r="BH681" s="341"/>
      <c r="BI681" s="341"/>
      <c r="BJ681" s="341"/>
      <c r="BK681" s="341"/>
      <c r="BL681" s="341"/>
      <c r="BM681" s="341"/>
      <c r="BN681" s="341"/>
      <c r="BO681" s="341"/>
      <c r="BP681" s="341"/>
      <c r="BQ681" s="341"/>
      <c r="BR681" s="341"/>
      <c r="BS681" s="341"/>
      <c r="BT681" s="341"/>
      <c r="BU681" s="341"/>
      <c r="BV681" s="341"/>
      <c r="BW681" s="341"/>
      <c r="BX681" s="341"/>
      <c r="BY681" s="341"/>
      <c r="BZ681" s="341"/>
      <c r="CA681" s="341"/>
      <c r="CB681" s="341"/>
      <c r="CC681" s="341"/>
      <c r="CD681" s="341"/>
      <c r="CE681" s="341"/>
      <c r="CF681" s="341"/>
      <c r="CG681" s="341"/>
      <c r="CH681" s="341"/>
      <c r="CI681" s="341"/>
      <c r="CJ681" s="341"/>
      <c r="CK681" s="341"/>
      <c r="CL681" s="341"/>
      <c r="CM681" s="341"/>
      <c r="CN681" s="341"/>
      <c r="CO681" s="341"/>
      <c r="CP681" s="341"/>
      <c r="CQ681" s="341"/>
      <c r="CR681" s="341"/>
      <c r="CS681" s="341"/>
      <c r="CT681" s="341"/>
      <c r="CU681" s="341"/>
      <c r="CV681" s="341"/>
      <c r="CW681" s="341"/>
      <c r="CX681" s="341"/>
      <c r="CY681" s="341"/>
      <c r="CZ681" s="341"/>
    </row>
    <row r="682" s="345" customFormat="true" ht="25.15" customHeight="true" x14ac:dyDescent="0.2">
      <c r="C682" s="1077"/>
      <c r="D682" s="1078"/>
      <c r="E682" s="612"/>
      <c r="F682" s="612"/>
      <c r="G682" s="612"/>
      <c r="H682" s="1078" t="s">
        <v>332</v>
      </c>
      <c r="I682" s="1078"/>
      <c r="J682" s="661">
        <v>-8.4255622000743297E-3</v>
      </c>
      <c r="K682" s="612"/>
      <c r="L682" s="612"/>
      <c r="M682" s="1078" t="s">
        <v>332</v>
      </c>
      <c r="N682" s="1078"/>
      <c r="O682" s="662">
        <v>-1.2010361856082816E-2</v>
      </c>
      <c r="P682" s="612"/>
      <c r="Q682" s="612"/>
      <c r="Z682" s="338"/>
      <c r="AA682" s="338"/>
      <c r="AB682" s="338"/>
      <c r="AC682" s="338"/>
      <c r="AD682" s="338"/>
      <c r="AE682" s="338"/>
      <c r="AF682" s="338"/>
      <c r="AG682" s="338"/>
      <c r="AH682" s="338"/>
      <c r="AI682" s="338"/>
      <c r="AJ682" s="338"/>
      <c r="AK682" s="338"/>
      <c r="AL682" s="338"/>
      <c r="AM682" s="338"/>
      <c r="AN682" s="338"/>
      <c r="AO682" s="338"/>
      <c r="AP682" s="338"/>
      <c r="AQ682" s="338"/>
      <c r="AR682" s="338"/>
      <c r="AS682" s="338"/>
      <c r="AT682" s="338"/>
      <c r="AU682" s="338"/>
      <c r="AV682" s="338"/>
      <c r="AW682" s="338"/>
      <c r="AX682" s="338"/>
      <c r="AY682" s="338"/>
      <c r="AZ682" s="338"/>
      <c r="BA682" s="341"/>
      <c r="BB682" s="420"/>
      <c r="BC682" s="341"/>
      <c r="BD682" s="341"/>
      <c r="BE682" s="341"/>
      <c r="BF682" s="341"/>
      <c r="BG682" s="341"/>
      <c r="BH682" s="341"/>
      <c r="BI682" s="341"/>
      <c r="BJ682" s="341"/>
      <c r="BK682" s="341"/>
      <c r="BL682" s="341"/>
      <c r="BM682" s="341"/>
      <c r="BN682" s="341"/>
      <c r="BO682" s="341"/>
      <c r="BP682" s="341"/>
      <c r="BQ682" s="341"/>
      <c r="BR682" s="341"/>
      <c r="BS682" s="341"/>
      <c r="BT682" s="341"/>
      <c r="BU682" s="341"/>
      <c r="BV682" s="341"/>
      <c r="BW682" s="341"/>
      <c r="BX682" s="341"/>
      <c r="BY682" s="341"/>
      <c r="BZ682" s="341"/>
      <c r="CA682" s="341"/>
      <c r="CB682" s="341"/>
      <c r="CC682" s="341"/>
      <c r="CD682" s="341"/>
      <c r="CE682" s="341"/>
      <c r="CF682" s="341"/>
      <c r="CG682" s="341"/>
      <c r="CH682" s="341"/>
      <c r="CI682" s="341"/>
      <c r="CJ682" s="341"/>
      <c r="CK682" s="341"/>
      <c r="CL682" s="341"/>
      <c r="CM682" s="341"/>
      <c r="CN682" s="341"/>
      <c r="CO682" s="341"/>
      <c r="CP682" s="341"/>
      <c r="CQ682" s="341"/>
      <c r="CR682" s="341"/>
      <c r="CS682" s="341"/>
      <c r="CT682" s="341"/>
      <c r="CU682" s="341"/>
      <c r="CV682" s="341"/>
      <c r="CW682" s="341"/>
      <c r="CX682" s="341"/>
      <c r="CY682" s="341"/>
      <c r="CZ682" s="341"/>
    </row>
    <row r="683" s="345" customFormat="true" ht="25.15" customHeight="true" x14ac:dyDescent="0.2">
      <c r="C683" s="1077"/>
      <c r="D683" s="1078"/>
      <c r="E683" s="612"/>
      <c r="F683" s="612"/>
      <c r="G683" s="612"/>
      <c r="H683" s="1078"/>
      <c r="I683" s="1078"/>
      <c r="J683" s="612"/>
      <c r="K683" s="612"/>
      <c r="L683" s="612"/>
      <c r="M683" s="1078"/>
      <c r="N683" s="1078"/>
      <c r="O683" s="612"/>
      <c r="P683" s="612"/>
      <c r="Q683" s="612"/>
      <c r="Z683" s="338"/>
      <c r="AA683" s="338"/>
      <c r="AB683" s="338"/>
      <c r="AC683" s="338"/>
      <c r="AD683" s="338"/>
      <c r="AE683" s="338"/>
      <c r="AF683" s="338"/>
      <c r="AG683" s="338"/>
      <c r="AH683" s="338"/>
      <c r="AI683" s="338"/>
      <c r="AJ683" s="338"/>
      <c r="AK683" s="338"/>
      <c r="AL683" s="338"/>
      <c r="AM683" s="338"/>
      <c r="AN683" s="338"/>
      <c r="AO683" s="338"/>
      <c r="AP683" s="338"/>
      <c r="AQ683" s="338"/>
      <c r="AR683" s="338"/>
      <c r="AS683" s="338"/>
      <c r="AT683" s="338"/>
      <c r="AU683" s="338"/>
      <c r="AV683" s="338"/>
      <c r="AW683" s="338"/>
      <c r="AX683" s="338"/>
      <c r="AY683" s="338"/>
      <c r="AZ683" s="338"/>
      <c r="BA683" s="341"/>
      <c r="BB683" s="420"/>
      <c r="BC683" s="341"/>
      <c r="BD683" s="341"/>
      <c r="BE683" s="341"/>
      <c r="BF683" s="341"/>
      <c r="BG683" s="341"/>
      <c r="BH683" s="341"/>
      <c r="BI683" s="341"/>
      <c r="BJ683" s="341"/>
      <c r="BK683" s="341"/>
      <c r="BL683" s="341"/>
      <c r="BM683" s="341"/>
      <c r="BN683" s="341"/>
      <c r="BO683" s="341"/>
      <c r="BP683" s="341"/>
      <c r="BQ683" s="341"/>
      <c r="BR683" s="341"/>
      <c r="BS683" s="341"/>
      <c r="BT683" s="341"/>
      <c r="BU683" s="341"/>
      <c r="BV683" s="341"/>
      <c r="BW683" s="341"/>
      <c r="BX683" s="341"/>
      <c r="BY683" s="341"/>
      <c r="BZ683" s="341"/>
      <c r="CA683" s="341"/>
      <c r="CB683" s="341"/>
      <c r="CC683" s="341"/>
      <c r="CD683" s="341"/>
      <c r="CE683" s="341"/>
      <c r="CF683" s="341"/>
      <c r="CG683" s="341"/>
      <c r="CH683" s="341"/>
      <c r="CI683" s="341"/>
      <c r="CJ683" s="341"/>
      <c r="CK683" s="341"/>
      <c r="CL683" s="341"/>
      <c r="CM683" s="341"/>
      <c r="CN683" s="341"/>
      <c r="CO683" s="341"/>
      <c r="CP683" s="341"/>
      <c r="CQ683" s="341"/>
      <c r="CR683" s="341"/>
      <c r="CS683" s="341"/>
      <c r="CT683" s="341"/>
      <c r="CU683" s="341"/>
      <c r="CV683" s="341"/>
      <c r="CW683" s="341"/>
      <c r="CX683" s="341"/>
      <c r="CY683" s="341"/>
      <c r="CZ683" s="341"/>
    </row>
    <row r="684" s="345" customFormat="true" ht="25.15" customHeight="true" x14ac:dyDescent="0.2">
      <c r="C684" s="1077"/>
      <c r="D684" s="1078"/>
      <c r="E684" s="612"/>
      <c r="F684" s="612"/>
      <c r="G684" s="612"/>
      <c r="H684" s="1078"/>
      <c r="I684" s="1078"/>
      <c r="J684" s="612"/>
      <c r="K684" s="612"/>
      <c r="L684" s="612"/>
      <c r="M684" s="1078"/>
      <c r="N684" s="1078"/>
      <c r="O684" s="612"/>
      <c r="P684" s="612"/>
      <c r="Q684" s="612"/>
      <c r="Z684" s="338"/>
      <c r="AA684" s="338"/>
      <c r="AB684" s="338"/>
      <c r="AC684" s="338"/>
      <c r="AD684" s="338"/>
      <c r="AE684" s="338"/>
      <c r="AF684" s="338"/>
      <c r="AG684" s="338"/>
      <c r="AH684" s="338"/>
      <c r="AI684" s="338"/>
      <c r="AJ684" s="338"/>
      <c r="AK684" s="338"/>
      <c r="AL684" s="338"/>
      <c r="AM684" s="338"/>
      <c r="AN684" s="338"/>
      <c r="AO684" s="338"/>
      <c r="AP684" s="338"/>
      <c r="AQ684" s="338"/>
      <c r="AR684" s="338"/>
      <c r="AS684" s="338"/>
      <c r="AT684" s="338"/>
      <c r="AU684" s="338"/>
      <c r="AV684" s="338"/>
      <c r="AW684" s="338"/>
      <c r="AX684" s="338"/>
      <c r="AY684" s="338"/>
      <c r="AZ684" s="338"/>
      <c r="BA684" s="341"/>
      <c r="BB684" s="420"/>
      <c r="BC684" s="341"/>
      <c r="BD684" s="341"/>
      <c r="BE684" s="341"/>
      <c r="BF684" s="341"/>
      <c r="BG684" s="341"/>
      <c r="BH684" s="341"/>
      <c r="BI684" s="341"/>
      <c r="BJ684" s="341"/>
      <c r="BK684" s="341"/>
      <c r="BL684" s="341"/>
      <c r="BM684" s="341"/>
      <c r="BN684" s="341"/>
      <c r="BO684" s="341"/>
      <c r="BP684" s="341"/>
      <c r="BQ684" s="341"/>
      <c r="BR684" s="341"/>
      <c r="BS684" s="341"/>
      <c r="BT684" s="341"/>
      <c r="BU684" s="341"/>
      <c r="BV684" s="341"/>
      <c r="BW684" s="341"/>
      <c r="BX684" s="341"/>
      <c r="BY684" s="341"/>
      <c r="BZ684" s="341"/>
      <c r="CA684" s="341"/>
      <c r="CB684" s="341"/>
      <c r="CC684" s="341"/>
      <c r="CD684" s="341"/>
      <c r="CE684" s="341"/>
      <c r="CF684" s="341"/>
      <c r="CG684" s="341"/>
      <c r="CH684" s="341"/>
      <c r="CI684" s="341"/>
      <c r="CJ684" s="341"/>
      <c r="CK684" s="341"/>
      <c r="CL684" s="341"/>
      <c r="CM684" s="341"/>
      <c r="CN684" s="341"/>
      <c r="CO684" s="341"/>
      <c r="CP684" s="341"/>
      <c r="CQ684" s="341"/>
      <c r="CR684" s="341"/>
      <c r="CS684" s="341"/>
      <c r="CT684" s="341"/>
      <c r="CU684" s="341"/>
      <c r="CV684" s="341"/>
      <c r="CW684" s="341"/>
      <c r="CX684" s="341"/>
      <c r="CY684" s="341"/>
      <c r="CZ684" s="341"/>
    </row>
    <row r="685" s="345" customFormat="true" ht="25.15" customHeight="true" x14ac:dyDescent="0.2">
      <c r="C685" s="1077"/>
      <c r="D685" s="1078"/>
      <c r="E685" s="612"/>
      <c r="F685" s="612"/>
      <c r="G685" s="612"/>
      <c r="H685" s="1078" t="s">
        <v>239</v>
      </c>
      <c r="I685" s="1078"/>
      <c r="J685" s="1078"/>
      <c r="K685" s="612"/>
      <c r="L685" s="612"/>
      <c r="M685" s="1078" t="s">
        <v>239</v>
      </c>
      <c r="N685" s="1078"/>
      <c r="O685" s="1078"/>
      <c r="P685" s="612"/>
      <c r="Q685" s="612"/>
      <c r="Z685" s="338"/>
      <c r="AA685" s="338"/>
      <c r="AB685" s="338"/>
      <c r="AC685" s="338"/>
      <c r="AD685" s="338"/>
      <c r="AE685" s="338"/>
      <c r="AF685" s="338"/>
      <c r="AG685" s="338"/>
      <c r="AH685" s="338"/>
      <c r="AI685" s="338"/>
      <c r="AJ685" s="338"/>
      <c r="AK685" s="338"/>
      <c r="AL685" s="338"/>
      <c r="AM685" s="338"/>
      <c r="AN685" s="338"/>
      <c r="AO685" s="338"/>
      <c r="AP685" s="338"/>
      <c r="AQ685" s="338"/>
      <c r="AR685" s="338"/>
      <c r="AS685" s="338"/>
      <c r="AT685" s="338"/>
      <c r="AU685" s="338"/>
      <c r="AV685" s="338"/>
      <c r="AW685" s="338"/>
      <c r="AX685" s="338"/>
      <c r="AY685" s="338"/>
      <c r="AZ685" s="338"/>
      <c r="BA685" s="341"/>
      <c r="BB685" s="420"/>
      <c r="BC685" s="341"/>
      <c r="BD685" s="341"/>
      <c r="BE685" s="341"/>
      <c r="BF685" s="341"/>
      <c r="BG685" s="341"/>
      <c r="BH685" s="341"/>
      <c r="BI685" s="341"/>
      <c r="BJ685" s="341"/>
      <c r="BK685" s="341"/>
      <c r="BL685" s="341"/>
      <c r="BM685" s="341"/>
      <c r="BN685" s="341"/>
      <c r="BO685" s="341"/>
      <c r="BP685" s="341"/>
      <c r="BQ685" s="341"/>
      <c r="BR685" s="341"/>
      <c r="BS685" s="341"/>
      <c r="BT685" s="341"/>
      <c r="BU685" s="341"/>
      <c r="BV685" s="341"/>
      <c r="BW685" s="341"/>
      <c r="BX685" s="341"/>
      <c r="BY685" s="341"/>
      <c r="BZ685" s="341"/>
      <c r="CA685" s="341"/>
      <c r="CB685" s="341"/>
      <c r="CC685" s="341"/>
      <c r="CD685" s="341"/>
      <c r="CE685" s="341"/>
      <c r="CF685" s="341"/>
      <c r="CG685" s="341"/>
      <c r="CH685" s="341"/>
      <c r="CI685" s="341"/>
      <c r="CJ685" s="341"/>
      <c r="CK685" s="341"/>
      <c r="CL685" s="341"/>
      <c r="CM685" s="341"/>
      <c r="CN685" s="341"/>
      <c r="CO685" s="341"/>
      <c r="CP685" s="341"/>
      <c r="CQ685" s="341"/>
      <c r="CR685" s="341"/>
      <c r="CS685" s="341"/>
      <c r="CT685" s="341"/>
      <c r="CU685" s="341"/>
      <c r="CV685" s="341"/>
      <c r="CW685" s="341"/>
      <c r="CX685" s="341"/>
      <c r="CY685" s="341"/>
      <c r="CZ685" s="341"/>
    </row>
    <row r="686" s="345" customFormat="true" ht="25.15" customHeight="true" x14ac:dyDescent="0.2">
      <c r="C686" s="1077"/>
      <c r="D686" s="1078"/>
      <c r="E686" s="612"/>
      <c r="F686" s="612"/>
      <c r="G686" s="612"/>
      <c r="H686" s="1078" t="s">
        <v>207</v>
      </c>
      <c r="I686" s="1078"/>
      <c r="J686" s="677" t="s">
        <v>208</v>
      </c>
      <c r="K686" s="612"/>
      <c r="L686" s="612"/>
      <c r="M686" s="1078" t="s">
        <v>207</v>
      </c>
      <c r="N686" s="1078"/>
      <c r="O686" s="678" t="s">
        <v>208</v>
      </c>
      <c r="P686" s="612"/>
      <c r="Q686" s="612"/>
      <c r="Z686" s="338"/>
      <c r="AA686" s="338"/>
      <c r="AB686" s="338"/>
      <c r="AC686" s="338"/>
      <c r="AD686" s="338"/>
      <c r="AE686" s="338"/>
      <c r="AF686" s="338"/>
      <c r="AG686" s="338"/>
      <c r="AH686" s="338"/>
      <c r="AI686" s="338"/>
      <c r="AJ686" s="338"/>
      <c r="AK686" s="338"/>
      <c r="AL686" s="338"/>
      <c r="AM686" s="338"/>
      <c r="AN686" s="338"/>
      <c r="AO686" s="338"/>
      <c r="AP686" s="338"/>
      <c r="AQ686" s="338"/>
      <c r="AR686" s="338"/>
      <c r="AS686" s="338"/>
      <c r="AT686" s="338"/>
      <c r="AU686" s="338"/>
      <c r="AV686" s="338"/>
      <c r="AW686" s="338"/>
      <c r="AX686" s="338"/>
      <c r="AY686" s="338"/>
      <c r="AZ686" s="338"/>
      <c r="BA686" s="341"/>
      <c r="BB686" s="420"/>
      <c r="BC686" s="341"/>
      <c r="BD686" s="341"/>
      <c r="BE686" s="341"/>
      <c r="BF686" s="341"/>
      <c r="BG686" s="341"/>
      <c r="BH686" s="341"/>
      <c r="BI686" s="341"/>
      <c r="BJ686" s="341"/>
      <c r="BK686" s="341"/>
      <c r="BL686" s="341"/>
      <c r="BM686" s="341"/>
      <c r="BN686" s="341"/>
      <c r="BO686" s="341"/>
      <c r="BP686" s="341"/>
      <c r="BQ686" s="341"/>
      <c r="BR686" s="341"/>
      <c r="BS686" s="341"/>
      <c r="BT686" s="341"/>
      <c r="BU686" s="341"/>
      <c r="BV686" s="341"/>
      <c r="BW686" s="341"/>
      <c r="BX686" s="341"/>
      <c r="BY686" s="341"/>
      <c r="BZ686" s="341"/>
      <c r="CA686" s="341"/>
      <c r="CB686" s="341"/>
      <c r="CC686" s="341"/>
      <c r="CD686" s="341"/>
      <c r="CE686" s="341"/>
      <c r="CF686" s="341"/>
      <c r="CG686" s="341"/>
      <c r="CH686" s="341"/>
      <c r="CI686" s="341"/>
      <c r="CJ686" s="341"/>
      <c r="CK686" s="341"/>
      <c r="CL686" s="341"/>
      <c r="CM686" s="341"/>
      <c r="CN686" s="341"/>
      <c r="CO686" s="341"/>
      <c r="CP686" s="341"/>
      <c r="CQ686" s="341"/>
      <c r="CR686" s="341"/>
      <c r="CS686" s="341"/>
      <c r="CT686" s="341"/>
      <c r="CU686" s="341"/>
      <c r="CV686" s="341"/>
      <c r="CW686" s="341"/>
      <c r="CX686" s="341"/>
      <c r="CY686" s="341"/>
      <c r="CZ686" s="341"/>
    </row>
    <row r="687" s="345" customFormat="true" ht="25.15" customHeight="true" x14ac:dyDescent="0.2">
      <c r="C687" s="1077"/>
      <c r="D687" s="1078"/>
      <c r="E687" s="612"/>
      <c r="F687" s="612"/>
      <c r="G687" s="612"/>
      <c r="H687" s="1078" t="s">
        <v>208</v>
      </c>
      <c r="I687" s="1078"/>
      <c r="J687" s="679">
        <v>1</v>
      </c>
      <c r="K687" s="612"/>
      <c r="L687" s="612"/>
      <c r="M687" s="1078" t="s">
        <v>208</v>
      </c>
      <c r="N687" s="1078"/>
      <c r="O687" s="680">
        <v>1</v>
      </c>
      <c r="P687" s="612"/>
      <c r="Q687" s="612"/>
      <c r="Z687" s="338"/>
      <c r="AA687" s="338"/>
      <c r="AB687" s="338"/>
      <c r="AC687" s="338"/>
      <c r="AD687" s="338"/>
      <c r="AE687" s="338"/>
      <c r="AF687" s="338"/>
      <c r="AG687" s="338"/>
      <c r="AH687" s="338"/>
      <c r="AI687" s="338"/>
      <c r="AJ687" s="338"/>
      <c r="AK687" s="338"/>
      <c r="AL687" s="338"/>
      <c r="AM687" s="338"/>
      <c r="AN687" s="338"/>
      <c r="AO687" s="338"/>
      <c r="AP687" s="338"/>
      <c r="AQ687" s="338"/>
      <c r="AR687" s="338"/>
      <c r="AS687" s="338"/>
      <c r="AT687" s="338"/>
      <c r="AU687" s="338"/>
      <c r="AV687" s="338"/>
      <c r="AW687" s="338"/>
      <c r="AX687" s="338"/>
      <c r="AY687" s="338"/>
      <c r="AZ687" s="338"/>
      <c r="BA687" s="341"/>
      <c r="BB687" s="420"/>
      <c r="BC687" s="341"/>
      <c r="BD687" s="341"/>
      <c r="BE687" s="341"/>
      <c r="BF687" s="341"/>
      <c r="BG687" s="341"/>
      <c r="BH687" s="341"/>
      <c r="BI687" s="341"/>
      <c r="BJ687" s="341"/>
      <c r="BK687" s="341"/>
      <c r="BL687" s="341"/>
      <c r="BM687" s="341"/>
      <c r="BN687" s="341"/>
      <c r="BO687" s="341"/>
      <c r="BP687" s="341"/>
      <c r="BQ687" s="341"/>
      <c r="BR687" s="341"/>
      <c r="BS687" s="341"/>
      <c r="BT687" s="341"/>
      <c r="BU687" s="341"/>
      <c r="BV687" s="341"/>
      <c r="BW687" s="341"/>
      <c r="BX687" s="341"/>
      <c r="BY687" s="341"/>
      <c r="BZ687" s="341"/>
      <c r="CA687" s="341"/>
      <c r="CB687" s="341"/>
      <c r="CC687" s="341"/>
      <c r="CD687" s="341"/>
      <c r="CE687" s="341"/>
      <c r="CF687" s="341"/>
      <c r="CG687" s="341"/>
      <c r="CH687" s="341"/>
      <c r="CI687" s="341"/>
      <c r="CJ687" s="341"/>
      <c r="CK687" s="341"/>
      <c r="CL687" s="341"/>
      <c r="CM687" s="341"/>
      <c r="CN687" s="341"/>
      <c r="CO687" s="341"/>
      <c r="CP687" s="341"/>
      <c r="CQ687" s="341"/>
      <c r="CR687" s="341"/>
      <c r="CS687" s="341"/>
      <c r="CT687" s="341"/>
      <c r="CU687" s="341"/>
      <c r="CV687" s="341"/>
      <c r="CW687" s="341"/>
      <c r="CX687" s="341"/>
      <c r="CY687" s="341"/>
      <c r="CZ687" s="341"/>
    </row>
    <row r="688" s="345" customFormat="true" ht="25.15" customHeight="true" x14ac:dyDescent="0.2">
      <c r="C688" s="1077"/>
      <c r="D688" s="1078"/>
      <c r="E688" s="612"/>
      <c r="F688" s="612"/>
      <c r="G688" s="612"/>
      <c r="H688" s="1078"/>
      <c r="I688" s="1078"/>
      <c r="J688" s="612"/>
      <c r="K688" s="612"/>
      <c r="L688" s="612"/>
      <c r="M688" s="1078"/>
      <c r="N688" s="1078"/>
      <c r="O688" s="612"/>
      <c r="P688" s="612"/>
      <c r="Q688" s="612"/>
      <c r="Z688" s="338"/>
      <c r="AA688" s="338"/>
      <c r="AB688" s="338"/>
      <c r="AC688" s="338"/>
      <c r="AD688" s="338"/>
      <c r="AE688" s="338"/>
      <c r="AF688" s="338"/>
      <c r="AG688" s="338"/>
      <c r="AH688" s="338"/>
      <c r="AI688" s="338"/>
      <c r="AJ688" s="338"/>
      <c r="AK688" s="338"/>
      <c r="AL688" s="338"/>
      <c r="AM688" s="338"/>
      <c r="AN688" s="338"/>
      <c r="AO688" s="338"/>
      <c r="AP688" s="338"/>
      <c r="AQ688" s="338"/>
      <c r="AR688" s="338"/>
      <c r="AS688" s="338"/>
      <c r="AT688" s="338"/>
      <c r="AU688" s="338"/>
      <c r="AV688" s="338"/>
      <c r="AW688" s="338"/>
      <c r="AX688" s="338"/>
      <c r="AY688" s="338"/>
      <c r="AZ688" s="338"/>
      <c r="BA688" s="341"/>
      <c r="BB688" s="420"/>
      <c r="BC688" s="341"/>
      <c r="BD688" s="341"/>
      <c r="BE688" s="341"/>
      <c r="BF688" s="341"/>
      <c r="BG688" s="341"/>
      <c r="BH688" s="341"/>
      <c r="BI688" s="341"/>
      <c r="BJ688" s="341"/>
      <c r="BK688" s="341"/>
      <c r="BL688" s="341"/>
      <c r="BM688" s="341"/>
      <c r="BN688" s="341"/>
      <c r="BO688" s="341"/>
      <c r="BP688" s="341"/>
      <c r="BQ688" s="341"/>
      <c r="BR688" s="341"/>
      <c r="BS688" s="341"/>
      <c r="BT688" s="341"/>
      <c r="BU688" s="341"/>
      <c r="BV688" s="341"/>
      <c r="BW688" s="341"/>
      <c r="BX688" s="341"/>
      <c r="BY688" s="341"/>
      <c r="BZ688" s="341"/>
      <c r="CA688" s="341"/>
      <c r="CB688" s="341"/>
      <c r="CC688" s="341"/>
      <c r="CD688" s="341"/>
      <c r="CE688" s="341"/>
      <c r="CF688" s="341"/>
      <c r="CG688" s="341"/>
      <c r="CH688" s="341"/>
      <c r="CI688" s="341"/>
      <c r="CJ688" s="341"/>
      <c r="CK688" s="341"/>
      <c r="CL688" s="341"/>
      <c r="CM688" s="341"/>
      <c r="CN688" s="341"/>
      <c r="CO688" s="341"/>
      <c r="CP688" s="341"/>
      <c r="CQ688" s="341"/>
      <c r="CR688" s="341"/>
      <c r="CS688" s="341"/>
      <c r="CT688" s="341"/>
      <c r="CU688" s="341"/>
      <c r="CV688" s="341"/>
      <c r="CW688" s="341"/>
      <c r="CX688" s="341"/>
      <c r="CY688" s="341"/>
      <c r="CZ688" s="341"/>
    </row>
    <row r="689" s="345" customFormat="true" ht="25.15" customHeight="true" x14ac:dyDescent="0.2">
      <c r="C689" s="1077"/>
      <c r="D689" s="1078"/>
      <c r="E689" s="609"/>
      <c r="F689" s="609"/>
      <c r="G689" s="609"/>
      <c r="H689" s="1077"/>
      <c r="I689" s="1078"/>
      <c r="J689" s="609"/>
      <c r="K689" s="609"/>
      <c r="L689" s="609"/>
      <c r="M689" s="1077"/>
      <c r="N689" s="1078"/>
      <c r="O689" s="609"/>
      <c r="P689" s="609"/>
      <c r="Q689" s="609"/>
      <c r="Z689" s="338"/>
      <c r="AA689" s="338"/>
      <c r="AB689" s="338"/>
      <c r="AC689" s="338"/>
      <c r="AD689" s="338"/>
      <c r="AE689" s="338"/>
      <c r="AF689" s="338"/>
      <c r="AG689" s="338"/>
      <c r="AH689" s="338"/>
      <c r="AI689" s="338"/>
      <c r="AJ689" s="338"/>
      <c r="AK689" s="338"/>
      <c r="AL689" s="338"/>
      <c r="AM689" s="338"/>
      <c r="AN689" s="338"/>
      <c r="AO689" s="338"/>
      <c r="AP689" s="338"/>
      <c r="AQ689" s="338"/>
      <c r="AR689" s="338"/>
      <c r="AS689" s="338"/>
      <c r="AT689" s="338"/>
      <c r="AU689" s="338"/>
      <c r="AV689" s="338"/>
      <c r="AW689" s="338"/>
      <c r="AX689" s="338"/>
      <c r="AY689" s="338"/>
      <c r="AZ689" s="338"/>
      <c r="BA689" s="341"/>
      <c r="BB689" s="420"/>
      <c r="BC689" s="341"/>
      <c r="BD689" s="341"/>
      <c r="BE689" s="341"/>
      <c r="BF689" s="341"/>
      <c r="BG689" s="341"/>
      <c r="BH689" s="341"/>
      <c r="BI689" s="341"/>
      <c r="BJ689" s="341"/>
      <c r="BK689" s="341"/>
      <c r="BL689" s="341"/>
      <c r="BM689" s="341"/>
      <c r="BN689" s="341"/>
      <c r="BO689" s="341"/>
      <c r="BP689" s="341"/>
      <c r="BQ689" s="341"/>
      <c r="BR689" s="341"/>
      <c r="BS689" s="341"/>
      <c r="BT689" s="341"/>
      <c r="BU689" s="341"/>
      <c r="BV689" s="341"/>
      <c r="BW689" s="341"/>
      <c r="BX689" s="341"/>
      <c r="BY689" s="341"/>
      <c r="BZ689" s="341"/>
      <c r="CA689" s="341"/>
      <c r="CB689" s="341"/>
      <c r="CC689" s="341"/>
      <c r="CD689" s="341"/>
      <c r="CE689" s="341"/>
      <c r="CF689" s="341"/>
      <c r="CG689" s="341"/>
      <c r="CH689" s="341"/>
      <c r="CI689" s="341"/>
      <c r="CJ689" s="341"/>
      <c r="CK689" s="341"/>
      <c r="CL689" s="341"/>
      <c r="CM689" s="341"/>
      <c r="CN689" s="341"/>
      <c r="CO689" s="341"/>
      <c r="CP689" s="341"/>
      <c r="CQ689" s="341"/>
      <c r="CR689" s="341"/>
      <c r="CS689" s="341"/>
      <c r="CT689" s="341"/>
      <c r="CU689" s="341"/>
      <c r="CV689" s="341"/>
      <c r="CW689" s="341"/>
      <c r="CX689" s="341"/>
      <c r="CY689" s="341"/>
      <c r="CZ689" s="341"/>
    </row>
    <row r="690" s="345" customFormat="true" ht="25.15" customHeight="true" x14ac:dyDescent="0.2">
      <c r="C690" s="1077"/>
      <c r="D690" s="1078"/>
      <c r="E690" s="609"/>
      <c r="F690" s="609"/>
      <c r="G690" s="609"/>
      <c r="H690" s="1077"/>
      <c r="I690" s="1078"/>
      <c r="J690" s="609"/>
      <c r="K690" s="609"/>
      <c r="L690" s="609"/>
      <c r="M690" s="1077"/>
      <c r="N690" s="1078"/>
      <c r="O690" s="609"/>
      <c r="P690" s="609"/>
      <c r="Q690" s="609"/>
      <c r="Z690" s="338"/>
      <c r="AA690" s="338"/>
      <c r="AB690" s="338"/>
      <c r="AC690" s="338"/>
      <c r="AD690" s="338"/>
      <c r="AE690" s="338"/>
      <c r="AF690" s="338"/>
      <c r="AG690" s="338"/>
      <c r="AH690" s="338"/>
      <c r="AI690" s="338"/>
      <c r="AJ690" s="338"/>
      <c r="AK690" s="338"/>
      <c r="AL690" s="338"/>
      <c r="AM690" s="338"/>
      <c r="AN690" s="338"/>
      <c r="AO690" s="338"/>
      <c r="AP690" s="338"/>
      <c r="AQ690" s="338"/>
      <c r="AR690" s="338"/>
      <c r="AS690" s="338"/>
      <c r="AT690" s="338"/>
      <c r="AU690" s="338"/>
      <c r="AV690" s="338"/>
      <c r="AW690" s="338"/>
      <c r="AX690" s="338"/>
      <c r="AY690" s="338"/>
      <c r="AZ690" s="338"/>
      <c r="BA690" s="341"/>
      <c r="BB690" s="420"/>
      <c r="BC690" s="341"/>
      <c r="BD690" s="341"/>
      <c r="BE690" s="341"/>
      <c r="BF690" s="341"/>
      <c r="BG690" s="341"/>
      <c r="BH690" s="341"/>
      <c r="BI690" s="341"/>
      <c r="BJ690" s="341"/>
      <c r="BK690" s="341"/>
      <c r="BL690" s="341"/>
      <c r="BM690" s="341"/>
      <c r="BN690" s="341"/>
      <c r="BO690" s="341"/>
      <c r="BP690" s="341"/>
      <c r="BQ690" s="341"/>
      <c r="BR690" s="341"/>
      <c r="BS690" s="341"/>
      <c r="BT690" s="341"/>
      <c r="BU690" s="341"/>
      <c r="BV690" s="341"/>
      <c r="BW690" s="341"/>
      <c r="BX690" s="341"/>
      <c r="BY690" s="341"/>
      <c r="BZ690" s="341"/>
      <c r="CA690" s="341"/>
      <c r="CB690" s="341"/>
      <c r="CC690" s="341"/>
      <c r="CD690" s="341"/>
      <c r="CE690" s="341"/>
      <c r="CF690" s="341"/>
      <c r="CG690" s="341"/>
      <c r="CH690" s="341"/>
      <c r="CI690" s="341"/>
      <c r="CJ690" s="341"/>
      <c r="CK690" s="341"/>
      <c r="CL690" s="341"/>
      <c r="CM690" s="341"/>
      <c r="CN690" s="341"/>
      <c r="CO690" s="341"/>
      <c r="CP690" s="341"/>
      <c r="CQ690" s="341"/>
      <c r="CR690" s="341"/>
      <c r="CS690" s="341"/>
      <c r="CT690" s="341"/>
      <c r="CU690" s="341"/>
      <c r="CV690" s="341"/>
      <c r="CW690" s="341"/>
      <c r="CX690" s="341"/>
      <c r="CY690" s="341"/>
      <c r="CZ690" s="341"/>
    </row>
    <row r="691" s="345" customFormat="true" ht="25.15" customHeight="true" x14ac:dyDescent="0.2">
      <c r="C691" s="1077"/>
      <c r="D691" s="1078"/>
      <c r="E691" s="609"/>
      <c r="F691" s="609"/>
      <c r="G691" s="609"/>
      <c r="H691" s="1077"/>
      <c r="I691" s="1078"/>
      <c r="J691" s="609"/>
      <c r="K691" s="609"/>
      <c r="L691" s="609"/>
      <c r="M691" s="1077"/>
      <c r="N691" s="1078"/>
      <c r="O691" s="609"/>
      <c r="P691" s="609"/>
      <c r="Q691" s="609"/>
      <c r="Z691" s="338"/>
      <c r="AA691" s="338"/>
      <c r="AB691" s="338"/>
      <c r="AC691" s="338"/>
      <c r="AD691" s="338"/>
      <c r="AE691" s="338"/>
      <c r="AF691" s="338"/>
      <c r="AG691" s="338"/>
      <c r="AH691" s="338"/>
      <c r="AI691" s="338"/>
      <c r="AJ691" s="338"/>
      <c r="AK691" s="338"/>
      <c r="AL691" s="338"/>
      <c r="AM691" s="338"/>
      <c r="AN691" s="338"/>
      <c r="AO691" s="338"/>
      <c r="AP691" s="338"/>
      <c r="AQ691" s="338"/>
      <c r="AR691" s="338"/>
      <c r="AS691" s="338"/>
      <c r="AT691" s="338"/>
      <c r="AU691" s="338"/>
      <c r="AV691" s="338"/>
      <c r="AW691" s="338"/>
      <c r="AX691" s="338"/>
      <c r="AY691" s="338"/>
      <c r="AZ691" s="338"/>
      <c r="BA691" s="341"/>
      <c r="BB691" s="420"/>
      <c r="BC691" s="341"/>
      <c r="BD691" s="341"/>
      <c r="BE691" s="341"/>
      <c r="BF691" s="341"/>
      <c r="BG691" s="341"/>
      <c r="BH691" s="341"/>
      <c r="BI691" s="341"/>
      <c r="BJ691" s="341"/>
      <c r="BK691" s="341"/>
      <c r="BL691" s="341"/>
      <c r="BM691" s="341"/>
      <c r="BN691" s="341"/>
      <c r="BO691" s="341"/>
      <c r="BP691" s="341"/>
      <c r="BQ691" s="341"/>
      <c r="BR691" s="341"/>
      <c r="BS691" s="341"/>
      <c r="BT691" s="341"/>
      <c r="BU691" s="341"/>
      <c r="BV691" s="341"/>
      <c r="BW691" s="341"/>
      <c r="BX691" s="341"/>
      <c r="BY691" s="341"/>
      <c r="BZ691" s="341"/>
      <c r="CA691" s="341"/>
      <c r="CB691" s="341"/>
      <c r="CC691" s="341"/>
      <c r="CD691" s="341"/>
      <c r="CE691" s="341"/>
      <c r="CF691" s="341"/>
      <c r="CG691" s="341"/>
      <c r="CH691" s="341"/>
      <c r="CI691" s="341"/>
      <c r="CJ691" s="341"/>
      <c r="CK691" s="341"/>
      <c r="CL691" s="341"/>
      <c r="CM691" s="341"/>
      <c r="CN691" s="341"/>
      <c r="CO691" s="341"/>
      <c r="CP691" s="341"/>
      <c r="CQ691" s="341"/>
      <c r="CR691" s="341"/>
      <c r="CS691" s="341"/>
      <c r="CT691" s="341"/>
      <c r="CU691" s="341"/>
      <c r="CV691" s="341"/>
      <c r="CW691" s="341"/>
      <c r="CX691" s="341"/>
      <c r="CY691" s="341"/>
      <c r="CZ691" s="341"/>
    </row>
    <row r="692" s="345" customFormat="true" ht="25.15" customHeight="true" x14ac:dyDescent="0.2">
      <c r="C692" s="1077"/>
      <c r="D692" s="1078"/>
      <c r="E692" s="609"/>
      <c r="F692" s="609"/>
      <c r="G692" s="609"/>
      <c r="H692" s="1077"/>
      <c r="I692" s="1078"/>
      <c r="J692" s="609"/>
      <c r="K692" s="609"/>
      <c r="L692" s="609"/>
      <c r="M692" s="1077"/>
      <c r="N692" s="1078"/>
      <c r="O692" s="609"/>
      <c r="P692" s="609"/>
      <c r="Q692" s="609"/>
      <c r="Z692" s="338"/>
      <c r="AA692" s="338"/>
      <c r="AB692" s="338"/>
      <c r="AC692" s="338"/>
      <c r="AD692" s="338"/>
      <c r="AE692" s="338"/>
      <c r="AF692" s="338"/>
      <c r="AG692" s="338"/>
      <c r="AH692" s="338"/>
      <c r="AI692" s="338"/>
      <c r="AJ692" s="338"/>
      <c r="AK692" s="338"/>
      <c r="AL692" s="338"/>
      <c r="AM692" s="338"/>
      <c r="AN692" s="338"/>
      <c r="AO692" s="338"/>
      <c r="AP692" s="338"/>
      <c r="AQ692" s="338"/>
      <c r="AR692" s="338"/>
      <c r="AS692" s="338"/>
      <c r="AT692" s="338"/>
      <c r="AU692" s="338"/>
      <c r="AV692" s="338"/>
      <c r="AW692" s="338"/>
      <c r="AX692" s="338"/>
      <c r="AY692" s="338"/>
      <c r="AZ692" s="338"/>
      <c r="BA692" s="341"/>
      <c r="BB692" s="420"/>
      <c r="BC692" s="341"/>
      <c r="BD692" s="341"/>
      <c r="BE692" s="341"/>
      <c r="BF692" s="341"/>
      <c r="BG692" s="341"/>
      <c r="BH692" s="341"/>
      <c r="BI692" s="341"/>
      <c r="BJ692" s="341"/>
      <c r="BK692" s="341"/>
      <c r="BL692" s="341"/>
      <c r="BM692" s="341"/>
      <c r="BN692" s="341"/>
      <c r="BO692" s="341"/>
      <c r="BP692" s="341"/>
      <c r="BQ692" s="341"/>
      <c r="BR692" s="341"/>
      <c r="BS692" s="341"/>
      <c r="BT692" s="341"/>
      <c r="BU692" s="341"/>
      <c r="BV692" s="341"/>
      <c r="BW692" s="341"/>
      <c r="BX692" s="341"/>
      <c r="BY692" s="341"/>
      <c r="BZ692" s="341"/>
      <c r="CA692" s="341"/>
      <c r="CB692" s="341"/>
      <c r="CC692" s="341"/>
      <c r="CD692" s="341"/>
      <c r="CE692" s="341"/>
      <c r="CF692" s="341"/>
      <c r="CG692" s="341"/>
      <c r="CH692" s="341"/>
      <c r="CI692" s="341"/>
      <c r="CJ692" s="341"/>
      <c r="CK692" s="341"/>
      <c r="CL692" s="341"/>
      <c r="CM692" s="341"/>
      <c r="CN692" s="341"/>
      <c r="CO692" s="341"/>
      <c r="CP692" s="341"/>
      <c r="CQ692" s="341"/>
      <c r="CR692" s="341"/>
      <c r="CS692" s="341"/>
      <c r="CT692" s="341"/>
      <c r="CU692" s="341"/>
      <c r="CV692" s="341"/>
      <c r="CW692" s="341"/>
      <c r="CX692" s="341"/>
      <c r="CY692" s="341"/>
      <c r="CZ692" s="341"/>
    </row>
    <row r="693" s="345" customFormat="true" ht="25.15" customHeight="true" x14ac:dyDescent="0.2">
      <c r="C693" s="1077"/>
      <c r="D693" s="1078"/>
      <c r="E693" s="609"/>
      <c r="F693" s="609"/>
      <c r="G693" s="609"/>
      <c r="H693" s="1077"/>
      <c r="I693" s="1078"/>
      <c r="J693" s="609"/>
      <c r="K693" s="609"/>
      <c r="L693" s="609"/>
      <c r="M693" s="1077"/>
      <c r="N693" s="1078"/>
      <c r="O693" s="609"/>
      <c r="P693" s="609"/>
      <c r="Q693" s="609"/>
      <c r="Z693" s="338"/>
      <c r="AA693" s="338"/>
      <c r="AB693" s="338"/>
      <c r="AC693" s="338"/>
      <c r="AD693" s="338"/>
      <c r="AE693" s="338"/>
      <c r="AF693" s="338"/>
      <c r="AG693" s="338"/>
      <c r="AH693" s="338"/>
      <c r="AI693" s="338"/>
      <c r="AJ693" s="338"/>
      <c r="AK693" s="338"/>
      <c r="AL693" s="338"/>
      <c r="AM693" s="338"/>
      <c r="AN693" s="338"/>
      <c r="AO693" s="338"/>
      <c r="AP693" s="338"/>
      <c r="AQ693" s="338"/>
      <c r="AR693" s="338"/>
      <c r="AS693" s="338"/>
      <c r="AT693" s="338"/>
      <c r="AU693" s="338"/>
      <c r="AV693" s="338"/>
      <c r="AW693" s="338"/>
      <c r="AX693" s="338"/>
      <c r="AY693" s="338"/>
      <c r="AZ693" s="338"/>
      <c r="BA693" s="341"/>
      <c r="BB693" s="420"/>
      <c r="BC693" s="341"/>
      <c r="BD693" s="341"/>
      <c r="BE693" s="341"/>
      <c r="BF693" s="341"/>
      <c r="BG693" s="341"/>
      <c r="BH693" s="341"/>
      <c r="BI693" s="341"/>
      <c r="BJ693" s="341"/>
      <c r="BK693" s="341"/>
      <c r="BL693" s="341"/>
      <c r="BM693" s="341"/>
      <c r="BN693" s="341"/>
      <c r="BO693" s="341"/>
      <c r="BP693" s="341"/>
      <c r="BQ693" s="341"/>
      <c r="BR693" s="341"/>
      <c r="BS693" s="341"/>
      <c r="BT693" s="341"/>
      <c r="BU693" s="341"/>
      <c r="BV693" s="341"/>
      <c r="BW693" s="341"/>
      <c r="BX693" s="341"/>
      <c r="BY693" s="341"/>
      <c r="BZ693" s="341"/>
      <c r="CA693" s="341"/>
      <c r="CB693" s="341"/>
      <c r="CC693" s="341"/>
      <c r="CD693" s="341"/>
      <c r="CE693" s="341"/>
      <c r="CF693" s="341"/>
      <c r="CG693" s="341"/>
      <c r="CH693" s="341"/>
      <c r="CI693" s="341"/>
      <c r="CJ693" s="341"/>
      <c r="CK693" s="341"/>
      <c r="CL693" s="341"/>
      <c r="CM693" s="341"/>
      <c r="CN693" s="341"/>
      <c r="CO693" s="341"/>
      <c r="CP693" s="341"/>
      <c r="CQ693" s="341"/>
      <c r="CR693" s="341"/>
      <c r="CS693" s="341"/>
      <c r="CT693" s="341"/>
      <c r="CU693" s="341"/>
      <c r="CV693" s="341"/>
      <c r="CW693" s="341"/>
      <c r="CX693" s="341"/>
      <c r="CY693" s="341"/>
      <c r="CZ693" s="341"/>
    </row>
    <row r="694" s="345" customFormat="true" ht="25.15" customHeight="true" x14ac:dyDescent="0.2">
      <c r="C694" s="1077"/>
      <c r="D694" s="1078"/>
      <c r="E694" s="609"/>
      <c r="F694" s="609"/>
      <c r="G694" s="609"/>
      <c r="H694" s="1077"/>
      <c r="I694" s="1078"/>
      <c r="J694" s="609"/>
      <c r="K694" s="609"/>
      <c r="L694" s="609"/>
      <c r="M694" s="1077"/>
      <c r="N694" s="1078"/>
      <c r="O694" s="609"/>
      <c r="P694" s="609"/>
      <c r="Q694" s="609"/>
      <c r="Z694" s="338"/>
      <c r="AA694" s="338"/>
      <c r="AB694" s="338"/>
      <c r="AC694" s="338"/>
      <c r="AD694" s="338"/>
      <c r="AE694" s="338"/>
      <c r="AF694" s="338"/>
      <c r="AG694" s="338"/>
      <c r="AH694" s="338"/>
      <c r="AI694" s="338"/>
      <c r="AJ694" s="338"/>
      <c r="AK694" s="338"/>
      <c r="AL694" s="338"/>
      <c r="AM694" s="338"/>
      <c r="AN694" s="338"/>
      <c r="AO694" s="338"/>
      <c r="AP694" s="338"/>
      <c r="AQ694" s="338"/>
      <c r="AR694" s="338"/>
      <c r="AS694" s="338"/>
      <c r="AT694" s="338"/>
      <c r="AU694" s="338"/>
      <c r="AV694" s="338"/>
      <c r="AW694" s="338"/>
      <c r="AX694" s="338"/>
      <c r="AY694" s="338"/>
      <c r="AZ694" s="338"/>
      <c r="BA694" s="341"/>
      <c r="BB694" s="420"/>
      <c r="BC694" s="341"/>
      <c r="BD694" s="341"/>
      <c r="BE694" s="341"/>
      <c r="BF694" s="341"/>
      <c r="BG694" s="341"/>
      <c r="BH694" s="341"/>
      <c r="BI694" s="341"/>
      <c r="BJ694" s="341"/>
      <c r="BK694" s="341"/>
      <c r="BL694" s="341"/>
      <c r="BM694" s="341"/>
      <c r="BN694" s="341"/>
      <c r="BO694" s="341"/>
      <c r="BP694" s="341"/>
      <c r="BQ694" s="341"/>
      <c r="BR694" s="341"/>
      <c r="BS694" s="341"/>
      <c r="BT694" s="341"/>
      <c r="BU694" s="341"/>
      <c r="BV694" s="341"/>
      <c r="BW694" s="341"/>
      <c r="BX694" s="341"/>
      <c r="BY694" s="341"/>
      <c r="BZ694" s="341"/>
      <c r="CA694" s="341"/>
      <c r="CB694" s="341"/>
      <c r="CC694" s="341"/>
      <c r="CD694" s="341"/>
      <c r="CE694" s="341"/>
      <c r="CF694" s="341"/>
      <c r="CG694" s="341"/>
      <c r="CH694" s="341"/>
      <c r="CI694" s="341"/>
      <c r="CJ694" s="341"/>
      <c r="CK694" s="341"/>
      <c r="CL694" s="341"/>
      <c r="CM694" s="341"/>
      <c r="CN694" s="341"/>
      <c r="CO694" s="341"/>
      <c r="CP694" s="341"/>
      <c r="CQ694" s="341"/>
      <c r="CR694" s="341"/>
      <c r="CS694" s="341"/>
      <c r="CT694" s="341"/>
      <c r="CU694" s="341"/>
      <c r="CV694" s="341"/>
      <c r="CW694" s="341"/>
      <c r="CX694" s="341"/>
      <c r="CY694" s="341"/>
      <c r="CZ694" s="341"/>
    </row>
    <row r="695" s="345" customFormat="true" ht="25.15" customHeight="true" x14ac:dyDescent="0.2">
      <c r="C695" s="1077"/>
      <c r="D695" s="1078"/>
      <c r="E695" s="609"/>
      <c r="F695" s="609"/>
      <c r="G695" s="609"/>
      <c r="H695" s="1077"/>
      <c r="I695" s="1078"/>
      <c r="J695" s="609"/>
      <c r="K695" s="609"/>
      <c r="L695" s="609"/>
      <c r="M695" s="1077"/>
      <c r="N695" s="1078"/>
      <c r="O695" s="609"/>
      <c r="P695" s="609"/>
      <c r="Q695" s="609"/>
      <c r="Z695" s="338"/>
      <c r="AA695" s="338"/>
      <c r="AB695" s="338"/>
      <c r="AC695" s="338"/>
      <c r="AD695" s="338"/>
      <c r="AE695" s="338"/>
      <c r="AF695" s="338"/>
      <c r="AG695" s="338"/>
      <c r="AH695" s="338"/>
      <c r="AI695" s="338"/>
      <c r="AJ695" s="338"/>
      <c r="AK695" s="338"/>
      <c r="AL695" s="338"/>
      <c r="AM695" s="338"/>
      <c r="AN695" s="338"/>
      <c r="AO695" s="338"/>
      <c r="AP695" s="338"/>
      <c r="AQ695" s="338"/>
      <c r="AR695" s="338"/>
      <c r="AS695" s="338"/>
      <c r="AT695" s="338"/>
      <c r="AU695" s="338"/>
      <c r="AV695" s="338"/>
      <c r="AW695" s="338"/>
      <c r="AX695" s="338"/>
      <c r="AY695" s="338"/>
      <c r="AZ695" s="338"/>
      <c r="BA695" s="341"/>
      <c r="BB695" s="420"/>
      <c r="BC695" s="341"/>
      <c r="BD695" s="341"/>
      <c r="BE695" s="341"/>
      <c r="BF695" s="341"/>
      <c r="BG695" s="341"/>
      <c r="BH695" s="341"/>
      <c r="BI695" s="341"/>
      <c r="BJ695" s="341"/>
      <c r="BK695" s="341"/>
      <c r="BL695" s="341"/>
      <c r="BM695" s="341"/>
      <c r="BN695" s="341"/>
      <c r="BO695" s="341"/>
      <c r="BP695" s="341"/>
      <c r="BQ695" s="341"/>
      <c r="BR695" s="341"/>
      <c r="BS695" s="341"/>
      <c r="BT695" s="341"/>
      <c r="BU695" s="341"/>
      <c r="BV695" s="341"/>
      <c r="BW695" s="341"/>
      <c r="BX695" s="341"/>
      <c r="BY695" s="341"/>
      <c r="BZ695" s="341"/>
      <c r="CA695" s="341"/>
      <c r="CB695" s="341"/>
      <c r="CC695" s="341"/>
      <c r="CD695" s="341"/>
      <c r="CE695" s="341"/>
      <c r="CF695" s="341"/>
      <c r="CG695" s="341"/>
      <c r="CH695" s="341"/>
      <c r="CI695" s="341"/>
      <c r="CJ695" s="341"/>
      <c r="CK695" s="341"/>
      <c r="CL695" s="341"/>
      <c r="CM695" s="341"/>
      <c r="CN695" s="341"/>
      <c r="CO695" s="341"/>
      <c r="CP695" s="341"/>
      <c r="CQ695" s="341"/>
      <c r="CR695" s="341"/>
      <c r="CS695" s="341"/>
      <c r="CT695" s="341"/>
      <c r="CU695" s="341"/>
      <c r="CV695" s="341"/>
      <c r="CW695" s="341"/>
      <c r="CX695" s="341"/>
      <c r="CY695" s="341"/>
      <c r="CZ695" s="341"/>
    </row>
    <row r="696" s="345" customFormat="true" ht="25.15" customHeight="true" x14ac:dyDescent="0.2">
      <c r="C696" s="1077"/>
      <c r="D696" s="1078"/>
      <c r="E696" s="609"/>
      <c r="F696" s="609"/>
      <c r="G696" s="609"/>
      <c r="H696" s="1077"/>
      <c r="I696" s="1078"/>
      <c r="J696" s="609"/>
      <c r="K696" s="609"/>
      <c r="L696" s="609"/>
      <c r="M696" s="1077"/>
      <c r="N696" s="1078"/>
      <c r="O696" s="609"/>
      <c r="P696" s="609"/>
      <c r="Q696" s="609"/>
      <c r="Z696" s="338"/>
      <c r="AA696" s="338"/>
      <c r="AB696" s="338"/>
      <c r="AC696" s="338"/>
      <c r="AD696" s="338"/>
      <c r="AE696" s="338"/>
      <c r="AF696" s="338"/>
      <c r="AG696" s="338"/>
      <c r="AH696" s="338"/>
      <c r="AI696" s="338"/>
      <c r="AJ696" s="338"/>
      <c r="AK696" s="338"/>
      <c r="AL696" s="338"/>
      <c r="AM696" s="338"/>
      <c r="AN696" s="338"/>
      <c r="AO696" s="338"/>
      <c r="AP696" s="338"/>
      <c r="AQ696" s="338"/>
      <c r="AR696" s="338"/>
      <c r="AS696" s="338"/>
      <c r="AT696" s="338"/>
      <c r="AU696" s="338"/>
      <c r="AV696" s="338"/>
      <c r="AW696" s="338"/>
      <c r="AX696" s="338"/>
      <c r="AY696" s="338"/>
      <c r="AZ696" s="338"/>
      <c r="BA696" s="341"/>
      <c r="BB696" s="420"/>
      <c r="BC696" s="341"/>
      <c r="BD696" s="341"/>
      <c r="BE696" s="341"/>
      <c r="BF696" s="341"/>
      <c r="BG696" s="341"/>
      <c r="BH696" s="341"/>
      <c r="BI696" s="341"/>
      <c r="BJ696" s="341"/>
      <c r="BK696" s="341"/>
      <c r="BL696" s="341"/>
      <c r="BM696" s="341"/>
      <c r="BN696" s="341"/>
      <c r="BO696" s="341"/>
      <c r="BP696" s="341"/>
      <c r="BQ696" s="341"/>
      <c r="BR696" s="341"/>
      <c r="BS696" s="341"/>
      <c r="BT696" s="341"/>
      <c r="BU696" s="341"/>
      <c r="BV696" s="341"/>
      <c r="BW696" s="341"/>
      <c r="BX696" s="341"/>
      <c r="BY696" s="341"/>
      <c r="BZ696" s="341"/>
      <c r="CA696" s="341"/>
      <c r="CB696" s="341"/>
      <c r="CC696" s="341"/>
      <c r="CD696" s="341"/>
      <c r="CE696" s="341"/>
      <c r="CF696" s="341"/>
      <c r="CG696" s="341"/>
      <c r="CH696" s="341"/>
      <c r="CI696" s="341"/>
      <c r="CJ696" s="341"/>
      <c r="CK696" s="341"/>
      <c r="CL696" s="341"/>
      <c r="CM696" s="341"/>
      <c r="CN696" s="341"/>
      <c r="CO696" s="341"/>
      <c r="CP696" s="341"/>
      <c r="CQ696" s="341"/>
      <c r="CR696" s="341"/>
      <c r="CS696" s="341"/>
      <c r="CT696" s="341"/>
      <c r="CU696" s="341"/>
      <c r="CV696" s="341"/>
      <c r="CW696" s="341"/>
      <c r="CX696" s="341"/>
      <c r="CY696" s="341"/>
      <c r="CZ696" s="341"/>
    </row>
    <row r="697" s="345" customFormat="true" ht="25.15" customHeight="true" x14ac:dyDescent="0.2">
      <c r="C697" s="1077"/>
      <c r="D697" s="1078"/>
      <c r="E697" s="609"/>
      <c r="F697" s="609"/>
      <c r="G697" s="609"/>
      <c r="H697" s="1077"/>
      <c r="I697" s="1078"/>
      <c r="J697" s="609"/>
      <c r="K697" s="609"/>
      <c r="L697" s="609"/>
      <c r="M697" s="1077"/>
      <c r="N697" s="1078"/>
      <c r="O697" s="609"/>
      <c r="P697" s="609"/>
      <c r="Q697" s="609"/>
      <c r="Z697" s="338"/>
      <c r="AA697" s="338"/>
      <c r="AB697" s="338"/>
      <c r="AC697" s="338"/>
      <c r="AD697" s="338"/>
      <c r="AE697" s="338"/>
      <c r="AF697" s="338"/>
      <c r="AG697" s="338"/>
      <c r="AH697" s="338"/>
      <c r="AI697" s="338"/>
      <c r="AJ697" s="338"/>
      <c r="AK697" s="338"/>
      <c r="AL697" s="338"/>
      <c r="AM697" s="338"/>
      <c r="AN697" s="338"/>
      <c r="AO697" s="338"/>
      <c r="AP697" s="338"/>
      <c r="AQ697" s="338"/>
      <c r="AR697" s="338"/>
      <c r="AS697" s="338"/>
      <c r="AT697" s="338"/>
      <c r="AU697" s="338"/>
      <c r="AV697" s="338"/>
      <c r="AW697" s="338"/>
      <c r="AX697" s="338"/>
      <c r="AY697" s="338"/>
      <c r="AZ697" s="338"/>
      <c r="BA697" s="341"/>
      <c r="BB697" s="420"/>
      <c r="BC697" s="341"/>
      <c r="BD697" s="341"/>
      <c r="BE697" s="341"/>
      <c r="BF697" s="341"/>
      <c r="BG697" s="341"/>
      <c r="BH697" s="341"/>
      <c r="BI697" s="341"/>
      <c r="BJ697" s="341"/>
      <c r="BK697" s="341"/>
      <c r="BL697" s="341"/>
      <c r="BM697" s="341"/>
      <c r="BN697" s="341"/>
      <c r="BO697" s="341"/>
      <c r="BP697" s="341"/>
      <c r="BQ697" s="341"/>
      <c r="BR697" s="341"/>
      <c r="BS697" s="341"/>
      <c r="BT697" s="341"/>
      <c r="BU697" s="341"/>
      <c r="BV697" s="341"/>
      <c r="BW697" s="341"/>
      <c r="BX697" s="341"/>
      <c r="BY697" s="341"/>
      <c r="BZ697" s="341"/>
      <c r="CA697" s="341"/>
      <c r="CB697" s="341"/>
      <c r="CC697" s="341"/>
      <c r="CD697" s="341"/>
      <c r="CE697" s="341"/>
      <c r="CF697" s="341"/>
      <c r="CG697" s="341"/>
      <c r="CH697" s="341"/>
      <c r="CI697" s="341"/>
      <c r="CJ697" s="341"/>
      <c r="CK697" s="341"/>
      <c r="CL697" s="341"/>
      <c r="CM697" s="341"/>
      <c r="CN697" s="341"/>
      <c r="CO697" s="341"/>
      <c r="CP697" s="341"/>
      <c r="CQ697" s="341"/>
      <c r="CR697" s="341"/>
      <c r="CS697" s="341"/>
      <c r="CT697" s="341"/>
      <c r="CU697" s="341"/>
      <c r="CV697" s="341"/>
      <c r="CW697" s="341"/>
      <c r="CX697" s="341"/>
      <c r="CY697" s="341"/>
      <c r="CZ697" s="341"/>
    </row>
    <row r="698" s="345" customFormat="true" ht="25.15" customHeight="true" x14ac:dyDescent="0.2">
      <c r="C698" s="1077"/>
      <c r="D698" s="1078"/>
      <c r="E698" s="609"/>
      <c r="F698" s="609"/>
      <c r="G698" s="609"/>
      <c r="H698" s="1077"/>
      <c r="I698" s="1078"/>
      <c r="J698" s="609"/>
      <c r="K698" s="609"/>
      <c r="L698" s="609"/>
      <c r="M698" s="1077"/>
      <c r="N698" s="1078"/>
      <c r="O698" s="609"/>
      <c r="P698" s="609"/>
      <c r="Q698" s="609"/>
      <c r="Z698" s="338"/>
      <c r="AA698" s="338"/>
      <c r="AB698" s="338"/>
      <c r="AC698" s="338"/>
      <c r="AD698" s="338"/>
      <c r="AE698" s="338"/>
      <c r="AF698" s="338"/>
      <c r="AG698" s="338"/>
      <c r="AH698" s="338"/>
      <c r="AI698" s="338"/>
      <c r="AJ698" s="338"/>
      <c r="AK698" s="338"/>
      <c r="AL698" s="338"/>
      <c r="AM698" s="338"/>
      <c r="AN698" s="338"/>
      <c r="AO698" s="338"/>
      <c r="AP698" s="338"/>
      <c r="AQ698" s="338"/>
      <c r="AR698" s="338"/>
      <c r="AS698" s="338"/>
      <c r="AT698" s="338"/>
      <c r="AU698" s="338"/>
      <c r="AV698" s="338"/>
      <c r="AW698" s="338"/>
      <c r="AX698" s="338"/>
      <c r="AY698" s="338"/>
      <c r="AZ698" s="338"/>
      <c r="BA698" s="341"/>
      <c r="BB698" s="420"/>
      <c r="BC698" s="341"/>
      <c r="BD698" s="341"/>
      <c r="BE698" s="341"/>
      <c r="BF698" s="341"/>
      <c r="BG698" s="341"/>
      <c r="BH698" s="341"/>
      <c r="BI698" s="341"/>
      <c r="BJ698" s="341"/>
      <c r="BK698" s="341"/>
      <c r="BL698" s="341"/>
      <c r="BM698" s="341"/>
      <c r="BN698" s="341"/>
      <c r="BO698" s="341"/>
      <c r="BP698" s="341"/>
      <c r="BQ698" s="341"/>
      <c r="BR698" s="341"/>
      <c r="BS698" s="341"/>
      <c r="BT698" s="341"/>
      <c r="BU698" s="341"/>
      <c r="BV698" s="341"/>
      <c r="BW698" s="341"/>
      <c r="BX698" s="341"/>
      <c r="BY698" s="341"/>
      <c r="BZ698" s="341"/>
      <c r="CA698" s="341"/>
      <c r="CB698" s="341"/>
      <c r="CC698" s="341"/>
      <c r="CD698" s="341"/>
      <c r="CE698" s="341"/>
      <c r="CF698" s="341"/>
      <c r="CG698" s="341"/>
      <c r="CH698" s="341"/>
      <c r="CI698" s="341"/>
      <c r="CJ698" s="341"/>
      <c r="CK698" s="341"/>
      <c r="CL698" s="341"/>
      <c r="CM698" s="341"/>
      <c r="CN698" s="341"/>
      <c r="CO698" s="341"/>
      <c r="CP698" s="341"/>
      <c r="CQ698" s="341"/>
      <c r="CR698" s="341"/>
      <c r="CS698" s="341"/>
      <c r="CT698" s="341"/>
      <c r="CU698" s="341"/>
      <c r="CV698" s="341"/>
      <c r="CW698" s="341"/>
      <c r="CX698" s="341"/>
      <c r="CY698" s="341"/>
      <c r="CZ698" s="341"/>
    </row>
    <row r="699" s="345" customFormat="true" ht="25.15" customHeight="true" x14ac:dyDescent="0.2">
      <c r="C699" s="1077"/>
      <c r="D699" s="1078"/>
      <c r="E699" s="609"/>
      <c r="F699" s="609"/>
      <c r="G699" s="609"/>
      <c r="H699" s="1077"/>
      <c r="I699" s="1078"/>
      <c r="J699" s="609"/>
      <c r="K699" s="609"/>
      <c r="L699" s="609"/>
      <c r="M699" s="1077"/>
      <c r="N699" s="1078"/>
      <c r="O699" s="609"/>
      <c r="P699" s="609"/>
      <c r="Q699" s="609"/>
      <c r="Z699" s="338"/>
      <c r="AA699" s="338"/>
      <c r="AB699" s="338"/>
      <c r="AC699" s="338"/>
      <c r="AD699" s="338"/>
      <c r="AE699" s="338"/>
      <c r="AF699" s="338"/>
      <c r="AG699" s="338"/>
      <c r="AH699" s="338"/>
      <c r="AI699" s="338"/>
      <c r="AJ699" s="338"/>
      <c r="AK699" s="338"/>
      <c r="AL699" s="338"/>
      <c r="AM699" s="338"/>
      <c r="AN699" s="338"/>
      <c r="AO699" s="338"/>
      <c r="AP699" s="338"/>
      <c r="AQ699" s="338"/>
      <c r="AR699" s="338"/>
      <c r="AS699" s="338"/>
      <c r="AT699" s="338"/>
      <c r="AU699" s="338"/>
      <c r="AV699" s="338"/>
      <c r="AW699" s="338"/>
      <c r="AX699" s="338"/>
      <c r="AY699" s="338"/>
      <c r="AZ699" s="338"/>
      <c r="BA699" s="341"/>
      <c r="BB699" s="420"/>
      <c r="BC699" s="341"/>
      <c r="BD699" s="341"/>
      <c r="BE699" s="341"/>
      <c r="BF699" s="341"/>
      <c r="BG699" s="341"/>
      <c r="BH699" s="341"/>
      <c r="BI699" s="341"/>
      <c r="BJ699" s="341"/>
      <c r="BK699" s="341"/>
      <c r="BL699" s="341"/>
      <c r="BM699" s="341"/>
      <c r="BN699" s="341"/>
      <c r="BO699" s="341"/>
      <c r="BP699" s="341"/>
      <c r="BQ699" s="341"/>
      <c r="BR699" s="341"/>
      <c r="BS699" s="341"/>
      <c r="BT699" s="341"/>
      <c r="BU699" s="341"/>
      <c r="BV699" s="341"/>
      <c r="BW699" s="341"/>
      <c r="BX699" s="341"/>
      <c r="BY699" s="341"/>
      <c r="BZ699" s="341"/>
      <c r="CA699" s="341"/>
      <c r="CB699" s="341"/>
      <c r="CC699" s="341"/>
      <c r="CD699" s="341"/>
      <c r="CE699" s="341"/>
      <c r="CF699" s="341"/>
      <c r="CG699" s="341"/>
      <c r="CH699" s="341"/>
      <c r="CI699" s="341"/>
      <c r="CJ699" s="341"/>
      <c r="CK699" s="341"/>
      <c r="CL699" s="341"/>
      <c r="CM699" s="341"/>
      <c r="CN699" s="341"/>
      <c r="CO699" s="341"/>
      <c r="CP699" s="341"/>
      <c r="CQ699" s="341"/>
      <c r="CR699" s="341"/>
      <c r="CS699" s="341"/>
      <c r="CT699" s="341"/>
      <c r="CU699" s="341"/>
      <c r="CV699" s="341"/>
      <c r="CW699" s="341"/>
      <c r="CX699" s="341"/>
      <c r="CY699" s="341"/>
      <c r="CZ699" s="341"/>
    </row>
    <row r="700" s="345" customFormat="true" ht="25.15" customHeight="true" x14ac:dyDescent="0.2">
      <c r="C700" s="609"/>
      <c r="D700" s="609"/>
      <c r="E700" s="609"/>
      <c r="F700" s="609"/>
      <c r="G700" s="609"/>
      <c r="H700" s="609"/>
      <c r="I700" s="609"/>
      <c r="J700" s="609"/>
      <c r="K700" s="609"/>
      <c r="L700" s="609"/>
      <c r="M700" s="609"/>
      <c r="N700" s="609"/>
      <c r="O700" s="609"/>
      <c r="P700" s="609"/>
      <c r="Q700" s="609"/>
      <c r="Z700" s="338"/>
      <c r="AA700" s="338"/>
      <c r="AB700" s="338"/>
      <c r="AC700" s="338"/>
      <c r="AD700" s="338"/>
      <c r="AE700" s="338"/>
      <c r="AF700" s="338"/>
      <c r="AG700" s="338"/>
      <c r="AH700" s="338"/>
      <c r="AI700" s="338"/>
      <c r="AJ700" s="338"/>
      <c r="AK700" s="338"/>
      <c r="AL700" s="338"/>
      <c r="AM700" s="338"/>
      <c r="AN700" s="338"/>
      <c r="AO700" s="338"/>
      <c r="AP700" s="338"/>
      <c r="AQ700" s="338"/>
      <c r="AR700" s="338"/>
      <c r="AS700" s="338"/>
      <c r="AT700" s="338"/>
      <c r="AU700" s="338"/>
      <c r="AV700" s="338"/>
      <c r="AW700" s="338"/>
      <c r="AX700" s="338"/>
      <c r="AY700" s="338"/>
      <c r="AZ700" s="338"/>
      <c r="BA700" s="341"/>
      <c r="BB700" s="420"/>
      <c r="BC700" s="341"/>
      <c r="BD700" s="341"/>
      <c r="BE700" s="341"/>
      <c r="BF700" s="341"/>
      <c r="BG700" s="341"/>
      <c r="BH700" s="341"/>
      <c r="BI700" s="341"/>
      <c r="BJ700" s="341"/>
      <c r="BK700" s="341"/>
      <c r="BL700" s="341"/>
      <c r="BM700" s="341"/>
      <c r="BN700" s="341"/>
      <c r="BO700" s="341"/>
      <c r="BP700" s="341"/>
      <c r="BQ700" s="341"/>
      <c r="BR700" s="341"/>
      <c r="BS700" s="341"/>
      <c r="BT700" s="341"/>
      <c r="BU700" s="341"/>
      <c r="BV700" s="341"/>
      <c r="BW700" s="341"/>
      <c r="BX700" s="341"/>
      <c r="BY700" s="341"/>
      <c r="BZ700" s="341"/>
      <c r="CA700" s="341"/>
      <c r="CB700" s="341"/>
      <c r="CC700" s="341"/>
      <c r="CD700" s="341"/>
      <c r="CE700" s="341"/>
      <c r="CF700" s="341"/>
      <c r="CG700" s="341"/>
      <c r="CH700" s="341"/>
      <c r="CI700" s="341"/>
      <c r="CJ700" s="341"/>
      <c r="CK700" s="341"/>
      <c r="CL700" s="341"/>
      <c r="CM700" s="341"/>
      <c r="CN700" s="341"/>
      <c r="CO700" s="341"/>
      <c r="CP700" s="341"/>
      <c r="CQ700" s="341"/>
      <c r="CR700" s="341"/>
      <c r="CS700" s="341"/>
      <c r="CT700" s="341"/>
      <c r="CU700" s="341"/>
      <c r="CV700" s="341"/>
      <c r="CW700" s="341"/>
      <c r="CX700" s="341"/>
      <c r="CY700" s="341"/>
      <c r="CZ700" s="341"/>
    </row>
    <row r="701" ht="25.15" customHeight="true" x14ac:dyDescent="0.2">
      <c r="C701" s="610"/>
      <c r="D701" s="610"/>
      <c r="E701" s="610"/>
      <c r="F701" s="610"/>
      <c r="G701" s="610"/>
      <c r="H701" s="610"/>
      <c r="I701" s="610"/>
      <c r="J701" s="610"/>
      <c r="K701" s="610"/>
      <c r="L701" s="610"/>
      <c r="M701" s="610"/>
      <c r="N701" s="610"/>
      <c r="O701" s="610"/>
      <c r="P701" s="610"/>
      <c r="Q701" s="610"/>
      <c r="BA701" s="341"/>
      <c r="BB701" s="420"/>
      <c r="BC701" s="341"/>
      <c r="BD701" s="341"/>
      <c r="BE701" s="341"/>
      <c r="BF701" s="341"/>
      <c r="BG701" s="341"/>
      <c r="BH701" s="341"/>
      <c r="BI701" s="341"/>
      <c r="BJ701" s="341"/>
      <c r="BK701" s="341"/>
      <c r="BL701" s="341"/>
      <c r="BM701" s="341"/>
      <c r="BN701" s="341"/>
      <c r="BO701" s="341"/>
      <c r="BP701" s="341"/>
      <c r="BQ701" s="341"/>
      <c r="BR701" s="341"/>
      <c r="BS701" s="341"/>
      <c r="BT701" s="341"/>
      <c r="BU701" s="341"/>
      <c r="BV701" s="341"/>
      <c r="BW701" s="341"/>
      <c r="BX701" s="341"/>
      <c r="BY701" s="341"/>
      <c r="BZ701" s="341"/>
      <c r="CA701" s="341"/>
      <c r="CB701" s="341"/>
      <c r="CC701" s="341"/>
      <c r="CD701" s="341"/>
      <c r="CE701" s="341"/>
      <c r="CF701" s="341"/>
      <c r="CG701" s="341"/>
      <c r="CH701" s="341"/>
      <c r="CI701" s="341"/>
      <c r="CJ701" s="341"/>
      <c r="CK701" s="341"/>
      <c r="CL701" s="341"/>
      <c r="CM701" s="341"/>
      <c r="CN701" s="341"/>
      <c r="CO701" s="341"/>
      <c r="CP701" s="341"/>
      <c r="CQ701" s="341"/>
      <c r="CR701" s="341"/>
      <c r="CS701" s="341"/>
      <c r="CT701" s="341"/>
      <c r="CU701" s="341"/>
      <c r="CV701" s="341"/>
      <c r="CW701" s="341"/>
      <c r="CX701" s="341"/>
      <c r="CY701" s="341"/>
      <c r="CZ701" s="341"/>
    </row>
    <row r="702" ht="25.15" customHeight="true" x14ac:dyDescent="0.2">
      <c r="C702" s="610"/>
      <c r="D702" s="610"/>
      <c r="E702" s="610"/>
      <c r="F702" s="610"/>
      <c r="G702" s="610"/>
      <c r="H702" s="610"/>
      <c r="I702" s="610"/>
      <c r="J702" s="610"/>
      <c r="K702" s="610"/>
      <c r="L702" s="610"/>
      <c r="M702" s="610"/>
      <c r="N702" s="610"/>
      <c r="O702" s="610"/>
      <c r="P702" s="610"/>
      <c r="Q702" s="610"/>
      <c r="BA702" s="341"/>
      <c r="BB702" s="420"/>
      <c r="BC702" s="341"/>
      <c r="BD702" s="341"/>
      <c r="BE702" s="341"/>
      <c r="BF702" s="341"/>
      <c r="BG702" s="341"/>
      <c r="BH702" s="341"/>
      <c r="BI702" s="341"/>
      <c r="BJ702" s="341"/>
      <c r="BK702" s="341"/>
      <c r="BL702" s="341"/>
      <c r="BM702" s="341"/>
      <c r="BN702" s="341"/>
      <c r="BO702" s="341"/>
      <c r="BP702" s="341"/>
      <c r="BQ702" s="341"/>
      <c r="BR702" s="341"/>
      <c r="BS702" s="341"/>
      <c r="BT702" s="341"/>
      <c r="BU702" s="341"/>
      <c r="BV702" s="341"/>
      <c r="BW702" s="341"/>
      <c r="BX702" s="341"/>
      <c r="BY702" s="341"/>
      <c r="BZ702" s="341"/>
      <c r="CA702" s="341"/>
      <c r="CB702" s="341"/>
      <c r="CC702" s="341"/>
      <c r="CD702" s="341"/>
      <c r="CE702" s="341"/>
      <c r="CF702" s="341"/>
      <c r="CG702" s="341"/>
      <c r="CH702" s="341"/>
      <c r="CI702" s="341"/>
      <c r="CJ702" s="341"/>
      <c r="CK702" s="341"/>
      <c r="CL702" s="341"/>
      <c r="CM702" s="341"/>
      <c r="CN702" s="341"/>
      <c r="CO702" s="341"/>
      <c r="CP702" s="341"/>
      <c r="CQ702" s="341"/>
      <c r="CR702" s="341"/>
      <c r="CS702" s="341"/>
      <c r="CT702" s="341"/>
      <c r="CU702" s="341"/>
      <c r="CV702" s="341"/>
      <c r="CW702" s="341"/>
      <c r="CX702" s="341"/>
      <c r="CY702" s="341"/>
      <c r="CZ702" s="341"/>
    </row>
    <row r="703" ht="25.15" customHeight="true" x14ac:dyDescent="0.2">
      <c r="C703" s="610"/>
      <c r="D703" s="610"/>
      <c r="E703" s="610"/>
      <c r="F703" s="610"/>
      <c r="G703" s="610"/>
      <c r="H703" s="610"/>
      <c r="I703" s="610"/>
      <c r="J703" s="610"/>
      <c r="K703" s="610"/>
      <c r="L703" s="610"/>
      <c r="M703" s="610"/>
      <c r="N703" s="610"/>
      <c r="O703" s="610"/>
      <c r="P703" s="610"/>
      <c r="Q703" s="610"/>
      <c r="BA703" s="341"/>
      <c r="BB703" s="420"/>
      <c r="BC703" s="341"/>
      <c r="BD703" s="341"/>
      <c r="BE703" s="341"/>
      <c r="BF703" s="341"/>
      <c r="BG703" s="341"/>
      <c r="BH703" s="341"/>
      <c r="BI703" s="341"/>
      <c r="BJ703" s="341"/>
      <c r="BK703" s="341"/>
      <c r="BL703" s="341"/>
      <c r="BM703" s="341"/>
      <c r="BN703" s="341"/>
      <c r="BO703" s="341"/>
      <c r="BP703" s="341"/>
      <c r="BQ703" s="341"/>
      <c r="BR703" s="341"/>
      <c r="BS703" s="341"/>
      <c r="BT703" s="341"/>
      <c r="BU703" s="341"/>
      <c r="BV703" s="341"/>
      <c r="BW703" s="341"/>
      <c r="BX703" s="341"/>
      <c r="BY703" s="341"/>
      <c r="BZ703" s="341"/>
      <c r="CA703" s="341"/>
      <c r="CB703" s="341"/>
      <c r="CC703" s="341"/>
      <c r="CD703" s="341"/>
      <c r="CE703" s="341"/>
      <c r="CF703" s="341"/>
      <c r="CG703" s="341"/>
      <c r="CH703" s="341"/>
      <c r="CI703" s="341"/>
      <c r="CJ703" s="341"/>
      <c r="CK703" s="341"/>
      <c r="CL703" s="341"/>
      <c r="CM703" s="341"/>
      <c r="CN703" s="341"/>
      <c r="CO703" s="341"/>
      <c r="CP703" s="341"/>
      <c r="CQ703" s="341"/>
      <c r="CR703" s="341"/>
      <c r="CS703" s="341"/>
      <c r="CT703" s="341"/>
      <c r="CU703" s="341"/>
      <c r="CV703" s="341"/>
      <c r="CW703" s="341"/>
      <c r="CX703" s="341"/>
      <c r="CY703" s="341"/>
      <c r="CZ703" s="341"/>
    </row>
    <row r="704" ht="25.15" customHeight="true" x14ac:dyDescent="0.2">
      <c r="C704" s="610"/>
      <c r="D704" s="610"/>
      <c r="E704" s="610"/>
      <c r="F704" s="610"/>
      <c r="G704" s="610"/>
      <c r="H704" s="610"/>
      <c r="I704" s="610"/>
      <c r="J704" s="610"/>
      <c r="K704" s="610"/>
      <c r="L704" s="610"/>
      <c r="M704" s="610"/>
      <c r="N704" s="610"/>
      <c r="O704" s="610"/>
      <c r="P704" s="610"/>
      <c r="Q704" s="610"/>
      <c r="BA704" s="341"/>
      <c r="BB704" s="420"/>
      <c r="BC704" s="341"/>
      <c r="BD704" s="341"/>
      <c r="BE704" s="341"/>
      <c r="BF704" s="341"/>
      <c r="BG704" s="341"/>
      <c r="BH704" s="341"/>
      <c r="BI704" s="341"/>
      <c r="BJ704" s="341"/>
      <c r="BK704" s="341"/>
      <c r="BL704" s="341"/>
      <c r="BM704" s="341"/>
      <c r="BN704" s="341"/>
      <c r="BO704" s="341"/>
      <c r="BP704" s="341"/>
      <c r="BQ704" s="341"/>
      <c r="BR704" s="341"/>
      <c r="BS704" s="341"/>
      <c r="BT704" s="341"/>
      <c r="BU704" s="341"/>
      <c r="BV704" s="341"/>
      <c r="BW704" s="341"/>
      <c r="BX704" s="341"/>
      <c r="BY704" s="341"/>
      <c r="BZ704" s="341"/>
      <c r="CA704" s="341"/>
      <c r="CB704" s="341"/>
      <c r="CC704" s="341"/>
      <c r="CD704" s="341"/>
      <c r="CE704" s="341"/>
      <c r="CF704" s="341"/>
      <c r="CG704" s="341"/>
      <c r="CH704" s="341"/>
      <c r="CI704" s="341"/>
      <c r="CJ704" s="341"/>
      <c r="CK704" s="341"/>
      <c r="CL704" s="341"/>
      <c r="CM704" s="341"/>
      <c r="CN704" s="341"/>
      <c r="CO704" s="341"/>
      <c r="CP704" s="341"/>
      <c r="CQ704" s="341"/>
      <c r="CR704" s="341"/>
      <c r="CS704" s="341"/>
      <c r="CT704" s="341"/>
      <c r="CU704" s="341"/>
      <c r="CV704" s="341"/>
      <c r="CW704" s="341"/>
      <c r="CX704" s="341"/>
      <c r="CY704" s="341"/>
      <c r="CZ704" s="341"/>
    </row>
    <row r="705" ht="25.15" customHeight="true" x14ac:dyDescent="0.2">
      <c r="C705" s="610"/>
      <c r="D705" s="610"/>
      <c r="E705" s="610"/>
      <c r="F705" s="610"/>
      <c r="G705" s="610"/>
      <c r="H705" s="610"/>
      <c r="I705" s="610"/>
      <c r="J705" s="610"/>
      <c r="K705" s="610"/>
      <c r="L705" s="610"/>
      <c r="M705" s="610"/>
      <c r="N705" s="610"/>
      <c r="O705" s="610"/>
      <c r="P705" s="610"/>
      <c r="Q705" s="610"/>
      <c r="BA705" s="341"/>
      <c r="BB705" s="420"/>
      <c r="BC705" s="341"/>
      <c r="BD705" s="341"/>
      <c r="BE705" s="341"/>
      <c r="BF705" s="341"/>
      <c r="BG705" s="341"/>
      <c r="BH705" s="341"/>
      <c r="BI705" s="341"/>
      <c r="BJ705" s="341"/>
      <c r="BK705" s="341"/>
      <c r="BL705" s="341"/>
      <c r="BM705" s="341"/>
      <c r="BN705" s="341"/>
      <c r="BO705" s="341"/>
      <c r="BP705" s="341"/>
      <c r="BQ705" s="341"/>
      <c r="BR705" s="341"/>
      <c r="BS705" s="341"/>
      <c r="BT705" s="341"/>
      <c r="BU705" s="341"/>
      <c r="BV705" s="341"/>
      <c r="BW705" s="341"/>
      <c r="BX705" s="341"/>
      <c r="BY705" s="341"/>
      <c r="BZ705" s="341"/>
      <c r="CA705" s="341"/>
      <c r="CB705" s="341"/>
      <c r="CC705" s="341"/>
      <c r="CD705" s="341"/>
      <c r="CE705" s="341"/>
      <c r="CF705" s="341"/>
      <c r="CG705" s="341"/>
      <c r="CH705" s="341"/>
      <c r="CI705" s="341"/>
      <c r="CJ705" s="341"/>
      <c r="CK705" s="341"/>
      <c r="CL705" s="341"/>
      <c r="CM705" s="341"/>
      <c r="CN705" s="341"/>
      <c r="CO705" s="341"/>
      <c r="CP705" s="341"/>
      <c r="CQ705" s="341"/>
      <c r="CR705" s="341"/>
      <c r="CS705" s="341"/>
      <c r="CT705" s="341"/>
      <c r="CU705" s="341"/>
      <c r="CV705" s="341"/>
      <c r="CW705" s="341"/>
      <c r="CX705" s="341"/>
      <c r="CY705" s="341"/>
      <c r="CZ705" s="341"/>
    </row>
    <row r="706" ht="25.15" customHeight="true" x14ac:dyDescent="0.2">
      <c r="C706" s="610"/>
      <c r="D706" s="610"/>
      <c r="E706" s="610"/>
      <c r="F706" s="610"/>
      <c r="G706" s="610"/>
      <c r="H706" s="610"/>
      <c r="I706" s="610"/>
      <c r="J706" s="610"/>
      <c r="K706" s="610"/>
      <c r="L706" s="610"/>
      <c r="M706" s="610"/>
      <c r="N706" s="610"/>
      <c r="O706" s="610"/>
      <c r="P706" s="610"/>
      <c r="Q706" s="610"/>
      <c r="BA706" s="341"/>
      <c r="BB706" s="420"/>
      <c r="BC706" s="341"/>
      <c r="BD706" s="341"/>
      <c r="BE706" s="341"/>
      <c r="BF706" s="341"/>
      <c r="BG706" s="341"/>
      <c r="BH706" s="341"/>
      <c r="BI706" s="341"/>
      <c r="BJ706" s="341"/>
      <c r="BK706" s="341"/>
      <c r="BL706" s="341"/>
      <c r="BM706" s="341"/>
      <c r="BN706" s="341"/>
      <c r="BO706" s="341"/>
      <c r="BP706" s="341"/>
      <c r="BQ706" s="341"/>
      <c r="BR706" s="341"/>
      <c r="BS706" s="341"/>
      <c r="BT706" s="341"/>
      <c r="BU706" s="341"/>
      <c r="BV706" s="341"/>
      <c r="BW706" s="341"/>
      <c r="BX706" s="341"/>
      <c r="BY706" s="341"/>
      <c r="BZ706" s="341"/>
      <c r="CA706" s="341"/>
      <c r="CB706" s="341"/>
      <c r="CC706" s="341"/>
      <c r="CD706" s="341"/>
      <c r="CE706" s="341"/>
      <c r="CF706" s="341"/>
      <c r="CG706" s="341"/>
      <c r="CH706" s="341"/>
      <c r="CI706" s="341"/>
      <c r="CJ706" s="341"/>
      <c r="CK706" s="341"/>
      <c r="CL706" s="341"/>
      <c r="CM706" s="341"/>
      <c r="CN706" s="341"/>
      <c r="CO706" s="341"/>
      <c r="CP706" s="341"/>
      <c r="CQ706" s="341"/>
      <c r="CR706" s="341"/>
      <c r="CS706" s="341"/>
      <c r="CT706" s="341"/>
      <c r="CU706" s="341"/>
      <c r="CV706" s="341"/>
      <c r="CW706" s="341"/>
      <c r="CX706" s="341"/>
      <c r="CY706" s="341"/>
      <c r="CZ706" s="341"/>
    </row>
    <row r="707" ht="25.15" customHeight="true" x14ac:dyDescent="0.2">
      <c r="C707" s="610"/>
      <c r="D707" s="610"/>
      <c r="E707" s="610"/>
      <c r="F707" s="610"/>
      <c r="G707" s="610"/>
      <c r="H707" s="610"/>
      <c r="I707" s="610"/>
      <c r="J707" s="610"/>
      <c r="K707" s="610"/>
      <c r="L707" s="610"/>
      <c r="M707" s="610"/>
      <c r="N707" s="610"/>
      <c r="O707" s="610"/>
      <c r="P707" s="610"/>
      <c r="Q707" s="610"/>
      <c r="BA707" s="341"/>
      <c r="BB707" s="420"/>
      <c r="BC707" s="341"/>
      <c r="BD707" s="341"/>
      <c r="BE707" s="341"/>
      <c r="BF707" s="341"/>
      <c r="BG707" s="341"/>
      <c r="BH707" s="341"/>
      <c r="BI707" s="341"/>
      <c r="BJ707" s="341"/>
      <c r="BK707" s="341"/>
      <c r="BL707" s="341"/>
      <c r="BM707" s="341"/>
      <c r="BN707" s="341"/>
      <c r="BO707" s="341"/>
      <c r="BP707" s="341"/>
      <c r="BQ707" s="341"/>
      <c r="BR707" s="341"/>
      <c r="BS707" s="341"/>
      <c r="BT707" s="341"/>
      <c r="BU707" s="341"/>
      <c r="BV707" s="341"/>
      <c r="BW707" s="341"/>
      <c r="BX707" s="341"/>
      <c r="BY707" s="341"/>
      <c r="BZ707" s="341"/>
      <c r="CA707" s="341"/>
      <c r="CB707" s="341"/>
      <c r="CC707" s="341"/>
      <c r="CD707" s="341"/>
      <c r="CE707" s="341"/>
      <c r="CF707" s="341"/>
      <c r="CG707" s="341"/>
      <c r="CH707" s="341"/>
      <c r="CI707" s="341"/>
      <c r="CJ707" s="341"/>
      <c r="CK707" s="341"/>
      <c r="CL707" s="341"/>
      <c r="CM707" s="341"/>
      <c r="CN707" s="341"/>
      <c r="CO707" s="341"/>
      <c r="CP707" s="341"/>
      <c r="CQ707" s="341"/>
      <c r="CR707" s="341"/>
      <c r="CS707" s="341"/>
      <c r="CT707" s="341"/>
      <c r="CU707" s="341"/>
      <c r="CV707" s="341"/>
      <c r="CW707" s="341"/>
      <c r="CX707" s="341"/>
      <c r="CY707" s="341"/>
      <c r="CZ707" s="341"/>
    </row>
    <row r="708" ht="25.15" customHeight="true" x14ac:dyDescent="0.2">
      <c r="C708" s="610"/>
      <c r="D708" s="610"/>
      <c r="E708" s="610"/>
      <c r="F708" s="610"/>
      <c r="G708" s="610"/>
      <c r="H708" s="610"/>
      <c r="I708" s="610"/>
      <c r="J708" s="610"/>
      <c r="K708" s="610"/>
      <c r="L708" s="610"/>
      <c r="M708" s="610"/>
      <c r="N708" s="610"/>
      <c r="O708" s="610"/>
      <c r="P708" s="610"/>
      <c r="Q708" s="610"/>
      <c r="BA708" s="341"/>
      <c r="BB708" s="420"/>
      <c r="BC708" s="341"/>
      <c r="BD708" s="341"/>
      <c r="BE708" s="341"/>
      <c r="BF708" s="341"/>
      <c r="BG708" s="341"/>
      <c r="BH708" s="341"/>
      <c r="BI708" s="341"/>
      <c r="BJ708" s="341"/>
      <c r="BK708" s="341"/>
      <c r="BL708" s="341"/>
      <c r="BM708" s="341"/>
      <c r="BN708" s="341"/>
      <c r="BO708" s="341"/>
      <c r="BP708" s="341"/>
      <c r="BQ708" s="341"/>
      <c r="BR708" s="341"/>
      <c r="BS708" s="341"/>
      <c r="BT708" s="341"/>
      <c r="BU708" s="341"/>
      <c r="BV708" s="341"/>
      <c r="BW708" s="341"/>
      <c r="BX708" s="341"/>
      <c r="BY708" s="341"/>
      <c r="BZ708" s="341"/>
      <c r="CA708" s="341"/>
      <c r="CB708" s="341"/>
      <c r="CC708" s="341"/>
      <c r="CD708" s="341"/>
      <c r="CE708" s="341"/>
      <c r="CF708" s="341"/>
      <c r="CG708" s="341"/>
      <c r="CH708" s="341"/>
      <c r="CI708" s="341"/>
      <c r="CJ708" s="341"/>
      <c r="CK708" s="341"/>
      <c r="CL708" s="341"/>
      <c r="CM708" s="341"/>
      <c r="CN708" s="341"/>
      <c r="CO708" s="341"/>
      <c r="CP708" s="341"/>
      <c r="CQ708" s="341"/>
      <c r="CR708" s="341"/>
      <c r="CS708" s="341"/>
      <c r="CT708" s="341"/>
      <c r="CU708" s="341"/>
      <c r="CV708" s="341"/>
      <c r="CW708" s="341"/>
      <c r="CX708" s="341"/>
      <c r="CY708" s="341"/>
      <c r="CZ708" s="341"/>
    </row>
    <row r="709" ht="25.15" customHeight="true" x14ac:dyDescent="0.2">
      <c r="C709" s="610"/>
      <c r="D709" s="610"/>
      <c r="E709" s="610"/>
      <c r="F709" s="610"/>
      <c r="G709" s="610"/>
      <c r="H709" s="610"/>
      <c r="I709" s="610"/>
      <c r="J709" s="610"/>
      <c r="K709" s="610"/>
      <c r="L709" s="610"/>
      <c r="M709" s="610"/>
      <c r="N709" s="610"/>
      <c r="O709" s="610"/>
      <c r="P709" s="610"/>
      <c r="Q709" s="610"/>
      <c r="BA709" s="341"/>
      <c r="BB709" s="420"/>
      <c r="BC709" s="341"/>
      <c r="BD709" s="341"/>
      <c r="BE709" s="341"/>
      <c r="BF709" s="341"/>
      <c r="BG709" s="341"/>
      <c r="BH709" s="341"/>
      <c r="BI709" s="341"/>
      <c r="BJ709" s="341"/>
      <c r="BK709" s="341"/>
      <c r="BL709" s="341"/>
      <c r="BM709" s="341"/>
      <c r="BN709" s="341"/>
      <c r="BO709" s="341"/>
      <c r="BP709" s="341"/>
      <c r="BQ709" s="341"/>
      <c r="BR709" s="341"/>
      <c r="BS709" s="341"/>
      <c r="BT709" s="341"/>
      <c r="BU709" s="341"/>
      <c r="BV709" s="341"/>
      <c r="BW709" s="341"/>
      <c r="BX709" s="341"/>
      <c r="BY709" s="341"/>
      <c r="BZ709" s="341"/>
      <c r="CA709" s="341"/>
      <c r="CB709" s="341"/>
      <c r="CC709" s="341"/>
      <c r="CD709" s="341"/>
      <c r="CE709" s="341"/>
      <c r="CF709" s="341"/>
      <c r="CG709" s="341"/>
      <c r="CH709" s="341"/>
      <c r="CI709" s="341"/>
      <c r="CJ709" s="341"/>
      <c r="CK709" s="341"/>
      <c r="CL709" s="341"/>
      <c r="CM709" s="341"/>
      <c r="CN709" s="341"/>
      <c r="CO709" s="341"/>
      <c r="CP709" s="341"/>
      <c r="CQ709" s="341"/>
      <c r="CR709" s="341"/>
      <c r="CS709" s="341"/>
      <c r="CT709" s="341"/>
      <c r="CU709" s="341"/>
      <c r="CV709" s="341"/>
      <c r="CW709" s="341"/>
      <c r="CX709" s="341"/>
      <c r="CY709" s="341"/>
      <c r="CZ709" s="341"/>
    </row>
    <row r="710" ht="25.15" customHeight="true" x14ac:dyDescent="0.2">
      <c r="C710" s="610"/>
      <c r="D710" s="610"/>
      <c r="E710" s="610"/>
      <c r="F710" s="610"/>
      <c r="G710" s="610"/>
      <c r="H710" s="610"/>
      <c r="I710" s="610"/>
      <c r="J710" s="610"/>
      <c r="K710" s="610"/>
      <c r="L710" s="610"/>
      <c r="M710" s="610"/>
      <c r="N710" s="610"/>
      <c r="O710" s="610"/>
      <c r="P710" s="610"/>
      <c r="Q710" s="610"/>
      <c r="BA710" s="341"/>
      <c r="BB710" s="420"/>
      <c r="BC710" s="341"/>
      <c r="BD710" s="341"/>
      <c r="BE710" s="341"/>
      <c r="BF710" s="341"/>
      <c r="BG710" s="341"/>
      <c r="BH710" s="341"/>
      <c r="BI710" s="341"/>
      <c r="BJ710" s="341"/>
      <c r="BK710" s="341"/>
      <c r="BL710" s="341"/>
      <c r="BM710" s="341"/>
      <c r="BN710" s="341"/>
      <c r="BO710" s="341"/>
      <c r="BP710" s="341"/>
      <c r="BQ710" s="341"/>
      <c r="BR710" s="341"/>
      <c r="BS710" s="341"/>
      <c r="BT710" s="341"/>
      <c r="BU710" s="341"/>
      <c r="BV710" s="341"/>
      <c r="BW710" s="341"/>
      <c r="BX710" s="341"/>
      <c r="BY710" s="341"/>
      <c r="BZ710" s="341"/>
      <c r="CA710" s="341"/>
      <c r="CB710" s="341"/>
      <c r="CC710" s="341"/>
      <c r="CD710" s="341"/>
      <c r="CE710" s="341"/>
      <c r="CF710" s="341"/>
      <c r="CG710" s="341"/>
      <c r="CH710" s="341"/>
      <c r="CI710" s="341"/>
      <c r="CJ710" s="341"/>
      <c r="CK710" s="341"/>
      <c r="CL710" s="341"/>
      <c r="CM710" s="341"/>
      <c r="CN710" s="341"/>
      <c r="CO710" s="341"/>
      <c r="CP710" s="341"/>
      <c r="CQ710" s="341"/>
      <c r="CR710" s="341"/>
      <c r="CS710" s="341"/>
      <c r="CT710" s="341"/>
      <c r="CU710" s="341"/>
      <c r="CV710" s="341"/>
      <c r="CW710" s="341"/>
      <c r="CX710" s="341"/>
      <c r="CY710" s="341"/>
      <c r="CZ710" s="341"/>
    </row>
    <row r="711" ht="25.15" customHeight="true" x14ac:dyDescent="0.2">
      <c r="C711" s="610"/>
      <c r="D711" s="610"/>
      <c r="E711" s="610"/>
      <c r="F711" s="610"/>
      <c r="G711" s="610"/>
      <c r="H711" s="610"/>
      <c r="I711" s="610"/>
      <c r="J711" s="610"/>
      <c r="K711" s="610"/>
      <c r="L711" s="610"/>
      <c r="M711" s="610"/>
      <c r="N711" s="610"/>
      <c r="O711" s="610"/>
      <c r="P711" s="610"/>
      <c r="Q711" s="610"/>
      <c r="BA711" s="341"/>
      <c r="BB711" s="420"/>
      <c r="BC711" s="341"/>
      <c r="BD711" s="341"/>
      <c r="BE711" s="341"/>
      <c r="BF711" s="341"/>
      <c r="BG711" s="341"/>
      <c r="BH711" s="341"/>
      <c r="BI711" s="341"/>
      <c r="BJ711" s="341"/>
      <c r="BK711" s="341"/>
      <c r="BL711" s="341"/>
      <c r="BM711" s="341"/>
      <c r="BN711" s="341"/>
      <c r="BO711" s="341"/>
      <c r="BP711" s="341"/>
      <c r="BQ711" s="341"/>
      <c r="BR711" s="341"/>
      <c r="BS711" s="341"/>
      <c r="BT711" s="341"/>
      <c r="BU711" s="341"/>
      <c r="BV711" s="341"/>
      <c r="BW711" s="341"/>
      <c r="BX711" s="341"/>
      <c r="BY711" s="341"/>
      <c r="BZ711" s="341"/>
      <c r="CA711" s="341"/>
      <c r="CB711" s="341"/>
      <c r="CC711" s="341"/>
      <c r="CD711" s="341"/>
      <c r="CE711" s="341"/>
      <c r="CF711" s="341"/>
      <c r="CG711" s="341"/>
      <c r="CH711" s="341"/>
      <c r="CI711" s="341"/>
      <c r="CJ711" s="341"/>
      <c r="CK711" s="341"/>
      <c r="CL711" s="341"/>
      <c r="CM711" s="341"/>
      <c r="CN711" s="341"/>
      <c r="CO711" s="341"/>
      <c r="CP711" s="341"/>
      <c r="CQ711" s="341"/>
      <c r="CR711" s="341"/>
      <c r="CS711" s="341"/>
      <c r="CT711" s="341"/>
      <c r="CU711" s="341"/>
      <c r="CV711" s="341"/>
      <c r="CW711" s="341"/>
      <c r="CX711" s="341"/>
      <c r="CY711" s="341"/>
      <c r="CZ711" s="341"/>
    </row>
    <row r="712" ht="25.15" customHeight="true" x14ac:dyDescent="0.2">
      <c r="C712" s="610"/>
      <c r="D712" s="610"/>
      <c r="E712" s="610"/>
      <c r="F712" s="610"/>
      <c r="G712" s="610"/>
      <c r="H712" s="610"/>
      <c r="I712" s="610"/>
      <c r="J712" s="610"/>
      <c r="K712" s="610"/>
      <c r="L712" s="610"/>
      <c r="M712" s="610"/>
      <c r="N712" s="610"/>
      <c r="O712" s="610"/>
      <c r="P712" s="610"/>
      <c r="Q712" s="610"/>
      <c r="BA712" s="341"/>
      <c r="BB712" s="420"/>
      <c r="BC712" s="341"/>
      <c r="BD712" s="341"/>
      <c r="BE712" s="341"/>
      <c r="BF712" s="341"/>
      <c r="BG712" s="341"/>
      <c r="BH712" s="341"/>
      <c r="BI712" s="341"/>
      <c r="BJ712" s="341"/>
      <c r="BK712" s="341"/>
      <c r="BL712" s="341"/>
      <c r="BM712" s="341"/>
      <c r="BN712" s="341"/>
      <c r="BO712" s="341"/>
      <c r="BP712" s="341"/>
      <c r="BQ712" s="341"/>
      <c r="BR712" s="341"/>
      <c r="BS712" s="341"/>
      <c r="BT712" s="341"/>
      <c r="BU712" s="341"/>
      <c r="BV712" s="341"/>
      <c r="BW712" s="341"/>
      <c r="BX712" s="341"/>
      <c r="BY712" s="341"/>
      <c r="BZ712" s="341"/>
      <c r="CA712" s="341"/>
      <c r="CB712" s="341"/>
      <c r="CC712" s="341"/>
      <c r="CD712" s="341"/>
      <c r="CE712" s="341"/>
      <c r="CF712" s="341"/>
      <c r="CG712" s="341"/>
      <c r="CH712" s="341"/>
      <c r="CI712" s="341"/>
      <c r="CJ712" s="341"/>
      <c r="CK712" s="341"/>
      <c r="CL712" s="341"/>
      <c r="CM712" s="341"/>
      <c r="CN712" s="341"/>
      <c r="CO712" s="341"/>
      <c r="CP712" s="341"/>
      <c r="CQ712" s="341"/>
      <c r="CR712" s="341"/>
      <c r="CS712" s="341"/>
      <c r="CT712" s="341"/>
      <c r="CU712" s="341"/>
      <c r="CV712" s="341"/>
      <c r="CW712" s="341"/>
      <c r="CX712" s="341"/>
      <c r="CY712" s="341"/>
      <c r="CZ712" s="341"/>
    </row>
    <row r="713" ht="25.15" customHeight="true" x14ac:dyDescent="0.2">
      <c r="C713" s="610"/>
      <c r="D713" s="610"/>
      <c r="E713" s="610"/>
      <c r="F713" s="610"/>
      <c r="G713" s="610"/>
      <c r="H713" s="610"/>
      <c r="I713" s="610"/>
      <c r="J713" s="610"/>
      <c r="K713" s="610"/>
      <c r="L713" s="610"/>
      <c r="M713" s="610"/>
      <c r="N713" s="610"/>
      <c r="O713" s="610"/>
      <c r="P713" s="610"/>
      <c r="Q713" s="610"/>
      <c r="BA713" s="341"/>
      <c r="BB713" s="420"/>
      <c r="BC713" s="341"/>
      <c r="BD713" s="341"/>
      <c r="BE713" s="341"/>
      <c r="BF713" s="341"/>
      <c r="BG713" s="341"/>
      <c r="BH713" s="341"/>
      <c r="BI713" s="341"/>
      <c r="BJ713" s="341"/>
      <c r="BK713" s="341"/>
      <c r="BL713" s="341"/>
      <c r="BM713" s="341"/>
      <c r="BN713" s="341"/>
      <c r="BO713" s="341"/>
      <c r="BP713" s="341"/>
      <c r="BQ713" s="341"/>
      <c r="BR713" s="341"/>
      <c r="BS713" s="341"/>
      <c r="BT713" s="341"/>
      <c r="BU713" s="341"/>
      <c r="BV713" s="341"/>
      <c r="BW713" s="341"/>
      <c r="BX713" s="341"/>
      <c r="BY713" s="341"/>
      <c r="BZ713" s="341"/>
      <c r="CA713" s="341"/>
      <c r="CB713" s="341"/>
      <c r="CC713" s="341"/>
      <c r="CD713" s="341"/>
      <c r="CE713" s="341"/>
      <c r="CF713" s="341"/>
      <c r="CG713" s="341"/>
      <c r="CH713" s="341"/>
      <c r="CI713" s="341"/>
      <c r="CJ713" s="341"/>
      <c r="CK713" s="341"/>
      <c r="CL713" s="341"/>
      <c r="CM713" s="341"/>
      <c r="CN713" s="341"/>
      <c r="CO713" s="341"/>
      <c r="CP713" s="341"/>
      <c r="CQ713" s="341"/>
      <c r="CR713" s="341"/>
      <c r="CS713" s="341"/>
      <c r="CT713" s="341"/>
      <c r="CU713" s="341"/>
      <c r="CV713" s="341"/>
      <c r="CW713" s="341"/>
      <c r="CX713" s="341"/>
      <c r="CY713" s="341"/>
      <c r="CZ713" s="341"/>
    </row>
    <row r="714" ht="25.15" customHeight="true" x14ac:dyDescent="0.2">
      <c r="C714" s="610"/>
      <c r="D714" s="610"/>
      <c r="E714" s="610"/>
      <c r="F714" s="610"/>
      <c r="G714" s="610"/>
      <c r="H714" s="610"/>
      <c r="I714" s="610"/>
      <c r="J714" s="610"/>
      <c r="K714" s="610"/>
      <c r="L714" s="610"/>
      <c r="M714" s="610"/>
      <c r="N714" s="610"/>
      <c r="O714" s="610"/>
      <c r="P714" s="610"/>
      <c r="Q714" s="610"/>
      <c r="BA714" s="341"/>
      <c r="BB714" s="420"/>
      <c r="BC714" s="341"/>
      <c r="BD714" s="341"/>
      <c r="BE714" s="341"/>
      <c r="BF714" s="341"/>
      <c r="BG714" s="341"/>
      <c r="BH714" s="341"/>
      <c r="BI714" s="341"/>
      <c r="BJ714" s="341"/>
      <c r="BK714" s="341"/>
      <c r="BL714" s="341"/>
      <c r="BM714" s="341"/>
      <c r="BN714" s="341"/>
      <c r="BO714" s="341"/>
      <c r="BP714" s="341"/>
      <c r="BQ714" s="341"/>
      <c r="BR714" s="341"/>
      <c r="BS714" s="341"/>
      <c r="BT714" s="341"/>
      <c r="BU714" s="341"/>
      <c r="BV714" s="341"/>
      <c r="BW714" s="341"/>
      <c r="BX714" s="341"/>
      <c r="BY714" s="341"/>
      <c r="BZ714" s="341"/>
      <c r="CA714" s="341"/>
      <c r="CB714" s="341"/>
      <c r="CC714" s="341"/>
      <c r="CD714" s="341"/>
      <c r="CE714" s="341"/>
      <c r="CF714" s="341"/>
      <c r="CG714" s="341"/>
      <c r="CH714" s="341"/>
      <c r="CI714" s="341"/>
      <c r="CJ714" s="341"/>
      <c r="CK714" s="341"/>
      <c r="CL714" s="341"/>
      <c r="CM714" s="341"/>
      <c r="CN714" s="341"/>
      <c r="CO714" s="341"/>
      <c r="CP714" s="341"/>
      <c r="CQ714" s="341"/>
      <c r="CR714" s="341"/>
      <c r="CS714" s="341"/>
      <c r="CT714" s="341"/>
      <c r="CU714" s="341"/>
      <c r="CV714" s="341"/>
      <c r="CW714" s="341"/>
      <c r="CX714" s="341"/>
      <c r="CY714" s="341"/>
      <c r="CZ714" s="341"/>
    </row>
    <row r="715" ht="25.15" customHeight="true" x14ac:dyDescent="0.2">
      <c r="C715" s="610"/>
      <c r="D715" s="610"/>
      <c r="E715" s="610"/>
      <c r="F715" s="610"/>
      <c r="G715" s="610"/>
      <c r="H715" s="610"/>
      <c r="I715" s="610"/>
      <c r="J715" s="610"/>
      <c r="K715" s="610"/>
      <c r="L715" s="610"/>
      <c r="M715" s="610"/>
      <c r="N715" s="610"/>
      <c r="O715" s="610"/>
      <c r="P715" s="610"/>
      <c r="Q715" s="610"/>
      <c r="BA715" s="341"/>
      <c r="BB715" s="420"/>
      <c r="BC715" s="341"/>
      <c r="BD715" s="341"/>
      <c r="BE715" s="341"/>
      <c r="BF715" s="341"/>
      <c r="BG715" s="341"/>
      <c r="BH715" s="341"/>
      <c r="BI715" s="341"/>
      <c r="BJ715" s="341"/>
      <c r="BK715" s="341"/>
      <c r="BL715" s="341"/>
      <c r="BM715" s="341"/>
      <c r="BN715" s="341"/>
      <c r="BO715" s="341"/>
      <c r="BP715" s="341"/>
      <c r="BQ715" s="341"/>
      <c r="BR715" s="341"/>
      <c r="BS715" s="341"/>
      <c r="BT715" s="341"/>
      <c r="BU715" s="341"/>
      <c r="BV715" s="341"/>
      <c r="BW715" s="341"/>
      <c r="BX715" s="341"/>
      <c r="BY715" s="341"/>
      <c r="BZ715" s="341"/>
      <c r="CA715" s="341"/>
      <c r="CB715" s="341"/>
      <c r="CC715" s="341"/>
      <c r="CD715" s="341"/>
      <c r="CE715" s="341"/>
      <c r="CF715" s="341"/>
      <c r="CG715" s="341"/>
      <c r="CH715" s="341"/>
      <c r="CI715" s="341"/>
      <c r="CJ715" s="341"/>
      <c r="CK715" s="341"/>
      <c r="CL715" s="341"/>
      <c r="CM715" s="341"/>
      <c r="CN715" s="341"/>
      <c r="CO715" s="341"/>
      <c r="CP715" s="341"/>
      <c r="CQ715" s="341"/>
      <c r="CR715" s="341"/>
      <c r="CS715" s="341"/>
      <c r="CT715" s="341"/>
      <c r="CU715" s="341"/>
      <c r="CV715" s="341"/>
      <c r="CW715" s="341"/>
      <c r="CX715" s="341"/>
      <c r="CY715" s="341"/>
      <c r="CZ715" s="341"/>
    </row>
    <row r="716" ht="25.15" customHeight="true" x14ac:dyDescent="0.2">
      <c r="C716" s="610"/>
      <c r="D716" s="610"/>
      <c r="E716" s="610"/>
      <c r="F716" s="610"/>
      <c r="G716" s="610"/>
      <c r="H716" s="610"/>
      <c r="I716" s="610"/>
      <c r="J716" s="610"/>
      <c r="K716" s="610"/>
      <c r="L716" s="610"/>
      <c r="M716" s="610"/>
      <c r="N716" s="610"/>
      <c r="O716" s="610"/>
      <c r="P716" s="610"/>
      <c r="Q716" s="610"/>
      <c r="BA716" s="341"/>
      <c r="BB716" s="420"/>
      <c r="BC716" s="341"/>
      <c r="BD716" s="341"/>
      <c r="BE716" s="341"/>
      <c r="BF716" s="341"/>
      <c r="BG716" s="341"/>
      <c r="BH716" s="341"/>
      <c r="BI716" s="341"/>
      <c r="BJ716" s="341"/>
      <c r="BK716" s="341"/>
      <c r="BL716" s="341"/>
      <c r="BM716" s="341"/>
      <c r="BN716" s="341"/>
      <c r="BO716" s="341"/>
      <c r="BP716" s="341"/>
      <c r="BQ716" s="341"/>
      <c r="BR716" s="341"/>
      <c r="BS716" s="341"/>
      <c r="BT716" s="341"/>
      <c r="BU716" s="341"/>
      <c r="BV716" s="341"/>
      <c r="BW716" s="341"/>
      <c r="BX716" s="341"/>
      <c r="BY716" s="341"/>
      <c r="BZ716" s="341"/>
      <c r="CA716" s="341"/>
      <c r="CB716" s="341"/>
      <c r="CC716" s="341"/>
      <c r="CD716" s="341"/>
      <c r="CE716" s="341"/>
      <c r="CF716" s="341"/>
      <c r="CG716" s="341"/>
      <c r="CH716" s="341"/>
      <c r="CI716" s="341"/>
      <c r="CJ716" s="341"/>
      <c r="CK716" s="341"/>
      <c r="CL716" s="341"/>
      <c r="CM716" s="341"/>
      <c r="CN716" s="341"/>
      <c r="CO716" s="341"/>
      <c r="CP716" s="341"/>
      <c r="CQ716" s="341"/>
      <c r="CR716" s="341"/>
      <c r="CS716" s="341"/>
      <c r="CT716" s="341"/>
      <c r="CU716" s="341"/>
      <c r="CV716" s="341"/>
      <c r="CW716" s="341"/>
      <c r="CX716" s="341"/>
      <c r="CY716" s="341"/>
      <c r="CZ716" s="341"/>
    </row>
    <row r="717" ht="25.15" customHeight="true" x14ac:dyDescent="0.2">
      <c r="C717" s="610"/>
      <c r="D717" s="610"/>
      <c r="E717" s="610"/>
      <c r="F717" s="610"/>
      <c r="G717" s="610"/>
      <c r="H717" s="610"/>
      <c r="I717" s="610"/>
      <c r="J717" s="610"/>
      <c r="K717" s="610"/>
      <c r="L717" s="610"/>
      <c r="M717" s="610"/>
      <c r="N717" s="610"/>
      <c r="O717" s="610"/>
      <c r="P717" s="610"/>
      <c r="Q717" s="610"/>
      <c r="BA717" s="341"/>
      <c r="BB717" s="420"/>
      <c r="BC717" s="341"/>
      <c r="BD717" s="341"/>
      <c r="BE717" s="341"/>
      <c r="BF717" s="341"/>
      <c r="BG717" s="341"/>
      <c r="BH717" s="341"/>
      <c r="BI717" s="341"/>
      <c r="BJ717" s="341"/>
      <c r="BK717" s="341"/>
      <c r="BL717" s="341"/>
      <c r="BM717" s="341"/>
      <c r="BN717" s="341"/>
      <c r="BO717" s="341"/>
      <c r="BP717" s="341"/>
      <c r="BQ717" s="341"/>
      <c r="BR717" s="341"/>
      <c r="BS717" s="341"/>
      <c r="BT717" s="341"/>
      <c r="BU717" s="341"/>
      <c r="BV717" s="341"/>
      <c r="BW717" s="341"/>
      <c r="BX717" s="341"/>
      <c r="BY717" s="341"/>
      <c r="BZ717" s="341"/>
      <c r="CA717" s="341"/>
      <c r="CB717" s="341"/>
      <c r="CC717" s="341"/>
      <c r="CD717" s="341"/>
      <c r="CE717" s="341"/>
      <c r="CF717" s="341"/>
      <c r="CG717" s="341"/>
      <c r="CH717" s="341"/>
      <c r="CI717" s="341"/>
      <c r="CJ717" s="341"/>
      <c r="CK717" s="341"/>
      <c r="CL717" s="341"/>
      <c r="CM717" s="341"/>
      <c r="CN717" s="341"/>
      <c r="CO717" s="341"/>
      <c r="CP717" s="341"/>
      <c r="CQ717" s="341"/>
      <c r="CR717" s="341"/>
      <c r="CS717" s="341"/>
      <c r="CT717" s="341"/>
      <c r="CU717" s="341"/>
      <c r="CV717" s="341"/>
      <c r="CW717" s="341"/>
      <c r="CX717" s="341"/>
      <c r="CY717" s="341"/>
      <c r="CZ717" s="341"/>
    </row>
    <row r="718" ht="25.15" customHeight="true" x14ac:dyDescent="0.2">
      <c r="C718" s="610"/>
      <c r="D718" s="610"/>
      <c r="E718" s="610"/>
      <c r="F718" s="610"/>
      <c r="G718" s="610"/>
      <c r="H718" s="610"/>
      <c r="I718" s="610"/>
      <c r="J718" s="610"/>
      <c r="K718" s="610"/>
      <c r="L718" s="610"/>
      <c r="M718" s="610"/>
      <c r="N718" s="610"/>
      <c r="O718" s="610"/>
      <c r="P718" s="610"/>
      <c r="Q718" s="610"/>
      <c r="BA718" s="341"/>
      <c r="BB718" s="420"/>
      <c r="BC718" s="341"/>
      <c r="BD718" s="341"/>
      <c r="BE718" s="341"/>
      <c r="BF718" s="341"/>
      <c r="BG718" s="341"/>
      <c r="BH718" s="341"/>
      <c r="BI718" s="341"/>
      <c r="BJ718" s="341"/>
      <c r="BK718" s="341"/>
      <c r="BL718" s="341"/>
      <c r="BM718" s="341"/>
      <c r="BN718" s="341"/>
      <c r="BO718" s="341"/>
      <c r="BP718" s="341"/>
      <c r="BQ718" s="341"/>
      <c r="BR718" s="341"/>
      <c r="BS718" s="341"/>
      <c r="BT718" s="341"/>
      <c r="BU718" s="341"/>
      <c r="BV718" s="341"/>
      <c r="BW718" s="341"/>
      <c r="BX718" s="341"/>
      <c r="BY718" s="341"/>
      <c r="BZ718" s="341"/>
      <c r="CA718" s="341"/>
      <c r="CB718" s="341"/>
      <c r="CC718" s="341"/>
      <c r="CD718" s="341"/>
      <c r="CE718" s="341"/>
      <c r="CF718" s="341"/>
      <c r="CG718" s="341"/>
      <c r="CH718" s="341"/>
      <c r="CI718" s="341"/>
      <c r="CJ718" s="341"/>
      <c r="CK718" s="341"/>
      <c r="CL718" s="341"/>
      <c r="CM718" s="341"/>
      <c r="CN718" s="341"/>
      <c r="CO718" s="341"/>
      <c r="CP718" s="341"/>
      <c r="CQ718" s="341"/>
      <c r="CR718" s="341"/>
      <c r="CS718" s="341"/>
      <c r="CT718" s="341"/>
      <c r="CU718" s="341"/>
      <c r="CV718" s="341"/>
      <c r="CW718" s="341"/>
      <c r="CX718" s="341"/>
      <c r="CY718" s="341"/>
      <c r="CZ718" s="341"/>
    </row>
    <row r="719" ht="25.15" customHeight="true" x14ac:dyDescent="0.2">
      <c r="C719" s="610"/>
      <c r="D719" s="610"/>
      <c r="E719" s="610"/>
      <c r="F719" s="610"/>
      <c r="G719" s="610"/>
      <c r="H719" s="610"/>
      <c r="I719" s="610"/>
      <c r="J719" s="610"/>
      <c r="K719" s="610"/>
      <c r="L719" s="610"/>
      <c r="M719" s="610"/>
      <c r="N719" s="610"/>
      <c r="O719" s="610"/>
      <c r="P719" s="610"/>
      <c r="Q719" s="610"/>
      <c r="BA719" s="341"/>
      <c r="BB719" s="420"/>
      <c r="BC719" s="341"/>
      <c r="BD719" s="341"/>
      <c r="BE719" s="341"/>
      <c r="BF719" s="341"/>
      <c r="BG719" s="341"/>
      <c r="BH719" s="341"/>
      <c r="BI719" s="341"/>
      <c r="BJ719" s="341"/>
      <c r="BK719" s="341"/>
      <c r="BL719" s="341"/>
      <c r="BM719" s="341"/>
      <c r="BN719" s="341"/>
      <c r="BO719" s="341"/>
      <c r="BP719" s="341"/>
      <c r="BQ719" s="341"/>
      <c r="BR719" s="341"/>
      <c r="BS719" s="341"/>
      <c r="BT719" s="341"/>
      <c r="BU719" s="341"/>
      <c r="BV719" s="341"/>
      <c r="BW719" s="341"/>
      <c r="BX719" s="341"/>
      <c r="BY719" s="341"/>
      <c r="BZ719" s="341"/>
      <c r="CA719" s="341"/>
      <c r="CB719" s="341"/>
      <c r="CC719" s="341"/>
      <c r="CD719" s="341"/>
      <c r="CE719" s="341"/>
      <c r="CF719" s="341"/>
      <c r="CG719" s="341"/>
      <c r="CH719" s="341"/>
      <c r="CI719" s="341"/>
      <c r="CJ719" s="341"/>
      <c r="CK719" s="341"/>
      <c r="CL719" s="341"/>
      <c r="CM719" s="341"/>
      <c r="CN719" s="341"/>
      <c r="CO719" s="341"/>
      <c r="CP719" s="341"/>
      <c r="CQ719" s="341"/>
      <c r="CR719" s="341"/>
      <c r="CS719" s="341"/>
      <c r="CT719" s="341"/>
      <c r="CU719" s="341"/>
      <c r="CV719" s="341"/>
      <c r="CW719" s="341"/>
      <c r="CX719" s="341"/>
      <c r="CY719" s="341"/>
      <c r="CZ719" s="341"/>
    </row>
    <row r="720" ht="25.15" customHeight="true" x14ac:dyDescent="0.2">
      <c r="C720" s="610"/>
      <c r="D720" s="610"/>
      <c r="E720" s="610"/>
      <c r="F720" s="610"/>
      <c r="G720" s="610"/>
      <c r="H720" s="610"/>
      <c r="I720" s="610"/>
      <c r="J720" s="610"/>
      <c r="K720" s="610"/>
      <c r="L720" s="610"/>
      <c r="M720" s="610"/>
      <c r="N720" s="610"/>
      <c r="O720" s="610"/>
      <c r="P720" s="610"/>
      <c r="Q720" s="610"/>
      <c r="BA720" s="341"/>
      <c r="BB720" s="420"/>
      <c r="BC720" s="341"/>
      <c r="BD720" s="341"/>
      <c r="BE720" s="341"/>
      <c r="BF720" s="341"/>
      <c r="BG720" s="341"/>
      <c r="BH720" s="341"/>
      <c r="BI720" s="341"/>
      <c r="BJ720" s="341"/>
      <c r="BK720" s="341"/>
      <c r="BL720" s="341"/>
      <c r="BM720" s="341"/>
      <c r="BN720" s="341"/>
      <c r="BO720" s="341"/>
      <c r="BP720" s="341"/>
      <c r="BQ720" s="341"/>
      <c r="BR720" s="341"/>
      <c r="BS720" s="341"/>
      <c r="BT720" s="341"/>
      <c r="BU720" s="341"/>
      <c r="BV720" s="341"/>
      <c r="BW720" s="341"/>
      <c r="BX720" s="341"/>
      <c r="BY720" s="341"/>
      <c r="BZ720" s="341"/>
      <c r="CA720" s="341"/>
      <c r="CB720" s="341"/>
      <c r="CC720" s="341"/>
      <c r="CD720" s="341"/>
      <c r="CE720" s="341"/>
      <c r="CF720" s="341"/>
      <c r="CG720" s="341"/>
      <c r="CH720" s="341"/>
      <c r="CI720" s="341"/>
      <c r="CJ720" s="341"/>
      <c r="CK720" s="341"/>
      <c r="CL720" s="341"/>
      <c r="CM720" s="341"/>
      <c r="CN720" s="341"/>
      <c r="CO720" s="341"/>
      <c r="CP720" s="341"/>
      <c r="CQ720" s="341"/>
      <c r="CR720" s="341"/>
      <c r="CS720" s="341"/>
      <c r="CT720" s="341"/>
      <c r="CU720" s="341"/>
      <c r="CV720" s="341"/>
      <c r="CW720" s="341"/>
      <c r="CX720" s="341"/>
      <c r="CY720" s="341"/>
      <c r="CZ720" s="341"/>
    </row>
    <row r="721" ht="25.15" customHeight="true" x14ac:dyDescent="0.2">
      <c r="C721" s="610"/>
      <c r="D721" s="610"/>
      <c r="E721" s="610"/>
      <c r="F721" s="610"/>
      <c r="G721" s="610"/>
      <c r="H721" s="610"/>
      <c r="I721" s="610"/>
      <c r="J721" s="610"/>
      <c r="K721" s="610"/>
      <c r="L721" s="610"/>
      <c r="M721" s="610"/>
      <c r="N721" s="610"/>
      <c r="O721" s="610"/>
      <c r="P721" s="610"/>
      <c r="Q721" s="610"/>
      <c r="BA721" s="341"/>
      <c r="BB721" s="420"/>
      <c r="BC721" s="341"/>
      <c r="BD721" s="341"/>
      <c r="BE721" s="341"/>
      <c r="BF721" s="341"/>
      <c r="BG721" s="341"/>
      <c r="BH721" s="341"/>
      <c r="BI721" s="341"/>
      <c r="BJ721" s="341"/>
      <c r="BK721" s="341"/>
      <c r="BL721" s="341"/>
      <c r="BM721" s="341"/>
      <c r="BN721" s="341"/>
      <c r="BO721" s="341"/>
      <c r="BP721" s="341"/>
      <c r="BQ721" s="341"/>
      <c r="BR721" s="341"/>
      <c r="BS721" s="341"/>
      <c r="BT721" s="341"/>
      <c r="BU721" s="341"/>
      <c r="BV721" s="341"/>
      <c r="BW721" s="341"/>
      <c r="BX721" s="341"/>
      <c r="BY721" s="341"/>
      <c r="BZ721" s="341"/>
      <c r="CA721" s="341"/>
      <c r="CB721" s="341"/>
      <c r="CC721" s="341"/>
      <c r="CD721" s="341"/>
      <c r="CE721" s="341"/>
      <c r="CF721" s="341"/>
      <c r="CG721" s="341"/>
      <c r="CH721" s="341"/>
      <c r="CI721" s="341"/>
      <c r="CJ721" s="341"/>
      <c r="CK721" s="341"/>
      <c r="CL721" s="341"/>
      <c r="CM721" s="341"/>
      <c r="CN721" s="341"/>
      <c r="CO721" s="341"/>
      <c r="CP721" s="341"/>
      <c r="CQ721" s="341"/>
      <c r="CR721" s="341"/>
      <c r="CS721" s="341"/>
      <c r="CT721" s="341"/>
      <c r="CU721" s="341"/>
      <c r="CV721" s="341"/>
      <c r="CW721" s="341"/>
      <c r="CX721" s="341"/>
      <c r="CY721" s="341"/>
      <c r="CZ721" s="341"/>
    </row>
    <row r="722" ht="25.15" customHeight="true" x14ac:dyDescent="0.2">
      <c r="C722" s="610"/>
      <c r="D722" s="610"/>
      <c r="E722" s="610"/>
      <c r="F722" s="610"/>
      <c r="G722" s="610"/>
      <c r="H722" s="610"/>
      <c r="I722" s="610"/>
      <c r="J722" s="610"/>
      <c r="K722" s="610"/>
      <c r="L722" s="610"/>
      <c r="M722" s="610"/>
      <c r="N722" s="610"/>
      <c r="O722" s="610"/>
      <c r="P722" s="610"/>
      <c r="Q722" s="610"/>
      <c r="BA722" s="341"/>
      <c r="BB722" s="420"/>
      <c r="BC722" s="341"/>
      <c r="BD722" s="341"/>
      <c r="BE722" s="341"/>
      <c r="BF722" s="341"/>
      <c r="BG722" s="341"/>
      <c r="BH722" s="341"/>
      <c r="BI722" s="341"/>
      <c r="BJ722" s="341"/>
      <c r="BK722" s="341"/>
      <c r="BL722" s="341"/>
      <c r="BM722" s="341"/>
      <c r="BN722" s="341"/>
      <c r="BO722" s="341"/>
      <c r="BP722" s="341"/>
      <c r="BQ722" s="341"/>
      <c r="BR722" s="341"/>
      <c r="BS722" s="341"/>
      <c r="BT722" s="341"/>
      <c r="BU722" s="341"/>
      <c r="BV722" s="341"/>
      <c r="BW722" s="341"/>
      <c r="BX722" s="341"/>
      <c r="BY722" s="341"/>
      <c r="BZ722" s="341"/>
      <c r="CA722" s="341"/>
      <c r="CB722" s="341"/>
      <c r="CC722" s="341"/>
      <c r="CD722" s="341"/>
      <c r="CE722" s="341"/>
      <c r="CF722" s="341"/>
      <c r="CG722" s="341"/>
      <c r="CH722" s="341"/>
      <c r="CI722" s="341"/>
      <c r="CJ722" s="341"/>
      <c r="CK722" s="341"/>
      <c r="CL722" s="341"/>
      <c r="CM722" s="341"/>
      <c r="CN722" s="341"/>
      <c r="CO722" s="341"/>
      <c r="CP722" s="341"/>
      <c r="CQ722" s="341"/>
      <c r="CR722" s="341"/>
      <c r="CS722" s="341"/>
      <c r="CT722" s="341"/>
      <c r="CU722" s="341"/>
      <c r="CV722" s="341"/>
      <c r="CW722" s="341"/>
      <c r="CX722" s="341"/>
      <c r="CY722" s="341"/>
      <c r="CZ722" s="341"/>
    </row>
    <row r="723" ht="25.15" customHeight="true" x14ac:dyDescent="0.2">
      <c r="C723" s="610"/>
      <c r="D723" s="610"/>
      <c r="E723" s="610"/>
      <c r="F723" s="610"/>
      <c r="G723" s="610"/>
      <c r="H723" s="610"/>
      <c r="I723" s="610"/>
      <c r="J723" s="610"/>
      <c r="K723" s="610"/>
      <c r="L723" s="610"/>
      <c r="M723" s="610"/>
      <c r="N723" s="610"/>
      <c r="O723" s="610"/>
      <c r="P723" s="610"/>
      <c r="Q723" s="610"/>
      <c r="BA723" s="341"/>
      <c r="BB723" s="420"/>
      <c r="BC723" s="341"/>
      <c r="BD723" s="341"/>
      <c r="BE723" s="341"/>
      <c r="BF723" s="341"/>
      <c r="BG723" s="341"/>
      <c r="BH723" s="341"/>
      <c r="BI723" s="341"/>
      <c r="BJ723" s="341"/>
      <c r="BK723" s="341"/>
      <c r="BL723" s="341"/>
      <c r="BM723" s="341"/>
      <c r="BN723" s="341"/>
      <c r="BO723" s="341"/>
      <c r="BP723" s="341"/>
      <c r="BQ723" s="341"/>
      <c r="BR723" s="341"/>
      <c r="BS723" s="341"/>
      <c r="BT723" s="341"/>
      <c r="BU723" s="341"/>
      <c r="BV723" s="341"/>
      <c r="BW723" s="341"/>
      <c r="BX723" s="341"/>
      <c r="BY723" s="341"/>
      <c r="BZ723" s="341"/>
      <c r="CA723" s="341"/>
      <c r="CB723" s="341"/>
      <c r="CC723" s="341"/>
      <c r="CD723" s="341"/>
      <c r="CE723" s="341"/>
      <c r="CF723" s="341"/>
      <c r="CG723" s="341"/>
      <c r="CH723" s="341"/>
      <c r="CI723" s="341"/>
      <c r="CJ723" s="341"/>
      <c r="CK723" s="341"/>
      <c r="CL723" s="341"/>
      <c r="CM723" s="341"/>
      <c r="CN723" s="341"/>
      <c r="CO723" s="341"/>
      <c r="CP723" s="341"/>
      <c r="CQ723" s="341"/>
      <c r="CR723" s="341"/>
      <c r="CS723" s="341"/>
      <c r="CT723" s="341"/>
      <c r="CU723" s="341"/>
      <c r="CV723" s="341"/>
      <c r="CW723" s="341"/>
      <c r="CX723" s="341"/>
      <c r="CY723" s="341"/>
      <c r="CZ723" s="341"/>
    </row>
    <row r="724" ht="25.15" customHeight="true" x14ac:dyDescent="0.2">
      <c r="C724" s="610"/>
      <c r="D724" s="610"/>
      <c r="E724" s="610"/>
      <c r="F724" s="610"/>
      <c r="G724" s="610"/>
      <c r="H724" s="610"/>
      <c r="I724" s="610"/>
      <c r="J724" s="610"/>
      <c r="K724" s="610"/>
      <c r="L724" s="610"/>
      <c r="M724" s="610"/>
      <c r="N724" s="610"/>
      <c r="O724" s="610"/>
      <c r="P724" s="610"/>
      <c r="Q724" s="610"/>
      <c r="BA724" s="341"/>
      <c r="BB724" s="420"/>
      <c r="BC724" s="341"/>
      <c r="BD724" s="341"/>
      <c r="BE724" s="341"/>
      <c r="BF724" s="341"/>
      <c r="BG724" s="341"/>
      <c r="BH724" s="341"/>
      <c r="BI724" s="341"/>
      <c r="BJ724" s="341"/>
      <c r="BK724" s="341"/>
      <c r="BL724" s="341"/>
      <c r="BM724" s="341"/>
      <c r="BN724" s="341"/>
      <c r="BO724" s="341"/>
      <c r="BP724" s="341"/>
      <c r="BQ724" s="341"/>
      <c r="BR724" s="341"/>
      <c r="BS724" s="341"/>
      <c r="BT724" s="341"/>
      <c r="BU724" s="341"/>
      <c r="BV724" s="341"/>
      <c r="BW724" s="341"/>
      <c r="BX724" s="341"/>
      <c r="BY724" s="341"/>
      <c r="BZ724" s="341"/>
      <c r="CA724" s="341"/>
      <c r="CB724" s="341"/>
      <c r="CC724" s="341"/>
      <c r="CD724" s="341"/>
      <c r="CE724" s="341"/>
      <c r="CF724" s="341"/>
      <c r="CG724" s="341"/>
      <c r="CH724" s="341"/>
      <c r="CI724" s="341"/>
      <c r="CJ724" s="341"/>
      <c r="CK724" s="341"/>
      <c r="CL724" s="341"/>
      <c r="CM724" s="341"/>
      <c r="CN724" s="341"/>
      <c r="CO724" s="341"/>
      <c r="CP724" s="341"/>
      <c r="CQ724" s="341"/>
      <c r="CR724" s="341"/>
      <c r="CS724" s="341"/>
      <c r="CT724" s="341"/>
      <c r="CU724" s="341"/>
      <c r="CV724" s="341"/>
      <c r="CW724" s="341"/>
      <c r="CX724" s="341"/>
      <c r="CY724" s="341"/>
      <c r="CZ724" s="341"/>
    </row>
    <row r="725" ht="25.15" customHeight="true" x14ac:dyDescent="0.2">
      <c r="C725" s="610"/>
      <c r="D725" s="610"/>
      <c r="E725" s="610"/>
      <c r="F725" s="610"/>
      <c r="G725" s="610"/>
      <c r="H725" s="610"/>
      <c r="I725" s="610"/>
      <c r="J725" s="610"/>
      <c r="K725" s="610"/>
      <c r="L725" s="610"/>
      <c r="M725" s="610"/>
      <c r="N725" s="610"/>
      <c r="O725" s="610"/>
      <c r="P725" s="610"/>
      <c r="Q725" s="610"/>
      <c r="BA725" s="341"/>
      <c r="BB725" s="420"/>
      <c r="BC725" s="341"/>
      <c r="BD725" s="341"/>
      <c r="BE725" s="341"/>
      <c r="BF725" s="341"/>
      <c r="BG725" s="341"/>
      <c r="BH725" s="341"/>
      <c r="BI725" s="341"/>
      <c r="BJ725" s="341"/>
      <c r="BK725" s="341"/>
      <c r="BL725" s="341"/>
      <c r="BM725" s="341"/>
      <c r="BN725" s="341"/>
      <c r="BO725" s="341"/>
      <c r="BP725" s="341"/>
      <c r="BQ725" s="341"/>
      <c r="BR725" s="341"/>
      <c r="BS725" s="341"/>
      <c r="BT725" s="341"/>
      <c r="BU725" s="341"/>
      <c r="BV725" s="341"/>
      <c r="BW725" s="341"/>
      <c r="BX725" s="341"/>
      <c r="BY725" s="341"/>
      <c r="BZ725" s="341"/>
      <c r="CA725" s="341"/>
      <c r="CB725" s="341"/>
      <c r="CC725" s="341"/>
      <c r="CD725" s="341"/>
      <c r="CE725" s="341"/>
      <c r="CF725" s="341"/>
      <c r="CG725" s="341"/>
      <c r="CH725" s="341"/>
      <c r="CI725" s="341"/>
      <c r="CJ725" s="341"/>
      <c r="CK725" s="341"/>
      <c r="CL725" s="341"/>
      <c r="CM725" s="341"/>
      <c r="CN725" s="341"/>
      <c r="CO725" s="341"/>
      <c r="CP725" s="341"/>
      <c r="CQ725" s="341"/>
      <c r="CR725" s="341"/>
      <c r="CS725" s="341"/>
      <c r="CT725" s="341"/>
      <c r="CU725" s="341"/>
      <c r="CV725" s="341"/>
      <c r="CW725" s="341"/>
      <c r="CX725" s="341"/>
      <c r="CY725" s="341"/>
      <c r="CZ725" s="341"/>
    </row>
    <row r="726" ht="25.15" customHeight="true" x14ac:dyDescent="0.2">
      <c r="C726" s="610"/>
      <c r="D726" s="610"/>
      <c r="E726" s="610"/>
      <c r="F726" s="610"/>
      <c r="G726" s="610"/>
      <c r="H726" s="610"/>
      <c r="I726" s="610"/>
      <c r="J726" s="610"/>
      <c r="K726" s="610"/>
      <c r="L726" s="610"/>
      <c r="M726" s="610"/>
      <c r="N726" s="610"/>
      <c r="O726" s="610"/>
      <c r="P726" s="610"/>
      <c r="Q726" s="610"/>
      <c r="BA726" s="341"/>
      <c r="BB726" s="420"/>
      <c r="BC726" s="341"/>
      <c r="BD726" s="341"/>
      <c r="BE726" s="341"/>
      <c r="BF726" s="341"/>
      <c r="BG726" s="341"/>
      <c r="BH726" s="341"/>
      <c r="BI726" s="341"/>
      <c r="BJ726" s="341"/>
      <c r="BK726" s="341"/>
      <c r="BL726" s="341"/>
      <c r="BM726" s="341"/>
      <c r="BN726" s="341"/>
      <c r="BO726" s="341"/>
      <c r="BP726" s="341"/>
      <c r="BQ726" s="341"/>
      <c r="BR726" s="341"/>
      <c r="BS726" s="341"/>
      <c r="BT726" s="341"/>
      <c r="BU726" s="341"/>
      <c r="BV726" s="341"/>
      <c r="BW726" s="341"/>
      <c r="BX726" s="341"/>
      <c r="BY726" s="341"/>
      <c r="BZ726" s="341"/>
      <c r="CA726" s="341"/>
      <c r="CB726" s="341"/>
      <c r="CC726" s="341"/>
      <c r="CD726" s="341"/>
      <c r="CE726" s="341"/>
      <c r="CF726" s="341"/>
      <c r="CG726" s="341"/>
      <c r="CH726" s="341"/>
      <c r="CI726" s="341"/>
      <c r="CJ726" s="341"/>
      <c r="CK726" s="341"/>
      <c r="CL726" s="341"/>
      <c r="CM726" s="341"/>
      <c r="CN726" s="341"/>
      <c r="CO726" s="341"/>
      <c r="CP726" s="341"/>
      <c r="CQ726" s="341"/>
      <c r="CR726" s="341"/>
      <c r="CS726" s="341"/>
      <c r="CT726" s="341"/>
      <c r="CU726" s="341"/>
      <c r="CV726" s="341"/>
      <c r="CW726" s="341"/>
      <c r="CX726" s="341"/>
      <c r="CY726" s="341"/>
      <c r="CZ726" s="341"/>
    </row>
    <row r="727" ht="25.15" customHeight="true" x14ac:dyDescent="0.2">
      <c r="C727" s="610"/>
      <c r="D727" s="610"/>
      <c r="E727" s="610"/>
      <c r="F727" s="610"/>
      <c r="G727" s="610"/>
      <c r="H727" s="610"/>
      <c r="I727" s="610"/>
      <c r="J727" s="610"/>
      <c r="K727" s="610"/>
      <c r="L727" s="610"/>
      <c r="M727" s="610"/>
      <c r="N727" s="610"/>
      <c r="O727" s="610"/>
      <c r="P727" s="610"/>
      <c r="Q727" s="610"/>
      <c r="BA727" s="341"/>
      <c r="BB727" s="420"/>
      <c r="BC727" s="341"/>
      <c r="BD727" s="341"/>
      <c r="BE727" s="341"/>
      <c r="BF727" s="341"/>
      <c r="BG727" s="341"/>
      <c r="BH727" s="341"/>
      <c r="BI727" s="341"/>
      <c r="BJ727" s="341"/>
      <c r="BK727" s="341"/>
      <c r="BL727" s="341"/>
      <c r="BM727" s="341"/>
      <c r="BN727" s="341"/>
      <c r="BO727" s="341"/>
      <c r="BP727" s="341"/>
      <c r="BQ727" s="341"/>
      <c r="BR727" s="341"/>
      <c r="BS727" s="341"/>
      <c r="BT727" s="341"/>
      <c r="BU727" s="341"/>
      <c r="BV727" s="341"/>
      <c r="BW727" s="341"/>
      <c r="BX727" s="341"/>
      <c r="BY727" s="341"/>
      <c r="BZ727" s="341"/>
      <c r="CA727" s="341"/>
      <c r="CB727" s="341"/>
      <c r="CC727" s="341"/>
      <c r="CD727" s="341"/>
      <c r="CE727" s="341"/>
      <c r="CF727" s="341"/>
      <c r="CG727" s="341"/>
      <c r="CH727" s="341"/>
      <c r="CI727" s="341"/>
      <c r="CJ727" s="341"/>
      <c r="CK727" s="341"/>
      <c r="CL727" s="341"/>
      <c r="CM727" s="341"/>
      <c r="CN727" s="341"/>
      <c r="CO727" s="341"/>
      <c r="CP727" s="341"/>
      <c r="CQ727" s="341"/>
      <c r="CR727" s="341"/>
      <c r="CS727" s="341"/>
      <c r="CT727" s="341"/>
      <c r="CU727" s="341"/>
      <c r="CV727" s="341"/>
      <c r="CW727" s="341"/>
      <c r="CX727" s="341"/>
      <c r="CY727" s="341"/>
      <c r="CZ727" s="341"/>
    </row>
    <row r="728" ht="25.15" customHeight="true" x14ac:dyDescent="0.2">
      <c r="C728" s="610"/>
      <c r="D728" s="610"/>
      <c r="E728" s="610"/>
      <c r="F728" s="610"/>
      <c r="G728" s="610"/>
      <c r="H728" s="610"/>
      <c r="I728" s="610"/>
      <c r="J728" s="610"/>
      <c r="K728" s="610"/>
      <c r="L728" s="610"/>
      <c r="M728" s="610"/>
      <c r="N728" s="610"/>
      <c r="O728" s="610"/>
      <c r="P728" s="610"/>
      <c r="Q728" s="610"/>
      <c r="BA728" s="341"/>
      <c r="BB728" s="420"/>
      <c r="BC728" s="341"/>
      <c r="BD728" s="341"/>
      <c r="BE728" s="341"/>
      <c r="BF728" s="341"/>
      <c r="BG728" s="341"/>
      <c r="BH728" s="341"/>
      <c r="BI728" s="341"/>
      <c r="BJ728" s="341"/>
      <c r="BK728" s="341"/>
      <c r="BL728" s="341"/>
      <c r="BM728" s="341"/>
      <c r="BN728" s="341"/>
      <c r="BO728" s="341"/>
      <c r="BP728" s="341"/>
      <c r="BQ728" s="341"/>
      <c r="BR728" s="341"/>
      <c r="BS728" s="341"/>
      <c r="BT728" s="341"/>
      <c r="BU728" s="341"/>
      <c r="BV728" s="341"/>
      <c r="BW728" s="341"/>
      <c r="BX728" s="341"/>
      <c r="BY728" s="341"/>
      <c r="BZ728" s="341"/>
      <c r="CA728" s="341"/>
      <c r="CB728" s="341"/>
      <c r="CC728" s="341"/>
      <c r="CD728" s="341"/>
      <c r="CE728" s="341"/>
      <c r="CF728" s="341"/>
      <c r="CG728" s="341"/>
      <c r="CH728" s="341"/>
      <c r="CI728" s="341"/>
      <c r="CJ728" s="341"/>
      <c r="CK728" s="341"/>
      <c r="CL728" s="341"/>
      <c r="CM728" s="341"/>
      <c r="CN728" s="341"/>
      <c r="CO728" s="341"/>
      <c r="CP728" s="341"/>
      <c r="CQ728" s="341"/>
      <c r="CR728" s="341"/>
      <c r="CS728" s="341"/>
      <c r="CT728" s="341"/>
      <c r="CU728" s="341"/>
      <c r="CV728" s="341"/>
      <c r="CW728" s="341"/>
      <c r="CX728" s="341"/>
      <c r="CY728" s="341"/>
      <c r="CZ728" s="341"/>
    </row>
    <row r="729" ht="25.15" customHeight="true" x14ac:dyDescent="0.2">
      <c r="C729" s="610"/>
      <c r="D729" s="610"/>
      <c r="E729" s="610"/>
      <c r="F729" s="610"/>
      <c r="G729" s="610"/>
      <c r="H729" s="610"/>
      <c r="I729" s="610"/>
      <c r="J729" s="610"/>
      <c r="K729" s="610"/>
      <c r="L729" s="610"/>
      <c r="M729" s="610"/>
      <c r="N729" s="610"/>
      <c r="O729" s="610"/>
      <c r="P729" s="610"/>
      <c r="Q729" s="610"/>
      <c r="BA729" s="341"/>
      <c r="BB729" s="420"/>
      <c r="BC729" s="341"/>
      <c r="BD729" s="341"/>
      <c r="BE729" s="341"/>
      <c r="BF729" s="341"/>
      <c r="BG729" s="341"/>
      <c r="BH729" s="341"/>
      <c r="BI729" s="341"/>
      <c r="BJ729" s="341"/>
      <c r="BK729" s="341"/>
      <c r="BL729" s="341"/>
      <c r="BM729" s="341"/>
      <c r="BN729" s="341"/>
      <c r="BO729" s="341"/>
      <c r="BP729" s="341"/>
      <c r="BQ729" s="341"/>
      <c r="BR729" s="341"/>
      <c r="BS729" s="341"/>
      <c r="BT729" s="341"/>
      <c r="BU729" s="341"/>
      <c r="BV729" s="341"/>
      <c r="BW729" s="341"/>
      <c r="BX729" s="341"/>
      <c r="BY729" s="341"/>
      <c r="BZ729" s="341"/>
      <c r="CA729" s="341"/>
      <c r="CB729" s="341"/>
      <c r="CC729" s="341"/>
      <c r="CD729" s="341"/>
      <c r="CE729" s="341"/>
      <c r="CF729" s="341"/>
      <c r="CG729" s="341"/>
      <c r="CH729" s="341"/>
      <c r="CI729" s="341"/>
      <c r="CJ729" s="341"/>
      <c r="CK729" s="341"/>
      <c r="CL729" s="341"/>
      <c r="CM729" s="341"/>
      <c r="CN729" s="341"/>
      <c r="CO729" s="341"/>
      <c r="CP729" s="341"/>
      <c r="CQ729" s="341"/>
      <c r="CR729" s="341"/>
      <c r="CS729" s="341"/>
      <c r="CT729" s="341"/>
      <c r="CU729" s="341"/>
      <c r="CV729" s="341"/>
      <c r="CW729" s="341"/>
      <c r="CX729" s="341"/>
      <c r="CY729" s="341"/>
      <c r="CZ729" s="341"/>
    </row>
    <row r="730" ht="25.15" customHeight="true" x14ac:dyDescent="0.2">
      <c r="C730" s="610"/>
      <c r="D730" s="610"/>
      <c r="E730" s="610"/>
      <c r="F730" s="610"/>
      <c r="G730" s="610"/>
      <c r="H730" s="610"/>
      <c r="I730" s="610"/>
      <c r="J730" s="610"/>
      <c r="K730" s="610"/>
      <c r="L730" s="610"/>
      <c r="M730" s="610"/>
      <c r="N730" s="610"/>
      <c r="O730" s="610"/>
      <c r="P730" s="610"/>
      <c r="Q730" s="610"/>
      <c r="BA730" s="341"/>
      <c r="BB730" s="420"/>
      <c r="BC730" s="341"/>
      <c r="BD730" s="341"/>
      <c r="BE730" s="341"/>
      <c r="BF730" s="341"/>
      <c r="BG730" s="341"/>
      <c r="BH730" s="341"/>
      <c r="BI730" s="341"/>
      <c r="BJ730" s="341"/>
      <c r="BK730" s="341"/>
      <c r="BL730" s="341"/>
      <c r="BM730" s="341"/>
      <c r="BN730" s="341"/>
      <c r="BO730" s="341"/>
      <c r="BP730" s="341"/>
      <c r="BQ730" s="341"/>
      <c r="BR730" s="341"/>
      <c r="BS730" s="341"/>
      <c r="BT730" s="341"/>
      <c r="BU730" s="341"/>
      <c r="BV730" s="341"/>
      <c r="BW730" s="341"/>
      <c r="BX730" s="341"/>
      <c r="BY730" s="341"/>
      <c r="BZ730" s="341"/>
      <c r="CA730" s="341"/>
      <c r="CB730" s="341"/>
      <c r="CC730" s="341"/>
      <c r="CD730" s="341"/>
      <c r="CE730" s="341"/>
      <c r="CF730" s="341"/>
      <c r="CG730" s="341"/>
      <c r="CH730" s="341"/>
      <c r="CI730" s="341"/>
      <c r="CJ730" s="341"/>
      <c r="CK730" s="341"/>
      <c r="CL730" s="341"/>
      <c r="CM730" s="341"/>
      <c r="CN730" s="341"/>
      <c r="CO730" s="341"/>
      <c r="CP730" s="341"/>
      <c r="CQ730" s="341"/>
      <c r="CR730" s="341"/>
      <c r="CS730" s="341"/>
      <c r="CT730" s="341"/>
      <c r="CU730" s="341"/>
      <c r="CV730" s="341"/>
      <c r="CW730" s="341"/>
      <c r="CX730" s="341"/>
      <c r="CY730" s="341"/>
      <c r="CZ730" s="341"/>
    </row>
    <row r="731" ht="25.15" customHeight="true" x14ac:dyDescent="0.2">
      <c r="C731" s="610"/>
      <c r="D731" s="610"/>
      <c r="E731" s="610"/>
      <c r="F731" s="610"/>
      <c r="G731" s="610"/>
      <c r="H731" s="610"/>
      <c r="I731" s="610"/>
      <c r="J731" s="610"/>
      <c r="K731" s="610"/>
      <c r="L731" s="610"/>
      <c r="M731" s="610"/>
      <c r="N731" s="610"/>
      <c r="O731" s="610"/>
      <c r="P731" s="610"/>
      <c r="Q731" s="610"/>
      <c r="BA731" s="341"/>
      <c r="BB731" s="420"/>
      <c r="BC731" s="341"/>
      <c r="BD731" s="341"/>
      <c r="BE731" s="341"/>
      <c r="BF731" s="341"/>
      <c r="BG731" s="341"/>
      <c r="BH731" s="341"/>
      <c r="BI731" s="341"/>
      <c r="BJ731" s="341"/>
      <c r="BK731" s="341"/>
      <c r="BL731" s="341"/>
      <c r="BM731" s="341"/>
      <c r="BN731" s="341"/>
      <c r="BO731" s="341"/>
      <c r="BP731" s="341"/>
      <c r="BQ731" s="341"/>
      <c r="BR731" s="341"/>
      <c r="BS731" s="341"/>
      <c r="BT731" s="341"/>
      <c r="BU731" s="341"/>
      <c r="BV731" s="341"/>
      <c r="BW731" s="341"/>
      <c r="BX731" s="341"/>
      <c r="BY731" s="341"/>
      <c r="BZ731" s="341"/>
      <c r="CA731" s="341"/>
      <c r="CB731" s="341"/>
      <c r="CC731" s="341"/>
      <c r="CD731" s="341"/>
      <c r="CE731" s="341"/>
      <c r="CF731" s="341"/>
      <c r="CG731" s="341"/>
      <c r="CH731" s="341"/>
      <c r="CI731" s="341"/>
      <c r="CJ731" s="341"/>
      <c r="CK731" s="341"/>
      <c r="CL731" s="341"/>
      <c r="CM731" s="341"/>
      <c r="CN731" s="341"/>
      <c r="CO731" s="341"/>
      <c r="CP731" s="341"/>
      <c r="CQ731" s="341"/>
      <c r="CR731" s="341"/>
      <c r="CS731" s="341"/>
      <c r="CT731" s="341"/>
      <c r="CU731" s="341"/>
      <c r="CV731" s="341"/>
      <c r="CW731" s="341"/>
      <c r="CX731" s="341"/>
      <c r="CY731" s="341"/>
      <c r="CZ731" s="341"/>
    </row>
    <row r="732" ht="25.15" customHeight="true" x14ac:dyDescent="0.2">
      <c r="C732" s="610"/>
      <c r="D732" s="610"/>
      <c r="E732" s="610"/>
      <c r="F732" s="610"/>
      <c r="G732" s="610"/>
      <c r="H732" s="610"/>
      <c r="I732" s="610"/>
      <c r="J732" s="610"/>
      <c r="K732" s="610"/>
      <c r="L732" s="610"/>
      <c r="M732" s="610"/>
      <c r="N732" s="610"/>
      <c r="O732" s="610"/>
      <c r="P732" s="610"/>
      <c r="Q732" s="610"/>
      <c r="BA732" s="341"/>
      <c r="BB732" s="420"/>
      <c r="BC732" s="341"/>
      <c r="BD732" s="341"/>
      <c r="BE732" s="341"/>
      <c r="BF732" s="341"/>
      <c r="BG732" s="341"/>
      <c r="BH732" s="341"/>
      <c r="BI732" s="341"/>
      <c r="BJ732" s="341"/>
      <c r="BK732" s="341"/>
      <c r="BL732" s="341"/>
      <c r="BM732" s="341"/>
      <c r="BN732" s="341"/>
      <c r="BO732" s="341"/>
      <c r="BP732" s="341"/>
      <c r="BQ732" s="341"/>
      <c r="BR732" s="341"/>
      <c r="BS732" s="341"/>
      <c r="BT732" s="341"/>
      <c r="BU732" s="341"/>
      <c r="BV732" s="341"/>
      <c r="BW732" s="341"/>
      <c r="BX732" s="341"/>
      <c r="BY732" s="341"/>
      <c r="BZ732" s="341"/>
      <c r="CA732" s="341"/>
      <c r="CB732" s="341"/>
      <c r="CC732" s="341"/>
      <c r="CD732" s="341"/>
      <c r="CE732" s="341"/>
      <c r="CF732" s="341"/>
      <c r="CG732" s="341"/>
      <c r="CH732" s="341"/>
      <c r="CI732" s="341"/>
      <c r="CJ732" s="341"/>
      <c r="CK732" s="341"/>
      <c r="CL732" s="341"/>
      <c r="CM732" s="341"/>
      <c r="CN732" s="341"/>
      <c r="CO732" s="341"/>
      <c r="CP732" s="341"/>
      <c r="CQ732" s="341"/>
      <c r="CR732" s="341"/>
      <c r="CS732" s="341"/>
      <c r="CT732" s="341"/>
      <c r="CU732" s="341"/>
      <c r="CV732" s="341"/>
      <c r="CW732" s="341"/>
      <c r="CX732" s="341"/>
      <c r="CY732" s="341"/>
      <c r="CZ732" s="341"/>
    </row>
    <row r="733" ht="25.15" customHeight="true" x14ac:dyDescent="0.2">
      <c r="C733" s="610"/>
      <c r="D733" s="610"/>
      <c r="E733" s="610"/>
      <c r="F733" s="610"/>
      <c r="G733" s="610"/>
      <c r="H733" s="610"/>
      <c r="I733" s="610"/>
      <c r="J733" s="610"/>
      <c r="K733" s="610"/>
      <c r="L733" s="610"/>
      <c r="M733" s="610"/>
      <c r="N733" s="610"/>
      <c r="O733" s="610"/>
      <c r="P733" s="610"/>
      <c r="Q733" s="610"/>
      <c r="BA733" s="341"/>
      <c r="BB733" s="420"/>
      <c r="BC733" s="341"/>
      <c r="BD733" s="341"/>
      <c r="BE733" s="341"/>
      <c r="BF733" s="341"/>
      <c r="BG733" s="341"/>
      <c r="BH733" s="341"/>
      <c r="BI733" s="341"/>
      <c r="BJ733" s="341"/>
      <c r="BK733" s="341"/>
      <c r="BL733" s="341"/>
      <c r="BM733" s="341"/>
      <c r="BN733" s="341"/>
      <c r="BO733" s="341"/>
      <c r="BP733" s="341"/>
      <c r="BQ733" s="341"/>
      <c r="BR733" s="341"/>
      <c r="BS733" s="341"/>
      <c r="BT733" s="341"/>
      <c r="BU733" s="341"/>
      <c r="BV733" s="341"/>
      <c r="BW733" s="341"/>
      <c r="BX733" s="341"/>
      <c r="BY733" s="341"/>
      <c r="BZ733" s="341"/>
      <c r="CA733" s="341"/>
      <c r="CB733" s="341"/>
      <c r="CC733" s="341"/>
      <c r="CD733" s="341"/>
      <c r="CE733" s="341"/>
      <c r="CF733" s="341"/>
      <c r="CG733" s="341"/>
      <c r="CH733" s="341"/>
      <c r="CI733" s="341"/>
      <c r="CJ733" s="341"/>
      <c r="CK733" s="341"/>
      <c r="CL733" s="341"/>
      <c r="CM733" s="341"/>
      <c r="CN733" s="341"/>
      <c r="CO733" s="341"/>
      <c r="CP733" s="341"/>
      <c r="CQ733" s="341"/>
      <c r="CR733" s="341"/>
      <c r="CS733" s="341"/>
      <c r="CT733" s="341"/>
      <c r="CU733" s="341"/>
      <c r="CV733" s="341"/>
      <c r="CW733" s="341"/>
      <c r="CX733" s="341"/>
      <c r="CY733" s="341"/>
      <c r="CZ733" s="341"/>
    </row>
    <row r="734" ht="25.15" customHeight="true" x14ac:dyDescent="0.2">
      <c r="C734" s="610"/>
      <c r="D734" s="610"/>
      <c r="E734" s="610"/>
      <c r="F734" s="610"/>
      <c r="G734" s="610"/>
      <c r="H734" s="610"/>
      <c r="I734" s="610"/>
      <c r="J734" s="610"/>
      <c r="K734" s="610"/>
      <c r="L734" s="610"/>
      <c r="M734" s="610"/>
      <c r="N734" s="610"/>
      <c r="O734" s="610"/>
      <c r="P734" s="610"/>
      <c r="Q734" s="610"/>
      <c r="BA734" s="341"/>
      <c r="BB734" s="420"/>
      <c r="BC734" s="341"/>
      <c r="BD734" s="341"/>
      <c r="BE734" s="341"/>
      <c r="BF734" s="341"/>
      <c r="BG734" s="341"/>
      <c r="BH734" s="341"/>
      <c r="BI734" s="341"/>
      <c r="BJ734" s="341"/>
      <c r="BK734" s="341"/>
      <c r="BL734" s="341"/>
      <c r="BM734" s="341"/>
      <c r="BN734" s="341"/>
      <c r="BO734" s="341"/>
      <c r="BP734" s="341"/>
      <c r="BQ734" s="341"/>
      <c r="BR734" s="341"/>
      <c r="BS734" s="341"/>
      <c r="BT734" s="341"/>
      <c r="BU734" s="341"/>
      <c r="BV734" s="341"/>
      <c r="BW734" s="341"/>
      <c r="BX734" s="341"/>
      <c r="BY734" s="341"/>
      <c r="BZ734" s="341"/>
      <c r="CA734" s="341"/>
      <c r="CB734" s="341"/>
      <c r="CC734" s="341"/>
      <c r="CD734" s="341"/>
      <c r="CE734" s="341"/>
      <c r="CF734" s="341"/>
      <c r="CG734" s="341"/>
      <c r="CH734" s="341"/>
      <c r="CI734" s="341"/>
      <c r="CJ734" s="341"/>
      <c r="CK734" s="341"/>
      <c r="CL734" s="341"/>
      <c r="CM734" s="341"/>
      <c r="CN734" s="341"/>
      <c r="CO734" s="341"/>
      <c r="CP734" s="341"/>
      <c r="CQ734" s="341"/>
      <c r="CR734" s="341"/>
      <c r="CS734" s="341"/>
      <c r="CT734" s="341"/>
      <c r="CU734" s="341"/>
      <c r="CV734" s="341"/>
      <c r="CW734" s="341"/>
      <c r="CX734" s="341"/>
      <c r="CY734" s="341"/>
      <c r="CZ734" s="341"/>
    </row>
    <row r="735" ht="25.15" customHeight="true" x14ac:dyDescent="0.2">
      <c r="C735" s="610"/>
      <c r="D735" s="610"/>
      <c r="E735" s="610"/>
      <c r="F735" s="610"/>
      <c r="G735" s="610"/>
      <c r="H735" s="610"/>
      <c r="I735" s="610"/>
      <c r="J735" s="610"/>
      <c r="K735" s="610"/>
      <c r="L735" s="610"/>
      <c r="M735" s="610"/>
      <c r="N735" s="610"/>
      <c r="O735" s="610"/>
      <c r="P735" s="610"/>
      <c r="Q735" s="610"/>
      <c r="BA735" s="341"/>
      <c r="BB735" s="420"/>
      <c r="BC735" s="341"/>
      <c r="BD735" s="341"/>
      <c r="BE735" s="341"/>
      <c r="BF735" s="341"/>
      <c r="BG735" s="341"/>
      <c r="BH735" s="341"/>
      <c r="BI735" s="341"/>
      <c r="BJ735" s="341"/>
      <c r="BK735" s="341"/>
      <c r="BL735" s="341"/>
      <c r="BM735" s="341"/>
      <c r="BN735" s="341"/>
      <c r="BO735" s="341"/>
      <c r="BP735" s="341"/>
      <c r="BQ735" s="341"/>
      <c r="BR735" s="341"/>
      <c r="BS735" s="341"/>
      <c r="BT735" s="341"/>
      <c r="BU735" s="341"/>
      <c r="BV735" s="341"/>
      <c r="BW735" s="341"/>
      <c r="BX735" s="341"/>
      <c r="BY735" s="341"/>
      <c r="BZ735" s="341"/>
      <c r="CA735" s="341"/>
      <c r="CB735" s="341"/>
      <c r="CC735" s="341"/>
      <c r="CD735" s="341"/>
      <c r="CE735" s="341"/>
      <c r="CF735" s="341"/>
      <c r="CG735" s="341"/>
      <c r="CH735" s="341"/>
      <c r="CI735" s="341"/>
      <c r="CJ735" s="341"/>
      <c r="CK735" s="341"/>
      <c r="CL735" s="341"/>
      <c r="CM735" s="341"/>
      <c r="CN735" s="341"/>
      <c r="CO735" s="341"/>
      <c r="CP735" s="341"/>
      <c r="CQ735" s="341"/>
      <c r="CR735" s="341"/>
      <c r="CS735" s="341"/>
      <c r="CT735" s="341"/>
      <c r="CU735" s="341"/>
      <c r="CV735" s="341"/>
      <c r="CW735" s="341"/>
      <c r="CX735" s="341"/>
      <c r="CY735" s="341"/>
      <c r="CZ735" s="341"/>
    </row>
    <row r="736" ht="25.15" customHeight="true" x14ac:dyDescent="0.2">
      <c r="C736" s="610"/>
      <c r="D736" s="610"/>
      <c r="E736" s="610"/>
      <c r="F736" s="610"/>
      <c r="G736" s="610"/>
      <c r="H736" s="610"/>
      <c r="I736" s="610"/>
      <c r="J736" s="610"/>
      <c r="K736" s="610"/>
      <c r="L736" s="610"/>
      <c r="M736" s="610"/>
      <c r="N736" s="610"/>
      <c r="O736" s="610"/>
      <c r="P736" s="610"/>
      <c r="Q736" s="610"/>
      <c r="BA736" s="341"/>
      <c r="BB736" s="420"/>
      <c r="BC736" s="341"/>
      <c r="BD736" s="341"/>
      <c r="BE736" s="341"/>
      <c r="BF736" s="341"/>
      <c r="BG736" s="341"/>
      <c r="BH736" s="341"/>
      <c r="BI736" s="341"/>
      <c r="BJ736" s="341"/>
      <c r="BK736" s="341"/>
      <c r="BL736" s="341"/>
      <c r="BM736" s="341"/>
      <c r="BN736" s="341"/>
      <c r="BO736" s="341"/>
      <c r="BP736" s="341"/>
      <c r="BQ736" s="341"/>
      <c r="BR736" s="341"/>
      <c r="BS736" s="341"/>
      <c r="BT736" s="341"/>
      <c r="BU736" s="341"/>
      <c r="BV736" s="341"/>
      <c r="BW736" s="341"/>
      <c r="BX736" s="341"/>
      <c r="BY736" s="341"/>
      <c r="BZ736" s="341"/>
      <c r="CA736" s="341"/>
      <c r="CB736" s="341"/>
      <c r="CC736" s="341"/>
      <c r="CD736" s="341"/>
      <c r="CE736" s="341"/>
      <c r="CF736" s="341"/>
      <c r="CG736" s="341"/>
      <c r="CH736" s="341"/>
      <c r="CI736" s="341"/>
      <c r="CJ736" s="341"/>
      <c r="CK736" s="341"/>
      <c r="CL736" s="341"/>
      <c r="CM736" s="341"/>
      <c r="CN736" s="341"/>
      <c r="CO736" s="341"/>
      <c r="CP736" s="341"/>
      <c r="CQ736" s="341"/>
      <c r="CR736" s="341"/>
      <c r="CS736" s="341"/>
      <c r="CT736" s="341"/>
      <c r="CU736" s="341"/>
      <c r="CV736" s="341"/>
      <c r="CW736" s="341"/>
      <c r="CX736" s="341"/>
      <c r="CY736" s="341"/>
      <c r="CZ736" s="341"/>
    </row>
    <row r="737" ht="25.15" customHeight="true" x14ac:dyDescent="0.2">
      <c r="C737" s="610"/>
      <c r="D737" s="610"/>
      <c r="E737" s="610"/>
      <c r="F737" s="610"/>
      <c r="G737" s="610"/>
      <c r="H737" s="610"/>
      <c r="I737" s="610"/>
      <c r="J737" s="610"/>
      <c r="K737" s="610"/>
      <c r="L737" s="610"/>
      <c r="M737" s="610"/>
      <c r="N737" s="610"/>
      <c r="O737" s="610"/>
      <c r="P737" s="610"/>
      <c r="Q737" s="610"/>
      <c r="BA737" s="341"/>
      <c r="BB737" s="420"/>
      <c r="BC737" s="341"/>
      <c r="BD737" s="341"/>
      <c r="BE737" s="341"/>
      <c r="BF737" s="341"/>
      <c r="BG737" s="341"/>
      <c r="BH737" s="341"/>
      <c r="BI737" s="341"/>
      <c r="BJ737" s="341"/>
      <c r="BK737" s="341"/>
      <c r="BL737" s="341"/>
      <c r="BM737" s="341"/>
      <c r="BN737" s="341"/>
      <c r="BO737" s="341"/>
      <c r="BP737" s="341"/>
      <c r="BQ737" s="341"/>
      <c r="BR737" s="341"/>
      <c r="BS737" s="341"/>
      <c r="BT737" s="341"/>
      <c r="BU737" s="341"/>
      <c r="BV737" s="341"/>
      <c r="BW737" s="341"/>
      <c r="BX737" s="341"/>
      <c r="BY737" s="341"/>
      <c r="BZ737" s="341"/>
      <c r="CA737" s="341"/>
      <c r="CB737" s="341"/>
      <c r="CC737" s="341"/>
      <c r="CD737" s="341"/>
      <c r="CE737" s="341"/>
      <c r="CF737" s="341"/>
      <c r="CG737" s="341"/>
      <c r="CH737" s="341"/>
      <c r="CI737" s="341"/>
      <c r="CJ737" s="341"/>
      <c r="CK737" s="341"/>
      <c r="CL737" s="341"/>
      <c r="CM737" s="341"/>
      <c r="CN737" s="341"/>
      <c r="CO737" s="341"/>
      <c r="CP737" s="341"/>
      <c r="CQ737" s="341"/>
      <c r="CR737" s="341"/>
      <c r="CS737" s="341"/>
      <c r="CT737" s="341"/>
      <c r="CU737" s="341"/>
      <c r="CV737" s="341"/>
      <c r="CW737" s="341"/>
      <c r="CX737" s="341"/>
      <c r="CY737" s="341"/>
      <c r="CZ737" s="341"/>
    </row>
    <row r="738" ht="25.15" customHeight="true" x14ac:dyDescent="0.2">
      <c r="C738" s="610"/>
      <c r="D738" s="610"/>
      <c r="E738" s="610"/>
      <c r="F738" s="610"/>
      <c r="G738" s="610"/>
      <c r="H738" s="610"/>
      <c r="I738" s="610"/>
      <c r="J738" s="610"/>
      <c r="K738" s="610"/>
      <c r="L738" s="610"/>
      <c r="M738" s="610"/>
      <c r="N738" s="610"/>
      <c r="O738" s="610"/>
      <c r="P738" s="610"/>
      <c r="Q738" s="610"/>
      <c r="BA738" s="341"/>
      <c r="BB738" s="420"/>
      <c r="BC738" s="341"/>
      <c r="BD738" s="341"/>
      <c r="BE738" s="341"/>
      <c r="BF738" s="341"/>
      <c r="BG738" s="341"/>
      <c r="BH738" s="341"/>
      <c r="BI738" s="341"/>
      <c r="BJ738" s="341"/>
      <c r="BK738" s="341"/>
      <c r="BL738" s="341"/>
      <c r="BM738" s="341"/>
      <c r="BN738" s="341"/>
      <c r="BO738" s="341"/>
      <c r="BP738" s="341"/>
      <c r="BQ738" s="341"/>
      <c r="BR738" s="341"/>
      <c r="BS738" s="341"/>
      <c r="BT738" s="341"/>
      <c r="BU738" s="341"/>
      <c r="BV738" s="341"/>
      <c r="BW738" s="341"/>
      <c r="BX738" s="341"/>
      <c r="BY738" s="341"/>
      <c r="BZ738" s="341"/>
      <c r="CA738" s="341"/>
      <c r="CB738" s="341"/>
      <c r="CC738" s="341"/>
      <c r="CD738" s="341"/>
      <c r="CE738" s="341"/>
      <c r="CF738" s="341"/>
      <c r="CG738" s="341"/>
      <c r="CH738" s="341"/>
      <c r="CI738" s="341"/>
      <c r="CJ738" s="341"/>
      <c r="CK738" s="341"/>
      <c r="CL738" s="341"/>
      <c r="CM738" s="341"/>
      <c r="CN738" s="341"/>
      <c r="CO738" s="341"/>
      <c r="CP738" s="341"/>
      <c r="CQ738" s="341"/>
      <c r="CR738" s="341"/>
      <c r="CS738" s="341"/>
      <c r="CT738" s="341"/>
      <c r="CU738" s="341"/>
      <c r="CV738" s="341"/>
      <c r="CW738" s="341"/>
      <c r="CX738" s="341"/>
      <c r="CY738" s="341"/>
      <c r="CZ738" s="341"/>
    </row>
    <row r="739" ht="25.15" customHeight="true" x14ac:dyDescent="0.2">
      <c r="C739" s="610"/>
      <c r="D739" s="610"/>
      <c r="E739" s="610"/>
      <c r="F739" s="610"/>
      <c r="G739" s="610"/>
      <c r="H739" s="610"/>
      <c r="I739" s="610"/>
      <c r="J739" s="610"/>
      <c r="K739" s="610"/>
      <c r="L739" s="610"/>
      <c r="M739" s="610"/>
      <c r="N739" s="610"/>
      <c r="O739" s="610"/>
      <c r="P739" s="610"/>
      <c r="Q739" s="610"/>
      <c r="BA739" s="341"/>
      <c r="BB739" s="420"/>
      <c r="BC739" s="341"/>
      <c r="BD739" s="341"/>
      <c r="BE739" s="341"/>
      <c r="BF739" s="341"/>
      <c r="BG739" s="341"/>
      <c r="BH739" s="341"/>
      <c r="BI739" s="341"/>
      <c r="BJ739" s="341"/>
      <c r="BK739" s="341"/>
      <c r="BL739" s="341"/>
      <c r="BM739" s="341"/>
      <c r="BN739" s="341"/>
      <c r="BO739" s="341"/>
      <c r="BP739" s="341"/>
      <c r="BQ739" s="341"/>
      <c r="BR739" s="341"/>
      <c r="BS739" s="341"/>
      <c r="BT739" s="341"/>
      <c r="BU739" s="341"/>
      <c r="BV739" s="341"/>
      <c r="BW739" s="341"/>
      <c r="BX739" s="341"/>
      <c r="BY739" s="341"/>
      <c r="BZ739" s="341"/>
      <c r="CA739" s="341"/>
      <c r="CB739" s="341"/>
      <c r="CC739" s="341"/>
      <c r="CD739" s="341"/>
      <c r="CE739" s="341"/>
      <c r="CF739" s="341"/>
      <c r="CG739" s="341"/>
      <c r="CH739" s="341"/>
      <c r="CI739" s="341"/>
      <c r="CJ739" s="341"/>
      <c r="CK739" s="341"/>
      <c r="CL739" s="341"/>
      <c r="CM739" s="341"/>
      <c r="CN739" s="341"/>
      <c r="CO739" s="341"/>
      <c r="CP739" s="341"/>
      <c r="CQ739" s="341"/>
      <c r="CR739" s="341"/>
      <c r="CS739" s="341"/>
      <c r="CT739" s="341"/>
      <c r="CU739" s="341"/>
      <c r="CV739" s="341"/>
      <c r="CW739" s="341"/>
      <c r="CX739" s="341"/>
      <c r="CY739" s="341"/>
      <c r="CZ739" s="341"/>
    </row>
    <row r="740" ht="25.15" customHeight="true" x14ac:dyDescent="0.2">
      <c r="C740" s="610"/>
      <c r="D740" s="610"/>
      <c r="E740" s="610"/>
      <c r="F740" s="610"/>
      <c r="G740" s="610"/>
      <c r="H740" s="610"/>
      <c r="I740" s="610"/>
      <c r="J740" s="610"/>
      <c r="K740" s="610"/>
      <c r="L740" s="610"/>
      <c r="M740" s="610"/>
      <c r="N740" s="610"/>
      <c r="O740" s="610"/>
      <c r="P740" s="610"/>
      <c r="Q740" s="610"/>
      <c r="BA740" s="341"/>
      <c r="BB740" s="420"/>
      <c r="BC740" s="341"/>
      <c r="BD740" s="341"/>
      <c r="BE740" s="341"/>
      <c r="BF740" s="341"/>
      <c r="BG740" s="341"/>
      <c r="BH740" s="341"/>
      <c r="BI740" s="341"/>
      <c r="BJ740" s="341"/>
      <c r="BK740" s="341"/>
      <c r="BL740" s="341"/>
      <c r="BM740" s="341"/>
      <c r="BN740" s="341"/>
      <c r="BO740" s="341"/>
      <c r="BP740" s="341"/>
      <c r="BQ740" s="341"/>
      <c r="BR740" s="341"/>
      <c r="BS740" s="341"/>
      <c r="BT740" s="341"/>
      <c r="BU740" s="341"/>
      <c r="BV740" s="341"/>
      <c r="BW740" s="341"/>
      <c r="BX740" s="341"/>
      <c r="BY740" s="341"/>
      <c r="BZ740" s="341"/>
      <c r="CA740" s="341"/>
      <c r="CB740" s="341"/>
      <c r="CC740" s="341"/>
      <c r="CD740" s="341"/>
      <c r="CE740" s="341"/>
      <c r="CF740" s="341"/>
      <c r="CG740" s="341"/>
      <c r="CH740" s="341"/>
      <c r="CI740" s="341"/>
      <c r="CJ740" s="341"/>
      <c r="CK740" s="341"/>
      <c r="CL740" s="341"/>
      <c r="CM740" s="341"/>
      <c r="CN740" s="341"/>
      <c r="CO740" s="341"/>
      <c r="CP740" s="341"/>
      <c r="CQ740" s="341"/>
      <c r="CR740" s="341"/>
      <c r="CS740" s="341"/>
      <c r="CT740" s="341"/>
      <c r="CU740" s="341"/>
      <c r="CV740" s="341"/>
      <c r="CW740" s="341"/>
      <c r="CX740" s="341"/>
      <c r="CY740" s="341"/>
      <c r="CZ740" s="341"/>
    </row>
    <row r="741" ht="25.15" customHeight="true" x14ac:dyDescent="0.2">
      <c r="C741" s="610"/>
      <c r="D741" s="610"/>
      <c r="E741" s="610"/>
      <c r="F741" s="610"/>
      <c r="G741" s="610"/>
      <c r="H741" s="610"/>
      <c r="I741" s="610"/>
      <c r="J741" s="610"/>
      <c r="K741" s="610"/>
      <c r="L741" s="610"/>
      <c r="M741" s="610"/>
      <c r="N741" s="610"/>
      <c r="O741" s="610"/>
      <c r="P741" s="610"/>
      <c r="Q741" s="610"/>
      <c r="BA741" s="341"/>
      <c r="BB741" s="420"/>
      <c r="BC741" s="341"/>
      <c r="BD741" s="341"/>
      <c r="BE741" s="341"/>
      <c r="BF741" s="341"/>
      <c r="BG741" s="341"/>
      <c r="BH741" s="341"/>
      <c r="BI741" s="341"/>
      <c r="BJ741" s="341"/>
      <c r="BK741" s="341"/>
      <c r="BL741" s="341"/>
      <c r="BM741" s="341"/>
      <c r="BN741" s="341"/>
      <c r="BO741" s="341"/>
      <c r="BP741" s="341"/>
      <c r="BQ741" s="341"/>
      <c r="BR741" s="341"/>
      <c r="BS741" s="341"/>
      <c r="BT741" s="341"/>
      <c r="BU741" s="341"/>
      <c r="BV741" s="341"/>
      <c r="BW741" s="341"/>
      <c r="BX741" s="341"/>
      <c r="BY741" s="341"/>
      <c r="BZ741" s="341"/>
      <c r="CA741" s="341"/>
      <c r="CB741" s="341"/>
      <c r="CC741" s="341"/>
      <c r="CD741" s="341"/>
      <c r="CE741" s="341"/>
      <c r="CF741" s="341"/>
      <c r="CG741" s="341"/>
      <c r="CH741" s="341"/>
      <c r="CI741" s="341"/>
      <c r="CJ741" s="341"/>
      <c r="CK741" s="341"/>
      <c r="CL741" s="341"/>
      <c r="CM741" s="341"/>
      <c r="CN741" s="341"/>
      <c r="CO741" s="341"/>
      <c r="CP741" s="341"/>
      <c r="CQ741" s="341"/>
      <c r="CR741" s="341"/>
      <c r="CS741" s="341"/>
      <c r="CT741" s="341"/>
      <c r="CU741" s="341"/>
      <c r="CV741" s="341"/>
      <c r="CW741" s="341"/>
      <c r="CX741" s="341"/>
      <c r="CY741" s="341"/>
      <c r="CZ741" s="341"/>
    </row>
    <row r="742" ht="25.15" customHeight="true" x14ac:dyDescent="0.2">
      <c r="C742" s="610"/>
      <c r="D742" s="610"/>
      <c r="E742" s="610"/>
      <c r="F742" s="610"/>
      <c r="G742" s="610"/>
      <c r="H742" s="610"/>
      <c r="I742" s="610"/>
      <c r="J742" s="610"/>
      <c r="K742" s="610"/>
      <c r="L742" s="610"/>
      <c r="M742" s="610"/>
      <c r="N742" s="610"/>
      <c r="O742" s="610"/>
      <c r="P742" s="610"/>
      <c r="Q742" s="610"/>
      <c r="BA742" s="341"/>
      <c r="BB742" s="420"/>
      <c r="BC742" s="341"/>
      <c r="BD742" s="341"/>
      <c r="BE742" s="341"/>
      <c r="BF742" s="341"/>
      <c r="BG742" s="341"/>
      <c r="BH742" s="341"/>
      <c r="BI742" s="341"/>
      <c r="BJ742" s="341"/>
      <c r="BK742" s="341"/>
      <c r="BL742" s="341"/>
      <c r="BM742" s="341"/>
      <c r="BN742" s="341"/>
      <c r="BO742" s="341"/>
      <c r="BP742" s="341"/>
      <c r="BQ742" s="341"/>
      <c r="BR742" s="341"/>
      <c r="BS742" s="341"/>
      <c r="BT742" s="341"/>
      <c r="BU742" s="341"/>
      <c r="BV742" s="341"/>
      <c r="BW742" s="341"/>
      <c r="BX742" s="341"/>
      <c r="BY742" s="341"/>
      <c r="BZ742" s="341"/>
      <c r="CA742" s="341"/>
      <c r="CB742" s="341"/>
      <c r="CC742" s="341"/>
      <c r="CD742" s="341"/>
      <c r="CE742" s="341"/>
      <c r="CF742" s="341"/>
      <c r="CG742" s="341"/>
      <c r="CH742" s="341"/>
      <c r="CI742" s="341"/>
      <c r="CJ742" s="341"/>
      <c r="CK742" s="341"/>
      <c r="CL742" s="341"/>
      <c r="CM742" s="341"/>
      <c r="CN742" s="341"/>
      <c r="CO742" s="341"/>
      <c r="CP742" s="341"/>
      <c r="CQ742" s="341"/>
      <c r="CR742" s="341"/>
      <c r="CS742" s="341"/>
      <c r="CT742" s="341"/>
      <c r="CU742" s="341"/>
      <c r="CV742" s="341"/>
      <c r="CW742" s="341"/>
      <c r="CX742" s="341"/>
      <c r="CY742" s="341"/>
      <c r="CZ742" s="341"/>
    </row>
    <row r="743" ht="25.15" customHeight="true" x14ac:dyDescent="0.2">
      <c r="C743" s="610"/>
      <c r="D743" s="610"/>
      <c r="E743" s="610"/>
      <c r="F743" s="610"/>
      <c r="G743" s="610"/>
      <c r="H743" s="610"/>
      <c r="I743" s="610"/>
      <c r="J743" s="610"/>
      <c r="K743" s="610"/>
      <c r="L743" s="610"/>
      <c r="M743" s="610"/>
      <c r="N743" s="610"/>
      <c r="O743" s="610"/>
      <c r="P743" s="610"/>
      <c r="Q743" s="610"/>
      <c r="BA743" s="341"/>
      <c r="BB743" s="420"/>
      <c r="BC743" s="341"/>
      <c r="BD743" s="341"/>
      <c r="BE743" s="341"/>
      <c r="BF743" s="341"/>
      <c r="BG743" s="341"/>
      <c r="BH743" s="341"/>
      <c r="BI743" s="341"/>
      <c r="BJ743" s="341"/>
      <c r="BK743" s="341"/>
      <c r="BL743" s="341"/>
      <c r="BM743" s="341"/>
      <c r="BN743" s="341"/>
      <c r="BO743" s="341"/>
      <c r="BP743" s="341"/>
      <c r="BQ743" s="341"/>
      <c r="BR743" s="341"/>
      <c r="BS743" s="341"/>
      <c r="BT743" s="341"/>
      <c r="BU743" s="341"/>
      <c r="BV743" s="341"/>
      <c r="BW743" s="341"/>
      <c r="BX743" s="341"/>
      <c r="BY743" s="341"/>
      <c r="BZ743" s="341"/>
      <c r="CA743" s="341"/>
      <c r="CB743" s="341"/>
      <c r="CC743" s="341"/>
      <c r="CD743" s="341"/>
      <c r="CE743" s="341"/>
      <c r="CF743" s="341"/>
      <c r="CG743" s="341"/>
      <c r="CH743" s="341"/>
      <c r="CI743" s="341"/>
      <c r="CJ743" s="341"/>
      <c r="CK743" s="341"/>
      <c r="CL743" s="341"/>
      <c r="CM743" s="341"/>
      <c r="CN743" s="341"/>
      <c r="CO743" s="341"/>
      <c r="CP743" s="341"/>
      <c r="CQ743" s="341"/>
      <c r="CR743" s="341"/>
      <c r="CS743" s="341"/>
      <c r="CT743" s="341"/>
      <c r="CU743" s="341"/>
      <c r="CV743" s="341"/>
      <c r="CW743" s="341"/>
      <c r="CX743" s="341"/>
      <c r="CY743" s="341"/>
      <c r="CZ743" s="341"/>
    </row>
    <row r="744" ht="25.15" customHeight="true" x14ac:dyDescent="0.2">
      <c r="C744" s="610"/>
      <c r="D744" s="610"/>
      <c r="E744" s="610"/>
      <c r="F744" s="610"/>
      <c r="G744" s="610"/>
      <c r="H744" s="610"/>
      <c r="I744" s="610"/>
      <c r="J744" s="610"/>
      <c r="K744" s="610"/>
      <c r="L744" s="610"/>
      <c r="M744" s="610"/>
      <c r="N744" s="610"/>
      <c r="O744" s="610"/>
      <c r="P744" s="610"/>
      <c r="Q744" s="610"/>
      <c r="BA744" s="341"/>
      <c r="BB744" s="420"/>
      <c r="BC744" s="341"/>
      <c r="BD744" s="341"/>
      <c r="BE744" s="341"/>
      <c r="BF744" s="341"/>
      <c r="BG744" s="341"/>
      <c r="BH744" s="341"/>
      <c r="BI744" s="341"/>
      <c r="BJ744" s="341"/>
      <c r="BK744" s="341"/>
      <c r="BL744" s="341"/>
      <c r="BM744" s="341"/>
      <c r="BN744" s="341"/>
      <c r="BO744" s="341"/>
      <c r="BP744" s="341"/>
      <c r="BQ744" s="341"/>
      <c r="BR744" s="341"/>
      <c r="BS744" s="341"/>
      <c r="BT744" s="341"/>
      <c r="BU744" s="341"/>
      <c r="BV744" s="341"/>
      <c r="BW744" s="341"/>
      <c r="BX744" s="341"/>
      <c r="BY744" s="341"/>
      <c r="BZ744" s="341"/>
      <c r="CA744" s="341"/>
      <c r="CB744" s="341"/>
      <c r="CC744" s="341"/>
      <c r="CD744" s="341"/>
      <c r="CE744" s="341"/>
      <c r="CF744" s="341"/>
      <c r="CG744" s="341"/>
      <c r="CH744" s="341"/>
      <c r="CI744" s="341"/>
      <c r="CJ744" s="341"/>
      <c r="CK744" s="341"/>
      <c r="CL744" s="341"/>
      <c r="CM744" s="341"/>
      <c r="CN744" s="341"/>
      <c r="CO744" s="341"/>
      <c r="CP744" s="341"/>
      <c r="CQ744" s="341"/>
      <c r="CR744" s="341"/>
      <c r="CS744" s="341"/>
      <c r="CT744" s="341"/>
      <c r="CU744" s="341"/>
      <c r="CV744" s="341"/>
      <c r="CW744" s="341"/>
      <c r="CX744" s="341"/>
      <c r="CY744" s="341"/>
      <c r="CZ744" s="341"/>
    </row>
    <row r="745" ht="25.15" customHeight="true" x14ac:dyDescent="0.2">
      <c r="C745" s="610"/>
      <c r="D745" s="610"/>
      <c r="E745" s="610"/>
      <c r="F745" s="610"/>
      <c r="G745" s="610"/>
      <c r="H745" s="610"/>
      <c r="I745" s="610"/>
      <c r="J745" s="610"/>
      <c r="K745" s="610"/>
      <c r="L745" s="610"/>
      <c r="M745" s="610"/>
      <c r="N745" s="610"/>
      <c r="O745" s="610"/>
      <c r="P745" s="610"/>
      <c r="Q745" s="610"/>
      <c r="BA745" s="341"/>
      <c r="BB745" s="420"/>
      <c r="BC745" s="341"/>
      <c r="BD745" s="341"/>
      <c r="BE745" s="341"/>
      <c r="BF745" s="341"/>
      <c r="BG745" s="341"/>
      <c r="BH745" s="341"/>
      <c r="BI745" s="341"/>
      <c r="BJ745" s="341"/>
      <c r="BK745" s="341"/>
      <c r="BL745" s="341"/>
      <c r="BM745" s="341"/>
      <c r="BN745" s="341"/>
      <c r="BO745" s="341"/>
      <c r="BP745" s="341"/>
      <c r="BQ745" s="341"/>
      <c r="BR745" s="341"/>
      <c r="BS745" s="341"/>
      <c r="BT745" s="341"/>
      <c r="BU745" s="341"/>
      <c r="BV745" s="341"/>
      <c r="BW745" s="341"/>
      <c r="BX745" s="341"/>
      <c r="BY745" s="341"/>
      <c r="BZ745" s="341"/>
      <c r="CA745" s="341"/>
      <c r="CB745" s="341"/>
      <c r="CC745" s="341"/>
      <c r="CD745" s="341"/>
      <c r="CE745" s="341"/>
      <c r="CF745" s="341"/>
      <c r="CG745" s="341"/>
      <c r="CH745" s="341"/>
      <c r="CI745" s="341"/>
      <c r="CJ745" s="341"/>
      <c r="CK745" s="341"/>
      <c r="CL745" s="341"/>
      <c r="CM745" s="341"/>
      <c r="CN745" s="341"/>
      <c r="CO745" s="341"/>
      <c r="CP745" s="341"/>
      <c r="CQ745" s="341"/>
      <c r="CR745" s="341"/>
      <c r="CS745" s="341"/>
      <c r="CT745" s="341"/>
      <c r="CU745" s="341"/>
      <c r="CV745" s="341"/>
      <c r="CW745" s="341"/>
      <c r="CX745" s="341"/>
      <c r="CY745" s="341"/>
      <c r="CZ745" s="341"/>
    </row>
    <row r="746" ht="25.15" customHeight="true" x14ac:dyDescent="0.2">
      <c r="C746" s="610"/>
      <c r="D746" s="610"/>
      <c r="E746" s="610"/>
      <c r="F746" s="610"/>
      <c r="G746" s="610"/>
      <c r="H746" s="610"/>
      <c r="I746" s="610"/>
      <c r="J746" s="610"/>
      <c r="K746" s="610"/>
      <c r="L746" s="610"/>
      <c r="M746" s="610"/>
      <c r="N746" s="610"/>
      <c r="O746" s="610"/>
      <c r="P746" s="610"/>
      <c r="Q746" s="610"/>
      <c r="BA746" s="341"/>
      <c r="BB746" s="420"/>
      <c r="BC746" s="341"/>
      <c r="BD746" s="341"/>
      <c r="BE746" s="341"/>
      <c r="BF746" s="341"/>
      <c r="BG746" s="341"/>
      <c r="BH746" s="341"/>
      <c r="BI746" s="341"/>
      <c r="BJ746" s="341"/>
      <c r="BK746" s="341"/>
      <c r="BL746" s="341"/>
      <c r="BM746" s="341"/>
      <c r="BN746" s="341"/>
      <c r="BO746" s="341"/>
      <c r="BP746" s="341"/>
      <c r="BQ746" s="341"/>
      <c r="BR746" s="341"/>
      <c r="BS746" s="341"/>
      <c r="BT746" s="341"/>
      <c r="BU746" s="341"/>
      <c r="BV746" s="341"/>
      <c r="BW746" s="341"/>
      <c r="BX746" s="341"/>
      <c r="BY746" s="341"/>
      <c r="BZ746" s="341"/>
      <c r="CA746" s="341"/>
      <c r="CB746" s="341"/>
      <c r="CC746" s="341"/>
      <c r="CD746" s="341"/>
      <c r="CE746" s="341"/>
      <c r="CF746" s="341"/>
      <c r="CG746" s="341"/>
      <c r="CH746" s="341"/>
      <c r="CI746" s="341"/>
      <c r="CJ746" s="341"/>
      <c r="CK746" s="341"/>
      <c r="CL746" s="341"/>
      <c r="CM746" s="341"/>
      <c r="CN746" s="341"/>
      <c r="CO746" s="341"/>
      <c r="CP746" s="341"/>
      <c r="CQ746" s="341"/>
      <c r="CR746" s="341"/>
      <c r="CS746" s="341"/>
      <c r="CT746" s="341"/>
      <c r="CU746" s="341"/>
      <c r="CV746" s="341"/>
      <c r="CW746" s="341"/>
      <c r="CX746" s="341"/>
      <c r="CY746" s="341"/>
      <c r="CZ746" s="341"/>
    </row>
    <row r="747" ht="25.15" customHeight="true" x14ac:dyDescent="0.2">
      <c r="C747" s="610"/>
      <c r="D747" s="610"/>
      <c r="E747" s="610"/>
      <c r="F747" s="610"/>
      <c r="G747" s="610"/>
      <c r="H747" s="610"/>
      <c r="I747" s="610"/>
      <c r="J747" s="610"/>
      <c r="K747" s="610"/>
      <c r="L747" s="610"/>
      <c r="M747" s="610"/>
      <c r="N747" s="610"/>
      <c r="O747" s="610"/>
      <c r="P747" s="610"/>
      <c r="Q747" s="610"/>
      <c r="BA747" s="341"/>
      <c r="BB747" s="420"/>
      <c r="BC747" s="341"/>
      <c r="BD747" s="341"/>
      <c r="BE747" s="341"/>
      <c r="BF747" s="341"/>
      <c r="BG747" s="341"/>
      <c r="BH747" s="341"/>
      <c r="BI747" s="341"/>
      <c r="BJ747" s="341"/>
      <c r="BK747" s="341"/>
      <c r="BL747" s="341"/>
      <c r="BM747" s="341"/>
      <c r="BN747" s="341"/>
      <c r="BO747" s="341"/>
      <c r="BP747" s="341"/>
      <c r="BQ747" s="341"/>
      <c r="BR747" s="341"/>
      <c r="BS747" s="341"/>
      <c r="BT747" s="341"/>
      <c r="BU747" s="341"/>
      <c r="BV747" s="341"/>
      <c r="BW747" s="341"/>
      <c r="BX747" s="341"/>
      <c r="BY747" s="341"/>
      <c r="BZ747" s="341"/>
      <c r="CA747" s="341"/>
      <c r="CB747" s="341"/>
      <c r="CC747" s="341"/>
      <c r="CD747" s="341"/>
      <c r="CE747" s="341"/>
      <c r="CF747" s="341"/>
      <c r="CG747" s="341"/>
      <c r="CH747" s="341"/>
      <c r="CI747" s="341"/>
      <c r="CJ747" s="341"/>
      <c r="CK747" s="341"/>
      <c r="CL747" s="341"/>
      <c r="CM747" s="341"/>
      <c r="CN747" s="341"/>
      <c r="CO747" s="341"/>
      <c r="CP747" s="341"/>
      <c r="CQ747" s="341"/>
      <c r="CR747" s="341"/>
      <c r="CS747" s="341"/>
      <c r="CT747" s="341"/>
      <c r="CU747" s="341"/>
      <c r="CV747" s="341"/>
      <c r="CW747" s="341"/>
      <c r="CX747" s="341"/>
      <c r="CY747" s="341"/>
      <c r="CZ747" s="341"/>
    </row>
    <row r="748" ht="25.15" customHeight="true" x14ac:dyDescent="0.2">
      <c r="C748" s="610"/>
      <c r="D748" s="610"/>
      <c r="E748" s="610"/>
      <c r="F748" s="610"/>
      <c r="G748" s="610"/>
      <c r="H748" s="610"/>
      <c r="I748" s="610"/>
      <c r="J748" s="610"/>
      <c r="K748" s="610"/>
      <c r="L748" s="610"/>
      <c r="M748" s="610"/>
      <c r="N748" s="610"/>
      <c r="O748" s="610"/>
      <c r="P748" s="610"/>
      <c r="Q748" s="610"/>
      <c r="BA748" s="341"/>
      <c r="BB748" s="420"/>
      <c r="BC748" s="341"/>
      <c r="BD748" s="341"/>
      <c r="BE748" s="341"/>
      <c r="BF748" s="341"/>
      <c r="BG748" s="341"/>
      <c r="BH748" s="341"/>
      <c r="BI748" s="341"/>
      <c r="BJ748" s="341"/>
      <c r="BK748" s="341"/>
      <c r="BL748" s="341"/>
      <c r="BM748" s="341"/>
      <c r="BN748" s="341"/>
      <c r="BO748" s="341"/>
      <c r="BP748" s="341"/>
      <c r="BQ748" s="341"/>
      <c r="BR748" s="341"/>
      <c r="BS748" s="341"/>
      <c r="BT748" s="341"/>
      <c r="BU748" s="341"/>
      <c r="BV748" s="341"/>
      <c r="BW748" s="341"/>
      <c r="BX748" s="341"/>
      <c r="BY748" s="341"/>
      <c r="BZ748" s="341"/>
      <c r="CA748" s="341"/>
      <c r="CB748" s="341"/>
      <c r="CC748" s="341"/>
      <c r="CD748" s="341"/>
      <c r="CE748" s="341"/>
      <c r="CF748" s="341"/>
      <c r="CG748" s="341"/>
      <c r="CH748" s="341"/>
      <c r="CI748" s="341"/>
      <c r="CJ748" s="341"/>
      <c r="CK748" s="341"/>
      <c r="CL748" s="341"/>
      <c r="CM748" s="341"/>
      <c r="CN748" s="341"/>
      <c r="CO748" s="341"/>
      <c r="CP748" s="341"/>
      <c r="CQ748" s="341"/>
      <c r="CR748" s="341"/>
      <c r="CS748" s="341"/>
      <c r="CT748" s="341"/>
      <c r="CU748" s="341"/>
      <c r="CV748" s="341"/>
      <c r="CW748" s="341"/>
      <c r="CX748" s="341"/>
      <c r="CY748" s="341"/>
      <c r="CZ748" s="341"/>
    </row>
    <row r="749" ht="25.15" customHeight="true" x14ac:dyDescent="0.2">
      <c r="C749" s="610"/>
      <c r="D749" s="610"/>
      <c r="E749" s="610"/>
      <c r="F749" s="610"/>
      <c r="G749" s="610"/>
      <c r="H749" s="610"/>
      <c r="I749" s="610"/>
      <c r="J749" s="610"/>
      <c r="K749" s="610"/>
      <c r="L749" s="610"/>
      <c r="M749" s="610"/>
      <c r="N749" s="610"/>
      <c r="O749" s="610"/>
      <c r="P749" s="610"/>
      <c r="Q749" s="610"/>
      <c r="BA749" s="341"/>
      <c r="BB749" s="420"/>
      <c r="BC749" s="341"/>
      <c r="BD749" s="341"/>
      <c r="BE749" s="341"/>
      <c r="BF749" s="341"/>
      <c r="BG749" s="341"/>
      <c r="BH749" s="341"/>
      <c r="BI749" s="341"/>
      <c r="BJ749" s="341"/>
      <c r="BK749" s="341"/>
      <c r="BL749" s="341"/>
      <c r="BM749" s="341"/>
      <c r="BN749" s="341"/>
      <c r="BO749" s="341"/>
      <c r="BP749" s="341"/>
      <c r="BQ749" s="341"/>
      <c r="BR749" s="341"/>
      <c r="BS749" s="341"/>
      <c r="BT749" s="341"/>
      <c r="BU749" s="341"/>
      <c r="BV749" s="341"/>
      <c r="BW749" s="341"/>
      <c r="BX749" s="341"/>
      <c r="BY749" s="341"/>
      <c r="BZ749" s="341"/>
      <c r="CA749" s="341"/>
      <c r="CB749" s="341"/>
      <c r="CC749" s="341"/>
      <c r="CD749" s="341"/>
      <c r="CE749" s="341"/>
      <c r="CF749" s="341"/>
      <c r="CG749" s="341"/>
      <c r="CH749" s="341"/>
      <c r="CI749" s="341"/>
      <c r="CJ749" s="341"/>
      <c r="CK749" s="341"/>
      <c r="CL749" s="341"/>
      <c r="CM749" s="341"/>
      <c r="CN749" s="341"/>
      <c r="CO749" s="341"/>
      <c r="CP749" s="341"/>
      <c r="CQ749" s="341"/>
      <c r="CR749" s="341"/>
      <c r="CS749" s="341"/>
      <c r="CT749" s="341"/>
      <c r="CU749" s="341"/>
      <c r="CV749" s="341"/>
      <c r="CW749" s="341"/>
      <c r="CX749" s="341"/>
      <c r="CY749" s="341"/>
      <c r="CZ749" s="341"/>
    </row>
    <row r="750" ht="25.15" customHeight="true" x14ac:dyDescent="0.2">
      <c r="C750" s="610"/>
      <c r="D750" s="610"/>
      <c r="E750" s="610"/>
      <c r="F750" s="610"/>
      <c r="G750" s="610"/>
      <c r="H750" s="610"/>
      <c r="I750" s="610"/>
      <c r="J750" s="610"/>
      <c r="K750" s="610"/>
      <c r="L750" s="610"/>
      <c r="M750" s="610"/>
      <c r="N750" s="610"/>
      <c r="O750" s="610"/>
      <c r="P750" s="610"/>
      <c r="Q750" s="610"/>
      <c r="BA750" s="341"/>
      <c r="BB750" s="420"/>
      <c r="BC750" s="341"/>
      <c r="BD750" s="341"/>
      <c r="BE750" s="341"/>
      <c r="BF750" s="341"/>
      <c r="BG750" s="341"/>
      <c r="BH750" s="341"/>
      <c r="BI750" s="341"/>
      <c r="BJ750" s="341"/>
      <c r="BK750" s="341"/>
      <c r="BL750" s="341"/>
      <c r="BM750" s="341"/>
      <c r="BN750" s="341"/>
      <c r="BO750" s="341"/>
      <c r="BP750" s="341"/>
      <c r="BQ750" s="341"/>
      <c r="BR750" s="341"/>
      <c r="BS750" s="341"/>
      <c r="BT750" s="341"/>
      <c r="BU750" s="341"/>
      <c r="BV750" s="341"/>
      <c r="BW750" s="341"/>
      <c r="BX750" s="341"/>
      <c r="BY750" s="341"/>
      <c r="BZ750" s="341"/>
      <c r="CA750" s="341"/>
      <c r="CB750" s="341"/>
      <c r="CC750" s="341"/>
      <c r="CD750" s="341"/>
      <c r="CE750" s="341"/>
      <c r="CF750" s="341"/>
      <c r="CG750" s="341"/>
      <c r="CH750" s="341"/>
      <c r="CI750" s="341"/>
      <c r="CJ750" s="341"/>
      <c r="CK750" s="341"/>
      <c r="CL750" s="341"/>
      <c r="CM750" s="341"/>
      <c r="CN750" s="341"/>
      <c r="CO750" s="341"/>
      <c r="CP750" s="341"/>
      <c r="CQ750" s="341"/>
      <c r="CR750" s="341"/>
      <c r="CS750" s="341"/>
      <c r="CT750" s="341"/>
      <c r="CU750" s="341"/>
      <c r="CV750" s="341"/>
      <c r="CW750" s="341"/>
      <c r="CX750" s="341"/>
      <c r="CY750" s="341"/>
      <c r="CZ750" s="341"/>
    </row>
    <row r="751" ht="25.15" customHeight="true" x14ac:dyDescent="0.2">
      <c r="C751" s="610"/>
      <c r="D751" s="610"/>
      <c r="E751" s="610"/>
      <c r="F751" s="610"/>
      <c r="G751" s="610"/>
      <c r="H751" s="610"/>
      <c r="I751" s="610"/>
      <c r="J751" s="610"/>
      <c r="K751" s="610"/>
      <c r="L751" s="610"/>
      <c r="M751" s="610"/>
      <c r="N751" s="610"/>
      <c r="O751" s="610"/>
      <c r="P751" s="610"/>
      <c r="Q751" s="610"/>
      <c r="BA751" s="341"/>
      <c r="BB751" s="420"/>
      <c r="BC751" s="341"/>
      <c r="BD751" s="341"/>
      <c r="BE751" s="341"/>
      <c r="BF751" s="341"/>
      <c r="BG751" s="341"/>
      <c r="BH751" s="341"/>
      <c r="BI751" s="341"/>
      <c r="BJ751" s="341"/>
      <c r="BK751" s="341"/>
      <c r="BL751" s="341"/>
      <c r="BM751" s="341"/>
      <c r="BN751" s="341"/>
      <c r="BO751" s="341"/>
      <c r="BP751" s="341"/>
      <c r="BQ751" s="341"/>
      <c r="BR751" s="341"/>
      <c r="BS751" s="341"/>
      <c r="BT751" s="341"/>
      <c r="BU751" s="341"/>
      <c r="BV751" s="341"/>
      <c r="BW751" s="341"/>
      <c r="BX751" s="341"/>
      <c r="BY751" s="341"/>
      <c r="BZ751" s="341"/>
      <c r="CA751" s="341"/>
      <c r="CB751" s="341"/>
      <c r="CC751" s="341"/>
      <c r="CD751" s="341"/>
      <c r="CE751" s="341"/>
      <c r="CF751" s="341"/>
      <c r="CG751" s="341"/>
      <c r="CH751" s="341"/>
      <c r="CI751" s="341"/>
      <c r="CJ751" s="341"/>
      <c r="CK751" s="341"/>
      <c r="CL751" s="341"/>
      <c r="CM751" s="341"/>
      <c r="CN751" s="341"/>
      <c r="CO751" s="341"/>
      <c r="CP751" s="341"/>
      <c r="CQ751" s="341"/>
      <c r="CR751" s="341"/>
      <c r="CS751" s="341"/>
      <c r="CT751" s="341"/>
      <c r="CU751" s="341"/>
      <c r="CV751" s="341"/>
      <c r="CW751" s="341"/>
      <c r="CX751" s="341"/>
      <c r="CY751" s="341"/>
      <c r="CZ751" s="341"/>
    </row>
    <row r="752" ht="25.15" customHeight="true" x14ac:dyDescent="0.2">
      <c r="C752" s="610"/>
      <c r="D752" s="610"/>
      <c r="E752" s="610"/>
      <c r="F752" s="610"/>
      <c r="G752" s="610"/>
      <c r="H752" s="610"/>
      <c r="I752" s="610"/>
      <c r="J752" s="610"/>
      <c r="K752" s="610"/>
      <c r="L752" s="610"/>
      <c r="M752" s="610"/>
      <c r="N752" s="610"/>
      <c r="O752" s="610"/>
      <c r="P752" s="610"/>
      <c r="Q752" s="610"/>
      <c r="BA752" s="341"/>
      <c r="BB752" s="420"/>
      <c r="BC752" s="341"/>
      <c r="BD752" s="341"/>
      <c r="BE752" s="341"/>
      <c r="BF752" s="341"/>
      <c r="BG752" s="341"/>
      <c r="BH752" s="341"/>
      <c r="BI752" s="341"/>
      <c r="BJ752" s="341"/>
      <c r="BK752" s="341"/>
      <c r="BL752" s="341"/>
      <c r="BM752" s="341"/>
      <c r="BN752" s="341"/>
      <c r="BO752" s="341"/>
      <c r="BP752" s="341"/>
      <c r="BQ752" s="341"/>
      <c r="BR752" s="341"/>
      <c r="BS752" s="341"/>
      <c r="BT752" s="341"/>
      <c r="BU752" s="341"/>
      <c r="BV752" s="341"/>
      <c r="BW752" s="341"/>
      <c r="BX752" s="341"/>
      <c r="BY752" s="341"/>
      <c r="BZ752" s="341"/>
      <c r="CA752" s="341"/>
      <c r="CB752" s="341"/>
      <c r="CC752" s="341"/>
      <c r="CD752" s="341"/>
      <c r="CE752" s="341"/>
      <c r="CF752" s="341"/>
      <c r="CG752" s="341"/>
      <c r="CH752" s="341"/>
      <c r="CI752" s="341"/>
      <c r="CJ752" s="341"/>
      <c r="CK752" s="341"/>
      <c r="CL752" s="341"/>
      <c r="CM752" s="341"/>
      <c r="CN752" s="341"/>
      <c r="CO752" s="341"/>
      <c r="CP752" s="341"/>
      <c r="CQ752" s="341"/>
      <c r="CR752" s="341"/>
      <c r="CS752" s="341"/>
      <c r="CT752" s="341"/>
      <c r="CU752" s="341"/>
      <c r="CV752" s="341"/>
      <c r="CW752" s="341"/>
      <c r="CX752" s="341"/>
      <c r="CY752" s="341"/>
      <c r="CZ752" s="341"/>
    </row>
    <row r="753" ht="25.15" customHeight="true" x14ac:dyDescent="0.2">
      <c r="C753" s="610"/>
      <c r="D753" s="610"/>
      <c r="E753" s="610"/>
      <c r="F753" s="610"/>
      <c r="G753" s="610"/>
      <c r="H753" s="610"/>
      <c r="I753" s="610"/>
      <c r="J753" s="610"/>
      <c r="K753" s="610"/>
      <c r="L753" s="610"/>
      <c r="M753" s="610"/>
      <c r="N753" s="610"/>
      <c r="O753" s="610"/>
      <c r="P753" s="610"/>
      <c r="Q753" s="610"/>
      <c r="BA753" s="341"/>
      <c r="BB753" s="420"/>
      <c r="BC753" s="341"/>
      <c r="BD753" s="341"/>
      <c r="BE753" s="341"/>
      <c r="BF753" s="341"/>
      <c r="BG753" s="341"/>
      <c r="BH753" s="341"/>
      <c r="BI753" s="341"/>
      <c r="BJ753" s="341"/>
      <c r="BK753" s="341"/>
      <c r="BL753" s="341"/>
      <c r="BM753" s="341"/>
      <c r="BN753" s="341"/>
      <c r="BO753" s="341"/>
      <c r="BP753" s="341"/>
      <c r="BQ753" s="341"/>
      <c r="BR753" s="341"/>
      <c r="BS753" s="341"/>
      <c r="BT753" s="341"/>
      <c r="BU753" s="341"/>
      <c r="BV753" s="341"/>
      <c r="BW753" s="341"/>
      <c r="BX753" s="341"/>
      <c r="BY753" s="341"/>
      <c r="BZ753" s="341"/>
      <c r="CA753" s="341"/>
      <c r="CB753" s="341"/>
      <c r="CC753" s="341"/>
      <c r="CD753" s="341"/>
      <c r="CE753" s="341"/>
      <c r="CF753" s="341"/>
      <c r="CG753" s="341"/>
      <c r="CH753" s="341"/>
      <c r="CI753" s="341"/>
      <c r="CJ753" s="341"/>
      <c r="CK753" s="341"/>
      <c r="CL753" s="341"/>
      <c r="CM753" s="341"/>
      <c r="CN753" s="341"/>
      <c r="CO753" s="341"/>
      <c r="CP753" s="341"/>
      <c r="CQ753" s="341"/>
      <c r="CR753" s="341"/>
      <c r="CS753" s="341"/>
      <c r="CT753" s="341"/>
      <c r="CU753" s="341"/>
      <c r="CV753" s="341"/>
      <c r="CW753" s="341"/>
      <c r="CX753" s="341"/>
      <c r="CY753" s="341"/>
      <c r="CZ753" s="341"/>
    </row>
    <row r="754" ht="25.15" customHeight="true" x14ac:dyDescent="0.2">
      <c r="C754" s="610"/>
      <c r="D754" s="610"/>
      <c r="E754" s="610"/>
      <c r="F754" s="610"/>
      <c r="G754" s="610"/>
      <c r="H754" s="610"/>
      <c r="I754" s="610"/>
      <c r="J754" s="610"/>
      <c r="K754" s="610"/>
      <c r="L754" s="610"/>
      <c r="M754" s="610"/>
      <c r="N754" s="610"/>
      <c r="O754" s="610"/>
      <c r="P754" s="610"/>
      <c r="Q754" s="610"/>
      <c r="BA754" s="341"/>
      <c r="BB754" s="420"/>
      <c r="BC754" s="341"/>
      <c r="BD754" s="341"/>
      <c r="BE754" s="341"/>
      <c r="BF754" s="341"/>
      <c r="BG754" s="341"/>
      <c r="BH754" s="341"/>
      <c r="BI754" s="341"/>
      <c r="BJ754" s="341"/>
      <c r="BK754" s="341"/>
      <c r="BL754" s="341"/>
      <c r="BM754" s="341"/>
      <c r="BN754" s="341"/>
      <c r="BO754" s="341"/>
      <c r="BP754" s="341"/>
      <c r="BQ754" s="341"/>
      <c r="BR754" s="341"/>
      <c r="BS754" s="341"/>
      <c r="BT754" s="341"/>
      <c r="BU754" s="341"/>
      <c r="BV754" s="341"/>
      <c r="BW754" s="341"/>
      <c r="BX754" s="341"/>
      <c r="BY754" s="341"/>
      <c r="BZ754" s="341"/>
      <c r="CA754" s="341"/>
      <c r="CB754" s="341"/>
      <c r="CC754" s="341"/>
      <c r="CD754" s="341"/>
      <c r="CE754" s="341"/>
      <c r="CF754" s="341"/>
      <c r="CG754" s="341"/>
      <c r="CH754" s="341"/>
      <c r="CI754" s="341"/>
      <c r="CJ754" s="341"/>
      <c r="CK754" s="341"/>
      <c r="CL754" s="341"/>
      <c r="CM754" s="341"/>
      <c r="CN754" s="341"/>
      <c r="CO754" s="341"/>
      <c r="CP754" s="341"/>
      <c r="CQ754" s="341"/>
      <c r="CR754" s="341"/>
      <c r="CS754" s="341"/>
      <c r="CT754" s="341"/>
      <c r="CU754" s="341"/>
      <c r="CV754" s="341"/>
      <c r="CW754" s="341"/>
      <c r="CX754" s="341"/>
      <c r="CY754" s="341"/>
      <c r="CZ754" s="341"/>
    </row>
    <row r="755" ht="25.15" customHeight="true" x14ac:dyDescent="0.2">
      <c r="C755" s="610"/>
      <c r="D755" s="610"/>
      <c r="E755" s="610"/>
      <c r="F755" s="610"/>
      <c r="G755" s="610"/>
      <c r="H755" s="610"/>
      <c r="I755" s="610"/>
      <c r="J755" s="610"/>
      <c r="K755" s="610"/>
      <c r="L755" s="610"/>
      <c r="M755" s="610"/>
      <c r="N755" s="610"/>
      <c r="O755" s="610"/>
      <c r="P755" s="610"/>
      <c r="Q755" s="610"/>
      <c r="BA755" s="341"/>
      <c r="BB755" s="420"/>
      <c r="BC755" s="341"/>
      <c r="BD755" s="341"/>
      <c r="BE755" s="341"/>
      <c r="BF755" s="341"/>
      <c r="BG755" s="341"/>
      <c r="BH755" s="341"/>
      <c r="BI755" s="341"/>
      <c r="BJ755" s="341"/>
      <c r="BK755" s="341"/>
      <c r="BL755" s="341"/>
      <c r="BM755" s="341"/>
      <c r="BN755" s="341"/>
      <c r="BO755" s="341"/>
      <c r="BP755" s="341"/>
      <c r="BQ755" s="341"/>
      <c r="BR755" s="341"/>
      <c r="BS755" s="341"/>
      <c r="BT755" s="341"/>
      <c r="BU755" s="341"/>
      <c r="BV755" s="341"/>
      <c r="BW755" s="341"/>
      <c r="BX755" s="341"/>
      <c r="BY755" s="341"/>
      <c r="BZ755" s="341"/>
      <c r="CA755" s="341"/>
      <c r="CB755" s="341"/>
      <c r="CC755" s="341"/>
      <c r="CD755" s="341"/>
      <c r="CE755" s="341"/>
      <c r="CF755" s="341"/>
      <c r="CG755" s="341"/>
      <c r="CH755" s="341"/>
      <c r="CI755" s="341"/>
      <c r="CJ755" s="341"/>
      <c r="CK755" s="341"/>
      <c r="CL755" s="341"/>
      <c r="CM755" s="341"/>
      <c r="CN755" s="341"/>
      <c r="CO755" s="341"/>
      <c r="CP755" s="341"/>
      <c r="CQ755" s="341"/>
      <c r="CR755" s="341"/>
      <c r="CS755" s="341"/>
      <c r="CT755" s="341"/>
      <c r="CU755" s="341"/>
      <c r="CV755" s="341"/>
      <c r="CW755" s="341"/>
      <c r="CX755" s="341"/>
      <c r="CY755" s="341"/>
      <c r="CZ755" s="341"/>
    </row>
    <row r="756" ht="25.15" customHeight="true" x14ac:dyDescent="0.2">
      <c r="C756" s="610"/>
      <c r="D756" s="610"/>
      <c r="E756" s="610"/>
      <c r="F756" s="610"/>
      <c r="G756" s="610"/>
      <c r="H756" s="610"/>
      <c r="I756" s="610"/>
      <c r="J756" s="610"/>
      <c r="K756" s="610"/>
      <c r="L756" s="610"/>
      <c r="M756" s="610"/>
      <c r="N756" s="610"/>
      <c r="O756" s="610"/>
      <c r="P756" s="610"/>
      <c r="Q756" s="610"/>
      <c r="BA756" s="341"/>
      <c r="BB756" s="420"/>
      <c r="BC756" s="341"/>
      <c r="BD756" s="341"/>
      <c r="BE756" s="341"/>
      <c r="BF756" s="341"/>
      <c r="BG756" s="341"/>
      <c r="BH756" s="341"/>
      <c r="BI756" s="341"/>
      <c r="BJ756" s="341"/>
      <c r="BK756" s="341"/>
      <c r="BL756" s="341"/>
      <c r="BM756" s="341"/>
      <c r="BN756" s="341"/>
      <c r="BO756" s="341"/>
      <c r="BP756" s="341"/>
      <c r="BQ756" s="341"/>
      <c r="BR756" s="341"/>
      <c r="BS756" s="341"/>
      <c r="BT756" s="341"/>
      <c r="BU756" s="341"/>
      <c r="BV756" s="341"/>
      <c r="BW756" s="341"/>
      <c r="BX756" s="341"/>
      <c r="BY756" s="341"/>
      <c r="BZ756" s="341"/>
      <c r="CA756" s="341"/>
      <c r="CB756" s="341"/>
      <c r="CC756" s="341"/>
      <c r="CD756" s="341"/>
      <c r="CE756" s="341"/>
      <c r="CF756" s="341"/>
      <c r="CG756" s="341"/>
      <c r="CH756" s="341"/>
      <c r="CI756" s="341"/>
      <c r="CJ756" s="341"/>
      <c r="CK756" s="341"/>
      <c r="CL756" s="341"/>
      <c r="CM756" s="341"/>
      <c r="CN756" s="341"/>
      <c r="CO756" s="341"/>
      <c r="CP756" s="341"/>
      <c r="CQ756" s="341"/>
      <c r="CR756" s="341"/>
      <c r="CS756" s="341"/>
      <c r="CT756" s="341"/>
      <c r="CU756" s="341"/>
      <c r="CV756" s="341"/>
      <c r="CW756" s="341"/>
      <c r="CX756" s="341"/>
      <c r="CY756" s="341"/>
      <c r="CZ756" s="341"/>
    </row>
    <row r="757" ht="25.15" customHeight="true" x14ac:dyDescent="0.2">
      <c r="C757" s="610"/>
      <c r="D757" s="610"/>
      <c r="E757" s="610"/>
      <c r="F757" s="610"/>
      <c r="G757" s="610"/>
      <c r="H757" s="610"/>
      <c r="I757" s="610"/>
      <c r="J757" s="610"/>
      <c r="K757" s="610"/>
      <c r="L757" s="610"/>
      <c r="M757" s="610"/>
      <c r="N757" s="610"/>
      <c r="O757" s="610"/>
      <c r="P757" s="610"/>
      <c r="Q757" s="610"/>
      <c r="BA757" s="341"/>
      <c r="BB757" s="420"/>
      <c r="BC757" s="341"/>
      <c r="BD757" s="341"/>
      <c r="BE757" s="341"/>
      <c r="BF757" s="341"/>
      <c r="BG757" s="341"/>
      <c r="BH757" s="341"/>
      <c r="BI757" s="341"/>
      <c r="BJ757" s="341"/>
      <c r="BK757" s="341"/>
      <c r="BL757" s="341"/>
      <c r="BM757" s="341"/>
      <c r="BN757" s="341"/>
      <c r="BO757" s="341"/>
      <c r="BP757" s="341"/>
      <c r="BQ757" s="341"/>
      <c r="BR757" s="341"/>
      <c r="BS757" s="341"/>
      <c r="BT757" s="341"/>
      <c r="BU757" s="341"/>
      <c r="BV757" s="341"/>
      <c r="BW757" s="341"/>
      <c r="BX757" s="341"/>
      <c r="BY757" s="341"/>
      <c r="BZ757" s="341"/>
      <c r="CA757" s="341"/>
      <c r="CB757" s="341"/>
      <c r="CC757" s="341"/>
      <c r="CD757" s="341"/>
      <c r="CE757" s="341"/>
      <c r="CF757" s="341"/>
      <c r="CG757" s="341"/>
      <c r="CH757" s="341"/>
      <c r="CI757" s="341"/>
      <c r="CJ757" s="341"/>
      <c r="CK757" s="341"/>
      <c r="CL757" s="341"/>
      <c r="CM757" s="341"/>
      <c r="CN757" s="341"/>
      <c r="CO757" s="341"/>
      <c r="CP757" s="341"/>
      <c r="CQ757" s="341"/>
      <c r="CR757" s="341"/>
      <c r="CS757" s="341"/>
      <c r="CT757" s="341"/>
      <c r="CU757" s="341"/>
      <c r="CV757" s="341"/>
      <c r="CW757" s="341"/>
      <c r="CX757" s="341"/>
      <c r="CY757" s="341"/>
      <c r="CZ757" s="341"/>
    </row>
    <row r="758" ht="25.15" customHeight="true" x14ac:dyDescent="0.2">
      <c r="C758" s="610"/>
      <c r="D758" s="610"/>
      <c r="E758" s="610"/>
      <c r="F758" s="610"/>
      <c r="G758" s="610"/>
      <c r="H758" s="610"/>
      <c r="I758" s="610"/>
      <c r="J758" s="610"/>
      <c r="K758" s="610"/>
      <c r="L758" s="610"/>
      <c r="M758" s="610"/>
      <c r="N758" s="610"/>
      <c r="O758" s="610"/>
      <c r="P758" s="610"/>
      <c r="Q758" s="610"/>
      <c r="BA758" s="341"/>
      <c r="BB758" s="420"/>
      <c r="BC758" s="341"/>
      <c r="BD758" s="341"/>
      <c r="BE758" s="341"/>
      <c r="BF758" s="341"/>
      <c r="BG758" s="341"/>
      <c r="BH758" s="341"/>
      <c r="BI758" s="341"/>
      <c r="BJ758" s="341"/>
      <c r="BK758" s="341"/>
      <c r="BL758" s="341"/>
      <c r="BM758" s="341"/>
      <c r="BN758" s="341"/>
      <c r="BO758" s="341"/>
      <c r="BP758" s="341"/>
      <c r="BQ758" s="341"/>
      <c r="BR758" s="341"/>
      <c r="BS758" s="341"/>
      <c r="BT758" s="341"/>
      <c r="BU758" s="341"/>
      <c r="BV758" s="341"/>
      <c r="BW758" s="341"/>
      <c r="BX758" s="341"/>
      <c r="BY758" s="341"/>
      <c r="BZ758" s="341"/>
      <c r="CA758" s="341"/>
      <c r="CB758" s="341"/>
      <c r="CC758" s="341"/>
      <c r="CD758" s="341"/>
      <c r="CE758" s="341"/>
      <c r="CF758" s="341"/>
      <c r="CG758" s="341"/>
      <c r="CH758" s="341"/>
      <c r="CI758" s="341"/>
      <c r="CJ758" s="341"/>
      <c r="CK758" s="341"/>
      <c r="CL758" s="341"/>
      <c r="CM758" s="341"/>
      <c r="CN758" s="341"/>
      <c r="CO758" s="341"/>
      <c r="CP758" s="341"/>
      <c r="CQ758" s="341"/>
      <c r="CR758" s="341"/>
      <c r="CS758" s="341"/>
      <c r="CT758" s="341"/>
      <c r="CU758" s="341"/>
      <c r="CV758" s="341"/>
      <c r="CW758" s="341"/>
      <c r="CX758" s="341"/>
      <c r="CY758" s="341"/>
      <c r="CZ758" s="341"/>
    </row>
    <row r="759" ht="25.15" customHeight="true" x14ac:dyDescent="0.2">
      <c r="C759" s="610"/>
      <c r="D759" s="610"/>
      <c r="E759" s="610"/>
      <c r="F759" s="610"/>
      <c r="G759" s="610"/>
      <c r="H759" s="610"/>
      <c r="I759" s="610"/>
      <c r="J759" s="610"/>
      <c r="K759" s="610"/>
      <c r="L759" s="610"/>
      <c r="M759" s="610"/>
      <c r="N759" s="610"/>
      <c r="O759" s="610"/>
      <c r="P759" s="610"/>
      <c r="Q759" s="610"/>
      <c r="BA759" s="341"/>
      <c r="BB759" s="420"/>
      <c r="BC759" s="341"/>
      <c r="BD759" s="341"/>
      <c r="BE759" s="341"/>
      <c r="BF759" s="341"/>
      <c r="BG759" s="341"/>
      <c r="BH759" s="341"/>
      <c r="BI759" s="341"/>
      <c r="BJ759" s="341"/>
      <c r="BK759" s="341"/>
      <c r="BL759" s="341"/>
      <c r="BM759" s="341"/>
      <c r="BN759" s="341"/>
      <c r="BO759" s="341"/>
      <c r="BP759" s="341"/>
      <c r="BQ759" s="341"/>
      <c r="BR759" s="341"/>
      <c r="BS759" s="341"/>
      <c r="BT759" s="341"/>
      <c r="BU759" s="341"/>
      <c r="BV759" s="341"/>
      <c r="BW759" s="341"/>
      <c r="BX759" s="341"/>
      <c r="BY759" s="341"/>
      <c r="BZ759" s="341"/>
      <c r="CA759" s="341"/>
      <c r="CB759" s="341"/>
      <c r="CC759" s="341"/>
      <c r="CD759" s="341"/>
      <c r="CE759" s="341"/>
      <c r="CF759" s="341"/>
      <c r="CG759" s="341"/>
      <c r="CH759" s="341"/>
      <c r="CI759" s="341"/>
      <c r="CJ759" s="341"/>
      <c r="CK759" s="341"/>
      <c r="CL759" s="341"/>
      <c r="CM759" s="341"/>
      <c r="CN759" s="341"/>
      <c r="CO759" s="341"/>
      <c r="CP759" s="341"/>
      <c r="CQ759" s="341"/>
      <c r="CR759" s="341"/>
      <c r="CS759" s="341"/>
      <c r="CT759" s="341"/>
      <c r="CU759" s="341"/>
      <c r="CV759" s="341"/>
      <c r="CW759" s="341"/>
      <c r="CX759" s="341"/>
      <c r="CY759" s="341"/>
      <c r="CZ759" s="341"/>
    </row>
    <row r="760" ht="25.15" customHeight="true" x14ac:dyDescent="0.2">
      <c r="C760" s="610"/>
      <c r="D760" s="610"/>
      <c r="E760" s="610"/>
      <c r="F760" s="610"/>
      <c r="G760" s="610"/>
      <c r="H760" s="610"/>
      <c r="I760" s="610"/>
      <c r="J760" s="610"/>
      <c r="K760" s="610"/>
      <c r="L760" s="610"/>
      <c r="M760" s="610"/>
      <c r="N760" s="610"/>
      <c r="O760" s="610"/>
      <c r="P760" s="610"/>
      <c r="Q760" s="610"/>
      <c r="BA760" s="341"/>
      <c r="BB760" s="420"/>
      <c r="BC760" s="341"/>
      <c r="BD760" s="341"/>
      <c r="BE760" s="341"/>
      <c r="BF760" s="341"/>
      <c r="BG760" s="341"/>
      <c r="BH760" s="341"/>
      <c r="BI760" s="341"/>
      <c r="BJ760" s="341"/>
      <c r="BK760" s="341"/>
      <c r="BL760" s="341"/>
      <c r="BM760" s="341"/>
      <c r="BN760" s="341"/>
      <c r="BO760" s="341"/>
      <c r="BP760" s="341"/>
      <c r="BQ760" s="341"/>
      <c r="BR760" s="341"/>
      <c r="BS760" s="341"/>
      <c r="BT760" s="341"/>
      <c r="BU760" s="341"/>
      <c r="BV760" s="341"/>
      <c r="BW760" s="341"/>
      <c r="BX760" s="341"/>
      <c r="BY760" s="341"/>
      <c r="BZ760" s="341"/>
      <c r="CA760" s="341"/>
      <c r="CB760" s="341"/>
      <c r="CC760" s="341"/>
      <c r="CD760" s="341"/>
      <c r="CE760" s="341"/>
      <c r="CF760" s="341"/>
      <c r="CG760" s="341"/>
      <c r="CH760" s="341"/>
      <c r="CI760" s="341"/>
      <c r="CJ760" s="341"/>
      <c r="CK760" s="341"/>
      <c r="CL760" s="341"/>
      <c r="CM760" s="341"/>
      <c r="CN760" s="341"/>
      <c r="CO760" s="341"/>
      <c r="CP760" s="341"/>
      <c r="CQ760" s="341"/>
      <c r="CR760" s="341"/>
      <c r="CS760" s="341"/>
      <c r="CT760" s="341"/>
      <c r="CU760" s="341"/>
      <c r="CV760" s="341"/>
      <c r="CW760" s="341"/>
      <c r="CX760" s="341"/>
      <c r="CY760" s="341"/>
      <c r="CZ760" s="341"/>
    </row>
    <row r="761" ht="25.15" customHeight="true" x14ac:dyDescent="0.2">
      <c r="C761" s="610"/>
      <c r="D761" s="610"/>
      <c r="E761" s="610"/>
      <c r="F761" s="610"/>
      <c r="G761" s="610"/>
      <c r="H761" s="610"/>
      <c r="I761" s="610"/>
      <c r="J761" s="610"/>
      <c r="K761" s="610"/>
      <c r="L761" s="610"/>
      <c r="M761" s="610"/>
      <c r="N761" s="610"/>
      <c r="O761" s="610"/>
      <c r="P761" s="610"/>
      <c r="Q761" s="610"/>
      <c r="BA761" s="341"/>
      <c r="BB761" s="420"/>
      <c r="BC761" s="341"/>
      <c r="BD761" s="341"/>
      <c r="BE761" s="341"/>
      <c r="BF761" s="341"/>
      <c r="BG761" s="341"/>
      <c r="BH761" s="341"/>
      <c r="BI761" s="341"/>
      <c r="BJ761" s="341"/>
      <c r="BK761" s="341"/>
      <c r="BL761" s="341"/>
      <c r="BM761" s="341"/>
      <c r="BN761" s="341"/>
      <c r="BO761" s="341"/>
      <c r="BP761" s="341"/>
      <c r="BQ761" s="341"/>
      <c r="BR761" s="341"/>
      <c r="BS761" s="341"/>
      <c r="BT761" s="341"/>
      <c r="BU761" s="341"/>
      <c r="BV761" s="341"/>
      <c r="BW761" s="341"/>
      <c r="BX761" s="341"/>
      <c r="BY761" s="341"/>
      <c r="BZ761" s="341"/>
      <c r="CA761" s="341"/>
      <c r="CB761" s="341"/>
      <c r="CC761" s="341"/>
      <c r="CD761" s="341"/>
      <c r="CE761" s="341"/>
      <c r="CF761" s="341"/>
      <c r="CG761" s="341"/>
      <c r="CH761" s="341"/>
      <c r="CI761" s="341"/>
      <c r="CJ761" s="341"/>
      <c r="CK761" s="341"/>
      <c r="CL761" s="341"/>
      <c r="CM761" s="341"/>
      <c r="CN761" s="341"/>
      <c r="CO761" s="341"/>
      <c r="CP761" s="341"/>
      <c r="CQ761" s="341"/>
      <c r="CR761" s="341"/>
      <c r="CS761" s="341"/>
      <c r="CT761" s="341"/>
      <c r="CU761" s="341"/>
      <c r="CV761" s="341"/>
      <c r="CW761" s="341"/>
      <c r="CX761" s="341"/>
      <c r="CY761" s="341"/>
      <c r="CZ761" s="341"/>
    </row>
    <row r="762" ht="25.15" customHeight="true" x14ac:dyDescent="0.2">
      <c r="C762" s="610"/>
      <c r="D762" s="610"/>
      <c r="E762" s="610"/>
      <c r="F762" s="610"/>
      <c r="G762" s="610"/>
      <c r="H762" s="610"/>
      <c r="I762" s="610"/>
      <c r="J762" s="610"/>
      <c r="K762" s="610"/>
      <c r="L762" s="610"/>
      <c r="M762" s="610"/>
      <c r="N762" s="610"/>
      <c r="O762" s="610"/>
      <c r="P762" s="610"/>
      <c r="Q762" s="610"/>
      <c r="BA762" s="341"/>
      <c r="BB762" s="420"/>
      <c r="BC762" s="341"/>
      <c r="BD762" s="341"/>
      <c r="BE762" s="341"/>
      <c r="BF762" s="341"/>
      <c r="BG762" s="341"/>
      <c r="BH762" s="341"/>
      <c r="BI762" s="341"/>
      <c r="BJ762" s="341"/>
      <c r="BK762" s="341"/>
      <c r="BL762" s="341"/>
      <c r="BM762" s="341"/>
      <c r="BN762" s="341"/>
      <c r="BO762" s="341"/>
      <c r="BP762" s="341"/>
      <c r="BQ762" s="341"/>
      <c r="BR762" s="341"/>
      <c r="BS762" s="341"/>
      <c r="BT762" s="341"/>
      <c r="BU762" s="341"/>
      <c r="BV762" s="341"/>
      <c r="BW762" s="341"/>
      <c r="BX762" s="341"/>
      <c r="BY762" s="341"/>
      <c r="BZ762" s="341"/>
      <c r="CA762" s="341"/>
      <c r="CB762" s="341"/>
      <c r="CC762" s="341"/>
      <c r="CD762" s="341"/>
      <c r="CE762" s="341"/>
      <c r="CF762" s="341"/>
      <c r="CG762" s="341"/>
      <c r="CH762" s="341"/>
      <c r="CI762" s="341"/>
      <c r="CJ762" s="341"/>
      <c r="CK762" s="341"/>
      <c r="CL762" s="341"/>
      <c r="CM762" s="341"/>
      <c r="CN762" s="341"/>
      <c r="CO762" s="341"/>
      <c r="CP762" s="341"/>
      <c r="CQ762" s="341"/>
      <c r="CR762" s="341"/>
      <c r="CS762" s="341"/>
      <c r="CT762" s="341"/>
      <c r="CU762" s="341"/>
      <c r="CV762" s="341"/>
      <c r="CW762" s="341"/>
      <c r="CX762" s="341"/>
      <c r="CY762" s="341"/>
      <c r="CZ762" s="341"/>
    </row>
    <row r="763" ht="25.15" customHeight="true" x14ac:dyDescent="0.2">
      <c r="C763" s="610"/>
      <c r="D763" s="610"/>
      <c r="E763" s="610"/>
      <c r="F763" s="610"/>
      <c r="G763" s="610"/>
      <c r="H763" s="610"/>
      <c r="I763" s="610"/>
      <c r="J763" s="610"/>
      <c r="K763" s="610"/>
      <c r="L763" s="610"/>
      <c r="M763" s="610"/>
      <c r="N763" s="610"/>
      <c r="O763" s="610"/>
      <c r="P763" s="610"/>
      <c r="Q763" s="610"/>
      <c r="BA763" s="341"/>
      <c r="BB763" s="420"/>
      <c r="BC763" s="341"/>
      <c r="BD763" s="341"/>
      <c r="BE763" s="341"/>
      <c r="BF763" s="341"/>
      <c r="BG763" s="341"/>
      <c r="BH763" s="341"/>
      <c r="BI763" s="341"/>
      <c r="BJ763" s="341"/>
      <c r="BK763" s="341"/>
      <c r="BL763" s="341"/>
      <c r="BM763" s="341"/>
      <c r="BN763" s="341"/>
      <c r="BO763" s="341"/>
      <c r="BP763" s="341"/>
      <c r="BQ763" s="341"/>
      <c r="BR763" s="341"/>
      <c r="BS763" s="341"/>
      <c r="BT763" s="341"/>
      <c r="BU763" s="341"/>
      <c r="BV763" s="341"/>
      <c r="BW763" s="341"/>
      <c r="BX763" s="341"/>
      <c r="BY763" s="341"/>
      <c r="BZ763" s="341"/>
      <c r="CA763" s="341"/>
      <c r="CB763" s="341"/>
      <c r="CC763" s="341"/>
      <c r="CD763" s="341"/>
      <c r="CE763" s="341"/>
      <c r="CF763" s="341"/>
      <c r="CG763" s="341"/>
      <c r="CH763" s="341"/>
      <c r="CI763" s="341"/>
      <c r="CJ763" s="341"/>
      <c r="CK763" s="341"/>
      <c r="CL763" s="341"/>
      <c r="CM763" s="341"/>
      <c r="CN763" s="341"/>
      <c r="CO763" s="341"/>
      <c r="CP763" s="341"/>
      <c r="CQ763" s="341"/>
      <c r="CR763" s="341"/>
      <c r="CS763" s="341"/>
      <c r="CT763" s="341"/>
      <c r="CU763" s="341"/>
      <c r="CV763" s="341"/>
      <c r="CW763" s="341"/>
      <c r="CX763" s="341"/>
      <c r="CY763" s="341"/>
      <c r="CZ763" s="341"/>
    </row>
    <row r="764" ht="25.15" customHeight="true" x14ac:dyDescent="0.2">
      <c r="C764" s="610"/>
      <c r="D764" s="610"/>
      <c r="E764" s="610"/>
      <c r="F764" s="610"/>
      <c r="G764" s="610"/>
      <c r="H764" s="610"/>
      <c r="I764" s="610"/>
      <c r="J764" s="610"/>
      <c r="K764" s="610"/>
      <c r="L764" s="610"/>
      <c r="M764" s="610"/>
      <c r="N764" s="610"/>
      <c r="O764" s="610"/>
      <c r="P764" s="610"/>
      <c r="Q764" s="610"/>
      <c r="BA764" s="341"/>
      <c r="BB764" s="420"/>
      <c r="BC764" s="341"/>
      <c r="BD764" s="341"/>
      <c r="BE764" s="341"/>
      <c r="BF764" s="341"/>
      <c r="BG764" s="341"/>
      <c r="BH764" s="341"/>
      <c r="BI764" s="341"/>
      <c r="BJ764" s="341"/>
      <c r="BK764" s="341"/>
      <c r="BL764" s="341"/>
      <c r="BM764" s="341"/>
      <c r="BN764" s="341"/>
      <c r="BO764" s="341"/>
      <c r="BP764" s="341"/>
      <c r="BQ764" s="341"/>
      <c r="BR764" s="341"/>
      <c r="BS764" s="341"/>
      <c r="BT764" s="341"/>
      <c r="BU764" s="341"/>
      <c r="BV764" s="341"/>
      <c r="BW764" s="341"/>
      <c r="BX764" s="341"/>
      <c r="BY764" s="341"/>
      <c r="BZ764" s="341"/>
      <c r="CA764" s="341"/>
      <c r="CB764" s="341"/>
      <c r="CC764" s="341"/>
      <c r="CD764" s="341"/>
      <c r="CE764" s="341"/>
      <c r="CF764" s="341"/>
      <c r="CG764" s="341"/>
      <c r="CH764" s="341"/>
      <c r="CI764" s="341"/>
      <c r="CJ764" s="341"/>
      <c r="CK764" s="341"/>
      <c r="CL764" s="341"/>
      <c r="CM764" s="341"/>
      <c r="CN764" s="341"/>
      <c r="CO764" s="341"/>
      <c r="CP764" s="341"/>
      <c r="CQ764" s="341"/>
      <c r="CR764" s="341"/>
      <c r="CS764" s="341"/>
      <c r="CT764" s="341"/>
      <c r="CU764" s="341"/>
      <c r="CV764" s="341"/>
      <c r="CW764" s="341"/>
      <c r="CX764" s="341"/>
      <c r="CY764" s="341"/>
      <c r="CZ764" s="341"/>
    </row>
    <row r="765" ht="25.15" customHeight="true" x14ac:dyDescent="0.2">
      <c r="C765" s="610"/>
      <c r="D765" s="610"/>
      <c r="E765" s="610"/>
      <c r="F765" s="610"/>
      <c r="G765" s="610"/>
      <c r="H765" s="610"/>
      <c r="I765" s="610"/>
      <c r="J765" s="610"/>
      <c r="K765" s="610"/>
      <c r="L765" s="610"/>
      <c r="M765" s="610"/>
      <c r="N765" s="610"/>
      <c r="O765" s="610"/>
      <c r="P765" s="610"/>
      <c r="Q765" s="610"/>
      <c r="BA765" s="341"/>
      <c r="BB765" s="420"/>
      <c r="BC765" s="341"/>
      <c r="BD765" s="341"/>
      <c r="BE765" s="341"/>
      <c r="BF765" s="341"/>
      <c r="BG765" s="341"/>
      <c r="BH765" s="341"/>
      <c r="BI765" s="341"/>
      <c r="BJ765" s="341"/>
      <c r="BK765" s="341"/>
      <c r="BL765" s="341"/>
      <c r="BM765" s="341"/>
      <c r="BN765" s="341"/>
      <c r="BO765" s="341"/>
      <c r="BP765" s="341"/>
      <c r="BQ765" s="341"/>
      <c r="BR765" s="341"/>
      <c r="BS765" s="341"/>
      <c r="BT765" s="341"/>
      <c r="BU765" s="341"/>
      <c r="BV765" s="341"/>
      <c r="BW765" s="341"/>
      <c r="BX765" s="341"/>
      <c r="BY765" s="341"/>
      <c r="BZ765" s="341"/>
      <c r="CA765" s="341"/>
      <c r="CB765" s="341"/>
      <c r="CC765" s="341"/>
      <c r="CD765" s="341"/>
      <c r="CE765" s="341"/>
      <c r="CF765" s="341"/>
      <c r="CG765" s="341"/>
      <c r="CH765" s="341"/>
      <c r="CI765" s="341"/>
      <c r="CJ765" s="341"/>
      <c r="CK765" s="341"/>
      <c r="CL765" s="341"/>
      <c r="CM765" s="341"/>
      <c r="CN765" s="341"/>
      <c r="CO765" s="341"/>
      <c r="CP765" s="341"/>
      <c r="CQ765" s="341"/>
      <c r="CR765" s="341"/>
      <c r="CS765" s="341"/>
      <c r="CT765" s="341"/>
      <c r="CU765" s="341"/>
      <c r="CV765" s="341"/>
      <c r="CW765" s="341"/>
      <c r="CX765" s="341"/>
      <c r="CY765" s="341"/>
      <c r="CZ765" s="341"/>
    </row>
    <row r="766" ht="25.15" customHeight="true" x14ac:dyDescent="0.2">
      <c r="C766" s="610"/>
      <c r="D766" s="610"/>
      <c r="E766" s="610"/>
      <c r="F766" s="610"/>
      <c r="G766" s="610"/>
      <c r="H766" s="610"/>
      <c r="I766" s="610"/>
      <c r="J766" s="610"/>
      <c r="K766" s="610"/>
      <c r="L766" s="610"/>
      <c r="M766" s="610"/>
      <c r="N766" s="610"/>
      <c r="O766" s="610"/>
      <c r="P766" s="610"/>
      <c r="Q766" s="610"/>
      <c r="BA766" s="341"/>
      <c r="BB766" s="420"/>
      <c r="BC766" s="341"/>
      <c r="BD766" s="341"/>
      <c r="BE766" s="341"/>
      <c r="BF766" s="341"/>
      <c r="BG766" s="341"/>
      <c r="BH766" s="341"/>
      <c r="BI766" s="341"/>
      <c r="BJ766" s="341"/>
      <c r="BK766" s="341"/>
      <c r="BL766" s="341"/>
      <c r="BM766" s="341"/>
      <c r="BN766" s="341"/>
      <c r="BO766" s="341"/>
      <c r="BP766" s="341"/>
      <c r="BQ766" s="341"/>
      <c r="BR766" s="341"/>
      <c r="BS766" s="341"/>
      <c r="BT766" s="341"/>
      <c r="BU766" s="341"/>
      <c r="BV766" s="341"/>
      <c r="BW766" s="341"/>
      <c r="BX766" s="341"/>
      <c r="BY766" s="341"/>
      <c r="BZ766" s="341"/>
      <c r="CA766" s="341"/>
      <c r="CB766" s="341"/>
      <c r="CC766" s="341"/>
      <c r="CD766" s="341"/>
      <c r="CE766" s="341"/>
      <c r="CF766" s="341"/>
      <c r="CG766" s="341"/>
      <c r="CH766" s="341"/>
      <c r="CI766" s="341"/>
      <c r="CJ766" s="341"/>
      <c r="CK766" s="341"/>
      <c r="CL766" s="341"/>
      <c r="CM766" s="341"/>
      <c r="CN766" s="341"/>
      <c r="CO766" s="341"/>
      <c r="CP766" s="341"/>
      <c r="CQ766" s="341"/>
      <c r="CR766" s="341"/>
      <c r="CS766" s="341"/>
      <c r="CT766" s="341"/>
      <c r="CU766" s="341"/>
      <c r="CV766" s="341"/>
      <c r="CW766" s="341"/>
      <c r="CX766" s="341"/>
      <c r="CY766" s="341"/>
      <c r="CZ766" s="341"/>
    </row>
    <row r="767" ht="25.15" customHeight="true" x14ac:dyDescent="0.2">
      <c r="C767" s="610"/>
      <c r="D767" s="610"/>
      <c r="E767" s="610"/>
      <c r="F767" s="610"/>
      <c r="G767" s="610"/>
      <c r="H767" s="610"/>
      <c r="I767" s="610"/>
      <c r="J767" s="610"/>
      <c r="K767" s="610"/>
      <c r="L767" s="610"/>
      <c r="M767" s="610"/>
      <c r="N767" s="610"/>
      <c r="O767" s="610"/>
      <c r="P767" s="610"/>
      <c r="Q767" s="610"/>
      <c r="BA767" s="341"/>
      <c r="BB767" s="420"/>
      <c r="BC767" s="341"/>
      <c r="BD767" s="341"/>
      <c r="BE767" s="341"/>
      <c r="BF767" s="341"/>
      <c r="BG767" s="341"/>
      <c r="BH767" s="341"/>
      <c r="BI767" s="341"/>
      <c r="BJ767" s="341"/>
      <c r="BK767" s="341"/>
      <c r="BL767" s="341"/>
      <c r="BM767" s="341"/>
      <c r="BN767" s="341"/>
      <c r="BO767" s="341"/>
      <c r="BP767" s="341"/>
      <c r="BQ767" s="341"/>
      <c r="BR767" s="341"/>
      <c r="BS767" s="341"/>
      <c r="BT767" s="341"/>
      <c r="BU767" s="341"/>
      <c r="BV767" s="341"/>
      <c r="BW767" s="341"/>
      <c r="BX767" s="341"/>
      <c r="BY767" s="341"/>
      <c r="BZ767" s="341"/>
      <c r="CA767" s="341"/>
      <c r="CB767" s="341"/>
      <c r="CC767" s="341"/>
      <c r="CD767" s="341"/>
      <c r="CE767" s="341"/>
      <c r="CF767" s="341"/>
      <c r="CG767" s="341"/>
      <c r="CH767" s="341"/>
      <c r="CI767" s="341"/>
      <c r="CJ767" s="341"/>
      <c r="CK767" s="341"/>
      <c r="CL767" s="341"/>
      <c r="CM767" s="341"/>
      <c r="CN767" s="341"/>
      <c r="CO767" s="341"/>
      <c r="CP767" s="341"/>
      <c r="CQ767" s="341"/>
      <c r="CR767" s="341"/>
      <c r="CS767" s="341"/>
      <c r="CT767" s="341"/>
      <c r="CU767" s="341"/>
      <c r="CV767" s="341"/>
      <c r="CW767" s="341"/>
      <c r="CX767" s="341"/>
      <c r="CY767" s="341"/>
      <c r="CZ767" s="341"/>
    </row>
    <row r="768" ht="25.15" customHeight="true" x14ac:dyDescent="0.2">
      <c r="C768" s="610"/>
      <c r="D768" s="610"/>
      <c r="E768" s="610"/>
      <c r="F768" s="610"/>
      <c r="G768" s="610"/>
      <c r="H768" s="610"/>
      <c r="I768" s="610"/>
      <c r="J768" s="610"/>
      <c r="K768" s="610"/>
      <c r="L768" s="610"/>
      <c r="M768" s="610"/>
      <c r="N768" s="610"/>
      <c r="O768" s="610"/>
      <c r="P768" s="610"/>
      <c r="Q768" s="610"/>
      <c r="BA768" s="339"/>
      <c r="BB768" s="421"/>
      <c r="BC768" s="339"/>
      <c r="BD768" s="339"/>
      <c r="BE768" s="339"/>
      <c r="BF768" s="339"/>
      <c r="BG768" s="339"/>
      <c r="BH768" s="339"/>
      <c r="BI768" s="339"/>
      <c r="BJ768" s="339"/>
      <c r="BK768" s="339"/>
      <c r="BL768" s="339"/>
      <c r="BM768" s="339"/>
      <c r="BN768" s="339"/>
      <c r="BO768" s="339"/>
      <c r="BP768" s="339"/>
      <c r="BQ768" s="339"/>
      <c r="BR768" s="339"/>
      <c r="BS768" s="339"/>
      <c r="BT768" s="339"/>
      <c r="BU768" s="339"/>
      <c r="BV768" s="339"/>
      <c r="BW768" s="339"/>
      <c r="BX768" s="339"/>
      <c r="BY768" s="339"/>
      <c r="BZ768" s="339"/>
      <c r="CA768" s="339"/>
      <c r="CB768" s="339"/>
      <c r="CC768" s="339"/>
      <c r="CD768" s="339"/>
      <c r="CE768" s="339"/>
      <c r="CF768" s="339"/>
      <c r="CG768" s="339"/>
      <c r="CH768" s="339"/>
      <c r="CI768" s="339"/>
      <c r="CJ768" s="339"/>
      <c r="CK768" s="339"/>
      <c r="CL768" s="339"/>
      <c r="CM768" s="339"/>
      <c r="CN768" s="339"/>
      <c r="CO768" s="339"/>
      <c r="CP768" s="339"/>
      <c r="CQ768" s="339"/>
      <c r="CR768" s="339"/>
      <c r="CS768" s="339"/>
      <c r="CT768" s="339"/>
      <c r="CU768" s="339"/>
      <c r="CV768" s="339"/>
      <c r="CW768" s="339"/>
      <c r="CX768" s="339"/>
      <c r="CY768" s="339"/>
      <c r="CZ768" s="339"/>
    </row>
    <row r="769" ht="25.15" customHeight="true" x14ac:dyDescent="0.2">
      <c r="C769" s="610"/>
      <c r="D769" s="610"/>
      <c r="E769" s="610"/>
      <c r="F769" s="610"/>
      <c r="G769" s="610"/>
      <c r="H769" s="610"/>
      <c r="I769" s="610"/>
      <c r="J769" s="610"/>
      <c r="K769" s="610"/>
      <c r="L769" s="610"/>
      <c r="M769" s="610"/>
      <c r="N769" s="610"/>
      <c r="O769" s="610"/>
      <c r="P769" s="610"/>
      <c r="Q769" s="610"/>
      <c r="BA769" s="339"/>
      <c r="BB769" s="421"/>
      <c r="BC769" s="339"/>
      <c r="BD769" s="339"/>
      <c r="BE769" s="339"/>
      <c r="BF769" s="339"/>
      <c r="BG769" s="339"/>
      <c r="BH769" s="339"/>
      <c r="BI769" s="339"/>
      <c r="BJ769" s="339"/>
      <c r="BK769" s="339"/>
      <c r="BL769" s="339"/>
      <c r="BM769" s="339"/>
      <c r="BN769" s="339"/>
      <c r="BO769" s="339"/>
      <c r="BP769" s="339"/>
      <c r="BQ769" s="339"/>
      <c r="BR769" s="339"/>
      <c r="BS769" s="339"/>
      <c r="BT769" s="339"/>
      <c r="BU769" s="339"/>
      <c r="BV769" s="339"/>
      <c r="BW769" s="339"/>
      <c r="BX769" s="339"/>
      <c r="BY769" s="339"/>
      <c r="BZ769" s="339"/>
      <c r="CA769" s="339"/>
      <c r="CB769" s="339"/>
      <c r="CC769" s="339"/>
      <c r="CD769" s="339"/>
      <c r="CE769" s="339"/>
      <c r="CF769" s="339"/>
      <c r="CG769" s="339"/>
      <c r="CH769" s="339"/>
      <c r="CI769" s="339"/>
      <c r="CJ769" s="339"/>
      <c r="CK769" s="339"/>
      <c r="CL769" s="339"/>
      <c r="CM769" s="339"/>
      <c r="CN769" s="339"/>
      <c r="CO769" s="339"/>
      <c r="CP769" s="339"/>
      <c r="CQ769" s="339"/>
      <c r="CR769" s="339"/>
      <c r="CS769" s="339"/>
      <c r="CT769" s="339"/>
      <c r="CU769" s="339"/>
      <c r="CV769" s="339"/>
      <c r="CW769" s="339"/>
      <c r="CX769" s="339"/>
      <c r="CY769" s="339"/>
      <c r="CZ769" s="339"/>
    </row>
    <row r="770" ht="25.15" customHeight="true" x14ac:dyDescent="0.2">
      <c r="C770" s="610"/>
      <c r="D770" s="610"/>
      <c r="E770" s="610"/>
      <c r="F770" s="610"/>
      <c r="G770" s="610"/>
      <c r="H770" s="610"/>
      <c r="I770" s="610"/>
      <c r="J770" s="610"/>
      <c r="K770" s="610"/>
      <c r="L770" s="610"/>
      <c r="M770" s="610"/>
      <c r="N770" s="610"/>
      <c r="O770" s="610"/>
      <c r="P770" s="610"/>
      <c r="Q770" s="610"/>
      <c r="BA770" s="339"/>
      <c r="BB770" s="421"/>
      <c r="BC770" s="339"/>
      <c r="BD770" s="339"/>
      <c r="BE770" s="339"/>
      <c r="BF770" s="339"/>
      <c r="BG770" s="339"/>
      <c r="BH770" s="339"/>
      <c r="BI770" s="339"/>
      <c r="BJ770" s="339"/>
      <c r="BK770" s="339"/>
      <c r="BL770" s="339"/>
      <c r="BM770" s="339"/>
      <c r="BN770" s="339"/>
      <c r="BO770" s="339"/>
      <c r="BP770" s="339"/>
      <c r="BQ770" s="339"/>
      <c r="BR770" s="339"/>
      <c r="BS770" s="339"/>
      <c r="BT770" s="339"/>
      <c r="BU770" s="339"/>
      <c r="BV770" s="339"/>
      <c r="BW770" s="339"/>
      <c r="BX770" s="339"/>
      <c r="BY770" s="339"/>
      <c r="BZ770" s="339"/>
      <c r="CA770" s="339"/>
      <c r="CB770" s="339"/>
      <c r="CC770" s="339"/>
      <c r="CD770" s="339"/>
      <c r="CE770" s="339"/>
      <c r="CF770" s="339"/>
      <c r="CG770" s="339"/>
      <c r="CH770" s="339"/>
      <c r="CI770" s="339"/>
      <c r="CJ770" s="339"/>
      <c r="CK770" s="339"/>
      <c r="CL770" s="339"/>
      <c r="CM770" s="339"/>
      <c r="CN770" s="339"/>
      <c r="CO770" s="339"/>
      <c r="CP770" s="339"/>
      <c r="CQ770" s="339"/>
      <c r="CR770" s="339"/>
      <c r="CS770" s="339"/>
      <c r="CT770" s="339"/>
      <c r="CU770" s="339"/>
      <c r="CV770" s="339"/>
      <c r="CW770" s="339"/>
      <c r="CX770" s="339"/>
      <c r="CY770" s="339"/>
      <c r="CZ770" s="339"/>
    </row>
    <row r="771" ht="25.15" customHeight="true" x14ac:dyDescent="0.2">
      <c r="C771" s="610"/>
      <c r="D771" s="610"/>
      <c r="E771" s="610"/>
      <c r="F771" s="610"/>
      <c r="G771" s="610"/>
      <c r="H771" s="610"/>
      <c r="I771" s="610"/>
      <c r="J771" s="610"/>
      <c r="K771" s="610"/>
      <c r="L771" s="610"/>
      <c r="M771" s="610"/>
      <c r="N771" s="610"/>
      <c r="O771" s="610"/>
      <c r="P771" s="610"/>
      <c r="Q771" s="610"/>
      <c r="BA771" s="339"/>
      <c r="BB771" s="421"/>
      <c r="BC771" s="339"/>
      <c r="BD771" s="339"/>
      <c r="BE771" s="339"/>
      <c r="BF771" s="339"/>
      <c r="BG771" s="339"/>
      <c r="BH771" s="339"/>
      <c r="BI771" s="339"/>
      <c r="BJ771" s="339"/>
      <c r="BK771" s="339"/>
      <c r="BL771" s="339"/>
      <c r="BM771" s="339"/>
      <c r="BN771" s="339"/>
      <c r="BO771" s="339"/>
      <c r="BP771" s="339"/>
      <c r="BQ771" s="339"/>
      <c r="BR771" s="339"/>
      <c r="BS771" s="339"/>
      <c r="BT771" s="339"/>
      <c r="BU771" s="339"/>
      <c r="BV771" s="339"/>
      <c r="BW771" s="339"/>
      <c r="BX771" s="339"/>
      <c r="BY771" s="339"/>
      <c r="BZ771" s="339"/>
      <c r="CA771" s="339"/>
      <c r="CB771" s="339"/>
      <c r="CC771" s="339"/>
      <c r="CD771" s="339"/>
      <c r="CE771" s="339"/>
      <c r="CF771" s="339"/>
      <c r="CG771" s="339"/>
      <c r="CH771" s="339"/>
      <c r="CI771" s="339"/>
      <c r="CJ771" s="339"/>
      <c r="CK771" s="339"/>
      <c r="CL771" s="339"/>
      <c r="CM771" s="339"/>
      <c r="CN771" s="339"/>
      <c r="CO771" s="339"/>
      <c r="CP771" s="339"/>
      <c r="CQ771" s="339"/>
      <c r="CR771" s="339"/>
      <c r="CS771" s="339"/>
      <c r="CT771" s="339"/>
      <c r="CU771" s="339"/>
      <c r="CV771" s="339"/>
      <c r="CW771" s="339"/>
      <c r="CX771" s="339"/>
      <c r="CY771" s="339"/>
      <c r="CZ771" s="339"/>
    </row>
    <row r="772" ht="25.15" customHeight="true" x14ac:dyDescent="0.2">
      <c r="C772" s="610"/>
      <c r="D772" s="610"/>
      <c r="E772" s="610"/>
      <c r="F772" s="610"/>
      <c r="G772" s="610"/>
      <c r="H772" s="610"/>
      <c r="I772" s="610"/>
      <c r="J772" s="610"/>
      <c r="K772" s="610"/>
      <c r="L772" s="610"/>
      <c r="M772" s="610"/>
      <c r="N772" s="610"/>
      <c r="O772" s="610"/>
      <c r="P772" s="610"/>
      <c r="Q772" s="610"/>
      <c r="BA772" s="339"/>
      <c r="BB772" s="421"/>
      <c r="BC772" s="339"/>
      <c r="BD772" s="339"/>
      <c r="BE772" s="339"/>
      <c r="BF772" s="339"/>
      <c r="BG772" s="339"/>
      <c r="BH772" s="339"/>
      <c r="BI772" s="339"/>
      <c r="BJ772" s="339"/>
      <c r="BK772" s="339"/>
      <c r="BL772" s="339"/>
      <c r="BM772" s="339"/>
      <c r="BN772" s="339"/>
      <c r="BO772" s="339"/>
      <c r="BP772" s="339"/>
      <c r="BQ772" s="339"/>
      <c r="BR772" s="339"/>
      <c r="BS772" s="339"/>
      <c r="BT772" s="339"/>
      <c r="BU772" s="339"/>
      <c r="BV772" s="339"/>
      <c r="BW772" s="339"/>
      <c r="BX772" s="339"/>
      <c r="BY772" s="339"/>
      <c r="BZ772" s="339"/>
      <c r="CA772" s="339"/>
      <c r="CB772" s="339"/>
      <c r="CC772" s="339"/>
      <c r="CD772" s="339"/>
      <c r="CE772" s="339"/>
      <c r="CF772" s="339"/>
      <c r="CG772" s="339"/>
      <c r="CH772" s="339"/>
      <c r="CI772" s="339"/>
      <c r="CJ772" s="339"/>
      <c r="CK772" s="339"/>
      <c r="CL772" s="339"/>
      <c r="CM772" s="339"/>
      <c r="CN772" s="339"/>
      <c r="CO772" s="339"/>
      <c r="CP772" s="339"/>
      <c r="CQ772" s="339"/>
      <c r="CR772" s="339"/>
      <c r="CS772" s="339"/>
      <c r="CT772" s="339"/>
      <c r="CU772" s="339"/>
      <c r="CV772" s="339"/>
      <c r="CW772" s="339"/>
      <c r="CX772" s="339"/>
      <c r="CY772" s="339"/>
      <c r="CZ772" s="339"/>
    </row>
    <row r="773" ht="25.15" customHeight="true" x14ac:dyDescent="0.2">
      <c r="C773" s="610"/>
      <c r="D773" s="610"/>
      <c r="E773" s="610"/>
      <c r="F773" s="610"/>
      <c r="G773" s="610"/>
      <c r="H773" s="610"/>
      <c r="I773" s="610"/>
      <c r="J773" s="610"/>
      <c r="K773" s="610"/>
      <c r="L773" s="610"/>
      <c r="M773" s="610"/>
      <c r="N773" s="610"/>
      <c r="O773" s="610"/>
      <c r="P773" s="610"/>
      <c r="Q773" s="610"/>
      <c r="BA773" s="339"/>
      <c r="BB773" s="421"/>
      <c r="BC773" s="339"/>
      <c r="BD773" s="339"/>
      <c r="BE773" s="339"/>
      <c r="BF773" s="339"/>
      <c r="BG773" s="339"/>
      <c r="BH773" s="339"/>
      <c r="BI773" s="339"/>
      <c r="BJ773" s="339"/>
      <c r="BK773" s="339"/>
      <c r="BL773" s="339"/>
      <c r="BM773" s="339"/>
      <c r="BN773" s="339"/>
      <c r="BO773" s="339"/>
      <c r="BP773" s="339"/>
      <c r="BQ773" s="339"/>
      <c r="BR773" s="339"/>
      <c r="BS773" s="339"/>
      <c r="BT773" s="339"/>
      <c r="BU773" s="339"/>
      <c r="BV773" s="339"/>
      <c r="BW773" s="339"/>
      <c r="BX773" s="339"/>
      <c r="BY773" s="339"/>
      <c r="BZ773" s="339"/>
      <c r="CA773" s="339"/>
      <c r="CB773" s="339"/>
      <c r="CC773" s="339"/>
      <c r="CD773" s="339"/>
      <c r="CE773" s="339"/>
      <c r="CF773" s="339"/>
      <c r="CG773" s="339"/>
      <c r="CH773" s="339"/>
      <c r="CI773" s="339"/>
      <c r="CJ773" s="339"/>
      <c r="CK773" s="339"/>
      <c r="CL773" s="339"/>
      <c r="CM773" s="339"/>
      <c r="CN773" s="339"/>
      <c r="CO773" s="339"/>
      <c r="CP773" s="339"/>
      <c r="CQ773" s="339"/>
      <c r="CR773" s="339"/>
      <c r="CS773" s="339"/>
      <c r="CT773" s="339"/>
      <c r="CU773" s="339"/>
      <c r="CV773" s="339"/>
      <c r="CW773" s="339"/>
      <c r="CX773" s="339"/>
      <c r="CY773" s="339"/>
      <c r="CZ773" s="339"/>
    </row>
    <row r="774" ht="25.15" customHeight="true" x14ac:dyDescent="0.2">
      <c r="C774" s="610"/>
      <c r="D774" s="610"/>
      <c r="E774" s="610"/>
      <c r="F774" s="610"/>
      <c r="G774" s="610"/>
      <c r="H774" s="610"/>
      <c r="I774" s="610"/>
      <c r="J774" s="610"/>
      <c r="K774" s="610"/>
      <c r="L774" s="610"/>
      <c r="M774" s="610"/>
      <c r="N774" s="610"/>
      <c r="O774" s="610"/>
      <c r="P774" s="610"/>
      <c r="Q774" s="610"/>
      <c r="BA774" s="339"/>
      <c r="BB774" s="421"/>
      <c r="BC774" s="339"/>
      <c r="BD774" s="339"/>
      <c r="BE774" s="339"/>
      <c r="BF774" s="339"/>
      <c r="BG774" s="339"/>
      <c r="BH774" s="339"/>
      <c r="BI774" s="339"/>
      <c r="BJ774" s="339"/>
      <c r="BK774" s="339"/>
      <c r="BL774" s="339"/>
      <c r="BM774" s="339"/>
      <c r="BN774" s="339"/>
      <c r="BO774" s="339"/>
      <c r="BP774" s="339"/>
      <c r="BQ774" s="339"/>
      <c r="BR774" s="339"/>
      <c r="BS774" s="339"/>
      <c r="BT774" s="339"/>
      <c r="BU774" s="339"/>
      <c r="BV774" s="339"/>
      <c r="BW774" s="339"/>
      <c r="BX774" s="339"/>
      <c r="BY774" s="339"/>
      <c r="BZ774" s="339"/>
      <c r="CA774" s="339"/>
      <c r="CB774" s="339"/>
      <c r="CC774" s="339"/>
      <c r="CD774" s="339"/>
      <c r="CE774" s="339"/>
      <c r="CF774" s="339"/>
      <c r="CG774" s="339"/>
      <c r="CH774" s="339"/>
      <c r="CI774" s="339"/>
      <c r="CJ774" s="339"/>
      <c r="CK774" s="339"/>
      <c r="CL774" s="339"/>
      <c r="CM774" s="339"/>
      <c r="CN774" s="339"/>
      <c r="CO774" s="339"/>
      <c r="CP774" s="339"/>
      <c r="CQ774" s="339"/>
      <c r="CR774" s="339"/>
      <c r="CS774" s="339"/>
      <c r="CT774" s="339"/>
      <c r="CU774" s="339"/>
      <c r="CV774" s="339"/>
      <c r="CW774" s="339"/>
      <c r="CX774" s="339"/>
      <c r="CY774" s="339"/>
      <c r="CZ774" s="339"/>
    </row>
    <row r="775" ht="25.15" customHeight="true" x14ac:dyDescent="0.2">
      <c r="C775" s="610"/>
      <c r="D775" s="610"/>
      <c r="E775" s="610"/>
      <c r="F775" s="610"/>
      <c r="G775" s="610"/>
      <c r="H775" s="610"/>
      <c r="I775" s="610"/>
      <c r="J775" s="610"/>
      <c r="K775" s="610"/>
      <c r="L775" s="610"/>
      <c r="M775" s="610"/>
      <c r="N775" s="610"/>
      <c r="O775" s="610"/>
      <c r="P775" s="610"/>
      <c r="Q775" s="610"/>
      <c r="BA775" s="339"/>
      <c r="BB775" s="421"/>
      <c r="BC775" s="339"/>
      <c r="BD775" s="339"/>
      <c r="BE775" s="339"/>
      <c r="BF775" s="339"/>
      <c r="BG775" s="339"/>
      <c r="BH775" s="339"/>
      <c r="BI775" s="339"/>
      <c r="BJ775" s="339"/>
      <c r="BK775" s="339"/>
      <c r="BL775" s="339"/>
      <c r="BM775" s="339"/>
      <c r="BN775" s="339"/>
      <c r="BO775" s="339"/>
      <c r="BP775" s="339"/>
      <c r="BQ775" s="339"/>
      <c r="BR775" s="339"/>
      <c r="BS775" s="339"/>
      <c r="BT775" s="339"/>
      <c r="BU775" s="339"/>
      <c r="BV775" s="339"/>
      <c r="BW775" s="339"/>
      <c r="BX775" s="339"/>
      <c r="BY775" s="339"/>
      <c r="BZ775" s="339"/>
      <c r="CA775" s="339"/>
      <c r="CB775" s="339"/>
      <c r="CC775" s="339"/>
      <c r="CD775" s="339"/>
      <c r="CE775" s="339"/>
      <c r="CF775" s="339"/>
      <c r="CG775" s="339"/>
      <c r="CH775" s="339"/>
      <c r="CI775" s="339"/>
      <c r="CJ775" s="339"/>
      <c r="CK775" s="339"/>
      <c r="CL775" s="339"/>
      <c r="CM775" s="339"/>
      <c r="CN775" s="339"/>
      <c r="CO775" s="339"/>
      <c r="CP775" s="339"/>
      <c r="CQ775" s="339"/>
      <c r="CR775" s="339"/>
      <c r="CS775" s="339"/>
      <c r="CT775" s="339"/>
      <c r="CU775" s="339"/>
      <c r="CV775" s="339"/>
      <c r="CW775" s="339"/>
      <c r="CX775" s="339"/>
      <c r="CY775" s="339"/>
      <c r="CZ775" s="339"/>
    </row>
    <row r="776" ht="25.15" customHeight="true" x14ac:dyDescent="0.2">
      <c r="C776" s="610"/>
      <c r="D776" s="610"/>
      <c r="E776" s="610"/>
      <c r="F776" s="610"/>
      <c r="G776" s="610"/>
      <c r="H776" s="610"/>
      <c r="I776" s="610"/>
      <c r="J776" s="610"/>
      <c r="K776" s="610"/>
      <c r="L776" s="610"/>
      <c r="M776" s="610"/>
      <c r="N776" s="610"/>
      <c r="O776" s="610"/>
      <c r="P776" s="610"/>
      <c r="Q776" s="610"/>
      <c r="BA776" s="339"/>
      <c r="BB776" s="421"/>
      <c r="BC776" s="339"/>
      <c r="BD776" s="339"/>
      <c r="BE776" s="339"/>
      <c r="BF776" s="339"/>
      <c r="BG776" s="339"/>
      <c r="BH776" s="339"/>
      <c r="BI776" s="339"/>
      <c r="BJ776" s="339"/>
      <c r="BK776" s="339"/>
      <c r="BL776" s="339"/>
      <c r="BM776" s="339"/>
      <c r="BN776" s="339"/>
      <c r="BO776" s="339"/>
      <c r="BP776" s="339"/>
      <c r="BQ776" s="339"/>
      <c r="BR776" s="339"/>
      <c r="BS776" s="339"/>
      <c r="BT776" s="339"/>
      <c r="BU776" s="339"/>
      <c r="BV776" s="339"/>
      <c r="BW776" s="339"/>
      <c r="BX776" s="339"/>
      <c r="BY776" s="339"/>
      <c r="BZ776" s="339"/>
      <c r="CA776" s="339"/>
      <c r="CB776" s="339"/>
      <c r="CC776" s="339"/>
      <c r="CD776" s="339"/>
      <c r="CE776" s="339"/>
      <c r="CF776" s="339"/>
      <c r="CG776" s="339"/>
      <c r="CH776" s="339"/>
      <c r="CI776" s="339"/>
      <c r="CJ776" s="339"/>
      <c r="CK776" s="339"/>
      <c r="CL776" s="339"/>
      <c r="CM776" s="339"/>
      <c r="CN776" s="339"/>
      <c r="CO776" s="339"/>
      <c r="CP776" s="339"/>
      <c r="CQ776" s="339"/>
      <c r="CR776" s="339"/>
      <c r="CS776" s="339"/>
      <c r="CT776" s="339"/>
      <c r="CU776" s="339"/>
      <c r="CV776" s="339"/>
      <c r="CW776" s="339"/>
      <c r="CX776" s="339"/>
      <c r="CY776" s="339"/>
      <c r="CZ776" s="339"/>
    </row>
    <row r="777" ht="25.15" customHeight="true" x14ac:dyDescent="0.2">
      <c r="C777" s="610"/>
      <c r="D777" s="610"/>
      <c r="E777" s="610"/>
      <c r="F777" s="610"/>
      <c r="G777" s="610"/>
      <c r="H777" s="610"/>
      <c r="I777" s="610"/>
      <c r="J777" s="610"/>
      <c r="K777" s="610"/>
      <c r="L777" s="610"/>
      <c r="M777" s="610"/>
      <c r="N777" s="610"/>
      <c r="O777" s="610"/>
      <c r="P777" s="610"/>
      <c r="Q777" s="610"/>
      <c r="BA777" s="339"/>
      <c r="BB777" s="421"/>
      <c r="BC777" s="339"/>
      <c r="BD777" s="339"/>
      <c r="BE777" s="339"/>
      <c r="BF777" s="339"/>
      <c r="BG777" s="339"/>
      <c r="BH777" s="339"/>
      <c r="BI777" s="339"/>
      <c r="BJ777" s="339"/>
      <c r="BK777" s="339"/>
      <c r="BL777" s="339"/>
      <c r="BM777" s="339"/>
      <c r="BN777" s="339"/>
      <c r="BO777" s="339"/>
      <c r="BP777" s="339"/>
      <c r="BQ777" s="339"/>
      <c r="BR777" s="339"/>
      <c r="BS777" s="339"/>
      <c r="BT777" s="339"/>
      <c r="BU777" s="339"/>
      <c r="BV777" s="339"/>
      <c r="BW777" s="339"/>
      <c r="BX777" s="339"/>
      <c r="BY777" s="339"/>
      <c r="BZ777" s="339"/>
      <c r="CA777" s="339"/>
      <c r="CB777" s="339"/>
      <c r="CC777" s="339"/>
      <c r="CD777" s="339"/>
      <c r="CE777" s="339"/>
      <c r="CF777" s="339"/>
      <c r="CG777" s="339"/>
      <c r="CH777" s="339"/>
      <c r="CI777" s="339"/>
      <c r="CJ777" s="339"/>
      <c r="CK777" s="339"/>
      <c r="CL777" s="339"/>
      <c r="CM777" s="339"/>
      <c r="CN777" s="339"/>
      <c r="CO777" s="339"/>
      <c r="CP777" s="339"/>
      <c r="CQ777" s="339"/>
      <c r="CR777" s="339"/>
      <c r="CS777" s="339"/>
      <c r="CT777" s="339"/>
      <c r="CU777" s="339"/>
      <c r="CV777" s="339"/>
      <c r="CW777" s="339"/>
      <c r="CX777" s="339"/>
      <c r="CY777" s="339"/>
      <c r="CZ777" s="339"/>
    </row>
    <row r="778" ht="25.15" customHeight="true" x14ac:dyDescent="0.2">
      <c r="C778" s="610"/>
      <c r="D778" s="610"/>
      <c r="E778" s="610"/>
      <c r="F778" s="610"/>
      <c r="G778" s="610"/>
      <c r="H778" s="610"/>
      <c r="I778" s="610"/>
      <c r="J778" s="610"/>
      <c r="K778" s="610"/>
      <c r="L778" s="610"/>
      <c r="M778" s="610"/>
      <c r="N778" s="610"/>
      <c r="O778" s="610"/>
      <c r="P778" s="610"/>
      <c r="Q778" s="610"/>
      <c r="BA778" s="339"/>
      <c r="BB778" s="421"/>
      <c r="BC778" s="339"/>
      <c r="BD778" s="339"/>
      <c r="BE778" s="339"/>
      <c r="BF778" s="339"/>
      <c r="BG778" s="339"/>
      <c r="BH778" s="339"/>
      <c r="BI778" s="339"/>
      <c r="BJ778" s="339"/>
      <c r="BK778" s="339"/>
      <c r="BL778" s="339"/>
      <c r="BM778" s="339"/>
      <c r="BN778" s="339"/>
      <c r="BO778" s="339"/>
      <c r="BP778" s="339"/>
      <c r="BQ778" s="339"/>
      <c r="BR778" s="339"/>
      <c r="BS778" s="339"/>
      <c r="BT778" s="339"/>
      <c r="BU778" s="339"/>
      <c r="BV778" s="339"/>
      <c r="BW778" s="339"/>
      <c r="BX778" s="339"/>
      <c r="BY778" s="339"/>
      <c r="BZ778" s="339"/>
      <c r="CA778" s="339"/>
      <c r="CB778" s="339"/>
      <c r="CC778" s="339"/>
      <c r="CD778" s="339"/>
      <c r="CE778" s="339"/>
      <c r="CF778" s="339"/>
      <c r="CG778" s="339"/>
      <c r="CH778" s="339"/>
      <c r="CI778" s="339"/>
      <c r="CJ778" s="339"/>
      <c r="CK778" s="339"/>
      <c r="CL778" s="339"/>
      <c r="CM778" s="339"/>
      <c r="CN778" s="339"/>
      <c r="CO778" s="339"/>
      <c r="CP778" s="339"/>
      <c r="CQ778" s="339"/>
      <c r="CR778" s="339"/>
      <c r="CS778" s="339"/>
      <c r="CT778" s="339"/>
      <c r="CU778" s="339"/>
      <c r="CV778" s="339"/>
      <c r="CW778" s="339"/>
      <c r="CX778" s="339"/>
      <c r="CY778" s="339"/>
      <c r="CZ778" s="339"/>
    </row>
    <row r="779" ht="25.15" customHeight="true" x14ac:dyDescent="0.2">
      <c r="C779" s="610"/>
      <c r="D779" s="610"/>
      <c r="E779" s="610"/>
      <c r="F779" s="610"/>
      <c r="G779" s="610"/>
      <c r="H779" s="610"/>
      <c r="I779" s="610"/>
      <c r="J779" s="610"/>
      <c r="K779" s="610"/>
      <c r="L779" s="610"/>
      <c r="M779" s="610"/>
      <c r="N779" s="610"/>
      <c r="O779" s="610"/>
      <c r="P779" s="610"/>
      <c r="Q779" s="610"/>
      <c r="BA779" s="339"/>
      <c r="BB779" s="421"/>
      <c r="BC779" s="339"/>
      <c r="BD779" s="339"/>
      <c r="BE779" s="339"/>
      <c r="BF779" s="339"/>
      <c r="BG779" s="339"/>
      <c r="BH779" s="339"/>
      <c r="BI779" s="339"/>
      <c r="BJ779" s="339"/>
      <c r="BK779" s="339"/>
      <c r="BL779" s="339"/>
      <c r="BM779" s="339"/>
      <c r="BN779" s="339"/>
      <c r="BO779" s="339"/>
      <c r="BP779" s="339"/>
      <c r="BQ779" s="339"/>
      <c r="BR779" s="339"/>
      <c r="BS779" s="339"/>
      <c r="BT779" s="339"/>
      <c r="BU779" s="339"/>
      <c r="BV779" s="339"/>
      <c r="BW779" s="339"/>
      <c r="BX779" s="339"/>
      <c r="BY779" s="339"/>
      <c r="BZ779" s="339"/>
      <c r="CA779" s="339"/>
      <c r="CB779" s="339"/>
      <c r="CC779" s="339"/>
      <c r="CD779" s="339"/>
      <c r="CE779" s="339"/>
      <c r="CF779" s="339"/>
      <c r="CG779" s="339"/>
      <c r="CH779" s="339"/>
      <c r="CI779" s="339"/>
      <c r="CJ779" s="339"/>
      <c r="CK779" s="339"/>
      <c r="CL779" s="339"/>
      <c r="CM779" s="339"/>
      <c r="CN779" s="339"/>
      <c r="CO779" s="339"/>
      <c r="CP779" s="339"/>
      <c r="CQ779" s="339"/>
      <c r="CR779" s="339"/>
      <c r="CS779" s="339"/>
      <c r="CT779" s="339"/>
      <c r="CU779" s="339"/>
      <c r="CV779" s="339"/>
      <c r="CW779" s="339"/>
      <c r="CX779" s="339"/>
      <c r="CY779" s="339"/>
      <c r="CZ779" s="339"/>
    </row>
    <row r="780" ht="25.15" customHeight="true" x14ac:dyDescent="0.2">
      <c r="C780" s="610"/>
      <c r="D780" s="610"/>
      <c r="E780" s="610"/>
      <c r="F780" s="610"/>
      <c r="G780" s="610"/>
      <c r="H780" s="610"/>
      <c r="I780" s="610"/>
      <c r="J780" s="610"/>
      <c r="K780" s="610"/>
      <c r="L780" s="610"/>
      <c r="M780" s="610"/>
      <c r="N780" s="610"/>
      <c r="O780" s="610"/>
      <c r="P780" s="610"/>
      <c r="Q780" s="610"/>
      <c r="BA780" s="339"/>
      <c r="BB780" s="421"/>
      <c r="BC780" s="339"/>
      <c r="BD780" s="339"/>
      <c r="BE780" s="339"/>
      <c r="BF780" s="339"/>
      <c r="BG780" s="339"/>
      <c r="BH780" s="339"/>
      <c r="BI780" s="339"/>
      <c r="BJ780" s="339"/>
      <c r="BK780" s="339"/>
      <c r="BL780" s="339"/>
      <c r="BM780" s="339"/>
      <c r="BN780" s="339"/>
      <c r="BO780" s="339"/>
      <c r="BP780" s="339"/>
      <c r="BQ780" s="339"/>
      <c r="BR780" s="339"/>
      <c r="BS780" s="339"/>
      <c r="BT780" s="339"/>
      <c r="BU780" s="339"/>
      <c r="BV780" s="339"/>
      <c r="BW780" s="339"/>
      <c r="BX780" s="339"/>
      <c r="BY780" s="339"/>
      <c r="BZ780" s="339"/>
      <c r="CA780" s="339"/>
      <c r="CB780" s="339"/>
      <c r="CC780" s="339"/>
      <c r="CD780" s="339"/>
      <c r="CE780" s="339"/>
      <c r="CF780" s="339"/>
      <c r="CG780" s="339"/>
      <c r="CH780" s="339"/>
      <c r="CI780" s="339"/>
      <c r="CJ780" s="339"/>
      <c r="CK780" s="339"/>
      <c r="CL780" s="339"/>
      <c r="CM780" s="339"/>
      <c r="CN780" s="339"/>
      <c r="CO780" s="339"/>
      <c r="CP780" s="339"/>
      <c r="CQ780" s="339"/>
      <c r="CR780" s="339"/>
      <c r="CS780" s="339"/>
      <c r="CT780" s="339"/>
      <c r="CU780" s="339"/>
      <c r="CV780" s="339"/>
      <c r="CW780" s="339"/>
      <c r="CX780" s="339"/>
      <c r="CY780" s="339"/>
      <c r="CZ780" s="339"/>
    </row>
    <row r="781" ht="25.15" customHeight="true" x14ac:dyDescent="0.2">
      <c r="C781" s="610"/>
      <c r="D781" s="610"/>
      <c r="E781" s="610"/>
      <c r="F781" s="610"/>
      <c r="G781" s="610"/>
      <c r="H781" s="610"/>
      <c r="I781" s="610"/>
      <c r="J781" s="610"/>
      <c r="K781" s="610"/>
      <c r="L781" s="610"/>
      <c r="M781" s="610"/>
      <c r="N781" s="610"/>
      <c r="O781" s="610"/>
      <c r="P781" s="610"/>
      <c r="Q781" s="610"/>
      <c r="BA781" s="339"/>
      <c r="BB781" s="421"/>
      <c r="BC781" s="339"/>
      <c r="BD781" s="339"/>
      <c r="BE781" s="339"/>
      <c r="BF781" s="339"/>
      <c r="BG781" s="339"/>
      <c r="BH781" s="339"/>
      <c r="BI781" s="339"/>
      <c r="BJ781" s="339"/>
      <c r="BK781" s="339"/>
      <c r="BL781" s="339"/>
      <c r="BM781" s="339"/>
      <c r="BN781" s="339"/>
      <c r="BO781" s="339"/>
      <c r="BP781" s="339"/>
      <c r="BQ781" s="339"/>
      <c r="BR781" s="339"/>
      <c r="BS781" s="339"/>
      <c r="BT781" s="339"/>
      <c r="BU781" s="339"/>
      <c r="BV781" s="339"/>
      <c r="BW781" s="339"/>
      <c r="BX781" s="339"/>
      <c r="BY781" s="339"/>
      <c r="BZ781" s="339"/>
      <c r="CA781" s="339"/>
      <c r="CB781" s="339"/>
      <c r="CC781" s="339"/>
      <c r="CD781" s="339"/>
      <c r="CE781" s="339"/>
      <c r="CF781" s="339"/>
      <c r="CG781" s="339"/>
      <c r="CH781" s="339"/>
      <c r="CI781" s="339"/>
      <c r="CJ781" s="339"/>
      <c r="CK781" s="339"/>
      <c r="CL781" s="339"/>
      <c r="CM781" s="339"/>
      <c r="CN781" s="339"/>
      <c r="CO781" s="339"/>
      <c r="CP781" s="339"/>
      <c r="CQ781" s="339"/>
      <c r="CR781" s="339"/>
      <c r="CS781" s="339"/>
      <c r="CT781" s="339"/>
      <c r="CU781" s="339"/>
      <c r="CV781" s="339"/>
      <c r="CW781" s="339"/>
      <c r="CX781" s="339"/>
      <c r="CY781" s="339"/>
      <c r="CZ781" s="339"/>
    </row>
    <row r="782" ht="25.15" customHeight="true" x14ac:dyDescent="0.2">
      <c r="C782" s="610"/>
      <c r="D782" s="610"/>
      <c r="E782" s="610"/>
      <c r="F782" s="610"/>
      <c r="G782" s="610"/>
      <c r="H782" s="610"/>
      <c r="I782" s="610"/>
      <c r="J782" s="610"/>
      <c r="K782" s="610"/>
      <c r="L782" s="610"/>
      <c r="M782" s="610"/>
      <c r="N782" s="610"/>
      <c r="O782" s="610"/>
      <c r="P782" s="610"/>
      <c r="Q782" s="610"/>
      <c r="BA782" s="339"/>
      <c r="BB782" s="421"/>
      <c r="BC782" s="339"/>
      <c r="BD782" s="339"/>
      <c r="BE782" s="339"/>
      <c r="BF782" s="339"/>
      <c r="BG782" s="339"/>
      <c r="BH782" s="339"/>
      <c r="BI782" s="339"/>
      <c r="BJ782" s="339"/>
      <c r="BK782" s="339"/>
      <c r="BL782" s="339"/>
      <c r="BM782" s="339"/>
      <c r="BN782" s="339"/>
      <c r="BO782" s="339"/>
      <c r="BP782" s="339"/>
      <c r="BQ782" s="339"/>
      <c r="BR782" s="339"/>
      <c r="BS782" s="339"/>
      <c r="BT782" s="339"/>
      <c r="BU782" s="339"/>
      <c r="BV782" s="339"/>
      <c r="BW782" s="339"/>
      <c r="BX782" s="339"/>
      <c r="BY782" s="339"/>
      <c r="BZ782" s="339"/>
      <c r="CA782" s="339"/>
      <c r="CB782" s="339"/>
      <c r="CC782" s="339"/>
      <c r="CD782" s="339"/>
      <c r="CE782" s="339"/>
      <c r="CF782" s="339"/>
      <c r="CG782" s="339"/>
      <c r="CH782" s="339"/>
      <c r="CI782" s="339"/>
      <c r="CJ782" s="339"/>
      <c r="CK782" s="339"/>
      <c r="CL782" s="339"/>
      <c r="CM782" s="339"/>
      <c r="CN782" s="339"/>
      <c r="CO782" s="339"/>
      <c r="CP782" s="339"/>
      <c r="CQ782" s="339"/>
      <c r="CR782" s="339"/>
      <c r="CS782" s="339"/>
      <c r="CT782" s="339"/>
      <c r="CU782" s="339"/>
      <c r="CV782" s="339"/>
      <c r="CW782" s="339"/>
      <c r="CX782" s="339"/>
      <c r="CY782" s="339"/>
      <c r="CZ782" s="339"/>
    </row>
    <row r="783" ht="25.15" customHeight="true" x14ac:dyDescent="0.2">
      <c r="C783" s="610"/>
      <c r="D783" s="610"/>
      <c r="E783" s="610"/>
      <c r="F783" s="610"/>
      <c r="G783" s="610"/>
      <c r="H783" s="610"/>
      <c r="I783" s="610"/>
      <c r="J783" s="610"/>
      <c r="K783" s="610"/>
      <c r="L783" s="610"/>
      <c r="M783" s="610"/>
      <c r="N783" s="610"/>
      <c r="O783" s="610"/>
      <c r="P783" s="610"/>
      <c r="Q783" s="610"/>
      <c r="BA783" s="339"/>
      <c r="BB783" s="421"/>
      <c r="BC783" s="339"/>
      <c r="BD783" s="339"/>
      <c r="BE783" s="339"/>
      <c r="BF783" s="339"/>
      <c r="BG783" s="339"/>
      <c r="BH783" s="339"/>
      <c r="BI783" s="339"/>
      <c r="BJ783" s="339"/>
      <c r="BK783" s="339"/>
      <c r="BL783" s="339"/>
      <c r="BM783" s="339"/>
      <c r="BN783" s="339"/>
      <c r="BO783" s="339"/>
      <c r="BP783" s="339"/>
      <c r="BQ783" s="339"/>
      <c r="BR783" s="339"/>
      <c r="BS783" s="339"/>
      <c r="BT783" s="339"/>
      <c r="BU783" s="339"/>
      <c r="BV783" s="339"/>
      <c r="BW783" s="339"/>
      <c r="BX783" s="339"/>
      <c r="BY783" s="339"/>
      <c r="BZ783" s="339"/>
      <c r="CA783" s="339"/>
      <c r="CB783" s="339"/>
      <c r="CC783" s="339"/>
      <c r="CD783" s="339"/>
      <c r="CE783" s="339"/>
      <c r="CF783" s="339"/>
      <c r="CG783" s="339"/>
      <c r="CH783" s="339"/>
      <c r="CI783" s="339"/>
      <c r="CJ783" s="339"/>
      <c r="CK783" s="339"/>
      <c r="CL783" s="339"/>
      <c r="CM783" s="339"/>
      <c r="CN783" s="339"/>
      <c r="CO783" s="339"/>
      <c r="CP783" s="339"/>
      <c r="CQ783" s="339"/>
      <c r="CR783" s="339"/>
      <c r="CS783" s="339"/>
      <c r="CT783" s="339"/>
      <c r="CU783" s="339"/>
      <c r="CV783" s="339"/>
      <c r="CW783" s="339"/>
      <c r="CX783" s="339"/>
      <c r="CY783" s="339"/>
      <c r="CZ783" s="339"/>
    </row>
    <row r="784" ht="25.15" customHeight="true" x14ac:dyDescent="0.2">
      <c r="C784" s="610"/>
      <c r="D784" s="610"/>
      <c r="E784" s="610"/>
      <c r="F784" s="610"/>
      <c r="G784" s="610"/>
      <c r="H784" s="610"/>
      <c r="I784" s="610"/>
      <c r="J784" s="610"/>
      <c r="K784" s="610"/>
      <c r="L784" s="610"/>
      <c r="M784" s="610"/>
      <c r="N784" s="610"/>
      <c r="O784" s="610"/>
      <c r="P784" s="610"/>
      <c r="Q784" s="610"/>
      <c r="BA784" s="339"/>
      <c r="BB784" s="421"/>
      <c r="BC784" s="339"/>
      <c r="BD784" s="339"/>
      <c r="BE784" s="339"/>
      <c r="BF784" s="339"/>
      <c r="BG784" s="339"/>
      <c r="BH784" s="339"/>
      <c r="BI784" s="339"/>
      <c r="BJ784" s="339"/>
      <c r="BK784" s="339"/>
      <c r="BL784" s="339"/>
      <c r="BM784" s="339"/>
      <c r="BN784" s="339"/>
      <c r="BO784" s="339"/>
      <c r="BP784" s="339"/>
      <c r="BQ784" s="339"/>
      <c r="BR784" s="339"/>
      <c r="BS784" s="339"/>
      <c r="BT784" s="339"/>
      <c r="BU784" s="339"/>
      <c r="BV784" s="339"/>
      <c r="BW784" s="339"/>
      <c r="BX784" s="339"/>
      <c r="BY784" s="339"/>
      <c r="BZ784" s="339"/>
      <c r="CA784" s="339"/>
      <c r="CB784" s="339"/>
      <c r="CC784" s="339"/>
      <c r="CD784" s="339"/>
      <c r="CE784" s="339"/>
      <c r="CF784" s="339"/>
      <c r="CG784" s="339"/>
      <c r="CH784" s="339"/>
      <c r="CI784" s="339"/>
      <c r="CJ784" s="339"/>
      <c r="CK784" s="339"/>
      <c r="CL784" s="339"/>
      <c r="CM784" s="339"/>
      <c r="CN784" s="339"/>
      <c r="CO784" s="339"/>
      <c r="CP784" s="339"/>
      <c r="CQ784" s="339"/>
      <c r="CR784" s="339"/>
      <c r="CS784" s="339"/>
      <c r="CT784" s="339"/>
      <c r="CU784" s="339"/>
      <c r="CV784" s="339"/>
      <c r="CW784" s="339"/>
      <c r="CX784" s="339"/>
      <c r="CY784" s="339"/>
      <c r="CZ784" s="339"/>
    </row>
    <row r="785" ht="25.15" customHeight="true" x14ac:dyDescent="0.2">
      <c r="C785" s="610"/>
      <c r="D785" s="610"/>
      <c r="E785" s="610"/>
      <c r="F785" s="610"/>
      <c r="G785" s="610"/>
      <c r="H785" s="610"/>
      <c r="I785" s="610"/>
      <c r="J785" s="610"/>
      <c r="K785" s="610"/>
      <c r="L785" s="610"/>
      <c r="M785" s="610"/>
      <c r="N785" s="610"/>
      <c r="O785" s="610"/>
      <c r="P785" s="610"/>
      <c r="Q785" s="610"/>
      <c r="BA785" s="339"/>
      <c r="BB785" s="421"/>
      <c r="BC785" s="339"/>
      <c r="BD785" s="339"/>
      <c r="BE785" s="339"/>
      <c r="BF785" s="339"/>
      <c r="BG785" s="339"/>
      <c r="BH785" s="339"/>
      <c r="BI785" s="339"/>
      <c r="BJ785" s="339"/>
      <c r="BK785" s="339"/>
      <c r="BL785" s="339"/>
      <c r="BM785" s="339"/>
      <c r="BN785" s="339"/>
      <c r="BO785" s="339"/>
      <c r="BP785" s="339"/>
      <c r="BQ785" s="339"/>
      <c r="BR785" s="339"/>
      <c r="BS785" s="339"/>
      <c r="BT785" s="339"/>
      <c r="BU785" s="339"/>
      <c r="BV785" s="339"/>
      <c r="BW785" s="339"/>
      <c r="BX785" s="339"/>
      <c r="BY785" s="339"/>
      <c r="BZ785" s="339"/>
      <c r="CA785" s="339"/>
      <c r="CB785" s="339"/>
      <c r="CC785" s="339"/>
      <c r="CD785" s="339"/>
      <c r="CE785" s="339"/>
      <c r="CF785" s="339"/>
      <c r="CG785" s="339"/>
      <c r="CH785" s="339"/>
      <c r="CI785" s="339"/>
      <c r="CJ785" s="339"/>
      <c r="CK785" s="339"/>
      <c r="CL785" s="339"/>
      <c r="CM785" s="339"/>
      <c r="CN785" s="339"/>
      <c r="CO785" s="339"/>
      <c r="CP785" s="339"/>
      <c r="CQ785" s="339"/>
      <c r="CR785" s="339"/>
      <c r="CS785" s="339"/>
      <c r="CT785" s="339"/>
      <c r="CU785" s="339"/>
      <c r="CV785" s="339"/>
      <c r="CW785" s="339"/>
      <c r="CX785" s="339"/>
      <c r="CY785" s="339"/>
      <c r="CZ785" s="339"/>
    </row>
    <row r="786" ht="25.15" customHeight="true" x14ac:dyDescent="0.2">
      <c r="C786" s="610"/>
      <c r="D786" s="610"/>
      <c r="E786" s="610"/>
      <c r="F786" s="610"/>
      <c r="G786" s="610"/>
      <c r="H786" s="610"/>
      <c r="I786" s="610"/>
      <c r="J786" s="610"/>
      <c r="K786" s="610"/>
      <c r="L786" s="610"/>
      <c r="M786" s="610"/>
      <c r="N786" s="610"/>
      <c r="O786" s="610"/>
      <c r="P786" s="610"/>
      <c r="Q786" s="610"/>
      <c r="BA786" s="339"/>
      <c r="BB786" s="421"/>
      <c r="BC786" s="339"/>
      <c r="BD786" s="339"/>
      <c r="BE786" s="339"/>
      <c r="BF786" s="339"/>
      <c r="BG786" s="339"/>
      <c r="BH786" s="339"/>
      <c r="BI786" s="339"/>
      <c r="BJ786" s="339"/>
      <c r="BK786" s="339"/>
      <c r="BL786" s="339"/>
      <c r="BM786" s="339"/>
      <c r="BN786" s="339"/>
      <c r="BO786" s="339"/>
      <c r="BP786" s="339"/>
      <c r="BQ786" s="339"/>
      <c r="BR786" s="339"/>
      <c r="BS786" s="339"/>
      <c r="BT786" s="339"/>
      <c r="BU786" s="339"/>
      <c r="BV786" s="339"/>
      <c r="BW786" s="339"/>
      <c r="BX786" s="339"/>
      <c r="BY786" s="339"/>
      <c r="BZ786" s="339"/>
      <c r="CA786" s="339"/>
      <c r="CB786" s="339"/>
      <c r="CC786" s="339"/>
      <c r="CD786" s="339"/>
      <c r="CE786" s="339"/>
      <c r="CF786" s="339"/>
      <c r="CG786" s="339"/>
      <c r="CH786" s="339"/>
      <c r="CI786" s="339"/>
      <c r="CJ786" s="339"/>
      <c r="CK786" s="339"/>
      <c r="CL786" s="339"/>
      <c r="CM786" s="339"/>
      <c r="CN786" s="339"/>
      <c r="CO786" s="339"/>
      <c r="CP786" s="339"/>
      <c r="CQ786" s="339"/>
      <c r="CR786" s="339"/>
      <c r="CS786" s="339"/>
      <c r="CT786" s="339"/>
      <c r="CU786" s="339"/>
      <c r="CV786" s="339"/>
      <c r="CW786" s="339"/>
      <c r="CX786" s="339"/>
      <c r="CY786" s="339"/>
      <c r="CZ786" s="339"/>
    </row>
    <row r="787" ht="25.15" customHeight="true" x14ac:dyDescent="0.2">
      <c r="C787" s="610"/>
      <c r="D787" s="610"/>
      <c r="E787" s="610"/>
      <c r="F787" s="610"/>
      <c r="G787" s="610"/>
      <c r="H787" s="610"/>
      <c r="I787" s="610"/>
      <c r="J787" s="610"/>
      <c r="K787" s="610"/>
      <c r="L787" s="610"/>
      <c r="M787" s="610"/>
      <c r="N787" s="610"/>
      <c r="O787" s="610"/>
      <c r="P787" s="610"/>
      <c r="Q787" s="610"/>
      <c r="BA787" s="339"/>
      <c r="BB787" s="421"/>
      <c r="BC787" s="339"/>
      <c r="BD787" s="339"/>
      <c r="BE787" s="339"/>
      <c r="BF787" s="339"/>
      <c r="BG787" s="339"/>
      <c r="BH787" s="339"/>
      <c r="BI787" s="339"/>
      <c r="BJ787" s="339"/>
      <c r="BK787" s="339"/>
      <c r="BL787" s="339"/>
      <c r="BM787" s="339"/>
      <c r="BN787" s="339"/>
      <c r="BO787" s="339"/>
      <c r="BP787" s="339"/>
      <c r="BQ787" s="339"/>
      <c r="BR787" s="339"/>
      <c r="BS787" s="339"/>
      <c r="BT787" s="339"/>
      <c r="BU787" s="339"/>
      <c r="BV787" s="339"/>
      <c r="BW787" s="339"/>
      <c r="BX787" s="339"/>
      <c r="BY787" s="339"/>
      <c r="BZ787" s="339"/>
      <c r="CA787" s="339"/>
      <c r="CB787" s="339"/>
      <c r="CC787" s="339"/>
      <c r="CD787" s="339"/>
      <c r="CE787" s="339"/>
      <c r="CF787" s="339"/>
      <c r="CG787" s="339"/>
      <c r="CH787" s="339"/>
      <c r="CI787" s="339"/>
      <c r="CJ787" s="339"/>
      <c r="CK787" s="339"/>
      <c r="CL787" s="339"/>
      <c r="CM787" s="339"/>
      <c r="CN787" s="339"/>
      <c r="CO787" s="339"/>
      <c r="CP787" s="339"/>
      <c r="CQ787" s="339"/>
      <c r="CR787" s="339"/>
      <c r="CS787" s="339"/>
      <c r="CT787" s="339"/>
      <c r="CU787" s="339"/>
      <c r="CV787" s="339"/>
      <c r="CW787" s="339"/>
      <c r="CX787" s="339"/>
      <c r="CY787" s="339"/>
      <c r="CZ787" s="339"/>
    </row>
    <row r="788" ht="25.15" customHeight="true" x14ac:dyDescent="0.2">
      <c r="C788" s="610"/>
      <c r="D788" s="610"/>
      <c r="E788" s="610"/>
      <c r="F788" s="610"/>
      <c r="G788" s="610"/>
      <c r="H788" s="610"/>
      <c r="I788" s="610"/>
      <c r="J788" s="610"/>
      <c r="K788" s="610"/>
      <c r="L788" s="610"/>
      <c r="M788" s="610"/>
      <c r="N788" s="610"/>
      <c r="O788" s="610"/>
      <c r="P788" s="610"/>
      <c r="Q788" s="610"/>
      <c r="BA788" s="339"/>
      <c r="BB788" s="421"/>
      <c r="BC788" s="339"/>
      <c r="BD788" s="339"/>
      <c r="BE788" s="339"/>
      <c r="BF788" s="339"/>
      <c r="BG788" s="339"/>
      <c r="BH788" s="339"/>
      <c r="BI788" s="339"/>
      <c r="BJ788" s="339"/>
      <c r="BK788" s="339"/>
      <c r="BL788" s="339"/>
      <c r="BM788" s="339"/>
      <c r="BN788" s="339"/>
      <c r="BO788" s="339"/>
      <c r="BP788" s="339"/>
      <c r="BQ788" s="339"/>
      <c r="BR788" s="339"/>
      <c r="BS788" s="339"/>
      <c r="BT788" s="339"/>
      <c r="BU788" s="339"/>
      <c r="BV788" s="339"/>
      <c r="BW788" s="339"/>
      <c r="BX788" s="339"/>
      <c r="BY788" s="339"/>
      <c r="BZ788" s="339"/>
      <c r="CA788" s="339"/>
      <c r="CB788" s="339"/>
      <c r="CC788" s="339"/>
      <c r="CD788" s="339"/>
      <c r="CE788" s="339"/>
      <c r="CF788" s="339"/>
      <c r="CG788" s="339"/>
      <c r="CH788" s="339"/>
      <c r="CI788" s="339"/>
      <c r="CJ788" s="339"/>
      <c r="CK788" s="339"/>
      <c r="CL788" s="339"/>
      <c r="CM788" s="339"/>
      <c r="CN788" s="339"/>
      <c r="CO788" s="339"/>
      <c r="CP788" s="339"/>
      <c r="CQ788" s="339"/>
      <c r="CR788" s="339"/>
      <c r="CS788" s="339"/>
      <c r="CT788" s="339"/>
      <c r="CU788" s="339"/>
      <c r="CV788" s="339"/>
      <c r="CW788" s="339"/>
      <c r="CX788" s="339"/>
      <c r="CY788" s="339"/>
      <c r="CZ788" s="339"/>
    </row>
    <row r="789" ht="25.15" customHeight="true" x14ac:dyDescent="0.2">
      <c r="C789" s="610"/>
      <c r="D789" s="610"/>
      <c r="E789" s="610"/>
      <c r="F789" s="610"/>
      <c r="G789" s="610"/>
      <c r="H789" s="610"/>
      <c r="I789" s="610"/>
      <c r="J789" s="610"/>
      <c r="K789" s="610"/>
      <c r="L789" s="610"/>
      <c r="M789" s="610"/>
      <c r="N789" s="610"/>
      <c r="O789" s="610"/>
      <c r="P789" s="610"/>
      <c r="Q789" s="610"/>
      <c r="BA789" s="339"/>
      <c r="BB789" s="421"/>
      <c r="BC789" s="339"/>
      <c r="BD789" s="339"/>
      <c r="BE789" s="339"/>
      <c r="BF789" s="339"/>
      <c r="BG789" s="339"/>
      <c r="BH789" s="339"/>
      <c r="BI789" s="339"/>
      <c r="BJ789" s="339"/>
      <c r="BK789" s="339"/>
      <c r="BL789" s="339"/>
      <c r="BM789" s="339"/>
      <c r="BN789" s="339"/>
      <c r="BO789" s="339"/>
      <c r="BP789" s="339"/>
      <c r="BQ789" s="339"/>
      <c r="BR789" s="339"/>
      <c r="BS789" s="339"/>
      <c r="BT789" s="339"/>
      <c r="BU789" s="339"/>
      <c r="BV789" s="339"/>
      <c r="BW789" s="339"/>
      <c r="BX789" s="339"/>
      <c r="BY789" s="339"/>
      <c r="BZ789" s="339"/>
      <c r="CA789" s="339"/>
      <c r="CB789" s="339"/>
      <c r="CC789" s="339"/>
      <c r="CD789" s="339"/>
      <c r="CE789" s="339"/>
      <c r="CF789" s="339"/>
      <c r="CG789" s="339"/>
      <c r="CH789" s="339"/>
      <c r="CI789" s="339"/>
      <c r="CJ789" s="339"/>
      <c r="CK789" s="339"/>
      <c r="CL789" s="339"/>
      <c r="CM789" s="339"/>
      <c r="CN789" s="339"/>
      <c r="CO789" s="339"/>
      <c r="CP789" s="339"/>
      <c r="CQ789" s="339"/>
      <c r="CR789" s="339"/>
      <c r="CS789" s="339"/>
      <c r="CT789" s="339"/>
      <c r="CU789" s="339"/>
      <c r="CV789" s="339"/>
      <c r="CW789" s="339"/>
      <c r="CX789" s="339"/>
      <c r="CY789" s="339"/>
      <c r="CZ789" s="339"/>
    </row>
    <row r="790" ht="25.15" customHeight="true" x14ac:dyDescent="0.2">
      <c r="C790" s="610"/>
      <c r="D790" s="610"/>
      <c r="E790" s="610"/>
      <c r="F790" s="610"/>
      <c r="G790" s="610"/>
      <c r="H790" s="610"/>
      <c r="I790" s="610"/>
      <c r="J790" s="610"/>
      <c r="K790" s="610"/>
      <c r="L790" s="610"/>
      <c r="M790" s="610"/>
      <c r="N790" s="610"/>
      <c r="O790" s="610"/>
      <c r="P790" s="610"/>
      <c r="Q790" s="610"/>
      <c r="BA790" s="339"/>
      <c r="BB790" s="421"/>
      <c r="BC790" s="339"/>
      <c r="BD790" s="339"/>
      <c r="BE790" s="339"/>
      <c r="BF790" s="339"/>
      <c r="BG790" s="339"/>
      <c r="BH790" s="339"/>
      <c r="BI790" s="339"/>
      <c r="BJ790" s="339"/>
      <c r="BK790" s="339"/>
      <c r="BL790" s="339"/>
      <c r="BM790" s="339"/>
      <c r="BN790" s="339"/>
      <c r="BO790" s="339"/>
      <c r="BP790" s="339"/>
      <c r="BQ790" s="339"/>
      <c r="BR790" s="339"/>
      <c r="BS790" s="339"/>
      <c r="BT790" s="339"/>
      <c r="BU790" s="339"/>
      <c r="BV790" s="339"/>
      <c r="BW790" s="339"/>
      <c r="BX790" s="339"/>
      <c r="BY790" s="339"/>
      <c r="BZ790" s="339"/>
      <c r="CA790" s="339"/>
      <c r="CB790" s="339"/>
      <c r="CC790" s="339"/>
      <c r="CD790" s="339"/>
      <c r="CE790" s="339"/>
      <c r="CF790" s="339"/>
      <c r="CG790" s="339"/>
      <c r="CH790" s="339"/>
      <c r="CI790" s="339"/>
      <c r="CJ790" s="339"/>
      <c r="CK790" s="339"/>
      <c r="CL790" s="339"/>
      <c r="CM790" s="339"/>
      <c r="CN790" s="339"/>
      <c r="CO790" s="339"/>
      <c r="CP790" s="339"/>
      <c r="CQ790" s="339"/>
      <c r="CR790" s="339"/>
      <c r="CS790" s="339"/>
      <c r="CT790" s="339"/>
      <c r="CU790" s="339"/>
      <c r="CV790" s="339"/>
      <c r="CW790" s="339"/>
      <c r="CX790" s="339"/>
      <c r="CY790" s="339"/>
      <c r="CZ790" s="339"/>
    </row>
    <row r="791" ht="25.15" customHeight="true" x14ac:dyDescent="0.2">
      <c r="C791" s="610"/>
      <c r="D791" s="610"/>
      <c r="E791" s="610"/>
      <c r="F791" s="610"/>
      <c r="G791" s="610"/>
      <c r="H791" s="610"/>
      <c r="I791" s="610"/>
      <c r="J791" s="610"/>
      <c r="K791" s="610"/>
      <c r="L791" s="610"/>
      <c r="M791" s="610"/>
      <c r="N791" s="610"/>
      <c r="O791" s="610"/>
      <c r="P791" s="610"/>
      <c r="Q791" s="610"/>
      <c r="BA791" s="339"/>
      <c r="BB791" s="421"/>
      <c r="BC791" s="339"/>
      <c r="BD791" s="339"/>
      <c r="BE791" s="339"/>
      <c r="BF791" s="339"/>
      <c r="BG791" s="339"/>
      <c r="BH791" s="339"/>
      <c r="BI791" s="339"/>
      <c r="BJ791" s="339"/>
      <c r="BK791" s="339"/>
      <c r="BL791" s="339"/>
      <c r="BM791" s="339"/>
      <c r="BN791" s="339"/>
      <c r="BO791" s="339"/>
      <c r="BP791" s="339"/>
      <c r="BQ791" s="339"/>
      <c r="BR791" s="339"/>
      <c r="BS791" s="339"/>
      <c r="BT791" s="339"/>
      <c r="BU791" s="339"/>
      <c r="BV791" s="339"/>
      <c r="BW791" s="339"/>
      <c r="BX791" s="339"/>
      <c r="BY791" s="339"/>
      <c r="BZ791" s="339"/>
      <c r="CA791" s="339"/>
      <c r="CB791" s="339"/>
      <c r="CC791" s="339"/>
      <c r="CD791" s="339"/>
      <c r="CE791" s="339"/>
      <c r="CF791" s="339"/>
      <c r="CG791" s="339"/>
      <c r="CH791" s="339"/>
      <c r="CI791" s="339"/>
      <c r="CJ791" s="339"/>
      <c r="CK791" s="339"/>
      <c r="CL791" s="339"/>
      <c r="CM791" s="339"/>
      <c r="CN791" s="339"/>
      <c r="CO791" s="339"/>
      <c r="CP791" s="339"/>
      <c r="CQ791" s="339"/>
      <c r="CR791" s="339"/>
      <c r="CS791" s="339"/>
      <c r="CT791" s="339"/>
      <c r="CU791" s="339"/>
      <c r="CV791" s="339"/>
      <c r="CW791" s="339"/>
      <c r="CX791" s="339"/>
      <c r="CY791" s="339"/>
      <c r="CZ791" s="339"/>
    </row>
    <row r="792" ht="25.15" customHeight="true" x14ac:dyDescent="0.2">
      <c r="C792" s="610"/>
      <c r="D792" s="610"/>
      <c r="E792" s="610"/>
      <c r="F792" s="610"/>
      <c r="G792" s="610"/>
      <c r="H792" s="610"/>
      <c r="I792" s="610"/>
      <c r="J792" s="610"/>
      <c r="K792" s="610"/>
      <c r="L792" s="610"/>
      <c r="M792" s="610"/>
      <c r="N792" s="610"/>
      <c r="O792" s="610"/>
      <c r="P792" s="610"/>
      <c r="Q792" s="610"/>
      <c r="BA792" s="339"/>
      <c r="BB792" s="421"/>
      <c r="BC792" s="339"/>
      <c r="BD792" s="339"/>
      <c r="BE792" s="339"/>
      <c r="BF792" s="339"/>
      <c r="BG792" s="339"/>
      <c r="BH792" s="339"/>
      <c r="BI792" s="339"/>
      <c r="BJ792" s="339"/>
      <c r="BK792" s="339"/>
      <c r="BL792" s="339"/>
      <c r="BM792" s="339"/>
      <c r="BN792" s="339"/>
      <c r="BO792" s="339"/>
      <c r="BP792" s="339"/>
      <c r="BQ792" s="339"/>
      <c r="BR792" s="339"/>
      <c r="BS792" s="339"/>
      <c r="BT792" s="339"/>
      <c r="BU792" s="339"/>
      <c r="BV792" s="339"/>
      <c r="BW792" s="339"/>
      <c r="BX792" s="339"/>
      <c r="BY792" s="339"/>
      <c r="BZ792" s="339"/>
      <c r="CA792" s="339"/>
      <c r="CB792" s="339"/>
      <c r="CC792" s="339"/>
      <c r="CD792" s="339"/>
      <c r="CE792" s="339"/>
      <c r="CF792" s="339"/>
      <c r="CG792" s="339"/>
      <c r="CH792" s="339"/>
      <c r="CI792" s="339"/>
      <c r="CJ792" s="339"/>
      <c r="CK792" s="339"/>
      <c r="CL792" s="339"/>
      <c r="CM792" s="339"/>
      <c r="CN792" s="339"/>
      <c r="CO792" s="339"/>
      <c r="CP792" s="339"/>
      <c r="CQ792" s="339"/>
      <c r="CR792" s="339"/>
      <c r="CS792" s="339"/>
      <c r="CT792" s="339"/>
      <c r="CU792" s="339"/>
      <c r="CV792" s="339"/>
      <c r="CW792" s="339"/>
      <c r="CX792" s="339"/>
      <c r="CY792" s="339"/>
      <c r="CZ792" s="339"/>
    </row>
    <row r="793" ht="25.15" customHeight="true" x14ac:dyDescent="0.2">
      <c r="C793" s="610"/>
      <c r="D793" s="610"/>
      <c r="E793" s="610"/>
      <c r="F793" s="610"/>
      <c r="G793" s="610"/>
      <c r="H793" s="610"/>
      <c r="I793" s="610"/>
      <c r="J793" s="610"/>
      <c r="K793" s="610"/>
      <c r="L793" s="610"/>
      <c r="M793" s="610"/>
      <c r="N793" s="610"/>
      <c r="O793" s="610"/>
      <c r="P793" s="610"/>
      <c r="Q793" s="610"/>
      <c r="BA793" s="339"/>
      <c r="BB793" s="421"/>
      <c r="BC793" s="339"/>
      <c r="BD793" s="339"/>
      <c r="BE793" s="339"/>
      <c r="BF793" s="339"/>
      <c r="BG793" s="339"/>
      <c r="BH793" s="339"/>
      <c r="BI793" s="339"/>
      <c r="BJ793" s="339"/>
      <c r="BK793" s="339"/>
      <c r="BL793" s="339"/>
      <c r="BM793" s="339"/>
      <c r="BN793" s="339"/>
      <c r="BO793" s="339"/>
      <c r="BP793" s="339"/>
      <c r="BQ793" s="339"/>
      <c r="BR793" s="339"/>
      <c r="BS793" s="339"/>
      <c r="BT793" s="339"/>
      <c r="BU793" s="339"/>
      <c r="BV793" s="339"/>
      <c r="BW793" s="339"/>
      <c r="BX793" s="339"/>
      <c r="BY793" s="339"/>
      <c r="BZ793" s="339"/>
      <c r="CA793" s="339"/>
      <c r="CB793" s="339"/>
      <c r="CC793" s="339"/>
      <c r="CD793" s="339"/>
      <c r="CE793" s="339"/>
      <c r="CF793" s="339"/>
      <c r="CG793" s="339"/>
      <c r="CH793" s="339"/>
      <c r="CI793" s="339"/>
      <c r="CJ793" s="339"/>
      <c r="CK793" s="339"/>
      <c r="CL793" s="339"/>
      <c r="CM793" s="339"/>
      <c r="CN793" s="339"/>
      <c r="CO793" s="339"/>
      <c r="CP793" s="339"/>
      <c r="CQ793" s="339"/>
      <c r="CR793" s="339"/>
      <c r="CS793" s="339"/>
      <c r="CT793" s="339"/>
      <c r="CU793" s="339"/>
      <c r="CV793" s="339"/>
      <c r="CW793" s="339"/>
      <c r="CX793" s="339"/>
      <c r="CY793" s="339"/>
      <c r="CZ793" s="339"/>
    </row>
    <row r="794" ht="25.15" customHeight="true" x14ac:dyDescent="0.2">
      <c r="C794" s="610"/>
      <c r="D794" s="610"/>
      <c r="E794" s="610"/>
      <c r="F794" s="610"/>
      <c r="G794" s="610"/>
      <c r="H794" s="610"/>
      <c r="I794" s="610"/>
      <c r="J794" s="610"/>
      <c r="K794" s="610"/>
      <c r="L794" s="610"/>
      <c r="M794" s="610"/>
      <c r="N794" s="610"/>
      <c r="O794" s="610"/>
      <c r="P794" s="610"/>
      <c r="Q794" s="610"/>
      <c r="BA794" s="339"/>
      <c r="BB794" s="421"/>
      <c r="BC794" s="339"/>
      <c r="BD794" s="339"/>
      <c r="BE794" s="339"/>
      <c r="BF794" s="339"/>
      <c r="BG794" s="339"/>
      <c r="BH794" s="339"/>
      <c r="BI794" s="339"/>
      <c r="BJ794" s="339"/>
      <c r="BK794" s="339"/>
      <c r="BL794" s="339"/>
      <c r="BM794" s="339"/>
      <c r="BN794" s="339"/>
      <c r="BO794" s="339"/>
      <c r="BP794" s="339"/>
      <c r="BQ794" s="339"/>
      <c r="BR794" s="339"/>
      <c r="BS794" s="339"/>
      <c r="BT794" s="339"/>
      <c r="BU794" s="339"/>
      <c r="BV794" s="339"/>
      <c r="BW794" s="339"/>
      <c r="BX794" s="339"/>
      <c r="BY794" s="339"/>
      <c r="BZ794" s="339"/>
      <c r="CA794" s="339"/>
      <c r="CB794" s="339"/>
      <c r="CC794" s="339"/>
      <c r="CD794" s="339"/>
      <c r="CE794" s="339"/>
      <c r="CF794" s="339"/>
      <c r="CG794" s="339"/>
      <c r="CH794" s="339"/>
      <c r="CI794" s="339"/>
      <c r="CJ794" s="339"/>
      <c r="CK794" s="339"/>
      <c r="CL794" s="339"/>
      <c r="CM794" s="339"/>
      <c r="CN794" s="339"/>
      <c r="CO794" s="339"/>
      <c r="CP794" s="339"/>
      <c r="CQ794" s="339"/>
      <c r="CR794" s="339"/>
      <c r="CS794" s="339"/>
      <c r="CT794" s="339"/>
      <c r="CU794" s="339"/>
      <c r="CV794" s="339"/>
      <c r="CW794" s="339"/>
      <c r="CX794" s="339"/>
      <c r="CY794" s="339"/>
      <c r="CZ794" s="339"/>
    </row>
    <row r="795" ht="25.15" customHeight="true" x14ac:dyDescent="0.2">
      <c r="C795" s="610"/>
      <c r="D795" s="610"/>
      <c r="E795" s="610"/>
      <c r="F795" s="610"/>
      <c r="G795" s="610"/>
      <c r="H795" s="610"/>
      <c r="I795" s="610"/>
      <c r="J795" s="610"/>
      <c r="K795" s="610"/>
      <c r="L795" s="610"/>
      <c r="M795" s="610"/>
      <c r="N795" s="610"/>
      <c r="O795" s="610"/>
      <c r="P795" s="610"/>
      <c r="Q795" s="610"/>
      <c r="BA795" s="339"/>
      <c r="BB795" s="421"/>
      <c r="BC795" s="339"/>
      <c r="BD795" s="339"/>
      <c r="BE795" s="339"/>
      <c r="BF795" s="339"/>
      <c r="BG795" s="339"/>
      <c r="BH795" s="339"/>
      <c r="BI795" s="339"/>
      <c r="BJ795" s="339"/>
      <c r="BK795" s="339"/>
      <c r="BL795" s="339"/>
      <c r="BM795" s="339"/>
      <c r="BN795" s="339"/>
      <c r="BO795" s="339"/>
      <c r="BP795" s="339"/>
      <c r="BQ795" s="339"/>
      <c r="BR795" s="339"/>
      <c r="BS795" s="339"/>
      <c r="BT795" s="339"/>
      <c r="BU795" s="339"/>
      <c r="BV795" s="339"/>
      <c r="BW795" s="339"/>
      <c r="BX795" s="339"/>
      <c r="BY795" s="339"/>
      <c r="BZ795" s="339"/>
      <c r="CA795" s="339"/>
      <c r="CB795" s="339"/>
      <c r="CC795" s="339"/>
      <c r="CD795" s="339"/>
      <c r="CE795" s="339"/>
      <c r="CF795" s="339"/>
      <c r="CG795" s="339"/>
      <c r="CH795" s="339"/>
      <c r="CI795" s="339"/>
      <c r="CJ795" s="339"/>
      <c r="CK795" s="339"/>
      <c r="CL795" s="339"/>
      <c r="CM795" s="339"/>
      <c r="CN795" s="339"/>
      <c r="CO795" s="339"/>
      <c r="CP795" s="339"/>
      <c r="CQ795" s="339"/>
      <c r="CR795" s="339"/>
      <c r="CS795" s="339"/>
      <c r="CT795" s="339"/>
      <c r="CU795" s="339"/>
      <c r="CV795" s="339"/>
      <c r="CW795" s="339"/>
      <c r="CX795" s="339"/>
      <c r="CY795" s="339"/>
      <c r="CZ795" s="339"/>
    </row>
    <row r="796" ht="25.15" customHeight="true" x14ac:dyDescent="0.2">
      <c r="C796" s="610"/>
      <c r="D796" s="610"/>
      <c r="E796" s="610"/>
      <c r="F796" s="610"/>
      <c r="G796" s="610"/>
      <c r="H796" s="610"/>
      <c r="I796" s="610"/>
      <c r="J796" s="610"/>
      <c r="K796" s="610"/>
      <c r="L796" s="610"/>
      <c r="M796" s="610"/>
      <c r="N796" s="610"/>
      <c r="O796" s="610"/>
      <c r="P796" s="610"/>
      <c r="Q796" s="610"/>
      <c r="BA796" s="339"/>
      <c r="BB796" s="421"/>
      <c r="BC796" s="339"/>
      <c r="BD796" s="339"/>
      <c r="BE796" s="339"/>
      <c r="BF796" s="339"/>
      <c r="BG796" s="339"/>
      <c r="BH796" s="339"/>
      <c r="BI796" s="339"/>
      <c r="BJ796" s="339"/>
      <c r="BK796" s="339"/>
      <c r="BL796" s="339"/>
      <c r="BM796" s="339"/>
      <c r="BN796" s="339"/>
      <c r="BO796" s="339"/>
      <c r="BP796" s="339"/>
      <c r="BQ796" s="339"/>
      <c r="BR796" s="339"/>
      <c r="BS796" s="339"/>
      <c r="BT796" s="339"/>
      <c r="BU796" s="339"/>
      <c r="BV796" s="339"/>
      <c r="BW796" s="339"/>
      <c r="BX796" s="339"/>
      <c r="BY796" s="339"/>
      <c r="BZ796" s="339"/>
      <c r="CA796" s="339"/>
      <c r="CB796" s="339"/>
      <c r="CC796" s="339"/>
      <c r="CD796" s="339"/>
      <c r="CE796" s="339"/>
      <c r="CF796" s="339"/>
      <c r="CG796" s="339"/>
      <c r="CH796" s="339"/>
      <c r="CI796" s="339"/>
      <c r="CJ796" s="339"/>
      <c r="CK796" s="339"/>
      <c r="CL796" s="339"/>
      <c r="CM796" s="339"/>
      <c r="CN796" s="339"/>
      <c r="CO796" s="339"/>
      <c r="CP796" s="339"/>
      <c r="CQ796" s="339"/>
      <c r="CR796" s="339"/>
      <c r="CS796" s="339"/>
      <c r="CT796" s="339"/>
      <c r="CU796" s="339"/>
      <c r="CV796" s="339"/>
      <c r="CW796" s="339"/>
      <c r="CX796" s="339"/>
      <c r="CY796" s="339"/>
      <c r="CZ796" s="339"/>
    </row>
    <row r="797" ht="25.15" customHeight="true" x14ac:dyDescent="0.2">
      <c r="C797" s="610"/>
      <c r="D797" s="610"/>
      <c r="E797" s="610"/>
      <c r="F797" s="610"/>
      <c r="G797" s="610"/>
      <c r="H797" s="610"/>
      <c r="I797" s="610"/>
      <c r="J797" s="610"/>
      <c r="K797" s="610"/>
      <c r="L797" s="610"/>
      <c r="M797" s="610"/>
      <c r="N797" s="610"/>
      <c r="O797" s="610"/>
      <c r="P797" s="610"/>
      <c r="Q797" s="610"/>
      <c r="BA797" s="339"/>
      <c r="BB797" s="421"/>
      <c r="BC797" s="339"/>
      <c r="BD797" s="339"/>
      <c r="BE797" s="339"/>
      <c r="BF797" s="339"/>
      <c r="BG797" s="339"/>
      <c r="BH797" s="339"/>
      <c r="BI797" s="339"/>
      <c r="BJ797" s="339"/>
      <c r="BK797" s="339"/>
      <c r="BL797" s="339"/>
      <c r="BM797" s="339"/>
      <c r="BN797" s="339"/>
      <c r="BO797" s="339"/>
      <c r="BP797" s="339"/>
      <c r="BQ797" s="339"/>
      <c r="BR797" s="339"/>
      <c r="BS797" s="339"/>
      <c r="BT797" s="339"/>
      <c r="BU797" s="339"/>
      <c r="BV797" s="339"/>
      <c r="BW797" s="339"/>
      <c r="BX797" s="339"/>
      <c r="BY797" s="339"/>
      <c r="BZ797" s="339"/>
      <c r="CA797" s="339"/>
      <c r="CB797" s="339"/>
      <c r="CC797" s="339"/>
      <c r="CD797" s="339"/>
      <c r="CE797" s="339"/>
      <c r="CF797" s="339"/>
      <c r="CG797" s="339"/>
      <c r="CH797" s="339"/>
      <c r="CI797" s="339"/>
      <c r="CJ797" s="339"/>
      <c r="CK797" s="339"/>
      <c r="CL797" s="339"/>
      <c r="CM797" s="339"/>
      <c r="CN797" s="339"/>
      <c r="CO797" s="339"/>
      <c r="CP797" s="339"/>
      <c r="CQ797" s="339"/>
      <c r="CR797" s="339"/>
      <c r="CS797" s="339"/>
      <c r="CT797" s="339"/>
      <c r="CU797" s="339"/>
      <c r="CV797" s="339"/>
      <c r="CW797" s="339"/>
      <c r="CX797" s="339"/>
      <c r="CY797" s="339"/>
      <c r="CZ797" s="339"/>
    </row>
    <row r="798" ht="25.15" customHeight="true" x14ac:dyDescent="0.2">
      <c r="C798" s="610"/>
      <c r="D798" s="610"/>
      <c r="E798" s="610"/>
      <c r="F798" s="610"/>
      <c r="G798" s="610"/>
      <c r="H798" s="610"/>
      <c r="I798" s="610"/>
      <c r="J798" s="610"/>
      <c r="K798" s="610"/>
      <c r="L798" s="610"/>
      <c r="M798" s="610"/>
      <c r="N798" s="610"/>
      <c r="O798" s="610"/>
      <c r="P798" s="610"/>
      <c r="Q798" s="610"/>
      <c r="BA798" s="339"/>
      <c r="BB798" s="421"/>
      <c r="BC798" s="339"/>
      <c r="BD798" s="339"/>
      <c r="BE798" s="339"/>
      <c r="BF798" s="339"/>
      <c r="BG798" s="339"/>
      <c r="BH798" s="339"/>
      <c r="BI798" s="339"/>
      <c r="BJ798" s="339"/>
      <c r="BK798" s="339"/>
      <c r="BL798" s="339"/>
      <c r="BM798" s="339"/>
      <c r="BN798" s="339"/>
      <c r="BO798" s="339"/>
      <c r="BP798" s="339"/>
      <c r="BQ798" s="339"/>
      <c r="BR798" s="339"/>
      <c r="BS798" s="339"/>
      <c r="BT798" s="339"/>
      <c r="BU798" s="339"/>
      <c r="BV798" s="339"/>
      <c r="BW798" s="339"/>
      <c r="BX798" s="339"/>
      <c r="BY798" s="339"/>
      <c r="BZ798" s="339"/>
      <c r="CA798" s="339"/>
      <c r="CB798" s="339"/>
      <c r="CC798" s="339"/>
      <c r="CD798" s="339"/>
      <c r="CE798" s="339"/>
      <c r="CF798" s="339"/>
      <c r="CG798" s="339"/>
      <c r="CH798" s="339"/>
      <c r="CI798" s="339"/>
      <c r="CJ798" s="339"/>
      <c r="CK798" s="339"/>
      <c r="CL798" s="339"/>
      <c r="CM798" s="339"/>
      <c r="CN798" s="339"/>
      <c r="CO798" s="339"/>
      <c r="CP798" s="339"/>
      <c r="CQ798" s="339"/>
      <c r="CR798" s="339"/>
      <c r="CS798" s="339"/>
      <c r="CT798" s="339"/>
      <c r="CU798" s="339"/>
      <c r="CV798" s="339"/>
      <c r="CW798" s="339"/>
      <c r="CX798" s="339"/>
      <c r="CY798" s="339"/>
      <c r="CZ798" s="339"/>
    </row>
    <row r="799" ht="25.15" customHeight="true" x14ac:dyDescent="0.2">
      <c r="C799" s="610"/>
      <c r="D799" s="610"/>
      <c r="E799" s="610"/>
      <c r="F799" s="610"/>
      <c r="G799" s="610"/>
      <c r="H799" s="610"/>
      <c r="I799" s="610"/>
      <c r="J799" s="610"/>
      <c r="K799" s="610"/>
      <c r="L799" s="610"/>
      <c r="M799" s="610"/>
      <c r="N799" s="610"/>
      <c r="O799" s="610"/>
      <c r="P799" s="610"/>
      <c r="Q799" s="610"/>
      <c r="BA799" s="339"/>
      <c r="BB799" s="421"/>
      <c r="BC799" s="339"/>
      <c r="BD799" s="339"/>
      <c r="BE799" s="339"/>
      <c r="BF799" s="339"/>
      <c r="BG799" s="339"/>
      <c r="BH799" s="339"/>
      <c r="BI799" s="339"/>
      <c r="BJ799" s="339"/>
      <c r="BK799" s="339"/>
      <c r="BL799" s="339"/>
      <c r="BM799" s="339"/>
      <c r="BN799" s="339"/>
      <c r="BO799" s="339"/>
      <c r="BP799" s="339"/>
      <c r="BQ799" s="339"/>
      <c r="BR799" s="339"/>
      <c r="BS799" s="339"/>
      <c r="BT799" s="339"/>
      <c r="BU799" s="339"/>
      <c r="BV799" s="339"/>
      <c r="BW799" s="339"/>
      <c r="BX799" s="339"/>
      <c r="BY799" s="339"/>
      <c r="BZ799" s="339"/>
      <c r="CA799" s="339"/>
      <c r="CB799" s="339"/>
      <c r="CC799" s="339"/>
      <c r="CD799" s="339"/>
      <c r="CE799" s="339"/>
      <c r="CF799" s="339"/>
      <c r="CG799" s="339"/>
      <c r="CH799" s="339"/>
      <c r="CI799" s="339"/>
      <c r="CJ799" s="339"/>
      <c r="CK799" s="339"/>
      <c r="CL799" s="339"/>
      <c r="CM799" s="339"/>
      <c r="CN799" s="339"/>
      <c r="CO799" s="339"/>
      <c r="CP799" s="339"/>
      <c r="CQ799" s="339"/>
      <c r="CR799" s="339"/>
      <c r="CS799" s="339"/>
      <c r="CT799" s="339"/>
      <c r="CU799" s="339"/>
      <c r="CV799" s="339"/>
      <c r="CW799" s="339"/>
      <c r="CX799" s="339"/>
      <c r="CY799" s="339"/>
      <c r="CZ799" s="339"/>
    </row>
    <row r="800" ht="25.15" customHeight="true" x14ac:dyDescent="0.2">
      <c r="C800" s="610"/>
      <c r="D800" s="610"/>
      <c r="E800" s="610"/>
      <c r="F800" s="610"/>
      <c r="G800" s="610"/>
      <c r="H800" s="610"/>
      <c r="I800" s="610"/>
      <c r="J800" s="610"/>
      <c r="K800" s="610"/>
      <c r="L800" s="610"/>
      <c r="M800" s="610"/>
      <c r="N800" s="610"/>
      <c r="O800" s="610"/>
      <c r="P800" s="610"/>
      <c r="Q800" s="610"/>
      <c r="BA800" s="339"/>
      <c r="BB800" s="421"/>
      <c r="BC800" s="339"/>
      <c r="BD800" s="339"/>
      <c r="BE800" s="339"/>
      <c r="BF800" s="339"/>
      <c r="BG800" s="339"/>
      <c r="BH800" s="339"/>
      <c r="BI800" s="339"/>
      <c r="BJ800" s="339"/>
      <c r="BK800" s="339"/>
      <c r="BL800" s="339"/>
      <c r="BM800" s="339"/>
      <c r="BN800" s="339"/>
      <c r="BO800" s="339"/>
      <c r="BP800" s="339"/>
      <c r="BQ800" s="339"/>
      <c r="BR800" s="339"/>
      <c r="BS800" s="339"/>
      <c r="BT800" s="339"/>
      <c r="BU800" s="339"/>
      <c r="BV800" s="339"/>
      <c r="BW800" s="339"/>
      <c r="BX800" s="339"/>
      <c r="BY800" s="339"/>
      <c r="BZ800" s="339"/>
      <c r="CA800" s="339"/>
      <c r="CB800" s="339"/>
      <c r="CC800" s="339"/>
      <c r="CD800" s="339"/>
      <c r="CE800" s="339"/>
      <c r="CF800" s="339"/>
      <c r="CG800" s="339"/>
      <c r="CH800" s="339"/>
      <c r="CI800" s="339"/>
      <c r="CJ800" s="339"/>
      <c r="CK800" s="339"/>
      <c r="CL800" s="339"/>
      <c r="CM800" s="339"/>
      <c r="CN800" s="339"/>
      <c r="CO800" s="339"/>
      <c r="CP800" s="339"/>
      <c r="CQ800" s="339"/>
      <c r="CR800" s="339"/>
      <c r="CS800" s="339"/>
      <c r="CT800" s="339"/>
      <c r="CU800" s="339"/>
      <c r="CV800" s="339"/>
      <c r="CW800" s="339"/>
      <c r="CX800" s="339"/>
      <c r="CY800" s="339"/>
      <c r="CZ800" s="339"/>
    </row>
    <row r="801" ht="25.15" customHeight="true" x14ac:dyDescent="0.2">
      <c r="C801" s="610"/>
      <c r="D801" s="610"/>
      <c r="E801" s="610"/>
      <c r="F801" s="610"/>
      <c r="G801" s="610"/>
      <c r="H801" s="610"/>
      <c r="I801" s="610"/>
      <c r="J801" s="610"/>
      <c r="K801" s="610"/>
      <c r="L801" s="610"/>
      <c r="M801" s="610"/>
      <c r="N801" s="610"/>
      <c r="O801" s="610"/>
      <c r="P801" s="610"/>
      <c r="Q801" s="610"/>
    </row>
    <row r="802" ht="25.15" customHeight="true" x14ac:dyDescent="0.2">
      <c r="C802" s="610"/>
      <c r="D802" s="610"/>
      <c r="E802" s="610"/>
      <c r="F802" s="610"/>
      <c r="G802" s="610"/>
      <c r="H802" s="610"/>
      <c r="I802" s="610"/>
      <c r="J802" s="610"/>
      <c r="K802" s="610"/>
      <c r="L802" s="610"/>
      <c r="M802" s="610"/>
      <c r="N802" s="610"/>
      <c r="O802" s="610"/>
      <c r="P802" s="610"/>
      <c r="Q802" s="610"/>
    </row>
    <row r="803" ht="25.15" customHeight="true" x14ac:dyDescent="0.2">
      <c r="C803" s="610"/>
      <c r="D803" s="610"/>
      <c r="E803" s="610"/>
      <c r="F803" s="610"/>
      <c r="G803" s="610"/>
      <c r="H803" s="610"/>
      <c r="I803" s="610"/>
      <c r="J803" s="610"/>
      <c r="K803" s="610"/>
      <c r="L803" s="610"/>
      <c r="M803" s="610"/>
      <c r="N803" s="610"/>
      <c r="O803" s="610"/>
      <c r="P803" s="610"/>
      <c r="Q803" s="610"/>
    </row>
    <row r="804" ht="25.15" customHeight="true" x14ac:dyDescent="0.2">
      <c r="C804" s="610"/>
      <c r="D804" s="610"/>
      <c r="E804" s="610"/>
      <c r="F804" s="610"/>
      <c r="G804" s="610"/>
      <c r="H804" s="610"/>
      <c r="I804" s="610"/>
      <c r="J804" s="610"/>
      <c r="K804" s="610"/>
      <c r="L804" s="610"/>
      <c r="M804" s="610"/>
      <c r="N804" s="610"/>
      <c r="O804" s="610"/>
      <c r="P804" s="610"/>
      <c r="Q804" s="610"/>
    </row>
    <row r="805" ht="25.15" customHeight="true" x14ac:dyDescent="0.2">
      <c r="C805" s="610"/>
      <c r="D805" s="610"/>
      <c r="E805" s="610"/>
      <c r="F805" s="610"/>
      <c r="G805" s="610"/>
      <c r="H805" s="610"/>
      <c r="I805" s="610"/>
      <c r="J805" s="610"/>
      <c r="K805" s="610"/>
      <c r="L805" s="610"/>
      <c r="M805" s="610"/>
      <c r="N805" s="610"/>
      <c r="O805" s="610"/>
      <c r="P805" s="610"/>
      <c r="Q805" s="610"/>
    </row>
    <row r="806" ht="25.15" customHeight="true" x14ac:dyDescent="0.2">
      <c r="C806" s="610"/>
      <c r="D806" s="610"/>
      <c r="E806" s="610"/>
      <c r="F806" s="610"/>
      <c r="G806" s="610"/>
      <c r="H806" s="610"/>
      <c r="I806" s="610"/>
      <c r="J806" s="610"/>
      <c r="K806" s="610"/>
      <c r="L806" s="610"/>
      <c r="M806" s="610"/>
      <c r="N806" s="610"/>
      <c r="O806" s="610"/>
      <c r="P806" s="610"/>
      <c r="Q806" s="610"/>
    </row>
    <row r="807" ht="25.15" customHeight="true" x14ac:dyDescent="0.2">
      <c r="C807" s="610"/>
      <c r="D807" s="610"/>
      <c r="E807" s="610"/>
      <c r="F807" s="610"/>
      <c r="G807" s="610"/>
      <c r="H807" s="610"/>
      <c r="I807" s="610"/>
      <c r="J807" s="610"/>
      <c r="K807" s="610"/>
      <c r="L807" s="610"/>
      <c r="M807" s="610"/>
      <c r="N807" s="610"/>
      <c r="O807" s="610"/>
      <c r="P807" s="610"/>
      <c r="Q807" s="610"/>
    </row>
    <row r="808" ht="25.15" customHeight="true" x14ac:dyDescent="0.2">
      <c r="C808" s="610"/>
      <c r="D808" s="610"/>
      <c r="E808" s="610"/>
      <c r="F808" s="610"/>
      <c r="G808" s="610"/>
      <c r="H808" s="610"/>
      <c r="I808" s="610"/>
      <c r="J808" s="610"/>
      <c r="K808" s="610"/>
      <c r="L808" s="610"/>
      <c r="M808" s="610"/>
      <c r="N808" s="610"/>
      <c r="O808" s="610"/>
      <c r="P808" s="610"/>
      <c r="Q808" s="610"/>
    </row>
    <row r="809" ht="25.15" customHeight="true" x14ac:dyDescent="0.2">
      <c r="C809" s="610"/>
      <c r="D809" s="610"/>
      <c r="E809" s="610"/>
      <c r="F809" s="610"/>
      <c r="G809" s="610"/>
      <c r="H809" s="610"/>
      <c r="I809" s="610"/>
      <c r="J809" s="610"/>
      <c r="K809" s="610"/>
      <c r="L809" s="610"/>
      <c r="M809" s="610"/>
      <c r="N809" s="610"/>
      <c r="O809" s="610"/>
      <c r="P809" s="610"/>
      <c r="Q809" s="610"/>
    </row>
    <row r="810" ht="25.15" customHeight="true" x14ac:dyDescent="0.2">
      <c r="C810" s="610"/>
      <c r="D810" s="610"/>
      <c r="E810" s="610"/>
      <c r="F810" s="610"/>
      <c r="G810" s="610"/>
      <c r="H810" s="610"/>
      <c r="I810" s="610"/>
      <c r="J810" s="610"/>
      <c r="K810" s="610"/>
      <c r="L810" s="610"/>
      <c r="M810" s="610"/>
      <c r="N810" s="610"/>
      <c r="O810" s="610"/>
      <c r="P810" s="610"/>
      <c r="Q810" s="610"/>
    </row>
    <row r="811" ht="25.15" customHeight="true" x14ac:dyDescent="0.2">
      <c r="C811" s="610"/>
      <c r="D811" s="610"/>
      <c r="E811" s="610"/>
      <c r="F811" s="610"/>
      <c r="G811" s="610"/>
      <c r="H811" s="610"/>
      <c r="I811" s="610"/>
      <c r="J811" s="610"/>
      <c r="K811" s="610"/>
      <c r="L811" s="610"/>
      <c r="M811" s="610"/>
      <c r="N811" s="610"/>
      <c r="O811" s="610"/>
      <c r="P811" s="610"/>
      <c r="Q811" s="610"/>
    </row>
    <row r="812" ht="25.15" customHeight="true" x14ac:dyDescent="0.2">
      <c r="C812" s="610"/>
      <c r="D812" s="610"/>
      <c r="E812" s="610"/>
      <c r="F812" s="610"/>
      <c r="G812" s="610"/>
      <c r="H812" s="610"/>
      <c r="I812" s="610"/>
      <c r="J812" s="610"/>
      <c r="K812" s="610"/>
      <c r="L812" s="610"/>
      <c r="M812" s="610"/>
      <c r="N812" s="610"/>
      <c r="O812" s="610"/>
      <c r="P812" s="610"/>
      <c r="Q812" s="610"/>
    </row>
    <row r="813" ht="25.15" customHeight="true" x14ac:dyDescent="0.2">
      <c r="C813" s="610"/>
      <c r="D813" s="610"/>
      <c r="E813" s="610"/>
      <c r="F813" s="610"/>
      <c r="G813" s="610"/>
      <c r="H813" s="610"/>
      <c r="I813" s="610"/>
      <c r="J813" s="610"/>
      <c r="K813" s="610"/>
      <c r="L813" s="610"/>
      <c r="M813" s="610"/>
      <c r="N813" s="610"/>
      <c r="O813" s="610"/>
      <c r="P813" s="610"/>
      <c r="Q813" s="610"/>
    </row>
    <row r="814" ht="25.15" customHeight="true" x14ac:dyDescent="0.2">
      <c r="C814" s="610"/>
      <c r="D814" s="610"/>
      <c r="E814" s="610"/>
      <c r="F814" s="610"/>
      <c r="G814" s="610"/>
      <c r="H814" s="610"/>
      <c r="I814" s="610"/>
      <c r="J814" s="610"/>
      <c r="K814" s="610"/>
      <c r="L814" s="610"/>
      <c r="M814" s="610"/>
      <c r="N814" s="610"/>
      <c r="O814" s="610"/>
      <c r="P814" s="610"/>
      <c r="Q814" s="610"/>
    </row>
    <row r="815" ht="25.15" customHeight="true" x14ac:dyDescent="0.2">
      <c r="C815" s="610"/>
      <c r="D815" s="610"/>
      <c r="E815" s="610"/>
      <c r="F815" s="610"/>
      <c r="G815" s="610"/>
      <c r="H815" s="610"/>
      <c r="I815" s="610"/>
      <c r="J815" s="610"/>
      <c r="K815" s="610"/>
      <c r="L815" s="610"/>
      <c r="M815" s="610"/>
      <c r="N815" s="610"/>
      <c r="O815" s="610"/>
      <c r="P815" s="610"/>
      <c r="Q815" s="610"/>
    </row>
    <row r="816" ht="25.15" customHeight="true" x14ac:dyDescent="0.2">
      <c r="C816" s="610"/>
      <c r="D816" s="610"/>
      <c r="E816" s="610"/>
      <c r="F816" s="610"/>
      <c r="G816" s="610"/>
      <c r="H816" s="610"/>
      <c r="I816" s="610"/>
      <c r="J816" s="610"/>
      <c r="K816" s="610"/>
      <c r="L816" s="610"/>
      <c r="M816" s="610"/>
      <c r="N816" s="610"/>
      <c r="O816" s="610"/>
      <c r="P816" s="610"/>
      <c r="Q816" s="610"/>
    </row>
    <row r="817" ht="25.15" customHeight="true" x14ac:dyDescent="0.2">
      <c r="C817" s="610"/>
      <c r="D817" s="610"/>
      <c r="E817" s="610"/>
      <c r="F817" s="610"/>
      <c r="G817" s="610"/>
      <c r="H817" s="610"/>
      <c r="I817" s="610"/>
      <c r="J817" s="610"/>
      <c r="K817" s="610"/>
      <c r="L817" s="610"/>
      <c r="M817" s="610"/>
      <c r="N817" s="610"/>
      <c r="O817" s="610"/>
      <c r="P817" s="610"/>
      <c r="Q817" s="610"/>
    </row>
    <row r="818" ht="25.15" customHeight="true" x14ac:dyDescent="0.2">
      <c r="C818" s="610"/>
      <c r="D818" s="610"/>
      <c r="E818" s="610"/>
      <c r="F818" s="610"/>
      <c r="G818" s="610"/>
      <c r="H818" s="610"/>
      <c r="I818" s="610"/>
      <c r="J818" s="610"/>
      <c r="K818" s="610"/>
      <c r="L818" s="610"/>
      <c r="M818" s="610"/>
      <c r="N818" s="610"/>
      <c r="O818" s="610"/>
      <c r="P818" s="610"/>
      <c r="Q818" s="610"/>
    </row>
    <row r="819" ht="25.15" customHeight="true" x14ac:dyDescent="0.2">
      <c r="C819" s="610"/>
      <c r="D819" s="610"/>
      <c r="E819" s="610"/>
      <c r="F819" s="610"/>
      <c r="G819" s="610"/>
      <c r="H819" s="610"/>
      <c r="I819" s="610"/>
      <c r="J819" s="610"/>
      <c r="K819" s="610"/>
      <c r="L819" s="610"/>
      <c r="M819" s="610"/>
      <c r="N819" s="610"/>
      <c r="O819" s="610"/>
      <c r="P819" s="610"/>
      <c r="Q819" s="610"/>
    </row>
    <row r="820" ht="25.15" customHeight="true" x14ac:dyDescent="0.2">
      <c r="C820" s="610"/>
      <c r="D820" s="610"/>
      <c r="E820" s="610"/>
      <c r="F820" s="610"/>
      <c r="G820" s="610"/>
      <c r="H820" s="610"/>
      <c r="I820" s="610"/>
      <c r="J820" s="610"/>
      <c r="K820" s="610"/>
      <c r="L820" s="610"/>
      <c r="M820" s="610"/>
      <c r="N820" s="610"/>
      <c r="O820" s="610"/>
      <c r="P820" s="610"/>
      <c r="Q820" s="610"/>
    </row>
    <row r="821" ht="25.15" customHeight="true" x14ac:dyDescent="0.2">
      <c r="C821" s="610"/>
      <c r="D821" s="610"/>
      <c r="E821" s="610"/>
      <c r="F821" s="610"/>
      <c r="G821" s="610"/>
      <c r="H821" s="610"/>
      <c r="I821" s="610"/>
      <c r="J821" s="610"/>
      <c r="K821" s="610"/>
      <c r="L821" s="610"/>
      <c r="M821" s="610"/>
      <c r="N821" s="610"/>
      <c r="O821" s="610"/>
      <c r="P821" s="610"/>
      <c r="Q821" s="610"/>
    </row>
    <row r="822" ht="25.15" customHeight="true" x14ac:dyDescent="0.2">
      <c r="C822" s="610"/>
      <c r="D822" s="610"/>
      <c r="E822" s="610"/>
      <c r="F822" s="610"/>
      <c r="G822" s="610"/>
      <c r="H822" s="610"/>
      <c r="I822" s="610"/>
      <c r="J822" s="610"/>
      <c r="K822" s="610"/>
      <c r="L822" s="610"/>
      <c r="M822" s="610"/>
      <c r="N822" s="610"/>
      <c r="O822" s="610"/>
      <c r="P822" s="610"/>
      <c r="Q822" s="610"/>
    </row>
    <row r="823" ht="25.15" customHeight="true" x14ac:dyDescent="0.2">
      <c r="C823" s="610"/>
      <c r="D823" s="610"/>
      <c r="E823" s="610"/>
      <c r="F823" s="610"/>
      <c r="G823" s="610"/>
      <c r="H823" s="610"/>
      <c r="I823" s="610"/>
      <c r="J823" s="610"/>
      <c r="K823" s="610"/>
      <c r="L823" s="610"/>
      <c r="M823" s="610"/>
      <c r="N823" s="610"/>
      <c r="O823" s="610"/>
      <c r="P823" s="610"/>
      <c r="Q823" s="610"/>
    </row>
    <row r="824" ht="25.15" customHeight="true" x14ac:dyDescent="0.2">
      <c r="C824" s="610"/>
      <c r="D824" s="610"/>
      <c r="E824" s="610"/>
      <c r="F824" s="610"/>
      <c r="G824" s="610"/>
      <c r="H824" s="610"/>
      <c r="I824" s="610"/>
      <c r="J824" s="610"/>
      <c r="K824" s="610"/>
      <c r="L824" s="610"/>
      <c r="M824" s="610"/>
      <c r="N824" s="610"/>
      <c r="O824" s="610"/>
      <c r="P824" s="610"/>
      <c r="Q824" s="610"/>
    </row>
    <row r="825" ht="25.15" customHeight="true" x14ac:dyDescent="0.2">
      <c r="C825" s="610"/>
      <c r="D825" s="610"/>
      <c r="E825" s="610"/>
      <c r="F825" s="610"/>
      <c r="G825" s="610"/>
      <c r="H825" s="610"/>
      <c r="I825" s="610"/>
      <c r="J825" s="610"/>
      <c r="K825" s="610"/>
      <c r="L825" s="610"/>
      <c r="M825" s="610"/>
      <c r="N825" s="610"/>
      <c r="O825" s="610"/>
      <c r="P825" s="610"/>
      <c r="Q825" s="610"/>
    </row>
    <row r="826" ht="25.15" customHeight="true" x14ac:dyDescent="0.2">
      <c r="C826" s="610"/>
      <c r="D826" s="610"/>
      <c r="E826" s="610"/>
      <c r="F826" s="610"/>
      <c r="G826" s="610"/>
      <c r="H826" s="610"/>
      <c r="I826" s="610"/>
      <c r="J826" s="610"/>
      <c r="K826" s="610"/>
      <c r="L826" s="610"/>
      <c r="M826" s="610"/>
      <c r="N826" s="610"/>
      <c r="O826" s="610"/>
      <c r="P826" s="610"/>
      <c r="Q826" s="610"/>
    </row>
    <row r="827" ht="25.15" customHeight="true" x14ac:dyDescent="0.2">
      <c r="C827" s="610"/>
      <c r="D827" s="610"/>
      <c r="E827" s="610"/>
      <c r="F827" s="610"/>
      <c r="G827" s="610"/>
      <c r="H827" s="610"/>
      <c r="I827" s="610"/>
      <c r="J827" s="610"/>
      <c r="K827" s="610"/>
      <c r="L827" s="610"/>
      <c r="M827" s="610"/>
      <c r="N827" s="610"/>
      <c r="O827" s="610"/>
      <c r="P827" s="610"/>
      <c r="Q827" s="610"/>
    </row>
    <row r="828" ht="25.15" customHeight="true" x14ac:dyDescent="0.2">
      <c r="C828" s="610"/>
      <c r="D828" s="610"/>
      <c r="E828" s="610"/>
      <c r="F828" s="610"/>
      <c r="G828" s="610"/>
      <c r="H828" s="610"/>
      <c r="I828" s="610"/>
      <c r="J828" s="610"/>
      <c r="K828" s="610"/>
      <c r="L828" s="610"/>
      <c r="M828" s="610"/>
      <c r="N828" s="610"/>
      <c r="O828" s="610"/>
      <c r="P828" s="610"/>
      <c r="Q828" s="610"/>
    </row>
    <row r="829" ht="25.15" customHeight="true" x14ac:dyDescent="0.2">
      <c r="C829" s="610"/>
      <c r="D829" s="610"/>
      <c r="E829" s="610"/>
      <c r="F829" s="610"/>
      <c r="G829" s="610"/>
      <c r="H829" s="610"/>
      <c r="I829" s="610"/>
      <c r="J829" s="610"/>
      <c r="K829" s="610"/>
      <c r="L829" s="610"/>
      <c r="M829" s="610"/>
      <c r="N829" s="610"/>
      <c r="O829" s="610"/>
      <c r="P829" s="610"/>
      <c r="Q829" s="610"/>
    </row>
    <row r="830" ht="25.15" customHeight="true" x14ac:dyDescent="0.2">
      <c r="C830" s="610"/>
      <c r="D830" s="610"/>
      <c r="E830" s="610"/>
      <c r="F830" s="610"/>
      <c r="G830" s="610"/>
      <c r="H830" s="610"/>
      <c r="I830" s="610"/>
      <c r="J830" s="610"/>
      <c r="K830" s="610"/>
      <c r="L830" s="610"/>
      <c r="M830" s="610"/>
      <c r="N830" s="610"/>
      <c r="O830" s="610"/>
      <c r="P830" s="610"/>
      <c r="Q830" s="610"/>
    </row>
    <row r="831" ht="25.15" customHeight="true" x14ac:dyDescent="0.2">
      <c r="C831" s="610"/>
      <c r="D831" s="610"/>
      <c r="E831" s="610"/>
      <c r="F831" s="610"/>
      <c r="G831" s="610"/>
      <c r="H831" s="610"/>
      <c r="I831" s="610"/>
      <c r="J831" s="610"/>
      <c r="K831" s="610"/>
      <c r="L831" s="610"/>
      <c r="M831" s="610"/>
      <c r="N831" s="610"/>
      <c r="O831" s="610"/>
      <c r="P831" s="610"/>
      <c r="Q831" s="610"/>
    </row>
    <row r="832" ht="25.15" customHeight="true" x14ac:dyDescent="0.2">
      <c r="C832" s="610"/>
      <c r="D832" s="610"/>
      <c r="E832" s="610"/>
      <c r="F832" s="610"/>
      <c r="G832" s="610"/>
      <c r="H832" s="610"/>
      <c r="I832" s="610"/>
      <c r="J832" s="610"/>
      <c r="K832" s="610"/>
      <c r="L832" s="610"/>
      <c r="M832" s="610"/>
      <c r="N832" s="610"/>
      <c r="O832" s="610"/>
      <c r="P832" s="610"/>
      <c r="Q832" s="610"/>
    </row>
    <row r="833" ht="25.15" customHeight="true" x14ac:dyDescent="0.2">
      <c r="C833" s="610"/>
      <c r="D833" s="610"/>
      <c r="E833" s="610"/>
      <c r="F833" s="610"/>
      <c r="G833" s="610"/>
      <c r="H833" s="610"/>
      <c r="I833" s="610"/>
      <c r="J833" s="610"/>
      <c r="K833" s="610"/>
      <c r="L833" s="610"/>
      <c r="M833" s="610"/>
      <c r="N833" s="610"/>
      <c r="O833" s="610"/>
      <c r="P833" s="610"/>
      <c r="Q833" s="610"/>
    </row>
    <row r="834" ht="25.15" customHeight="true" x14ac:dyDescent="0.2">
      <c r="C834" s="610"/>
      <c r="D834" s="610"/>
      <c r="E834" s="610"/>
      <c r="F834" s="610"/>
      <c r="G834" s="610"/>
      <c r="H834" s="610"/>
      <c r="I834" s="610"/>
      <c r="J834" s="610"/>
      <c r="K834" s="610"/>
      <c r="L834" s="610"/>
      <c r="M834" s="610"/>
      <c r="N834" s="610"/>
      <c r="O834" s="610"/>
      <c r="P834" s="610"/>
      <c r="Q834" s="610"/>
    </row>
    <row r="835" ht="25.15" customHeight="true" x14ac:dyDescent="0.2">
      <c r="C835" s="610"/>
      <c r="D835" s="610"/>
      <c r="E835" s="610"/>
      <c r="F835" s="610"/>
      <c r="G835" s="610"/>
      <c r="H835" s="610"/>
      <c r="I835" s="610"/>
      <c r="J835" s="610"/>
      <c r="K835" s="610"/>
      <c r="L835" s="610"/>
      <c r="M835" s="610"/>
      <c r="N835" s="610"/>
      <c r="O835" s="610"/>
      <c r="P835" s="610"/>
      <c r="Q835" s="610"/>
    </row>
    <row r="836" ht="25.15" customHeight="true" x14ac:dyDescent="0.2">
      <c r="C836" s="610"/>
      <c r="D836" s="610"/>
      <c r="E836" s="610"/>
      <c r="F836" s="610"/>
      <c r="G836" s="610"/>
      <c r="H836" s="610"/>
      <c r="I836" s="610"/>
      <c r="J836" s="610"/>
      <c r="K836" s="610"/>
      <c r="L836" s="610"/>
      <c r="M836" s="610"/>
      <c r="N836" s="610"/>
      <c r="O836" s="610"/>
      <c r="P836" s="610"/>
      <c r="Q836" s="610"/>
    </row>
    <row r="837" ht="25.15" customHeight="true" x14ac:dyDescent="0.2">
      <c r="C837" s="610"/>
      <c r="D837" s="610"/>
      <c r="E837" s="610"/>
      <c r="F837" s="610"/>
      <c r="G837" s="610"/>
      <c r="H837" s="610"/>
      <c r="I837" s="610"/>
      <c r="J837" s="610"/>
      <c r="K837" s="610"/>
      <c r="L837" s="610"/>
      <c r="M837" s="610"/>
      <c r="N837" s="610"/>
      <c r="O837" s="610"/>
      <c r="P837" s="610"/>
      <c r="Q837" s="610"/>
    </row>
    <row r="838" ht="25.15" customHeight="true" x14ac:dyDescent="0.2">
      <c r="C838" s="610"/>
      <c r="D838" s="610"/>
      <c r="E838" s="610"/>
      <c r="F838" s="610"/>
      <c r="G838" s="610"/>
      <c r="H838" s="610"/>
      <c r="I838" s="610"/>
      <c r="J838" s="610"/>
      <c r="K838" s="610"/>
      <c r="L838" s="610"/>
      <c r="M838" s="610"/>
      <c r="N838" s="610"/>
      <c r="O838" s="610"/>
      <c r="P838" s="610"/>
      <c r="Q838" s="610"/>
    </row>
    <row r="839" ht="25.15" customHeight="true" x14ac:dyDescent="0.2">
      <c r="C839" s="610"/>
      <c r="D839" s="610"/>
      <c r="E839" s="610"/>
      <c r="F839" s="610"/>
      <c r="G839" s="610"/>
      <c r="H839" s="610"/>
      <c r="I839" s="610"/>
      <c r="J839" s="610"/>
      <c r="K839" s="610"/>
      <c r="L839" s="610"/>
      <c r="M839" s="610"/>
      <c r="N839" s="610"/>
      <c r="O839" s="610"/>
      <c r="P839" s="610"/>
      <c r="Q839" s="610"/>
    </row>
    <row r="840" ht="25.15" customHeight="true" x14ac:dyDescent="0.2">
      <c r="C840" s="610"/>
      <c r="D840" s="610"/>
      <c r="E840" s="610"/>
      <c r="F840" s="610"/>
      <c r="G840" s="610"/>
      <c r="H840" s="610"/>
      <c r="I840" s="610"/>
      <c r="J840" s="610"/>
      <c r="K840" s="610"/>
      <c r="L840" s="610"/>
      <c r="M840" s="610"/>
      <c r="N840" s="610"/>
      <c r="O840" s="610"/>
      <c r="P840" s="610"/>
      <c r="Q840" s="610"/>
    </row>
    <row r="841" ht="25.15" customHeight="true" x14ac:dyDescent="0.2">
      <c r="C841" s="610"/>
      <c r="D841" s="610"/>
      <c r="E841" s="610"/>
      <c r="F841" s="610"/>
      <c r="G841" s="610"/>
      <c r="H841" s="610"/>
      <c r="I841" s="610"/>
      <c r="J841" s="610"/>
      <c r="K841" s="610"/>
      <c r="L841" s="610"/>
      <c r="M841" s="610"/>
      <c r="N841" s="610"/>
      <c r="O841" s="610"/>
      <c r="P841" s="610"/>
      <c r="Q841" s="610"/>
    </row>
    <row r="842" ht="25.15" customHeight="true" x14ac:dyDescent="0.2">
      <c r="C842" s="610"/>
      <c r="D842" s="610"/>
      <c r="E842" s="610"/>
      <c r="F842" s="610"/>
      <c r="G842" s="610"/>
      <c r="H842" s="610"/>
      <c r="I842" s="610"/>
      <c r="J842" s="610"/>
      <c r="K842" s="610"/>
      <c r="L842" s="610"/>
      <c r="M842" s="610"/>
      <c r="N842" s="610"/>
      <c r="O842" s="610"/>
      <c r="P842" s="610"/>
      <c r="Q842" s="610"/>
    </row>
    <row r="843" ht="25.15" customHeight="true" x14ac:dyDescent="0.2">
      <c r="C843" s="610"/>
      <c r="D843" s="610"/>
      <c r="E843" s="610"/>
      <c r="F843" s="610"/>
      <c r="G843" s="610"/>
      <c r="H843" s="610"/>
      <c r="I843" s="610"/>
      <c r="J843" s="610"/>
      <c r="K843" s="610"/>
      <c r="L843" s="610"/>
      <c r="M843" s="610"/>
      <c r="N843" s="610"/>
      <c r="O843" s="610"/>
      <c r="P843" s="610"/>
      <c r="Q843" s="610"/>
    </row>
    <row r="844" ht="25.15" customHeight="true" x14ac:dyDescent="0.2">
      <c r="C844" s="610"/>
      <c r="D844" s="610"/>
      <c r="E844" s="610"/>
      <c r="F844" s="610"/>
      <c r="G844" s="610"/>
      <c r="H844" s="610"/>
      <c r="I844" s="610"/>
      <c r="J844" s="610"/>
      <c r="K844" s="610"/>
      <c r="L844" s="610"/>
      <c r="M844" s="610"/>
      <c r="N844" s="610"/>
      <c r="O844" s="610"/>
      <c r="P844" s="610"/>
      <c r="Q844" s="610"/>
    </row>
    <row r="845" ht="25.15" customHeight="true" x14ac:dyDescent="0.2">
      <c r="C845" s="610"/>
      <c r="D845" s="610"/>
      <c r="E845" s="610"/>
      <c r="F845" s="610"/>
      <c r="G845" s="610"/>
      <c r="H845" s="610"/>
      <c r="I845" s="610"/>
      <c r="J845" s="610"/>
      <c r="K845" s="610"/>
      <c r="L845" s="610"/>
      <c r="M845" s="610"/>
      <c r="N845" s="610"/>
      <c r="O845" s="610"/>
      <c r="P845" s="610"/>
      <c r="Q845" s="610"/>
    </row>
    <row r="846" ht="25.15" customHeight="true" x14ac:dyDescent="0.2">
      <c r="C846" s="610"/>
      <c r="D846" s="610"/>
      <c r="E846" s="610"/>
      <c r="F846" s="610"/>
      <c r="G846" s="610"/>
      <c r="H846" s="610"/>
      <c r="I846" s="610"/>
      <c r="J846" s="610"/>
      <c r="K846" s="610"/>
      <c r="L846" s="610"/>
      <c r="M846" s="610"/>
      <c r="N846" s="610"/>
      <c r="O846" s="610"/>
      <c r="P846" s="610"/>
      <c r="Q846" s="610"/>
    </row>
    <row r="847" ht="25.15" customHeight="true" x14ac:dyDescent="0.2">
      <c r="C847" s="610"/>
      <c r="D847" s="610"/>
      <c r="E847" s="610"/>
      <c r="F847" s="610"/>
      <c r="G847" s="610"/>
      <c r="H847" s="610"/>
      <c r="I847" s="610"/>
      <c r="J847" s="610"/>
      <c r="K847" s="610"/>
      <c r="L847" s="610"/>
      <c r="M847" s="610"/>
      <c r="N847" s="610"/>
      <c r="O847" s="610"/>
      <c r="P847" s="610"/>
      <c r="Q847" s="610"/>
    </row>
    <row r="848" ht="25.15" customHeight="true" x14ac:dyDescent="0.2">
      <c r="C848" s="610"/>
      <c r="D848" s="610"/>
      <c r="E848" s="610"/>
      <c r="F848" s="610"/>
      <c r="G848" s="610"/>
      <c r="H848" s="610"/>
      <c r="I848" s="610"/>
      <c r="J848" s="610"/>
      <c r="K848" s="610"/>
      <c r="L848" s="610"/>
      <c r="M848" s="610"/>
      <c r="N848" s="610"/>
      <c r="O848" s="610"/>
      <c r="P848" s="610"/>
      <c r="Q848" s="610"/>
    </row>
    <row r="849" ht="25.15" customHeight="true" x14ac:dyDescent="0.2">
      <c r="C849" s="610"/>
      <c r="D849" s="610"/>
      <c r="E849" s="610"/>
      <c r="F849" s="610"/>
      <c r="G849" s="610"/>
      <c r="H849" s="610"/>
      <c r="I849" s="610"/>
      <c r="J849" s="610"/>
      <c r="K849" s="610"/>
      <c r="L849" s="610"/>
      <c r="M849" s="610"/>
      <c r="N849" s="610"/>
      <c r="O849" s="610"/>
      <c r="P849" s="610"/>
      <c r="Q849" s="610"/>
    </row>
    <row r="850" ht="25.15" customHeight="true" x14ac:dyDescent="0.2">
      <c r="C850" s="610"/>
      <c r="D850" s="610"/>
      <c r="E850" s="610"/>
      <c r="F850" s="610"/>
      <c r="G850" s="610"/>
      <c r="H850" s="610"/>
      <c r="I850" s="610"/>
      <c r="J850" s="610"/>
      <c r="K850" s="610"/>
      <c r="L850" s="610"/>
      <c r="M850" s="610"/>
      <c r="N850" s="610"/>
      <c r="O850" s="610"/>
      <c r="P850" s="610"/>
      <c r="Q850" s="610"/>
    </row>
    <row r="851" ht="25.15" customHeight="true" x14ac:dyDescent="0.2">
      <c r="C851" s="610"/>
      <c r="D851" s="610"/>
      <c r="E851" s="610"/>
      <c r="F851" s="610"/>
      <c r="G851" s="610"/>
      <c r="H851" s="610"/>
      <c r="I851" s="610"/>
      <c r="J851" s="610"/>
      <c r="K851" s="610"/>
      <c r="L851" s="610"/>
      <c r="M851" s="610"/>
      <c r="N851" s="610"/>
      <c r="O851" s="610"/>
      <c r="P851" s="610"/>
      <c r="Q851" s="610"/>
    </row>
    <row r="852" ht="25.15" customHeight="true" x14ac:dyDescent="0.2">
      <c r="C852" s="610"/>
      <c r="D852" s="610"/>
      <c r="E852" s="610"/>
      <c r="F852" s="610"/>
      <c r="G852" s="610"/>
      <c r="H852" s="610"/>
      <c r="I852" s="610"/>
      <c r="J852" s="610"/>
      <c r="K852" s="610"/>
      <c r="L852" s="610"/>
      <c r="M852" s="610"/>
      <c r="N852" s="610"/>
      <c r="O852" s="610"/>
      <c r="P852" s="610"/>
      <c r="Q852" s="610"/>
    </row>
    <row r="853" ht="25.15" customHeight="true" x14ac:dyDescent="0.2">
      <c r="C853" s="610"/>
      <c r="D853" s="610"/>
      <c r="E853" s="610"/>
      <c r="F853" s="610"/>
      <c r="G853" s="610"/>
      <c r="H853" s="610"/>
      <c r="I853" s="610"/>
      <c r="J853" s="610"/>
      <c r="K853" s="610"/>
      <c r="L853" s="610"/>
      <c r="M853" s="610"/>
      <c r="N853" s="610"/>
      <c r="O853" s="610"/>
      <c r="P853" s="610"/>
      <c r="Q853" s="610"/>
    </row>
    <row r="854" ht="25.15" customHeight="true" x14ac:dyDescent="0.2">
      <c r="C854" s="610"/>
      <c r="D854" s="610"/>
      <c r="E854" s="610"/>
      <c r="F854" s="610"/>
      <c r="G854" s="610"/>
      <c r="H854" s="610"/>
      <c r="I854" s="610"/>
      <c r="J854" s="610"/>
      <c r="K854" s="610"/>
      <c r="L854" s="610"/>
      <c r="M854" s="610"/>
      <c r="N854" s="610"/>
      <c r="O854" s="610"/>
      <c r="P854" s="610"/>
      <c r="Q854" s="610"/>
    </row>
    <row r="855" ht="25.15" customHeight="true" x14ac:dyDescent="0.2">
      <c r="C855" s="610"/>
      <c r="D855" s="610"/>
      <c r="E855" s="610"/>
      <c r="F855" s="610"/>
      <c r="G855" s="610"/>
      <c r="H855" s="610"/>
      <c r="I855" s="610"/>
      <c r="J855" s="610"/>
      <c r="K855" s="610"/>
      <c r="L855" s="610"/>
      <c r="M855" s="610"/>
      <c r="N855" s="610"/>
      <c r="O855" s="610"/>
      <c r="P855" s="610"/>
      <c r="Q855" s="610"/>
    </row>
    <row r="856" ht="25.15" customHeight="true" x14ac:dyDescent="0.2">
      <c r="C856" s="610"/>
      <c r="D856" s="610"/>
      <c r="E856" s="610"/>
      <c r="F856" s="610"/>
      <c r="G856" s="610"/>
      <c r="H856" s="610"/>
      <c r="I856" s="610"/>
      <c r="J856" s="610"/>
      <c r="K856" s="610"/>
      <c r="L856" s="610"/>
      <c r="M856" s="610"/>
      <c r="N856" s="610"/>
      <c r="O856" s="610"/>
      <c r="P856" s="610"/>
      <c r="Q856" s="610"/>
    </row>
    <row r="857" ht="25.15" customHeight="true" x14ac:dyDescent="0.2">
      <c r="C857" s="610"/>
      <c r="D857" s="610"/>
      <c r="E857" s="610"/>
      <c r="F857" s="610"/>
      <c r="G857" s="610"/>
      <c r="H857" s="610"/>
      <c r="I857" s="610"/>
      <c r="J857" s="610"/>
      <c r="K857" s="610"/>
      <c r="L857" s="610"/>
      <c r="M857" s="610"/>
      <c r="N857" s="610"/>
      <c r="O857" s="610"/>
      <c r="P857" s="610"/>
      <c r="Q857" s="610"/>
    </row>
    <row r="858" ht="25.15" customHeight="true" x14ac:dyDescent="0.2">
      <c r="C858" s="610"/>
      <c r="D858" s="610"/>
      <c r="E858" s="610"/>
      <c r="F858" s="610"/>
      <c r="G858" s="610"/>
      <c r="H858" s="610"/>
      <c r="I858" s="610"/>
      <c r="J858" s="610"/>
      <c r="K858" s="610"/>
      <c r="L858" s="610"/>
      <c r="M858" s="610"/>
      <c r="N858" s="610"/>
      <c r="O858" s="610"/>
      <c r="P858" s="610"/>
      <c r="Q858" s="610"/>
    </row>
    <row r="859" ht="25.15" customHeight="true" x14ac:dyDescent="0.2">
      <c r="C859" s="610"/>
      <c r="D859" s="610"/>
      <c r="E859" s="610"/>
      <c r="F859" s="610"/>
      <c r="G859" s="610"/>
      <c r="H859" s="610"/>
      <c r="I859" s="610"/>
      <c r="J859" s="610"/>
      <c r="K859" s="610"/>
      <c r="L859" s="610"/>
      <c r="M859" s="610"/>
      <c r="N859" s="610"/>
      <c r="O859" s="610"/>
      <c r="P859" s="610"/>
      <c r="Q859" s="610"/>
    </row>
    <row r="860" ht="25.15" customHeight="true" x14ac:dyDescent="0.2">
      <c r="C860" s="610"/>
      <c r="D860" s="610"/>
      <c r="E860" s="610"/>
      <c r="F860" s="610"/>
      <c r="G860" s="610"/>
      <c r="H860" s="610"/>
      <c r="I860" s="610"/>
      <c r="J860" s="610"/>
      <c r="K860" s="610"/>
      <c r="L860" s="610"/>
      <c r="M860" s="610"/>
      <c r="N860" s="610"/>
      <c r="O860" s="610"/>
      <c r="P860" s="610"/>
      <c r="Q860" s="610"/>
    </row>
    <row r="861" ht="25.15" customHeight="true" x14ac:dyDescent="0.2">
      <c r="C861" s="610"/>
      <c r="D861" s="610"/>
      <c r="E861" s="610"/>
      <c r="F861" s="610"/>
      <c r="G861" s="610"/>
      <c r="H861" s="610"/>
      <c r="I861" s="610"/>
      <c r="J861" s="610"/>
      <c r="K861" s="610"/>
      <c r="L861" s="610"/>
      <c r="M861" s="610"/>
      <c r="N861" s="610"/>
      <c r="O861" s="610"/>
      <c r="P861" s="610"/>
      <c r="Q861" s="610"/>
    </row>
    <row r="862" ht="25.15" customHeight="true" x14ac:dyDescent="0.2">
      <c r="C862" s="610"/>
      <c r="D862" s="610"/>
      <c r="E862" s="610"/>
      <c r="F862" s="610"/>
      <c r="G862" s="610"/>
      <c r="H862" s="610"/>
      <c r="I862" s="610"/>
      <c r="J862" s="610"/>
      <c r="K862" s="610"/>
      <c r="L862" s="610"/>
      <c r="M862" s="610"/>
      <c r="N862" s="610"/>
      <c r="O862" s="610"/>
      <c r="P862" s="610"/>
      <c r="Q862" s="610"/>
    </row>
    <row r="863" ht="25.15" customHeight="true" x14ac:dyDescent="0.2">
      <c r="C863" s="610"/>
      <c r="D863" s="610"/>
      <c r="E863" s="610"/>
      <c r="F863" s="610"/>
      <c r="G863" s="610"/>
      <c r="H863" s="610"/>
      <c r="I863" s="610"/>
      <c r="J863" s="610"/>
      <c r="K863" s="610"/>
      <c r="L863" s="610"/>
      <c r="M863" s="610"/>
      <c r="N863" s="610"/>
      <c r="O863" s="610"/>
      <c r="P863" s="610"/>
      <c r="Q863" s="610"/>
    </row>
    <row r="864" ht="25.15" customHeight="true" x14ac:dyDescent="0.2">
      <c r="C864" s="610"/>
      <c r="D864" s="610"/>
      <c r="E864" s="610"/>
      <c r="F864" s="610"/>
      <c r="G864" s="610"/>
      <c r="H864" s="610"/>
      <c r="I864" s="610"/>
      <c r="J864" s="610"/>
      <c r="K864" s="610"/>
      <c r="L864" s="610"/>
      <c r="M864" s="610"/>
      <c r="N864" s="610"/>
      <c r="O864" s="610"/>
      <c r="P864" s="610"/>
      <c r="Q864" s="610"/>
    </row>
    <row r="865" ht="25.15" customHeight="true" x14ac:dyDescent="0.2">
      <c r="C865" s="610"/>
      <c r="D865" s="610"/>
      <c r="E865" s="610"/>
      <c r="F865" s="610"/>
      <c r="G865" s="610"/>
      <c r="H865" s="610"/>
      <c r="I865" s="610"/>
      <c r="J865" s="610"/>
      <c r="K865" s="610"/>
      <c r="L865" s="610"/>
      <c r="M865" s="610"/>
      <c r="N865" s="610"/>
      <c r="O865" s="610"/>
      <c r="P865" s="610"/>
      <c r="Q865" s="610"/>
    </row>
    <row r="866" ht="25.15" customHeight="true" x14ac:dyDescent="0.2">
      <c r="C866" s="610"/>
      <c r="D866" s="610"/>
      <c r="E866" s="610"/>
      <c r="F866" s="610"/>
      <c r="G866" s="610"/>
      <c r="H866" s="610"/>
      <c r="I866" s="610"/>
      <c r="J866" s="610"/>
      <c r="K866" s="610"/>
      <c r="L866" s="610"/>
      <c r="M866" s="610"/>
      <c r="N866" s="610"/>
      <c r="O866" s="610"/>
      <c r="P866" s="610"/>
      <c r="Q866" s="610"/>
    </row>
    <row r="867" ht="25.15" customHeight="true" x14ac:dyDescent="0.2">
      <c r="C867" s="610"/>
      <c r="D867" s="610"/>
      <c r="E867" s="610"/>
      <c r="F867" s="610"/>
      <c r="G867" s="610"/>
      <c r="H867" s="610"/>
      <c r="I867" s="610"/>
      <c r="J867" s="610"/>
      <c r="K867" s="610"/>
      <c r="L867" s="610"/>
      <c r="M867" s="610"/>
      <c r="N867" s="610"/>
      <c r="O867" s="610"/>
      <c r="P867" s="610"/>
      <c r="Q867" s="610"/>
    </row>
    <row r="868" ht="25.15" customHeight="true" x14ac:dyDescent="0.2">
      <c r="C868" s="610"/>
      <c r="D868" s="610"/>
      <c r="E868" s="610"/>
      <c r="F868" s="610"/>
      <c r="G868" s="610"/>
      <c r="H868" s="610"/>
      <c r="I868" s="610"/>
      <c r="J868" s="610"/>
      <c r="K868" s="610"/>
      <c r="L868" s="610"/>
      <c r="M868" s="610"/>
      <c r="N868" s="610"/>
      <c r="O868" s="610"/>
      <c r="P868" s="610"/>
      <c r="Q868" s="610"/>
    </row>
    <row r="869" ht="25.15" customHeight="true" x14ac:dyDescent="0.2">
      <c r="C869" s="610"/>
      <c r="D869" s="610"/>
      <c r="E869" s="610"/>
      <c r="F869" s="610"/>
      <c r="G869" s="610"/>
      <c r="H869" s="610"/>
      <c r="I869" s="610"/>
      <c r="J869" s="610"/>
      <c r="K869" s="610"/>
      <c r="L869" s="610"/>
      <c r="M869" s="610"/>
      <c r="N869" s="610"/>
      <c r="O869" s="610"/>
      <c r="P869" s="610"/>
      <c r="Q869" s="610"/>
    </row>
    <row r="870" ht="25.15" customHeight="true" x14ac:dyDescent="0.2">
      <c r="C870" s="610"/>
      <c r="D870" s="610"/>
      <c r="E870" s="610"/>
      <c r="F870" s="610"/>
      <c r="G870" s="610"/>
      <c r="H870" s="610"/>
      <c r="I870" s="610"/>
      <c r="J870" s="610"/>
      <c r="K870" s="610"/>
      <c r="L870" s="610"/>
      <c r="M870" s="610"/>
      <c r="N870" s="610"/>
      <c r="O870" s="610"/>
      <c r="P870" s="610"/>
      <c r="Q870" s="610"/>
    </row>
    <row r="871" ht="25.15" customHeight="true" x14ac:dyDescent="0.2">
      <c r="C871" s="610"/>
      <c r="D871" s="610"/>
      <c r="E871" s="610"/>
      <c r="F871" s="610"/>
      <c r="G871" s="610"/>
      <c r="H871" s="610"/>
      <c r="I871" s="610"/>
      <c r="J871" s="610"/>
      <c r="K871" s="610"/>
      <c r="L871" s="610"/>
      <c r="M871" s="610"/>
      <c r="N871" s="610"/>
      <c r="O871" s="610"/>
      <c r="P871" s="610"/>
      <c r="Q871" s="610"/>
    </row>
    <row r="872" ht="25.15" customHeight="true" x14ac:dyDescent="0.2">
      <c r="C872" s="610"/>
      <c r="D872" s="610"/>
      <c r="E872" s="610"/>
      <c r="F872" s="610"/>
      <c r="G872" s="610"/>
      <c r="H872" s="610"/>
      <c r="I872" s="610"/>
      <c r="J872" s="610"/>
      <c r="K872" s="610"/>
      <c r="L872" s="610"/>
      <c r="M872" s="610"/>
      <c r="N872" s="610"/>
      <c r="O872" s="610"/>
      <c r="P872" s="610"/>
      <c r="Q872" s="610"/>
    </row>
    <row r="873" ht="25.15" customHeight="true" x14ac:dyDescent="0.2">
      <c r="C873" s="610"/>
      <c r="D873" s="610"/>
      <c r="E873" s="610"/>
      <c r="F873" s="610"/>
      <c r="G873" s="610"/>
      <c r="H873" s="610"/>
      <c r="I873" s="610"/>
      <c r="J873" s="610"/>
      <c r="K873" s="610"/>
      <c r="L873" s="610"/>
      <c r="M873" s="610"/>
      <c r="N873" s="610"/>
      <c r="O873" s="610"/>
      <c r="P873" s="610"/>
      <c r="Q873" s="610"/>
    </row>
    <row r="874" ht="25.15" customHeight="true" x14ac:dyDescent="0.2">
      <c r="C874" s="610"/>
      <c r="D874" s="610"/>
      <c r="E874" s="610"/>
      <c r="F874" s="610"/>
      <c r="G874" s="610"/>
      <c r="H874" s="610"/>
      <c r="I874" s="610"/>
      <c r="J874" s="610"/>
      <c r="K874" s="610"/>
      <c r="L874" s="610"/>
      <c r="M874" s="610"/>
      <c r="N874" s="610"/>
      <c r="O874" s="610"/>
      <c r="P874" s="610"/>
      <c r="Q874" s="610"/>
    </row>
    <row r="875" ht="25.15" customHeight="true" x14ac:dyDescent="0.2">
      <c r="C875" s="610"/>
      <c r="D875" s="610"/>
      <c r="E875" s="610"/>
      <c r="F875" s="610"/>
      <c r="G875" s="610"/>
      <c r="H875" s="610"/>
      <c r="I875" s="610"/>
      <c r="J875" s="610"/>
      <c r="K875" s="610"/>
      <c r="L875" s="610"/>
      <c r="M875" s="610"/>
      <c r="N875" s="610"/>
      <c r="O875" s="610"/>
      <c r="P875" s="610"/>
      <c r="Q875" s="610"/>
    </row>
    <row r="876" ht="25.15" customHeight="true" x14ac:dyDescent="0.2">
      <c r="C876" s="610"/>
      <c r="D876" s="610"/>
      <c r="E876" s="610"/>
      <c r="F876" s="610"/>
      <c r="G876" s="610"/>
      <c r="H876" s="610"/>
      <c r="I876" s="610"/>
      <c r="J876" s="610"/>
      <c r="K876" s="610"/>
      <c r="L876" s="610"/>
      <c r="M876" s="610"/>
      <c r="N876" s="610"/>
      <c r="O876" s="610"/>
      <c r="P876" s="610"/>
      <c r="Q876" s="610"/>
    </row>
    <row r="877" ht="25.15" customHeight="true" x14ac:dyDescent="0.2">
      <c r="C877" s="610"/>
      <c r="D877" s="610"/>
      <c r="E877" s="610"/>
      <c r="F877" s="610"/>
      <c r="G877" s="610"/>
      <c r="H877" s="610"/>
      <c r="I877" s="610"/>
      <c r="J877" s="610"/>
      <c r="K877" s="610"/>
      <c r="L877" s="610"/>
      <c r="M877" s="610"/>
      <c r="N877" s="610"/>
      <c r="O877" s="610"/>
      <c r="P877" s="610"/>
      <c r="Q877" s="610"/>
    </row>
    <row r="878" ht="25.15" customHeight="true" x14ac:dyDescent="0.2">
      <c r="C878" s="610"/>
      <c r="D878" s="610"/>
      <c r="E878" s="610"/>
      <c r="F878" s="610"/>
      <c r="G878" s="610"/>
      <c r="H878" s="610"/>
      <c r="I878" s="610"/>
      <c r="J878" s="610"/>
      <c r="K878" s="610"/>
      <c r="L878" s="610"/>
      <c r="M878" s="610"/>
      <c r="N878" s="610"/>
      <c r="O878" s="610"/>
      <c r="P878" s="610"/>
      <c r="Q878" s="610"/>
    </row>
    <row r="879" ht="25.15" customHeight="true" x14ac:dyDescent="0.2">
      <c r="C879" s="610"/>
      <c r="D879" s="610"/>
      <c r="E879" s="610"/>
      <c r="F879" s="610"/>
      <c r="G879" s="610"/>
      <c r="H879" s="610"/>
      <c r="I879" s="610"/>
      <c r="J879" s="610"/>
      <c r="K879" s="610"/>
      <c r="L879" s="610"/>
      <c r="M879" s="610"/>
      <c r="N879" s="610"/>
      <c r="O879" s="610"/>
      <c r="P879" s="610"/>
      <c r="Q879" s="610"/>
    </row>
    <row r="880" ht="25.15" customHeight="true" x14ac:dyDescent="0.2">
      <c r="C880" s="610"/>
      <c r="D880" s="610"/>
      <c r="E880" s="610"/>
      <c r="F880" s="610"/>
      <c r="G880" s="610"/>
      <c r="H880" s="610"/>
      <c r="I880" s="610"/>
      <c r="J880" s="610"/>
      <c r="K880" s="610"/>
      <c r="L880" s="610"/>
      <c r="M880" s="610"/>
      <c r="N880" s="610"/>
      <c r="O880" s="610"/>
      <c r="P880" s="610"/>
      <c r="Q880" s="610"/>
    </row>
    <row r="881" ht="25.15" customHeight="true" x14ac:dyDescent="0.2">
      <c r="C881" s="610"/>
      <c r="D881" s="610"/>
      <c r="E881" s="610"/>
      <c r="F881" s="610"/>
      <c r="G881" s="610"/>
      <c r="H881" s="610"/>
      <c r="I881" s="610"/>
      <c r="J881" s="610"/>
      <c r="K881" s="610"/>
      <c r="L881" s="610"/>
      <c r="M881" s="610"/>
      <c r="N881" s="610"/>
      <c r="O881" s="610"/>
      <c r="P881" s="610"/>
      <c r="Q881" s="610"/>
    </row>
    <row r="882" ht="25.15" customHeight="true" x14ac:dyDescent="0.2">
      <c r="C882" s="610"/>
      <c r="D882" s="610"/>
      <c r="E882" s="610"/>
      <c r="F882" s="610"/>
      <c r="G882" s="610"/>
      <c r="H882" s="610"/>
      <c r="I882" s="610"/>
      <c r="J882" s="610"/>
      <c r="K882" s="610"/>
      <c r="L882" s="610"/>
      <c r="M882" s="610"/>
      <c r="N882" s="610"/>
      <c r="O882" s="610"/>
      <c r="P882" s="610"/>
      <c r="Q882" s="610"/>
    </row>
    <row r="883" ht="25.15" customHeight="true" x14ac:dyDescent="0.2">
      <c r="C883" s="610"/>
      <c r="D883" s="610"/>
      <c r="E883" s="610"/>
      <c r="F883" s="610"/>
      <c r="G883" s="610"/>
      <c r="H883" s="610"/>
      <c r="I883" s="610"/>
      <c r="J883" s="610"/>
      <c r="K883" s="610"/>
      <c r="L883" s="610"/>
      <c r="M883" s="610"/>
      <c r="N883" s="610"/>
      <c r="O883" s="610"/>
      <c r="P883" s="610"/>
      <c r="Q883" s="610"/>
    </row>
    <row r="884" ht="25.15" customHeight="true" x14ac:dyDescent="0.2">
      <c r="C884" s="610"/>
      <c r="D884" s="610"/>
      <c r="E884" s="610"/>
      <c r="F884" s="610"/>
      <c r="G884" s="610"/>
      <c r="H884" s="610"/>
      <c r="I884" s="610"/>
      <c r="J884" s="610"/>
      <c r="K884" s="610"/>
      <c r="L884" s="610"/>
      <c r="M884" s="610"/>
      <c r="N884" s="610"/>
      <c r="O884" s="610"/>
      <c r="P884" s="610"/>
      <c r="Q884" s="610"/>
    </row>
    <row r="885" ht="25.15" customHeight="true" x14ac:dyDescent="0.2">
      <c r="C885" s="610"/>
      <c r="D885" s="610"/>
      <c r="E885" s="610"/>
      <c r="F885" s="610"/>
      <c r="G885" s="610"/>
      <c r="H885" s="610"/>
      <c r="I885" s="610"/>
      <c r="J885" s="610"/>
      <c r="K885" s="610"/>
      <c r="L885" s="610"/>
      <c r="M885" s="610"/>
      <c r="N885" s="610"/>
      <c r="O885" s="610"/>
      <c r="P885" s="610"/>
      <c r="Q885" s="610"/>
    </row>
    <row r="886" ht="25.15" customHeight="true" x14ac:dyDescent="0.2">
      <c r="C886" s="610"/>
      <c r="D886" s="610"/>
      <c r="E886" s="610"/>
      <c r="F886" s="610"/>
      <c r="G886" s="610"/>
      <c r="H886" s="610"/>
      <c r="I886" s="610"/>
      <c r="J886" s="610"/>
      <c r="K886" s="610"/>
      <c r="L886" s="610"/>
      <c r="M886" s="610"/>
      <c r="N886" s="610"/>
      <c r="O886" s="610"/>
      <c r="P886" s="610"/>
      <c r="Q886" s="610"/>
    </row>
    <row r="887" ht="25.15" customHeight="true" x14ac:dyDescent="0.2">
      <c r="C887" s="610"/>
      <c r="D887" s="610"/>
      <c r="E887" s="610"/>
      <c r="F887" s="610"/>
      <c r="G887" s="610"/>
      <c r="H887" s="610"/>
      <c r="I887" s="610"/>
      <c r="J887" s="610"/>
      <c r="K887" s="610"/>
      <c r="L887" s="610"/>
      <c r="M887" s="610"/>
      <c r="N887" s="610"/>
      <c r="O887" s="610"/>
      <c r="P887" s="610"/>
      <c r="Q887" s="610"/>
    </row>
    <row r="888" ht="25.15" customHeight="true" x14ac:dyDescent="0.2">
      <c r="C888" s="610"/>
      <c r="D888" s="610"/>
      <c r="E888" s="610"/>
      <c r="F888" s="610"/>
      <c r="G888" s="610"/>
      <c r="H888" s="610"/>
      <c r="I888" s="610"/>
      <c r="J888" s="610"/>
      <c r="K888" s="610"/>
      <c r="L888" s="610"/>
      <c r="M888" s="610"/>
      <c r="N888" s="610"/>
      <c r="O888" s="610"/>
      <c r="P888" s="610"/>
      <c r="Q888" s="610"/>
    </row>
    <row r="889" ht="25.15" customHeight="true" x14ac:dyDescent="0.2">
      <c r="C889" s="610"/>
      <c r="D889" s="610"/>
      <c r="E889" s="610"/>
      <c r="F889" s="610"/>
      <c r="G889" s="610"/>
      <c r="H889" s="610"/>
      <c r="I889" s="610"/>
      <c r="J889" s="610"/>
      <c r="K889" s="610"/>
      <c r="L889" s="610"/>
      <c r="M889" s="610"/>
      <c r="N889" s="610"/>
      <c r="O889" s="610"/>
      <c r="P889" s="610"/>
      <c r="Q889" s="610"/>
    </row>
    <row r="890" ht="25.15" customHeight="true" x14ac:dyDescent="0.2">
      <c r="C890" s="610"/>
      <c r="D890" s="610"/>
      <c r="E890" s="610"/>
      <c r="F890" s="610"/>
      <c r="G890" s="610"/>
      <c r="H890" s="610"/>
      <c r="I890" s="610"/>
      <c r="J890" s="610"/>
      <c r="K890" s="610"/>
      <c r="L890" s="610"/>
      <c r="M890" s="610"/>
      <c r="N890" s="610"/>
      <c r="O890" s="610"/>
      <c r="P890" s="610"/>
      <c r="Q890" s="610"/>
    </row>
    <row r="891" ht="25.15" customHeight="true" x14ac:dyDescent="0.2">
      <c r="C891" s="610"/>
      <c r="D891" s="610"/>
      <c r="E891" s="610"/>
      <c r="F891" s="610"/>
      <c r="G891" s="610"/>
      <c r="H891" s="610"/>
      <c r="I891" s="610"/>
      <c r="J891" s="610"/>
      <c r="K891" s="610"/>
      <c r="L891" s="610"/>
      <c r="M891" s="610"/>
      <c r="N891" s="610"/>
      <c r="O891" s="610"/>
      <c r="P891" s="610"/>
      <c r="Q891" s="610"/>
    </row>
    <row r="892" ht="25.15" customHeight="true" x14ac:dyDescent="0.2">
      <c r="C892" s="610"/>
      <c r="D892" s="610"/>
      <c r="E892" s="610"/>
      <c r="F892" s="610"/>
      <c r="G892" s="610"/>
      <c r="H892" s="610"/>
      <c r="I892" s="610"/>
      <c r="J892" s="610"/>
      <c r="K892" s="610"/>
      <c r="L892" s="610"/>
      <c r="M892" s="610"/>
      <c r="N892" s="610"/>
      <c r="O892" s="610"/>
      <c r="P892" s="610"/>
      <c r="Q892" s="610"/>
    </row>
    <row r="893" ht="25.15" customHeight="true" x14ac:dyDescent="0.2">
      <c r="C893" s="610"/>
      <c r="D893" s="610"/>
      <c r="E893" s="610"/>
      <c r="F893" s="610"/>
      <c r="G893" s="610"/>
      <c r="H893" s="610"/>
      <c r="I893" s="610"/>
      <c r="J893" s="610"/>
      <c r="K893" s="610"/>
      <c r="L893" s="610"/>
      <c r="M893" s="610"/>
      <c r="N893" s="610"/>
      <c r="O893" s="610"/>
      <c r="P893" s="610"/>
      <c r="Q893" s="610"/>
    </row>
    <row r="894" ht="25.15" customHeight="true" x14ac:dyDescent="0.2">
      <c r="C894" s="610"/>
      <c r="D894" s="610"/>
      <c r="E894" s="610"/>
      <c r="F894" s="610"/>
      <c r="G894" s="610"/>
      <c r="H894" s="610"/>
      <c r="I894" s="610"/>
      <c r="J894" s="610"/>
      <c r="K894" s="610"/>
      <c r="L894" s="610"/>
      <c r="M894" s="610"/>
      <c r="N894" s="610"/>
      <c r="O894" s="610"/>
      <c r="P894" s="610"/>
      <c r="Q894" s="610"/>
    </row>
    <row r="895" ht="25.15" customHeight="true" x14ac:dyDescent="0.2">
      <c r="C895" s="610"/>
      <c r="D895" s="610"/>
      <c r="E895" s="610"/>
      <c r="F895" s="610"/>
      <c r="G895" s="610"/>
      <c r="H895" s="610"/>
      <c r="I895" s="610"/>
      <c r="J895" s="610"/>
      <c r="K895" s="610"/>
      <c r="L895" s="610"/>
      <c r="M895" s="610"/>
      <c r="N895" s="610"/>
      <c r="O895" s="610"/>
      <c r="P895" s="610"/>
      <c r="Q895" s="610"/>
    </row>
    <row r="896" ht="25.15" customHeight="true" x14ac:dyDescent="0.2">
      <c r="C896" s="610"/>
      <c r="D896" s="610"/>
      <c r="E896" s="610"/>
      <c r="F896" s="610"/>
      <c r="G896" s="610"/>
      <c r="H896" s="610"/>
      <c r="I896" s="610"/>
      <c r="J896" s="610"/>
      <c r="K896" s="610"/>
      <c r="L896" s="610"/>
      <c r="M896" s="610"/>
      <c r="N896" s="610"/>
      <c r="O896" s="610"/>
      <c r="P896" s="610"/>
      <c r="Q896" s="610"/>
    </row>
    <row r="897" ht="25.15" customHeight="true" x14ac:dyDescent="0.2">
      <c r="C897" s="610"/>
      <c r="D897" s="610"/>
      <c r="E897" s="610"/>
      <c r="F897" s="610"/>
      <c r="G897" s="610"/>
      <c r="H897" s="610"/>
      <c r="I897" s="610"/>
      <c r="J897" s="610"/>
      <c r="K897" s="610"/>
      <c r="L897" s="610"/>
      <c r="M897" s="610"/>
      <c r="N897" s="610"/>
      <c r="O897" s="610"/>
      <c r="P897" s="610"/>
      <c r="Q897" s="610"/>
    </row>
    <row r="898" ht="25.15" customHeight="true" x14ac:dyDescent="0.2">
      <c r="C898" s="610"/>
      <c r="D898" s="610"/>
      <c r="E898" s="610"/>
      <c r="F898" s="610"/>
      <c r="G898" s="610"/>
      <c r="H898" s="610"/>
      <c r="I898" s="610"/>
      <c r="J898" s="610"/>
      <c r="K898" s="610"/>
      <c r="L898" s="610"/>
      <c r="M898" s="610"/>
      <c r="N898" s="610"/>
      <c r="O898" s="610"/>
      <c r="P898" s="610"/>
      <c r="Q898" s="610"/>
    </row>
    <row r="899" ht="25.15" customHeight="true" x14ac:dyDescent="0.2">
      <c r="C899" s="610"/>
      <c r="D899" s="610"/>
      <c r="E899" s="610"/>
      <c r="F899" s="610"/>
      <c r="G899" s="610"/>
      <c r="H899" s="610"/>
      <c r="I899" s="610"/>
      <c r="J899" s="610"/>
      <c r="K899" s="610"/>
      <c r="L899" s="610"/>
      <c r="M899" s="610"/>
      <c r="N899" s="610"/>
      <c r="O899" s="610"/>
      <c r="P899" s="610"/>
      <c r="Q899" s="610"/>
    </row>
    <row r="900" ht="25.15" customHeight="true" x14ac:dyDescent="0.2">
      <c r="C900" s="610"/>
      <c r="D900" s="610"/>
      <c r="E900" s="610"/>
      <c r="F900" s="610"/>
      <c r="G900" s="610"/>
      <c r="H900" s="610"/>
      <c r="I900" s="610"/>
      <c r="J900" s="610"/>
      <c r="K900" s="610"/>
      <c r="L900" s="610"/>
      <c r="M900" s="610"/>
      <c r="N900" s="610"/>
      <c r="O900" s="610"/>
      <c r="P900" s="610"/>
      <c r="Q900" s="610"/>
    </row>
    <row r="901" ht="25.15" customHeight="true" x14ac:dyDescent="0.2">
      <c r="C901" s="610"/>
      <c r="D901" s="610"/>
      <c r="E901" s="610"/>
      <c r="F901" s="610"/>
      <c r="G901" s="610"/>
      <c r="H901" s="610"/>
      <c r="I901" s="610"/>
      <c r="J901" s="610"/>
      <c r="K901" s="610"/>
      <c r="L901" s="610"/>
      <c r="M901" s="610"/>
      <c r="N901" s="610"/>
      <c r="O901" s="610"/>
      <c r="P901" s="610"/>
      <c r="Q901" s="610"/>
    </row>
    <row r="902" ht="25.15" customHeight="true" x14ac:dyDescent="0.2">
      <c r="C902" s="610"/>
      <c r="D902" s="610"/>
      <c r="E902" s="610"/>
      <c r="F902" s="610"/>
      <c r="G902" s="610"/>
      <c r="H902" s="610"/>
      <c r="I902" s="610"/>
      <c r="J902" s="610"/>
      <c r="K902" s="610"/>
      <c r="L902" s="610"/>
      <c r="M902" s="610"/>
      <c r="N902" s="610"/>
      <c r="O902" s="610"/>
      <c r="P902" s="610"/>
      <c r="Q902" s="610"/>
    </row>
    <row r="903" ht="25.15" customHeight="true" x14ac:dyDescent="0.2">
      <c r="C903" s="610"/>
      <c r="D903" s="610"/>
      <c r="E903" s="610"/>
      <c r="F903" s="610"/>
      <c r="G903" s="610"/>
      <c r="H903" s="610"/>
      <c r="I903" s="610"/>
      <c r="J903" s="610"/>
      <c r="K903" s="610"/>
      <c r="L903" s="610"/>
      <c r="M903" s="610"/>
      <c r="N903" s="610"/>
      <c r="O903" s="610"/>
      <c r="P903" s="610"/>
      <c r="Q903" s="610"/>
    </row>
    <row r="904" ht="25.15" customHeight="true" x14ac:dyDescent="0.2">
      <c r="C904" s="610"/>
      <c r="D904" s="610"/>
      <c r="E904" s="610"/>
      <c r="F904" s="610"/>
      <c r="G904" s="610"/>
      <c r="H904" s="610"/>
      <c r="I904" s="610"/>
      <c r="J904" s="610"/>
      <c r="K904" s="610"/>
      <c r="L904" s="610"/>
      <c r="M904" s="610"/>
      <c r="N904" s="610"/>
      <c r="O904" s="610"/>
      <c r="P904" s="610"/>
      <c r="Q904" s="610"/>
    </row>
    <row r="905" ht="25.15" customHeight="true" x14ac:dyDescent="0.2">
      <c r="C905" s="610"/>
      <c r="D905" s="610"/>
      <c r="E905" s="610"/>
      <c r="F905" s="610"/>
      <c r="G905" s="610"/>
      <c r="H905" s="610"/>
      <c r="I905" s="610"/>
      <c r="J905" s="610"/>
      <c r="K905" s="610"/>
      <c r="L905" s="610"/>
      <c r="M905" s="610"/>
      <c r="N905" s="610"/>
      <c r="O905" s="610"/>
      <c r="P905" s="610"/>
      <c r="Q905" s="610"/>
    </row>
    <row r="906" ht="25.15" customHeight="true" x14ac:dyDescent="0.2">
      <c r="C906" s="610"/>
      <c r="D906" s="610"/>
      <c r="E906" s="610"/>
      <c r="F906" s="610"/>
      <c r="G906" s="610"/>
      <c r="H906" s="610"/>
      <c r="I906" s="610"/>
      <c r="J906" s="610"/>
      <c r="K906" s="610"/>
      <c r="L906" s="610"/>
      <c r="M906" s="610"/>
      <c r="N906" s="610"/>
      <c r="O906" s="610"/>
      <c r="P906" s="610"/>
      <c r="Q906" s="610"/>
    </row>
    <row r="907" ht="25.15" customHeight="true" x14ac:dyDescent="0.2">
      <c r="C907" s="610"/>
      <c r="D907" s="610"/>
      <c r="E907" s="610"/>
      <c r="F907" s="610"/>
      <c r="G907" s="610"/>
      <c r="H907" s="610"/>
      <c r="I907" s="610"/>
      <c r="J907" s="610"/>
      <c r="K907" s="610"/>
      <c r="L907" s="610"/>
      <c r="M907" s="610"/>
      <c r="N907" s="610"/>
      <c r="O907" s="610"/>
      <c r="P907" s="610"/>
      <c r="Q907" s="610"/>
    </row>
    <row r="908" ht="25.15" customHeight="true" x14ac:dyDescent="0.2">
      <c r="C908" s="610"/>
      <c r="D908" s="610"/>
      <c r="E908" s="610"/>
      <c r="F908" s="610"/>
      <c r="G908" s="610"/>
      <c r="H908" s="610"/>
      <c r="I908" s="610"/>
      <c r="J908" s="610"/>
      <c r="K908" s="610"/>
      <c r="L908" s="610"/>
      <c r="M908" s="610"/>
      <c r="N908" s="610"/>
      <c r="O908" s="610"/>
      <c r="P908" s="610"/>
      <c r="Q908" s="610"/>
    </row>
    <row r="909" ht="25.15" customHeight="true" x14ac:dyDescent="0.2">
      <c r="C909" s="610"/>
      <c r="D909" s="610"/>
      <c r="E909" s="610"/>
      <c r="F909" s="610"/>
      <c r="G909" s="610"/>
      <c r="H909" s="610"/>
      <c r="I909" s="610"/>
      <c r="J909" s="610"/>
      <c r="K909" s="610"/>
      <c r="L909" s="610"/>
      <c r="M909" s="610"/>
      <c r="N909" s="610"/>
      <c r="O909" s="610"/>
      <c r="P909" s="610"/>
      <c r="Q909" s="610"/>
    </row>
    <row r="910" ht="25.15" customHeight="true" x14ac:dyDescent="0.2">
      <c r="C910" s="610"/>
      <c r="D910" s="610"/>
      <c r="E910" s="610"/>
      <c r="F910" s="610"/>
      <c r="G910" s="610"/>
      <c r="H910" s="610"/>
      <c r="I910" s="610"/>
      <c r="J910" s="610"/>
      <c r="K910" s="610"/>
      <c r="L910" s="610"/>
      <c r="M910" s="610"/>
      <c r="N910" s="610"/>
      <c r="O910" s="610"/>
      <c r="P910" s="610"/>
      <c r="Q910" s="610"/>
    </row>
    <row r="911" ht="25.15" customHeight="true" x14ac:dyDescent="0.2">
      <c r="C911" s="610"/>
      <c r="D911" s="610"/>
      <c r="E911" s="610"/>
      <c r="F911" s="610"/>
      <c r="G911" s="610"/>
      <c r="H911" s="610"/>
      <c r="I911" s="610"/>
      <c r="J911" s="610"/>
      <c r="K911" s="610"/>
      <c r="L911" s="610"/>
      <c r="M911" s="610"/>
      <c r="N911" s="610"/>
      <c r="O911" s="610"/>
      <c r="P911" s="610"/>
      <c r="Q911" s="610"/>
    </row>
    <row r="912" ht="25.15" customHeight="true" x14ac:dyDescent="0.2">
      <c r="C912" s="610"/>
      <c r="D912" s="610"/>
      <c r="E912" s="610"/>
      <c r="F912" s="610"/>
      <c r="G912" s="610"/>
      <c r="H912" s="610"/>
      <c r="I912" s="610"/>
      <c r="J912" s="610"/>
      <c r="K912" s="610"/>
      <c r="L912" s="610"/>
      <c r="M912" s="610"/>
      <c r="N912" s="610"/>
      <c r="O912" s="610"/>
      <c r="P912" s="610"/>
      <c r="Q912" s="610"/>
    </row>
    <row r="913" ht="25.15" customHeight="true" x14ac:dyDescent="0.2">
      <c r="C913" s="610"/>
      <c r="D913" s="610"/>
      <c r="E913" s="610"/>
      <c r="F913" s="610"/>
      <c r="G913" s="610"/>
      <c r="H913" s="610"/>
      <c r="I913" s="610"/>
      <c r="J913" s="610"/>
      <c r="K913" s="610"/>
      <c r="L913" s="610"/>
      <c r="M913" s="610"/>
      <c r="N913" s="610"/>
      <c r="O913" s="610"/>
      <c r="P913" s="610"/>
      <c r="Q913" s="610"/>
    </row>
    <row r="914" ht="25.15" customHeight="true" x14ac:dyDescent="0.2">
      <c r="C914" s="610"/>
      <c r="D914" s="610"/>
      <c r="E914" s="610"/>
      <c r="F914" s="610"/>
      <c r="G914" s="610"/>
      <c r="H914" s="610"/>
      <c r="I914" s="610"/>
      <c r="J914" s="610"/>
      <c r="K914" s="610"/>
      <c r="L914" s="610"/>
      <c r="M914" s="610"/>
      <c r="N914" s="610"/>
      <c r="O914" s="610"/>
      <c r="P914" s="610"/>
      <c r="Q914" s="610"/>
    </row>
    <row r="915" ht="25.15" customHeight="true" x14ac:dyDescent="0.2">
      <c r="C915" s="610"/>
      <c r="D915" s="610"/>
      <c r="E915" s="610"/>
      <c r="F915" s="610"/>
      <c r="G915" s="610"/>
      <c r="H915" s="610"/>
      <c r="I915" s="610"/>
      <c r="J915" s="610"/>
      <c r="K915" s="610"/>
      <c r="L915" s="610"/>
      <c r="M915" s="610"/>
      <c r="N915" s="610"/>
      <c r="O915" s="610"/>
      <c r="P915" s="610"/>
      <c r="Q915" s="610"/>
    </row>
    <row r="916" ht="25.15" customHeight="true" x14ac:dyDescent="0.2">
      <c r="C916" s="610"/>
      <c r="D916" s="610"/>
      <c r="E916" s="610"/>
      <c r="F916" s="610"/>
      <c r="G916" s="610"/>
      <c r="H916" s="610"/>
      <c r="I916" s="610"/>
      <c r="J916" s="610"/>
      <c r="K916" s="610"/>
      <c r="L916" s="610"/>
      <c r="M916" s="610"/>
      <c r="N916" s="610"/>
      <c r="O916" s="610"/>
      <c r="P916" s="610"/>
      <c r="Q916" s="610"/>
    </row>
    <row r="917" ht="25.15" customHeight="true" x14ac:dyDescent="0.2">
      <c r="C917" s="610"/>
      <c r="D917" s="610"/>
      <c r="E917" s="610"/>
      <c r="F917" s="610"/>
      <c r="G917" s="610"/>
      <c r="H917" s="610"/>
      <c r="I917" s="610"/>
      <c r="J917" s="610"/>
      <c r="K917" s="610"/>
      <c r="L917" s="610"/>
      <c r="M917" s="610"/>
      <c r="N917" s="610"/>
      <c r="O917" s="610"/>
      <c r="P917" s="610"/>
      <c r="Q917" s="610"/>
    </row>
    <row r="918" ht="25.15" customHeight="true" x14ac:dyDescent="0.2">
      <c r="C918" s="610"/>
      <c r="D918" s="610"/>
      <c r="E918" s="610"/>
      <c r="F918" s="610"/>
      <c r="G918" s="610"/>
      <c r="H918" s="610"/>
      <c r="I918" s="610"/>
      <c r="J918" s="610"/>
      <c r="K918" s="610"/>
      <c r="L918" s="610"/>
      <c r="M918" s="610"/>
      <c r="N918" s="610"/>
      <c r="O918" s="610"/>
      <c r="P918" s="610"/>
      <c r="Q918" s="610"/>
    </row>
    <row r="919" ht="25.15" customHeight="true" x14ac:dyDescent="0.2">
      <c r="C919" s="610"/>
      <c r="D919" s="610"/>
      <c r="E919" s="610"/>
      <c r="F919" s="610"/>
      <c r="G919" s="610"/>
      <c r="H919" s="610"/>
      <c r="I919" s="610"/>
      <c r="J919" s="610"/>
      <c r="K919" s="610"/>
      <c r="L919" s="610"/>
      <c r="M919" s="610"/>
      <c r="N919" s="610"/>
      <c r="O919" s="610"/>
      <c r="P919" s="610"/>
      <c r="Q919" s="610"/>
    </row>
    <row r="920" ht="25.15" customHeight="true" x14ac:dyDescent="0.2">
      <c r="C920" s="610"/>
      <c r="D920" s="610"/>
      <c r="E920" s="610"/>
      <c r="F920" s="610"/>
      <c r="G920" s="610"/>
      <c r="H920" s="610"/>
      <c r="I920" s="610"/>
      <c r="J920" s="610"/>
      <c r="K920" s="610"/>
      <c r="L920" s="610"/>
      <c r="M920" s="610"/>
      <c r="N920" s="610"/>
      <c r="O920" s="610"/>
      <c r="P920" s="610"/>
      <c r="Q920" s="610"/>
    </row>
    <row r="921" ht="25.15" customHeight="true" x14ac:dyDescent="0.2">
      <c r="C921" s="610"/>
      <c r="D921" s="610"/>
      <c r="E921" s="610"/>
      <c r="F921" s="610"/>
      <c r="G921" s="610"/>
      <c r="H921" s="610"/>
      <c r="I921" s="610"/>
      <c r="J921" s="610"/>
      <c r="K921" s="610"/>
      <c r="L921" s="610"/>
      <c r="M921" s="610"/>
      <c r="N921" s="610"/>
      <c r="O921" s="610"/>
      <c r="P921" s="610"/>
      <c r="Q921" s="610"/>
    </row>
    <row r="922" ht="25.15" customHeight="true" x14ac:dyDescent="0.2">
      <c r="C922" s="610"/>
      <c r="D922" s="610"/>
      <c r="E922" s="610"/>
      <c r="F922" s="610"/>
      <c r="G922" s="610"/>
      <c r="H922" s="610"/>
      <c r="I922" s="610"/>
      <c r="J922" s="610"/>
      <c r="K922" s="610"/>
      <c r="L922" s="610"/>
      <c r="M922" s="610"/>
      <c r="N922" s="610"/>
      <c r="O922" s="610"/>
      <c r="P922" s="610"/>
      <c r="Q922" s="610"/>
    </row>
    <row r="923" ht="25.15" customHeight="true" x14ac:dyDescent="0.2">
      <c r="C923" s="610"/>
      <c r="D923" s="610"/>
      <c r="E923" s="610"/>
      <c r="F923" s="610"/>
      <c r="G923" s="610"/>
      <c r="H923" s="610"/>
      <c r="I923" s="610"/>
      <c r="J923" s="610"/>
      <c r="K923" s="610"/>
      <c r="L923" s="610"/>
      <c r="M923" s="610"/>
      <c r="N923" s="610"/>
      <c r="O923" s="610"/>
      <c r="P923" s="610"/>
      <c r="Q923" s="610"/>
    </row>
    <row r="924" ht="25.15" customHeight="true" x14ac:dyDescent="0.2">
      <c r="C924" s="610"/>
      <c r="D924" s="610"/>
      <c r="E924" s="610"/>
      <c r="F924" s="610"/>
      <c r="G924" s="610"/>
      <c r="H924" s="610"/>
      <c r="I924" s="610"/>
      <c r="J924" s="610"/>
      <c r="K924" s="610"/>
      <c r="L924" s="610"/>
      <c r="M924" s="610"/>
      <c r="N924" s="610"/>
      <c r="O924" s="610"/>
      <c r="P924" s="610"/>
      <c r="Q924" s="610"/>
    </row>
    <row r="925" ht="25.15" customHeight="true" x14ac:dyDescent="0.2">
      <c r="C925" s="610"/>
      <c r="D925" s="610"/>
      <c r="E925" s="610"/>
      <c r="F925" s="610"/>
      <c r="G925" s="610"/>
      <c r="H925" s="610"/>
      <c r="I925" s="610"/>
      <c r="J925" s="610"/>
      <c r="K925" s="610"/>
      <c r="L925" s="610"/>
      <c r="M925" s="610"/>
      <c r="N925" s="610"/>
      <c r="O925" s="610"/>
      <c r="P925" s="610"/>
      <c r="Q925" s="610"/>
    </row>
    <row r="926" ht="25.15" customHeight="true" x14ac:dyDescent="0.2">
      <c r="C926" s="610"/>
      <c r="D926" s="610"/>
      <c r="E926" s="610"/>
      <c r="F926" s="610"/>
      <c r="G926" s="610"/>
      <c r="H926" s="610"/>
      <c r="I926" s="610"/>
      <c r="J926" s="610"/>
      <c r="K926" s="610"/>
      <c r="L926" s="610"/>
      <c r="M926" s="610"/>
      <c r="N926" s="610"/>
      <c r="O926" s="610"/>
      <c r="P926" s="610"/>
      <c r="Q926" s="610"/>
    </row>
    <row r="927" ht="25.15" customHeight="true" x14ac:dyDescent="0.2">
      <c r="C927" s="610"/>
      <c r="D927" s="610"/>
      <c r="E927" s="610"/>
      <c r="F927" s="610"/>
      <c r="G927" s="610"/>
      <c r="H927" s="610"/>
      <c r="I927" s="610"/>
      <c r="J927" s="610"/>
      <c r="K927" s="610"/>
      <c r="L927" s="610"/>
      <c r="M927" s="610"/>
      <c r="N927" s="610"/>
      <c r="O927" s="610"/>
      <c r="P927" s="610"/>
      <c r="Q927" s="610"/>
    </row>
    <row r="928" ht="25.15" customHeight="true" x14ac:dyDescent="0.2">
      <c r="C928" s="610"/>
      <c r="D928" s="610"/>
      <c r="E928" s="610"/>
      <c r="F928" s="610"/>
      <c r="G928" s="610"/>
      <c r="H928" s="610"/>
      <c r="I928" s="610"/>
      <c r="J928" s="610"/>
      <c r="K928" s="610"/>
      <c r="L928" s="610"/>
      <c r="M928" s="610"/>
      <c r="N928" s="610"/>
      <c r="O928" s="610"/>
      <c r="P928" s="610"/>
      <c r="Q928" s="610"/>
    </row>
    <row r="929" ht="25.15" customHeight="true" x14ac:dyDescent="0.2">
      <c r="C929" s="610"/>
      <c r="D929" s="610"/>
      <c r="E929" s="610"/>
      <c r="F929" s="610"/>
      <c r="G929" s="610"/>
      <c r="H929" s="610"/>
      <c r="I929" s="610"/>
      <c r="J929" s="610"/>
      <c r="K929" s="610"/>
      <c r="L929" s="610"/>
      <c r="M929" s="610"/>
      <c r="N929" s="610"/>
      <c r="O929" s="610"/>
      <c r="P929" s="610"/>
      <c r="Q929" s="610"/>
    </row>
    <row r="930" ht="25.15" customHeight="true" x14ac:dyDescent="0.2">
      <c r="C930" s="610"/>
      <c r="D930" s="610"/>
      <c r="E930" s="610"/>
      <c r="F930" s="610"/>
      <c r="G930" s="610"/>
      <c r="H930" s="610"/>
      <c r="I930" s="610"/>
      <c r="J930" s="610"/>
      <c r="K930" s="610"/>
      <c r="L930" s="610"/>
      <c r="M930" s="610"/>
      <c r="N930" s="610"/>
      <c r="O930" s="610"/>
      <c r="P930" s="610"/>
      <c r="Q930" s="610"/>
    </row>
    <row r="931" ht="25.15" customHeight="true" x14ac:dyDescent="0.2">
      <c r="C931" s="610"/>
      <c r="D931" s="610"/>
      <c r="E931" s="610"/>
      <c r="F931" s="610"/>
      <c r="G931" s="610"/>
      <c r="H931" s="610"/>
      <c r="I931" s="610"/>
      <c r="J931" s="610"/>
      <c r="K931" s="610"/>
      <c r="L931" s="610"/>
      <c r="M931" s="610"/>
      <c r="N931" s="610"/>
      <c r="O931" s="610"/>
      <c r="P931" s="610"/>
      <c r="Q931" s="610"/>
    </row>
    <row r="932" ht="25.15" customHeight="true" x14ac:dyDescent="0.2">
      <c r="C932" s="610"/>
      <c r="D932" s="610"/>
      <c r="E932" s="610"/>
      <c r="F932" s="610"/>
      <c r="G932" s="610"/>
      <c r="H932" s="610"/>
      <c r="I932" s="610"/>
      <c r="J932" s="610"/>
      <c r="K932" s="610"/>
      <c r="L932" s="610"/>
      <c r="M932" s="610"/>
      <c r="N932" s="610"/>
      <c r="O932" s="610"/>
      <c r="P932" s="610"/>
      <c r="Q932" s="610"/>
    </row>
    <row r="933" ht="25.15" customHeight="true" x14ac:dyDescent="0.2">
      <c r="C933" s="610"/>
      <c r="D933" s="610"/>
      <c r="E933" s="610"/>
      <c r="F933" s="610"/>
      <c r="G933" s="610"/>
      <c r="H933" s="610"/>
      <c r="I933" s="610"/>
      <c r="J933" s="610"/>
      <c r="K933" s="610"/>
      <c r="L933" s="610"/>
      <c r="M933" s="610"/>
      <c r="N933" s="610"/>
      <c r="O933" s="610"/>
      <c r="P933" s="610"/>
      <c r="Q933" s="610"/>
    </row>
    <row r="934" ht="25.15" customHeight="true" x14ac:dyDescent="0.2">
      <c r="C934" s="610"/>
      <c r="D934" s="610"/>
      <c r="E934" s="610"/>
      <c r="F934" s="610"/>
      <c r="G934" s="610"/>
      <c r="H934" s="610"/>
      <c r="I934" s="610"/>
      <c r="J934" s="610"/>
      <c r="K934" s="610"/>
      <c r="L934" s="610"/>
      <c r="M934" s="610"/>
      <c r="N934" s="610"/>
      <c r="O934" s="610"/>
      <c r="P934" s="610"/>
      <c r="Q934" s="610"/>
    </row>
    <row r="935" ht="25.15" customHeight="true" x14ac:dyDescent="0.2">
      <c r="C935" s="610"/>
      <c r="D935" s="610"/>
      <c r="E935" s="610"/>
      <c r="F935" s="610"/>
      <c r="G935" s="610"/>
      <c r="H935" s="610"/>
      <c r="I935" s="610"/>
      <c r="J935" s="610"/>
      <c r="K935" s="610"/>
      <c r="L935" s="610"/>
      <c r="M935" s="610"/>
      <c r="N935" s="610"/>
      <c r="O935" s="610"/>
      <c r="P935" s="610"/>
      <c r="Q935" s="610"/>
    </row>
    <row r="936" ht="25.15" customHeight="true" x14ac:dyDescent="0.2">
      <c r="C936" s="610"/>
      <c r="D936" s="610"/>
      <c r="E936" s="610"/>
      <c r="F936" s="610"/>
      <c r="G936" s="610"/>
      <c r="H936" s="610"/>
      <c r="I936" s="610"/>
      <c r="J936" s="610"/>
      <c r="K936" s="610"/>
      <c r="L936" s="610"/>
      <c r="M936" s="610"/>
      <c r="N936" s="610"/>
      <c r="O936" s="610"/>
      <c r="P936" s="610"/>
      <c r="Q936" s="610"/>
    </row>
    <row r="937" ht="25.15" customHeight="true" x14ac:dyDescent="0.2">
      <c r="C937" s="610"/>
      <c r="D937" s="610"/>
      <c r="E937" s="610"/>
      <c r="F937" s="610"/>
      <c r="G937" s="610"/>
      <c r="H937" s="610"/>
      <c r="I937" s="610"/>
      <c r="J937" s="610"/>
      <c r="K937" s="610"/>
      <c r="L937" s="610"/>
      <c r="M937" s="610"/>
      <c r="N937" s="610"/>
      <c r="O937" s="610"/>
      <c r="P937" s="610"/>
      <c r="Q937" s="610"/>
    </row>
    <row r="938" ht="25.15" customHeight="true" x14ac:dyDescent="0.2">
      <c r="C938" s="610"/>
      <c r="D938" s="610"/>
      <c r="E938" s="610"/>
      <c r="F938" s="610"/>
      <c r="G938" s="610"/>
      <c r="H938" s="610"/>
      <c r="I938" s="610"/>
      <c r="J938" s="610"/>
      <c r="K938" s="610"/>
      <c r="L938" s="610"/>
      <c r="M938" s="610"/>
      <c r="N938" s="610"/>
      <c r="O938" s="610"/>
      <c r="P938" s="610"/>
      <c r="Q938" s="610"/>
    </row>
    <row r="939" ht="25.15" customHeight="true" x14ac:dyDescent="0.2">
      <c r="C939" s="610"/>
      <c r="D939" s="610"/>
      <c r="E939" s="610"/>
      <c r="F939" s="610"/>
      <c r="G939" s="610"/>
      <c r="H939" s="610"/>
      <c r="I939" s="610"/>
      <c r="J939" s="610"/>
      <c r="K939" s="610"/>
      <c r="L939" s="610"/>
      <c r="M939" s="610"/>
      <c r="N939" s="610"/>
      <c r="O939" s="610"/>
      <c r="P939" s="610"/>
      <c r="Q939" s="610"/>
    </row>
    <row r="940" ht="25.15" customHeight="true" x14ac:dyDescent="0.2">
      <c r="C940" s="610"/>
      <c r="D940" s="610"/>
      <c r="E940" s="610"/>
      <c r="F940" s="610"/>
      <c r="G940" s="610"/>
      <c r="H940" s="610"/>
      <c r="I940" s="610"/>
      <c r="J940" s="610"/>
      <c r="K940" s="610"/>
      <c r="L940" s="610"/>
      <c r="M940" s="610"/>
      <c r="N940" s="610"/>
      <c r="O940" s="610"/>
      <c r="P940" s="610"/>
      <c r="Q940" s="610"/>
    </row>
    <row r="941" ht="25.15" customHeight="true" x14ac:dyDescent="0.2">
      <c r="C941" s="610"/>
      <c r="D941" s="610"/>
      <c r="E941" s="610"/>
      <c r="F941" s="610"/>
      <c r="G941" s="610"/>
      <c r="H941" s="610"/>
      <c r="I941" s="610"/>
      <c r="J941" s="610"/>
      <c r="K941" s="610"/>
      <c r="L941" s="610"/>
      <c r="M941" s="610"/>
      <c r="N941" s="610"/>
      <c r="O941" s="610"/>
      <c r="P941" s="610"/>
      <c r="Q941" s="610"/>
    </row>
    <row r="942" ht="25.15" customHeight="true" x14ac:dyDescent="0.2">
      <c r="C942" s="610"/>
      <c r="D942" s="610"/>
      <c r="E942" s="610"/>
      <c r="F942" s="610"/>
      <c r="G942" s="610"/>
      <c r="H942" s="610"/>
      <c r="I942" s="610"/>
      <c r="J942" s="610"/>
      <c r="K942" s="610"/>
      <c r="L942" s="610"/>
      <c r="M942" s="610"/>
      <c r="N942" s="610"/>
      <c r="O942" s="610"/>
      <c r="P942" s="610"/>
      <c r="Q942" s="610"/>
    </row>
    <row r="943" ht="25.15" customHeight="true" x14ac:dyDescent="0.2">
      <c r="C943" s="610"/>
      <c r="D943" s="610"/>
      <c r="E943" s="610"/>
      <c r="F943" s="610"/>
      <c r="G943" s="610"/>
      <c r="H943" s="610"/>
      <c r="I943" s="610"/>
      <c r="J943" s="610"/>
      <c r="K943" s="610"/>
      <c r="L943" s="610"/>
      <c r="M943" s="610"/>
      <c r="N943" s="610"/>
      <c r="O943" s="610"/>
      <c r="P943" s="610"/>
      <c r="Q943" s="610"/>
    </row>
    <row r="944" ht="25.15" customHeight="true" x14ac:dyDescent="0.2">
      <c r="C944" s="610"/>
      <c r="D944" s="610"/>
      <c r="E944" s="610"/>
      <c r="F944" s="610"/>
      <c r="G944" s="610"/>
      <c r="H944" s="610"/>
      <c r="I944" s="610"/>
      <c r="J944" s="610"/>
      <c r="K944" s="610"/>
      <c r="L944" s="610"/>
      <c r="M944" s="610"/>
      <c r="N944" s="610"/>
      <c r="O944" s="610"/>
      <c r="P944" s="610"/>
      <c r="Q944" s="610"/>
    </row>
    <row r="945" ht="25.15" customHeight="true" x14ac:dyDescent="0.2">
      <c r="C945" s="610"/>
      <c r="D945" s="610"/>
      <c r="E945" s="610"/>
      <c r="F945" s="610"/>
      <c r="G945" s="610"/>
      <c r="H945" s="610"/>
      <c r="I945" s="610"/>
      <c r="J945" s="610"/>
      <c r="K945" s="610"/>
      <c r="L945" s="610"/>
      <c r="M945" s="610"/>
      <c r="N945" s="610"/>
      <c r="O945" s="610"/>
      <c r="P945" s="610"/>
      <c r="Q945" s="610"/>
    </row>
    <row r="946" ht="25.15" customHeight="true" x14ac:dyDescent="0.2">
      <c r="C946" s="610"/>
      <c r="D946" s="610"/>
      <c r="E946" s="610"/>
      <c r="F946" s="610"/>
      <c r="G946" s="610"/>
      <c r="H946" s="610"/>
      <c r="I946" s="610"/>
      <c r="J946" s="610"/>
      <c r="K946" s="610"/>
      <c r="L946" s="610"/>
      <c r="M946" s="610"/>
      <c r="N946" s="610"/>
      <c r="O946" s="610"/>
      <c r="P946" s="610"/>
      <c r="Q946" s="610"/>
    </row>
    <row r="947" ht="25.15" customHeight="true" x14ac:dyDescent="0.2">
      <c r="C947" s="610"/>
      <c r="D947" s="610"/>
      <c r="E947" s="610"/>
      <c r="F947" s="610"/>
      <c r="G947" s="610"/>
      <c r="H947" s="610"/>
      <c r="I947" s="610"/>
      <c r="J947" s="610"/>
      <c r="K947" s="610"/>
      <c r="L947" s="610"/>
      <c r="M947" s="610"/>
      <c r="N947" s="610"/>
      <c r="O947" s="610"/>
      <c r="P947" s="610"/>
      <c r="Q947" s="610"/>
    </row>
    <row r="948" ht="25.15" customHeight="true" x14ac:dyDescent="0.2">
      <c r="C948" s="610"/>
      <c r="D948" s="610"/>
      <c r="E948" s="610"/>
      <c r="F948" s="610"/>
      <c r="G948" s="610"/>
      <c r="H948" s="610"/>
      <c r="I948" s="610"/>
      <c r="J948" s="610"/>
      <c r="K948" s="610"/>
      <c r="L948" s="610"/>
      <c r="M948" s="610"/>
      <c r="N948" s="610"/>
      <c r="O948" s="610"/>
      <c r="P948" s="610"/>
      <c r="Q948" s="610"/>
    </row>
    <row r="949" ht="25.15" customHeight="true" x14ac:dyDescent="0.2">
      <c r="C949" s="610"/>
      <c r="D949" s="610"/>
      <c r="E949" s="610"/>
      <c r="F949" s="610"/>
      <c r="G949" s="610"/>
      <c r="H949" s="610"/>
      <c r="I949" s="610"/>
      <c r="J949" s="610"/>
      <c r="K949" s="610"/>
      <c r="L949" s="610"/>
      <c r="M949" s="610"/>
      <c r="N949" s="610"/>
      <c r="O949" s="610"/>
      <c r="P949" s="610"/>
      <c r="Q949" s="610"/>
    </row>
    <row r="950" ht="25.15" customHeight="true" x14ac:dyDescent="0.2">
      <c r="C950" s="610"/>
      <c r="D950" s="610"/>
      <c r="E950" s="610"/>
      <c r="F950" s="610"/>
      <c r="G950" s="610"/>
      <c r="H950" s="610"/>
      <c r="I950" s="610"/>
      <c r="J950" s="610"/>
      <c r="K950" s="610"/>
      <c r="L950" s="610"/>
      <c r="M950" s="610"/>
      <c r="N950" s="610"/>
      <c r="O950" s="610"/>
      <c r="P950" s="610"/>
      <c r="Q950" s="610"/>
    </row>
    <row r="951" ht="25.15" customHeight="true" x14ac:dyDescent="0.2">
      <c r="C951" s="610"/>
      <c r="D951" s="610"/>
      <c r="E951" s="610"/>
      <c r="F951" s="610"/>
      <c r="G951" s="610"/>
      <c r="H951" s="610"/>
      <c r="I951" s="610"/>
      <c r="J951" s="610"/>
      <c r="K951" s="610"/>
      <c r="L951" s="610"/>
      <c r="M951" s="610"/>
      <c r="N951" s="610"/>
      <c r="O951" s="610"/>
      <c r="P951" s="610"/>
      <c r="Q951" s="610"/>
    </row>
    <row r="952" ht="25.15" customHeight="true" x14ac:dyDescent="0.2">
      <c r="C952" s="610"/>
      <c r="D952" s="610"/>
      <c r="E952" s="610"/>
      <c r="F952" s="610"/>
      <c r="G952" s="610"/>
      <c r="H952" s="610"/>
      <c r="I952" s="610"/>
      <c r="J952" s="610"/>
      <c r="K952" s="610"/>
      <c r="L952" s="610"/>
      <c r="M952" s="610"/>
      <c r="N952" s="610"/>
      <c r="O952" s="610"/>
      <c r="P952" s="610"/>
      <c r="Q952" s="610"/>
    </row>
    <row r="953" ht="25.15" customHeight="true" x14ac:dyDescent="0.2">
      <c r="C953" s="610"/>
      <c r="D953" s="610"/>
      <c r="E953" s="610"/>
      <c r="F953" s="610"/>
      <c r="G953" s="610"/>
      <c r="H953" s="610"/>
      <c r="I953" s="610"/>
      <c r="J953" s="610"/>
      <c r="K953" s="610"/>
      <c r="L953" s="610"/>
      <c r="M953" s="610"/>
      <c r="N953" s="610"/>
      <c r="O953" s="610"/>
      <c r="P953" s="610"/>
      <c r="Q953" s="610"/>
    </row>
    <row r="954" ht="25.15" customHeight="true" x14ac:dyDescent="0.2">
      <c r="C954" s="610"/>
      <c r="D954" s="610"/>
      <c r="E954" s="610"/>
      <c r="F954" s="610"/>
      <c r="G954" s="610"/>
      <c r="H954" s="610"/>
      <c r="I954" s="610"/>
      <c r="J954" s="610"/>
      <c r="K954" s="610"/>
      <c r="L954" s="610"/>
      <c r="M954" s="610"/>
      <c r="N954" s="610"/>
      <c r="O954" s="610"/>
      <c r="P954" s="610"/>
      <c r="Q954" s="610"/>
    </row>
    <row r="955" ht="25.15" customHeight="true" x14ac:dyDescent="0.2">
      <c r="C955" s="610"/>
      <c r="D955" s="610"/>
      <c r="E955" s="610"/>
      <c r="F955" s="610"/>
      <c r="G955" s="610"/>
      <c r="H955" s="610"/>
      <c r="I955" s="610"/>
      <c r="J955" s="610"/>
      <c r="K955" s="610"/>
      <c r="L955" s="610"/>
      <c r="M955" s="610"/>
      <c r="N955" s="610"/>
      <c r="O955" s="610"/>
      <c r="P955" s="610"/>
      <c r="Q955" s="610"/>
    </row>
    <row r="956" ht="25.15" customHeight="true" x14ac:dyDescent="0.2">
      <c r="C956" s="610"/>
      <c r="D956" s="610"/>
      <c r="E956" s="610"/>
      <c r="F956" s="610"/>
      <c r="G956" s="610"/>
      <c r="H956" s="610"/>
      <c r="I956" s="610"/>
      <c r="J956" s="610"/>
      <c r="K956" s="610"/>
      <c r="L956" s="610"/>
      <c r="M956" s="610"/>
      <c r="N956" s="610"/>
      <c r="O956" s="610"/>
      <c r="P956" s="610"/>
      <c r="Q956" s="610"/>
    </row>
    <row r="957" ht="25.15" customHeight="true" x14ac:dyDescent="0.2">
      <c r="C957" s="610"/>
      <c r="D957" s="610"/>
      <c r="E957" s="610"/>
      <c r="F957" s="610"/>
      <c r="G957" s="610"/>
      <c r="H957" s="610"/>
      <c r="I957" s="610"/>
      <c r="J957" s="610"/>
      <c r="K957" s="610"/>
      <c r="L957" s="610"/>
      <c r="M957" s="610"/>
      <c r="N957" s="610"/>
      <c r="O957" s="610"/>
      <c r="P957" s="610"/>
      <c r="Q957" s="610"/>
    </row>
    <row r="958" ht="25.15" customHeight="true" x14ac:dyDescent="0.2">
      <c r="C958" s="610"/>
      <c r="D958" s="610"/>
      <c r="E958" s="610"/>
      <c r="F958" s="610"/>
      <c r="G958" s="610"/>
      <c r="H958" s="610"/>
      <c r="I958" s="610"/>
      <c r="J958" s="610"/>
      <c r="K958" s="610"/>
      <c r="L958" s="610"/>
      <c r="M958" s="610"/>
      <c r="N958" s="610"/>
      <c r="O958" s="610"/>
      <c r="P958" s="610"/>
      <c r="Q958" s="610"/>
    </row>
    <row r="959" ht="25.15" customHeight="true" x14ac:dyDescent="0.2">
      <c r="C959" s="610"/>
      <c r="D959" s="610"/>
      <c r="E959" s="610"/>
      <c r="F959" s="610"/>
      <c r="G959" s="610"/>
      <c r="H959" s="610"/>
      <c r="I959" s="610"/>
      <c r="J959" s="610"/>
      <c r="K959" s="610"/>
      <c r="L959" s="610"/>
      <c r="M959" s="610"/>
      <c r="N959" s="610"/>
      <c r="O959" s="610"/>
      <c r="P959" s="610"/>
      <c r="Q959" s="610"/>
    </row>
    <row r="960" ht="25.15" customHeight="true" x14ac:dyDescent="0.2">
      <c r="C960" s="610"/>
      <c r="D960" s="610"/>
      <c r="E960" s="610"/>
      <c r="F960" s="610"/>
      <c r="G960" s="610"/>
      <c r="H960" s="610"/>
      <c r="I960" s="610"/>
      <c r="J960" s="610"/>
      <c r="K960" s="610"/>
      <c r="L960" s="610"/>
      <c r="M960" s="610"/>
      <c r="N960" s="610"/>
      <c r="O960" s="610"/>
      <c r="P960" s="610"/>
      <c r="Q960" s="610"/>
    </row>
    <row r="961" ht="25.15" customHeight="true" x14ac:dyDescent="0.2">
      <c r="C961" s="610"/>
      <c r="D961" s="610"/>
      <c r="E961" s="610"/>
      <c r="F961" s="610"/>
      <c r="G961" s="610"/>
      <c r="H961" s="610"/>
      <c r="I961" s="610"/>
      <c r="J961" s="610"/>
      <c r="K961" s="610"/>
      <c r="L961" s="610"/>
      <c r="M961" s="610"/>
      <c r="N961" s="610"/>
      <c r="O961" s="610"/>
      <c r="P961" s="610"/>
      <c r="Q961" s="610"/>
    </row>
    <row r="962" ht="25.15" customHeight="true" x14ac:dyDescent="0.2">
      <c r="C962" s="610"/>
      <c r="D962" s="610"/>
      <c r="E962" s="610"/>
      <c r="F962" s="610"/>
      <c r="G962" s="610"/>
      <c r="H962" s="610"/>
      <c r="I962" s="610"/>
      <c r="J962" s="610"/>
      <c r="K962" s="610"/>
      <c r="L962" s="610"/>
      <c r="M962" s="610"/>
      <c r="N962" s="610"/>
      <c r="O962" s="610"/>
      <c r="P962" s="610"/>
      <c r="Q962" s="610"/>
    </row>
    <row r="963" ht="25.15" customHeight="true" x14ac:dyDescent="0.2">
      <c r="C963" s="610"/>
      <c r="D963" s="610"/>
      <c r="E963" s="610"/>
      <c r="F963" s="610"/>
      <c r="G963" s="610"/>
      <c r="H963" s="610"/>
      <c r="I963" s="610"/>
      <c r="J963" s="610"/>
      <c r="K963" s="610"/>
      <c r="L963" s="610"/>
      <c r="M963" s="610"/>
      <c r="N963" s="610"/>
      <c r="O963" s="610"/>
      <c r="P963" s="610"/>
      <c r="Q963" s="610"/>
    </row>
    <row r="964" ht="25.15" customHeight="true" x14ac:dyDescent="0.2">
      <c r="C964" s="610"/>
      <c r="D964" s="610"/>
      <c r="E964" s="610"/>
      <c r="F964" s="610"/>
      <c r="G964" s="610"/>
      <c r="H964" s="610"/>
      <c r="I964" s="610"/>
      <c r="J964" s="610"/>
      <c r="K964" s="610"/>
      <c r="L964" s="610"/>
      <c r="M964" s="610"/>
      <c r="N964" s="610"/>
      <c r="O964" s="610"/>
      <c r="P964" s="610"/>
      <c r="Q964" s="610"/>
    </row>
    <row r="965" ht="25.15" customHeight="true" x14ac:dyDescent="0.2">
      <c r="C965" s="610"/>
      <c r="D965" s="610"/>
      <c r="E965" s="610"/>
      <c r="F965" s="610"/>
      <c r="G965" s="610"/>
      <c r="H965" s="610"/>
      <c r="I965" s="610"/>
      <c r="J965" s="610"/>
      <c r="K965" s="610"/>
      <c r="L965" s="610"/>
      <c r="M965" s="610"/>
      <c r="N965" s="610"/>
      <c r="O965" s="610"/>
      <c r="P965" s="610"/>
      <c r="Q965" s="610"/>
    </row>
    <row r="966" ht="25.15" customHeight="true" x14ac:dyDescent="0.2">
      <c r="C966" s="610"/>
      <c r="D966" s="610"/>
      <c r="E966" s="610"/>
      <c r="F966" s="610"/>
      <c r="G966" s="610"/>
      <c r="H966" s="610"/>
      <c r="I966" s="610"/>
      <c r="J966" s="610"/>
      <c r="K966" s="610"/>
      <c r="L966" s="610"/>
      <c r="M966" s="610"/>
      <c r="N966" s="610"/>
      <c r="O966" s="610"/>
      <c r="P966" s="610"/>
      <c r="Q966" s="610"/>
    </row>
    <row r="967" ht="25.15" customHeight="true" x14ac:dyDescent="0.2">
      <c r="C967" s="610"/>
      <c r="D967" s="610"/>
      <c r="E967" s="610"/>
      <c r="F967" s="610"/>
      <c r="G967" s="610"/>
      <c r="H967" s="610"/>
      <c r="I967" s="610"/>
      <c r="J967" s="610"/>
      <c r="K967" s="610"/>
      <c r="L967" s="610"/>
      <c r="M967" s="610"/>
      <c r="N967" s="610"/>
      <c r="O967" s="610"/>
      <c r="P967" s="610"/>
      <c r="Q967" s="610"/>
    </row>
    <row r="968" ht="25.15" customHeight="true" x14ac:dyDescent="0.2">
      <c r="C968" s="610"/>
      <c r="D968" s="610"/>
      <c r="E968" s="610"/>
      <c r="F968" s="610"/>
      <c r="G968" s="610"/>
      <c r="H968" s="610"/>
      <c r="I968" s="610"/>
      <c r="J968" s="610"/>
      <c r="K968" s="610"/>
      <c r="L968" s="610"/>
      <c r="M968" s="610"/>
      <c r="N968" s="610"/>
      <c r="O968" s="610"/>
      <c r="P968" s="610"/>
      <c r="Q968" s="610"/>
    </row>
    <row r="969" ht="25.15" customHeight="true" x14ac:dyDescent="0.2">
      <c r="C969" s="610"/>
      <c r="D969" s="610"/>
      <c r="E969" s="610"/>
      <c r="F969" s="610"/>
      <c r="G969" s="610"/>
      <c r="H969" s="610"/>
      <c r="I969" s="610"/>
      <c r="J969" s="610"/>
      <c r="K969" s="610"/>
      <c r="L969" s="610"/>
      <c r="M969" s="610"/>
      <c r="N969" s="610"/>
      <c r="O969" s="610"/>
      <c r="P969" s="610"/>
      <c r="Q969" s="610"/>
    </row>
    <row r="970" ht="25.15" customHeight="true" x14ac:dyDescent="0.2">
      <c r="C970" s="610"/>
      <c r="D970" s="610"/>
      <c r="E970" s="610"/>
      <c r="F970" s="610"/>
      <c r="G970" s="610"/>
      <c r="H970" s="610"/>
      <c r="I970" s="610"/>
      <c r="J970" s="610"/>
      <c r="K970" s="610"/>
      <c r="L970" s="610"/>
      <c r="M970" s="610"/>
      <c r="N970" s="610"/>
      <c r="O970" s="610"/>
      <c r="P970" s="610"/>
      <c r="Q970" s="610"/>
    </row>
    <row r="971" ht="25.15" customHeight="true" x14ac:dyDescent="0.2">
      <c r="C971" s="610"/>
      <c r="D971" s="610"/>
      <c r="E971" s="610"/>
      <c r="F971" s="610"/>
      <c r="G971" s="610"/>
      <c r="H971" s="610"/>
      <c r="I971" s="610"/>
      <c r="J971" s="610"/>
      <c r="K971" s="610"/>
      <c r="L971" s="610"/>
      <c r="M971" s="610"/>
      <c r="N971" s="610"/>
      <c r="O971" s="610"/>
      <c r="P971" s="610"/>
      <c r="Q971" s="610"/>
    </row>
    <row r="972" ht="25.15" customHeight="true" x14ac:dyDescent="0.2">
      <c r="C972" s="610"/>
      <c r="D972" s="610"/>
      <c r="E972" s="610"/>
      <c r="F972" s="610"/>
      <c r="G972" s="610"/>
      <c r="H972" s="610"/>
      <c r="I972" s="610"/>
      <c r="J972" s="610"/>
      <c r="K972" s="610"/>
      <c r="L972" s="610"/>
      <c r="M972" s="610"/>
      <c r="N972" s="610"/>
      <c r="O972" s="610"/>
      <c r="P972" s="610"/>
      <c r="Q972" s="610"/>
    </row>
    <row r="973" ht="25.15" customHeight="true" x14ac:dyDescent="0.2">
      <c r="C973" s="610"/>
      <c r="D973" s="610"/>
      <c r="E973" s="610"/>
      <c r="F973" s="610"/>
      <c r="G973" s="610"/>
      <c r="H973" s="610"/>
      <c r="I973" s="610"/>
      <c r="J973" s="610"/>
      <c r="K973" s="610"/>
      <c r="L973" s="610"/>
      <c r="M973" s="610"/>
      <c r="N973" s="610"/>
      <c r="O973" s="610"/>
      <c r="P973" s="610"/>
      <c r="Q973" s="610"/>
    </row>
    <row r="974" ht="25.15" customHeight="true" x14ac:dyDescent="0.2">
      <c r="C974" s="610"/>
      <c r="D974" s="610"/>
      <c r="E974" s="610"/>
      <c r="F974" s="610"/>
      <c r="G974" s="610"/>
      <c r="H974" s="610"/>
      <c r="I974" s="610"/>
      <c r="J974" s="610"/>
      <c r="K974" s="610"/>
      <c r="L974" s="610"/>
      <c r="M974" s="610"/>
      <c r="N974" s="610"/>
      <c r="O974" s="610"/>
      <c r="P974" s="610"/>
      <c r="Q974" s="610"/>
    </row>
    <row r="975" ht="25.15" customHeight="true" x14ac:dyDescent="0.2">
      <c r="C975" s="610"/>
      <c r="D975" s="610"/>
      <c r="E975" s="610"/>
      <c r="F975" s="610"/>
      <c r="G975" s="610"/>
      <c r="H975" s="610"/>
      <c r="I975" s="610"/>
      <c r="J975" s="610"/>
      <c r="K975" s="610"/>
      <c r="L975" s="610"/>
      <c r="M975" s="610"/>
      <c r="N975" s="610"/>
      <c r="O975" s="610"/>
      <c r="P975" s="610"/>
      <c r="Q975" s="610"/>
    </row>
    <row r="976" ht="25.15" customHeight="true" x14ac:dyDescent="0.2">
      <c r="C976" s="610"/>
      <c r="D976" s="610"/>
      <c r="E976" s="610"/>
      <c r="F976" s="610"/>
      <c r="G976" s="610"/>
      <c r="H976" s="610"/>
      <c r="I976" s="610"/>
      <c r="J976" s="610"/>
      <c r="K976" s="610"/>
      <c r="L976" s="610"/>
      <c r="M976" s="610"/>
      <c r="N976" s="610"/>
      <c r="O976" s="610"/>
      <c r="P976" s="610"/>
      <c r="Q976" s="610"/>
    </row>
    <row r="977" ht="25.15" customHeight="true" x14ac:dyDescent="0.2">
      <c r="C977" s="610"/>
      <c r="D977" s="610"/>
      <c r="E977" s="610"/>
      <c r="F977" s="610"/>
      <c r="G977" s="610"/>
      <c r="H977" s="610"/>
      <c r="I977" s="610"/>
      <c r="J977" s="610"/>
      <c r="K977" s="610"/>
      <c r="L977" s="610"/>
      <c r="M977" s="610"/>
      <c r="N977" s="610"/>
      <c r="O977" s="610"/>
      <c r="P977" s="610"/>
      <c r="Q977" s="610"/>
    </row>
    <row r="978" ht="25.15" customHeight="true" x14ac:dyDescent="0.2">
      <c r="C978" s="610"/>
      <c r="D978" s="610"/>
      <c r="E978" s="610"/>
      <c r="F978" s="610"/>
      <c r="G978" s="610"/>
      <c r="H978" s="610"/>
      <c r="I978" s="610"/>
      <c r="J978" s="610"/>
      <c r="K978" s="610"/>
      <c r="L978" s="610"/>
      <c r="M978" s="610"/>
      <c r="N978" s="610"/>
      <c r="O978" s="610"/>
      <c r="P978" s="610"/>
      <c r="Q978" s="610"/>
    </row>
    <row r="979" ht="25.15" customHeight="true" x14ac:dyDescent="0.2">
      <c r="C979" s="610"/>
      <c r="D979" s="610"/>
      <c r="E979" s="610"/>
      <c r="F979" s="610"/>
      <c r="G979" s="610"/>
      <c r="H979" s="610"/>
      <c r="I979" s="610"/>
      <c r="J979" s="610"/>
      <c r="K979" s="610"/>
      <c r="L979" s="610"/>
      <c r="M979" s="610"/>
      <c r="N979" s="610"/>
      <c r="O979" s="610"/>
      <c r="P979" s="610"/>
      <c r="Q979" s="610"/>
    </row>
    <row r="980" ht="25.15" customHeight="true" x14ac:dyDescent="0.2">
      <c r="C980" s="610"/>
      <c r="D980" s="610"/>
      <c r="E980" s="610"/>
      <c r="F980" s="610"/>
      <c r="G980" s="610"/>
      <c r="H980" s="610"/>
      <c r="I980" s="610"/>
      <c r="J980" s="610"/>
      <c r="K980" s="610"/>
      <c r="L980" s="610"/>
      <c r="M980" s="610"/>
      <c r="N980" s="610"/>
      <c r="O980" s="610"/>
      <c r="P980" s="610"/>
      <c r="Q980" s="610"/>
    </row>
    <row r="981" ht="25.15" customHeight="true" x14ac:dyDescent="0.2">
      <c r="C981" s="610"/>
      <c r="D981" s="610"/>
      <c r="E981" s="610"/>
      <c r="F981" s="610"/>
      <c r="G981" s="610"/>
      <c r="H981" s="610"/>
      <c r="I981" s="610"/>
      <c r="J981" s="610"/>
      <c r="K981" s="610"/>
      <c r="L981" s="610"/>
      <c r="M981" s="610"/>
      <c r="N981" s="610"/>
      <c r="O981" s="610"/>
      <c r="P981" s="610"/>
      <c r="Q981" s="610"/>
    </row>
    <row r="982" ht="25.15" customHeight="true" x14ac:dyDescent="0.2">
      <c r="C982" s="610"/>
      <c r="D982" s="610"/>
      <c r="E982" s="610"/>
      <c r="F982" s="610"/>
      <c r="G982" s="610"/>
      <c r="H982" s="610"/>
      <c r="I982" s="610"/>
      <c r="J982" s="610"/>
      <c r="K982" s="610"/>
      <c r="L982" s="610"/>
      <c r="M982" s="610"/>
      <c r="N982" s="610"/>
      <c r="O982" s="610"/>
      <c r="P982" s="610"/>
      <c r="Q982" s="610"/>
    </row>
    <row r="983" ht="25.15" customHeight="true" x14ac:dyDescent="0.2">
      <c r="C983" s="610"/>
      <c r="D983" s="610"/>
      <c r="E983" s="610"/>
      <c r="F983" s="610"/>
      <c r="G983" s="610"/>
      <c r="H983" s="610"/>
      <c r="I983" s="610"/>
      <c r="J983" s="610"/>
      <c r="K983" s="610"/>
      <c r="L983" s="610"/>
      <c r="M983" s="610"/>
      <c r="N983" s="610"/>
      <c r="O983" s="610"/>
      <c r="P983" s="610"/>
      <c r="Q983" s="610"/>
    </row>
    <row r="984" ht="25.15" customHeight="true" x14ac:dyDescent="0.2">
      <c r="C984" s="610"/>
      <c r="D984" s="610"/>
      <c r="E984" s="610"/>
      <c r="F984" s="610"/>
      <c r="G984" s="610"/>
      <c r="H984" s="610"/>
      <c r="I984" s="610"/>
      <c r="J984" s="610"/>
      <c r="K984" s="610"/>
      <c r="L984" s="610"/>
      <c r="M984" s="610"/>
      <c r="N984" s="610"/>
      <c r="O984" s="610"/>
      <c r="P984" s="610"/>
      <c r="Q984" s="610"/>
    </row>
    <row r="985" ht="25.15" customHeight="true" x14ac:dyDescent="0.2">
      <c r="C985" s="610"/>
      <c r="D985" s="610"/>
      <c r="E985" s="610"/>
      <c r="F985" s="610"/>
      <c r="G985" s="610"/>
      <c r="H985" s="610"/>
      <c r="I985" s="610"/>
      <c r="J985" s="610"/>
      <c r="K985" s="610"/>
      <c r="L985" s="610"/>
      <c r="M985" s="610"/>
      <c r="N985" s="610"/>
      <c r="O985" s="610"/>
      <c r="P985" s="610"/>
      <c r="Q985" s="610"/>
    </row>
    <row r="986" ht="25.15" customHeight="true" x14ac:dyDescent="0.2">
      <c r="C986" s="610"/>
      <c r="D986" s="610"/>
      <c r="E986" s="610"/>
      <c r="F986" s="610"/>
      <c r="G986" s="610"/>
      <c r="H986" s="610"/>
      <c r="I986" s="610"/>
      <c r="J986" s="610"/>
      <c r="K986" s="610"/>
      <c r="L986" s="610"/>
      <c r="M986" s="610"/>
      <c r="N986" s="610"/>
      <c r="O986" s="610"/>
      <c r="P986" s="610"/>
      <c r="Q986" s="610"/>
    </row>
    <row r="987" ht="25.15" customHeight="true" x14ac:dyDescent="0.2">
      <c r="C987" s="610"/>
      <c r="D987" s="610"/>
      <c r="E987" s="610"/>
      <c r="F987" s="610"/>
      <c r="G987" s="610"/>
      <c r="H987" s="610"/>
      <c r="I987" s="610"/>
      <c r="J987" s="610"/>
      <c r="K987" s="610"/>
      <c r="L987" s="610"/>
      <c r="M987" s="610"/>
      <c r="N987" s="610"/>
      <c r="O987" s="610"/>
      <c r="P987" s="610"/>
      <c r="Q987" s="610"/>
    </row>
    <row r="988" ht="25.15" customHeight="true" x14ac:dyDescent="0.2">
      <c r="C988" s="610"/>
      <c r="D988" s="610"/>
      <c r="E988" s="610"/>
      <c r="F988" s="610"/>
      <c r="G988" s="610"/>
      <c r="H988" s="610"/>
      <c r="I988" s="610"/>
      <c r="J988" s="610"/>
      <c r="K988" s="610"/>
      <c r="L988" s="610"/>
      <c r="M988" s="610"/>
      <c r="N988" s="610"/>
      <c r="O988" s="610"/>
      <c r="P988" s="610"/>
      <c r="Q988" s="610"/>
    </row>
    <row r="989" ht="25.15" customHeight="true" x14ac:dyDescent="0.2">
      <c r="C989" s="610"/>
      <c r="D989" s="610"/>
      <c r="E989" s="610"/>
      <c r="F989" s="610"/>
      <c r="G989" s="610"/>
      <c r="H989" s="610"/>
      <c r="I989" s="610"/>
      <c r="J989" s="610"/>
      <c r="K989" s="610"/>
      <c r="L989" s="610"/>
      <c r="M989" s="610"/>
      <c r="N989" s="610"/>
      <c r="O989" s="610"/>
      <c r="P989" s="610"/>
      <c r="Q989" s="610"/>
    </row>
    <row r="990" ht="25.15" customHeight="true" x14ac:dyDescent="0.2">
      <c r="C990" s="610"/>
      <c r="D990" s="610"/>
      <c r="E990" s="610"/>
      <c r="F990" s="610"/>
      <c r="G990" s="610"/>
      <c r="H990" s="610"/>
      <c r="I990" s="610"/>
      <c r="J990" s="610"/>
      <c r="K990" s="610"/>
      <c r="L990" s="610"/>
      <c r="M990" s="610"/>
      <c r="N990" s="610"/>
      <c r="O990" s="610"/>
      <c r="P990" s="610"/>
      <c r="Q990" s="610"/>
    </row>
    <row r="991" ht="25.15" customHeight="true" x14ac:dyDescent="0.2">
      <c r="C991" s="610"/>
      <c r="D991" s="610"/>
      <c r="E991" s="610"/>
      <c r="F991" s="610"/>
      <c r="G991" s="610"/>
      <c r="H991" s="610"/>
      <c r="I991" s="610"/>
      <c r="J991" s="610"/>
      <c r="K991" s="610"/>
      <c r="L991" s="610"/>
      <c r="M991" s="610"/>
      <c r="N991" s="610"/>
      <c r="O991" s="610"/>
      <c r="P991" s="610"/>
      <c r="Q991" s="610"/>
    </row>
    <row r="992" ht="25.15" customHeight="true" x14ac:dyDescent="0.2">
      <c r="C992" s="610"/>
      <c r="D992" s="610"/>
      <c r="E992" s="610"/>
      <c r="F992" s="610"/>
      <c r="G992" s="610"/>
      <c r="H992" s="610"/>
      <c r="I992" s="610"/>
      <c r="J992" s="610"/>
      <c r="K992" s="610"/>
      <c r="L992" s="610"/>
      <c r="M992" s="610"/>
      <c r="N992" s="610"/>
      <c r="O992" s="610"/>
      <c r="P992" s="610"/>
      <c r="Q992" s="610"/>
    </row>
    <row r="993" ht="25.15" customHeight="true" x14ac:dyDescent="0.2">
      <c r="C993" s="610"/>
      <c r="D993" s="610"/>
      <c r="E993" s="610"/>
      <c r="F993" s="610"/>
      <c r="G993" s="610"/>
      <c r="H993" s="610"/>
      <c r="I993" s="610"/>
      <c r="J993" s="610"/>
      <c r="K993" s="610"/>
      <c r="L993" s="610"/>
      <c r="M993" s="610"/>
      <c r="N993" s="610"/>
      <c r="O993" s="610"/>
      <c r="P993" s="610"/>
      <c r="Q993" s="610"/>
    </row>
    <row r="994" ht="25.15" customHeight="true" x14ac:dyDescent="0.2">
      <c r="C994" s="610"/>
      <c r="D994" s="610"/>
      <c r="E994" s="610"/>
      <c r="F994" s="610"/>
      <c r="G994" s="610"/>
      <c r="H994" s="610"/>
      <c r="I994" s="610"/>
      <c r="J994" s="610"/>
      <c r="K994" s="610"/>
      <c r="L994" s="610"/>
      <c r="M994" s="610"/>
      <c r="N994" s="610"/>
      <c r="O994" s="610"/>
      <c r="P994" s="610"/>
      <c r="Q994" s="610"/>
    </row>
    <row r="995" ht="25.15" customHeight="true" x14ac:dyDescent="0.2">
      <c r="C995" s="610"/>
      <c r="D995" s="610"/>
      <c r="E995" s="610"/>
      <c r="F995" s="610"/>
      <c r="G995" s="610"/>
      <c r="H995" s="610"/>
      <c r="I995" s="610"/>
      <c r="J995" s="610"/>
      <c r="K995" s="610"/>
      <c r="L995" s="610"/>
      <c r="M995" s="610"/>
      <c r="N995" s="610"/>
      <c r="O995" s="610"/>
      <c r="P995" s="610"/>
      <c r="Q995" s="610"/>
    </row>
    <row r="996" ht="25.15" customHeight="true" x14ac:dyDescent="0.2">
      <c r="C996" s="610"/>
      <c r="D996" s="610"/>
      <c r="E996" s="610"/>
      <c r="F996" s="610"/>
      <c r="G996" s="610"/>
      <c r="H996" s="610"/>
      <c r="I996" s="610"/>
      <c r="J996" s="610"/>
      <c r="K996" s="610"/>
      <c r="L996" s="610"/>
      <c r="M996" s="610"/>
      <c r="N996" s="610"/>
      <c r="O996" s="610"/>
      <c r="P996" s="610"/>
      <c r="Q996" s="610"/>
    </row>
    <row r="997" ht="25.15" customHeight="true" x14ac:dyDescent="0.2">
      <c r="C997" s="610"/>
      <c r="D997" s="610"/>
      <c r="E997" s="610"/>
      <c r="F997" s="610"/>
      <c r="G997" s="610"/>
      <c r="H997" s="610"/>
      <c r="I997" s="610"/>
      <c r="J997" s="610"/>
      <c r="K997" s="610"/>
      <c r="L997" s="610"/>
      <c r="M997" s="610"/>
      <c r="N997" s="610"/>
      <c r="O997" s="610"/>
      <c r="P997" s="610"/>
      <c r="Q997" s="610"/>
    </row>
    <row r="998" ht="25.15" customHeight="true" x14ac:dyDescent="0.2">
      <c r="C998" s="610"/>
      <c r="D998" s="610"/>
      <c r="E998" s="610"/>
      <c r="F998" s="610"/>
      <c r="G998" s="610"/>
      <c r="H998" s="610"/>
      <c r="I998" s="610"/>
      <c r="J998" s="610"/>
      <c r="K998" s="610"/>
      <c r="L998" s="610"/>
      <c r="M998" s="610"/>
      <c r="N998" s="610"/>
      <c r="O998" s="610"/>
      <c r="P998" s="610"/>
      <c r="Q998" s="610"/>
    </row>
    <row r="999" ht="25.15" customHeight="true" x14ac:dyDescent="0.2">
      <c r="C999" s="610"/>
      <c r="D999" s="610"/>
      <c r="E999" s="610"/>
      <c r="F999" s="610"/>
      <c r="G999" s="610"/>
      <c r="H999" s="610"/>
      <c r="I999" s="610"/>
      <c r="J999" s="610"/>
      <c r="K999" s="610"/>
      <c r="L999" s="610"/>
      <c r="M999" s="610"/>
      <c r="N999" s="610"/>
      <c r="O999" s="610"/>
      <c r="P999" s="610"/>
      <c r="Q999" s="610"/>
    </row>
    <row r="1000" ht="25.15" customHeight="true" x14ac:dyDescent="0.2">
      <c r="C1000" s="610"/>
      <c r="D1000" s="610"/>
      <c r="E1000" s="610"/>
      <c r="F1000" s="610"/>
      <c r="G1000" s="610"/>
      <c r="H1000" s="610"/>
      <c r="I1000" s="610"/>
      <c r="J1000" s="610"/>
      <c r="K1000" s="610"/>
      <c r="L1000" s="610"/>
      <c r="M1000" s="610"/>
      <c r="N1000" s="610"/>
      <c r="O1000" s="610"/>
      <c r="P1000" s="610"/>
      <c r="Q1000" s="610"/>
    </row>
    <row r="1001" ht="25.15" customHeight="true" x14ac:dyDescent="0.2">
      <c r="C1001" s="610"/>
      <c r="D1001" s="610"/>
      <c r="E1001" s="610"/>
      <c r="F1001" s="610"/>
      <c r="G1001" s="610"/>
      <c r="H1001" s="610"/>
      <c r="I1001" s="610"/>
      <c r="J1001" s="610"/>
      <c r="K1001" s="610"/>
      <c r="L1001" s="610"/>
      <c r="M1001" s="610"/>
      <c r="N1001" s="610"/>
      <c r="O1001" s="610"/>
      <c r="P1001" s="610"/>
      <c r="Q1001" s="610"/>
    </row>
    <row r="1002" ht="25.15" customHeight="true" x14ac:dyDescent="0.2">
      <c r="C1002" s="610"/>
      <c r="D1002" s="610"/>
      <c r="E1002" s="610"/>
      <c r="F1002" s="610"/>
      <c r="G1002" s="610"/>
      <c r="H1002" s="610"/>
      <c r="I1002" s="610"/>
      <c r="J1002" s="610"/>
      <c r="K1002" s="610"/>
      <c r="L1002" s="610"/>
      <c r="M1002" s="610"/>
      <c r="N1002" s="610"/>
      <c r="O1002" s="610"/>
      <c r="P1002" s="610"/>
      <c r="Q1002" s="610"/>
    </row>
    <row r="1003" ht="25.15" customHeight="true" x14ac:dyDescent="0.2">
      <c r="C1003" s="610"/>
      <c r="D1003" s="610"/>
      <c r="E1003" s="610"/>
      <c r="F1003" s="610"/>
      <c r="G1003" s="610"/>
      <c r="H1003" s="610"/>
      <c r="I1003" s="610"/>
      <c r="J1003" s="610"/>
      <c r="K1003" s="610"/>
      <c r="L1003" s="610"/>
      <c r="M1003" s="610"/>
      <c r="N1003" s="610"/>
      <c r="O1003" s="610"/>
      <c r="P1003" s="610"/>
      <c r="Q1003" s="610"/>
    </row>
    <row r="1004" ht="25.15" customHeight="true" x14ac:dyDescent="0.2">
      <c r="C1004" s="610"/>
      <c r="D1004" s="610"/>
      <c r="E1004" s="610"/>
      <c r="F1004" s="610"/>
      <c r="G1004" s="610"/>
      <c r="H1004" s="610"/>
      <c r="I1004" s="610"/>
      <c r="J1004" s="610"/>
      <c r="K1004" s="610"/>
      <c r="L1004" s="610"/>
      <c r="M1004" s="610"/>
      <c r="N1004" s="610"/>
      <c r="O1004" s="610"/>
      <c r="P1004" s="610"/>
      <c r="Q1004" s="610"/>
    </row>
    <row r="1005" ht="25.15" customHeight="true" x14ac:dyDescent="0.2">
      <c r="C1005" s="610"/>
      <c r="D1005" s="610"/>
      <c r="E1005" s="610"/>
      <c r="F1005" s="610"/>
      <c r="G1005" s="610"/>
      <c r="H1005" s="610"/>
      <c r="I1005" s="610"/>
      <c r="J1005" s="610"/>
      <c r="K1005" s="610"/>
      <c r="L1005" s="610"/>
      <c r="M1005" s="610"/>
      <c r="N1005" s="610"/>
      <c r="O1005" s="610"/>
      <c r="P1005" s="610"/>
      <c r="Q1005" s="610"/>
    </row>
    <row r="1006" ht="25.15" customHeight="true" x14ac:dyDescent="0.2">
      <c r="C1006" s="610"/>
      <c r="D1006" s="610"/>
      <c r="E1006" s="610"/>
      <c r="F1006" s="610"/>
      <c r="G1006" s="610"/>
      <c r="H1006" s="610"/>
      <c r="I1006" s="610"/>
      <c r="J1006" s="610"/>
      <c r="K1006" s="610"/>
      <c r="L1006" s="610"/>
      <c r="M1006" s="610"/>
      <c r="N1006" s="610"/>
      <c r="O1006" s="610"/>
      <c r="P1006" s="610"/>
      <c r="Q1006" s="610"/>
    </row>
    <row r="1007" ht="25.15" customHeight="true" x14ac:dyDescent="0.2">
      <c r="C1007" s="610"/>
      <c r="D1007" s="610"/>
      <c r="E1007" s="610"/>
      <c r="F1007" s="610"/>
      <c r="G1007" s="610"/>
      <c r="H1007" s="610"/>
      <c r="I1007" s="610"/>
      <c r="J1007" s="610"/>
      <c r="K1007" s="610"/>
      <c r="L1007" s="610"/>
      <c r="M1007" s="610"/>
      <c r="N1007" s="610"/>
      <c r="O1007" s="610"/>
      <c r="P1007" s="610"/>
      <c r="Q1007" s="610"/>
    </row>
    <row r="1008" ht="25.15" customHeight="true" x14ac:dyDescent="0.2">
      <c r="C1008" s="610"/>
      <c r="D1008" s="610"/>
      <c r="E1008" s="610"/>
      <c r="F1008" s="610"/>
      <c r="G1008" s="610"/>
      <c r="H1008" s="610"/>
      <c r="I1008" s="610"/>
      <c r="J1008" s="610"/>
      <c r="K1008" s="610"/>
      <c r="L1008" s="610"/>
      <c r="M1008" s="610"/>
      <c r="N1008" s="610"/>
      <c r="O1008" s="610"/>
      <c r="P1008" s="610"/>
      <c r="Q1008" s="610"/>
    </row>
    <row r="1009" ht="25.15" customHeight="true" x14ac:dyDescent="0.2">
      <c r="C1009" s="610"/>
      <c r="D1009" s="610"/>
      <c r="E1009" s="610"/>
      <c r="F1009" s="610"/>
      <c r="G1009" s="610"/>
      <c r="H1009" s="610"/>
      <c r="I1009" s="610"/>
      <c r="J1009" s="610"/>
      <c r="K1009" s="610"/>
      <c r="L1009" s="610"/>
      <c r="M1009" s="610"/>
      <c r="N1009" s="610"/>
      <c r="O1009" s="610"/>
      <c r="P1009" s="610"/>
      <c r="Q1009" s="610"/>
    </row>
    <row r="1010" ht="25.15" customHeight="true" x14ac:dyDescent="0.2">
      <c r="C1010" s="610"/>
      <c r="D1010" s="610"/>
      <c r="E1010" s="610"/>
      <c r="F1010" s="610"/>
      <c r="G1010" s="610"/>
      <c r="H1010" s="610"/>
      <c r="I1010" s="610"/>
      <c r="J1010" s="610"/>
      <c r="K1010" s="610"/>
      <c r="L1010" s="610"/>
      <c r="M1010" s="610"/>
      <c r="N1010" s="610"/>
      <c r="O1010" s="610"/>
      <c r="P1010" s="610"/>
      <c r="Q1010" s="610"/>
    </row>
    <row r="1011" ht="25.15" customHeight="true" x14ac:dyDescent="0.2">
      <c r="C1011" s="610"/>
      <c r="D1011" s="610"/>
      <c r="E1011" s="610"/>
      <c r="F1011" s="610"/>
      <c r="G1011" s="610"/>
      <c r="H1011" s="610"/>
      <c r="I1011" s="610"/>
      <c r="J1011" s="610"/>
      <c r="K1011" s="610"/>
      <c r="L1011" s="610"/>
      <c r="M1011" s="610"/>
      <c r="N1011" s="610"/>
      <c r="O1011" s="610"/>
      <c r="P1011" s="610"/>
      <c r="Q1011" s="610"/>
    </row>
    <row r="1012" ht="25.15" customHeight="true" x14ac:dyDescent="0.2">
      <c r="C1012" s="610"/>
      <c r="D1012" s="610"/>
      <c r="E1012" s="610"/>
      <c r="F1012" s="610"/>
      <c r="G1012" s="610"/>
      <c r="H1012" s="610"/>
      <c r="I1012" s="610"/>
      <c r="J1012" s="610"/>
      <c r="K1012" s="610"/>
      <c r="L1012" s="610"/>
      <c r="M1012" s="610"/>
      <c r="N1012" s="610"/>
      <c r="O1012" s="610"/>
      <c r="P1012" s="610"/>
      <c r="Q1012" s="610"/>
    </row>
    <row r="1013" ht="25.15" customHeight="true" x14ac:dyDescent="0.2">
      <c r="C1013" s="610"/>
      <c r="D1013" s="610"/>
      <c r="E1013" s="610"/>
      <c r="F1013" s="610"/>
      <c r="G1013" s="610"/>
      <c r="H1013" s="610"/>
      <c r="I1013" s="610"/>
      <c r="J1013" s="610"/>
      <c r="K1013" s="610"/>
      <c r="L1013" s="610"/>
      <c r="M1013" s="610"/>
      <c r="N1013" s="610"/>
      <c r="O1013" s="610"/>
      <c r="P1013" s="610"/>
      <c r="Q1013" s="610"/>
    </row>
    <row r="1014" ht="25.15" customHeight="true" x14ac:dyDescent="0.2">
      <c r="C1014" s="610"/>
      <c r="D1014" s="610"/>
      <c r="E1014" s="610"/>
      <c r="F1014" s="610"/>
      <c r="G1014" s="610"/>
      <c r="H1014" s="610"/>
      <c r="I1014" s="610"/>
      <c r="J1014" s="610"/>
      <c r="K1014" s="610"/>
      <c r="L1014" s="610"/>
      <c r="M1014" s="610"/>
      <c r="N1014" s="610"/>
      <c r="O1014" s="610"/>
      <c r="P1014" s="610"/>
      <c r="Q1014" s="610"/>
    </row>
    <row r="1015" ht="25.15" customHeight="true" x14ac:dyDescent="0.2">
      <c r="C1015" s="610"/>
      <c r="D1015" s="610"/>
      <c r="E1015" s="610"/>
      <c r="F1015" s="610"/>
      <c r="G1015" s="610"/>
      <c r="H1015" s="610"/>
      <c r="I1015" s="610"/>
      <c r="J1015" s="610"/>
      <c r="K1015" s="610"/>
      <c r="L1015" s="610"/>
      <c r="M1015" s="610"/>
      <c r="N1015" s="610"/>
      <c r="O1015" s="610"/>
      <c r="P1015" s="610"/>
      <c r="Q1015" s="610"/>
    </row>
    <row r="1016" ht="25.15" customHeight="true" x14ac:dyDescent="0.2">
      <c r="C1016" s="610"/>
      <c r="D1016" s="610"/>
      <c r="E1016" s="610"/>
      <c r="F1016" s="610"/>
      <c r="G1016" s="610"/>
      <c r="H1016" s="610"/>
      <c r="I1016" s="610"/>
      <c r="J1016" s="610"/>
      <c r="K1016" s="610"/>
      <c r="L1016" s="610"/>
      <c r="M1016" s="610"/>
      <c r="N1016" s="610"/>
      <c r="O1016" s="610"/>
      <c r="P1016" s="610"/>
      <c r="Q1016" s="610"/>
    </row>
    <row r="1017" ht="25.15" customHeight="true" x14ac:dyDescent="0.2">
      <c r="C1017" s="610"/>
      <c r="D1017" s="610"/>
      <c r="E1017" s="610"/>
      <c r="F1017" s="610"/>
      <c r="G1017" s="610"/>
      <c r="H1017" s="610"/>
      <c r="I1017" s="610"/>
      <c r="J1017" s="610"/>
      <c r="K1017" s="610"/>
      <c r="L1017" s="610"/>
      <c r="M1017" s="610"/>
      <c r="N1017" s="610"/>
      <c r="O1017" s="610"/>
      <c r="P1017" s="610"/>
      <c r="Q1017" s="610"/>
    </row>
    <row r="1018" ht="25.15" customHeight="true" x14ac:dyDescent="0.2">
      <c r="C1018" s="610"/>
      <c r="D1018" s="610"/>
      <c r="E1018" s="610"/>
      <c r="F1018" s="610"/>
      <c r="G1018" s="610"/>
      <c r="H1018" s="610"/>
      <c r="I1018" s="610"/>
      <c r="J1018" s="610"/>
      <c r="K1018" s="610"/>
      <c r="L1018" s="610"/>
      <c r="M1018" s="610"/>
      <c r="N1018" s="610"/>
      <c r="O1018" s="610"/>
      <c r="P1018" s="610"/>
      <c r="Q1018" s="610"/>
    </row>
    <row r="1019" ht="25.15" customHeight="true" x14ac:dyDescent="0.2">
      <c r="C1019" s="610"/>
      <c r="D1019" s="610"/>
      <c r="E1019" s="610"/>
      <c r="F1019" s="610"/>
      <c r="G1019" s="610"/>
      <c r="H1019" s="610"/>
      <c r="I1019" s="610"/>
      <c r="J1019" s="610"/>
      <c r="K1019" s="610"/>
      <c r="L1019" s="610"/>
      <c r="M1019" s="610"/>
      <c r="N1019" s="610"/>
      <c r="O1019" s="610"/>
      <c r="P1019" s="610"/>
      <c r="Q1019" s="610"/>
    </row>
    <row r="1020" ht="25.15" customHeight="true" x14ac:dyDescent="0.2">
      <c r="C1020" s="610"/>
      <c r="D1020" s="610"/>
      <c r="E1020" s="610"/>
      <c r="F1020" s="610"/>
      <c r="G1020" s="610"/>
      <c r="H1020" s="610"/>
      <c r="I1020" s="610"/>
      <c r="J1020" s="610"/>
      <c r="K1020" s="610"/>
      <c r="L1020" s="610"/>
      <c r="M1020" s="610"/>
      <c r="N1020" s="610"/>
      <c r="O1020" s="610"/>
      <c r="P1020" s="610"/>
      <c r="Q1020" s="610"/>
    </row>
    <row r="1021" ht="25.15" customHeight="true" x14ac:dyDescent="0.2">
      <c r="C1021" s="610"/>
      <c r="D1021" s="610"/>
      <c r="E1021" s="610"/>
      <c r="F1021" s="610"/>
      <c r="G1021" s="610"/>
      <c r="H1021" s="610"/>
      <c r="I1021" s="610"/>
      <c r="J1021" s="610"/>
      <c r="K1021" s="610"/>
      <c r="L1021" s="610"/>
      <c r="M1021" s="610"/>
      <c r="N1021" s="610"/>
      <c r="O1021" s="610"/>
      <c r="P1021" s="610"/>
      <c r="Q1021" s="610"/>
    </row>
    <row r="1022" ht="25.15" customHeight="true" x14ac:dyDescent="0.2">
      <c r="C1022" s="610"/>
      <c r="D1022" s="610"/>
      <c r="E1022" s="610"/>
      <c r="F1022" s="610"/>
      <c r="G1022" s="610"/>
      <c r="H1022" s="610"/>
      <c r="I1022" s="610"/>
      <c r="J1022" s="610"/>
      <c r="K1022" s="610"/>
      <c r="L1022" s="610"/>
      <c r="M1022" s="610"/>
      <c r="N1022" s="610"/>
      <c r="O1022" s="610"/>
      <c r="P1022" s="610"/>
      <c r="Q1022" s="610"/>
    </row>
    <row r="1023" ht="25.15" customHeight="true" x14ac:dyDescent="0.2">
      <c r="C1023" s="610"/>
      <c r="D1023" s="610"/>
      <c r="E1023" s="610"/>
      <c r="F1023" s="610"/>
      <c r="G1023" s="610"/>
      <c r="H1023" s="610"/>
      <c r="I1023" s="610"/>
      <c r="J1023" s="610"/>
      <c r="K1023" s="610"/>
      <c r="L1023" s="610"/>
      <c r="M1023" s="610"/>
      <c r="N1023" s="610"/>
      <c r="O1023" s="610"/>
      <c r="P1023" s="610"/>
      <c r="Q1023" s="610"/>
    </row>
    <row r="1024" ht="25.15" customHeight="true" x14ac:dyDescent="0.2">
      <c r="C1024" s="610"/>
      <c r="D1024" s="610"/>
      <c r="E1024" s="610"/>
      <c r="F1024" s="610"/>
      <c r="G1024" s="610"/>
      <c r="H1024" s="610"/>
      <c r="I1024" s="610"/>
      <c r="J1024" s="610"/>
      <c r="K1024" s="610"/>
      <c r="L1024" s="610"/>
      <c r="M1024" s="610"/>
      <c r="N1024" s="610"/>
      <c r="O1024" s="610"/>
      <c r="P1024" s="610"/>
      <c r="Q1024" s="610"/>
    </row>
    <row r="1025" s="511" customFormat="true" ht="21" customHeight="true" x14ac:dyDescent="0.2">
      <c r="A1025" s="1066" t="s">
        <v>35</v>
      </c>
      <c r="B1025" s="1066"/>
      <c r="C1025" s="1066"/>
      <c r="Z1025" s="5"/>
      <c r="AA1025" s="5"/>
      <c r="AB1025" s="5"/>
      <c r="AC1025" s="5"/>
      <c r="AD1025" s="5"/>
      <c r="AE1025" s="5"/>
      <c r="AF1025" s="5"/>
      <c r="AG1025" s="5"/>
      <c r="AH1025" s="5"/>
      <c r="AI1025" s="5"/>
      <c r="AJ1025" s="5"/>
      <c r="AK1025" s="5"/>
      <c r="AL1025" s="5"/>
      <c r="AM1025" s="5"/>
      <c r="AN1025" s="5"/>
      <c r="AO1025" s="5"/>
      <c r="AP1025" s="5"/>
      <c r="AQ1025" s="5"/>
      <c r="AR1025" s="5"/>
      <c r="AS1025" s="5"/>
      <c r="AT1025" s="5"/>
      <c r="AU1025" s="5"/>
      <c r="AV1025" s="5"/>
      <c r="AW1025" s="5"/>
      <c r="AX1025" s="5"/>
      <c r="AY1025" s="5"/>
      <c r="AZ1025" s="5"/>
      <c r="BA1025" s="353"/>
      <c r="BB1025" s="422"/>
      <c r="BC1025"/>
      <c r="BD1025"/>
      <c r="BE1025"/>
      <c r="BF1025"/>
      <c r="BG1025"/>
      <c r="BH1025"/>
      <c r="BI1025"/>
      <c r="BJ1025"/>
      <c r="BK1025"/>
      <c r="BL1025"/>
      <c r="BM1025"/>
      <c r="BN1025"/>
      <c r="BO1025"/>
      <c r="BP1025"/>
      <c r="BQ1025"/>
      <c r="BR1025"/>
      <c r="BS1025"/>
      <c r="BT1025"/>
      <c r="BU1025"/>
      <c r="BV1025"/>
      <c r="BW1025"/>
      <c r="BX1025"/>
      <c r="BY1025" s="353"/>
      <c r="BZ1025" s="355"/>
      <c r="CA1025" s="355"/>
      <c r="CB1025" s="355"/>
      <c r="CC1025" s="355"/>
      <c r="CD1025" s="355"/>
      <c r="CE1025" s="355"/>
      <c r="CF1025" s="355"/>
      <c r="CG1025" s="355"/>
      <c r="CH1025" s="355"/>
      <c r="CI1025" s="355"/>
      <c r="CJ1025" s="355"/>
      <c r="CK1025" s="355"/>
      <c r="CL1025" s="355"/>
      <c r="CM1025" s="355"/>
      <c r="CN1025" s="355"/>
      <c r="CO1025" s="355"/>
      <c r="CP1025" s="355"/>
      <c r="CQ1025" s="355"/>
      <c r="CR1025" s="355"/>
      <c r="CS1025" s="355"/>
      <c r="CT1025" s="355"/>
      <c r="CU1025" s="355"/>
      <c r="CV1025" s="355"/>
      <c r="CW1025" s="355"/>
      <c r="CX1025" s="355"/>
      <c r="CY1025" s="355"/>
      <c r="CZ1025" s="355"/>
    </row>
    <row r="1026" s="511" customFormat="true" ht="15.95" customHeight="true" x14ac:dyDescent="0.2">
      <c r="A1026" s="1067" t="s">
        <v>192</v>
      </c>
      <c r="B1026" s="1067"/>
      <c r="C1026" s="532" t="s">
        <v>193</v>
      </c>
      <c r="Z1026" s="5"/>
      <c r="AA1026" s="5"/>
      <c r="AB1026" s="5"/>
      <c r="AC1026" s="5"/>
      <c r="AD1026" s="5"/>
      <c r="AE1026" s="5"/>
      <c r="AF1026" s="5"/>
      <c r="AG1026" s="5"/>
      <c r="AH1026" s="5"/>
      <c r="AI1026" s="5"/>
      <c r="AJ1026" s="5"/>
      <c r="AK1026" s="5"/>
      <c r="AL1026" s="5"/>
      <c r="AM1026" s="5"/>
      <c r="AN1026" s="5"/>
      <c r="AO1026" s="5"/>
      <c r="AP1026" s="5"/>
      <c r="AQ1026" s="5"/>
      <c r="AR1026" s="5"/>
      <c r="AS1026" s="5"/>
      <c r="AT1026" s="5"/>
      <c r="AU1026" s="5"/>
      <c r="AV1026" s="5"/>
      <c r="AW1026" s="5"/>
      <c r="AX1026" s="5"/>
      <c r="AY1026" s="5"/>
      <c r="AZ1026" s="5"/>
      <c r="BA1026" s="353"/>
      <c r="BB1026" s="422"/>
      <c r="BC1026"/>
      <c r="BD1026"/>
      <c r="BE1026"/>
      <c r="BF1026"/>
      <c r="BG1026"/>
      <c r="BH1026"/>
      <c r="BI1026"/>
      <c r="BJ1026"/>
      <c r="BK1026"/>
      <c r="BL1026"/>
      <c r="BM1026"/>
      <c r="BN1026"/>
      <c r="BO1026"/>
      <c r="BP1026"/>
      <c r="BQ1026"/>
      <c r="BR1026"/>
      <c r="BS1026"/>
      <c r="BT1026"/>
      <c r="BU1026"/>
      <c r="BV1026"/>
      <c r="BW1026"/>
      <c r="BX1026"/>
      <c r="BY1026" s="353"/>
      <c r="BZ1026" s="355"/>
      <c r="CA1026" s="355"/>
      <c r="CB1026" s="355"/>
      <c r="CC1026" s="355"/>
      <c r="CD1026" s="355"/>
      <c r="CE1026" s="355"/>
      <c r="CF1026" s="355"/>
      <c r="CG1026" s="355"/>
      <c r="CH1026" s="355"/>
      <c r="CI1026" s="355"/>
      <c r="CJ1026" s="355"/>
      <c r="CK1026" s="355"/>
      <c r="CL1026" s="355"/>
      <c r="CM1026" s="355"/>
      <c r="CN1026" s="355"/>
      <c r="CO1026" s="355"/>
      <c r="CP1026" s="355"/>
      <c r="CQ1026" s="355"/>
      <c r="CR1026" s="355"/>
      <c r="CS1026" s="355"/>
      <c r="CT1026" s="355"/>
      <c r="CU1026" s="355"/>
      <c r="CV1026" s="355"/>
      <c r="CW1026" s="355"/>
      <c r="CX1026" s="355"/>
      <c r="CY1026" s="355"/>
      <c r="CZ1026" s="355"/>
    </row>
    <row r="1027" s="511" customFormat="true" ht="17.1" hidden="true" customHeight="true" x14ac:dyDescent="0.2">
      <c r="A1027" s="533" t="s">
        <v>194</v>
      </c>
      <c r="B1027" s="534" t="s">
        <v>195</v>
      </c>
      <c r="C1027" s="535">
        <v>6071</v>
      </c>
      <c r="Z1027" s="5"/>
      <c r="AA1027" s="5"/>
      <c r="AB1027" s="5"/>
      <c r="AC1027" s="5"/>
      <c r="AD1027" s="5"/>
      <c r="AE1027" s="5"/>
      <c r="AF1027" s="5"/>
      <c r="AG1027" s="5"/>
      <c r="AH1027" s="5"/>
      <c r="AI1027" s="5"/>
      <c r="AJ1027" s="5"/>
      <c r="AK1027" s="5"/>
      <c r="AL1027" s="5"/>
      <c r="AM1027" s="5"/>
      <c r="AN1027" s="5"/>
      <c r="AO1027" s="5"/>
      <c r="AP1027" s="5"/>
      <c r="AQ1027" s="5"/>
      <c r="AR1027" s="5"/>
      <c r="AS1027" s="5"/>
      <c r="AT1027" s="5"/>
      <c r="AU1027" s="5"/>
      <c r="AV1027" s="5"/>
      <c r="AW1027" s="5"/>
      <c r="AX1027" s="5"/>
      <c r="AY1027" s="5"/>
      <c r="AZ1027" s="5"/>
      <c r="BA1027" s="353"/>
      <c r="BB1027" s="422"/>
      <c r="BC1027"/>
      <c r="BD1027"/>
      <c r="BE1027"/>
      <c r="BF1027"/>
      <c r="BG1027"/>
      <c r="BH1027"/>
      <c r="BI1027"/>
      <c r="BJ1027"/>
      <c r="BK1027"/>
      <c r="BL1027"/>
      <c r="BM1027"/>
      <c r="BN1027"/>
      <c r="BO1027"/>
      <c r="BP1027"/>
      <c r="BQ1027"/>
      <c r="BR1027"/>
      <c r="BS1027"/>
      <c r="BT1027"/>
      <c r="BU1027"/>
      <c r="BV1027"/>
      <c r="BW1027"/>
      <c r="BX1027"/>
      <c r="BY1027" s="353"/>
      <c r="BZ1027" s="355"/>
      <c r="CA1027" s="355"/>
      <c r="CB1027" s="355"/>
      <c r="CC1027" s="355"/>
      <c r="CD1027" s="355"/>
      <c r="CE1027" s="355"/>
      <c r="CF1027" s="355"/>
      <c r="CG1027" s="355"/>
      <c r="CH1027" s="355"/>
      <c r="CI1027" s="355"/>
      <c r="CJ1027" s="355"/>
      <c r="CK1027" s="355"/>
      <c r="CL1027" s="355"/>
      <c r="CM1027" s="355"/>
      <c r="CN1027" s="355"/>
      <c r="CO1027" s="355"/>
      <c r="CP1027" s="355"/>
      <c r="CQ1027" s="355"/>
      <c r="CR1027" s="355"/>
      <c r="CS1027" s="355"/>
      <c r="CT1027" s="355"/>
      <c r="CU1027" s="355"/>
      <c r="CV1027" s="355"/>
      <c r="CW1027" s="355"/>
      <c r="CX1027" s="355"/>
      <c r="CY1027" s="355"/>
      <c r="CZ1027" s="355"/>
    </row>
    <row r="1028" s="511" customFormat="true" ht="17.1" hidden="true" customHeight="true" x14ac:dyDescent="0.2">
      <c r="A1028" s="536" t="s">
        <v>196</v>
      </c>
      <c r="B1028" s="537" t="s">
        <v>195</v>
      </c>
      <c r="C1028" s="538">
        <v>6071</v>
      </c>
      <c r="Z1028" s="5"/>
      <c r="AA1028" s="5"/>
      <c r="AB1028" s="5"/>
      <c r="AC1028" s="5"/>
      <c r="AD1028" s="5"/>
      <c r="AE1028" s="5"/>
      <c r="AF1028" s="5"/>
      <c r="AG1028" s="5"/>
      <c r="AH1028" s="5"/>
      <c r="AI1028" s="5"/>
      <c r="AJ1028" s="5"/>
      <c r="AK1028" s="5"/>
      <c r="AL1028" s="5"/>
      <c r="AM1028" s="5"/>
      <c r="AN1028" s="5"/>
      <c r="AO1028" s="5"/>
      <c r="AP1028" s="5"/>
      <c r="AQ1028" s="5"/>
      <c r="AR1028" s="5"/>
      <c r="AS1028" s="5"/>
      <c r="AT1028" s="5"/>
      <c r="AU1028" s="5"/>
      <c r="AV1028" s="5"/>
      <c r="AW1028" s="5"/>
      <c r="AX1028" s="5"/>
      <c r="AY1028" s="5"/>
      <c r="AZ1028" s="5"/>
      <c r="BA1028" s="353"/>
      <c r="BB1028" s="422"/>
      <c r="BC1028"/>
      <c r="BD1028"/>
      <c r="BE1028"/>
      <c r="BF1028"/>
      <c r="BG1028"/>
      <c r="BH1028"/>
      <c r="BI1028"/>
      <c r="BJ1028"/>
      <c r="BK1028"/>
      <c r="BL1028"/>
      <c r="BM1028"/>
      <c r="BN1028"/>
      <c r="BO1028"/>
      <c r="BP1028"/>
      <c r="BQ1028"/>
      <c r="BR1028"/>
      <c r="BS1028"/>
      <c r="BT1028"/>
      <c r="BU1028"/>
      <c r="BV1028"/>
      <c r="BW1028"/>
      <c r="BX1028"/>
      <c r="BY1028" s="353"/>
      <c r="BZ1028" s="355"/>
      <c r="CA1028" s="355"/>
      <c r="CB1028" s="355"/>
      <c r="CC1028" s="355"/>
      <c r="CD1028" s="355"/>
      <c r="CE1028" s="355"/>
      <c r="CF1028" s="355"/>
      <c r="CG1028" s="355"/>
      <c r="CH1028" s="355"/>
      <c r="CI1028" s="355"/>
      <c r="CJ1028" s="355"/>
      <c r="CK1028" s="355"/>
      <c r="CL1028" s="355"/>
      <c r="CM1028" s="355"/>
      <c r="CN1028" s="355"/>
      <c r="CO1028" s="355"/>
      <c r="CP1028" s="355"/>
      <c r="CQ1028" s="355"/>
      <c r="CR1028" s="355"/>
      <c r="CS1028" s="355"/>
      <c r="CT1028" s="355"/>
      <c r="CU1028" s="355"/>
      <c r="CV1028" s="355"/>
      <c r="CW1028" s="355"/>
      <c r="CX1028" s="355"/>
      <c r="CY1028" s="355"/>
      <c r="CZ1028" s="355"/>
    </row>
    <row r="1029" s="511" customFormat="true" ht="17.1" hidden="true" customHeight="true" x14ac:dyDescent="0.2">
      <c r="A1029" s="536" t="s">
        <v>197</v>
      </c>
      <c r="B1029" s="537" t="s">
        <v>195</v>
      </c>
      <c r="C1029" s="538">
        <v>6071</v>
      </c>
      <c r="Z1029" s="5"/>
      <c r="AA1029" s="5"/>
      <c r="AB1029" s="5"/>
      <c r="AC1029" s="5"/>
      <c r="AD1029" s="5"/>
      <c r="AE1029" s="5"/>
      <c r="AF1029" s="5"/>
      <c r="AG1029" s="5"/>
      <c r="AH1029" s="5"/>
      <c r="AI1029" s="5"/>
      <c r="AJ1029" s="5"/>
      <c r="AK1029" s="5"/>
      <c r="AL1029" s="5"/>
      <c r="AM1029" s="5"/>
      <c r="AN1029" s="5"/>
      <c r="AO1029" s="5"/>
      <c r="AP1029" s="5"/>
      <c r="AQ1029" s="5"/>
      <c r="AR1029" s="5"/>
      <c r="AS1029" s="5"/>
      <c r="AT1029" s="5"/>
      <c r="AU1029" s="5"/>
      <c r="AV1029" s="5"/>
      <c r="AW1029" s="5"/>
      <c r="AX1029" s="5"/>
      <c r="AY1029" s="5"/>
      <c r="AZ1029" s="5"/>
      <c r="BA1029" s="353"/>
      <c r="BB1029" s="422"/>
      <c r="BC1029"/>
      <c r="BD1029"/>
      <c r="BE1029"/>
      <c r="BF1029"/>
      <c r="BG1029"/>
      <c r="BH1029"/>
      <c r="BI1029"/>
      <c r="BJ1029"/>
      <c r="BK1029"/>
      <c r="BL1029"/>
      <c r="BM1029"/>
      <c r="BN1029"/>
      <c r="BO1029"/>
      <c r="BP1029"/>
      <c r="BQ1029"/>
      <c r="BR1029"/>
      <c r="BS1029"/>
      <c r="BT1029"/>
      <c r="BU1029"/>
      <c r="BV1029"/>
      <c r="BW1029"/>
      <c r="BX1029"/>
      <c r="BY1029" s="353"/>
      <c r="BZ1029" s="355"/>
      <c r="CA1029" s="355"/>
      <c r="CB1029" s="355"/>
      <c r="CC1029" s="355"/>
      <c r="CD1029" s="355"/>
      <c r="CE1029" s="355"/>
      <c r="CF1029" s="355"/>
      <c r="CG1029" s="355"/>
      <c r="CH1029" s="355"/>
      <c r="CI1029" s="355"/>
      <c r="CJ1029" s="355"/>
      <c r="CK1029" s="355"/>
      <c r="CL1029" s="355"/>
      <c r="CM1029" s="355"/>
      <c r="CN1029" s="355"/>
      <c r="CO1029" s="355"/>
      <c r="CP1029" s="355"/>
      <c r="CQ1029" s="355"/>
      <c r="CR1029" s="355"/>
      <c r="CS1029" s="355"/>
      <c r="CT1029" s="355"/>
      <c r="CU1029" s="355"/>
      <c r="CV1029" s="355"/>
      <c r="CW1029" s="355"/>
      <c r="CX1029" s="355"/>
      <c r="CY1029" s="355"/>
      <c r="CZ1029" s="355"/>
    </row>
    <row r="1030" s="511" customFormat="true" ht="17.1" hidden="true" customHeight="true" x14ac:dyDescent="0.2">
      <c r="A1030" s="536" t="s">
        <v>199</v>
      </c>
      <c r="B1030" s="537" t="s">
        <v>195</v>
      </c>
      <c r="C1030" s="538">
        <v>6071</v>
      </c>
      <c r="Z1030" s="5"/>
      <c r="AA1030" s="5"/>
      <c r="AB1030" s="5"/>
      <c r="AC1030" s="5"/>
      <c r="AD1030" s="5"/>
      <c r="AE1030" s="5"/>
      <c r="AF1030" s="5"/>
      <c r="AG1030" s="5"/>
      <c r="AH1030" s="5"/>
      <c r="AI1030" s="5"/>
      <c r="AJ1030" s="5"/>
      <c r="AK1030" s="5"/>
      <c r="AL1030" s="5"/>
      <c r="AM1030" s="5"/>
      <c r="AN1030" s="5"/>
      <c r="AO1030" s="5"/>
      <c r="AP1030" s="5"/>
      <c r="AQ1030" s="5"/>
      <c r="AR1030" s="5"/>
      <c r="AS1030" s="5"/>
      <c r="AT1030" s="5"/>
      <c r="AU1030" s="5"/>
      <c r="AV1030" s="5"/>
      <c r="AW1030" s="5"/>
      <c r="AX1030" s="5"/>
      <c r="AY1030" s="5"/>
      <c r="AZ1030" s="5"/>
      <c r="BA1030" s="353"/>
      <c r="BB1030" s="422"/>
      <c r="BC1030"/>
      <c r="BD1030"/>
      <c r="BE1030"/>
      <c r="BF1030"/>
      <c r="BG1030"/>
      <c r="BH1030"/>
      <c r="BI1030"/>
      <c r="BJ1030"/>
      <c r="BK1030"/>
      <c r="BL1030"/>
      <c r="BM1030"/>
      <c r="BN1030"/>
      <c r="BO1030"/>
      <c r="BP1030"/>
      <c r="BQ1030"/>
      <c r="BR1030"/>
      <c r="BS1030"/>
      <c r="BT1030"/>
      <c r="BU1030"/>
      <c r="BV1030"/>
      <c r="BW1030"/>
      <c r="BX1030"/>
      <c r="BY1030" s="353"/>
      <c r="BZ1030" s="355"/>
      <c r="CA1030" s="355"/>
      <c r="CB1030" s="355"/>
      <c r="CC1030" s="355"/>
      <c r="CD1030" s="355"/>
      <c r="CE1030" s="355"/>
      <c r="CF1030" s="355"/>
      <c r="CG1030" s="355"/>
      <c r="CH1030" s="355"/>
      <c r="CI1030" s="355"/>
      <c r="CJ1030" s="355"/>
      <c r="CK1030" s="355"/>
      <c r="CL1030" s="355"/>
      <c r="CM1030" s="355"/>
      <c r="CN1030" s="355"/>
      <c r="CO1030" s="355"/>
      <c r="CP1030" s="355"/>
      <c r="CQ1030" s="355"/>
      <c r="CR1030" s="355"/>
      <c r="CS1030" s="355"/>
      <c r="CT1030" s="355"/>
      <c r="CU1030" s="355"/>
      <c r="CV1030" s="355"/>
      <c r="CW1030" s="355"/>
      <c r="CX1030" s="355"/>
      <c r="CY1030" s="355"/>
      <c r="CZ1030" s="355"/>
    </row>
    <row r="1031" s="511" customFormat="true" ht="17.1" customHeight="true" x14ac:dyDescent="0.2">
      <c r="A1031" s="1068" t="s">
        <v>201</v>
      </c>
      <c r="B1031" s="537" t="s">
        <v>202</v>
      </c>
      <c r="C1031" s="538">
        <v>2890</v>
      </c>
      <c r="Z1031" s="5"/>
      <c r="AA1031" s="5"/>
      <c r="AB1031" s="5"/>
      <c r="AC1031" s="5"/>
      <c r="AD1031" s="5"/>
      <c r="AE1031" s="5"/>
      <c r="AF1031" s="5"/>
      <c r="AG1031" s="5"/>
      <c r="AH1031" s="5"/>
      <c r="AI1031" s="5"/>
      <c r="AJ1031" s="5"/>
      <c r="AK1031" s="5"/>
      <c r="AL1031" s="5"/>
      <c r="AM1031" s="5"/>
      <c r="AN1031" s="5"/>
      <c r="AO1031" s="5"/>
      <c r="AP1031" s="5"/>
      <c r="AQ1031" s="5"/>
      <c r="AR1031" s="5"/>
      <c r="AS1031" s="5"/>
      <c r="AT1031" s="5"/>
      <c r="AU1031" s="5"/>
      <c r="AV1031" s="5"/>
      <c r="AW1031" s="5"/>
      <c r="AX1031" s="5"/>
      <c r="AY1031" s="5"/>
      <c r="AZ1031" s="5"/>
      <c r="BA1031" s="353"/>
      <c r="BB1031" s="422"/>
      <c r="BC1031"/>
      <c r="BD1031"/>
      <c r="BE1031"/>
      <c r="BF1031"/>
      <c r="BG1031"/>
      <c r="BH1031"/>
      <c r="BI1031"/>
      <c r="BJ1031"/>
      <c r="BK1031"/>
      <c r="BL1031"/>
      <c r="BM1031"/>
      <c r="BN1031"/>
      <c r="BO1031"/>
      <c r="BP1031"/>
      <c r="BQ1031"/>
      <c r="BR1031"/>
      <c r="BS1031"/>
      <c r="BT1031"/>
      <c r="BU1031"/>
      <c r="BV1031"/>
      <c r="BW1031"/>
      <c r="BX1031"/>
      <c r="BY1031" s="353"/>
      <c r="BZ1031" s="355"/>
      <c r="CA1031" s="355"/>
      <c r="CB1031" s="355"/>
      <c r="CC1031" s="355"/>
      <c r="CD1031" s="355"/>
      <c r="CE1031" s="355"/>
      <c r="CF1031" s="355"/>
      <c r="CG1031" s="355"/>
      <c r="CH1031" s="355"/>
      <c r="CI1031" s="355"/>
      <c r="CJ1031" s="355"/>
      <c r="CK1031" s="355"/>
      <c r="CL1031" s="355"/>
      <c r="CM1031" s="355"/>
      <c r="CN1031" s="355"/>
      <c r="CO1031" s="355"/>
      <c r="CP1031" s="355"/>
      <c r="CQ1031" s="355"/>
      <c r="CR1031" s="355"/>
      <c r="CS1031" s="355"/>
      <c r="CT1031" s="355"/>
      <c r="CU1031" s="355"/>
      <c r="CV1031" s="355"/>
      <c r="CW1031" s="355"/>
      <c r="CX1031" s="355"/>
      <c r="CY1031" s="355"/>
      <c r="CZ1031" s="355"/>
    </row>
    <row r="1032" s="511" customFormat="true" ht="17.1" customHeight="true" x14ac:dyDescent="0.2">
      <c r="A1032" s="1068"/>
      <c r="B1032" s="537" t="s">
        <v>203</v>
      </c>
      <c r="C1032" s="538">
        <v>3181</v>
      </c>
      <c r="Z1032" s="5"/>
      <c r="AA1032" s="5"/>
      <c r="AB1032" s="5"/>
      <c r="AC1032" s="5"/>
      <c r="AD1032" s="5"/>
      <c r="AE1032" s="5"/>
      <c r="AF1032" s="5"/>
      <c r="AG1032" s="5"/>
      <c r="AH1032" s="5"/>
      <c r="AI1032" s="5"/>
      <c r="AJ1032" s="5"/>
      <c r="AK1032" s="5"/>
      <c r="AL1032" s="5"/>
      <c r="AM1032" s="5"/>
      <c r="AN1032" s="5"/>
      <c r="AO1032" s="5"/>
      <c r="AP1032" s="5"/>
      <c r="AQ1032" s="5"/>
      <c r="AR1032" s="5"/>
      <c r="AS1032" s="5"/>
      <c r="AT1032" s="5"/>
      <c r="AU1032" s="5"/>
      <c r="AV1032" s="5"/>
      <c r="AW1032" s="5"/>
      <c r="AX1032" s="5"/>
      <c r="AY1032" s="5"/>
      <c r="AZ1032" s="5"/>
      <c r="BA1032" s="353"/>
      <c r="BB1032" s="422"/>
      <c r="BC1032"/>
      <c r="BD1032"/>
      <c r="BE1032"/>
      <c r="BF1032"/>
      <c r="BG1032"/>
      <c r="BH1032"/>
      <c r="BI1032"/>
      <c r="BJ1032"/>
      <c r="BK1032"/>
      <c r="BL1032"/>
      <c r="BM1032"/>
      <c r="BN1032"/>
      <c r="BO1032"/>
      <c r="BP1032"/>
      <c r="BQ1032"/>
      <c r="BR1032"/>
      <c r="BS1032"/>
      <c r="BT1032"/>
      <c r="BU1032"/>
      <c r="BV1032"/>
      <c r="BW1032"/>
      <c r="BX1032"/>
      <c r="BY1032" s="353"/>
      <c r="BZ1032" s="355"/>
      <c r="CA1032" s="355"/>
      <c r="CB1032" s="355"/>
      <c r="CC1032" s="355"/>
      <c r="CD1032" s="355"/>
      <c r="CE1032" s="355"/>
      <c r="CF1032" s="355"/>
      <c r="CG1032" s="355"/>
      <c r="CH1032" s="355"/>
      <c r="CI1032" s="355"/>
      <c r="CJ1032" s="355"/>
      <c r="CK1032" s="355"/>
      <c r="CL1032" s="355"/>
      <c r="CM1032" s="355"/>
      <c r="CN1032" s="355"/>
      <c r="CO1032" s="355"/>
      <c r="CP1032" s="355"/>
      <c r="CQ1032" s="355"/>
      <c r="CR1032" s="355"/>
      <c r="CS1032" s="355"/>
      <c r="CT1032" s="355"/>
      <c r="CU1032" s="355"/>
      <c r="CV1032" s="355"/>
      <c r="CW1032" s="355"/>
      <c r="CX1032" s="355"/>
      <c r="CY1032" s="355"/>
      <c r="CZ1032" s="355"/>
    </row>
    <row r="1033" s="511" customFormat="true" ht="17.1" customHeight="true" x14ac:dyDescent="0.2">
      <c r="A1033" s="1069"/>
      <c r="B1033" s="539" t="s">
        <v>204</v>
      </c>
      <c r="C1033" s="540">
        <v>0</v>
      </c>
      <c r="Z1033" s="5"/>
      <c r="AA1033" s="5"/>
      <c r="AB1033" s="5"/>
      <c r="AC1033" s="5"/>
      <c r="AD1033" s="5"/>
      <c r="AE1033" s="5"/>
      <c r="AF1033" s="5"/>
      <c r="AG1033" s="5"/>
      <c r="AH1033" s="5"/>
      <c r="AI1033" s="5"/>
      <c r="AJ1033" s="5"/>
      <c r="AK1033" s="5"/>
      <c r="AL1033" s="5"/>
      <c r="AM1033" s="5"/>
      <c r="AN1033" s="5"/>
      <c r="AO1033" s="5"/>
      <c r="AP1033" s="5"/>
      <c r="AQ1033" s="5"/>
      <c r="AR1033" s="5"/>
      <c r="AS1033" s="5"/>
      <c r="AT1033" s="5"/>
      <c r="AU1033" s="5"/>
      <c r="AV1033" s="5"/>
      <c r="AW1033" s="5"/>
      <c r="AX1033" s="5"/>
      <c r="AY1033" s="5"/>
      <c r="AZ1033" s="5"/>
      <c r="BA1033" s="525"/>
      <c r="BB1033" s="308"/>
      <c r="BC1033" s="525"/>
      <c r="BD1033" s="525"/>
      <c r="BE1033" s="525"/>
      <c r="BF1033" s="525"/>
      <c r="BG1033" s="525"/>
      <c r="BH1033" s="525"/>
      <c r="BI1033" s="525"/>
      <c r="BJ1033" s="525"/>
      <c r="BK1033" s="525"/>
      <c r="BL1033" s="525"/>
      <c r="BM1033" s="525"/>
      <c r="BN1033" s="525"/>
      <c r="BO1033" s="525"/>
      <c r="BP1033" s="525"/>
      <c r="BQ1033" s="525"/>
      <c r="BR1033" s="525"/>
      <c r="BS1033" s="525"/>
      <c r="BT1033" s="525"/>
      <c r="BU1033" s="525"/>
      <c r="BV1033" s="525"/>
      <c r="BW1033" s="525"/>
      <c r="BX1033" s="525"/>
      <c r="BY1033" s="525"/>
      <c r="BZ1033" s="338"/>
      <c r="CA1033" s="338"/>
      <c r="CB1033" s="338"/>
      <c r="CC1033" s="338"/>
      <c r="CD1033" s="338"/>
      <c r="CE1033" s="338"/>
      <c r="CF1033" s="338"/>
      <c r="CG1033" s="338"/>
      <c r="CH1033" s="338"/>
      <c r="CI1033" s="338"/>
      <c r="CJ1033" s="338"/>
      <c r="CK1033" s="338"/>
      <c r="CL1033" s="338"/>
      <c r="CM1033" s="338"/>
      <c r="CN1033" s="338"/>
      <c r="CO1033" s="338"/>
      <c r="CP1033" s="338"/>
      <c r="CQ1033" s="338"/>
      <c r="CR1033" s="338"/>
      <c r="CS1033" s="338"/>
      <c r="CT1033" s="338"/>
      <c r="CU1033" s="338"/>
      <c r="CV1033" s="338"/>
      <c r="CW1033" s="338"/>
      <c r="CX1033" s="338"/>
      <c r="CY1033" s="338"/>
      <c r="CZ1033" s="338"/>
    </row>
    <row r="1034" s="511" customFormat="true" ht="12.95" customHeight="true" x14ac:dyDescent="0.2">
      <c r="A1034" s="1070" t="s">
        <v>269</v>
      </c>
      <c r="B1034" s="1070"/>
      <c r="C1034" s="1070"/>
      <c r="Z1034" s="5"/>
      <c r="AA1034" s="5"/>
      <c r="AB1034" s="5"/>
      <c r="AC1034" s="5"/>
      <c r="AD1034" s="5"/>
      <c r="AE1034" s="5"/>
      <c r="AF1034" s="5"/>
      <c r="AG1034" s="5"/>
      <c r="AH1034" s="5"/>
      <c r="AI1034" s="5"/>
      <c r="AJ1034" s="5"/>
      <c r="AK1034" s="5"/>
      <c r="AL1034" s="5"/>
      <c r="AM1034" s="5"/>
      <c r="AN1034" s="5"/>
      <c r="AO1034" s="5"/>
      <c r="AP1034" s="5"/>
      <c r="AQ1034" s="5"/>
      <c r="AR1034" s="5"/>
      <c r="AS1034" s="5"/>
      <c r="AT1034" s="5"/>
      <c r="AU1034" s="5"/>
      <c r="AV1034" s="5"/>
      <c r="AW1034" s="5"/>
      <c r="AX1034" s="5"/>
      <c r="AY1034" s="5"/>
      <c r="AZ1034" s="5"/>
      <c r="BA1034" s="353"/>
      <c r="BB1034" s="422"/>
      <c r="BC1034"/>
      <c r="BD1034"/>
      <c r="BE1034"/>
      <c r="BF1034"/>
      <c r="BG1034"/>
      <c r="BH1034"/>
      <c r="BI1034"/>
      <c r="BJ1034"/>
      <c r="BK1034"/>
      <c r="BL1034"/>
      <c r="BM1034"/>
      <c r="BN1034"/>
      <c r="BO1034"/>
      <c r="BP1034"/>
      <c r="BQ1034"/>
      <c r="BR1034"/>
      <c r="BS1034"/>
      <c r="BT1034"/>
      <c r="BU1034"/>
      <c r="BV1034"/>
      <c r="BW1034"/>
      <c r="BX1034"/>
      <c r="BY1034" s="353"/>
      <c r="BZ1034" s="355"/>
      <c r="CA1034" s="355"/>
      <c r="CB1034" s="355"/>
      <c r="CC1034" s="355"/>
      <c r="CD1034" s="355"/>
      <c r="CE1034" s="355"/>
      <c r="CF1034" s="355"/>
      <c r="CG1034" s="355"/>
      <c r="CH1034" s="355"/>
      <c r="CI1034" s="355"/>
      <c r="CJ1034" s="355"/>
      <c r="CK1034" s="355"/>
      <c r="CL1034" s="355"/>
      <c r="CM1034" s="355"/>
      <c r="CN1034" s="355"/>
      <c r="CO1034" s="355"/>
      <c r="CP1034" s="355"/>
      <c r="CQ1034" s="355"/>
      <c r="CR1034" s="355"/>
      <c r="CS1034" s="355"/>
      <c r="CT1034" s="355"/>
      <c r="CU1034" s="355"/>
      <c r="CV1034" s="355"/>
      <c r="CW1034" s="355"/>
      <c r="CX1034" s="355"/>
      <c r="CY1034" s="355"/>
      <c r="CZ1034" s="355"/>
    </row>
    <row r="1035" s="345" customFormat="true" ht="15" customHeight="true" x14ac:dyDescent="0.2">
      <c r="B1035" s="512"/>
      <c r="Z1035" s="338"/>
      <c r="AA1035" s="338"/>
      <c r="AB1035" s="338"/>
      <c r="AC1035" s="338"/>
      <c r="AD1035" s="338"/>
      <c r="AE1035" s="338"/>
      <c r="AF1035" s="338"/>
      <c r="AG1035" s="338"/>
      <c r="AH1035" s="338"/>
      <c r="AI1035" s="338"/>
      <c r="AJ1035" s="338"/>
      <c r="AK1035" s="338"/>
      <c r="AL1035" s="338"/>
      <c r="AM1035" s="338"/>
      <c r="AN1035" s="338"/>
      <c r="AO1035" s="338"/>
      <c r="AP1035" s="338"/>
      <c r="AQ1035" s="338"/>
      <c r="AR1035" s="338"/>
      <c r="AS1035" s="338"/>
      <c r="AT1035" s="338"/>
      <c r="AU1035" s="338"/>
      <c r="AV1035" s="338"/>
      <c r="AW1035" s="338"/>
      <c r="AX1035" s="338"/>
      <c r="AY1035" s="338"/>
      <c r="AZ1035" s="338"/>
      <c r="BA1035" s="510"/>
      <c r="BB1035" s="366"/>
      <c r="BC1035" s="510"/>
      <c r="BD1035" s="510"/>
      <c r="BE1035" s="510"/>
      <c r="BF1035" s="510"/>
      <c r="BG1035" s="510"/>
      <c r="BH1035" s="510"/>
      <c r="BI1035" s="510"/>
      <c r="BJ1035" s="510"/>
      <c r="BK1035" s="510"/>
      <c r="BL1035" s="510"/>
      <c r="BM1035" s="510"/>
      <c r="BN1035" s="510"/>
      <c r="BO1035" s="510"/>
      <c r="BP1035" s="510"/>
      <c r="BQ1035" s="510"/>
      <c r="BR1035" s="510"/>
      <c r="BS1035" s="510"/>
      <c r="BT1035" s="510"/>
      <c r="BU1035" s="510"/>
      <c r="BV1035" s="510"/>
      <c r="BW1035" s="510"/>
      <c r="BX1035" s="510"/>
      <c r="BY1035" s="510"/>
      <c r="BZ1035" s="338"/>
      <c r="CA1035" s="338"/>
      <c r="CB1035" s="338"/>
      <c r="CC1035" s="338"/>
      <c r="CD1035" s="338"/>
      <c r="CE1035" s="338"/>
      <c r="CF1035" s="338"/>
      <c r="CG1035" s="338"/>
      <c r="CH1035" s="338"/>
      <c r="CI1035" s="338"/>
      <c r="CJ1035" s="338"/>
      <c r="CK1035" s="338"/>
      <c r="CL1035" s="338"/>
      <c r="CM1035" s="338"/>
      <c r="CN1035" s="338"/>
      <c r="CO1035" s="338"/>
      <c r="CP1035" s="338"/>
      <c r="CQ1035" s="338"/>
      <c r="CR1035" s="338"/>
      <c r="CS1035" s="338"/>
      <c r="CT1035" s="338"/>
      <c r="CU1035" s="338"/>
      <c r="CV1035" s="338"/>
      <c r="CW1035" s="338"/>
      <c r="CX1035" s="338"/>
      <c r="CY1035" s="338"/>
      <c r="CZ1035" s="338"/>
    </row>
    <row r="1036" ht="15" customHeight="true" x14ac:dyDescent="0.25">
      <c r="A1036" s="423" t="s">
        <v>122</v>
      </c>
      <c r="B1036" s="290" t="s">
        <v>123</v>
      </c>
    </row>
    <row r="1037" ht="15" customHeight="true" x14ac:dyDescent="0.2">
      <c r="A1037" s="424" t="str">
        <f>R15</f>
        <v>Banjul</v>
      </c>
      <c r="B1037" s="424">
        <f>BR122+BR123</f>
        <v>1507.2759000000033</v>
      </c>
    </row>
    <row r="1038" ht="15" customHeight="true" x14ac:dyDescent="0.2">
      <c r="A1038" s="424" t="str">
        <f>S15</f>
        <v>Basse</v>
      </c>
      <c r="B1038" s="424">
        <f>BS122+BS123</f>
        <v>5861.3059960000019</v>
      </c>
    </row>
    <row r="1039" ht="15" customHeight="true" x14ac:dyDescent="0.2">
      <c r="A1039" s="424" t="str">
        <f>T15</f>
        <v>Brikama</v>
      </c>
      <c r="B1039" s="424">
        <f>BT122+BT123</f>
        <v>11132.146540000025</v>
      </c>
    </row>
    <row r="1040" ht="15" customHeight="true" x14ac:dyDescent="0.2">
      <c r="A1040" s="424" t="str">
        <f>U15</f>
        <v>Janjanburay</v>
      </c>
      <c r="B1040" s="424">
        <f>BU122+BU123</f>
        <v>3860.909851999992</v>
      </c>
    </row>
    <row r="1041" ht="15" customHeight="true" x14ac:dyDescent="0.2">
      <c r="A1041" s="424" t="str">
        <f>V15</f>
        <v>Kanifing</v>
      </c>
      <c r="B1041" s="424">
        <f>BV122+BV123</f>
        <v>11383.345103999962</v>
      </c>
    </row>
    <row r="1042" ht="15" customHeight="true" x14ac:dyDescent="0.2">
      <c r="A1042" s="424" t="str">
        <f>W15</f>
        <v>Kerewan</v>
      </c>
      <c r="B1042" s="424">
        <f>BW122+BW123</f>
        <v>5138.9504600000018</v>
      </c>
    </row>
    <row r="1043" ht="15" customHeight="true" x14ac:dyDescent="0.2">
      <c r="A1043" s="424" t="str">
        <f>X15</f>
        <v>Kuntaur</v>
      </c>
      <c r="B1043" s="424">
        <f>BX122+XR123</f>
        <v>2335.9302839999987</v>
      </c>
    </row>
    <row r="1044" ht="15" customHeight="true" x14ac:dyDescent="0.2">
      <c r="A1044" s="424" t="str">
        <f>Y15</f>
        <v>Mansakonko</v>
      </c>
      <c r="B1044" s="424">
        <f>BY122+BY123</f>
        <v>2964.9870509999969</v>
      </c>
    </row>
    <row r="1045" ht="15" customHeight="true" x14ac:dyDescent="0.2">
      <c r="A1045" s="424">
        <f>Z15</f>
        <v>0</v>
      </c>
      <c r="B1045" s="424">
        <f>BZ122+BZ123</f>
        <v>0</v>
      </c>
    </row>
    <row r="1046" ht="15" customHeight="true" x14ac:dyDescent="0.2">
      <c r="A1046" s="366">
        <f>AA15</f>
        <v>0</v>
      </c>
      <c r="B1046" s="424">
        <f>CA122+CA123</f>
        <v>0</v>
      </c>
    </row>
    <row r="1047" ht="15" customHeight="true" x14ac:dyDescent="0.2">
      <c r="A1047" s="366">
        <f>AB15</f>
        <v>0</v>
      </c>
      <c r="B1047" s="424">
        <f>CB122+CB123</f>
        <v>0</v>
      </c>
    </row>
    <row r="1048" ht="15" customHeight="true" x14ac:dyDescent="0.2">
      <c r="A1048" s="366">
        <f>AC15</f>
        <v>0</v>
      </c>
      <c r="B1048" s="424">
        <f>CC122+CC123</f>
        <v>0</v>
      </c>
    </row>
    <row r="1049" ht="15" customHeight="true" x14ac:dyDescent="0.2">
      <c r="A1049" s="366">
        <f>AD15</f>
        <v>0</v>
      </c>
      <c r="B1049" s="424">
        <f>CD122+CD123</f>
        <v>0</v>
      </c>
    </row>
    <row r="1050" ht="15" customHeight="true" x14ac:dyDescent="0.2">
      <c r="A1050" s="366">
        <f>AE15</f>
        <v>0</v>
      </c>
      <c r="B1050" s="424">
        <f>CE122+CE123</f>
        <v>0</v>
      </c>
    </row>
    <row r="1051" ht="15" customHeight="true" x14ac:dyDescent="0.2">
      <c r="A1051" s="366">
        <f>AF15</f>
        <v>0</v>
      </c>
      <c r="B1051" s="424">
        <f>CF122+CF123</f>
        <v>0</v>
      </c>
    </row>
    <row r="1052" ht="15" customHeight="true" x14ac:dyDescent="0.2">
      <c r="A1052" s="366">
        <f>AG15</f>
        <v>0</v>
      </c>
      <c r="B1052" s="424">
        <f>CG122+CG123</f>
        <v>0</v>
      </c>
    </row>
    <row r="1053" ht="15" customHeight="true" x14ac:dyDescent="0.2">
      <c r="A1053" s="366">
        <f>AH15</f>
        <v>0</v>
      </c>
      <c r="B1053" s="424">
        <f>CH122+CH123</f>
        <v>0</v>
      </c>
    </row>
    <row r="1054" ht="15" customHeight="true" x14ac:dyDescent="0.2">
      <c r="A1054" s="366">
        <f>AI15</f>
        <v>0</v>
      </c>
      <c r="B1054" s="424">
        <f>CI122+CI123</f>
        <v>0</v>
      </c>
    </row>
    <row r="1055" ht="15" customHeight="true" x14ac:dyDescent="0.2">
      <c r="A1055" s="366">
        <f>AJ15</f>
        <v>0</v>
      </c>
      <c r="B1055" s="424">
        <f>CJ122+CJ123</f>
        <v>0</v>
      </c>
    </row>
    <row r="1056" ht="15" customHeight="true" x14ac:dyDescent="0.2">
      <c r="A1056" s="366">
        <f>AK15</f>
        <v>0</v>
      </c>
      <c r="B1056" s="424">
        <f>CK122+CK123</f>
        <v>0</v>
      </c>
    </row>
    <row r="1057" ht="15" customHeight="true" x14ac:dyDescent="0.2">
      <c r="A1057" s="366">
        <f>AL15</f>
        <v>0</v>
      </c>
      <c r="B1057" s="424">
        <f>CL122+CL123</f>
        <v>0</v>
      </c>
    </row>
    <row r="1058" ht="15" customHeight="true" x14ac:dyDescent="0.2">
      <c r="A1058" s="366">
        <f>AM15</f>
        <v>0</v>
      </c>
      <c r="B1058" s="424">
        <f>CM122+CM123</f>
        <v>0</v>
      </c>
    </row>
    <row r="1059" ht="15" customHeight="true" x14ac:dyDescent="0.2">
      <c r="A1059" s="366">
        <f>AN15</f>
        <v>0</v>
      </c>
      <c r="B1059" s="424">
        <f>CN122+CN123</f>
        <v>0</v>
      </c>
    </row>
    <row r="1060" ht="15" customHeight="true" x14ac:dyDescent="0.2">
      <c r="A1060" s="366">
        <f>AO15</f>
        <v>0</v>
      </c>
      <c r="B1060" s="424">
        <f>CO122+CO123</f>
        <v>0</v>
      </c>
    </row>
    <row r="1061" ht="15" customHeight="true" x14ac:dyDescent="0.2">
      <c r="A1061" s="366">
        <f>AP15</f>
        <v>0</v>
      </c>
      <c r="B1061" s="424">
        <f>CP122+CP123</f>
        <v>0</v>
      </c>
    </row>
    <row r="1062" ht="15" customHeight="true" x14ac:dyDescent="0.2">
      <c r="A1062" s="366">
        <f>AQ15</f>
        <v>0</v>
      </c>
      <c r="B1062" s="424">
        <f>CQ122+CQ123</f>
        <v>0</v>
      </c>
    </row>
    <row r="1063" ht="15" customHeight="true" x14ac:dyDescent="0.2">
      <c r="A1063" s="366">
        <f>AR15</f>
        <v>0</v>
      </c>
      <c r="B1063" s="424">
        <f>CR122+CR123</f>
        <v>0</v>
      </c>
    </row>
    <row r="1064" ht="15" customHeight="true" x14ac:dyDescent="0.2">
      <c r="A1064" s="366">
        <f>AS15</f>
        <v>0</v>
      </c>
      <c r="B1064" s="424">
        <f>CS122+CS123</f>
        <v>0</v>
      </c>
    </row>
    <row r="1065" ht="15" customHeight="true" x14ac:dyDescent="0.2">
      <c r="A1065" s="366">
        <f>AT15</f>
        <v>0</v>
      </c>
      <c r="B1065" s="424">
        <f>CT122+CT123</f>
        <v>0</v>
      </c>
    </row>
    <row r="1066" ht="15" customHeight="true" x14ac:dyDescent="0.2">
      <c r="A1066" s="366">
        <f>AU15</f>
        <v>0</v>
      </c>
      <c r="B1066" s="424">
        <f>CU122+CU123</f>
        <v>0</v>
      </c>
    </row>
    <row r="1067" ht="15" customHeight="true" x14ac:dyDescent="0.2">
      <c r="A1067" s="366">
        <f>AV15</f>
        <v>0</v>
      </c>
      <c r="B1067" s="424">
        <f>CV122+CV123</f>
        <v>0</v>
      </c>
    </row>
    <row r="1068" ht="15" customHeight="true" x14ac:dyDescent="0.2">
      <c r="A1068" s="366">
        <f>AW15</f>
        <v>0</v>
      </c>
      <c r="B1068" s="424">
        <f>CW122+CW123</f>
        <v>0</v>
      </c>
    </row>
    <row r="1069" ht="15" customHeight="true" x14ac:dyDescent="0.2">
      <c r="A1069" s="366">
        <f>AX15</f>
        <v>0</v>
      </c>
      <c r="B1069" s="424">
        <f>CX122+CX123</f>
        <v>0</v>
      </c>
    </row>
    <row r="1070" ht="15" customHeight="true" x14ac:dyDescent="0.2">
      <c r="A1070" s="366">
        <f>AY15</f>
        <v>0</v>
      </c>
      <c r="B1070" s="424">
        <f>CY122+CY123</f>
        <v>0</v>
      </c>
    </row>
    <row r="1071" ht="15" customHeight="true" x14ac:dyDescent="0.2">
      <c r="A1071" s="366"/>
      <c r="B1071" s="424"/>
    </row>
    <row r="1072" ht="15" customHeight="true" x14ac:dyDescent="0.2">
      <c r="A1072" s="424">
        <f>34-COUNTIF(A1037:A1071,"0")</f>
        <v>8</v>
      </c>
      <c r="B1072" s="366" t="s">
        <v>143</v>
      </c>
    </row>
    <row r="1100" s="775" customFormat="true" ht="17.1" customHeight="true" x14ac:dyDescent="0.2">
      <c r="A1100" s="785"/>
      <c r="B1100" s="780"/>
      <c r="Z1100" s="779"/>
      <c r="AA1100" s="779"/>
      <c r="AB1100" s="779"/>
      <c r="AC1100" s="779"/>
      <c r="AD1100" s="779"/>
      <c r="AE1100" s="779"/>
      <c r="AF1100" s="779"/>
      <c r="AG1100" s="779"/>
      <c r="AH1100" s="779"/>
      <c r="AI1100" s="779"/>
      <c r="AJ1100" s="779"/>
      <c r="AK1100" s="779"/>
      <c r="AL1100" s="779"/>
      <c r="AM1100" s="779"/>
      <c r="AN1100" s="779"/>
      <c r="AO1100" s="779"/>
      <c r="AP1100" s="779"/>
      <c r="AQ1100" s="779"/>
      <c r="AR1100" s="779"/>
      <c r="AS1100" s="779"/>
      <c r="AT1100" s="779"/>
      <c r="AU1100" s="779"/>
      <c r="AV1100" s="779"/>
      <c r="AW1100" s="779"/>
      <c r="AX1100" s="779"/>
      <c r="AY1100" s="779"/>
      <c r="AZ1100" s="779"/>
      <c r="BA1100" s="510"/>
      <c r="BB1100" s="366"/>
      <c r="BC1100" s="510"/>
      <c r="BD1100" s="510"/>
      <c r="BE1100" s="510"/>
      <c r="BF1100" s="510"/>
      <c r="BG1100" s="510"/>
      <c r="BH1100" s="510"/>
      <c r="BI1100" s="510"/>
      <c r="BJ1100" s="510"/>
      <c r="BK1100" s="510"/>
      <c r="BL1100" s="510"/>
      <c r="BM1100" s="510"/>
      <c r="BN1100" s="510"/>
      <c r="BO1100" s="510"/>
      <c r="BP1100" s="510"/>
      <c r="BQ1100" s="510"/>
      <c r="BR1100" s="510"/>
      <c r="BS1100" s="510"/>
      <c r="BT1100" s="510"/>
      <c r="BU1100" s="510"/>
      <c r="BV1100" s="510"/>
      <c r="BW1100" s="510"/>
      <c r="BX1100" s="510"/>
      <c r="BY1100" s="510"/>
      <c r="BZ1100" s="338"/>
      <c r="CA1100" s="338"/>
      <c r="CB1100" s="338"/>
      <c r="CC1100" s="338"/>
      <c r="CD1100" s="338"/>
      <c r="CE1100" s="338"/>
      <c r="CF1100" s="338"/>
      <c r="CG1100" s="338"/>
      <c r="CH1100" s="338"/>
      <c r="CI1100" s="338"/>
      <c r="CJ1100" s="338"/>
      <c r="CK1100" s="338"/>
      <c r="CL1100" s="338"/>
      <c r="CM1100" s="338"/>
      <c r="CN1100" s="338"/>
      <c r="CO1100" s="338"/>
      <c r="CP1100" s="338"/>
      <c r="CQ1100" s="338"/>
      <c r="CR1100" s="338"/>
      <c r="CS1100" s="338"/>
      <c r="CT1100" s="338"/>
      <c r="CU1100" s="338"/>
      <c r="CV1100" s="338"/>
      <c r="CW1100" s="338"/>
      <c r="CX1100" s="338"/>
      <c r="CY1100" s="338"/>
      <c r="CZ1100" s="338"/>
    </row>
    <row r="1101" s="775" customFormat="true" ht="17.1" customHeight="true" x14ac:dyDescent="0.2">
      <c r="A1101" s="786"/>
      <c r="B1101" s="781"/>
      <c r="Z1101" s="779"/>
      <c r="AA1101" s="779"/>
      <c r="AB1101" s="779"/>
      <c r="AC1101" s="779"/>
      <c r="AD1101" s="779"/>
      <c r="AE1101" s="779"/>
      <c r="AF1101" s="779"/>
      <c r="AG1101" s="779"/>
      <c r="AH1101" s="779"/>
      <c r="AI1101" s="779"/>
      <c r="AJ1101" s="779"/>
      <c r="AK1101" s="779"/>
      <c r="AL1101" s="779"/>
      <c r="AM1101" s="779"/>
      <c r="AN1101" s="779"/>
      <c r="AO1101" s="779"/>
      <c r="AP1101" s="779"/>
      <c r="AQ1101" s="779"/>
      <c r="AR1101" s="779"/>
      <c r="AS1101" s="779"/>
      <c r="AT1101" s="779"/>
      <c r="AU1101" s="779"/>
      <c r="AV1101" s="779"/>
      <c r="AW1101" s="779"/>
      <c r="AX1101" s="779"/>
      <c r="AY1101" s="779"/>
      <c r="AZ1101" s="779"/>
      <c r="BA1101" s="510"/>
      <c r="BB1101" s="366"/>
      <c r="BC1101" s="510"/>
      <c r="BD1101" s="510"/>
      <c r="BE1101" s="510"/>
      <c r="BF1101" s="510"/>
      <c r="BG1101" s="510"/>
      <c r="BH1101" s="510"/>
      <c r="BI1101" s="510"/>
      <c r="BJ1101" s="510"/>
      <c r="BK1101" s="510"/>
      <c r="BL1101" s="510"/>
      <c r="BM1101" s="510"/>
      <c r="BN1101" s="510"/>
      <c r="BO1101" s="510"/>
      <c r="BP1101" s="510"/>
      <c r="BQ1101" s="510"/>
      <c r="BR1101" s="510"/>
      <c r="BS1101" s="510"/>
      <c r="BT1101" s="510"/>
      <c r="BU1101" s="510"/>
      <c r="BV1101" s="510"/>
      <c r="BW1101" s="510"/>
      <c r="BX1101" s="510"/>
      <c r="BY1101" s="510"/>
      <c r="BZ1101" s="338"/>
      <c r="CA1101" s="338"/>
      <c r="CB1101" s="338"/>
      <c r="CC1101" s="338"/>
      <c r="CD1101" s="338"/>
      <c r="CE1101" s="338"/>
      <c r="CF1101" s="338"/>
      <c r="CG1101" s="338"/>
      <c r="CH1101" s="338"/>
      <c r="CI1101" s="338"/>
      <c r="CJ1101" s="338"/>
      <c r="CK1101" s="338"/>
      <c r="CL1101" s="338"/>
      <c r="CM1101" s="338"/>
      <c r="CN1101" s="338"/>
      <c r="CO1101" s="338"/>
      <c r="CP1101" s="338"/>
      <c r="CQ1101" s="338"/>
      <c r="CR1101" s="338"/>
      <c r="CS1101" s="338"/>
      <c r="CT1101" s="338"/>
      <c r="CU1101" s="338"/>
      <c r="CV1101" s="338"/>
      <c r="CW1101" s="338"/>
      <c r="CX1101" s="338"/>
      <c r="CY1101" s="338"/>
      <c r="CZ1101" s="338"/>
    </row>
    <row r="1102" s="338" customFormat="true" ht="15" customHeight="true" x14ac:dyDescent="0.2">
      <c r="BA1102" s="510"/>
      <c r="BB1102" s="366"/>
      <c r="BC1102" s="510"/>
      <c r="BD1102" s="510"/>
      <c r="BE1102" s="510"/>
      <c r="BF1102" s="510"/>
      <c r="BG1102" s="510"/>
      <c r="BH1102" s="510"/>
      <c r="BI1102" s="510"/>
      <c r="BJ1102" s="510"/>
      <c r="BK1102" s="510"/>
      <c r="BL1102" s="510"/>
      <c r="BM1102" s="510"/>
      <c r="BN1102" s="510"/>
      <c r="BO1102" s="510"/>
      <c r="BP1102" s="510"/>
      <c r="BQ1102" s="510"/>
      <c r="BR1102" s="510"/>
      <c r="BS1102" s="510"/>
      <c r="BT1102" s="510"/>
      <c r="BU1102" s="510"/>
      <c r="BV1102" s="510"/>
      <c r="BW1102" s="510"/>
      <c r="BX1102" s="510"/>
      <c r="BY1102" s="510"/>
    </row>
    <row r="1103" s="338" customFormat="true" ht="15" customHeight="true" x14ac:dyDescent="0.2">
      <c r="BA1103" s="510"/>
      <c r="BB1103" s="366"/>
      <c r="BC1103" s="510"/>
      <c r="BD1103" s="510"/>
      <c r="BE1103" s="510"/>
      <c r="BF1103" s="510"/>
      <c r="BG1103" s="510"/>
      <c r="BH1103" s="510"/>
      <c r="BI1103" s="510"/>
      <c r="BJ1103" s="510"/>
      <c r="BK1103" s="510"/>
      <c r="BL1103" s="510"/>
      <c r="BM1103" s="510"/>
      <c r="BN1103" s="510"/>
      <c r="BO1103" s="510"/>
      <c r="BP1103" s="510"/>
      <c r="BQ1103" s="510"/>
      <c r="BR1103" s="510"/>
      <c r="BS1103" s="510"/>
      <c r="BT1103" s="510"/>
      <c r="BU1103" s="510"/>
      <c r="BV1103" s="510"/>
      <c r="BW1103" s="510"/>
      <c r="BX1103" s="510"/>
      <c r="BY1103" s="510"/>
    </row>
    <row r="1104" s="338" customFormat="true" ht="15" customHeight="true" x14ac:dyDescent="0.2">
      <c r="BA1104" s="510"/>
      <c r="BB1104" s="366"/>
      <c r="BC1104" s="510"/>
      <c r="BD1104" s="510"/>
      <c r="BE1104" s="510"/>
      <c r="BF1104" s="510"/>
      <c r="BG1104" s="510"/>
      <c r="BH1104" s="510"/>
      <c r="BI1104" s="510"/>
      <c r="BJ1104" s="510"/>
      <c r="BK1104" s="510"/>
      <c r="BL1104" s="510"/>
      <c r="BM1104" s="510"/>
      <c r="BN1104" s="510"/>
      <c r="BO1104" s="510"/>
      <c r="BP1104" s="510"/>
      <c r="BQ1104" s="510"/>
      <c r="BR1104" s="510"/>
      <c r="BS1104" s="510"/>
      <c r="BT1104" s="510"/>
      <c r="BU1104" s="510"/>
      <c r="BV1104" s="510"/>
      <c r="BW1104" s="510"/>
      <c r="BX1104" s="510"/>
      <c r="BY1104" s="510"/>
    </row>
    <row r="1105" s="338" customFormat="true" ht="15" customHeight="true" x14ac:dyDescent="0.2">
      <c r="BA1105" s="510"/>
      <c r="BB1105" s="366"/>
      <c r="BC1105" s="510"/>
      <c r="BD1105" s="510"/>
      <c r="BE1105" s="510"/>
      <c r="BF1105" s="510"/>
      <c r="BG1105" s="510"/>
      <c r="BH1105" s="510"/>
      <c r="BI1105" s="510"/>
      <c r="BJ1105" s="510"/>
      <c r="BK1105" s="510"/>
      <c r="BL1105" s="510"/>
      <c r="BM1105" s="510"/>
      <c r="BN1105" s="510"/>
      <c r="BO1105" s="510"/>
      <c r="BP1105" s="510"/>
      <c r="BQ1105" s="510"/>
      <c r="BR1105" s="510"/>
      <c r="BS1105" s="510"/>
      <c r="BT1105" s="510"/>
      <c r="BU1105" s="510"/>
      <c r="BV1105" s="510"/>
      <c r="BW1105" s="510"/>
      <c r="BX1105" s="510"/>
      <c r="BY1105" s="510"/>
    </row>
    <row r="1106" s="338" customFormat="true" ht="15" customHeight="true" x14ac:dyDescent="0.2">
      <c r="BA1106" s="510"/>
      <c r="BB1106" s="366"/>
      <c r="BC1106" s="510"/>
      <c r="BD1106" s="510"/>
      <c r="BE1106" s="510"/>
      <c r="BF1106" s="510"/>
      <c r="BG1106" s="510"/>
      <c r="BH1106" s="510"/>
      <c r="BI1106" s="510"/>
      <c r="BJ1106" s="510"/>
      <c r="BK1106" s="510"/>
      <c r="BL1106" s="510"/>
      <c r="BM1106" s="510"/>
      <c r="BN1106" s="510"/>
      <c r="BO1106" s="510"/>
      <c r="BP1106" s="510"/>
      <c r="BQ1106" s="510"/>
      <c r="BR1106" s="510"/>
      <c r="BS1106" s="510"/>
      <c r="BT1106" s="510"/>
      <c r="BU1106" s="510"/>
      <c r="BV1106" s="510"/>
      <c r="BW1106" s="510"/>
      <c r="BX1106" s="510"/>
      <c r="BY1106" s="510"/>
    </row>
    <row r="1107" s="338" customFormat="true" ht="15" customHeight="true" x14ac:dyDescent="0.2">
      <c r="BA1107" s="510"/>
      <c r="BB1107" s="366"/>
      <c r="BC1107" s="510"/>
      <c r="BD1107" s="510"/>
      <c r="BE1107" s="510"/>
      <c r="BF1107" s="510"/>
      <c r="BG1107" s="510"/>
      <c r="BH1107" s="510"/>
      <c r="BI1107" s="510"/>
      <c r="BJ1107" s="510"/>
      <c r="BK1107" s="510"/>
      <c r="BL1107" s="510"/>
      <c r="BM1107" s="510"/>
      <c r="BN1107" s="510"/>
      <c r="BO1107" s="510"/>
      <c r="BP1107" s="510"/>
      <c r="BQ1107" s="510"/>
      <c r="BR1107" s="510"/>
      <c r="BS1107" s="510"/>
      <c r="BT1107" s="510"/>
      <c r="BU1107" s="510"/>
      <c r="BV1107" s="510"/>
      <c r="BW1107" s="510"/>
      <c r="BX1107" s="510"/>
      <c r="BY1107" s="510"/>
    </row>
    <row r="1108" s="338" customFormat="true" ht="15" customHeight="true" x14ac:dyDescent="0.2">
      <c r="BA1108" s="510"/>
      <c r="BB1108" s="366"/>
      <c r="BC1108" s="510"/>
      <c r="BD1108" s="510"/>
      <c r="BE1108" s="510"/>
      <c r="BF1108" s="510"/>
      <c r="BG1108" s="510"/>
      <c r="BH1108" s="510"/>
      <c r="BI1108" s="510"/>
      <c r="BJ1108" s="510"/>
      <c r="BK1108" s="510"/>
      <c r="BL1108" s="510"/>
      <c r="BM1108" s="510"/>
      <c r="BN1108" s="510"/>
      <c r="BO1108" s="510"/>
      <c r="BP1108" s="510"/>
      <c r="BQ1108" s="510"/>
      <c r="BR1108" s="510"/>
      <c r="BS1108" s="510"/>
      <c r="BT1108" s="510"/>
      <c r="BU1108" s="510"/>
      <c r="BV1108" s="510"/>
      <c r="BW1108" s="510"/>
      <c r="BX1108" s="510"/>
      <c r="BY1108" s="510"/>
    </row>
    <row r="1109" s="338" customFormat="true" ht="15" customHeight="true" x14ac:dyDescent="0.2">
      <c r="BA1109" s="510"/>
      <c r="BB1109" s="366"/>
      <c r="BC1109" s="510"/>
      <c r="BD1109" s="510"/>
      <c r="BE1109" s="510"/>
      <c r="BF1109" s="510"/>
      <c r="BG1109" s="510"/>
      <c r="BH1109" s="510"/>
      <c r="BI1109" s="510"/>
      <c r="BJ1109" s="510"/>
      <c r="BK1109" s="510"/>
      <c r="BL1109" s="510"/>
      <c r="BM1109" s="510"/>
      <c r="BN1109" s="510"/>
      <c r="BO1109" s="510"/>
      <c r="BP1109" s="510"/>
      <c r="BQ1109" s="510"/>
      <c r="BR1109" s="510"/>
      <c r="BS1109" s="510"/>
      <c r="BT1109" s="510"/>
      <c r="BU1109" s="510"/>
      <c r="BV1109" s="510"/>
      <c r="BW1109" s="510"/>
      <c r="BX1109" s="510"/>
      <c r="BY1109" s="510"/>
    </row>
    <row r="1110" s="338" customFormat="true" ht="15" customHeight="true" x14ac:dyDescent="0.2">
      <c r="BA1110" s="510"/>
      <c r="BB1110" s="366"/>
      <c r="BC1110" s="510"/>
      <c r="BD1110" s="510"/>
      <c r="BE1110" s="510"/>
      <c r="BF1110" s="510"/>
      <c r="BG1110" s="510"/>
      <c r="BH1110" s="510"/>
      <c r="BI1110" s="510"/>
      <c r="BJ1110" s="510"/>
      <c r="BK1110" s="510"/>
      <c r="BL1110" s="510"/>
      <c r="BM1110" s="510"/>
      <c r="BN1110" s="510"/>
      <c r="BO1110" s="510"/>
      <c r="BP1110" s="510"/>
      <c r="BQ1110" s="510"/>
      <c r="BR1110" s="510"/>
      <c r="BS1110" s="510"/>
      <c r="BT1110" s="510"/>
      <c r="BU1110" s="510"/>
      <c r="BV1110" s="510"/>
      <c r="BW1110" s="510"/>
      <c r="BX1110" s="510"/>
      <c r="BY1110" s="510"/>
    </row>
    <row r="1111" s="338" customFormat="true" ht="15" customHeight="true" x14ac:dyDescent="0.2">
      <c r="BA1111" s="510"/>
      <c r="BB1111" s="366"/>
      <c r="BC1111" s="510"/>
      <c r="BD1111" s="510"/>
      <c r="BE1111" s="510"/>
      <c r="BF1111" s="510"/>
      <c r="BG1111" s="510"/>
      <c r="BH1111" s="510"/>
      <c r="BI1111" s="510"/>
      <c r="BJ1111" s="510"/>
      <c r="BK1111" s="510"/>
      <c r="BL1111" s="510"/>
      <c r="BM1111" s="510"/>
      <c r="BN1111" s="510"/>
      <c r="BO1111" s="510"/>
      <c r="BP1111" s="510"/>
      <c r="BQ1111" s="510"/>
      <c r="BR1111" s="510"/>
      <c r="BS1111" s="510"/>
      <c r="BT1111" s="510"/>
      <c r="BU1111" s="510"/>
      <c r="BV1111" s="510"/>
      <c r="BW1111" s="510"/>
      <c r="BX1111" s="510"/>
      <c r="BY1111" s="510"/>
    </row>
    <row r="1112" s="338" customFormat="true" ht="15" customHeight="true" x14ac:dyDescent="0.2">
      <c r="BA1112" s="510"/>
      <c r="BB1112" s="366"/>
      <c r="BC1112" s="510"/>
      <c r="BD1112" s="510"/>
      <c r="BE1112" s="510"/>
      <c r="BF1112" s="510"/>
      <c r="BG1112" s="510"/>
      <c r="BH1112" s="510"/>
      <c r="BI1112" s="510"/>
      <c r="BJ1112" s="510"/>
      <c r="BK1112" s="510"/>
      <c r="BL1112" s="510"/>
      <c r="BM1112" s="510"/>
      <c r="BN1112" s="510"/>
      <c r="BO1112" s="510"/>
      <c r="BP1112" s="510"/>
      <c r="BQ1112" s="510"/>
      <c r="BR1112" s="510"/>
      <c r="BS1112" s="510"/>
      <c r="BT1112" s="510"/>
      <c r="BU1112" s="510"/>
      <c r="BV1112" s="510"/>
      <c r="BW1112" s="510"/>
      <c r="BX1112" s="510"/>
      <c r="BY1112" s="510"/>
    </row>
    <row r="1113" s="338" customFormat="true" ht="15" customHeight="true" x14ac:dyDescent="0.2">
      <c r="BA1113" s="510"/>
      <c r="BB1113" s="366"/>
      <c r="BC1113" s="510"/>
      <c r="BD1113" s="510"/>
      <c r="BE1113" s="510"/>
      <c r="BF1113" s="510"/>
      <c r="BG1113" s="510"/>
      <c r="BH1113" s="510"/>
      <c r="BI1113" s="510"/>
      <c r="BJ1113" s="510"/>
      <c r="BK1113" s="510"/>
      <c r="BL1113" s="510"/>
      <c r="BM1113" s="510"/>
      <c r="BN1113" s="510"/>
      <c r="BO1113" s="510"/>
      <c r="BP1113" s="510"/>
      <c r="BQ1113" s="510"/>
      <c r="BR1113" s="510"/>
      <c r="BS1113" s="510"/>
      <c r="BT1113" s="510"/>
      <c r="BU1113" s="510"/>
      <c r="BV1113" s="510"/>
      <c r="BW1113" s="510"/>
      <c r="BX1113" s="510"/>
      <c r="BY1113" s="510"/>
    </row>
    <row r="1114" s="775" customFormat="true" ht="17.1" customHeight="true" x14ac:dyDescent="0.2">
      <c r="A1114" s="786"/>
      <c r="B1114" s="781"/>
      <c r="C1114" s="782"/>
      <c r="D1114" s="782"/>
      <c r="E1114" s="782"/>
      <c r="F1114" s="782"/>
      <c r="G1114" s="782"/>
      <c r="H1114" s="782"/>
      <c r="I1114" s="782"/>
      <c r="J1114" s="782"/>
      <c r="K1114" s="782"/>
      <c r="L1114" s="782"/>
      <c r="M1114" s="782"/>
      <c r="N1114" s="782"/>
      <c r="O1114" s="782"/>
      <c r="P1114" s="782"/>
      <c r="Q1114" s="782"/>
      <c r="R1114" s="782"/>
      <c r="S1114" s="782"/>
      <c r="T1114" s="782"/>
      <c r="U1114" s="782"/>
      <c r="V1114" s="782"/>
      <c r="W1114" s="782"/>
      <c r="X1114" s="782"/>
      <c r="Y1114" s="782"/>
      <c r="Z1114" s="779"/>
      <c r="AA1114" s="779"/>
      <c r="AB1114" s="779"/>
      <c r="AC1114" s="779"/>
      <c r="AD1114" s="779"/>
      <c r="AE1114" s="779"/>
      <c r="AF1114" s="779"/>
      <c r="AG1114" s="779"/>
      <c r="AH1114" s="779"/>
      <c r="AI1114" s="779"/>
      <c r="AJ1114" s="779"/>
      <c r="AK1114" s="779"/>
      <c r="AL1114" s="779"/>
      <c r="AM1114" s="779"/>
      <c r="AN1114" s="779"/>
      <c r="AO1114" s="779"/>
      <c r="AP1114" s="779"/>
      <c r="AQ1114" s="779"/>
      <c r="AR1114" s="779"/>
      <c r="AS1114" s="779"/>
      <c r="AT1114" s="779"/>
      <c r="AU1114" s="779"/>
      <c r="AV1114" s="779"/>
      <c r="AW1114" s="779"/>
      <c r="AX1114" s="779"/>
      <c r="AY1114" s="779"/>
      <c r="AZ1114" s="779"/>
      <c r="BA1114" s="510"/>
      <c r="BB1114" s="366"/>
      <c r="BC1114" s="510"/>
      <c r="BD1114" s="510"/>
      <c r="BE1114" s="510"/>
      <c r="BF1114" s="510"/>
      <c r="BG1114" s="510"/>
      <c r="BH1114" s="510"/>
      <c r="BI1114" s="510"/>
      <c r="BJ1114" s="510"/>
      <c r="BK1114" s="510"/>
      <c r="BL1114" s="510"/>
      <c r="BM1114" s="510"/>
      <c r="BN1114" s="510"/>
      <c r="BO1114" s="510"/>
      <c r="BP1114" s="510"/>
      <c r="BQ1114" s="510"/>
      <c r="BR1114" s="510"/>
      <c r="BS1114" s="510"/>
      <c r="BT1114" s="510"/>
      <c r="BU1114" s="510"/>
      <c r="BV1114" s="510"/>
      <c r="BW1114" s="510"/>
      <c r="BX1114" s="510"/>
      <c r="BY1114" s="510"/>
      <c r="BZ1114" s="338"/>
      <c r="CA1114" s="338"/>
      <c r="CB1114" s="338"/>
      <c r="CC1114" s="338"/>
      <c r="CD1114" s="338"/>
      <c r="CE1114" s="338"/>
      <c r="CF1114" s="338"/>
      <c r="CG1114" s="338"/>
      <c r="CH1114" s="338"/>
      <c r="CI1114" s="338"/>
      <c r="CJ1114" s="338"/>
      <c r="CK1114" s="338"/>
      <c r="CL1114" s="338"/>
      <c r="CM1114" s="338"/>
      <c r="CN1114" s="338"/>
      <c r="CO1114" s="338"/>
      <c r="CP1114" s="338"/>
      <c r="CQ1114" s="338"/>
      <c r="CR1114" s="338"/>
      <c r="CS1114" s="338"/>
      <c r="CT1114" s="338"/>
      <c r="CU1114" s="338"/>
      <c r="CV1114" s="338"/>
      <c r="CW1114" s="338"/>
      <c r="CX1114" s="338"/>
      <c r="CY1114" s="338"/>
      <c r="CZ1114" s="338"/>
    </row>
    <row r="1115" s="775" customFormat="true" ht="17.1" customHeight="true" x14ac:dyDescent="0.2">
      <c r="A1115" s="786"/>
      <c r="B1115" s="781"/>
      <c r="C1115" s="782"/>
      <c r="D1115" s="782"/>
      <c r="E1115" s="782"/>
      <c r="F1115" s="782"/>
      <c r="G1115" s="782"/>
      <c r="H1115" s="782"/>
      <c r="I1115" s="782"/>
      <c r="J1115" s="782"/>
      <c r="K1115" s="782"/>
      <c r="L1115" s="782"/>
      <c r="M1115" s="782"/>
      <c r="N1115" s="782"/>
      <c r="O1115" s="782"/>
      <c r="P1115" s="782"/>
      <c r="Q1115" s="782"/>
      <c r="R1115" s="782"/>
      <c r="S1115" s="782"/>
      <c r="T1115" s="782"/>
      <c r="U1115" s="782"/>
      <c r="V1115" s="782"/>
      <c r="W1115" s="782"/>
      <c r="X1115" s="782"/>
      <c r="Y1115" s="782"/>
      <c r="Z1115" s="779"/>
      <c r="AA1115" s="779"/>
      <c r="AB1115" s="779"/>
      <c r="AC1115" s="779"/>
      <c r="AD1115" s="779"/>
      <c r="AE1115" s="779"/>
      <c r="AF1115" s="779"/>
      <c r="AG1115" s="779"/>
      <c r="AH1115" s="779"/>
      <c r="AI1115" s="779"/>
      <c r="AJ1115" s="779"/>
      <c r="AK1115" s="779"/>
      <c r="AL1115" s="779"/>
      <c r="AM1115" s="779"/>
      <c r="AN1115" s="779"/>
      <c r="AO1115" s="779"/>
      <c r="AP1115" s="779"/>
      <c r="AQ1115" s="779"/>
      <c r="AR1115" s="779"/>
      <c r="AS1115" s="779"/>
      <c r="AT1115" s="779"/>
      <c r="AU1115" s="779"/>
      <c r="AV1115" s="779"/>
      <c r="AW1115" s="779"/>
      <c r="AX1115" s="779"/>
      <c r="AY1115" s="779"/>
      <c r="AZ1115" s="779"/>
      <c r="BA1115" s="510"/>
      <c r="BB1115" s="366"/>
      <c r="BC1115" s="510"/>
      <c r="BD1115" s="510"/>
      <c r="BE1115" s="510"/>
      <c r="BF1115" s="510"/>
      <c r="BG1115" s="510"/>
      <c r="BH1115" s="510"/>
      <c r="BI1115" s="510"/>
      <c r="BJ1115" s="510"/>
      <c r="BK1115" s="510"/>
      <c r="BL1115" s="510"/>
      <c r="BM1115" s="510"/>
      <c r="BN1115" s="510"/>
      <c r="BO1115" s="510"/>
      <c r="BP1115" s="510"/>
      <c r="BQ1115" s="510"/>
      <c r="BR1115" s="510"/>
      <c r="BS1115" s="510"/>
      <c r="BT1115" s="510"/>
      <c r="BU1115" s="510"/>
      <c r="BV1115" s="510"/>
      <c r="BW1115" s="510"/>
      <c r="BX1115" s="510"/>
      <c r="BY1115" s="510"/>
      <c r="BZ1115" s="338"/>
      <c r="CA1115" s="338"/>
      <c r="CB1115" s="338"/>
      <c r="CC1115" s="338"/>
      <c r="CD1115" s="338"/>
      <c r="CE1115" s="338"/>
      <c r="CF1115" s="338"/>
      <c r="CG1115" s="338"/>
      <c r="CH1115" s="338"/>
      <c r="CI1115" s="338"/>
      <c r="CJ1115" s="338"/>
      <c r="CK1115" s="338"/>
      <c r="CL1115" s="338"/>
      <c r="CM1115" s="338"/>
      <c r="CN1115" s="338"/>
      <c r="CO1115" s="338"/>
      <c r="CP1115" s="338"/>
      <c r="CQ1115" s="338"/>
      <c r="CR1115" s="338"/>
      <c r="CS1115" s="338"/>
      <c r="CT1115" s="338"/>
      <c r="CU1115" s="338"/>
      <c r="CV1115" s="338"/>
      <c r="CW1115" s="338"/>
      <c r="CX1115" s="338"/>
      <c r="CY1115" s="338"/>
      <c r="CZ1115" s="338"/>
    </row>
    <row r="1116" s="775" customFormat="true" ht="17.1" customHeight="true" x14ac:dyDescent="0.2">
      <c r="A1116" s="786"/>
      <c r="B1116" s="781"/>
      <c r="C1116" s="782"/>
      <c r="D1116" s="782"/>
      <c r="E1116" s="782"/>
      <c r="F1116" s="782"/>
      <c r="G1116" s="782"/>
      <c r="H1116" s="782"/>
      <c r="I1116" s="782"/>
      <c r="J1116" s="782"/>
      <c r="K1116" s="782"/>
      <c r="L1116" s="782"/>
      <c r="M1116" s="782"/>
      <c r="N1116" s="782"/>
      <c r="O1116" s="782"/>
      <c r="P1116" s="782"/>
      <c r="Q1116" s="782"/>
      <c r="R1116" s="782"/>
      <c r="S1116" s="782"/>
      <c r="T1116" s="782"/>
      <c r="U1116" s="782"/>
      <c r="V1116" s="782"/>
      <c r="W1116" s="782"/>
      <c r="X1116" s="782"/>
      <c r="Y1116" s="782"/>
      <c r="Z1116" s="779"/>
      <c r="AA1116" s="779"/>
      <c r="AB1116" s="779"/>
      <c r="AC1116" s="779"/>
      <c r="AD1116" s="779"/>
      <c r="AE1116" s="779"/>
      <c r="AF1116" s="779"/>
      <c r="AG1116" s="779"/>
      <c r="AH1116" s="779"/>
      <c r="AI1116" s="779"/>
      <c r="AJ1116" s="779"/>
      <c r="AK1116" s="779"/>
      <c r="AL1116" s="779"/>
      <c r="AM1116" s="779"/>
      <c r="AN1116" s="779"/>
      <c r="AO1116" s="779"/>
      <c r="AP1116" s="779"/>
      <c r="AQ1116" s="779"/>
      <c r="AR1116" s="779"/>
      <c r="AS1116" s="779"/>
      <c r="AT1116" s="779"/>
      <c r="AU1116" s="779"/>
      <c r="AV1116" s="779"/>
      <c r="AW1116" s="779"/>
      <c r="AX1116" s="779"/>
      <c r="AY1116" s="779"/>
      <c r="AZ1116" s="779"/>
      <c r="BA1116" s="510"/>
      <c r="BB1116" s="366"/>
      <c r="BC1116" s="510"/>
      <c r="BD1116" s="510"/>
      <c r="BE1116" s="510"/>
      <c r="BF1116" s="510"/>
      <c r="BG1116" s="510"/>
      <c r="BH1116" s="510"/>
      <c r="BI1116" s="510"/>
      <c r="BJ1116" s="510"/>
      <c r="BK1116" s="510"/>
      <c r="BL1116" s="510"/>
      <c r="BM1116" s="510"/>
      <c r="BN1116" s="510"/>
      <c r="BO1116" s="510"/>
      <c r="BP1116" s="510"/>
      <c r="BQ1116" s="510"/>
      <c r="BR1116" s="510"/>
      <c r="BS1116" s="510"/>
      <c r="BT1116" s="510"/>
      <c r="BU1116" s="510"/>
      <c r="BV1116" s="510"/>
      <c r="BW1116" s="510"/>
      <c r="BX1116" s="510"/>
      <c r="BY1116" s="510"/>
      <c r="BZ1116" s="338"/>
      <c r="CA1116" s="338"/>
      <c r="CB1116" s="338"/>
      <c r="CC1116" s="338"/>
      <c r="CD1116" s="338"/>
      <c r="CE1116" s="338"/>
      <c r="CF1116" s="338"/>
      <c r="CG1116" s="338"/>
      <c r="CH1116" s="338"/>
      <c r="CI1116" s="338"/>
      <c r="CJ1116" s="338"/>
      <c r="CK1116" s="338"/>
      <c r="CL1116" s="338"/>
      <c r="CM1116" s="338"/>
      <c r="CN1116" s="338"/>
      <c r="CO1116" s="338"/>
      <c r="CP1116" s="338"/>
      <c r="CQ1116" s="338"/>
      <c r="CR1116" s="338"/>
      <c r="CS1116" s="338"/>
      <c r="CT1116" s="338"/>
      <c r="CU1116" s="338"/>
      <c r="CV1116" s="338"/>
      <c r="CW1116" s="338"/>
      <c r="CX1116" s="338"/>
      <c r="CY1116" s="338"/>
      <c r="CZ1116" s="338"/>
    </row>
    <row r="1117" s="775" customFormat="true" ht="17.1" customHeight="true" x14ac:dyDescent="0.2">
      <c r="A1117" s="787"/>
      <c r="B1117" s="783"/>
      <c r="C1117" s="784"/>
      <c r="D1117" s="784"/>
      <c r="E1117" s="784"/>
      <c r="F1117" s="784"/>
      <c r="G1117" s="784"/>
      <c r="H1117" s="784"/>
      <c r="I1117" s="784"/>
      <c r="J1117" s="784"/>
      <c r="K1117" s="784"/>
      <c r="L1117" s="784"/>
      <c r="M1117" s="784"/>
      <c r="N1117" s="784"/>
      <c r="O1117" s="784"/>
      <c r="P1117" s="784"/>
      <c r="Q1117" s="784"/>
      <c r="R1117" s="784"/>
      <c r="S1117" s="784"/>
      <c r="T1117" s="784"/>
      <c r="U1117" s="784"/>
      <c r="V1117" s="784"/>
      <c r="W1117" s="784"/>
      <c r="X1117" s="784"/>
      <c r="Y1117" s="784"/>
      <c r="Z1117" s="779"/>
      <c r="AA1117" s="779"/>
      <c r="AB1117" s="779"/>
      <c r="AC1117" s="779"/>
      <c r="AD1117" s="779"/>
      <c r="AE1117" s="779"/>
      <c r="AF1117" s="779"/>
      <c r="AG1117" s="779"/>
      <c r="AH1117" s="779"/>
      <c r="AI1117" s="779"/>
      <c r="AJ1117" s="779"/>
      <c r="AK1117" s="779"/>
      <c r="AL1117" s="779"/>
      <c r="AM1117" s="779"/>
      <c r="AN1117" s="779"/>
      <c r="AO1117" s="779"/>
      <c r="AP1117" s="779"/>
      <c r="AQ1117" s="779"/>
      <c r="AR1117" s="779"/>
      <c r="AS1117" s="779"/>
      <c r="AT1117" s="779"/>
      <c r="AU1117" s="779"/>
      <c r="AV1117" s="779"/>
      <c r="AW1117" s="779"/>
      <c r="AX1117" s="779"/>
      <c r="AY1117" s="779"/>
      <c r="AZ1117" s="779"/>
      <c r="BA1117" s="510"/>
      <c r="BB1117" s="366"/>
      <c r="BC1117" s="510"/>
      <c r="BD1117" s="510"/>
      <c r="BE1117" s="510"/>
      <c r="BF1117" s="510"/>
      <c r="BG1117" s="510"/>
      <c r="BH1117" s="510"/>
      <c r="BI1117" s="510"/>
      <c r="BJ1117" s="510"/>
      <c r="BK1117" s="510"/>
      <c r="BL1117" s="510"/>
      <c r="BM1117" s="510"/>
      <c r="BN1117" s="510"/>
      <c r="BO1117" s="510"/>
      <c r="BP1117" s="510"/>
      <c r="BQ1117" s="510"/>
      <c r="BR1117" s="510"/>
      <c r="BS1117" s="510"/>
      <c r="BT1117" s="510"/>
      <c r="BU1117" s="510"/>
      <c r="BV1117" s="510"/>
      <c r="BW1117" s="510"/>
      <c r="BX1117" s="510"/>
      <c r="BY1117" s="510"/>
      <c r="BZ1117" s="338"/>
      <c r="CA1117" s="338"/>
      <c r="CB1117" s="338"/>
      <c r="CC1117" s="338"/>
      <c r="CD1117" s="338"/>
      <c r="CE1117" s="338"/>
      <c r="CF1117" s="338"/>
      <c r="CG1117" s="338"/>
      <c r="CH1117" s="338"/>
      <c r="CI1117" s="338"/>
      <c r="CJ1117" s="338"/>
      <c r="CK1117" s="338"/>
      <c r="CL1117" s="338"/>
      <c r="CM1117" s="338"/>
      <c r="CN1117" s="338"/>
      <c r="CO1117" s="338"/>
      <c r="CP1117" s="338"/>
      <c r="CQ1117" s="338"/>
      <c r="CR1117" s="338"/>
      <c r="CS1117" s="338"/>
      <c r="CT1117" s="338"/>
      <c r="CU1117" s="338"/>
      <c r="CV1117" s="338"/>
      <c r="CW1117" s="338"/>
      <c r="CX1117" s="338"/>
      <c r="CY1117" s="338"/>
      <c r="CZ1117" s="338"/>
    </row>
    <row r="1118" s="338" customFormat="true" ht="15" customHeight="true" x14ac:dyDescent="0.2">
      <c r="BA1118" s="510"/>
      <c r="BB1118" s="366"/>
      <c r="BC1118" s="510"/>
      <c r="BD1118" s="510"/>
      <c r="BE1118" s="510"/>
      <c r="BF1118" s="510"/>
      <c r="BG1118" s="510"/>
      <c r="BH1118" s="510"/>
      <c r="BI1118" s="510"/>
      <c r="BJ1118" s="510"/>
      <c r="BK1118" s="510"/>
      <c r="BL1118" s="510"/>
      <c r="BM1118" s="510"/>
      <c r="BN1118" s="510"/>
      <c r="BO1118" s="510"/>
      <c r="BP1118" s="510"/>
      <c r="BQ1118" s="510"/>
      <c r="BR1118" s="510"/>
      <c r="BS1118" s="510"/>
      <c r="BT1118" s="510"/>
      <c r="BU1118" s="510"/>
      <c r="BV1118" s="510"/>
      <c r="BW1118" s="510"/>
      <c r="BX1118" s="510"/>
      <c r="BY1118" s="510"/>
    </row>
    <row r="1119" s="338" customFormat="true" ht="15" customHeight="true" x14ac:dyDescent="0.2">
      <c r="BA1119" s="510"/>
      <c r="BB1119" s="366"/>
      <c r="BC1119" s="510"/>
      <c r="BD1119" s="510"/>
      <c r="BE1119" s="510"/>
      <c r="BF1119" s="510"/>
      <c r="BG1119" s="510"/>
      <c r="BH1119" s="510"/>
      <c r="BI1119" s="510"/>
      <c r="BJ1119" s="510"/>
      <c r="BK1119" s="510"/>
      <c r="BL1119" s="510"/>
      <c r="BM1119" s="510"/>
      <c r="BN1119" s="510"/>
      <c r="BO1119" s="510"/>
      <c r="BP1119" s="510"/>
      <c r="BQ1119" s="510"/>
      <c r="BR1119" s="510"/>
      <c r="BS1119" s="510"/>
      <c r="BT1119" s="510"/>
      <c r="BU1119" s="510"/>
      <c r="BV1119" s="510"/>
      <c r="BW1119" s="510"/>
      <c r="BX1119" s="510"/>
      <c r="BY1119" s="510"/>
    </row>
    <row r="1120" s="338" customFormat="true" ht="15" customHeight="true" x14ac:dyDescent="0.2">
      <c r="BA1120" s="510"/>
      <c r="BB1120" s="366"/>
      <c r="BC1120" s="510"/>
      <c r="BD1120" s="510"/>
      <c r="BE1120" s="510"/>
      <c r="BF1120" s="510"/>
      <c r="BG1120" s="510"/>
      <c r="BH1120" s="510"/>
      <c r="BI1120" s="510"/>
      <c r="BJ1120" s="510"/>
      <c r="BK1120" s="510"/>
      <c r="BL1120" s="510"/>
      <c r="BM1120" s="510"/>
      <c r="BN1120" s="510"/>
      <c r="BO1120" s="510"/>
      <c r="BP1120" s="510"/>
      <c r="BQ1120" s="510"/>
      <c r="BR1120" s="510"/>
      <c r="BS1120" s="510"/>
      <c r="BT1120" s="510"/>
      <c r="BU1120" s="510"/>
      <c r="BV1120" s="510"/>
      <c r="BW1120" s="510"/>
      <c r="BX1120" s="510"/>
      <c r="BY1120" s="510"/>
    </row>
    <row r="1121" s="338" customFormat="true" ht="15" customHeight="true" x14ac:dyDescent="0.2">
      <c r="BA1121" s="510"/>
      <c r="BB1121" s="366"/>
      <c r="BC1121" s="510"/>
      <c r="BD1121" s="510"/>
      <c r="BE1121" s="510"/>
      <c r="BF1121" s="510"/>
      <c r="BG1121" s="510"/>
      <c r="BH1121" s="510"/>
      <c r="BI1121" s="510"/>
      <c r="BJ1121" s="510"/>
      <c r="BK1121" s="510"/>
      <c r="BL1121" s="510"/>
      <c r="BM1121" s="510"/>
      <c r="BN1121" s="510"/>
      <c r="BO1121" s="510"/>
      <c r="BP1121" s="510"/>
      <c r="BQ1121" s="510"/>
      <c r="BR1121" s="510"/>
      <c r="BS1121" s="510"/>
      <c r="BT1121" s="510"/>
      <c r="BU1121" s="510"/>
      <c r="BV1121" s="510"/>
      <c r="BW1121" s="510"/>
      <c r="BX1121" s="510"/>
      <c r="BY1121" s="510"/>
    </row>
    <row r="1122" s="338" customFormat="true" ht="15" customHeight="true" x14ac:dyDescent="0.2">
      <c r="BA1122" s="510"/>
      <c r="BB1122" s="366"/>
      <c r="BC1122" s="510"/>
      <c r="BD1122" s="510"/>
      <c r="BE1122" s="510"/>
      <c r="BF1122" s="510"/>
      <c r="BG1122" s="510"/>
      <c r="BH1122" s="510"/>
      <c r="BI1122" s="510"/>
      <c r="BJ1122" s="510"/>
      <c r="BK1122" s="510"/>
      <c r="BL1122" s="510"/>
      <c r="BM1122" s="510"/>
      <c r="BN1122" s="510"/>
      <c r="BO1122" s="510"/>
      <c r="BP1122" s="510"/>
      <c r="BQ1122" s="510"/>
      <c r="BR1122" s="510"/>
      <c r="BS1122" s="510"/>
      <c r="BT1122" s="510"/>
      <c r="BU1122" s="510"/>
      <c r="BV1122" s="510"/>
      <c r="BW1122" s="510"/>
      <c r="BX1122" s="510"/>
      <c r="BY1122" s="510"/>
    </row>
    <row r="1123" s="338" customFormat="true" ht="15" customHeight="true" x14ac:dyDescent="0.2">
      <c r="BA1123" s="510"/>
      <c r="BB1123" s="366"/>
      <c r="BC1123" s="510"/>
      <c r="BD1123" s="510"/>
      <c r="BE1123" s="510"/>
      <c r="BF1123" s="510"/>
      <c r="BG1123" s="510"/>
      <c r="BH1123" s="510"/>
      <c r="BI1123" s="510"/>
      <c r="BJ1123" s="510"/>
      <c r="BK1123" s="510"/>
      <c r="BL1123" s="510"/>
      <c r="BM1123" s="510"/>
      <c r="BN1123" s="510"/>
      <c r="BO1123" s="510"/>
      <c r="BP1123" s="510"/>
      <c r="BQ1123" s="510"/>
      <c r="BR1123" s="510"/>
      <c r="BS1123" s="510"/>
      <c r="BT1123" s="510"/>
      <c r="BU1123" s="510"/>
      <c r="BV1123" s="510"/>
      <c r="BW1123" s="510"/>
      <c r="BX1123" s="510"/>
      <c r="BY1123" s="510"/>
    </row>
    <row r="1124" s="338" customFormat="true" ht="15" customHeight="true" x14ac:dyDescent="0.2">
      <c r="BA1124" s="510"/>
      <c r="BB1124" s="366"/>
      <c r="BC1124" s="510"/>
      <c r="BD1124" s="510"/>
      <c r="BE1124" s="510"/>
      <c r="BF1124" s="510"/>
      <c r="BG1124" s="510"/>
      <c r="BH1124" s="510"/>
      <c r="BI1124" s="510"/>
      <c r="BJ1124" s="510"/>
      <c r="BK1124" s="510"/>
      <c r="BL1124" s="510"/>
      <c r="BM1124" s="510"/>
      <c r="BN1124" s="510"/>
      <c r="BO1124" s="510"/>
      <c r="BP1124" s="510"/>
      <c r="BQ1124" s="510"/>
      <c r="BR1124" s="510"/>
      <c r="BS1124" s="510"/>
      <c r="BT1124" s="510"/>
      <c r="BU1124" s="510"/>
      <c r="BV1124" s="510"/>
      <c r="BW1124" s="510"/>
      <c r="BX1124" s="510"/>
      <c r="BY1124" s="510"/>
    </row>
    <row r="1125" s="338" customFormat="true" ht="15" customHeight="true" x14ac:dyDescent="0.2">
      <c r="BA1125" s="510"/>
      <c r="BB1125" s="366"/>
      <c r="BC1125" s="510"/>
      <c r="BD1125" s="510"/>
      <c r="BE1125" s="510"/>
      <c r="BF1125" s="510"/>
      <c r="BG1125" s="510"/>
      <c r="BH1125" s="510"/>
      <c r="BI1125" s="510"/>
      <c r="BJ1125" s="510"/>
      <c r="BK1125" s="510"/>
      <c r="BL1125" s="510"/>
      <c r="BM1125" s="510"/>
      <c r="BN1125" s="510"/>
      <c r="BO1125" s="510"/>
      <c r="BP1125" s="510"/>
      <c r="BQ1125" s="510"/>
      <c r="BR1125" s="510"/>
      <c r="BS1125" s="510"/>
      <c r="BT1125" s="510"/>
      <c r="BU1125" s="510"/>
      <c r="BV1125" s="510"/>
      <c r="BW1125" s="510"/>
      <c r="BX1125" s="510"/>
      <c r="BY1125" s="510"/>
    </row>
    <row r="1126" s="338" customFormat="true" ht="15" customHeight="true" x14ac:dyDescent="0.2">
      <c r="BA1126" s="510"/>
      <c r="BB1126" s="366"/>
      <c r="BC1126" s="510"/>
      <c r="BD1126" s="510"/>
      <c r="BE1126" s="510"/>
      <c r="BF1126" s="510"/>
      <c r="BG1126" s="510"/>
      <c r="BH1126" s="510"/>
      <c r="BI1126" s="510"/>
      <c r="BJ1126" s="510"/>
      <c r="BK1126" s="510"/>
      <c r="BL1126" s="510"/>
      <c r="BM1126" s="510"/>
      <c r="BN1126" s="510"/>
      <c r="BO1126" s="510"/>
      <c r="BP1126" s="510"/>
      <c r="BQ1126" s="510"/>
      <c r="BR1126" s="510"/>
      <c r="BS1126" s="510"/>
      <c r="BT1126" s="510"/>
      <c r="BU1126" s="510"/>
      <c r="BV1126" s="510"/>
      <c r="BW1126" s="510"/>
      <c r="BX1126" s="510"/>
      <c r="BY1126" s="510"/>
    </row>
    <row r="1127" s="338" customFormat="true" ht="15" customHeight="true" x14ac:dyDescent="0.2">
      <c r="BA1127" s="510"/>
      <c r="BB1127" s="366"/>
      <c r="BC1127" s="510"/>
      <c r="BD1127" s="510"/>
      <c r="BE1127" s="510"/>
      <c r="BF1127" s="510"/>
      <c r="BG1127" s="510"/>
      <c r="BH1127" s="510"/>
      <c r="BI1127" s="510"/>
      <c r="BJ1127" s="510"/>
      <c r="BK1127" s="510"/>
      <c r="BL1127" s="510"/>
      <c r="BM1127" s="510"/>
      <c r="BN1127" s="510"/>
      <c r="BO1127" s="510"/>
      <c r="BP1127" s="510"/>
      <c r="BQ1127" s="510"/>
      <c r="BR1127" s="510"/>
      <c r="BS1127" s="510"/>
      <c r="BT1127" s="510"/>
      <c r="BU1127" s="510"/>
      <c r="BV1127" s="510"/>
      <c r="BW1127" s="510"/>
      <c r="BX1127" s="510"/>
      <c r="BY1127" s="510"/>
    </row>
    <row r="1128" s="338" customFormat="true" ht="15" customHeight="true" x14ac:dyDescent="0.2">
      <c r="BA1128" s="510"/>
      <c r="BB1128" s="366"/>
      <c r="BC1128" s="510"/>
      <c r="BD1128" s="510"/>
      <c r="BE1128" s="510"/>
      <c r="BF1128" s="510"/>
      <c r="BG1128" s="510"/>
      <c r="BH1128" s="510"/>
      <c r="BI1128" s="510"/>
      <c r="BJ1128" s="510"/>
      <c r="BK1128" s="510"/>
      <c r="BL1128" s="510"/>
      <c r="BM1128" s="510"/>
      <c r="BN1128" s="510"/>
      <c r="BO1128" s="510"/>
      <c r="BP1128" s="510"/>
      <c r="BQ1128" s="510"/>
      <c r="BR1128" s="510"/>
      <c r="BS1128" s="510"/>
      <c r="BT1128" s="510"/>
      <c r="BU1128" s="510"/>
      <c r="BV1128" s="510"/>
      <c r="BW1128" s="510"/>
      <c r="BX1128" s="510"/>
      <c r="BY1128" s="510"/>
    </row>
    <row r="1129" s="338" customFormat="true" ht="15" customHeight="true" x14ac:dyDescent="0.2">
      <c r="BA1129" s="510"/>
      <c r="BB1129" s="366"/>
      <c r="BC1129" s="510"/>
      <c r="BD1129" s="510"/>
      <c r="BE1129" s="510"/>
      <c r="BF1129" s="510"/>
      <c r="BG1129" s="510"/>
      <c r="BH1129" s="510"/>
      <c r="BI1129" s="510"/>
      <c r="BJ1129" s="510"/>
      <c r="BK1129" s="510"/>
      <c r="BL1129" s="510"/>
      <c r="BM1129" s="510"/>
      <c r="BN1129" s="510"/>
      <c r="BO1129" s="510"/>
      <c r="BP1129" s="510"/>
      <c r="BQ1129" s="510"/>
      <c r="BR1129" s="510"/>
      <c r="BS1129" s="510"/>
      <c r="BT1129" s="510"/>
      <c r="BU1129" s="510"/>
      <c r="BV1129" s="510"/>
      <c r="BW1129" s="510"/>
      <c r="BX1129" s="510"/>
      <c r="BY1129" s="510"/>
    </row>
    <row r="1130" s="338" customFormat="true" ht="15" customHeight="true" x14ac:dyDescent="0.2">
      <c r="BA1130" s="510"/>
      <c r="BB1130" s="366"/>
      <c r="BC1130" s="510"/>
      <c r="BD1130" s="510"/>
      <c r="BE1130" s="510"/>
      <c r="BF1130" s="510"/>
      <c r="BG1130" s="510"/>
      <c r="BH1130" s="510"/>
      <c r="BI1130" s="510"/>
      <c r="BJ1130" s="510"/>
      <c r="BK1130" s="510"/>
      <c r="BL1130" s="510"/>
      <c r="BM1130" s="510"/>
      <c r="BN1130" s="510"/>
      <c r="BO1130" s="510"/>
      <c r="BP1130" s="510"/>
      <c r="BQ1130" s="510"/>
      <c r="BR1130" s="510"/>
      <c r="BS1130" s="510"/>
      <c r="BT1130" s="510"/>
      <c r="BU1130" s="510"/>
      <c r="BV1130" s="510"/>
      <c r="BW1130" s="510"/>
      <c r="BX1130" s="510"/>
      <c r="BY1130" s="510"/>
    </row>
    <row r="1131" s="338" customFormat="true" ht="15" customHeight="true" x14ac:dyDescent="0.2">
      <c r="BA1131" s="510"/>
      <c r="BB1131" s="366"/>
      <c r="BC1131" s="510"/>
      <c r="BD1131" s="510"/>
      <c r="BE1131" s="510"/>
      <c r="BF1131" s="510"/>
      <c r="BG1131" s="510"/>
      <c r="BH1131" s="510"/>
      <c r="BI1131" s="510"/>
      <c r="BJ1131" s="510"/>
      <c r="BK1131" s="510"/>
      <c r="BL1131" s="510"/>
      <c r="BM1131" s="510"/>
      <c r="BN1131" s="510"/>
      <c r="BO1131" s="510"/>
      <c r="BP1131" s="510"/>
      <c r="BQ1131" s="510"/>
      <c r="BR1131" s="510"/>
      <c r="BS1131" s="510"/>
      <c r="BT1131" s="510"/>
      <c r="BU1131" s="510"/>
      <c r="BV1131" s="510"/>
      <c r="BW1131" s="510"/>
      <c r="BX1131" s="510"/>
      <c r="BY1131" s="510"/>
    </row>
    <row r="1132" s="338" customFormat="true" ht="15" customHeight="true" x14ac:dyDescent="0.2">
      <c r="BA1132" s="510"/>
      <c r="BB1132" s="366"/>
      <c r="BC1132" s="510"/>
      <c r="BD1132" s="510"/>
      <c r="BE1132" s="510"/>
      <c r="BF1132" s="510"/>
      <c r="BG1132" s="510"/>
      <c r="BH1132" s="510"/>
      <c r="BI1132" s="510"/>
      <c r="BJ1132" s="510"/>
      <c r="BK1132" s="510"/>
      <c r="BL1132" s="510"/>
      <c r="BM1132" s="510"/>
      <c r="BN1132" s="510"/>
      <c r="BO1132" s="510"/>
      <c r="BP1132" s="510"/>
      <c r="BQ1132" s="510"/>
      <c r="BR1132" s="510"/>
      <c r="BS1132" s="510"/>
      <c r="BT1132" s="510"/>
      <c r="BU1132" s="510"/>
      <c r="BV1132" s="510"/>
      <c r="BW1132" s="510"/>
      <c r="BX1132" s="510"/>
      <c r="BY1132" s="510"/>
    </row>
    <row r="1133" s="338" customFormat="true" ht="15" customHeight="true" x14ac:dyDescent="0.2">
      <c r="BA1133" s="510"/>
      <c r="BB1133" s="366"/>
      <c r="BC1133" s="510"/>
      <c r="BD1133" s="510"/>
      <c r="BE1133" s="510"/>
      <c r="BF1133" s="510"/>
      <c r="BG1133" s="510"/>
      <c r="BH1133" s="510"/>
      <c r="BI1133" s="510"/>
      <c r="BJ1133" s="510"/>
      <c r="BK1133" s="510"/>
      <c r="BL1133" s="510"/>
      <c r="BM1133" s="510"/>
      <c r="BN1133" s="510"/>
      <c r="BO1133" s="510"/>
      <c r="BP1133" s="510"/>
      <c r="BQ1133" s="510"/>
      <c r="BR1133" s="510"/>
      <c r="BS1133" s="510"/>
      <c r="BT1133" s="510"/>
      <c r="BU1133" s="510"/>
      <c r="BV1133" s="510"/>
      <c r="BW1133" s="510"/>
      <c r="BX1133" s="510"/>
      <c r="BY1133" s="510"/>
    </row>
    <row r="1134" s="338" customFormat="true" ht="15" customHeight="true" x14ac:dyDescent="0.2">
      <c r="BA1134" s="510"/>
      <c r="BB1134" s="366"/>
      <c r="BC1134" s="510"/>
      <c r="BD1134" s="510"/>
      <c r="BE1134" s="510"/>
      <c r="BF1134" s="510"/>
      <c r="BG1134" s="510"/>
      <c r="BH1134" s="510"/>
      <c r="BI1134" s="510"/>
      <c r="BJ1134" s="510"/>
      <c r="BK1134" s="510"/>
      <c r="BL1134" s="510"/>
      <c r="BM1134" s="510"/>
      <c r="BN1134" s="510"/>
      <c r="BO1134" s="510"/>
      <c r="BP1134" s="510"/>
      <c r="BQ1134" s="510"/>
      <c r="BR1134" s="510"/>
      <c r="BS1134" s="510"/>
      <c r="BT1134" s="510"/>
      <c r="BU1134" s="510"/>
      <c r="BV1134" s="510"/>
      <c r="BW1134" s="510"/>
      <c r="BX1134" s="510"/>
      <c r="BY1134" s="510"/>
    </row>
    <row r="1135" s="338" customFormat="true" ht="15" customHeight="true" x14ac:dyDescent="0.2">
      <c r="BA1135" s="510"/>
      <c r="BB1135" s="366"/>
      <c r="BC1135" s="510"/>
      <c r="BD1135" s="510"/>
      <c r="BE1135" s="510"/>
      <c r="BF1135" s="510"/>
      <c r="BG1135" s="510"/>
      <c r="BH1135" s="510"/>
      <c r="BI1135" s="510"/>
      <c r="BJ1135" s="510"/>
      <c r="BK1135" s="510"/>
      <c r="BL1135" s="510"/>
      <c r="BM1135" s="510"/>
      <c r="BN1135" s="510"/>
      <c r="BO1135" s="510"/>
      <c r="BP1135" s="510"/>
      <c r="BQ1135" s="510"/>
      <c r="BR1135" s="510"/>
      <c r="BS1135" s="510"/>
      <c r="BT1135" s="510"/>
      <c r="BU1135" s="510"/>
      <c r="BV1135" s="510"/>
      <c r="BW1135" s="510"/>
      <c r="BX1135" s="510"/>
      <c r="BY1135" s="510"/>
    </row>
    <row r="1136" s="338" customFormat="true" ht="15" customHeight="true" x14ac:dyDescent="0.2">
      <c r="BA1136" s="510"/>
      <c r="BB1136" s="366"/>
      <c r="BC1136" s="510"/>
      <c r="BD1136" s="510"/>
      <c r="BE1136" s="510"/>
      <c r="BF1136" s="510"/>
      <c r="BG1136" s="510"/>
      <c r="BH1136" s="510"/>
      <c r="BI1136" s="510"/>
      <c r="BJ1136" s="510"/>
      <c r="BK1136" s="510"/>
      <c r="BL1136" s="510"/>
      <c r="BM1136" s="510"/>
      <c r="BN1136" s="510"/>
      <c r="BO1136" s="510"/>
      <c r="BP1136" s="510"/>
      <c r="BQ1136" s="510"/>
      <c r="BR1136" s="510"/>
      <c r="BS1136" s="510"/>
      <c r="BT1136" s="510"/>
      <c r="BU1136" s="510"/>
      <c r="BV1136" s="510"/>
      <c r="BW1136" s="510"/>
      <c r="BX1136" s="510"/>
      <c r="BY1136" s="510"/>
    </row>
    <row r="1137" s="338" customFormat="true" ht="15" customHeight="true" x14ac:dyDescent="0.2">
      <c r="BA1137" s="510"/>
      <c r="BB1137" s="366"/>
      <c r="BC1137" s="510"/>
      <c r="BD1137" s="510"/>
      <c r="BE1137" s="510"/>
      <c r="BF1137" s="510"/>
      <c r="BG1137" s="510"/>
      <c r="BH1137" s="510"/>
      <c r="BI1137" s="510"/>
      <c r="BJ1137" s="510"/>
      <c r="BK1137" s="510"/>
      <c r="BL1137" s="510"/>
      <c r="BM1137" s="510"/>
      <c r="BN1137" s="510"/>
      <c r="BO1137" s="510"/>
      <c r="BP1137" s="510"/>
      <c r="BQ1137" s="510"/>
      <c r="BR1137" s="510"/>
      <c r="BS1137" s="510"/>
      <c r="BT1137" s="510"/>
      <c r="BU1137" s="510"/>
      <c r="BV1137" s="510"/>
      <c r="BW1137" s="510"/>
      <c r="BX1137" s="510"/>
      <c r="BY1137" s="510"/>
    </row>
    <row r="1138" s="338" customFormat="true" ht="15" customHeight="true" x14ac:dyDescent="0.2">
      <c r="BA1138" s="510"/>
      <c r="BB1138" s="366"/>
      <c r="BC1138" s="510"/>
      <c r="BD1138" s="510"/>
      <c r="BE1138" s="510"/>
      <c r="BF1138" s="510"/>
      <c r="BG1138" s="510"/>
      <c r="BH1138" s="510"/>
      <c r="BI1138" s="510"/>
      <c r="BJ1138" s="510"/>
      <c r="BK1138" s="510"/>
      <c r="BL1138" s="510"/>
      <c r="BM1138" s="510"/>
      <c r="BN1138" s="510"/>
      <c r="BO1138" s="510"/>
      <c r="BP1138" s="510"/>
      <c r="BQ1138" s="510"/>
      <c r="BR1138" s="510"/>
      <c r="BS1138" s="510"/>
      <c r="BT1138" s="510"/>
      <c r="BU1138" s="510"/>
      <c r="BV1138" s="510"/>
      <c r="BW1138" s="510"/>
      <c r="BX1138" s="510"/>
      <c r="BY1138" s="510"/>
    </row>
    <row r="1139" s="338" customFormat="true" ht="15" customHeight="true" x14ac:dyDescent="0.2">
      <c r="BA1139" s="510"/>
      <c r="BB1139" s="366"/>
      <c r="BC1139" s="510"/>
      <c r="BD1139" s="510"/>
      <c r="BE1139" s="510"/>
      <c r="BF1139" s="510"/>
      <c r="BG1139" s="510"/>
      <c r="BH1139" s="510"/>
      <c r="BI1139" s="510"/>
      <c r="BJ1139" s="510"/>
      <c r="BK1139" s="510"/>
      <c r="BL1139" s="510"/>
      <c r="BM1139" s="510"/>
      <c r="BN1139" s="510"/>
      <c r="BO1139" s="510"/>
      <c r="BP1139" s="510"/>
      <c r="BQ1139" s="510"/>
      <c r="BR1139" s="510"/>
      <c r="BS1139" s="510"/>
      <c r="BT1139" s="510"/>
      <c r="BU1139" s="510"/>
      <c r="BV1139" s="510"/>
      <c r="BW1139" s="510"/>
      <c r="BX1139" s="510"/>
      <c r="BY1139" s="510"/>
    </row>
    <row r="1140" s="338" customFormat="true" ht="15" customHeight="true" x14ac:dyDescent="0.2">
      <c r="BA1140" s="510"/>
      <c r="BB1140" s="366"/>
      <c r="BC1140" s="510"/>
      <c r="BD1140" s="510"/>
      <c r="BE1140" s="510"/>
      <c r="BF1140" s="510"/>
      <c r="BG1140" s="510"/>
      <c r="BH1140" s="510"/>
      <c r="BI1140" s="510"/>
      <c r="BJ1140" s="510"/>
      <c r="BK1140" s="510"/>
      <c r="BL1140" s="510"/>
      <c r="BM1140" s="510"/>
      <c r="BN1140" s="510"/>
      <c r="BO1140" s="510"/>
      <c r="BP1140" s="510"/>
      <c r="BQ1140" s="510"/>
      <c r="BR1140" s="510"/>
      <c r="BS1140" s="510"/>
      <c r="BT1140" s="510"/>
      <c r="BU1140" s="510"/>
      <c r="BV1140" s="510"/>
      <c r="BW1140" s="510"/>
      <c r="BX1140" s="510"/>
      <c r="BY1140" s="510"/>
    </row>
    <row r="1141" s="338" customFormat="true" ht="15" customHeight="true" x14ac:dyDescent="0.2">
      <c r="BA1141" s="510"/>
      <c r="BB1141" s="366"/>
      <c r="BC1141" s="510"/>
      <c r="BD1141" s="510"/>
      <c r="BE1141" s="510"/>
      <c r="BF1141" s="510"/>
      <c r="BG1141" s="510"/>
      <c r="BH1141" s="510"/>
      <c r="BI1141" s="510"/>
      <c r="BJ1141" s="510"/>
      <c r="BK1141" s="510"/>
      <c r="BL1141" s="510"/>
      <c r="BM1141" s="510"/>
      <c r="BN1141" s="510"/>
      <c r="BO1141" s="510"/>
      <c r="BP1141" s="510"/>
      <c r="BQ1141" s="510"/>
      <c r="BR1141" s="510"/>
      <c r="BS1141" s="510"/>
      <c r="BT1141" s="510"/>
      <c r="BU1141" s="510"/>
      <c r="BV1141" s="510"/>
      <c r="BW1141" s="510"/>
      <c r="BX1141" s="510"/>
      <c r="BY1141" s="510"/>
    </row>
    <row r="1142" s="338" customFormat="true" ht="15" customHeight="true" x14ac:dyDescent="0.2">
      <c r="BA1142" s="510"/>
      <c r="BB1142" s="366"/>
      <c r="BC1142" s="510"/>
      <c r="BD1142" s="510"/>
      <c r="BE1142" s="510"/>
      <c r="BF1142" s="510"/>
      <c r="BG1142" s="510"/>
      <c r="BH1142" s="510"/>
      <c r="BI1142" s="510"/>
      <c r="BJ1142" s="510"/>
      <c r="BK1142" s="510"/>
      <c r="BL1142" s="510"/>
      <c r="BM1142" s="510"/>
      <c r="BN1142" s="510"/>
      <c r="BO1142" s="510"/>
      <c r="BP1142" s="510"/>
      <c r="BQ1142" s="510"/>
      <c r="BR1142" s="510"/>
      <c r="BS1142" s="510"/>
      <c r="BT1142" s="510"/>
      <c r="BU1142" s="510"/>
      <c r="BV1142" s="510"/>
      <c r="BW1142" s="510"/>
      <c r="BX1142" s="510"/>
      <c r="BY1142" s="510"/>
    </row>
    <row r="1143" s="338" customFormat="true" ht="15" customHeight="true" x14ac:dyDescent="0.2">
      <c r="BA1143" s="510"/>
      <c r="BB1143" s="366"/>
      <c r="BC1143" s="510"/>
      <c r="BD1143" s="510"/>
      <c r="BE1143" s="510"/>
      <c r="BF1143" s="510"/>
      <c r="BG1143" s="510"/>
      <c r="BH1143" s="510"/>
      <c r="BI1143" s="510"/>
      <c r="BJ1143" s="510"/>
      <c r="BK1143" s="510"/>
      <c r="BL1143" s="510"/>
      <c r="BM1143" s="510"/>
      <c r="BN1143" s="510"/>
      <c r="BO1143" s="510"/>
      <c r="BP1143" s="510"/>
      <c r="BQ1143" s="510"/>
      <c r="BR1143" s="510"/>
      <c r="BS1143" s="510"/>
      <c r="BT1143" s="510"/>
      <c r="BU1143" s="510"/>
      <c r="BV1143" s="510"/>
      <c r="BW1143" s="510"/>
      <c r="BX1143" s="510"/>
      <c r="BY1143" s="510"/>
    </row>
    <row r="1144" s="338" customFormat="true" ht="15" customHeight="true" x14ac:dyDescent="0.2">
      <c r="BA1144" s="510"/>
      <c r="BB1144" s="366"/>
      <c r="BC1144" s="510"/>
      <c r="BD1144" s="510"/>
      <c r="BE1144" s="510"/>
      <c r="BF1144" s="510"/>
      <c r="BG1144" s="510"/>
      <c r="BH1144" s="510"/>
      <c r="BI1144" s="510"/>
      <c r="BJ1144" s="510"/>
      <c r="BK1144" s="510"/>
      <c r="BL1144" s="510"/>
      <c r="BM1144" s="510"/>
      <c r="BN1144" s="510"/>
      <c r="BO1144" s="510"/>
      <c r="BP1144" s="510"/>
      <c r="BQ1144" s="510"/>
      <c r="BR1144" s="510"/>
      <c r="BS1144" s="510"/>
      <c r="BT1144" s="510"/>
      <c r="BU1144" s="510"/>
      <c r="BV1144" s="510"/>
      <c r="BW1144" s="510"/>
      <c r="BX1144" s="510"/>
      <c r="BY1144" s="510"/>
    </row>
    <row r="1145" s="338" customFormat="true" ht="15" customHeight="true" x14ac:dyDescent="0.2">
      <c r="BA1145" s="510"/>
      <c r="BB1145" s="366"/>
      <c r="BC1145" s="510"/>
      <c r="BD1145" s="510"/>
      <c r="BE1145" s="510"/>
      <c r="BF1145" s="510"/>
      <c r="BG1145" s="510"/>
      <c r="BH1145" s="510"/>
      <c r="BI1145" s="510"/>
      <c r="BJ1145" s="510"/>
      <c r="BK1145" s="510"/>
      <c r="BL1145" s="510"/>
      <c r="BM1145" s="510"/>
      <c r="BN1145" s="510"/>
      <c r="BO1145" s="510"/>
      <c r="BP1145" s="510"/>
      <c r="BQ1145" s="510"/>
      <c r="BR1145" s="510"/>
      <c r="BS1145" s="510"/>
      <c r="BT1145" s="510"/>
      <c r="BU1145" s="510"/>
      <c r="BV1145" s="510"/>
      <c r="BW1145" s="510"/>
      <c r="BX1145" s="510"/>
      <c r="BY1145" s="510"/>
    </row>
    <row r="1146" s="338" customFormat="true" ht="15" customHeight="true" x14ac:dyDescent="0.2">
      <c r="BA1146" s="510"/>
      <c r="BB1146" s="366"/>
      <c r="BC1146" s="510"/>
      <c r="BD1146" s="510"/>
      <c r="BE1146" s="510"/>
      <c r="BF1146" s="510"/>
      <c r="BG1146" s="510"/>
      <c r="BH1146" s="510"/>
      <c r="BI1146" s="510"/>
      <c r="BJ1146" s="510"/>
      <c r="BK1146" s="510"/>
      <c r="BL1146" s="510"/>
      <c r="BM1146" s="510"/>
      <c r="BN1146" s="510"/>
      <c r="BO1146" s="510"/>
      <c r="BP1146" s="510"/>
      <c r="BQ1146" s="510"/>
      <c r="BR1146" s="510"/>
      <c r="BS1146" s="510"/>
      <c r="BT1146" s="510"/>
      <c r="BU1146" s="510"/>
      <c r="BV1146" s="510"/>
      <c r="BW1146" s="510"/>
      <c r="BX1146" s="510"/>
      <c r="BY1146" s="510"/>
    </row>
    <row r="1147" s="338" customFormat="true" ht="15" customHeight="true" x14ac:dyDescent="0.2">
      <c r="BA1147" s="510"/>
      <c r="BB1147" s="366"/>
      <c r="BC1147" s="510"/>
      <c r="BD1147" s="510"/>
      <c r="BE1147" s="510"/>
      <c r="BF1147" s="510"/>
      <c r="BG1147" s="510"/>
      <c r="BH1147" s="510"/>
      <c r="BI1147" s="510"/>
      <c r="BJ1147" s="510"/>
      <c r="BK1147" s="510"/>
      <c r="BL1147" s="510"/>
      <c r="BM1147" s="510"/>
      <c r="BN1147" s="510"/>
      <c r="BO1147" s="510"/>
      <c r="BP1147" s="510"/>
      <c r="BQ1147" s="510"/>
      <c r="BR1147" s="510"/>
      <c r="BS1147" s="510"/>
      <c r="BT1147" s="510"/>
      <c r="BU1147" s="510"/>
      <c r="BV1147" s="510"/>
      <c r="BW1147" s="510"/>
      <c r="BX1147" s="510"/>
      <c r="BY1147" s="510"/>
    </row>
    <row r="1148" s="338" customFormat="true" ht="15" customHeight="true" x14ac:dyDescent="0.2">
      <c r="BA1148" s="510"/>
      <c r="BB1148" s="366"/>
      <c r="BC1148" s="510"/>
      <c r="BD1148" s="510"/>
      <c r="BE1148" s="510"/>
      <c r="BF1148" s="510"/>
      <c r="BG1148" s="510"/>
      <c r="BH1148" s="510"/>
      <c r="BI1148" s="510"/>
      <c r="BJ1148" s="510"/>
      <c r="BK1148" s="510"/>
      <c r="BL1148" s="510"/>
      <c r="BM1148" s="510"/>
      <c r="BN1148" s="510"/>
      <c r="BO1148" s="510"/>
      <c r="BP1148" s="510"/>
      <c r="BQ1148" s="510"/>
      <c r="BR1148" s="510"/>
      <c r="BS1148" s="510"/>
      <c r="BT1148" s="510"/>
      <c r="BU1148" s="510"/>
      <c r="BV1148" s="510"/>
      <c r="BW1148" s="510"/>
      <c r="BX1148" s="510"/>
      <c r="BY1148" s="510"/>
    </row>
    <row r="1149" s="338" customFormat="true" ht="15" customHeight="true" x14ac:dyDescent="0.2">
      <c r="BA1149" s="510"/>
      <c r="BB1149" s="366"/>
      <c r="BC1149" s="510"/>
      <c r="BD1149" s="510"/>
      <c r="BE1149" s="510"/>
      <c r="BF1149" s="510"/>
      <c r="BG1149" s="510"/>
      <c r="BH1149" s="510"/>
      <c r="BI1149" s="510"/>
      <c r="BJ1149" s="510"/>
      <c r="BK1149" s="510"/>
      <c r="BL1149" s="510"/>
      <c r="BM1149" s="510"/>
      <c r="BN1149" s="510"/>
      <c r="BO1149" s="510"/>
      <c r="BP1149" s="510"/>
      <c r="BQ1149" s="510"/>
      <c r="BR1149" s="510"/>
      <c r="BS1149" s="510"/>
      <c r="BT1149" s="510"/>
      <c r="BU1149" s="510"/>
      <c r="BV1149" s="510"/>
      <c r="BW1149" s="510"/>
      <c r="BX1149" s="510"/>
      <c r="BY1149" s="510"/>
    </row>
    <row r="1150" s="338" customFormat="true" ht="15" customHeight="true" x14ac:dyDescent="0.2">
      <c r="BA1150" s="510"/>
      <c r="BB1150" s="366"/>
      <c r="BC1150" s="510"/>
      <c r="BD1150" s="510"/>
      <c r="BE1150" s="510"/>
      <c r="BF1150" s="510"/>
      <c r="BG1150" s="510"/>
      <c r="BH1150" s="510"/>
      <c r="BI1150" s="510"/>
      <c r="BJ1150" s="510"/>
      <c r="BK1150" s="510"/>
      <c r="BL1150" s="510"/>
      <c r="BM1150" s="510"/>
      <c r="BN1150" s="510"/>
      <c r="BO1150" s="510"/>
      <c r="BP1150" s="510"/>
      <c r="BQ1150" s="510"/>
      <c r="BR1150" s="510"/>
      <c r="BS1150" s="510"/>
      <c r="BT1150" s="510"/>
      <c r="BU1150" s="510"/>
      <c r="BV1150" s="510"/>
      <c r="BW1150" s="510"/>
      <c r="BX1150" s="510"/>
      <c r="BY1150" s="510"/>
    </row>
    <row r="1151" s="338" customFormat="true" ht="15" customHeight="true" x14ac:dyDescent="0.2">
      <c r="BA1151" s="510"/>
      <c r="BB1151" s="366"/>
      <c r="BC1151" s="510"/>
      <c r="BD1151" s="510"/>
      <c r="BE1151" s="510"/>
      <c r="BF1151" s="510"/>
      <c r="BG1151" s="510"/>
      <c r="BH1151" s="510"/>
      <c r="BI1151" s="510"/>
      <c r="BJ1151" s="510"/>
      <c r="BK1151" s="510"/>
      <c r="BL1151" s="510"/>
      <c r="BM1151" s="510"/>
      <c r="BN1151" s="510"/>
      <c r="BO1151" s="510"/>
      <c r="BP1151" s="510"/>
      <c r="BQ1151" s="510"/>
      <c r="BR1151" s="510"/>
      <c r="BS1151" s="510"/>
      <c r="BT1151" s="510"/>
      <c r="BU1151" s="510"/>
      <c r="BV1151" s="510"/>
      <c r="BW1151" s="510"/>
      <c r="BX1151" s="510"/>
      <c r="BY1151" s="510"/>
    </row>
    <row r="1152" s="338" customFormat="true" ht="15" customHeight="true" x14ac:dyDescent="0.2">
      <c r="BA1152" s="510"/>
      <c r="BB1152" s="366"/>
      <c r="BC1152" s="510"/>
      <c r="BD1152" s="510"/>
      <c r="BE1152" s="510"/>
      <c r="BF1152" s="510"/>
      <c r="BG1152" s="510"/>
      <c r="BH1152" s="510"/>
      <c r="BI1152" s="510"/>
      <c r="BJ1152" s="510"/>
      <c r="BK1152" s="510"/>
      <c r="BL1152" s="510"/>
      <c r="BM1152" s="510"/>
      <c r="BN1152" s="510"/>
      <c r="BO1152" s="510"/>
      <c r="BP1152" s="510"/>
      <c r="BQ1152" s="510"/>
      <c r="BR1152" s="510"/>
      <c r="BS1152" s="510"/>
      <c r="BT1152" s="510"/>
      <c r="BU1152" s="510"/>
      <c r="BV1152" s="510"/>
      <c r="BW1152" s="510"/>
      <c r="BX1152" s="510"/>
      <c r="BY1152" s="510"/>
    </row>
    <row r="1153" s="338" customFormat="true" ht="15" customHeight="true" x14ac:dyDescent="0.2">
      <c r="BA1153" s="510"/>
      <c r="BB1153" s="366"/>
      <c r="BC1153" s="510"/>
      <c r="BD1153" s="510"/>
      <c r="BE1153" s="510"/>
      <c r="BF1153" s="510"/>
      <c r="BG1153" s="510"/>
      <c r="BH1153" s="510"/>
      <c r="BI1153" s="510"/>
      <c r="BJ1153" s="510"/>
      <c r="BK1153" s="510"/>
      <c r="BL1153" s="510"/>
      <c r="BM1153" s="510"/>
      <c r="BN1153" s="510"/>
      <c r="BO1153" s="510"/>
      <c r="BP1153" s="510"/>
      <c r="BQ1153" s="510"/>
      <c r="BR1153" s="510"/>
      <c r="BS1153" s="510"/>
      <c r="BT1153" s="510"/>
      <c r="BU1153" s="510"/>
      <c r="BV1153" s="510"/>
      <c r="BW1153" s="510"/>
      <c r="BX1153" s="510"/>
      <c r="BY1153" s="510"/>
    </row>
    <row r="1154" s="338" customFormat="true" ht="15" customHeight="true" x14ac:dyDescent="0.2">
      <c r="BA1154" s="510"/>
      <c r="BB1154" s="366"/>
      <c r="BC1154" s="510"/>
      <c r="BD1154" s="510"/>
      <c r="BE1154" s="510"/>
      <c r="BF1154" s="510"/>
      <c r="BG1154" s="510"/>
      <c r="BH1154" s="510"/>
      <c r="BI1154" s="510"/>
      <c r="BJ1154" s="510"/>
      <c r="BK1154" s="510"/>
      <c r="BL1154" s="510"/>
      <c r="BM1154" s="510"/>
      <c r="BN1154" s="510"/>
      <c r="BO1154" s="510"/>
      <c r="BP1154" s="510"/>
      <c r="BQ1154" s="510"/>
      <c r="BR1154" s="510"/>
      <c r="BS1154" s="510"/>
      <c r="BT1154" s="510"/>
      <c r="BU1154" s="510"/>
      <c r="BV1154" s="510"/>
      <c r="BW1154" s="510"/>
      <c r="BX1154" s="510"/>
      <c r="BY1154" s="510"/>
    </row>
    <row r="1155" s="338" customFormat="true" ht="15" customHeight="true" x14ac:dyDescent="0.2">
      <c r="BA1155" s="510"/>
      <c r="BB1155" s="366"/>
      <c r="BC1155" s="510"/>
      <c r="BD1155" s="510"/>
      <c r="BE1155" s="510"/>
      <c r="BF1155" s="510"/>
      <c r="BG1155" s="510"/>
      <c r="BH1155" s="510"/>
      <c r="BI1155" s="510"/>
      <c r="BJ1155" s="510"/>
      <c r="BK1155" s="510"/>
      <c r="BL1155" s="510"/>
      <c r="BM1155" s="510"/>
      <c r="BN1155" s="510"/>
      <c r="BO1155" s="510"/>
      <c r="BP1155" s="510"/>
      <c r="BQ1155" s="510"/>
      <c r="BR1155" s="510"/>
      <c r="BS1155" s="510"/>
      <c r="BT1155" s="510"/>
      <c r="BU1155" s="510"/>
      <c r="BV1155" s="510"/>
      <c r="BW1155" s="510"/>
      <c r="BX1155" s="510"/>
      <c r="BY1155" s="510"/>
    </row>
    <row r="1156" s="338" customFormat="true" ht="15" customHeight="true" x14ac:dyDescent="0.2">
      <c r="BA1156" s="510"/>
      <c r="BB1156" s="366"/>
      <c r="BC1156" s="510"/>
      <c r="BD1156" s="510"/>
      <c r="BE1156" s="510"/>
      <c r="BF1156" s="510"/>
      <c r="BG1156" s="510"/>
      <c r="BH1156" s="510"/>
      <c r="BI1156" s="510"/>
      <c r="BJ1156" s="510"/>
      <c r="BK1156" s="510"/>
      <c r="BL1156" s="510"/>
      <c r="BM1156" s="510"/>
      <c r="BN1156" s="510"/>
      <c r="BO1156" s="510"/>
      <c r="BP1156" s="510"/>
      <c r="BQ1156" s="510"/>
      <c r="BR1156" s="510"/>
      <c r="BS1156" s="510"/>
      <c r="BT1156" s="510"/>
      <c r="BU1156" s="510"/>
      <c r="BV1156" s="510"/>
      <c r="BW1156" s="510"/>
      <c r="BX1156" s="510"/>
      <c r="BY1156" s="510"/>
    </row>
    <row r="1157" s="338" customFormat="true" ht="15" customHeight="true" x14ac:dyDescent="0.2">
      <c r="BA1157" s="510"/>
      <c r="BB1157" s="366"/>
      <c r="BC1157" s="510"/>
      <c r="BD1157" s="510"/>
      <c r="BE1157" s="510"/>
      <c r="BF1157" s="510"/>
      <c r="BG1157" s="510"/>
      <c r="BH1157" s="510"/>
      <c r="BI1157" s="510"/>
      <c r="BJ1157" s="510"/>
      <c r="BK1157" s="510"/>
      <c r="BL1157" s="510"/>
      <c r="BM1157" s="510"/>
      <c r="BN1157" s="510"/>
      <c r="BO1157" s="510"/>
      <c r="BP1157" s="510"/>
      <c r="BQ1157" s="510"/>
      <c r="BR1157" s="510"/>
      <c r="BS1157" s="510"/>
      <c r="BT1157" s="510"/>
      <c r="BU1157" s="510"/>
      <c r="BV1157" s="510"/>
      <c r="BW1157" s="510"/>
      <c r="BX1157" s="510"/>
      <c r="BY1157" s="510"/>
    </row>
    <row r="1158" s="338" customFormat="true" ht="15" customHeight="true" x14ac:dyDescent="0.2">
      <c r="BA1158" s="510"/>
      <c r="BB1158" s="366"/>
      <c r="BC1158" s="510"/>
      <c r="BD1158" s="510"/>
      <c r="BE1158" s="510"/>
      <c r="BF1158" s="510"/>
      <c r="BG1158" s="510"/>
      <c r="BH1158" s="510"/>
      <c r="BI1158" s="510"/>
      <c r="BJ1158" s="510"/>
      <c r="BK1158" s="510"/>
      <c r="BL1158" s="510"/>
      <c r="BM1158" s="510"/>
      <c r="BN1158" s="510"/>
      <c r="BO1158" s="510"/>
      <c r="BP1158" s="510"/>
      <c r="BQ1158" s="510"/>
      <c r="BR1158" s="510"/>
      <c r="BS1158" s="510"/>
      <c r="BT1158" s="510"/>
      <c r="BU1158" s="510"/>
      <c r="BV1158" s="510"/>
      <c r="BW1158" s="510"/>
      <c r="BX1158" s="510"/>
      <c r="BY1158" s="510"/>
    </row>
    <row r="1159" s="338" customFormat="true" ht="15" customHeight="true" x14ac:dyDescent="0.2">
      <c r="BA1159" s="510"/>
      <c r="BB1159" s="366"/>
      <c r="BC1159" s="510"/>
      <c r="BD1159" s="510"/>
      <c r="BE1159" s="510"/>
      <c r="BF1159" s="510"/>
      <c r="BG1159" s="510"/>
      <c r="BH1159" s="510"/>
      <c r="BI1159" s="510"/>
      <c r="BJ1159" s="510"/>
      <c r="BK1159" s="510"/>
      <c r="BL1159" s="510"/>
      <c r="BM1159" s="510"/>
      <c r="BN1159" s="510"/>
      <c r="BO1159" s="510"/>
      <c r="BP1159" s="510"/>
      <c r="BQ1159" s="510"/>
      <c r="BR1159" s="510"/>
      <c r="BS1159" s="510"/>
      <c r="BT1159" s="510"/>
      <c r="BU1159" s="510"/>
      <c r="BV1159" s="510"/>
      <c r="BW1159" s="510"/>
      <c r="BX1159" s="510"/>
      <c r="BY1159" s="510"/>
    </row>
    <row r="1160" s="338" customFormat="true" ht="15" customHeight="true" x14ac:dyDescent="0.2">
      <c r="BA1160" s="510"/>
      <c r="BB1160" s="366"/>
      <c r="BC1160" s="510"/>
      <c r="BD1160" s="510"/>
      <c r="BE1160" s="510"/>
      <c r="BF1160" s="510"/>
      <c r="BG1160" s="510"/>
      <c r="BH1160" s="510"/>
      <c r="BI1160" s="510"/>
      <c r="BJ1160" s="510"/>
      <c r="BK1160" s="510"/>
      <c r="BL1160" s="510"/>
      <c r="BM1160" s="510"/>
      <c r="BN1160" s="510"/>
      <c r="BO1160" s="510"/>
      <c r="BP1160" s="510"/>
      <c r="BQ1160" s="510"/>
      <c r="BR1160" s="510"/>
      <c r="BS1160" s="510"/>
      <c r="BT1160" s="510"/>
      <c r="BU1160" s="510"/>
      <c r="BV1160" s="510"/>
      <c r="BW1160" s="510"/>
      <c r="BX1160" s="510"/>
      <c r="BY1160" s="510"/>
    </row>
    <row r="1161" s="338" customFormat="true" ht="15" customHeight="true" x14ac:dyDescent="0.2">
      <c r="BA1161" s="510"/>
      <c r="BB1161" s="366"/>
      <c r="BC1161" s="510"/>
      <c r="BD1161" s="510"/>
      <c r="BE1161" s="510"/>
      <c r="BF1161" s="510"/>
      <c r="BG1161" s="510"/>
      <c r="BH1161" s="510"/>
      <c r="BI1161" s="510"/>
      <c r="BJ1161" s="510"/>
      <c r="BK1161" s="510"/>
      <c r="BL1161" s="510"/>
      <c r="BM1161" s="510"/>
      <c r="BN1161" s="510"/>
      <c r="BO1161" s="510"/>
      <c r="BP1161" s="510"/>
      <c r="BQ1161" s="510"/>
      <c r="BR1161" s="510"/>
      <c r="BS1161" s="510"/>
      <c r="BT1161" s="510"/>
      <c r="BU1161" s="510"/>
      <c r="BV1161" s="510"/>
      <c r="BW1161" s="510"/>
      <c r="BX1161" s="510"/>
      <c r="BY1161" s="510"/>
    </row>
    <row r="1162" s="338" customFormat="true" ht="15" customHeight="true" x14ac:dyDescent="0.2">
      <c r="BA1162" s="510"/>
      <c r="BB1162" s="366"/>
      <c r="BC1162" s="510"/>
      <c r="BD1162" s="510"/>
      <c r="BE1162" s="510"/>
      <c r="BF1162" s="510"/>
      <c r="BG1162" s="510"/>
      <c r="BH1162" s="510"/>
      <c r="BI1162" s="510"/>
      <c r="BJ1162" s="510"/>
      <c r="BK1162" s="510"/>
      <c r="BL1162" s="510"/>
      <c r="BM1162" s="510"/>
      <c r="BN1162" s="510"/>
      <c r="BO1162" s="510"/>
      <c r="BP1162" s="510"/>
      <c r="BQ1162" s="510"/>
      <c r="BR1162" s="510"/>
      <c r="BS1162" s="510"/>
      <c r="BT1162" s="510"/>
      <c r="BU1162" s="510"/>
      <c r="BV1162" s="510"/>
      <c r="BW1162" s="510"/>
      <c r="BX1162" s="510"/>
      <c r="BY1162" s="510"/>
    </row>
    <row r="1163" s="338" customFormat="true" ht="15" customHeight="true" x14ac:dyDescent="0.2">
      <c r="BA1163" s="510"/>
      <c r="BB1163" s="366"/>
      <c r="BC1163" s="510"/>
      <c r="BD1163" s="510"/>
      <c r="BE1163" s="510"/>
      <c r="BF1163" s="510"/>
      <c r="BG1163" s="510"/>
      <c r="BH1163" s="510"/>
      <c r="BI1163" s="510"/>
      <c r="BJ1163" s="510"/>
      <c r="BK1163" s="510"/>
      <c r="BL1163" s="510"/>
      <c r="BM1163" s="510"/>
      <c r="BN1163" s="510"/>
      <c r="BO1163" s="510"/>
      <c r="BP1163" s="510"/>
      <c r="BQ1163" s="510"/>
      <c r="BR1163" s="510"/>
      <c r="BS1163" s="510"/>
      <c r="BT1163" s="510"/>
      <c r="BU1163" s="510"/>
      <c r="BV1163" s="510"/>
      <c r="BW1163" s="510"/>
      <c r="BX1163" s="510"/>
      <c r="BY1163" s="510"/>
    </row>
    <row r="1164" s="338" customFormat="true" ht="15" customHeight="true" x14ac:dyDescent="0.2">
      <c r="BA1164" s="510"/>
      <c r="BB1164" s="366"/>
      <c r="BC1164" s="510"/>
      <c r="BD1164" s="510"/>
      <c r="BE1164" s="510"/>
      <c r="BF1164" s="510"/>
      <c r="BG1164" s="510"/>
      <c r="BH1164" s="510"/>
      <c r="BI1164" s="510"/>
      <c r="BJ1164" s="510"/>
      <c r="BK1164" s="510"/>
      <c r="BL1164" s="510"/>
      <c r="BM1164" s="510"/>
      <c r="BN1164" s="510"/>
      <c r="BO1164" s="510"/>
      <c r="BP1164" s="510"/>
      <c r="BQ1164" s="510"/>
      <c r="BR1164" s="510"/>
      <c r="BS1164" s="510"/>
      <c r="BT1164" s="510"/>
      <c r="BU1164" s="510"/>
      <c r="BV1164" s="510"/>
      <c r="BW1164" s="510"/>
      <c r="BX1164" s="510"/>
      <c r="BY1164" s="510"/>
    </row>
    <row r="1165" s="338" customFormat="true" ht="15" customHeight="true" x14ac:dyDescent="0.2">
      <c r="BA1165" s="510"/>
      <c r="BB1165" s="366"/>
      <c r="BC1165" s="510"/>
      <c r="BD1165" s="510"/>
      <c r="BE1165" s="510"/>
      <c r="BF1165" s="510"/>
      <c r="BG1165" s="510"/>
      <c r="BH1165" s="510"/>
      <c r="BI1165" s="510"/>
      <c r="BJ1165" s="510"/>
      <c r="BK1165" s="510"/>
      <c r="BL1165" s="510"/>
      <c r="BM1165" s="510"/>
      <c r="BN1165" s="510"/>
      <c r="BO1165" s="510"/>
      <c r="BP1165" s="510"/>
      <c r="BQ1165" s="510"/>
      <c r="BR1165" s="510"/>
      <c r="BS1165" s="510"/>
      <c r="BT1165" s="510"/>
      <c r="BU1165" s="510"/>
      <c r="BV1165" s="510"/>
      <c r="BW1165" s="510"/>
      <c r="BX1165" s="510"/>
      <c r="BY1165" s="510"/>
    </row>
    <row r="1166" s="338" customFormat="true" ht="15" customHeight="true" x14ac:dyDescent="0.2">
      <c r="BA1166" s="510"/>
      <c r="BB1166" s="366"/>
      <c r="BC1166" s="510"/>
      <c r="BD1166" s="510"/>
      <c r="BE1166" s="510"/>
      <c r="BF1166" s="510"/>
      <c r="BG1166" s="510"/>
      <c r="BH1166" s="510"/>
      <c r="BI1166" s="510"/>
      <c r="BJ1166" s="510"/>
      <c r="BK1166" s="510"/>
      <c r="BL1166" s="510"/>
      <c r="BM1166" s="510"/>
      <c r="BN1166" s="510"/>
      <c r="BO1166" s="510"/>
      <c r="BP1166" s="510"/>
      <c r="BQ1166" s="510"/>
      <c r="BR1166" s="510"/>
      <c r="BS1166" s="510"/>
      <c r="BT1166" s="510"/>
      <c r="BU1166" s="510"/>
      <c r="BV1166" s="510"/>
      <c r="BW1166" s="510"/>
      <c r="BX1166" s="510"/>
      <c r="BY1166" s="510"/>
    </row>
    <row r="1167" s="338" customFormat="true" ht="15" customHeight="true" x14ac:dyDescent="0.2">
      <c r="BA1167" s="510"/>
      <c r="BB1167" s="366"/>
      <c r="BC1167" s="510"/>
      <c r="BD1167" s="510"/>
      <c r="BE1167" s="510"/>
      <c r="BF1167" s="510"/>
      <c r="BG1167" s="510"/>
      <c r="BH1167" s="510"/>
      <c r="BI1167" s="510"/>
      <c r="BJ1167" s="510"/>
      <c r="BK1167" s="510"/>
      <c r="BL1167" s="510"/>
      <c r="BM1167" s="510"/>
      <c r="BN1167" s="510"/>
      <c r="BO1167" s="510"/>
      <c r="BP1167" s="510"/>
      <c r="BQ1167" s="510"/>
      <c r="BR1167" s="510"/>
      <c r="BS1167" s="510"/>
      <c r="BT1167" s="510"/>
      <c r="BU1167" s="510"/>
      <c r="BV1167" s="510"/>
      <c r="BW1167" s="510"/>
      <c r="BX1167" s="510"/>
      <c r="BY1167" s="510"/>
    </row>
    <row r="1168" s="338" customFormat="true" ht="15" customHeight="true" x14ac:dyDescent="0.2">
      <c r="BA1168" s="510"/>
      <c r="BB1168" s="366"/>
      <c r="BC1168" s="510"/>
      <c r="BD1168" s="510"/>
      <c r="BE1168" s="510"/>
      <c r="BF1168" s="510"/>
      <c r="BG1168" s="510"/>
      <c r="BH1168" s="510"/>
      <c r="BI1168" s="510"/>
      <c r="BJ1168" s="510"/>
      <c r="BK1168" s="510"/>
      <c r="BL1168" s="510"/>
      <c r="BM1168" s="510"/>
      <c r="BN1168" s="510"/>
      <c r="BO1168" s="510"/>
      <c r="BP1168" s="510"/>
      <c r="BQ1168" s="510"/>
      <c r="BR1168" s="510"/>
      <c r="BS1168" s="510"/>
      <c r="BT1168" s="510"/>
      <c r="BU1168" s="510"/>
      <c r="BV1168" s="510"/>
      <c r="BW1168" s="510"/>
      <c r="BX1168" s="510"/>
      <c r="BY1168" s="510"/>
    </row>
    <row r="1169" s="338" customFormat="true" ht="15" customHeight="true" x14ac:dyDescent="0.2">
      <c r="BA1169" s="510"/>
      <c r="BB1169" s="366"/>
      <c r="BC1169" s="510"/>
      <c r="BD1169" s="510"/>
      <c r="BE1169" s="510"/>
      <c r="BF1169" s="510"/>
      <c r="BG1169" s="510"/>
      <c r="BH1169" s="510"/>
      <c r="BI1169" s="510"/>
      <c r="BJ1169" s="510"/>
      <c r="BK1169" s="510"/>
      <c r="BL1169" s="510"/>
      <c r="BM1169" s="510"/>
      <c r="BN1169" s="510"/>
      <c r="BO1169" s="510"/>
      <c r="BP1169" s="510"/>
      <c r="BQ1169" s="510"/>
      <c r="BR1169" s="510"/>
      <c r="BS1169" s="510"/>
      <c r="BT1169" s="510"/>
      <c r="BU1169" s="510"/>
      <c r="BV1169" s="510"/>
      <c r="BW1169" s="510"/>
      <c r="BX1169" s="510"/>
      <c r="BY1169" s="510"/>
    </row>
    <row r="1170" s="338" customFormat="true" ht="15" customHeight="true" x14ac:dyDescent="0.2">
      <c r="A1170" s="437"/>
      <c r="B1170" s="770"/>
      <c r="C1170" s="771"/>
      <c r="D1170" s="771"/>
      <c r="E1170" s="771"/>
      <c r="F1170" s="771"/>
      <c r="G1170" s="771"/>
      <c r="H1170" s="771"/>
      <c r="I1170" s="771"/>
      <c r="J1170" s="771"/>
      <c r="K1170" s="771"/>
      <c r="L1170" s="771"/>
      <c r="M1170" s="771"/>
      <c r="N1170" s="771"/>
      <c r="O1170" s="771"/>
      <c r="P1170" s="771"/>
      <c r="Q1170" s="771"/>
      <c r="R1170" s="771"/>
      <c r="S1170" s="771"/>
      <c r="T1170" s="771"/>
      <c r="U1170" s="771"/>
      <c r="V1170" s="771"/>
      <c r="W1170" s="771"/>
      <c r="X1170" s="771"/>
      <c r="Y1170" s="771"/>
      <c r="BA1170" s="510"/>
      <c r="BB1170" s="366"/>
      <c r="BC1170" s="510"/>
      <c r="BD1170" s="510"/>
      <c r="BE1170" s="510"/>
      <c r="BF1170" s="510"/>
      <c r="BG1170" s="510"/>
      <c r="BH1170" s="510"/>
      <c r="BI1170" s="510"/>
      <c r="BJ1170" s="510"/>
      <c r="BK1170" s="510"/>
      <c r="BL1170" s="510"/>
      <c r="BM1170" s="510"/>
      <c r="BN1170" s="510"/>
      <c r="BO1170" s="510"/>
      <c r="BP1170" s="510"/>
      <c r="BQ1170" s="510"/>
      <c r="BR1170" s="510"/>
      <c r="BS1170" s="510"/>
      <c r="BT1170" s="510"/>
      <c r="BU1170" s="510"/>
      <c r="BV1170" s="510"/>
      <c r="BW1170" s="510"/>
      <c r="BX1170" s="510"/>
      <c r="BY1170" s="510"/>
    </row>
    <row r="1171" s="338" customFormat="true" ht="15" customHeight="true" x14ac:dyDescent="0.2">
      <c r="A1171" s="437"/>
      <c r="B1171" s="770"/>
      <c r="C1171" s="771"/>
      <c r="D1171" s="771"/>
      <c r="E1171" s="771"/>
      <c r="F1171" s="771"/>
      <c r="G1171" s="771"/>
      <c r="H1171" s="771"/>
      <c r="I1171" s="771"/>
      <c r="J1171" s="771"/>
      <c r="K1171" s="771"/>
      <c r="L1171" s="771"/>
      <c r="M1171" s="771"/>
      <c r="N1171" s="771"/>
      <c r="O1171" s="771"/>
      <c r="P1171" s="771"/>
      <c r="Q1171" s="771"/>
      <c r="R1171" s="771"/>
      <c r="S1171" s="771"/>
      <c r="T1171" s="771"/>
      <c r="U1171" s="771"/>
      <c r="V1171" s="771"/>
      <c r="W1171" s="771"/>
      <c r="X1171" s="771"/>
      <c r="Y1171" s="771"/>
      <c r="BA1171" s="510"/>
      <c r="BB1171" s="366"/>
      <c r="BC1171" s="510"/>
      <c r="BD1171" s="510"/>
      <c r="BE1171" s="510"/>
      <c r="BF1171" s="510"/>
      <c r="BG1171" s="510"/>
      <c r="BH1171" s="510"/>
      <c r="BI1171" s="510"/>
      <c r="BJ1171" s="510"/>
      <c r="BK1171" s="510"/>
      <c r="BL1171" s="510"/>
      <c r="BM1171" s="510"/>
      <c r="BN1171" s="510"/>
      <c r="BO1171" s="510"/>
      <c r="BP1171" s="510"/>
      <c r="BQ1171" s="510"/>
      <c r="BR1171" s="510"/>
      <c r="BS1171" s="510"/>
      <c r="BT1171" s="510"/>
      <c r="BU1171" s="510"/>
      <c r="BV1171" s="510"/>
      <c r="BW1171" s="510"/>
      <c r="BX1171" s="510"/>
      <c r="BY1171" s="510"/>
    </row>
    <row r="1172" s="338" customFormat="true" ht="15" customHeight="true" x14ac:dyDescent="0.2">
      <c r="A1172" s="437"/>
      <c r="B1172" s="770"/>
      <c r="C1172" s="771"/>
      <c r="D1172" s="771"/>
      <c r="E1172" s="771"/>
      <c r="F1172" s="771"/>
      <c r="G1172" s="771"/>
      <c r="H1172" s="771"/>
      <c r="I1172" s="771"/>
      <c r="J1172" s="771"/>
      <c r="K1172" s="771"/>
      <c r="L1172" s="771"/>
      <c r="M1172" s="771"/>
      <c r="N1172" s="771"/>
      <c r="O1172" s="771"/>
      <c r="P1172" s="771"/>
      <c r="Q1172" s="771"/>
      <c r="R1172" s="771"/>
      <c r="S1172" s="771"/>
      <c r="T1172" s="771"/>
      <c r="U1172" s="771"/>
      <c r="V1172" s="771"/>
      <c r="W1172" s="771"/>
      <c r="X1172" s="771"/>
      <c r="Y1172" s="771"/>
      <c r="BA1172" s="510"/>
      <c r="BB1172" s="366"/>
      <c r="BC1172" s="510"/>
      <c r="BD1172" s="510"/>
      <c r="BE1172" s="510"/>
      <c r="BF1172" s="510"/>
      <c r="BG1172" s="510"/>
      <c r="BH1172" s="510"/>
      <c r="BI1172" s="510"/>
      <c r="BJ1172" s="510"/>
      <c r="BK1172" s="510"/>
      <c r="BL1172" s="510"/>
      <c r="BM1172" s="510"/>
      <c r="BN1172" s="510"/>
      <c r="BO1172" s="510"/>
      <c r="BP1172" s="510"/>
      <c r="BQ1172" s="510"/>
      <c r="BR1172" s="510"/>
      <c r="BS1172" s="510"/>
      <c r="BT1172" s="510"/>
      <c r="BU1172" s="510"/>
      <c r="BV1172" s="510"/>
      <c r="BW1172" s="510"/>
      <c r="BX1172" s="510"/>
      <c r="BY1172" s="510"/>
    </row>
    <row r="1173" s="338" customFormat="true" ht="15" customHeight="true" x14ac:dyDescent="0.2">
      <c r="A1173" s="437"/>
      <c r="B1173" s="770"/>
      <c r="C1173" s="771"/>
      <c r="D1173" s="771"/>
      <c r="E1173" s="771"/>
      <c r="F1173" s="771"/>
      <c r="G1173" s="771"/>
      <c r="H1173" s="771"/>
      <c r="I1173" s="771"/>
      <c r="J1173" s="771"/>
      <c r="K1173" s="771"/>
      <c r="L1173" s="771"/>
      <c r="M1173" s="771"/>
      <c r="N1173" s="771"/>
      <c r="O1173" s="771"/>
      <c r="P1173" s="771"/>
      <c r="Q1173" s="771"/>
      <c r="R1173" s="771"/>
      <c r="S1173" s="771"/>
      <c r="T1173" s="771"/>
      <c r="U1173" s="771"/>
      <c r="V1173" s="771"/>
      <c r="W1173" s="771"/>
      <c r="X1173" s="771"/>
      <c r="Y1173" s="771"/>
      <c r="BA1173" s="510"/>
      <c r="BB1173" s="366"/>
      <c r="BC1173" s="510"/>
      <c r="BD1173" s="510"/>
      <c r="BE1173" s="510"/>
      <c r="BF1173" s="510"/>
      <c r="BG1173" s="510"/>
      <c r="BH1173" s="510"/>
      <c r="BI1173" s="510"/>
      <c r="BJ1173" s="510"/>
      <c r="BK1173" s="510"/>
      <c r="BL1173" s="510"/>
      <c r="BM1173" s="510"/>
      <c r="BN1173" s="510"/>
      <c r="BO1173" s="510"/>
      <c r="BP1173" s="510"/>
      <c r="BQ1173" s="510"/>
      <c r="BR1173" s="510"/>
      <c r="BS1173" s="510"/>
      <c r="BT1173" s="510"/>
      <c r="BU1173" s="510"/>
      <c r="BV1173" s="510"/>
      <c r="BW1173" s="510"/>
      <c r="BX1173" s="510"/>
      <c r="BY1173" s="510"/>
    </row>
    <row r="1174" s="338" customFormat="true" ht="15" customHeight="true" x14ac:dyDescent="0.2">
      <c r="A1174" s="437"/>
      <c r="B1174" s="770"/>
      <c r="C1174" s="771"/>
      <c r="D1174" s="771"/>
      <c r="E1174" s="771"/>
      <c r="F1174" s="771"/>
      <c r="G1174" s="771"/>
      <c r="H1174" s="771"/>
      <c r="I1174" s="771"/>
      <c r="J1174" s="771"/>
      <c r="K1174" s="771"/>
      <c r="L1174" s="771"/>
      <c r="M1174" s="771"/>
      <c r="N1174" s="771"/>
      <c r="O1174" s="771"/>
      <c r="P1174" s="771"/>
      <c r="Q1174" s="771"/>
      <c r="R1174" s="771"/>
      <c r="S1174" s="771"/>
      <c r="T1174" s="771"/>
      <c r="U1174" s="771"/>
      <c r="V1174" s="771"/>
      <c r="W1174" s="771"/>
      <c r="X1174" s="771"/>
      <c r="Y1174" s="771"/>
      <c r="BA1174" s="510"/>
      <c r="BB1174" s="366"/>
      <c r="BC1174" s="510"/>
      <c r="BD1174" s="510"/>
      <c r="BE1174" s="510"/>
      <c r="BF1174" s="510"/>
      <c r="BG1174" s="510"/>
      <c r="BH1174" s="510"/>
      <c r="BI1174" s="510"/>
      <c r="BJ1174" s="510"/>
      <c r="BK1174" s="510"/>
      <c r="BL1174" s="510"/>
      <c r="BM1174" s="510"/>
      <c r="BN1174" s="510"/>
      <c r="BO1174" s="510"/>
      <c r="BP1174" s="510"/>
      <c r="BQ1174" s="510"/>
      <c r="BR1174" s="510"/>
      <c r="BS1174" s="510"/>
      <c r="BT1174" s="510"/>
      <c r="BU1174" s="510"/>
      <c r="BV1174" s="510"/>
      <c r="BW1174" s="510"/>
      <c r="BX1174" s="510"/>
      <c r="BY1174" s="510"/>
    </row>
    <row r="1175" s="338" customFormat="true" ht="15" customHeight="true" x14ac:dyDescent="0.2">
      <c r="A1175" s="437"/>
      <c r="B1175" s="770"/>
      <c r="C1175" s="771"/>
      <c r="D1175" s="771"/>
      <c r="E1175" s="771"/>
      <c r="F1175" s="771"/>
      <c r="G1175" s="771"/>
      <c r="H1175" s="771"/>
      <c r="I1175" s="771"/>
      <c r="J1175" s="771"/>
      <c r="K1175" s="771"/>
      <c r="L1175" s="771"/>
      <c r="M1175" s="771"/>
      <c r="N1175" s="771"/>
      <c r="O1175" s="771"/>
      <c r="P1175" s="771"/>
      <c r="Q1175" s="771"/>
      <c r="R1175" s="771"/>
      <c r="S1175" s="771"/>
      <c r="T1175" s="771"/>
      <c r="U1175" s="771"/>
      <c r="V1175" s="771"/>
      <c r="W1175" s="771"/>
      <c r="X1175" s="771"/>
      <c r="Y1175" s="771"/>
      <c r="BA1175" s="510"/>
      <c r="BB1175" s="366"/>
      <c r="BC1175" s="510"/>
      <c r="BD1175" s="510"/>
      <c r="BE1175" s="510"/>
      <c r="BF1175" s="510"/>
      <c r="BG1175" s="510"/>
      <c r="BH1175" s="510"/>
      <c r="BI1175" s="510"/>
      <c r="BJ1175" s="510"/>
      <c r="BK1175" s="510"/>
      <c r="BL1175" s="510"/>
      <c r="BM1175" s="510"/>
      <c r="BN1175" s="510"/>
      <c r="BO1175" s="510"/>
      <c r="BP1175" s="510"/>
      <c r="BQ1175" s="510"/>
      <c r="BR1175" s="510"/>
      <c r="BS1175" s="510"/>
      <c r="BT1175" s="510"/>
      <c r="BU1175" s="510"/>
      <c r="BV1175" s="510"/>
      <c r="BW1175" s="510"/>
      <c r="BX1175" s="510"/>
      <c r="BY1175" s="510"/>
    </row>
    <row r="1176" s="338" customFormat="true" ht="15" customHeight="true" x14ac:dyDescent="0.2">
      <c r="A1176" s="772"/>
      <c r="B1176" s="437"/>
      <c r="C1176" s="773"/>
      <c r="D1176" s="774"/>
      <c r="E1176" s="774"/>
      <c r="F1176" s="774"/>
      <c r="G1176" s="774"/>
      <c r="H1176" s="773"/>
      <c r="I1176" s="774"/>
      <c r="J1176" s="774"/>
      <c r="K1176" s="774"/>
      <c r="L1176" s="774"/>
      <c r="M1176" s="773"/>
      <c r="N1176" s="774"/>
      <c r="O1176" s="774"/>
      <c r="P1176" s="774"/>
      <c r="Q1176" s="774"/>
      <c r="R1176" s="773"/>
      <c r="S1176" s="774"/>
      <c r="T1176" s="774"/>
      <c r="U1176" s="774"/>
      <c r="BA1176" s="510"/>
      <c r="BB1176" s="366"/>
      <c r="BC1176" s="510"/>
      <c r="BD1176" s="510"/>
      <c r="BE1176" s="510"/>
      <c r="BF1176" s="510"/>
      <c r="BG1176" s="510"/>
      <c r="BH1176" s="510"/>
      <c r="BI1176" s="510"/>
      <c r="BJ1176" s="510"/>
      <c r="BK1176" s="510"/>
      <c r="BL1176" s="510"/>
      <c r="BM1176" s="510"/>
      <c r="BN1176" s="510"/>
      <c r="BO1176" s="510"/>
      <c r="BP1176" s="510"/>
      <c r="BQ1176" s="510"/>
      <c r="BR1176" s="510"/>
      <c r="BS1176" s="510"/>
      <c r="BT1176" s="510"/>
      <c r="BU1176" s="510"/>
      <c r="BV1176" s="510"/>
      <c r="BW1176" s="510"/>
      <c r="BX1176" s="510"/>
      <c r="BY1176" s="510"/>
    </row>
    <row r="1177" s="338" customFormat="true" ht="15" customHeight="true" x14ac:dyDescent="0.2">
      <c r="A1177" s="774"/>
      <c r="B1177" s="774"/>
      <c r="C1177" s="773"/>
      <c r="D1177" s="773"/>
      <c r="E1177" s="773"/>
      <c r="F1177" s="773"/>
      <c r="G1177" s="773"/>
      <c r="H1177" s="773"/>
      <c r="I1177" s="773"/>
      <c r="J1177" s="773"/>
      <c r="K1177" s="773"/>
      <c r="L1177" s="773"/>
      <c r="M1177" s="773"/>
      <c r="N1177" s="773"/>
      <c r="O1177" s="773"/>
      <c r="P1177" s="773"/>
      <c r="Q1177" s="773"/>
      <c r="R1177" s="773"/>
      <c r="S1177" s="773"/>
      <c r="T1177" s="773"/>
      <c r="U1177" s="773"/>
      <c r="BA1177" s="510"/>
      <c r="BB1177" s="366"/>
      <c r="BC1177" s="510"/>
      <c r="BD1177" s="510"/>
      <c r="BE1177" s="510"/>
      <c r="BF1177" s="510"/>
      <c r="BG1177" s="510"/>
      <c r="BH1177" s="510"/>
      <c r="BI1177" s="510"/>
      <c r="BJ1177" s="510"/>
      <c r="BK1177" s="510"/>
      <c r="BL1177" s="510"/>
      <c r="BM1177" s="510"/>
      <c r="BN1177" s="510"/>
      <c r="BO1177" s="510"/>
      <c r="BP1177" s="510"/>
      <c r="BQ1177" s="510"/>
      <c r="BR1177" s="510"/>
      <c r="BS1177" s="510"/>
      <c r="BT1177" s="510"/>
      <c r="BU1177" s="510"/>
      <c r="BV1177" s="510"/>
      <c r="BW1177" s="510"/>
      <c r="BX1177" s="510"/>
      <c r="BY1177" s="510"/>
    </row>
    <row r="1178" s="338" customFormat="true" ht="15" customHeight="true" x14ac:dyDescent="0.2">
      <c r="BA1178" s="510"/>
      <c r="BB1178" s="366"/>
      <c r="BC1178" s="510"/>
      <c r="BD1178" s="510"/>
      <c r="BE1178" s="510"/>
      <c r="BF1178" s="510"/>
      <c r="BG1178" s="510"/>
      <c r="BH1178" s="510"/>
      <c r="BI1178" s="510"/>
      <c r="BJ1178" s="510"/>
      <c r="BK1178" s="510"/>
      <c r="BL1178" s="510"/>
      <c r="BM1178" s="510"/>
      <c r="BN1178" s="510"/>
      <c r="BO1178" s="510"/>
      <c r="BP1178" s="510"/>
      <c r="BQ1178" s="510"/>
      <c r="BR1178" s="510"/>
      <c r="BS1178" s="510"/>
      <c r="BT1178" s="510"/>
      <c r="BU1178" s="510"/>
      <c r="BV1178" s="510"/>
      <c r="BW1178" s="510"/>
      <c r="BX1178" s="510"/>
      <c r="BY1178" s="510"/>
    </row>
    <row r="1179" s="338" customFormat="true" ht="15" customHeight="true" x14ac:dyDescent="0.2">
      <c r="BA1179" s="510"/>
      <c r="BB1179" s="366"/>
      <c r="BC1179" s="510"/>
      <c r="BD1179" s="510"/>
      <c r="BE1179" s="510"/>
      <c r="BF1179" s="510"/>
      <c r="BG1179" s="510"/>
      <c r="BH1179" s="510"/>
      <c r="BI1179" s="510"/>
      <c r="BJ1179" s="510"/>
      <c r="BK1179" s="510"/>
      <c r="BL1179" s="510"/>
      <c r="BM1179" s="510"/>
      <c r="BN1179" s="510"/>
      <c r="BO1179" s="510"/>
      <c r="BP1179" s="510"/>
      <c r="BQ1179" s="510"/>
      <c r="BR1179" s="510"/>
      <c r="BS1179" s="510"/>
      <c r="BT1179" s="510"/>
      <c r="BU1179" s="510"/>
      <c r="BV1179" s="510"/>
      <c r="BW1179" s="510"/>
      <c r="BX1179" s="510"/>
      <c r="BY1179" s="510"/>
    </row>
    <row r="1180" s="338" customFormat="true" ht="15" customHeight="true" x14ac:dyDescent="0.2">
      <c r="BA1180" s="510"/>
      <c r="BB1180" s="366"/>
      <c r="BC1180" s="510"/>
      <c r="BD1180" s="510"/>
      <c r="BE1180" s="510"/>
      <c r="BF1180" s="510"/>
      <c r="BG1180" s="510"/>
      <c r="BH1180" s="510"/>
      <c r="BI1180" s="510"/>
      <c r="BJ1180" s="510"/>
      <c r="BK1180" s="510"/>
      <c r="BL1180" s="510"/>
      <c r="BM1180" s="510"/>
      <c r="BN1180" s="510"/>
      <c r="BO1180" s="510"/>
      <c r="BP1180" s="510"/>
      <c r="BQ1180" s="510"/>
      <c r="BR1180" s="510"/>
      <c r="BS1180" s="510"/>
      <c r="BT1180" s="510"/>
      <c r="BU1180" s="510"/>
      <c r="BV1180" s="510"/>
      <c r="BW1180" s="510"/>
      <c r="BX1180" s="510"/>
      <c r="BY1180" s="510"/>
    </row>
    <row r="1181" s="338" customFormat="true" ht="15" customHeight="true" x14ac:dyDescent="0.2">
      <c r="BA1181" s="510"/>
      <c r="BB1181" s="366"/>
      <c r="BC1181" s="510"/>
      <c r="BD1181" s="510"/>
      <c r="BE1181" s="510"/>
      <c r="BF1181" s="510"/>
      <c r="BG1181" s="510"/>
      <c r="BH1181" s="510"/>
      <c r="BI1181" s="510"/>
      <c r="BJ1181" s="510"/>
      <c r="BK1181" s="510"/>
      <c r="BL1181" s="510"/>
      <c r="BM1181" s="510"/>
      <c r="BN1181" s="510"/>
      <c r="BO1181" s="510"/>
      <c r="BP1181" s="510"/>
      <c r="BQ1181" s="510"/>
      <c r="BR1181" s="510"/>
      <c r="BS1181" s="510"/>
      <c r="BT1181" s="510"/>
      <c r="BU1181" s="510"/>
      <c r="BV1181" s="510"/>
      <c r="BW1181" s="510"/>
      <c r="BX1181" s="510"/>
      <c r="BY1181" s="510"/>
    </row>
    <row r="1182" s="338" customFormat="true" ht="15" customHeight="true" x14ac:dyDescent="0.2">
      <c r="BA1182" s="510"/>
      <c r="BB1182" s="366"/>
      <c r="BC1182" s="510"/>
      <c r="BD1182" s="510"/>
      <c r="BE1182" s="510"/>
      <c r="BF1182" s="510"/>
      <c r="BG1182" s="510"/>
      <c r="BH1182" s="510"/>
      <c r="BI1182" s="510"/>
      <c r="BJ1182" s="510"/>
      <c r="BK1182" s="510"/>
      <c r="BL1182" s="510"/>
      <c r="BM1182" s="510"/>
      <c r="BN1182" s="510"/>
      <c r="BO1182" s="510"/>
      <c r="BP1182" s="510"/>
      <c r="BQ1182" s="510"/>
      <c r="BR1182" s="510"/>
      <c r="BS1182" s="510"/>
      <c r="BT1182" s="510"/>
      <c r="BU1182" s="510"/>
      <c r="BV1182" s="510"/>
      <c r="BW1182" s="510"/>
      <c r="BX1182" s="510"/>
      <c r="BY1182" s="510"/>
    </row>
    <row r="1183" s="338" customFormat="true" ht="15" customHeight="true" x14ac:dyDescent="0.2">
      <c r="BA1183" s="510"/>
      <c r="BB1183" s="366"/>
      <c r="BC1183" s="510"/>
      <c r="BD1183" s="510"/>
      <c r="BE1183" s="510"/>
      <c r="BF1183" s="510"/>
      <c r="BG1183" s="510"/>
      <c r="BH1183" s="510"/>
      <c r="BI1183" s="510"/>
      <c r="BJ1183" s="510"/>
      <c r="BK1183" s="510"/>
      <c r="BL1183" s="510"/>
      <c r="BM1183" s="510"/>
      <c r="BN1183" s="510"/>
      <c r="BO1183" s="510"/>
      <c r="BP1183" s="510"/>
      <c r="BQ1183" s="510"/>
      <c r="BR1183" s="510"/>
      <c r="BS1183" s="510"/>
      <c r="BT1183" s="510"/>
      <c r="BU1183" s="510"/>
      <c r="BV1183" s="510"/>
      <c r="BW1183" s="510"/>
      <c r="BX1183" s="510"/>
      <c r="BY1183" s="510"/>
    </row>
    <row r="1184" s="338" customFormat="true" ht="15" customHeight="true" x14ac:dyDescent="0.2">
      <c r="BA1184" s="510"/>
      <c r="BB1184" s="366"/>
      <c r="BC1184" s="510"/>
      <c r="BD1184" s="510"/>
      <c r="BE1184" s="510"/>
      <c r="BF1184" s="510"/>
      <c r="BG1184" s="510"/>
      <c r="BH1184" s="510"/>
      <c r="BI1184" s="510"/>
      <c r="BJ1184" s="510"/>
      <c r="BK1184" s="510"/>
      <c r="BL1184" s="510"/>
      <c r="BM1184" s="510"/>
      <c r="BN1184" s="510"/>
      <c r="BO1184" s="510"/>
      <c r="BP1184" s="510"/>
      <c r="BQ1184" s="510"/>
      <c r="BR1184" s="510"/>
      <c r="BS1184" s="510"/>
      <c r="BT1184" s="510"/>
      <c r="BU1184" s="510"/>
      <c r="BV1184" s="510"/>
      <c r="BW1184" s="510"/>
      <c r="BX1184" s="510"/>
      <c r="BY1184" s="510"/>
    </row>
    <row r="1185" s="338" customFormat="true" ht="15" customHeight="true" x14ac:dyDescent="0.2">
      <c r="BA1185" s="510"/>
      <c r="BB1185" s="366"/>
      <c r="BC1185" s="510"/>
      <c r="BD1185" s="510"/>
      <c r="BE1185" s="510"/>
      <c r="BF1185" s="510"/>
      <c r="BG1185" s="510"/>
      <c r="BH1185" s="510"/>
      <c r="BI1185" s="510"/>
      <c r="BJ1185" s="510"/>
      <c r="BK1185" s="510"/>
      <c r="BL1185" s="510"/>
      <c r="BM1185" s="510"/>
      <c r="BN1185" s="510"/>
      <c r="BO1185" s="510"/>
      <c r="BP1185" s="510"/>
      <c r="BQ1185" s="510"/>
      <c r="BR1185" s="510"/>
      <c r="BS1185" s="510"/>
      <c r="BT1185" s="510"/>
      <c r="BU1185" s="510"/>
      <c r="BV1185" s="510"/>
      <c r="BW1185" s="510"/>
      <c r="BX1185" s="510"/>
      <c r="BY1185" s="510"/>
    </row>
    <row r="1186" s="338" customFormat="true" ht="15" customHeight="true" x14ac:dyDescent="0.2">
      <c r="BA1186" s="510"/>
      <c r="BB1186" s="366"/>
      <c r="BC1186" s="510"/>
      <c r="BD1186" s="510"/>
      <c r="BE1186" s="510"/>
      <c r="BF1186" s="510"/>
      <c r="BG1186" s="510"/>
      <c r="BH1186" s="510"/>
      <c r="BI1186" s="510"/>
      <c r="BJ1186" s="510"/>
      <c r="BK1186" s="510"/>
      <c r="BL1186" s="510"/>
      <c r="BM1186" s="510"/>
      <c r="BN1186" s="510"/>
      <c r="BO1186" s="510"/>
      <c r="BP1186" s="510"/>
      <c r="BQ1186" s="510"/>
      <c r="BR1186" s="510"/>
      <c r="BS1186" s="510"/>
      <c r="BT1186" s="510"/>
      <c r="BU1186" s="510"/>
      <c r="BV1186" s="510"/>
      <c r="BW1186" s="510"/>
      <c r="BX1186" s="510"/>
      <c r="BY1186" s="510"/>
    </row>
    <row r="1187" s="338" customFormat="true" ht="15" customHeight="true" x14ac:dyDescent="0.2">
      <c r="BA1187" s="510"/>
      <c r="BB1187" s="366"/>
      <c r="BC1187" s="510"/>
      <c r="BD1187" s="510"/>
      <c r="BE1187" s="510"/>
      <c r="BF1187" s="510"/>
      <c r="BG1187" s="510"/>
      <c r="BH1187" s="510"/>
      <c r="BI1187" s="510"/>
      <c r="BJ1187" s="510"/>
      <c r="BK1187" s="510"/>
      <c r="BL1187" s="510"/>
      <c r="BM1187" s="510"/>
      <c r="BN1187" s="510"/>
      <c r="BO1187" s="510"/>
      <c r="BP1187" s="510"/>
      <c r="BQ1187" s="510"/>
      <c r="BR1187" s="510"/>
      <c r="BS1187" s="510"/>
      <c r="BT1187" s="510"/>
      <c r="BU1187" s="510"/>
      <c r="BV1187" s="510"/>
      <c r="BW1187" s="510"/>
      <c r="BX1187" s="510"/>
      <c r="BY1187" s="510"/>
    </row>
    <row r="1188" s="338" customFormat="true" ht="15" customHeight="true" x14ac:dyDescent="0.2">
      <c r="BA1188" s="510"/>
      <c r="BB1188" s="366"/>
      <c r="BC1188" s="510"/>
      <c r="BD1188" s="510"/>
      <c r="BE1188" s="510"/>
      <c r="BF1188" s="510"/>
      <c r="BG1188" s="510"/>
      <c r="BH1188" s="510"/>
      <c r="BI1188" s="510"/>
      <c r="BJ1188" s="510"/>
      <c r="BK1188" s="510"/>
      <c r="BL1188" s="510"/>
      <c r="BM1188" s="510"/>
      <c r="BN1188" s="510"/>
      <c r="BO1188" s="510"/>
      <c r="BP1188" s="510"/>
      <c r="BQ1188" s="510"/>
      <c r="BR1188" s="510"/>
      <c r="BS1188" s="510"/>
      <c r="BT1188" s="510"/>
      <c r="BU1188" s="510"/>
      <c r="BV1188" s="510"/>
      <c r="BW1188" s="510"/>
      <c r="BX1188" s="510"/>
      <c r="BY1188" s="510"/>
    </row>
    <row r="1189" s="338" customFormat="true" ht="15" customHeight="true" x14ac:dyDescent="0.2">
      <c r="BA1189" s="510"/>
      <c r="BB1189" s="366"/>
      <c r="BC1189" s="510"/>
      <c r="BD1189" s="510"/>
      <c r="BE1189" s="510"/>
      <c r="BF1189" s="510"/>
      <c r="BG1189" s="510"/>
      <c r="BH1189" s="510"/>
      <c r="BI1189" s="510"/>
      <c r="BJ1189" s="510"/>
      <c r="BK1189" s="510"/>
      <c r="BL1189" s="510"/>
      <c r="BM1189" s="510"/>
      <c r="BN1189" s="510"/>
      <c r="BO1189" s="510"/>
      <c r="BP1189" s="510"/>
      <c r="BQ1189" s="510"/>
      <c r="BR1189" s="510"/>
      <c r="BS1189" s="510"/>
      <c r="BT1189" s="510"/>
      <c r="BU1189" s="510"/>
      <c r="BV1189" s="510"/>
      <c r="BW1189" s="510"/>
      <c r="BX1189" s="510"/>
      <c r="BY1189" s="510"/>
    </row>
    <row r="1190" s="338" customFormat="true" ht="15" customHeight="true" x14ac:dyDescent="0.2">
      <c r="BA1190" s="510"/>
      <c r="BB1190" s="366"/>
      <c r="BC1190" s="510"/>
      <c r="BD1190" s="510"/>
      <c r="BE1190" s="510"/>
      <c r="BF1190" s="510"/>
      <c r="BG1190" s="510"/>
      <c r="BH1190" s="510"/>
      <c r="BI1190" s="510"/>
      <c r="BJ1190" s="510"/>
      <c r="BK1190" s="510"/>
      <c r="BL1190" s="510"/>
      <c r="BM1190" s="510"/>
      <c r="BN1190" s="510"/>
      <c r="BO1190" s="510"/>
      <c r="BP1190" s="510"/>
      <c r="BQ1190" s="510"/>
      <c r="BR1190" s="510"/>
      <c r="BS1190" s="510"/>
      <c r="BT1190" s="510"/>
      <c r="BU1190" s="510"/>
      <c r="BV1190" s="510"/>
      <c r="BW1190" s="510"/>
      <c r="BX1190" s="510"/>
      <c r="BY1190" s="510"/>
    </row>
    <row r="1191" s="338" customFormat="true" ht="15" customHeight="true" x14ac:dyDescent="0.2">
      <c r="BA1191" s="510"/>
      <c r="BB1191" s="366"/>
      <c r="BC1191" s="510"/>
      <c r="BD1191" s="510"/>
      <c r="BE1191" s="510"/>
      <c r="BF1191" s="510"/>
      <c r="BG1191" s="510"/>
      <c r="BH1191" s="510"/>
      <c r="BI1191" s="510"/>
      <c r="BJ1191" s="510"/>
      <c r="BK1191" s="510"/>
      <c r="BL1191" s="510"/>
      <c r="BM1191" s="510"/>
      <c r="BN1191" s="510"/>
      <c r="BO1191" s="510"/>
      <c r="BP1191" s="510"/>
      <c r="BQ1191" s="510"/>
      <c r="BR1191" s="510"/>
      <c r="BS1191" s="510"/>
      <c r="BT1191" s="510"/>
      <c r="BU1191" s="510"/>
      <c r="BV1191" s="510"/>
      <c r="BW1191" s="510"/>
      <c r="BX1191" s="510"/>
      <c r="BY1191" s="510"/>
    </row>
    <row r="1192" s="338" customFormat="true" ht="15" customHeight="true" x14ac:dyDescent="0.2">
      <c r="BA1192" s="510"/>
      <c r="BB1192" s="366"/>
      <c r="BC1192" s="510"/>
      <c r="BD1192" s="510"/>
      <c r="BE1192" s="510"/>
      <c r="BF1192" s="510"/>
      <c r="BG1192" s="510"/>
      <c r="BH1192" s="510"/>
      <c r="BI1192" s="510"/>
      <c r="BJ1192" s="510"/>
      <c r="BK1192" s="510"/>
      <c r="BL1192" s="510"/>
      <c r="BM1192" s="510"/>
      <c r="BN1192" s="510"/>
      <c r="BO1192" s="510"/>
      <c r="BP1192" s="510"/>
      <c r="BQ1192" s="510"/>
      <c r="BR1192" s="510"/>
      <c r="BS1192" s="510"/>
      <c r="BT1192" s="510"/>
      <c r="BU1192" s="510"/>
      <c r="BV1192" s="510"/>
      <c r="BW1192" s="510"/>
      <c r="BX1192" s="510"/>
      <c r="BY1192" s="510"/>
    </row>
    <row r="1193" s="338" customFormat="true" ht="15" customHeight="true" x14ac:dyDescent="0.2">
      <c r="BA1193" s="510"/>
      <c r="BB1193" s="366"/>
      <c r="BC1193" s="510"/>
      <c r="BD1193" s="510"/>
      <c r="BE1193" s="510"/>
      <c r="BF1193" s="510"/>
      <c r="BG1193" s="510"/>
      <c r="BH1193" s="510"/>
      <c r="BI1193" s="510"/>
      <c r="BJ1193" s="510"/>
      <c r="BK1193" s="510"/>
      <c r="BL1193" s="510"/>
      <c r="BM1193" s="510"/>
      <c r="BN1193" s="510"/>
      <c r="BO1193" s="510"/>
      <c r="BP1193" s="510"/>
      <c r="BQ1193" s="510"/>
      <c r="BR1193" s="510"/>
      <c r="BS1193" s="510"/>
      <c r="BT1193" s="510"/>
      <c r="BU1193" s="510"/>
      <c r="BV1193" s="510"/>
      <c r="BW1193" s="510"/>
      <c r="BX1193" s="510"/>
      <c r="BY1193" s="510"/>
    </row>
    <row r="1194" s="338" customFormat="true" ht="15" customHeight="true" x14ac:dyDescent="0.2">
      <c r="BA1194" s="510"/>
      <c r="BB1194" s="366"/>
      <c r="BC1194" s="510"/>
      <c r="BD1194" s="510"/>
      <c r="BE1194" s="510"/>
      <c r="BF1194" s="510"/>
      <c r="BG1194" s="510"/>
      <c r="BH1194" s="510"/>
      <c r="BI1194" s="510"/>
      <c r="BJ1194" s="510"/>
      <c r="BK1194" s="510"/>
      <c r="BL1194" s="510"/>
      <c r="BM1194" s="510"/>
      <c r="BN1194" s="510"/>
      <c r="BO1194" s="510"/>
      <c r="BP1194" s="510"/>
      <c r="BQ1194" s="510"/>
      <c r="BR1194" s="510"/>
      <c r="BS1194" s="510"/>
      <c r="BT1194" s="510"/>
      <c r="BU1194" s="510"/>
      <c r="BV1194" s="510"/>
      <c r="BW1194" s="510"/>
      <c r="BX1194" s="510"/>
      <c r="BY1194" s="510"/>
    </row>
    <row r="1195" s="338" customFormat="true" ht="15" customHeight="true" x14ac:dyDescent="0.2">
      <c r="BA1195" s="510"/>
      <c r="BB1195" s="366"/>
      <c r="BC1195" s="510"/>
      <c r="BD1195" s="510"/>
      <c r="BE1195" s="510"/>
      <c r="BF1195" s="510"/>
      <c r="BG1195" s="510"/>
      <c r="BH1195" s="510"/>
      <c r="BI1195" s="510"/>
      <c r="BJ1195" s="510"/>
      <c r="BK1195" s="510"/>
      <c r="BL1195" s="510"/>
      <c r="BM1195" s="510"/>
      <c r="BN1195" s="510"/>
      <c r="BO1195" s="510"/>
      <c r="BP1195" s="510"/>
      <c r="BQ1195" s="510"/>
      <c r="BR1195" s="510"/>
      <c r="BS1195" s="510"/>
      <c r="BT1195" s="510"/>
      <c r="BU1195" s="510"/>
      <c r="BV1195" s="510"/>
      <c r="BW1195" s="510"/>
      <c r="BX1195" s="510"/>
      <c r="BY1195" s="510"/>
    </row>
    <row r="1196" s="338" customFormat="true" ht="15" customHeight="true" x14ac:dyDescent="0.2">
      <c r="BA1196" s="510"/>
      <c r="BB1196" s="366"/>
      <c r="BC1196" s="510"/>
      <c r="BD1196" s="510"/>
      <c r="BE1196" s="510"/>
      <c r="BF1196" s="510"/>
      <c r="BG1196" s="510"/>
      <c r="BH1196" s="510"/>
      <c r="BI1196" s="510"/>
      <c r="BJ1196" s="510"/>
      <c r="BK1196" s="510"/>
      <c r="BL1196" s="510"/>
      <c r="BM1196" s="510"/>
      <c r="BN1196" s="510"/>
      <c r="BO1196" s="510"/>
      <c r="BP1196" s="510"/>
      <c r="BQ1196" s="510"/>
      <c r="BR1196" s="510"/>
      <c r="BS1196" s="510"/>
      <c r="BT1196" s="510"/>
      <c r="BU1196" s="510"/>
      <c r="BV1196" s="510"/>
      <c r="BW1196" s="510"/>
      <c r="BX1196" s="510"/>
      <c r="BY1196" s="510"/>
    </row>
    <row r="1197" s="338" customFormat="true" ht="15" customHeight="true" x14ac:dyDescent="0.2">
      <c r="BA1197" s="510"/>
      <c r="BB1197" s="366"/>
      <c r="BC1197" s="510"/>
      <c r="BD1197" s="510"/>
      <c r="BE1197" s="510"/>
      <c r="BF1197" s="510"/>
      <c r="BG1197" s="510"/>
      <c r="BH1197" s="510"/>
      <c r="BI1197" s="510"/>
      <c r="BJ1197" s="510"/>
      <c r="BK1197" s="510"/>
      <c r="BL1197" s="510"/>
      <c r="BM1197" s="510"/>
      <c r="BN1197" s="510"/>
      <c r="BO1197" s="510"/>
      <c r="BP1197" s="510"/>
      <c r="BQ1197" s="510"/>
      <c r="BR1197" s="510"/>
      <c r="BS1197" s="510"/>
      <c r="BT1197" s="510"/>
      <c r="BU1197" s="510"/>
      <c r="BV1197" s="510"/>
      <c r="BW1197" s="510"/>
      <c r="BX1197" s="510"/>
      <c r="BY1197" s="510"/>
    </row>
    <row r="1198" s="338" customFormat="true" ht="15" customHeight="true" x14ac:dyDescent="0.2">
      <c r="BA1198" s="510"/>
      <c r="BB1198" s="366"/>
      <c r="BC1198" s="510"/>
      <c r="BD1198" s="510"/>
      <c r="BE1198" s="510"/>
      <c r="BF1198" s="510"/>
      <c r="BG1198" s="510"/>
      <c r="BH1198" s="510"/>
      <c r="BI1198" s="510"/>
      <c r="BJ1198" s="510"/>
      <c r="BK1198" s="510"/>
      <c r="BL1198" s="510"/>
      <c r="BM1198" s="510"/>
      <c r="BN1198" s="510"/>
      <c r="BO1198" s="510"/>
      <c r="BP1198" s="510"/>
      <c r="BQ1198" s="510"/>
      <c r="BR1198" s="510"/>
      <c r="BS1198" s="510"/>
      <c r="BT1198" s="510"/>
      <c r="BU1198" s="510"/>
      <c r="BV1198" s="510"/>
      <c r="BW1198" s="510"/>
      <c r="BX1198" s="510"/>
      <c r="BY1198" s="510"/>
    </row>
    <row r="1199" s="338" customFormat="true" ht="15" customHeight="true" x14ac:dyDescent="0.2">
      <c r="BA1199" s="510"/>
      <c r="BB1199" s="366"/>
      <c r="BC1199" s="510"/>
      <c r="BD1199" s="510"/>
      <c r="BE1199" s="510"/>
      <c r="BF1199" s="510"/>
      <c r="BG1199" s="510"/>
      <c r="BH1199" s="510"/>
      <c r="BI1199" s="510"/>
      <c r="BJ1199" s="510"/>
      <c r="BK1199" s="510"/>
      <c r="BL1199" s="510"/>
      <c r="BM1199" s="510"/>
      <c r="BN1199" s="510"/>
      <c r="BO1199" s="510"/>
      <c r="BP1199" s="510"/>
      <c r="BQ1199" s="510"/>
      <c r="BR1199" s="510"/>
      <c r="BS1199" s="510"/>
      <c r="BT1199" s="510"/>
      <c r="BU1199" s="510"/>
      <c r="BV1199" s="510"/>
      <c r="BW1199" s="510"/>
      <c r="BX1199" s="510"/>
      <c r="BY1199" s="510"/>
    </row>
    <row r="1200" s="338" customFormat="true" ht="15" customHeight="true" x14ac:dyDescent="0.2">
      <c r="BA1200" s="510"/>
      <c r="BB1200" s="366"/>
      <c r="BC1200" s="510"/>
      <c r="BD1200" s="510"/>
      <c r="BE1200" s="510"/>
      <c r="BF1200" s="510"/>
      <c r="BG1200" s="510"/>
      <c r="BH1200" s="510"/>
      <c r="BI1200" s="510"/>
      <c r="BJ1200" s="510"/>
      <c r="BK1200" s="510"/>
      <c r="BL1200" s="510"/>
      <c r="BM1200" s="510"/>
      <c r="BN1200" s="510"/>
      <c r="BO1200" s="510"/>
      <c r="BP1200" s="510"/>
      <c r="BQ1200" s="510"/>
      <c r="BR1200" s="510"/>
      <c r="BS1200" s="510"/>
      <c r="BT1200" s="510"/>
      <c r="BU1200" s="510"/>
      <c r="BV1200" s="510"/>
      <c r="BW1200" s="510"/>
      <c r="BX1200" s="510"/>
      <c r="BY1200" s="510"/>
    </row>
  </sheetData>
  <mergeCells count="1014">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86:D686"/>
    <mergeCell ref="H686:I686"/>
    <mergeCell ref="M686:N686"/>
    <mergeCell ref="C687:D687"/>
    <mergeCell ref="H687:I687"/>
    <mergeCell ref="M687:N687"/>
    <mergeCell ref="C684:D684"/>
    <mergeCell ref="H684:I684"/>
    <mergeCell ref="M684:N684"/>
    <mergeCell ref="C685:D685"/>
    <mergeCell ref="H685:J685"/>
    <mergeCell ref="M685:O685"/>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0:E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595:D595"/>
    <mergeCell ref="H595:I595"/>
    <mergeCell ref="M595:N595"/>
    <mergeCell ref="C591:D591"/>
    <mergeCell ref="H591:I591"/>
    <mergeCell ref="M591:N591"/>
    <mergeCell ref="C592:D592"/>
    <mergeCell ref="H592:J592"/>
    <mergeCell ref="M592:O592"/>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89:D589"/>
    <mergeCell ref="H589:I589"/>
    <mergeCell ref="M589:N589"/>
    <mergeCell ref="C590:D590"/>
    <mergeCell ref="H590:I590"/>
    <mergeCell ref="M590:N590"/>
    <mergeCell ref="C586:D586"/>
    <mergeCell ref="H586:L586"/>
    <mergeCell ref="M586:Q586"/>
    <mergeCell ref="C587:D587"/>
    <mergeCell ref="H587:I588"/>
    <mergeCell ref="J587:L587"/>
    <mergeCell ref="M587:N588"/>
    <mergeCell ref="O587:Q587"/>
    <mergeCell ref="C588:D588"/>
    <mergeCell ref="C593:D593"/>
    <mergeCell ref="H593:I594"/>
    <mergeCell ref="M593:N594"/>
    <mergeCell ref="C594:D594"/>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49:D549"/>
    <mergeCell ref="H549:I549"/>
    <mergeCell ref="M549:N549"/>
    <mergeCell ref="C546:D546"/>
    <mergeCell ref="H546:I546"/>
    <mergeCell ref="M546:N546"/>
    <mergeCell ref="C547:D547"/>
    <mergeCell ref="H547:I547"/>
    <mergeCell ref="M547:N547"/>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3:D544"/>
    <mergeCell ref="H543:I543"/>
    <mergeCell ref="M543:N543"/>
    <mergeCell ref="H544:I544"/>
    <mergeCell ref="M544:N544"/>
    <mergeCell ref="C545:D545"/>
    <mergeCell ref="H545:I545"/>
    <mergeCell ref="M545:N545"/>
    <mergeCell ref="C541:D541"/>
    <mergeCell ref="H541:I541"/>
    <mergeCell ref="M541:N541"/>
    <mergeCell ref="C542:E542"/>
    <mergeCell ref="H542:I542"/>
    <mergeCell ref="M542:N542"/>
    <mergeCell ref="C548:D548"/>
    <mergeCell ref="H548:I548"/>
    <mergeCell ref="M548:N548"/>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9:D539"/>
    <mergeCell ref="H539:I539"/>
    <mergeCell ref="M539:N539"/>
    <mergeCell ref="C540:D540"/>
    <mergeCell ref="H540:I540"/>
    <mergeCell ref="M540:N540"/>
    <mergeCell ref="C536:G536"/>
    <mergeCell ref="H536:I536"/>
    <mergeCell ref="M536:N536"/>
    <mergeCell ref="C537:D538"/>
    <mergeCell ref="E537:G537"/>
    <mergeCell ref="H537:I537"/>
    <mergeCell ref="M537:N537"/>
    <mergeCell ref="H538:I538"/>
    <mergeCell ref="M538:N538"/>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06:D506"/>
    <mergeCell ref="H506:I506"/>
    <mergeCell ref="M506:N506"/>
    <mergeCell ref="C507:D507"/>
    <mergeCell ref="H507:I507"/>
    <mergeCell ref="M507:N507"/>
    <mergeCell ref="C504:D504"/>
    <mergeCell ref="H504:I504"/>
    <mergeCell ref="M504:N504"/>
    <mergeCell ref="C505:D505"/>
    <mergeCell ref="H505:I505"/>
    <mergeCell ref="M505:N505"/>
    <mergeCell ref="C494:D494"/>
    <mergeCell ref="H494:J494"/>
    <mergeCell ref="M494:O494"/>
    <mergeCell ref="C495:D495"/>
    <mergeCell ref="H495:I495"/>
    <mergeCell ref="M495:N495"/>
    <mergeCell ref="C492:D492"/>
    <mergeCell ref="H492:I492"/>
    <mergeCell ref="M492:N492"/>
    <mergeCell ref="C493:D493"/>
    <mergeCell ref="H493:I493"/>
    <mergeCell ref="M493:N493"/>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0:D470"/>
    <mergeCell ref="H470:I470"/>
    <mergeCell ref="M470:N470"/>
    <mergeCell ref="C471:D471"/>
    <mergeCell ref="H471:I471"/>
    <mergeCell ref="M471:N471"/>
    <mergeCell ref="C468:D468"/>
    <mergeCell ref="H468:I468"/>
    <mergeCell ref="M468:N468"/>
    <mergeCell ref="C469:E469"/>
    <mergeCell ref="H469:I469"/>
    <mergeCell ref="M469:N46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M409:N409"/>
    <mergeCell ref="A153:A164"/>
    <mergeCell ref="C133:G133"/>
    <mergeCell ref="H133:L133"/>
    <mergeCell ref="C220:G220"/>
    <mergeCell ref="H220:L220"/>
    <mergeCell ref="M220:Q220"/>
    <mergeCell ref="A208:B208"/>
    <mergeCell ref="A1025:C1025"/>
    <mergeCell ref="A1026:B1026"/>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A144:A147"/>
    <mergeCell ref="B402:B445"/>
    <mergeCell ref="C403:D403"/>
    <mergeCell ref="H403:I403"/>
    <mergeCell ref="M403:N403"/>
    <mergeCell ref="C120:G120"/>
    <mergeCell ref="H120:L120"/>
    <mergeCell ref="A58:A69"/>
    <mergeCell ref="M133:Q133"/>
    <mergeCell ref="A135:A139"/>
    <mergeCell ref="M120:Q120"/>
    <mergeCell ref="A122:A123"/>
    <mergeCell ref="A124:A127"/>
    <mergeCell ref="A128:A129"/>
    <mergeCell ref="A130:A132"/>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H56:L56"/>
    <mergeCell ref="M56:Q56"/>
    <mergeCell ref="A35:A36"/>
    <mergeCell ref="A37:A38"/>
    <mergeCell ref="A41:A42"/>
    <mergeCell ref="A43:A44"/>
    <mergeCell ref="A45:A46"/>
    <mergeCell ref="A140:A143"/>
    <mergeCell ref="A108:B108"/>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BA347:BA348"/>
    <mergeCell ref="BA349:BA350"/>
    <mergeCell ref="BA351:BA352"/>
    <mergeCell ref="BA353:BA354"/>
    <mergeCell ref="BA153:BA165"/>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8"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19050</xdr:rowOff>
                  </from>
                  <to>
                    <xdr:col>1</xdr:col>
                    <xdr:colOff>1704975</xdr:colOff>
                    <xdr:row>400</xdr:row>
                    <xdr:rowOff>19050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64F8D-F983-4446-B5BF-8C39161E961E}">
  <sheetPr codeName="Feuil5"/>
  <dimension ref="A1:CZ1200"/>
  <sheetViews>
    <sheetView showGridLines="false" workbookViewId="0"/>
  </sheetViews>
  <sheetFormatPr defaultColWidth="9.140625" defaultRowHeight="15" customHeight="true" x14ac:dyDescent="0.2"/>
  <cols>
    <col min="1" max="1" width="31.5703125" style="509" customWidth="true"/>
    <col min="2" max="2" width="41.5703125" style="509" customWidth="true"/>
    <col min="3" max="17" width="10.7109375" style="509" customWidth="true"/>
    <col min="18" max="25" width="12.5703125" style="509" customWidth="true"/>
    <col min="26" max="52" width="12.5703125" style="338" customWidth="true"/>
    <col min="53" max="53" width="31.5703125" style="510" customWidth="true"/>
    <col min="54" max="54" width="41.5703125" style="366" customWidth="true"/>
    <col min="55" max="69" width="9.140625" style="510"/>
    <col min="70" max="77" width="12.5703125" style="510" customWidth="true"/>
    <col min="78" max="104" width="12.5703125" style="338" customWidth="true"/>
    <col min="105" max="16384" width="9.140625" style="509"/>
  </cols>
  <sheetData>
    <row r="1" s="283" customFormat="true" ht="18" customHeight="true" x14ac:dyDescent="0.2">
      <c r="Z1" s="338"/>
      <c r="AA1" s="338"/>
      <c r="AB1" s="338"/>
      <c r="AC1" s="338"/>
      <c r="AD1" s="338"/>
      <c r="AE1" s="338"/>
      <c r="AF1" s="338"/>
      <c r="AG1" s="338"/>
      <c r="AH1" s="338"/>
      <c r="AI1" s="338"/>
      <c r="AJ1" s="338"/>
      <c r="AK1" s="338"/>
      <c r="AL1" s="338"/>
      <c r="AM1" s="338"/>
      <c r="AN1" s="338"/>
      <c r="AO1" s="338"/>
      <c r="AP1" s="338"/>
      <c r="AQ1" s="338"/>
      <c r="AR1" s="338"/>
      <c r="AS1" s="338"/>
      <c r="AT1" s="338"/>
      <c r="AU1" s="338"/>
      <c r="AV1" s="338"/>
      <c r="AW1" s="338"/>
      <c r="AX1" s="338"/>
      <c r="AY1" s="338"/>
      <c r="AZ1" s="338"/>
      <c r="BB1" s="306"/>
      <c r="BZ1" s="338"/>
      <c r="CA1" s="338"/>
      <c r="CB1" s="338"/>
      <c r="CC1" s="338"/>
      <c r="CD1" s="338"/>
      <c r="CE1" s="338"/>
      <c r="CF1" s="338"/>
      <c r="CG1" s="338"/>
      <c r="CH1" s="338"/>
      <c r="CI1" s="338"/>
      <c r="CJ1" s="338"/>
      <c r="CK1" s="338"/>
      <c r="CL1" s="338"/>
      <c r="CM1" s="338"/>
      <c r="CN1" s="338"/>
      <c r="CO1" s="338"/>
      <c r="CP1" s="338"/>
      <c r="CQ1" s="338"/>
      <c r="CR1" s="338"/>
      <c r="CS1" s="338"/>
      <c r="CT1" s="338"/>
      <c r="CU1" s="338"/>
      <c r="CV1" s="338"/>
      <c r="CW1" s="338"/>
      <c r="CX1" s="338"/>
      <c r="CY1" s="338"/>
      <c r="CZ1" s="338"/>
    </row>
    <row r="2" s="283" customFormat="true" ht="22.5" customHeight="true" x14ac:dyDescent="0.35">
      <c r="A2" s="356" t="str">
        <f>A1026</f>
        <v>Gambia</v>
      </c>
      <c r="B2" s="357"/>
      <c r="Z2" s="338"/>
      <c r="AA2" s="338"/>
      <c r="AB2" s="338"/>
      <c r="AC2" s="338"/>
      <c r="AD2" s="338"/>
      <c r="AE2" s="338"/>
      <c r="AF2" s="338"/>
      <c r="AG2" s="338"/>
      <c r="AH2" s="338"/>
      <c r="AI2" s="338"/>
      <c r="AJ2" s="338"/>
      <c r="AK2" s="338"/>
      <c r="AL2" s="338"/>
      <c r="AM2" s="338"/>
      <c r="AN2" s="338"/>
      <c r="AO2" s="338"/>
      <c r="AP2" s="338"/>
      <c r="AQ2" s="338"/>
      <c r="AR2" s="338"/>
      <c r="AS2" s="338"/>
      <c r="AT2" s="338"/>
      <c r="AU2" s="338"/>
      <c r="AV2" s="338"/>
      <c r="AW2" s="338"/>
      <c r="AX2" s="338"/>
      <c r="AY2" s="338"/>
      <c r="AZ2" s="338"/>
      <c r="BB2" s="306"/>
      <c r="BZ2" s="338"/>
      <c r="CA2" s="338"/>
      <c r="CB2" s="338"/>
      <c r="CC2" s="338"/>
      <c r="CD2" s="338"/>
      <c r="CE2" s="338"/>
      <c r="CF2" s="338"/>
      <c r="CG2" s="338"/>
      <c r="CH2" s="338"/>
      <c r="CI2" s="338"/>
      <c r="CJ2" s="338"/>
      <c r="CK2" s="338"/>
      <c r="CL2" s="338"/>
      <c r="CM2" s="338"/>
      <c r="CN2" s="338"/>
      <c r="CO2" s="338"/>
      <c r="CP2" s="338"/>
      <c r="CQ2" s="338"/>
      <c r="CR2" s="338"/>
      <c r="CS2" s="338"/>
      <c r="CT2" s="338"/>
      <c r="CU2" s="338"/>
      <c r="CV2" s="338"/>
      <c r="CW2" s="338"/>
      <c r="CX2" s="338"/>
      <c r="CY2" s="338"/>
      <c r="CZ2" s="338"/>
    </row>
    <row r="3" s="283" customFormat="true" ht="22.5" customHeight="true" x14ac:dyDescent="0.35">
      <c r="A3" s="310" t="str">
        <f>A1034</f>
        <v>2010</v>
      </c>
      <c r="B3" s="359"/>
      <c r="Z3" s="338"/>
      <c r="AA3" s="338"/>
      <c r="AB3" s="338"/>
      <c r="AC3" s="338"/>
      <c r="AD3" s="338"/>
      <c r="AE3" s="338"/>
      <c r="AF3" s="338"/>
      <c r="AG3" s="338"/>
      <c r="AH3" s="338"/>
      <c r="AI3" s="338"/>
      <c r="AJ3" s="338"/>
      <c r="AK3" s="338"/>
      <c r="AL3" s="338"/>
      <c r="AM3" s="338"/>
      <c r="AN3" s="338"/>
      <c r="AO3" s="338"/>
      <c r="AP3" s="338"/>
      <c r="AQ3" s="338"/>
      <c r="AR3" s="338"/>
      <c r="AS3" s="338"/>
      <c r="AT3" s="338"/>
      <c r="AU3" s="338"/>
      <c r="AV3" s="338"/>
      <c r="AW3" s="338"/>
      <c r="AX3" s="338"/>
      <c r="AY3" s="338"/>
      <c r="AZ3" s="338"/>
      <c r="BB3" s="306"/>
      <c r="BZ3" s="338"/>
      <c r="CA3" s="338"/>
      <c r="CB3" s="338"/>
      <c r="CC3" s="338"/>
      <c r="CD3" s="338"/>
      <c r="CE3" s="338"/>
      <c r="CF3" s="338"/>
      <c r="CG3" s="338"/>
      <c r="CH3" s="338"/>
      <c r="CI3" s="338"/>
      <c r="CJ3" s="338"/>
      <c r="CK3" s="338"/>
      <c r="CL3" s="338"/>
      <c r="CM3" s="338"/>
      <c r="CN3" s="338"/>
      <c r="CO3" s="338"/>
      <c r="CP3" s="338"/>
      <c r="CQ3" s="338"/>
      <c r="CR3" s="338"/>
      <c r="CS3" s="338"/>
      <c r="CT3" s="338"/>
      <c r="CU3" s="338"/>
      <c r="CV3" s="338"/>
      <c r="CW3" s="338"/>
      <c r="CX3" s="338"/>
      <c r="CY3" s="338"/>
      <c r="CZ3" s="338"/>
    </row>
    <row r="4" s="283" customFormat="true" ht="22.5" customHeight="true" x14ac:dyDescent="0.35">
      <c r="A4" s="358" t="s">
        <v>97</v>
      </c>
      <c r="B4" s="359"/>
      <c r="Z4" s="338"/>
      <c r="AA4" s="338"/>
      <c r="AB4" s="338"/>
      <c r="AC4" s="338"/>
      <c r="AD4" s="338"/>
      <c r="AE4" s="338"/>
      <c r="AF4" s="338"/>
      <c r="AG4" s="338"/>
      <c r="AH4" s="338"/>
      <c r="AI4" s="338"/>
      <c r="AJ4" s="338"/>
      <c r="AK4" s="338"/>
      <c r="AL4" s="338"/>
      <c r="AM4" s="338"/>
      <c r="AN4" s="338"/>
      <c r="AO4" s="338"/>
      <c r="AP4" s="338"/>
      <c r="AQ4" s="338"/>
      <c r="AR4" s="338"/>
      <c r="AS4" s="338"/>
      <c r="AT4" s="338"/>
      <c r="AU4" s="338"/>
      <c r="AV4" s="338"/>
      <c r="AW4" s="338"/>
      <c r="AX4" s="338"/>
      <c r="AY4" s="338"/>
      <c r="AZ4" s="338"/>
      <c r="BB4" s="306"/>
      <c r="BZ4" s="338"/>
      <c r="CA4" s="338"/>
      <c r="CB4" s="338"/>
      <c r="CC4" s="338"/>
      <c r="CD4" s="338"/>
      <c r="CE4" s="338"/>
      <c r="CF4" s="338"/>
      <c r="CG4" s="338"/>
      <c r="CH4" s="338"/>
      <c r="CI4" s="338"/>
      <c r="CJ4" s="338"/>
      <c r="CK4" s="338"/>
      <c r="CL4" s="338"/>
      <c r="CM4" s="338"/>
      <c r="CN4" s="338"/>
      <c r="CO4" s="338"/>
      <c r="CP4" s="338"/>
      <c r="CQ4" s="338"/>
      <c r="CR4" s="338"/>
      <c r="CS4" s="338"/>
      <c r="CT4" s="338"/>
      <c r="CU4" s="338"/>
      <c r="CV4" s="338"/>
      <c r="CW4" s="338"/>
      <c r="CX4" s="338"/>
      <c r="CY4" s="338"/>
      <c r="CZ4" s="338"/>
    </row>
    <row r="5" s="283" customFormat="true" ht="20.1" customHeight="true" x14ac:dyDescent="0.35">
      <c r="A5" s="358" t="s">
        <v>98</v>
      </c>
      <c r="B5" s="359"/>
      <c r="Z5" s="338"/>
      <c r="AA5" s="338"/>
      <c r="AB5" s="338"/>
      <c r="AC5" s="338"/>
      <c r="AD5" s="338"/>
      <c r="AE5" s="338"/>
      <c r="AF5" s="338"/>
      <c r="AG5" s="338"/>
      <c r="AH5" s="338"/>
      <c r="AI5" s="338"/>
      <c r="AJ5" s="338"/>
      <c r="AK5" s="338"/>
      <c r="AL5" s="338"/>
      <c r="AM5" s="338"/>
      <c r="AN5" s="338"/>
      <c r="AO5" s="338"/>
      <c r="AP5" s="338"/>
      <c r="AQ5" s="338"/>
      <c r="AR5" s="338"/>
      <c r="AS5" s="338"/>
      <c r="AT5" s="338"/>
      <c r="AU5" s="338"/>
      <c r="AV5" s="338"/>
      <c r="AW5" s="338"/>
      <c r="AX5" s="338"/>
      <c r="AY5" s="338"/>
      <c r="AZ5" s="338"/>
      <c r="BB5" s="306"/>
      <c r="BZ5" s="338"/>
      <c r="CA5" s="338"/>
      <c r="CB5" s="338"/>
      <c r="CC5" s="338"/>
      <c r="CD5" s="338"/>
      <c r="CE5" s="338"/>
      <c r="CF5" s="338"/>
      <c r="CG5" s="338"/>
      <c r="CH5" s="338"/>
      <c r="CI5" s="338"/>
      <c r="CJ5" s="338"/>
      <c r="CK5" s="338"/>
      <c r="CL5" s="338"/>
      <c r="CM5" s="338"/>
      <c r="CN5" s="338"/>
      <c r="CO5" s="338"/>
      <c r="CP5" s="338"/>
      <c r="CQ5" s="338"/>
      <c r="CR5" s="338"/>
      <c r="CS5" s="338"/>
      <c r="CT5" s="338"/>
      <c r="CU5" s="338"/>
      <c r="CV5" s="338"/>
      <c r="CW5" s="338"/>
      <c r="CX5" s="338"/>
      <c r="CY5" s="338"/>
      <c r="CZ5" s="338"/>
    </row>
    <row r="6" s="283" customFormat="true" ht="15" customHeight="true" x14ac:dyDescent="0.2">
      <c r="A6" s="360" t="s">
        <v>99</v>
      </c>
      <c r="B6" s="361"/>
      <c r="Z6" s="338"/>
      <c r="AA6" s="338"/>
      <c r="AB6" s="338"/>
      <c r="AC6" s="338"/>
      <c r="AD6" s="338"/>
      <c r="AE6" s="338"/>
      <c r="AF6" s="338"/>
      <c r="AG6" s="338"/>
      <c r="AH6" s="338"/>
      <c r="AI6" s="338"/>
      <c r="AJ6" s="338"/>
      <c r="AK6" s="338"/>
      <c r="AL6" s="338"/>
      <c r="AM6" s="338"/>
      <c r="AN6" s="338"/>
      <c r="AO6" s="338"/>
      <c r="AP6" s="338"/>
      <c r="AQ6" s="338"/>
      <c r="AR6" s="338"/>
      <c r="AS6" s="338"/>
      <c r="AT6" s="338"/>
      <c r="AU6" s="338"/>
      <c r="AV6" s="338"/>
      <c r="AW6" s="338"/>
      <c r="AX6" s="338"/>
      <c r="AY6" s="338"/>
      <c r="AZ6" s="338"/>
      <c r="BB6" s="306"/>
      <c r="BZ6" s="338"/>
      <c r="CA6" s="338"/>
      <c r="CB6" s="338"/>
      <c r="CC6" s="338"/>
      <c r="CD6" s="338"/>
      <c r="CE6" s="338"/>
      <c r="CF6" s="338"/>
      <c r="CG6" s="338"/>
      <c r="CH6" s="338"/>
      <c r="CI6" s="338"/>
      <c r="CJ6" s="338"/>
      <c r="CK6" s="338"/>
      <c r="CL6" s="338"/>
      <c r="CM6" s="338"/>
      <c r="CN6" s="338"/>
      <c r="CO6" s="338"/>
      <c r="CP6" s="338"/>
      <c r="CQ6" s="338"/>
      <c r="CR6" s="338"/>
      <c r="CS6" s="338"/>
      <c r="CT6" s="338"/>
      <c r="CU6" s="338"/>
      <c r="CV6" s="338"/>
      <c r="CW6" s="338"/>
      <c r="CX6" s="338"/>
      <c r="CY6" s="338"/>
      <c r="CZ6" s="338"/>
    </row>
    <row r="7" s="283" customFormat="true" ht="15" customHeight="true" x14ac:dyDescent="0.2">
      <c r="A7" s="362" t="s">
        <v>41</v>
      </c>
      <c r="B7" s="363"/>
      <c r="Z7" s="338"/>
      <c r="AA7" s="338"/>
      <c r="AB7" s="338"/>
      <c r="AC7" s="338"/>
      <c r="AD7" s="338"/>
      <c r="AE7" s="338"/>
      <c r="AF7" s="338"/>
      <c r="AG7" s="338"/>
      <c r="AH7" s="338"/>
      <c r="AI7" s="338"/>
      <c r="AJ7" s="338"/>
      <c r="AK7" s="338"/>
      <c r="AL7" s="338"/>
      <c r="AM7" s="338"/>
      <c r="AN7" s="338"/>
      <c r="AO7" s="338"/>
      <c r="AP7" s="338"/>
      <c r="AQ7" s="338"/>
      <c r="AR7" s="338"/>
      <c r="AS7" s="338"/>
      <c r="AT7" s="338"/>
      <c r="AU7" s="338"/>
      <c r="AV7" s="338"/>
      <c r="AW7" s="338"/>
      <c r="AX7" s="338"/>
      <c r="AY7" s="338"/>
      <c r="AZ7" s="338"/>
      <c r="BB7" s="306"/>
      <c r="BZ7" s="338"/>
      <c r="CA7" s="338"/>
      <c r="CB7" s="338"/>
      <c r="CC7" s="338"/>
      <c r="CD7" s="338"/>
      <c r="CE7" s="338"/>
      <c r="CF7" s="338"/>
      <c r="CG7" s="338"/>
      <c r="CH7" s="338"/>
      <c r="CI7" s="338"/>
      <c r="CJ7" s="338"/>
      <c r="CK7" s="338"/>
      <c r="CL7" s="338"/>
      <c r="CM7" s="338"/>
      <c r="CN7" s="338"/>
      <c r="CO7" s="338"/>
      <c r="CP7" s="338"/>
      <c r="CQ7" s="338"/>
      <c r="CR7" s="338"/>
      <c r="CS7" s="338"/>
      <c r="CT7" s="338"/>
      <c r="CU7" s="338"/>
      <c r="CV7" s="338"/>
      <c r="CW7" s="338"/>
      <c r="CX7" s="338"/>
      <c r="CY7" s="338"/>
      <c r="CZ7" s="338"/>
    </row>
    <row r="8" s="283" customFormat="true" ht="15" customHeight="true" x14ac:dyDescent="0.2">
      <c r="A8" s="362" t="s">
        <v>40</v>
      </c>
      <c r="B8" s="363"/>
      <c r="Z8" s="338"/>
      <c r="AA8" s="338"/>
      <c r="AB8" s="338"/>
      <c r="AC8" s="338"/>
      <c r="AD8" s="338"/>
      <c r="AE8" s="338"/>
      <c r="AF8" s="338"/>
      <c r="AG8" s="338"/>
      <c r="AH8" s="338"/>
      <c r="AI8" s="338"/>
      <c r="AJ8" s="338"/>
      <c r="AK8" s="338"/>
      <c r="AL8" s="338"/>
      <c r="AM8" s="338"/>
      <c r="AN8" s="338"/>
      <c r="AO8" s="338"/>
      <c r="AP8" s="338"/>
      <c r="AQ8" s="338"/>
      <c r="AR8" s="338"/>
      <c r="AS8" s="338"/>
      <c r="AT8" s="338"/>
      <c r="AU8" s="338"/>
      <c r="AV8" s="338"/>
      <c r="AW8" s="338"/>
      <c r="AX8" s="338"/>
      <c r="AY8" s="338"/>
      <c r="AZ8" s="338"/>
      <c r="BB8" s="306"/>
      <c r="BZ8" s="338"/>
      <c r="CA8" s="338"/>
      <c r="CB8" s="338"/>
      <c r="CC8" s="338"/>
      <c r="CD8" s="338"/>
      <c r="CE8" s="338"/>
      <c r="CF8" s="338"/>
      <c r="CG8" s="338"/>
      <c r="CH8" s="338"/>
      <c r="CI8" s="338"/>
      <c r="CJ8" s="338"/>
      <c r="CK8" s="338"/>
      <c r="CL8" s="338"/>
      <c r="CM8" s="338"/>
      <c r="CN8" s="338"/>
      <c r="CO8" s="338"/>
      <c r="CP8" s="338"/>
      <c r="CQ8" s="338"/>
      <c r="CR8" s="338"/>
      <c r="CS8" s="338"/>
      <c r="CT8" s="338"/>
      <c r="CU8" s="338"/>
      <c r="CV8" s="338"/>
      <c r="CW8" s="338"/>
      <c r="CX8" s="338"/>
      <c r="CY8" s="338"/>
      <c r="CZ8" s="338"/>
    </row>
    <row r="9" s="283" customFormat="true" ht="15" customHeight="true" x14ac:dyDescent="0.2">
      <c r="A9" s="362" t="s">
        <v>137</v>
      </c>
      <c r="B9" s="364" t="str">
        <f>A1025</f>
        <v>MICS10</v>
      </c>
      <c r="Z9" s="338"/>
      <c r="AA9" s="338"/>
      <c r="AB9" s="338"/>
      <c r="AC9" s="338"/>
      <c r="AD9" s="338"/>
      <c r="AE9" s="338"/>
      <c r="AF9" s="338"/>
      <c r="AG9" s="338"/>
      <c r="AH9" s="338"/>
      <c r="AI9" s="338"/>
      <c r="AJ9" s="338"/>
      <c r="AK9" s="338"/>
      <c r="AL9" s="338"/>
      <c r="AM9" s="338"/>
      <c r="AN9" s="338"/>
      <c r="AO9" s="338"/>
      <c r="AP9" s="338"/>
      <c r="AQ9" s="338"/>
      <c r="AR9" s="338"/>
      <c r="AS9" s="338"/>
      <c r="AT9" s="338"/>
      <c r="AU9" s="338"/>
      <c r="AV9" s="338"/>
      <c r="AW9" s="338"/>
      <c r="AX9" s="338"/>
      <c r="AY9" s="338"/>
      <c r="AZ9" s="338"/>
      <c r="BB9" s="306"/>
      <c r="BZ9" s="338"/>
      <c r="CA9" s="338"/>
      <c r="CB9" s="338"/>
      <c r="CC9" s="338"/>
      <c r="CD9" s="338"/>
      <c r="CE9" s="338"/>
      <c r="CF9" s="338"/>
      <c r="CG9" s="338"/>
      <c r="CH9" s="338"/>
      <c r="CI9" s="338"/>
      <c r="CJ9" s="338"/>
      <c r="CK9" s="338"/>
      <c r="CL9" s="338"/>
      <c r="CM9" s="338"/>
      <c r="CN9" s="338"/>
      <c r="CO9" s="338"/>
      <c r="CP9" s="338"/>
      <c r="CQ9" s="338"/>
      <c r="CR9" s="338"/>
      <c r="CS9" s="338"/>
      <c r="CT9" s="338"/>
      <c r="CU9" s="338"/>
      <c r="CV9" s="338"/>
      <c r="CW9" s="338"/>
      <c r="CX9" s="338"/>
      <c r="CY9" s="338"/>
      <c r="CZ9" s="338"/>
    </row>
    <row r="10" s="283" customFormat="true" ht="15" customHeight="true" x14ac:dyDescent="0.2">
      <c r="A10" s="172" t="str">
        <f>B1028</f>
        <v/>
      </c>
      <c r="B10" s="171"/>
      <c r="Z10" s="338"/>
      <c r="AA10" s="338"/>
      <c r="AB10" s="338"/>
      <c r="AC10" s="338"/>
      <c r="AD10" s="338"/>
      <c r="AE10" s="338"/>
      <c r="AF10" s="338"/>
      <c r="AG10" s="338"/>
      <c r="AH10" s="338"/>
      <c r="AI10" s="338"/>
      <c r="AJ10" s="338"/>
      <c r="AK10" s="338"/>
      <c r="AL10" s="338"/>
      <c r="AM10" s="338"/>
      <c r="AN10" s="338"/>
      <c r="AO10" s="338"/>
      <c r="AP10" s="338"/>
      <c r="AQ10" s="338"/>
      <c r="AR10" s="338"/>
      <c r="AS10" s="338"/>
      <c r="AT10" s="338"/>
      <c r="AU10" s="338"/>
      <c r="AV10" s="338"/>
      <c r="AW10" s="338"/>
      <c r="AX10" s="338"/>
      <c r="AY10" s="338"/>
      <c r="AZ10" s="338"/>
      <c r="BB10" s="306"/>
      <c r="BZ10" s="338"/>
      <c r="CA10" s="338"/>
      <c r="CB10" s="338"/>
      <c r="CC10" s="338"/>
      <c r="CD10" s="338"/>
      <c r="CE10" s="338"/>
      <c r="CF10" s="338"/>
      <c r="CG10" s="338"/>
      <c r="CH10" s="338"/>
      <c r="CI10" s="338"/>
      <c r="CJ10" s="338"/>
      <c r="CK10" s="338"/>
      <c r="CL10" s="338"/>
      <c r="CM10" s="338"/>
      <c r="CN10" s="338"/>
      <c r="CO10" s="338"/>
      <c r="CP10" s="338"/>
      <c r="CQ10" s="338"/>
      <c r="CR10" s="338"/>
      <c r="CS10" s="338"/>
      <c r="CT10" s="338"/>
      <c r="CU10" s="338"/>
      <c r="CV10" s="338"/>
      <c r="CW10" s="338"/>
      <c r="CX10" s="338"/>
      <c r="CY10" s="338"/>
      <c r="CZ10" s="338"/>
    </row>
    <row r="11" s="283" customFormat="true" ht="15" customHeight="true" x14ac:dyDescent="0.2">
      <c r="A11" s="172" t="str">
        <f>B1027</f>
        <v/>
      </c>
      <c r="B11" s="170"/>
      <c r="Z11" s="338"/>
      <c r="AA11" s="338"/>
      <c r="AB11" s="338"/>
      <c r="AC11" s="338"/>
      <c r="AD11" s="338"/>
      <c r="AE11" s="338"/>
      <c r="AF11" s="338"/>
      <c r="AG11" s="338"/>
      <c r="AH11" s="338"/>
      <c r="AI11" s="338"/>
      <c r="AJ11" s="338"/>
      <c r="AK11" s="338"/>
      <c r="AL11" s="338"/>
      <c r="AM11" s="338"/>
      <c r="AN11" s="338"/>
      <c r="AO11" s="338"/>
      <c r="AP11" s="338"/>
      <c r="AQ11" s="338"/>
      <c r="AR11" s="338"/>
      <c r="AS11" s="338"/>
      <c r="AT11" s="338"/>
      <c r="AU11" s="338"/>
      <c r="AV11" s="338"/>
      <c r="AW11" s="338"/>
      <c r="AX11" s="338"/>
      <c r="AY11" s="338"/>
      <c r="AZ11" s="338"/>
      <c r="BB11" s="306"/>
      <c r="BZ11" s="338"/>
      <c r="CA11" s="338"/>
      <c r="CB11" s="338"/>
      <c r="CC11" s="338"/>
      <c r="CD11" s="338"/>
      <c r="CE11" s="338"/>
      <c r="CF11" s="338"/>
      <c r="CG11" s="338"/>
      <c r="CH11" s="338"/>
      <c r="CI11" s="338"/>
      <c r="CJ11" s="338"/>
      <c r="CK11" s="338"/>
      <c r="CL11" s="338"/>
      <c r="CM11" s="338"/>
      <c r="CN11" s="338"/>
      <c r="CO11" s="338"/>
      <c r="CP11" s="338"/>
      <c r="CQ11" s="338"/>
      <c r="CR11" s="338"/>
      <c r="CS11" s="338"/>
      <c r="CT11" s="338"/>
      <c r="CU11" s="338"/>
      <c r="CV11" s="338"/>
      <c r="CW11" s="338"/>
      <c r="CX11" s="338"/>
      <c r="CY11" s="338"/>
      <c r="CZ11" s="338"/>
    </row>
    <row r="12" s="283" customFormat="true" ht="18" customHeight="true" x14ac:dyDescent="0.2">
      <c r="A12" s="169"/>
      <c r="B12" s="171"/>
      <c r="Z12" s="338"/>
      <c r="AA12" s="338"/>
      <c r="AB12" s="338"/>
      <c r="AC12" s="338"/>
      <c r="AD12" s="338"/>
      <c r="AE12" s="338"/>
      <c r="AF12" s="338"/>
      <c r="AG12" s="338"/>
      <c r="AH12" s="338"/>
      <c r="AI12" s="338"/>
      <c r="AJ12" s="338"/>
      <c r="AK12" s="338"/>
      <c r="AL12" s="338"/>
      <c r="AM12" s="338"/>
      <c r="AN12" s="338"/>
      <c r="AO12" s="338"/>
      <c r="AP12" s="338"/>
      <c r="AQ12" s="338"/>
      <c r="AR12" s="338"/>
      <c r="AS12" s="338"/>
      <c r="AT12" s="338"/>
      <c r="AU12" s="338"/>
      <c r="AV12" s="338"/>
      <c r="AW12" s="338"/>
      <c r="AX12" s="338"/>
      <c r="AY12" s="338"/>
      <c r="AZ12" s="338"/>
      <c r="BB12" s="306"/>
      <c r="BZ12" s="338"/>
      <c r="CA12" s="338"/>
      <c r="CB12" s="338"/>
      <c r="CC12" s="338"/>
      <c r="CD12" s="338"/>
      <c r="CE12" s="338"/>
      <c r="CF12" s="338"/>
      <c r="CG12" s="338"/>
      <c r="CH12" s="338"/>
      <c r="CI12" s="338"/>
      <c r="CJ12" s="338"/>
      <c r="CK12" s="338"/>
      <c r="CL12" s="338"/>
      <c r="CM12" s="338"/>
      <c r="CN12" s="338"/>
      <c r="CO12" s="338"/>
      <c r="CP12" s="338"/>
      <c r="CQ12" s="338"/>
      <c r="CR12" s="338"/>
      <c r="CS12" s="338"/>
      <c r="CT12" s="338"/>
      <c r="CU12" s="338"/>
      <c r="CV12" s="338"/>
      <c r="CW12" s="338"/>
      <c r="CX12" s="338"/>
      <c r="CY12" s="338"/>
      <c r="CZ12" s="338"/>
    </row>
    <row r="13" s="283" customFormat="true" ht="18" customHeight="true" x14ac:dyDescent="0.2">
      <c r="A13" s="168"/>
      <c r="B13" s="167"/>
      <c r="Z13" s="338"/>
      <c r="AA13" s="338"/>
      <c r="AB13" s="338"/>
      <c r="AC13" s="338"/>
      <c r="AD13" s="338"/>
      <c r="AE13" s="338"/>
      <c r="AF13" s="338"/>
      <c r="AG13" s="338"/>
      <c r="AH13" s="338"/>
      <c r="AI13" s="338"/>
      <c r="AJ13" s="338"/>
      <c r="AK13" s="338"/>
      <c r="AL13" s="338"/>
      <c r="AM13" s="338"/>
      <c r="AN13" s="338"/>
      <c r="AO13" s="338"/>
      <c r="AP13" s="338"/>
      <c r="AQ13" s="338"/>
      <c r="AR13" s="338"/>
      <c r="AS13" s="338"/>
      <c r="AT13" s="338"/>
      <c r="AU13" s="338"/>
      <c r="AV13" s="338"/>
      <c r="AW13" s="338"/>
      <c r="AX13" s="338"/>
      <c r="AY13" s="338"/>
      <c r="AZ13" s="338"/>
      <c r="BB13" s="306"/>
      <c r="BZ13" s="338"/>
      <c r="CA13" s="338"/>
      <c r="CB13" s="338"/>
      <c r="CC13" s="338"/>
      <c r="CD13" s="338"/>
      <c r="CE13" s="338"/>
      <c r="CF13" s="338"/>
      <c r="CG13" s="338"/>
      <c r="CH13" s="338"/>
      <c r="CI13" s="338"/>
      <c r="CJ13" s="338"/>
      <c r="CK13" s="338"/>
      <c r="CL13" s="338"/>
      <c r="CM13" s="338"/>
      <c r="CN13" s="338"/>
      <c r="CO13" s="338"/>
      <c r="CP13" s="338"/>
      <c r="CQ13" s="338"/>
      <c r="CR13" s="338"/>
      <c r="CS13" s="338"/>
      <c r="CT13" s="338"/>
      <c r="CU13" s="338"/>
      <c r="CV13" s="338"/>
      <c r="CW13" s="338"/>
      <c r="CX13" s="338"/>
      <c r="CY13" s="338"/>
      <c r="CZ13" s="338"/>
    </row>
    <row r="14" s="307" customFormat="true" ht="15" customHeight="true" x14ac:dyDescent="0.2">
      <c r="A14" s="287" t="s">
        <v>97</v>
      </c>
      <c r="B14" s="335"/>
      <c r="C14" s="1063" t="s">
        <v>116</v>
      </c>
      <c r="D14" s="1064"/>
      <c r="E14" s="1064"/>
      <c r="F14" s="1064"/>
      <c r="G14" s="1065"/>
      <c r="H14" s="1057" t="s">
        <v>39</v>
      </c>
      <c r="I14" s="1048"/>
      <c r="J14" s="1048"/>
      <c r="K14" s="1048"/>
      <c r="L14" s="1050"/>
      <c r="M14" s="1042" t="s">
        <v>38</v>
      </c>
      <c r="N14" s="1043"/>
      <c r="O14" s="1043"/>
      <c r="P14" s="1043"/>
      <c r="Q14" s="1045"/>
      <c r="R14" s="16" t="s">
        <v>144</v>
      </c>
      <c r="S14" s="426"/>
      <c r="T14" s="426"/>
      <c r="U14" s="426"/>
      <c r="V14" s="426"/>
      <c r="W14" s="426"/>
      <c r="X14" s="426"/>
      <c r="Y14" s="426"/>
      <c r="Z14" s="437"/>
      <c r="AA14" s="437"/>
      <c r="AB14" s="437"/>
      <c r="AC14" s="437"/>
      <c r="AD14" s="437"/>
      <c r="AE14" s="437"/>
      <c r="AF14" s="437"/>
      <c r="AG14" s="437"/>
      <c r="AH14" s="437"/>
      <c r="AI14" s="437"/>
      <c r="AJ14" s="437"/>
      <c r="AK14" s="437"/>
      <c r="AL14" s="437"/>
      <c r="AM14" s="437"/>
      <c r="AN14" s="437"/>
      <c r="AO14" s="437"/>
      <c r="AP14" s="437"/>
      <c r="AQ14" s="437"/>
      <c r="AR14" s="437"/>
      <c r="AS14" s="437"/>
      <c r="AT14" s="437"/>
      <c r="AU14" s="437"/>
      <c r="AV14" s="437"/>
      <c r="AW14" s="437"/>
      <c r="AX14" s="437"/>
      <c r="AY14" s="437"/>
      <c r="AZ14" s="800"/>
      <c r="BA14" s="344" t="s">
        <v>132</v>
      </c>
      <c r="BB14" s="287" t="s">
        <v>97</v>
      </c>
      <c r="BC14" s="1042" t="s">
        <v>116</v>
      </c>
      <c r="BD14" s="1043"/>
      <c r="BE14" s="1043"/>
      <c r="BF14" s="1043"/>
      <c r="BG14" s="1044"/>
      <c r="BH14" s="1042" t="s">
        <v>39</v>
      </c>
      <c r="BI14" s="1043"/>
      <c r="BJ14" s="1043"/>
      <c r="BK14" s="1043"/>
      <c r="BL14" s="1044"/>
      <c r="BM14" s="1042" t="s">
        <v>38</v>
      </c>
      <c r="BN14" s="1043"/>
      <c r="BO14" s="1043"/>
      <c r="BP14" s="1043"/>
      <c r="BQ14" s="1045"/>
      <c r="BR14" s="15" t="s">
        <v>144</v>
      </c>
      <c r="BS14" s="426"/>
      <c r="BT14" s="426"/>
      <c r="BU14" s="426"/>
      <c r="BV14" s="426"/>
      <c r="BW14" s="426"/>
      <c r="BX14" s="426"/>
      <c r="BY14" s="426"/>
      <c r="BZ14" s="342"/>
      <c r="CA14" s="342"/>
      <c r="CB14" s="342"/>
      <c r="CC14" s="342"/>
      <c r="CD14" s="342"/>
      <c r="CE14" s="342"/>
      <c r="CF14" s="342"/>
      <c r="CG14" s="342"/>
      <c r="CH14" s="342"/>
      <c r="CI14" s="342"/>
      <c r="CJ14" s="342"/>
      <c r="CK14" s="342"/>
      <c r="CL14" s="342"/>
      <c r="CM14" s="342"/>
      <c r="CN14" s="342"/>
      <c r="CO14" s="342"/>
      <c r="CP14" s="342"/>
      <c r="CQ14" s="342"/>
      <c r="CR14" s="342"/>
      <c r="CS14" s="342"/>
      <c r="CT14" s="342"/>
      <c r="CU14" s="342"/>
      <c r="CV14" s="342"/>
      <c r="CW14" s="342"/>
      <c r="CX14" s="342"/>
      <c r="CY14" s="342"/>
      <c r="CZ14" s="342"/>
    </row>
    <row r="15" s="307" customFormat="true" ht="12.75" x14ac:dyDescent="0.2">
      <c r="A15" s="329" t="s">
        <v>88</v>
      </c>
      <c r="B15" s="374"/>
      <c r="C15" s="417" t="s">
        <v>0</v>
      </c>
      <c r="D15" s="590" t="s">
        <v>1</v>
      </c>
      <c r="E15" s="590" t="s">
        <v>2</v>
      </c>
      <c r="F15" s="590" t="s">
        <v>3</v>
      </c>
      <c r="G15" s="591" t="s">
        <v>4</v>
      </c>
      <c r="H15" s="380" t="s">
        <v>0</v>
      </c>
      <c r="I15" s="592" t="s">
        <v>1</v>
      </c>
      <c r="J15" s="592" t="s">
        <v>2</v>
      </c>
      <c r="K15" s="592" t="s">
        <v>3</v>
      </c>
      <c r="L15" s="593" t="s">
        <v>4</v>
      </c>
      <c r="M15" s="381" t="s">
        <v>0</v>
      </c>
      <c r="N15" s="592" t="s">
        <v>1</v>
      </c>
      <c r="O15" s="592" t="s">
        <v>2</v>
      </c>
      <c r="P15" s="592" t="s">
        <v>3</v>
      </c>
      <c r="Q15" s="588" t="s">
        <v>4</v>
      </c>
      <c r="R15" s="380" t="s">
        <v>240</v>
      </c>
      <c r="S15" s="592" t="s">
        <v>241</v>
      </c>
      <c r="T15" s="592" t="s">
        <v>242</v>
      </c>
      <c r="U15" s="592" t="s">
        <v>243</v>
      </c>
      <c r="V15" s="592" t="s">
        <v>244</v>
      </c>
      <c r="W15" s="592" t="s">
        <v>245</v>
      </c>
      <c r="X15" s="592" t="s">
        <v>246</v>
      </c>
      <c r="Y15" s="593" t="s">
        <v>247</v>
      </c>
      <c r="Z15" s="437"/>
      <c r="AA15" s="437"/>
      <c r="AB15" s="437"/>
      <c r="AC15" s="437"/>
      <c r="AD15" s="437"/>
      <c r="AE15" s="437"/>
      <c r="AF15" s="437"/>
      <c r="AG15" s="437"/>
      <c r="AH15" s="437"/>
      <c r="AI15" s="437"/>
      <c r="AJ15" s="437"/>
      <c r="AK15" s="437"/>
      <c r="AL15" s="437"/>
      <c r="AM15" s="437"/>
      <c r="AN15" s="437"/>
      <c r="AO15" s="437"/>
      <c r="AP15" s="437"/>
      <c r="AQ15" s="437"/>
      <c r="AR15" s="437"/>
      <c r="AS15" s="437"/>
      <c r="AT15" s="437"/>
      <c r="AU15" s="437"/>
      <c r="AV15" s="437"/>
      <c r="AW15" s="437"/>
      <c r="AX15" s="437"/>
      <c r="AY15" s="437"/>
      <c r="AZ15" s="800"/>
      <c r="BA15" s="329" t="s">
        <v>121</v>
      </c>
      <c r="BB15" s="328"/>
      <c r="BC15" s="455" t="s">
        <v>0</v>
      </c>
      <c r="BD15" s="326" t="s">
        <v>1</v>
      </c>
      <c r="BE15" s="326" t="s">
        <v>2</v>
      </c>
      <c r="BF15" s="326" t="s">
        <v>3</v>
      </c>
      <c r="BG15" s="456" t="s">
        <v>4</v>
      </c>
      <c r="BH15" s="455" t="s">
        <v>0</v>
      </c>
      <c r="BI15" s="326" t="s">
        <v>1</v>
      </c>
      <c r="BJ15" s="326" t="s">
        <v>2</v>
      </c>
      <c r="BK15" s="326" t="s">
        <v>3</v>
      </c>
      <c r="BL15" s="456" t="s">
        <v>4</v>
      </c>
      <c r="BM15" s="455" t="s">
        <v>0</v>
      </c>
      <c r="BN15" s="326" t="s">
        <v>1</v>
      </c>
      <c r="BO15" s="326" t="s">
        <v>2</v>
      </c>
      <c r="BP15" s="326" t="s">
        <v>3</v>
      </c>
      <c r="BQ15" s="456" t="s">
        <v>4</v>
      </c>
      <c r="BR15" s="455" t="s">
        <v>240</v>
      </c>
      <c r="BS15" s="326" t="s">
        <v>241</v>
      </c>
      <c r="BT15" s="326" t="s">
        <v>242</v>
      </c>
      <c r="BU15" s="326" t="s">
        <v>243</v>
      </c>
      <c r="BV15" s="326" t="s">
        <v>244</v>
      </c>
      <c r="BW15" s="326" t="s">
        <v>245</v>
      </c>
      <c r="BX15" s="326" t="s">
        <v>246</v>
      </c>
      <c r="BY15" s="327" t="s">
        <v>247</v>
      </c>
      <c r="BZ15" s="803"/>
      <c r="CA15" s="803"/>
      <c r="CB15" s="803"/>
      <c r="CC15" s="803"/>
      <c r="CD15" s="803"/>
      <c r="CE15" s="803"/>
      <c r="CF15" s="803"/>
      <c r="CG15" s="803"/>
      <c r="CH15" s="803"/>
      <c r="CI15" s="803"/>
      <c r="CJ15" s="803"/>
      <c r="CK15" s="803"/>
      <c r="CL15" s="803"/>
      <c r="CM15" s="803"/>
      <c r="CN15" s="803"/>
      <c r="CO15" s="803"/>
      <c r="CP15" s="803"/>
      <c r="CQ15" s="803"/>
      <c r="CR15" s="803"/>
      <c r="CS15" s="803"/>
      <c r="CT15" s="803"/>
      <c r="CU15" s="803"/>
      <c r="CV15" s="803"/>
      <c r="CW15" s="803"/>
      <c r="CX15" s="803"/>
      <c r="CY15" s="803"/>
      <c r="CZ15" s="803"/>
    </row>
    <row r="16" s="307" customFormat="true" ht="15" customHeight="true" x14ac:dyDescent="0.2">
      <c r="A16" s="1053" t="s">
        <v>13</v>
      </c>
      <c r="B16" s="377" t="s">
        <v>14</v>
      </c>
      <c r="C16" s="118">
        <v>74.735447871450233</v>
      </c>
      <c r="D16" s="117">
        <v>80.258465480923931</v>
      </c>
      <c r="E16" s="117">
        <v>86.732865658856511</v>
      </c>
      <c r="F16" s="117">
        <v>89.832786647210412</v>
      </c>
      <c r="G16" s="116">
        <v>97.617922071296348</v>
      </c>
      <c r="H16" s="115">
        <v>89.163619381393204</v>
      </c>
      <c r="I16" s="117">
        <v>93.289070751926673</v>
      </c>
      <c r="J16" s="117">
        <v>95.269752981721098</v>
      </c>
      <c r="K16" s="117">
        <v>97.487451038415799</v>
      </c>
      <c r="L16" s="114">
        <v>98.576051602856737</v>
      </c>
      <c r="M16" s="118">
        <v>72.451917098543646</v>
      </c>
      <c r="N16" s="117">
        <v>74.854399223259634</v>
      </c>
      <c r="O16" s="117">
        <v>78.724401487410503</v>
      </c>
      <c r="P16" s="117">
        <v>78.971904682824288</v>
      </c>
      <c r="Q16" s="116">
        <v>85.263699277222997</v>
      </c>
      <c r="R16" s="115">
        <v>100</v>
      </c>
      <c r="S16" s="117">
        <v>88.260141134438172</v>
      </c>
      <c r="T16" s="117">
        <v>80.394872281374674</v>
      </c>
      <c r="U16" s="117">
        <v>70.265126350510727</v>
      </c>
      <c r="V16" s="117">
        <v>99.591783069946075</v>
      </c>
      <c r="W16" s="117">
        <v>82.948464141422278</v>
      </c>
      <c r="X16" s="117">
        <v>85.621262979524204</v>
      </c>
      <c r="Y16" s="114">
        <v>79.722242895768431</v>
      </c>
      <c r="Z16" s="437"/>
      <c r="AA16" s="437"/>
      <c r="AB16" s="437"/>
      <c r="AC16" s="437"/>
      <c r="AD16" s="437"/>
      <c r="AE16" s="437"/>
      <c r="AF16" s="437"/>
      <c r="AG16" s="437"/>
      <c r="AH16" s="437"/>
      <c r="AI16" s="437"/>
      <c r="AJ16" s="437"/>
      <c r="AK16" s="437"/>
      <c r="AL16" s="437"/>
      <c r="AM16" s="437"/>
      <c r="AN16" s="437"/>
      <c r="AO16" s="437"/>
      <c r="AP16" s="437"/>
      <c r="AQ16" s="437"/>
      <c r="AR16" s="437"/>
      <c r="AS16" s="437"/>
      <c r="AT16" s="437"/>
      <c r="AU16" s="437"/>
      <c r="AV16" s="437"/>
      <c r="AW16" s="437"/>
      <c r="AX16" s="437"/>
      <c r="AY16" s="437"/>
      <c r="AZ16" s="800"/>
      <c r="BA16" s="1041" t="s">
        <v>13</v>
      </c>
      <c r="BB16" s="585" t="s">
        <v>14</v>
      </c>
      <c r="BC16" s="42" t="s">
        <v>36</v>
      </c>
      <c r="BD16" s="38" t="s">
        <v>36</v>
      </c>
      <c r="BE16" s="38" t="s">
        <v>36</v>
      </c>
      <c r="BF16" s="38" t="s">
        <v>36</v>
      </c>
      <c r="BG16" s="33" t="s">
        <v>36</v>
      </c>
      <c r="BH16" s="42" t="s">
        <v>36</v>
      </c>
      <c r="BI16" s="38" t="s">
        <v>36</v>
      </c>
      <c r="BJ16" s="38" t="s">
        <v>36</v>
      </c>
      <c r="BK16" s="38" t="s">
        <v>36</v>
      </c>
      <c r="BL16" s="33" t="s">
        <v>36</v>
      </c>
      <c r="BM16" s="42" t="s">
        <v>36</v>
      </c>
      <c r="BN16" s="38" t="s">
        <v>36</v>
      </c>
      <c r="BO16" s="38" t="s">
        <v>36</v>
      </c>
      <c r="BP16" s="38" t="s">
        <v>36</v>
      </c>
      <c r="BQ16" s="33" t="s">
        <v>36</v>
      </c>
      <c r="BR16" s="42" t="s">
        <v>36</v>
      </c>
      <c r="BS16" s="38" t="s">
        <v>36</v>
      </c>
      <c r="BT16" s="38" t="s">
        <v>36</v>
      </c>
      <c r="BU16" s="38" t="s">
        <v>36</v>
      </c>
      <c r="BV16" s="38" t="s">
        <v>36</v>
      </c>
      <c r="BW16" s="38" t="s">
        <v>36</v>
      </c>
      <c r="BX16" s="38" t="s">
        <v>36</v>
      </c>
      <c r="BY16" s="28" t="s">
        <v>36</v>
      </c>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307" customFormat="true" ht="15" customHeight="true" x14ac:dyDescent="0.2">
      <c r="A17" s="1051"/>
      <c r="B17" s="378" t="s">
        <v>52</v>
      </c>
      <c r="C17" s="113">
        <v>25.264552128549759</v>
      </c>
      <c r="D17" s="112">
        <v>19.741534519076069</v>
      </c>
      <c r="E17" s="112">
        <v>13.267134341143494</v>
      </c>
      <c r="F17" s="112">
        <v>10.167213352789627</v>
      </c>
      <c r="G17" s="111">
        <v>2.382077928703616</v>
      </c>
      <c r="H17" s="110">
        <v>10.836380618606766</v>
      </c>
      <c r="I17" s="112">
        <v>6.7109292480733478</v>
      </c>
      <c r="J17" s="112">
        <v>4.7302470182788925</v>
      </c>
      <c r="K17" s="112">
        <v>2.5125489615842209</v>
      </c>
      <c r="L17" s="109">
        <v>1.423948397143282</v>
      </c>
      <c r="M17" s="113">
        <v>27.548082901456294</v>
      </c>
      <c r="N17" s="112">
        <v>25.145600776740196</v>
      </c>
      <c r="O17" s="112">
        <v>21.275598512589426</v>
      </c>
      <c r="P17" s="112">
        <v>21.028095317175627</v>
      </c>
      <c r="Q17" s="111">
        <v>14.73630072277699</v>
      </c>
      <c r="R17" s="110">
        <v>0</v>
      </c>
      <c r="S17" s="112">
        <v>11.73985886556164</v>
      </c>
      <c r="T17" s="112">
        <v>19.605127718625337</v>
      </c>
      <c r="U17" s="112">
        <v>29.734873649489398</v>
      </c>
      <c r="V17" s="112">
        <v>0.40821693005392418</v>
      </c>
      <c r="W17" s="112">
        <v>17.051535858577584</v>
      </c>
      <c r="X17" s="112">
        <v>14.37873702047586</v>
      </c>
      <c r="Y17" s="109">
        <v>20.27775710423149</v>
      </c>
      <c r="Z17" s="437"/>
      <c r="AA17" s="437"/>
      <c r="AB17" s="437"/>
      <c r="AC17" s="437"/>
      <c r="AD17" s="437"/>
      <c r="AE17" s="437"/>
      <c r="AF17" s="437"/>
      <c r="AG17" s="437"/>
      <c r="AH17" s="437"/>
      <c r="AI17" s="437"/>
      <c r="AJ17" s="437"/>
      <c r="AK17" s="437"/>
      <c r="AL17" s="437"/>
      <c r="AM17" s="437"/>
      <c r="AN17" s="437"/>
      <c r="AO17" s="437"/>
      <c r="AP17" s="437"/>
      <c r="AQ17" s="437"/>
      <c r="AR17" s="437"/>
      <c r="AS17" s="437"/>
      <c r="AT17" s="437"/>
      <c r="AU17" s="437"/>
      <c r="AV17" s="437"/>
      <c r="AW17" s="437"/>
      <c r="AX17" s="437"/>
      <c r="AY17" s="437"/>
      <c r="AZ17" s="800"/>
      <c r="BA17" s="1039"/>
      <c r="BB17" s="583" t="s">
        <v>52</v>
      </c>
      <c r="BC17" s="41" t="s">
        <v>36</v>
      </c>
      <c r="BD17" s="37" t="s">
        <v>36</v>
      </c>
      <c r="BE17" s="37" t="s">
        <v>36</v>
      </c>
      <c r="BF17" s="37" t="s">
        <v>36</v>
      </c>
      <c r="BG17" s="32" t="s">
        <v>36</v>
      </c>
      <c r="BH17" s="41" t="s">
        <v>36</v>
      </c>
      <c r="BI17" s="37" t="s">
        <v>36</v>
      </c>
      <c r="BJ17" s="37" t="s">
        <v>36</v>
      </c>
      <c r="BK17" s="37" t="s">
        <v>36</v>
      </c>
      <c r="BL17" s="32" t="s">
        <v>36</v>
      </c>
      <c r="BM17" s="41" t="s">
        <v>36</v>
      </c>
      <c r="BN17" s="37" t="s">
        <v>36</v>
      </c>
      <c r="BO17" s="37" t="s">
        <v>36</v>
      </c>
      <c r="BP17" s="37" t="s">
        <v>36</v>
      </c>
      <c r="BQ17" s="32" t="s">
        <v>36</v>
      </c>
      <c r="BR17" s="41" t="s">
        <v>36</v>
      </c>
      <c r="BS17" s="37" t="s">
        <v>36</v>
      </c>
      <c r="BT17" s="37" t="s">
        <v>36</v>
      </c>
      <c r="BU17" s="37" t="s">
        <v>36</v>
      </c>
      <c r="BV17" s="37" t="s">
        <v>36</v>
      </c>
      <c r="BW17" s="37" t="s">
        <v>36</v>
      </c>
      <c r="BX17" s="37" t="s">
        <v>36</v>
      </c>
      <c r="BY17" s="27" t="s">
        <v>36</v>
      </c>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307" customFormat="true" ht="15" customHeight="true" x14ac:dyDescent="0.2">
      <c r="A18" s="1051" t="s">
        <v>61</v>
      </c>
      <c r="B18" s="378" t="s">
        <v>15</v>
      </c>
      <c r="C18" s="113">
        <f>C16*C23/100</f>
        <v>58.804293453264876</v>
      </c>
      <c r="D18" s="112">
        <f>D16*D23/100</f>
        <v>65.408312990431966</v>
      </c>
      <c r="E18" s="112">
        <f t="shared" ref="E18:Y18" si="0">E16*E23/100</f>
        <v>74.387267940608595</v>
      </c>
      <c r="F18" s="112">
        <f t="shared" si="0"/>
        <v>77.518809708369872</v>
      </c>
      <c r="G18" s="111">
        <f t="shared" si="0"/>
        <v>94.088819849035431</v>
      </c>
      <c r="H18" s="110">
        <f t="shared" si="0"/>
        <v>81.04643675116327</v>
      </c>
      <c r="I18" s="112">
        <f t="shared" si="0"/>
        <v>86.303769422159348</v>
      </c>
      <c r="J18" s="112">
        <f t="shared" si="0"/>
        <v>90.677351869795118</v>
      </c>
      <c r="K18" s="112">
        <f t="shared" si="0"/>
        <v>95.478833319892388</v>
      </c>
      <c r="L18" s="109">
        <f t="shared" si="0"/>
        <v>98.24989972719348</v>
      </c>
      <c r="M18" s="113">
        <f t="shared" si="0"/>
        <v>55.144706214035587</v>
      </c>
      <c r="N18" s="112">
        <f t="shared" si="0"/>
        <v>59.593595135552896</v>
      </c>
      <c r="O18" s="112">
        <f t="shared" si="0"/>
        <v>61.519071795807101</v>
      </c>
      <c r="P18" s="112">
        <f t="shared" si="0"/>
        <v>61.942535364718104</v>
      </c>
      <c r="Q18" s="111">
        <f t="shared" si="0"/>
        <v>64.495883286330596</v>
      </c>
      <c r="R18" s="110">
        <f t="shared" si="0"/>
        <v>100</v>
      </c>
      <c r="S18" s="112">
        <f t="shared" si="0"/>
        <v>53.349420896807509</v>
      </c>
      <c r="T18" s="112">
        <f t="shared" si="0"/>
        <v>75.012184346136166</v>
      </c>
      <c r="U18" s="112">
        <f t="shared" si="0"/>
        <v>66.511885847772561</v>
      </c>
      <c r="V18" s="112">
        <f t="shared" si="0"/>
        <v>97.363380350219558</v>
      </c>
      <c r="W18" s="112">
        <f t="shared" si="0"/>
        <v>77.231113546095102</v>
      </c>
      <c r="X18" s="112">
        <f t="shared" si="0"/>
        <v>36.972693806562859</v>
      </c>
      <c r="Y18" s="109">
        <f t="shared" si="0"/>
        <v>72.490982914890807</v>
      </c>
      <c r="Z18" s="437"/>
      <c r="AA18" s="437"/>
      <c r="AB18" s="437"/>
      <c r="AC18" s="437"/>
      <c r="AD18" s="437"/>
      <c r="AE18" s="437"/>
      <c r="AF18" s="437"/>
      <c r="AG18" s="437"/>
      <c r="AH18" s="437"/>
      <c r="AI18" s="437"/>
      <c r="AJ18" s="437"/>
      <c r="AK18" s="437"/>
      <c r="AL18" s="437"/>
      <c r="AM18" s="437"/>
      <c r="AN18" s="437"/>
      <c r="AO18" s="437"/>
      <c r="AP18" s="437"/>
      <c r="AQ18" s="437"/>
      <c r="AR18" s="437"/>
      <c r="AS18" s="437"/>
      <c r="AT18" s="437"/>
      <c r="AU18" s="437"/>
      <c r="AV18" s="437"/>
      <c r="AW18" s="437"/>
      <c r="AX18" s="437"/>
      <c r="AY18" s="437"/>
      <c r="AZ18" s="800"/>
      <c r="BA18" s="1039" t="s">
        <v>61</v>
      </c>
      <c r="BB18" s="583" t="s">
        <v>15</v>
      </c>
      <c r="BC18" s="41" t="s">
        <v>36</v>
      </c>
      <c r="BD18" s="37" t="s">
        <v>36</v>
      </c>
      <c r="BE18" s="37" t="s">
        <v>36</v>
      </c>
      <c r="BF18" s="37" t="s">
        <v>36</v>
      </c>
      <c r="BG18" s="32" t="s">
        <v>36</v>
      </c>
      <c r="BH18" s="41" t="s">
        <v>36</v>
      </c>
      <c r="BI18" s="37" t="s">
        <v>36</v>
      </c>
      <c r="BJ18" s="37" t="s">
        <v>36</v>
      </c>
      <c r="BK18" s="37" t="s">
        <v>36</v>
      </c>
      <c r="BL18" s="32" t="s">
        <v>36</v>
      </c>
      <c r="BM18" s="41" t="s">
        <v>36</v>
      </c>
      <c r="BN18" s="37" t="s">
        <v>36</v>
      </c>
      <c r="BO18" s="37" t="s">
        <v>36</v>
      </c>
      <c r="BP18" s="37" t="s">
        <v>36</v>
      </c>
      <c r="BQ18" s="32" t="s">
        <v>36</v>
      </c>
      <c r="BR18" s="41" t="s">
        <v>36</v>
      </c>
      <c r="BS18" s="37" t="s">
        <v>36</v>
      </c>
      <c r="BT18" s="37" t="s">
        <v>36</v>
      </c>
      <c r="BU18" s="37" t="s">
        <v>36</v>
      </c>
      <c r="BV18" s="37" t="s">
        <v>36</v>
      </c>
      <c r="BW18" s="37" t="s">
        <v>36</v>
      </c>
      <c r="BX18" s="37" t="s">
        <v>36</v>
      </c>
      <c r="BY18" s="27" t="s">
        <v>36</v>
      </c>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307" customFormat="true" ht="15" customHeight="true" x14ac:dyDescent="0.2">
      <c r="A19" s="1051"/>
      <c r="B19" s="378" t="s">
        <v>16</v>
      </c>
      <c r="C19" s="113">
        <f>C16*C22/100</f>
        <v>15.931154418185244</v>
      </c>
      <c r="D19" s="112">
        <f>D16*D22/100</f>
        <v>14.850152490491912</v>
      </c>
      <c r="E19" s="112">
        <f t="shared" ref="E19:Y19" si="1">E16*E22/100</f>
        <v>12.345597718247886</v>
      </c>
      <c r="F19" s="112">
        <f t="shared" si="1"/>
        <v>12.313976938840522</v>
      </c>
      <c r="G19" s="111">
        <f t="shared" si="1"/>
        <v>3.5291022222608888</v>
      </c>
      <c r="H19" s="110">
        <f t="shared" si="1"/>
        <v>8.1171826302299195</v>
      </c>
      <c r="I19" s="112">
        <f t="shared" si="1"/>
        <v>6.9853013297673945</v>
      </c>
      <c r="J19" s="112">
        <f t="shared" si="1"/>
        <v>4.5924011119259323</v>
      </c>
      <c r="K19" s="112">
        <f t="shared" si="1"/>
        <v>2.0086177185234475</v>
      </c>
      <c r="L19" s="109">
        <f t="shared" si="1"/>
        <v>0.32615187566325077</v>
      </c>
      <c r="M19" s="113">
        <f t="shared" si="1"/>
        <v>17.307210884507921</v>
      </c>
      <c r="N19" s="112">
        <f t="shared" si="1"/>
        <v>15.260804087706733</v>
      </c>
      <c r="O19" s="112">
        <f t="shared" si="1"/>
        <v>17.20532969160341</v>
      </c>
      <c r="P19" s="112">
        <f t="shared" si="1"/>
        <v>17.029369318106216</v>
      </c>
      <c r="Q19" s="111">
        <f t="shared" si="1"/>
        <v>20.767815990892412</v>
      </c>
      <c r="R19" s="110">
        <f t="shared" si="1"/>
        <v>0</v>
      </c>
      <c r="S19" s="112">
        <f t="shared" si="1"/>
        <v>34.910720237630628</v>
      </c>
      <c r="T19" s="112">
        <f t="shared" si="1"/>
        <v>5.38268793523853</v>
      </c>
      <c r="U19" s="112">
        <f t="shared" si="1"/>
        <v>3.7532405027381865</v>
      </c>
      <c r="V19" s="112">
        <f t="shared" si="1"/>
        <v>2.2284027197265122</v>
      </c>
      <c r="W19" s="112">
        <f t="shared" si="1"/>
        <v>5.7173505953271784</v>
      </c>
      <c r="X19" s="112">
        <f t="shared" si="1"/>
        <v>48.648569172961245</v>
      </c>
      <c r="Y19" s="109">
        <f t="shared" si="1"/>
        <v>7.231259980877641</v>
      </c>
      <c r="Z19" s="437"/>
      <c r="AA19" s="437"/>
      <c r="AB19" s="437"/>
      <c r="AC19" s="437"/>
      <c r="AD19" s="437"/>
      <c r="AE19" s="437"/>
      <c r="AF19" s="437"/>
      <c r="AG19" s="437"/>
      <c r="AH19" s="437"/>
      <c r="AI19" s="437"/>
      <c r="AJ19" s="437"/>
      <c r="AK19" s="437"/>
      <c r="AL19" s="437"/>
      <c r="AM19" s="437"/>
      <c r="AN19" s="437"/>
      <c r="AO19" s="437"/>
      <c r="AP19" s="437"/>
      <c r="AQ19" s="437"/>
      <c r="AR19" s="437"/>
      <c r="AS19" s="437"/>
      <c r="AT19" s="437"/>
      <c r="AU19" s="437"/>
      <c r="AV19" s="437"/>
      <c r="AW19" s="437"/>
      <c r="AX19" s="437"/>
      <c r="AY19" s="437"/>
      <c r="AZ19" s="800"/>
      <c r="BA19" s="1039"/>
      <c r="BB19" s="583" t="s">
        <v>16</v>
      </c>
      <c r="BC19" s="41" t="s">
        <v>36</v>
      </c>
      <c r="BD19" s="37" t="s">
        <v>36</v>
      </c>
      <c r="BE19" s="37" t="s">
        <v>36</v>
      </c>
      <c r="BF19" s="37" t="s">
        <v>36</v>
      </c>
      <c r="BG19" s="32" t="s">
        <v>36</v>
      </c>
      <c r="BH19" s="41" t="s">
        <v>36</v>
      </c>
      <c r="BI19" s="37" t="s">
        <v>36</v>
      </c>
      <c r="BJ19" s="37" t="s">
        <v>36</v>
      </c>
      <c r="BK19" s="37" t="s">
        <v>36</v>
      </c>
      <c r="BL19" s="32" t="s">
        <v>36</v>
      </c>
      <c r="BM19" s="41" t="s">
        <v>36</v>
      </c>
      <c r="BN19" s="37" t="s">
        <v>36</v>
      </c>
      <c r="BO19" s="37" t="s">
        <v>36</v>
      </c>
      <c r="BP19" s="37" t="s">
        <v>36</v>
      </c>
      <c r="BQ19" s="32" t="s">
        <v>36</v>
      </c>
      <c r="BR19" s="41" t="s">
        <v>36</v>
      </c>
      <c r="BS19" s="37" t="s">
        <v>36</v>
      </c>
      <c r="BT19" s="37" t="s">
        <v>36</v>
      </c>
      <c r="BU19" s="37" t="s">
        <v>36</v>
      </c>
      <c r="BV19" s="37" t="s">
        <v>36</v>
      </c>
      <c r="BW19" s="37" t="s">
        <v>36</v>
      </c>
      <c r="BX19" s="37" t="s">
        <v>36</v>
      </c>
      <c r="BY19" s="27" t="s">
        <v>36</v>
      </c>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307" customFormat="true" ht="15" customHeight="true" x14ac:dyDescent="0.2">
      <c r="A20" s="1051"/>
      <c r="B20" s="378" t="s">
        <v>22</v>
      </c>
      <c r="C20" s="113">
        <f>100-C18-C19-C21</f>
        <v>25.243985260665259</v>
      </c>
      <c r="D20" s="112">
        <f>100-D18-D19-D21</f>
        <v>19.667122217821191</v>
      </c>
      <c r="E20" s="112">
        <f t="shared" ref="E20:Y20" si="2">100-E18-E19-E21</f>
        <v>13.239874992334778</v>
      </c>
      <c r="F20" s="112">
        <f t="shared" si="2"/>
        <v>10.167213352789606</v>
      </c>
      <c r="G20" s="111">
        <f t="shared" si="2"/>
        <v>2.38207792870368</v>
      </c>
      <c r="H20" s="110">
        <f t="shared" si="2"/>
        <v>10.83638061860681</v>
      </c>
      <c r="I20" s="112">
        <f t="shared" si="2"/>
        <v>6.7109292480732572</v>
      </c>
      <c r="J20" s="112">
        <f t="shared" si="2"/>
        <v>4.7302470182789502</v>
      </c>
      <c r="K20" s="112">
        <f t="shared" si="2"/>
        <v>2.5125489615841645</v>
      </c>
      <c r="L20" s="109">
        <f t="shared" si="2"/>
        <v>1.4239483971432696</v>
      </c>
      <c r="M20" s="113">
        <f t="shared" si="2"/>
        <v>27.510014799425466</v>
      </c>
      <c r="N20" s="112">
        <f t="shared" si="2"/>
        <v>25.011668910667233</v>
      </c>
      <c r="O20" s="112">
        <f t="shared" si="2"/>
        <v>21.27559851258949</v>
      </c>
      <c r="P20" s="112">
        <f t="shared" si="2"/>
        <v>20.982084594978115</v>
      </c>
      <c r="Q20" s="111">
        <f t="shared" si="2"/>
        <v>14.736300722776992</v>
      </c>
      <c r="R20" s="110">
        <f t="shared" si="2"/>
        <v>0</v>
      </c>
      <c r="S20" s="112">
        <f t="shared" si="2"/>
        <v>11.739858865561864</v>
      </c>
      <c r="T20" s="112">
        <f t="shared" si="2"/>
        <v>19.605127718625305</v>
      </c>
      <c r="U20" s="112">
        <f t="shared" si="2"/>
        <v>29.449876557364629</v>
      </c>
      <c r="V20" s="112">
        <f t="shared" si="2"/>
        <v>0.40821693005393023</v>
      </c>
      <c r="W20" s="112">
        <f t="shared" si="2"/>
        <v>17.051535858577719</v>
      </c>
      <c r="X20" s="112">
        <f t="shared" si="2"/>
        <v>14.378737020475896</v>
      </c>
      <c r="Y20" s="109">
        <f t="shared" si="2"/>
        <v>20.277757104231551</v>
      </c>
      <c r="Z20" s="437"/>
      <c r="AA20" s="437"/>
      <c r="AB20" s="437"/>
      <c r="AC20" s="437"/>
      <c r="AD20" s="437"/>
      <c r="AE20" s="437"/>
      <c r="AF20" s="437"/>
      <c r="AG20" s="437"/>
      <c r="AH20" s="437"/>
      <c r="AI20" s="437"/>
      <c r="AJ20" s="437"/>
      <c r="AK20" s="437"/>
      <c r="AL20" s="437"/>
      <c r="AM20" s="437"/>
      <c r="AN20" s="437"/>
      <c r="AO20" s="437"/>
      <c r="AP20" s="437"/>
      <c r="AQ20" s="437"/>
      <c r="AR20" s="437"/>
      <c r="AS20" s="437"/>
      <c r="AT20" s="437"/>
      <c r="AU20" s="437"/>
      <c r="AV20" s="437"/>
      <c r="AW20" s="437"/>
      <c r="AX20" s="437"/>
      <c r="AY20" s="437"/>
      <c r="AZ20" s="800"/>
      <c r="BA20" s="1039"/>
      <c r="BB20" s="583" t="s">
        <v>22</v>
      </c>
      <c r="BC20" s="41" t="s">
        <v>36</v>
      </c>
      <c r="BD20" s="37" t="s">
        <v>36</v>
      </c>
      <c r="BE20" s="37" t="s">
        <v>36</v>
      </c>
      <c r="BF20" s="37" t="s">
        <v>36</v>
      </c>
      <c r="BG20" s="32" t="s">
        <v>36</v>
      </c>
      <c r="BH20" s="41" t="s">
        <v>36</v>
      </c>
      <c r="BI20" s="37" t="s">
        <v>36</v>
      </c>
      <c r="BJ20" s="37" t="s">
        <v>36</v>
      </c>
      <c r="BK20" s="37" t="s">
        <v>36</v>
      </c>
      <c r="BL20" s="32" t="s">
        <v>36</v>
      </c>
      <c r="BM20" s="41" t="s">
        <v>36</v>
      </c>
      <c r="BN20" s="37" t="s">
        <v>36</v>
      </c>
      <c r="BO20" s="37" t="s">
        <v>36</v>
      </c>
      <c r="BP20" s="37" t="s">
        <v>36</v>
      </c>
      <c r="BQ20" s="32" t="s">
        <v>36</v>
      </c>
      <c r="BR20" s="41" t="s">
        <v>36</v>
      </c>
      <c r="BS20" s="37" t="s">
        <v>36</v>
      </c>
      <c r="BT20" s="37" t="s">
        <v>36</v>
      </c>
      <c r="BU20" s="37" t="s">
        <v>36</v>
      </c>
      <c r="BV20" s="37" t="s">
        <v>36</v>
      </c>
      <c r="BW20" s="37" t="s">
        <v>36</v>
      </c>
      <c r="BX20" s="37" t="s">
        <v>36</v>
      </c>
      <c r="BY20" s="27" t="s">
        <v>36</v>
      </c>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307" customFormat="true" ht="15" customHeight="true" x14ac:dyDescent="0.2">
      <c r="A21" s="1051"/>
      <c r="B21" s="378" t="s">
        <v>17</v>
      </c>
      <c r="C21" s="113">
        <v>2.056686788462107E-2</v>
      </c>
      <c r="D21" s="112">
        <v>7.4412301254930882E-2</v>
      </c>
      <c r="E21" s="112">
        <v>2.7259348808740529E-2</v>
      </c>
      <c r="F21" s="112">
        <v>0</v>
      </c>
      <c r="G21" s="111">
        <v>0</v>
      </c>
      <c r="H21" s="110">
        <v>0</v>
      </c>
      <c r="I21" s="112">
        <v>0</v>
      </c>
      <c r="J21" s="112">
        <v>0</v>
      </c>
      <c r="K21" s="112">
        <v>0</v>
      </c>
      <c r="L21" s="109">
        <v>0</v>
      </c>
      <c r="M21" s="113">
        <v>3.8068102031025813E-2</v>
      </c>
      <c r="N21" s="112">
        <v>0.13393186607313998</v>
      </c>
      <c r="O21" s="112">
        <v>0</v>
      </c>
      <c r="P21" s="112">
        <v>4.6010722197566495E-2</v>
      </c>
      <c r="Q21" s="111">
        <v>0</v>
      </c>
      <c r="R21" s="110">
        <v>0</v>
      </c>
      <c r="S21" s="112">
        <v>0</v>
      </c>
      <c r="T21" s="112">
        <v>0</v>
      </c>
      <c r="U21" s="112">
        <v>0.28499709212462415</v>
      </c>
      <c r="V21" s="112">
        <v>0</v>
      </c>
      <c r="W21" s="112">
        <v>0</v>
      </c>
      <c r="X21" s="112">
        <v>0</v>
      </c>
      <c r="Y21" s="109">
        <v>0</v>
      </c>
      <c r="Z21" s="437"/>
      <c r="AA21" s="437"/>
      <c r="AB21" s="437"/>
      <c r="AC21" s="437"/>
      <c r="AD21" s="437"/>
      <c r="AE21" s="437"/>
      <c r="AF21" s="437"/>
      <c r="AG21" s="437"/>
      <c r="AH21" s="437"/>
      <c r="AI21" s="437"/>
      <c r="AJ21" s="437"/>
      <c r="AK21" s="437"/>
      <c r="AL21" s="437"/>
      <c r="AM21" s="437"/>
      <c r="AN21" s="437"/>
      <c r="AO21" s="437"/>
      <c r="AP21" s="437"/>
      <c r="AQ21" s="437"/>
      <c r="AR21" s="437"/>
      <c r="AS21" s="437"/>
      <c r="AT21" s="437"/>
      <c r="AU21" s="437"/>
      <c r="AV21" s="437"/>
      <c r="AW21" s="437"/>
      <c r="AX21" s="437"/>
      <c r="AY21" s="437"/>
      <c r="AZ21" s="800"/>
      <c r="BA21" s="1039"/>
      <c r="BB21" s="583" t="s">
        <v>17</v>
      </c>
      <c r="BC21" s="41" t="s">
        <v>36</v>
      </c>
      <c r="BD21" s="37" t="s">
        <v>36</v>
      </c>
      <c r="BE21" s="37" t="s">
        <v>36</v>
      </c>
      <c r="BF21" s="37" t="s">
        <v>36</v>
      </c>
      <c r="BG21" s="32" t="s">
        <v>36</v>
      </c>
      <c r="BH21" s="41" t="s">
        <v>36</v>
      </c>
      <c r="BI21" s="37" t="s">
        <v>36</v>
      </c>
      <c r="BJ21" s="37" t="s">
        <v>36</v>
      </c>
      <c r="BK21" s="37" t="s">
        <v>36</v>
      </c>
      <c r="BL21" s="32" t="s">
        <v>36</v>
      </c>
      <c r="BM21" s="41" t="s">
        <v>36</v>
      </c>
      <c r="BN21" s="37" t="s">
        <v>36</v>
      </c>
      <c r="BO21" s="37" t="s">
        <v>36</v>
      </c>
      <c r="BP21" s="37" t="s">
        <v>36</v>
      </c>
      <c r="BQ21" s="32" t="s">
        <v>36</v>
      </c>
      <c r="BR21" s="41" t="s">
        <v>36</v>
      </c>
      <c r="BS21" s="37" t="s">
        <v>36</v>
      </c>
      <c r="BT21" s="37" t="s">
        <v>36</v>
      </c>
      <c r="BU21" s="37" t="s">
        <v>36</v>
      </c>
      <c r="BV21" s="37" t="s">
        <v>36</v>
      </c>
      <c r="BW21" s="37" t="s">
        <v>36</v>
      </c>
      <c r="BX21" s="37" t="s">
        <v>36</v>
      </c>
      <c r="BY21" s="27" t="s">
        <v>36</v>
      </c>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307" customFormat="true" ht="15" customHeight="true" x14ac:dyDescent="0.2">
      <c r="A22" s="1051" t="s">
        <v>55</v>
      </c>
      <c r="B22" s="378" t="s">
        <v>50</v>
      </c>
      <c r="C22" s="113">
        <v>21.316731045203412</v>
      </c>
      <c r="D22" s="112">
        <v>18.502911065526838</v>
      </c>
      <c r="E22" s="112">
        <v>14.234047986845511</v>
      </c>
      <c r="F22" s="112">
        <v>13.707664426797461</v>
      </c>
      <c r="G22" s="111">
        <v>3.6152195697050069</v>
      </c>
      <c r="H22" s="110">
        <v>9.1036935092428788</v>
      </c>
      <c r="I22" s="112">
        <v>7.4878024547405291</v>
      </c>
      <c r="J22" s="112">
        <v>4.8204188298956252</v>
      </c>
      <c r="K22" s="112">
        <v>2.060385923652813</v>
      </c>
      <c r="L22" s="109">
        <v>0.33086319685155546</v>
      </c>
      <c r="M22" s="113">
        <v>23.887857737384579</v>
      </c>
      <c r="N22" s="112">
        <v>20.387317573934542</v>
      </c>
      <c r="O22" s="112">
        <v>21.855141946496556</v>
      </c>
      <c r="P22" s="112">
        <v>21.563832588945974</v>
      </c>
      <c r="Q22" s="111">
        <v>24.357160394095455</v>
      </c>
      <c r="R22" s="110">
        <v>0</v>
      </c>
      <c r="S22" s="112">
        <v>39.55434445142626</v>
      </c>
      <c r="T22" s="112">
        <v>6.6953125025183402</v>
      </c>
      <c r="U22" s="112">
        <v>5.3415409573385135</v>
      </c>
      <c r="V22" s="112">
        <v>2.2375367234477999</v>
      </c>
      <c r="W22" s="112">
        <v>6.8926539562919817</v>
      </c>
      <c r="X22" s="112">
        <v>56.818326990335621</v>
      </c>
      <c r="Y22" s="109">
        <v>9.0705676586796926</v>
      </c>
      <c r="Z22" s="437"/>
      <c r="AA22" s="437"/>
      <c r="AB22" s="437"/>
      <c r="AC22" s="437"/>
      <c r="AD22" s="437"/>
      <c r="AE22" s="437"/>
      <c r="AF22" s="437"/>
      <c r="AG22" s="437"/>
      <c r="AH22" s="437"/>
      <c r="AI22" s="437"/>
      <c r="AJ22" s="437"/>
      <c r="AK22" s="437"/>
      <c r="AL22" s="437"/>
      <c r="AM22" s="437"/>
      <c r="AN22" s="437"/>
      <c r="AO22" s="437"/>
      <c r="AP22" s="437"/>
      <c r="AQ22" s="437"/>
      <c r="AR22" s="437"/>
      <c r="AS22" s="437"/>
      <c r="AT22" s="437"/>
      <c r="AU22" s="437"/>
      <c r="AV22" s="437"/>
      <c r="AW22" s="437"/>
      <c r="AX22" s="437"/>
      <c r="AY22" s="437"/>
      <c r="AZ22" s="800"/>
      <c r="BA22" s="1039" t="s">
        <v>55</v>
      </c>
      <c r="BB22" s="583" t="s">
        <v>50</v>
      </c>
      <c r="BC22" s="41" t="s">
        <v>36</v>
      </c>
      <c r="BD22" s="37" t="s">
        <v>36</v>
      </c>
      <c r="BE22" s="37" t="s">
        <v>36</v>
      </c>
      <c r="BF22" s="37" t="s">
        <v>36</v>
      </c>
      <c r="BG22" s="32" t="s">
        <v>36</v>
      </c>
      <c r="BH22" s="41" t="s">
        <v>36</v>
      </c>
      <c r="BI22" s="37" t="s">
        <v>36</v>
      </c>
      <c r="BJ22" s="37" t="s">
        <v>36</v>
      </c>
      <c r="BK22" s="37" t="s">
        <v>36</v>
      </c>
      <c r="BL22" s="32" t="s">
        <v>36</v>
      </c>
      <c r="BM22" s="41" t="s">
        <v>36</v>
      </c>
      <c r="BN22" s="37" t="s">
        <v>36</v>
      </c>
      <c r="BO22" s="37" t="s">
        <v>36</v>
      </c>
      <c r="BP22" s="37" t="s">
        <v>36</v>
      </c>
      <c r="BQ22" s="32" t="s">
        <v>36</v>
      </c>
      <c r="BR22" s="41" t="s">
        <v>36</v>
      </c>
      <c r="BS22" s="37" t="s">
        <v>36</v>
      </c>
      <c r="BT22" s="37" t="s">
        <v>36</v>
      </c>
      <c r="BU22" s="37" t="s">
        <v>36</v>
      </c>
      <c r="BV22" s="37" t="s">
        <v>36</v>
      </c>
      <c r="BW22" s="37" t="s">
        <v>36</v>
      </c>
      <c r="BX22" s="37" t="s">
        <v>36</v>
      </c>
      <c r="BY22" s="27" t="s">
        <v>36</v>
      </c>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307" customFormat="true" ht="15" customHeight="true" x14ac:dyDescent="0.2">
      <c r="A23" s="1052"/>
      <c r="B23" s="379" t="s">
        <v>49</v>
      </c>
      <c r="C23" s="108">
        <v>78.683268954796432</v>
      </c>
      <c r="D23" s="107">
        <v>81.497088934473098</v>
      </c>
      <c r="E23" s="107">
        <v>85.765952013154461</v>
      </c>
      <c r="F23" s="107">
        <v>86.292335573202521</v>
      </c>
      <c r="G23" s="106">
        <v>96.384780430294967</v>
      </c>
      <c r="H23" s="105">
        <v>90.896306490757098</v>
      </c>
      <c r="I23" s="107">
        <v>92.512197545259554</v>
      </c>
      <c r="J23" s="107">
        <v>95.179581170104328</v>
      </c>
      <c r="K23" s="107">
        <v>97.939614076347212</v>
      </c>
      <c r="L23" s="104">
        <v>99.669136803148433</v>
      </c>
      <c r="M23" s="108">
        <v>76.112142262615222</v>
      </c>
      <c r="N23" s="107">
        <v>79.612682426065447</v>
      </c>
      <c r="O23" s="107">
        <v>78.144858053503455</v>
      </c>
      <c r="P23" s="107">
        <v>78.436167411054072</v>
      </c>
      <c r="Q23" s="106">
        <v>75.642839605904555</v>
      </c>
      <c r="R23" s="105">
        <v>100</v>
      </c>
      <c r="S23" s="107">
        <v>60.445655548573697</v>
      </c>
      <c r="T23" s="107">
        <v>93.30468749748168</v>
      </c>
      <c r="U23" s="107">
        <v>94.658459042661519</v>
      </c>
      <c r="V23" s="107">
        <v>97.762463276552197</v>
      </c>
      <c r="W23" s="107">
        <v>93.10734604370802</v>
      </c>
      <c r="X23" s="107">
        <v>43.181673009664259</v>
      </c>
      <c r="Y23" s="104">
        <v>90.929432341320322</v>
      </c>
      <c r="Z23" s="437"/>
      <c r="AA23" s="437"/>
      <c r="AB23" s="437"/>
      <c r="AC23" s="437"/>
      <c r="AD23" s="437"/>
      <c r="AE23" s="437"/>
      <c r="AF23" s="437"/>
      <c r="AG23" s="437"/>
      <c r="AH23" s="437"/>
      <c r="AI23" s="437"/>
      <c r="AJ23" s="437"/>
      <c r="AK23" s="437"/>
      <c r="AL23" s="437"/>
      <c r="AM23" s="437"/>
      <c r="AN23" s="437"/>
      <c r="AO23" s="437"/>
      <c r="AP23" s="437"/>
      <c r="AQ23" s="437"/>
      <c r="AR23" s="437"/>
      <c r="AS23" s="437"/>
      <c r="AT23" s="437"/>
      <c r="AU23" s="437"/>
      <c r="AV23" s="437"/>
      <c r="AW23" s="437"/>
      <c r="AX23" s="437"/>
      <c r="AY23" s="437"/>
      <c r="AZ23" s="800"/>
      <c r="BA23" s="1040"/>
      <c r="BB23" s="584" t="s">
        <v>49</v>
      </c>
      <c r="BC23" s="40" t="s">
        <v>36</v>
      </c>
      <c r="BD23" s="36" t="s">
        <v>36</v>
      </c>
      <c r="BE23" s="36" t="s">
        <v>36</v>
      </c>
      <c r="BF23" s="36" t="s">
        <v>36</v>
      </c>
      <c r="BG23" s="31" t="s">
        <v>36</v>
      </c>
      <c r="BH23" s="40" t="s">
        <v>36</v>
      </c>
      <c r="BI23" s="36" t="s">
        <v>36</v>
      </c>
      <c r="BJ23" s="36" t="s">
        <v>36</v>
      </c>
      <c r="BK23" s="36" t="s">
        <v>36</v>
      </c>
      <c r="BL23" s="31" t="s">
        <v>36</v>
      </c>
      <c r="BM23" s="40" t="s">
        <v>36</v>
      </c>
      <c r="BN23" s="36" t="s">
        <v>36</v>
      </c>
      <c r="BO23" s="36" t="s">
        <v>36</v>
      </c>
      <c r="BP23" s="36" t="s">
        <v>36</v>
      </c>
      <c r="BQ23" s="31" t="s">
        <v>36</v>
      </c>
      <c r="BR23" s="40" t="s">
        <v>36</v>
      </c>
      <c r="BS23" s="36" t="s">
        <v>36</v>
      </c>
      <c r="BT23" s="36" t="s">
        <v>36</v>
      </c>
      <c r="BU23" s="36" t="s">
        <v>36</v>
      </c>
      <c r="BV23" s="36" t="s">
        <v>36</v>
      </c>
      <c r="BW23" s="36" t="s">
        <v>36</v>
      </c>
      <c r="BX23" s="36" t="s">
        <v>36</v>
      </c>
      <c r="BY23" s="26" t="s">
        <v>36</v>
      </c>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303" customFormat="true" ht="15" hidden="true" customHeight="true" x14ac:dyDescent="0.2">
      <c r="A24" s="1058" t="s">
        <v>48</v>
      </c>
      <c r="B24" s="375" t="s">
        <v>60</v>
      </c>
      <c r="C24" s="382"/>
      <c r="D24" s="383"/>
      <c r="E24" s="383"/>
      <c r="F24" s="383"/>
      <c r="G24" s="384"/>
      <c r="H24" s="385"/>
      <c r="I24" s="383"/>
      <c r="J24" s="383"/>
      <c r="K24" s="383"/>
      <c r="L24" s="386"/>
      <c r="M24" s="382"/>
      <c r="N24" s="383"/>
      <c r="O24" s="383"/>
      <c r="P24" s="383"/>
      <c r="Q24" s="384"/>
      <c r="R24" s="385"/>
      <c r="S24" s="383"/>
      <c r="T24" s="383"/>
      <c r="U24" s="383"/>
      <c r="V24" s="383"/>
      <c r="W24" s="383"/>
      <c r="X24" s="383"/>
      <c r="Y24" s="386"/>
      <c r="Z24" s="774"/>
      <c r="AA24" s="774"/>
      <c r="AB24" s="774"/>
      <c r="AC24" s="774"/>
      <c r="AD24" s="774"/>
      <c r="AE24" s="774"/>
      <c r="AF24" s="774"/>
      <c r="AG24" s="774"/>
      <c r="AH24" s="774"/>
      <c r="AI24" s="774"/>
      <c r="AJ24" s="774"/>
      <c r="AK24" s="774"/>
      <c r="AL24" s="774"/>
      <c r="AM24" s="774"/>
      <c r="AN24" s="774"/>
      <c r="AO24" s="774"/>
      <c r="AP24" s="774"/>
      <c r="AQ24" s="774"/>
      <c r="AR24" s="774"/>
      <c r="AS24" s="774"/>
      <c r="AT24" s="774"/>
      <c r="AU24" s="774"/>
      <c r="AV24" s="774"/>
      <c r="AW24" s="774"/>
      <c r="AX24" s="774"/>
      <c r="AY24" s="774"/>
      <c r="AZ24" s="343"/>
      <c r="BB24" s="305"/>
      <c r="BZ24" s="343"/>
      <c r="CA24" s="343"/>
      <c r="CB24" s="343"/>
      <c r="CC24" s="343"/>
      <c r="CD24" s="343"/>
      <c r="CE24" s="343"/>
      <c r="CF24" s="343"/>
      <c r="CG24" s="343"/>
      <c r="CH24" s="343"/>
      <c r="CI24" s="343"/>
      <c r="CJ24" s="343"/>
      <c r="CK24" s="343"/>
      <c r="CL24" s="343"/>
      <c r="CM24" s="343"/>
      <c r="CN24" s="343"/>
      <c r="CO24" s="343"/>
      <c r="CP24" s="343"/>
      <c r="CQ24" s="343"/>
      <c r="CR24" s="343"/>
      <c r="CS24" s="343"/>
      <c r="CT24" s="343"/>
      <c r="CU24" s="343"/>
      <c r="CV24" s="343"/>
      <c r="CW24" s="343"/>
      <c r="CX24" s="343"/>
      <c r="CY24" s="343"/>
      <c r="CZ24" s="343"/>
    </row>
    <row r="25" s="303" customFormat="true" ht="15" hidden="true" customHeight="true" x14ac:dyDescent="0.2">
      <c r="A25" s="1059"/>
      <c r="B25" s="371" t="s">
        <v>59</v>
      </c>
      <c r="C25" s="387"/>
      <c r="D25" s="388"/>
      <c r="E25" s="388"/>
      <c r="F25" s="388"/>
      <c r="G25" s="389"/>
      <c r="H25" s="390"/>
      <c r="I25" s="388"/>
      <c r="J25" s="388"/>
      <c r="K25" s="388"/>
      <c r="L25" s="391"/>
      <c r="M25" s="387"/>
      <c r="N25" s="388"/>
      <c r="O25" s="388"/>
      <c r="P25" s="388"/>
      <c r="Q25" s="389"/>
      <c r="R25" s="390"/>
      <c r="S25" s="388"/>
      <c r="T25" s="388"/>
      <c r="U25" s="388"/>
      <c r="V25" s="388"/>
      <c r="W25" s="388"/>
      <c r="X25" s="388"/>
      <c r="Y25" s="391"/>
      <c r="Z25" s="774"/>
      <c r="AA25" s="774"/>
      <c r="AB25" s="774"/>
      <c r="AC25" s="774"/>
      <c r="AD25" s="774"/>
      <c r="AE25" s="774"/>
      <c r="AF25" s="774"/>
      <c r="AG25" s="774"/>
      <c r="AH25" s="774"/>
      <c r="AI25" s="774"/>
      <c r="AJ25" s="774"/>
      <c r="AK25" s="774"/>
      <c r="AL25" s="774"/>
      <c r="AM25" s="774"/>
      <c r="AN25" s="774"/>
      <c r="AO25" s="774"/>
      <c r="AP25" s="774"/>
      <c r="AQ25" s="774"/>
      <c r="AR25" s="774"/>
      <c r="AS25" s="774"/>
      <c r="AT25" s="774"/>
      <c r="AU25" s="774"/>
      <c r="AV25" s="774"/>
      <c r="AW25" s="774"/>
      <c r="AX25" s="774"/>
      <c r="AY25" s="774"/>
      <c r="AZ25" s="343"/>
      <c r="BB25" s="305"/>
      <c r="BZ25" s="343"/>
      <c r="CA25" s="343"/>
      <c r="CB25" s="343"/>
      <c r="CC25" s="343"/>
      <c r="CD25" s="343"/>
      <c r="CE25" s="343"/>
      <c r="CF25" s="343"/>
      <c r="CG25" s="343"/>
      <c r="CH25" s="343"/>
      <c r="CI25" s="343"/>
      <c r="CJ25" s="343"/>
      <c r="CK25" s="343"/>
      <c r="CL25" s="343"/>
      <c r="CM25" s="343"/>
      <c r="CN25" s="343"/>
      <c r="CO25" s="343"/>
      <c r="CP25" s="343"/>
      <c r="CQ25" s="343"/>
      <c r="CR25" s="343"/>
      <c r="CS25" s="343"/>
      <c r="CT25" s="343"/>
      <c r="CU25" s="343"/>
      <c r="CV25" s="343"/>
      <c r="CW25" s="343"/>
      <c r="CX25" s="343"/>
      <c r="CY25" s="343"/>
      <c r="CZ25" s="343"/>
    </row>
    <row r="26" s="303" customFormat="true" ht="15" hidden="true" customHeight="true" x14ac:dyDescent="0.2">
      <c r="A26" s="1060"/>
      <c r="B26" s="372" t="s">
        <v>47</v>
      </c>
      <c r="C26" s="392"/>
      <c r="D26" s="393"/>
      <c r="E26" s="393"/>
      <c r="F26" s="393"/>
      <c r="G26" s="394"/>
      <c r="H26" s="395"/>
      <c r="I26" s="393"/>
      <c r="J26" s="393"/>
      <c r="K26" s="393"/>
      <c r="L26" s="396"/>
      <c r="M26" s="392"/>
      <c r="N26" s="393"/>
      <c r="O26" s="393"/>
      <c r="P26" s="393"/>
      <c r="Q26" s="394"/>
      <c r="R26" s="14"/>
      <c r="S26" s="13"/>
      <c r="T26" s="13"/>
      <c r="U26" s="13"/>
      <c r="V26" s="13"/>
      <c r="W26" s="13"/>
      <c r="X26" s="13"/>
      <c r="Y26" s="8"/>
      <c r="Z26" s="774"/>
      <c r="AA26" s="774"/>
      <c r="AB26" s="774"/>
      <c r="AC26" s="774"/>
      <c r="AD26" s="774"/>
      <c r="AE26" s="774"/>
      <c r="AF26" s="774"/>
      <c r="AG26" s="774"/>
      <c r="AH26" s="774"/>
      <c r="AI26" s="774"/>
      <c r="AJ26" s="774"/>
      <c r="AK26" s="774"/>
      <c r="AL26" s="774"/>
      <c r="AM26" s="774"/>
      <c r="AN26" s="774"/>
      <c r="AO26" s="774"/>
      <c r="AP26" s="774"/>
      <c r="AQ26" s="774"/>
      <c r="AR26" s="774"/>
      <c r="AS26" s="774"/>
      <c r="AT26" s="774"/>
      <c r="AU26" s="774"/>
      <c r="AV26" s="774"/>
      <c r="AW26" s="774"/>
      <c r="AX26" s="774"/>
      <c r="AY26" s="774"/>
      <c r="AZ26" s="343"/>
      <c r="BB26" s="305"/>
      <c r="BZ26" s="343"/>
      <c r="CA26" s="343"/>
      <c r="CB26" s="343"/>
      <c r="CC26" s="343"/>
      <c r="CD26" s="343"/>
      <c r="CE26" s="343"/>
      <c r="CF26" s="343"/>
      <c r="CG26" s="343"/>
      <c r="CH26" s="343"/>
      <c r="CI26" s="343"/>
      <c r="CJ26" s="343"/>
      <c r="CK26" s="343"/>
      <c r="CL26" s="343"/>
      <c r="CM26" s="343"/>
      <c r="CN26" s="343"/>
      <c r="CO26" s="343"/>
      <c r="CP26" s="343"/>
      <c r="CQ26" s="343"/>
      <c r="CR26" s="343"/>
      <c r="CS26" s="343"/>
      <c r="CT26" s="343"/>
      <c r="CU26" s="343"/>
      <c r="CV26" s="343"/>
      <c r="CW26" s="343"/>
      <c r="CX26" s="343"/>
      <c r="CY26" s="343"/>
      <c r="CZ26" s="343"/>
    </row>
    <row r="27" s="307" customFormat="true" ht="15" customHeight="true" x14ac:dyDescent="0.2">
      <c r="A27" s="302"/>
      <c r="B27" s="374"/>
      <c r="C27" s="1054" t="s">
        <v>116</v>
      </c>
      <c r="D27" s="1055"/>
      <c r="E27" s="1055"/>
      <c r="F27" s="1055"/>
      <c r="G27" s="1056"/>
      <c r="H27" s="1057" t="s">
        <v>39</v>
      </c>
      <c r="I27" s="1048"/>
      <c r="J27" s="1048"/>
      <c r="K27" s="1048"/>
      <c r="L27" s="1050"/>
      <c r="M27" s="1047" t="s">
        <v>38</v>
      </c>
      <c r="N27" s="1048"/>
      <c r="O27" s="1048"/>
      <c r="P27" s="1048"/>
      <c r="Q27" s="1050"/>
      <c r="R27" s="16" t="s">
        <v>144</v>
      </c>
      <c r="S27" s="426"/>
      <c r="T27" s="426"/>
      <c r="U27" s="426"/>
      <c r="V27" s="426"/>
      <c r="W27" s="426"/>
      <c r="X27" s="426"/>
      <c r="Y27" s="426"/>
      <c r="Z27" s="437"/>
      <c r="AA27" s="437"/>
      <c r="AB27" s="437"/>
      <c r="AC27" s="437"/>
      <c r="AD27" s="437"/>
      <c r="AE27" s="437"/>
      <c r="AF27" s="437"/>
      <c r="AG27" s="437"/>
      <c r="AH27" s="437"/>
      <c r="AI27" s="437"/>
      <c r="AJ27" s="437"/>
      <c r="AK27" s="437"/>
      <c r="AL27" s="437"/>
      <c r="AM27" s="437"/>
      <c r="AN27" s="437"/>
      <c r="AO27" s="437"/>
      <c r="AP27" s="437"/>
      <c r="AQ27" s="437"/>
      <c r="AR27" s="437"/>
      <c r="AS27" s="437"/>
      <c r="AT27" s="437"/>
      <c r="AU27" s="437"/>
      <c r="AV27" s="437"/>
      <c r="AW27" s="437"/>
      <c r="AX27" s="437"/>
      <c r="AY27" s="437"/>
      <c r="AZ27" s="800"/>
      <c r="BA27" s="344" t="s">
        <v>132</v>
      </c>
      <c r="BB27" s="287" t="s">
        <v>97</v>
      </c>
      <c r="BC27" s="1042" t="s">
        <v>116</v>
      </c>
      <c r="BD27" s="1043"/>
      <c r="BE27" s="1043"/>
      <c r="BF27" s="1043"/>
      <c r="BG27" s="1044"/>
      <c r="BH27" s="1042" t="s">
        <v>39</v>
      </c>
      <c r="BI27" s="1043"/>
      <c r="BJ27" s="1043"/>
      <c r="BK27" s="1043"/>
      <c r="BL27" s="1044"/>
      <c r="BM27" s="1042" t="s">
        <v>38</v>
      </c>
      <c r="BN27" s="1043"/>
      <c r="BO27" s="1043"/>
      <c r="BP27" s="1043"/>
      <c r="BQ27" s="1045"/>
      <c r="BR27" s="15" t="s">
        <v>144</v>
      </c>
      <c r="BS27" s="426"/>
      <c r="BT27" s="426"/>
      <c r="BU27" s="426"/>
      <c r="BV27" s="426"/>
      <c r="BW27" s="426"/>
      <c r="BX27" s="426"/>
      <c r="BY27" s="426"/>
      <c r="BZ27" s="342"/>
      <c r="CA27" s="342"/>
      <c r="CB27" s="342"/>
      <c r="CC27" s="342"/>
      <c r="CD27" s="342"/>
      <c r="CE27" s="342"/>
      <c r="CF27" s="342"/>
      <c r="CG27" s="342"/>
      <c r="CH27" s="342"/>
      <c r="CI27" s="342"/>
      <c r="CJ27" s="342"/>
      <c r="CK27" s="342"/>
      <c r="CL27" s="342"/>
      <c r="CM27" s="342"/>
      <c r="CN27" s="342"/>
      <c r="CO27" s="342"/>
      <c r="CP27" s="342"/>
      <c r="CQ27" s="342"/>
      <c r="CR27" s="342"/>
      <c r="CS27" s="342"/>
      <c r="CT27" s="342"/>
      <c r="CU27" s="342"/>
      <c r="CV27" s="342"/>
      <c r="CW27" s="342"/>
      <c r="CX27" s="342"/>
      <c r="CY27" s="342"/>
      <c r="CZ27" s="342"/>
    </row>
    <row r="28" s="307" customFormat="true" ht="12.75" x14ac:dyDescent="0.2">
      <c r="A28" s="329" t="s">
        <v>70</v>
      </c>
      <c r="B28" s="374"/>
      <c r="C28" s="417" t="s">
        <v>0</v>
      </c>
      <c r="D28" s="590" t="s">
        <v>1</v>
      </c>
      <c r="E28" s="590" t="s">
        <v>2</v>
      </c>
      <c r="F28" s="590" t="s">
        <v>3</v>
      </c>
      <c r="G28" s="591" t="s">
        <v>4</v>
      </c>
      <c r="H28" s="380" t="s">
        <v>0</v>
      </c>
      <c r="I28" s="592" t="s">
        <v>1</v>
      </c>
      <c r="J28" s="592" t="s">
        <v>2</v>
      </c>
      <c r="K28" s="592" t="s">
        <v>3</v>
      </c>
      <c r="L28" s="593" t="s">
        <v>4</v>
      </c>
      <c r="M28" s="381" t="s">
        <v>0</v>
      </c>
      <c r="N28" s="592" t="s">
        <v>1</v>
      </c>
      <c r="O28" s="592" t="s">
        <v>2</v>
      </c>
      <c r="P28" s="592" t="s">
        <v>3</v>
      </c>
      <c r="Q28" s="588" t="s">
        <v>4</v>
      </c>
      <c r="R28" s="380" t="s">
        <v>240</v>
      </c>
      <c r="S28" s="592" t="s">
        <v>241</v>
      </c>
      <c r="T28" s="592" t="s">
        <v>242</v>
      </c>
      <c r="U28" s="592" t="s">
        <v>243</v>
      </c>
      <c r="V28" s="592" t="s">
        <v>244</v>
      </c>
      <c r="W28" s="592" t="s">
        <v>245</v>
      </c>
      <c r="X28" s="592" t="s">
        <v>246</v>
      </c>
      <c r="Y28" s="593" t="s">
        <v>247</v>
      </c>
      <c r="Z28" s="437"/>
      <c r="AA28" s="437"/>
      <c r="AB28" s="437"/>
      <c r="AC28" s="437"/>
      <c r="AD28" s="437"/>
      <c r="AE28" s="437"/>
      <c r="AF28" s="437"/>
      <c r="AG28" s="437"/>
      <c r="AH28" s="437"/>
      <c r="AI28" s="437"/>
      <c r="AJ28" s="437"/>
      <c r="AK28" s="437"/>
      <c r="AL28" s="437"/>
      <c r="AM28" s="437"/>
      <c r="AN28" s="437"/>
      <c r="AO28" s="437"/>
      <c r="AP28" s="437"/>
      <c r="AQ28" s="437"/>
      <c r="AR28" s="437"/>
      <c r="AS28" s="437"/>
      <c r="AT28" s="437"/>
      <c r="AU28" s="437"/>
      <c r="AV28" s="437"/>
      <c r="AW28" s="437"/>
      <c r="AX28" s="437"/>
      <c r="AY28" s="437"/>
      <c r="AZ28" s="800"/>
      <c r="BA28" s="329" t="s">
        <v>121</v>
      </c>
      <c r="BB28" s="328"/>
      <c r="BC28" s="455" t="s">
        <v>0</v>
      </c>
      <c r="BD28" s="326" t="s">
        <v>1</v>
      </c>
      <c r="BE28" s="326" t="s">
        <v>2</v>
      </c>
      <c r="BF28" s="326" t="s">
        <v>3</v>
      </c>
      <c r="BG28" s="456" t="s">
        <v>4</v>
      </c>
      <c r="BH28" s="455" t="s">
        <v>0</v>
      </c>
      <c r="BI28" s="326" t="s">
        <v>1</v>
      </c>
      <c r="BJ28" s="326" t="s">
        <v>2</v>
      </c>
      <c r="BK28" s="326" t="s">
        <v>3</v>
      </c>
      <c r="BL28" s="456" t="s">
        <v>4</v>
      </c>
      <c r="BM28" s="455" t="s">
        <v>0</v>
      </c>
      <c r="BN28" s="326" t="s">
        <v>1</v>
      </c>
      <c r="BO28" s="326" t="s">
        <v>2</v>
      </c>
      <c r="BP28" s="326" t="s">
        <v>3</v>
      </c>
      <c r="BQ28" s="456" t="s">
        <v>4</v>
      </c>
      <c r="BR28" s="455" t="s">
        <v>240</v>
      </c>
      <c r="BS28" s="326" t="s">
        <v>241</v>
      </c>
      <c r="BT28" s="326" t="s">
        <v>242</v>
      </c>
      <c r="BU28" s="326" t="s">
        <v>243</v>
      </c>
      <c r="BV28" s="326" t="s">
        <v>244</v>
      </c>
      <c r="BW28" s="326" t="s">
        <v>245</v>
      </c>
      <c r="BX28" s="326" t="s">
        <v>246</v>
      </c>
      <c r="BY28" s="327" t="s">
        <v>247</v>
      </c>
      <c r="BZ28" s="803"/>
      <c r="CA28" s="803"/>
      <c r="CB28" s="803"/>
      <c r="CC28" s="803"/>
      <c r="CD28" s="803"/>
      <c r="CE28" s="803"/>
      <c r="CF28" s="803"/>
      <c r="CG28" s="803"/>
      <c r="CH28" s="803"/>
      <c r="CI28" s="803"/>
      <c r="CJ28" s="803"/>
      <c r="CK28" s="803"/>
      <c r="CL28" s="803"/>
      <c r="CM28" s="803"/>
      <c r="CN28" s="803"/>
      <c r="CO28" s="803"/>
      <c r="CP28" s="803"/>
      <c r="CQ28" s="803"/>
      <c r="CR28" s="803"/>
      <c r="CS28" s="803"/>
      <c r="CT28" s="803"/>
      <c r="CU28" s="803"/>
      <c r="CV28" s="803"/>
      <c r="CW28" s="803"/>
      <c r="CX28" s="803"/>
      <c r="CY28" s="803"/>
      <c r="CZ28" s="803"/>
    </row>
    <row r="29" s="307" customFormat="true" ht="15" customHeight="true" x14ac:dyDescent="0.2">
      <c r="A29" s="1053" t="s">
        <v>58</v>
      </c>
      <c r="B29" s="377" t="s">
        <v>50</v>
      </c>
      <c r="C29" s="118">
        <v>33.696417172593698</v>
      </c>
      <c r="D29" s="117">
        <v>51.810694589976471</v>
      </c>
      <c r="E29" s="117">
        <v>68.978671293091793</v>
      </c>
      <c r="F29" s="117">
        <v>77.664194507982359</v>
      </c>
      <c r="G29" s="116">
        <v>92.013961598177886</v>
      </c>
      <c r="H29" s="115">
        <v>81.253819114587486</v>
      </c>
      <c r="I29" s="117">
        <v>86.458234536724248</v>
      </c>
      <c r="J29" s="117">
        <v>90.175006973915245</v>
      </c>
      <c r="K29" s="117">
        <v>93.964786699133967</v>
      </c>
      <c r="L29" s="114">
        <v>97.208918973262982</v>
      </c>
      <c r="M29" s="118">
        <v>28.904537916356858</v>
      </c>
      <c r="N29" s="117">
        <v>35.775357618912693</v>
      </c>
      <c r="O29" s="117">
        <v>40.621410172664049</v>
      </c>
      <c r="P29" s="117">
        <v>49.847739904173608</v>
      </c>
      <c r="Q29" s="116">
        <v>60.067460266725561</v>
      </c>
      <c r="R29" s="115">
        <v>100</v>
      </c>
      <c r="S29" s="117">
        <v>50.568576340326373</v>
      </c>
      <c r="T29" s="117">
        <v>63.601410356469955</v>
      </c>
      <c r="U29" s="117">
        <v>36.563455977920505</v>
      </c>
      <c r="V29" s="117">
        <v>99.031027592085891</v>
      </c>
      <c r="W29" s="117">
        <v>62.231100024540318</v>
      </c>
      <c r="X29" s="117">
        <v>20.908388269945434</v>
      </c>
      <c r="Y29" s="114">
        <v>54.923774502110675</v>
      </c>
      <c r="Z29" s="437"/>
      <c r="AA29" s="437"/>
      <c r="AB29" s="437"/>
      <c r="AC29" s="437"/>
      <c r="AD29" s="437"/>
      <c r="AE29" s="437"/>
      <c r="AF29" s="437"/>
      <c r="AG29" s="437"/>
      <c r="AH29" s="437"/>
      <c r="AI29" s="437"/>
      <c r="AJ29" s="437"/>
      <c r="AK29" s="437"/>
      <c r="AL29" s="437"/>
      <c r="AM29" s="437"/>
      <c r="AN29" s="437"/>
      <c r="AO29" s="437"/>
      <c r="AP29" s="437"/>
      <c r="AQ29" s="437"/>
      <c r="AR29" s="437"/>
      <c r="AS29" s="437"/>
      <c r="AT29" s="437"/>
      <c r="AU29" s="437"/>
      <c r="AV29" s="437"/>
      <c r="AW29" s="437"/>
      <c r="AX29" s="437"/>
      <c r="AY29" s="437"/>
      <c r="AZ29" s="800"/>
      <c r="BA29" s="1041" t="s">
        <v>58</v>
      </c>
      <c r="BB29" s="585" t="s">
        <v>50</v>
      </c>
      <c r="BC29" s="42" t="s">
        <v>36</v>
      </c>
      <c r="BD29" s="38" t="s">
        <v>36</v>
      </c>
      <c r="BE29" s="38" t="s">
        <v>36</v>
      </c>
      <c r="BF29" s="38" t="s">
        <v>36</v>
      </c>
      <c r="BG29" s="33" t="s">
        <v>36</v>
      </c>
      <c r="BH29" s="42" t="s">
        <v>36</v>
      </c>
      <c r="BI29" s="38" t="s">
        <v>36</v>
      </c>
      <c r="BJ29" s="38" t="s">
        <v>36</v>
      </c>
      <c r="BK29" s="38" t="s">
        <v>36</v>
      </c>
      <c r="BL29" s="33" t="s">
        <v>36</v>
      </c>
      <c r="BM29" s="42" t="s">
        <v>36</v>
      </c>
      <c r="BN29" s="38" t="s">
        <v>36</v>
      </c>
      <c r="BO29" s="38" t="s">
        <v>36</v>
      </c>
      <c r="BP29" s="38" t="s">
        <v>36</v>
      </c>
      <c r="BQ29" s="33" t="s">
        <v>36</v>
      </c>
      <c r="BR29" s="42" t="s">
        <v>36</v>
      </c>
      <c r="BS29" s="38" t="s">
        <v>36</v>
      </c>
      <c r="BT29" s="38" t="s">
        <v>36</v>
      </c>
      <c r="BU29" s="38" t="s">
        <v>36</v>
      </c>
      <c r="BV29" s="38" t="s">
        <v>36</v>
      </c>
      <c r="BW29" s="38" t="s">
        <v>36</v>
      </c>
      <c r="BX29" s="38" t="s">
        <v>36</v>
      </c>
      <c r="BY29" s="28" t="s">
        <v>36</v>
      </c>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307" customFormat="true" ht="15" customHeight="true" x14ac:dyDescent="0.2">
      <c r="A30" s="1051"/>
      <c r="B30" s="378" t="s">
        <v>49</v>
      </c>
      <c r="C30" s="113">
        <v>66.303582827406288</v>
      </c>
      <c r="D30" s="112">
        <v>48.189305410023607</v>
      </c>
      <c r="E30" s="112">
        <v>31.02132870690814</v>
      </c>
      <c r="F30" s="112">
        <v>22.335805492017712</v>
      </c>
      <c r="G30" s="111">
        <v>7.9860384018220874</v>
      </c>
      <c r="H30" s="110">
        <v>18.746180885412521</v>
      </c>
      <c r="I30" s="112">
        <v>13.541765463275791</v>
      </c>
      <c r="J30" s="112">
        <v>9.824993026084714</v>
      </c>
      <c r="K30" s="112">
        <v>6.0352133008660438</v>
      </c>
      <c r="L30" s="109">
        <v>2.7910810267370469</v>
      </c>
      <c r="M30" s="113">
        <v>71.095462083642929</v>
      </c>
      <c r="N30" s="112">
        <v>64.224642381087108</v>
      </c>
      <c r="O30" s="112">
        <v>59.378589827335873</v>
      </c>
      <c r="P30" s="112">
        <v>50.152260095826364</v>
      </c>
      <c r="Q30" s="111">
        <v>39.932539733274467</v>
      </c>
      <c r="R30" s="110">
        <v>0</v>
      </c>
      <c r="S30" s="112">
        <v>49.431423659673371</v>
      </c>
      <c r="T30" s="112">
        <v>36.398589643530229</v>
      </c>
      <c r="U30" s="112">
        <v>63.436544022079623</v>
      </c>
      <c r="V30" s="112">
        <v>0.96897240791410777</v>
      </c>
      <c r="W30" s="112">
        <v>37.768899975459597</v>
      </c>
      <c r="X30" s="112">
        <v>79.091611730054638</v>
      </c>
      <c r="Y30" s="109">
        <v>45.076225497889318</v>
      </c>
      <c r="Z30" s="437"/>
      <c r="AA30" s="437"/>
      <c r="AB30" s="437"/>
      <c r="AC30" s="437"/>
      <c r="AD30" s="437"/>
      <c r="AE30" s="437"/>
      <c r="AF30" s="437"/>
      <c r="AG30" s="437"/>
      <c r="AH30" s="437"/>
      <c r="AI30" s="437"/>
      <c r="AJ30" s="437"/>
      <c r="AK30" s="437"/>
      <c r="AL30" s="437"/>
      <c r="AM30" s="437"/>
      <c r="AN30" s="437"/>
      <c r="AO30" s="437"/>
      <c r="AP30" s="437"/>
      <c r="AQ30" s="437"/>
      <c r="AR30" s="437"/>
      <c r="AS30" s="437"/>
      <c r="AT30" s="437"/>
      <c r="AU30" s="437"/>
      <c r="AV30" s="437"/>
      <c r="AW30" s="437"/>
      <c r="AX30" s="437"/>
      <c r="AY30" s="437"/>
      <c r="AZ30" s="800"/>
      <c r="BA30" s="1039"/>
      <c r="BB30" s="583" t="s">
        <v>49</v>
      </c>
      <c r="BC30" s="41" t="s">
        <v>36</v>
      </c>
      <c r="BD30" s="37" t="s">
        <v>36</v>
      </c>
      <c r="BE30" s="37" t="s">
        <v>36</v>
      </c>
      <c r="BF30" s="37" t="s">
        <v>36</v>
      </c>
      <c r="BG30" s="32" t="s">
        <v>36</v>
      </c>
      <c r="BH30" s="41" t="s">
        <v>36</v>
      </c>
      <c r="BI30" s="37" t="s">
        <v>36</v>
      </c>
      <c r="BJ30" s="37" t="s">
        <v>36</v>
      </c>
      <c r="BK30" s="37" t="s">
        <v>36</v>
      </c>
      <c r="BL30" s="32" t="s">
        <v>36</v>
      </c>
      <c r="BM30" s="41" t="s">
        <v>36</v>
      </c>
      <c r="BN30" s="37" t="s">
        <v>36</v>
      </c>
      <c r="BO30" s="37" t="s">
        <v>36</v>
      </c>
      <c r="BP30" s="37" t="s">
        <v>36</v>
      </c>
      <c r="BQ30" s="32" t="s">
        <v>36</v>
      </c>
      <c r="BR30" s="41" t="s">
        <v>36</v>
      </c>
      <c r="BS30" s="37" t="s">
        <v>36</v>
      </c>
      <c r="BT30" s="37" t="s">
        <v>36</v>
      </c>
      <c r="BU30" s="37" t="s">
        <v>36</v>
      </c>
      <c r="BV30" s="37" t="s">
        <v>36</v>
      </c>
      <c r="BW30" s="37" t="s">
        <v>36</v>
      </c>
      <c r="BX30" s="37" t="s">
        <v>36</v>
      </c>
      <c r="BY30" s="27" t="s">
        <v>36</v>
      </c>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302" customFormat="true" ht="15" customHeight="true" x14ac:dyDescent="0.2">
      <c r="A31" s="1051" t="s">
        <v>105</v>
      </c>
      <c r="B31" s="378" t="s">
        <v>50</v>
      </c>
      <c r="C31" s="113">
        <v>0.38987195286037696</v>
      </c>
      <c r="D31" s="112">
        <v>2.5066456054273409</v>
      </c>
      <c r="E31" s="112">
        <v>14.105618212518539</v>
      </c>
      <c r="F31" s="112">
        <v>28.430888251990467</v>
      </c>
      <c r="G31" s="111">
        <v>71.254185947413802</v>
      </c>
      <c r="H31" s="110">
        <v>9.8479620492339315</v>
      </c>
      <c r="I31" s="112">
        <v>25.739846262205312</v>
      </c>
      <c r="J31" s="112">
        <v>41.578870026832291</v>
      </c>
      <c r="K31" s="112">
        <v>67.914438250155243</v>
      </c>
      <c r="L31" s="109">
        <v>88.354666305875256</v>
      </c>
      <c r="M31" s="113">
        <v>0.19817534980438303</v>
      </c>
      <c r="N31" s="112">
        <v>3.8330531395340199E-2</v>
      </c>
      <c r="O31" s="112">
        <v>1.0656194921281381</v>
      </c>
      <c r="P31" s="112">
        <v>4.7076334475849935</v>
      </c>
      <c r="Q31" s="111">
        <v>8.8465607444541305</v>
      </c>
      <c r="R31" s="110">
        <v>90.694578106990363</v>
      </c>
      <c r="S31" s="112">
        <v>5.7866765106902314</v>
      </c>
      <c r="T31" s="112">
        <v>17.183381114872649</v>
      </c>
      <c r="U31" s="112">
        <v>4.7543366416836106</v>
      </c>
      <c r="V31" s="112">
        <v>62.554363347656505</v>
      </c>
      <c r="W31" s="112">
        <v>9.1294307819905285</v>
      </c>
      <c r="X31" s="112">
        <v>2.1295213508325874</v>
      </c>
      <c r="Y31" s="109">
        <v>7.2519926241971495</v>
      </c>
      <c r="Z31" s="437"/>
      <c r="AA31" s="437"/>
      <c r="AB31" s="437"/>
      <c r="AC31" s="437"/>
      <c r="AD31" s="437"/>
      <c r="AE31" s="437"/>
      <c r="AF31" s="437"/>
      <c r="AG31" s="437"/>
      <c r="AH31" s="437"/>
      <c r="AI31" s="437"/>
      <c r="AJ31" s="437"/>
      <c r="AK31" s="437"/>
      <c r="AL31" s="437"/>
      <c r="AM31" s="437"/>
      <c r="AN31" s="437"/>
      <c r="AO31" s="437"/>
      <c r="AP31" s="437"/>
      <c r="AQ31" s="437"/>
      <c r="AR31" s="437"/>
      <c r="AS31" s="437"/>
      <c r="AT31" s="437"/>
      <c r="AU31" s="437"/>
      <c r="AV31" s="437"/>
      <c r="AW31" s="437"/>
      <c r="AX31" s="437"/>
      <c r="AY31" s="437"/>
      <c r="AZ31" s="800"/>
      <c r="BA31" s="1039" t="s">
        <v>105</v>
      </c>
      <c r="BB31" s="583" t="s">
        <v>50</v>
      </c>
      <c r="BC31" s="41" t="s">
        <v>36</v>
      </c>
      <c r="BD31" s="37" t="s">
        <v>36</v>
      </c>
      <c r="BE31" s="37" t="s">
        <v>36</v>
      </c>
      <c r="BF31" s="37" t="s">
        <v>36</v>
      </c>
      <c r="BG31" s="32" t="s">
        <v>36</v>
      </c>
      <c r="BH31" s="41" t="s">
        <v>36</v>
      </c>
      <c r="BI31" s="37" t="s">
        <v>36</v>
      </c>
      <c r="BJ31" s="37" t="s">
        <v>36</v>
      </c>
      <c r="BK31" s="37" t="s">
        <v>36</v>
      </c>
      <c r="BL31" s="32" t="s">
        <v>36</v>
      </c>
      <c r="BM31" s="41" t="s">
        <v>36</v>
      </c>
      <c r="BN31" s="37" t="s">
        <v>36</v>
      </c>
      <c r="BO31" s="37" t="s">
        <v>36</v>
      </c>
      <c r="BP31" s="37" t="s">
        <v>36</v>
      </c>
      <c r="BQ31" s="32" t="s">
        <v>36</v>
      </c>
      <c r="BR31" s="41" t="s">
        <v>36</v>
      </c>
      <c r="BS31" s="37" t="s">
        <v>36</v>
      </c>
      <c r="BT31" s="37" t="s">
        <v>36</v>
      </c>
      <c r="BU31" s="37" t="s">
        <v>36</v>
      </c>
      <c r="BV31" s="37" t="s">
        <v>36</v>
      </c>
      <c r="BW31" s="37" t="s">
        <v>36</v>
      </c>
      <c r="BX31" s="37" t="s">
        <v>36</v>
      </c>
      <c r="BY31" s="27" t="s">
        <v>36</v>
      </c>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302" customFormat="true" ht="15" customHeight="true" x14ac:dyDescent="0.2">
      <c r="A32" s="1051"/>
      <c r="B32" s="378" t="s">
        <v>49</v>
      </c>
      <c r="C32" s="113">
        <v>99.610128047139597</v>
      </c>
      <c r="D32" s="112">
        <v>97.493354394572592</v>
      </c>
      <c r="E32" s="112">
        <v>85.894381787481493</v>
      </c>
      <c r="F32" s="112">
        <v>71.569111748009632</v>
      </c>
      <c r="G32" s="111">
        <v>28.745814052586272</v>
      </c>
      <c r="H32" s="110">
        <v>90.1520379507661</v>
      </c>
      <c r="I32" s="112">
        <v>74.260153737794738</v>
      </c>
      <c r="J32" s="112">
        <v>58.421129973167609</v>
      </c>
      <c r="K32" s="112">
        <v>32.085561749844729</v>
      </c>
      <c r="L32" s="109">
        <v>11.645333694124673</v>
      </c>
      <c r="M32" s="113">
        <v>99.801824650195613</v>
      </c>
      <c r="N32" s="112">
        <v>99.961669468604654</v>
      </c>
      <c r="O32" s="112">
        <v>98.934380507871893</v>
      </c>
      <c r="P32" s="112">
        <v>95.29236655241499</v>
      </c>
      <c r="Q32" s="111">
        <v>91.153439255545891</v>
      </c>
      <c r="R32" s="110">
        <v>9.3054218930097168</v>
      </c>
      <c r="S32" s="112">
        <v>94.213323489309673</v>
      </c>
      <c r="T32" s="112">
        <v>82.816618885127454</v>
      </c>
      <c r="U32" s="112">
        <v>95.245663358316392</v>
      </c>
      <c r="V32" s="112">
        <v>37.445636652343687</v>
      </c>
      <c r="W32" s="112">
        <v>90.870569218009408</v>
      </c>
      <c r="X32" s="112">
        <v>97.870478649167467</v>
      </c>
      <c r="Y32" s="109">
        <v>92.748007375802842</v>
      </c>
      <c r="Z32" s="437"/>
      <c r="AA32" s="437"/>
      <c r="AB32" s="437"/>
      <c r="AC32" s="437"/>
      <c r="AD32" s="437"/>
      <c r="AE32" s="437"/>
      <c r="AF32" s="437"/>
      <c r="AG32" s="437"/>
      <c r="AH32" s="437"/>
      <c r="AI32" s="437"/>
      <c r="AJ32" s="437"/>
      <c r="AK32" s="437"/>
      <c r="AL32" s="437"/>
      <c r="AM32" s="437"/>
      <c r="AN32" s="437"/>
      <c r="AO32" s="437"/>
      <c r="AP32" s="437"/>
      <c r="AQ32" s="437"/>
      <c r="AR32" s="437"/>
      <c r="AS32" s="437"/>
      <c r="AT32" s="437"/>
      <c r="AU32" s="437"/>
      <c r="AV32" s="437"/>
      <c r="AW32" s="437"/>
      <c r="AX32" s="437"/>
      <c r="AY32" s="437"/>
      <c r="AZ32" s="800"/>
      <c r="BA32" s="1039"/>
      <c r="BB32" s="583" t="s">
        <v>49</v>
      </c>
      <c r="BC32" s="41" t="s">
        <v>36</v>
      </c>
      <c r="BD32" s="37" t="s">
        <v>36</v>
      </c>
      <c r="BE32" s="37" t="s">
        <v>36</v>
      </c>
      <c r="BF32" s="37" t="s">
        <v>36</v>
      </c>
      <c r="BG32" s="32" t="s">
        <v>36</v>
      </c>
      <c r="BH32" s="41" t="s">
        <v>36</v>
      </c>
      <c r="BI32" s="37" t="s">
        <v>36</v>
      </c>
      <c r="BJ32" s="37" t="s">
        <v>36</v>
      </c>
      <c r="BK32" s="37" t="s">
        <v>36</v>
      </c>
      <c r="BL32" s="32" t="s">
        <v>36</v>
      </c>
      <c r="BM32" s="41" t="s">
        <v>36</v>
      </c>
      <c r="BN32" s="37" t="s">
        <v>36</v>
      </c>
      <c r="BO32" s="37" t="s">
        <v>36</v>
      </c>
      <c r="BP32" s="37" t="s">
        <v>36</v>
      </c>
      <c r="BQ32" s="32" t="s">
        <v>36</v>
      </c>
      <c r="BR32" s="41" t="s">
        <v>36</v>
      </c>
      <c r="BS32" s="37" t="s">
        <v>36</v>
      </c>
      <c r="BT32" s="37" t="s">
        <v>36</v>
      </c>
      <c r="BU32" s="37" t="s">
        <v>36</v>
      </c>
      <c r="BV32" s="37" t="s">
        <v>36</v>
      </c>
      <c r="BW32" s="37" t="s">
        <v>36</v>
      </c>
      <c r="BX32" s="37" t="s">
        <v>36</v>
      </c>
      <c r="BY32" s="27" t="s">
        <v>36</v>
      </c>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302" customFormat="true" ht="15" customHeight="true" x14ac:dyDescent="0.2">
      <c r="A33" s="1051" t="s">
        <v>106</v>
      </c>
      <c r="B33" s="378" t="s">
        <v>50</v>
      </c>
      <c r="C33" s="57" t="s">
        <v>36</v>
      </c>
      <c r="D33" s="54" t="s">
        <v>36</v>
      </c>
      <c r="E33" s="54" t="s">
        <v>36</v>
      </c>
      <c r="F33" s="54" t="s">
        <v>36</v>
      </c>
      <c r="G33" s="51" t="s">
        <v>36</v>
      </c>
      <c r="H33" s="48" t="s">
        <v>36</v>
      </c>
      <c r="I33" s="54" t="s">
        <v>36</v>
      </c>
      <c r="J33" s="54" t="s">
        <v>36</v>
      </c>
      <c r="K33" s="54" t="s">
        <v>36</v>
      </c>
      <c r="L33" s="45" t="s">
        <v>36</v>
      </c>
      <c r="M33" s="57" t="s">
        <v>36</v>
      </c>
      <c r="N33" s="54" t="s">
        <v>36</v>
      </c>
      <c r="O33" s="54" t="s">
        <v>36</v>
      </c>
      <c r="P33" s="54" t="s">
        <v>36</v>
      </c>
      <c r="Q33" s="51" t="s">
        <v>36</v>
      </c>
      <c r="R33" s="48" t="s">
        <v>36</v>
      </c>
      <c r="S33" s="54" t="s">
        <v>36</v>
      </c>
      <c r="T33" s="54" t="s">
        <v>36</v>
      </c>
      <c r="U33" s="54" t="s">
        <v>36</v>
      </c>
      <c r="V33" s="54" t="s">
        <v>36</v>
      </c>
      <c r="W33" s="54" t="s">
        <v>36</v>
      </c>
      <c r="X33" s="54" t="s">
        <v>36</v>
      </c>
      <c r="Y33" s="45" t="s">
        <v>36</v>
      </c>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42"/>
      <c r="BA33" s="1039" t="s">
        <v>106</v>
      </c>
      <c r="BB33" s="583" t="s">
        <v>50</v>
      </c>
      <c r="BC33" s="41" t="s">
        <v>36</v>
      </c>
      <c r="BD33" s="37" t="s">
        <v>36</v>
      </c>
      <c r="BE33" s="37" t="s">
        <v>36</v>
      </c>
      <c r="BF33" s="37" t="s">
        <v>36</v>
      </c>
      <c r="BG33" s="32" t="s">
        <v>36</v>
      </c>
      <c r="BH33" s="41" t="s">
        <v>36</v>
      </c>
      <c r="BI33" s="37" t="s">
        <v>36</v>
      </c>
      <c r="BJ33" s="37" t="s">
        <v>36</v>
      </c>
      <c r="BK33" s="37" t="s">
        <v>36</v>
      </c>
      <c r="BL33" s="32" t="s">
        <v>36</v>
      </c>
      <c r="BM33" s="41" t="s">
        <v>36</v>
      </c>
      <c r="BN33" s="37" t="s">
        <v>36</v>
      </c>
      <c r="BO33" s="37" t="s">
        <v>36</v>
      </c>
      <c r="BP33" s="37" t="s">
        <v>36</v>
      </c>
      <c r="BQ33" s="32" t="s">
        <v>36</v>
      </c>
      <c r="BR33" s="41" t="s">
        <v>36</v>
      </c>
      <c r="BS33" s="37" t="s">
        <v>36</v>
      </c>
      <c r="BT33" s="37" t="s">
        <v>36</v>
      </c>
      <c r="BU33" s="37" t="s">
        <v>36</v>
      </c>
      <c r="BV33" s="37" t="s">
        <v>36</v>
      </c>
      <c r="BW33" s="37" t="s">
        <v>36</v>
      </c>
      <c r="BX33" s="37" t="s">
        <v>36</v>
      </c>
      <c r="BY33" s="27" t="s">
        <v>36</v>
      </c>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302" customFormat="true" ht="15" customHeight="true" x14ac:dyDescent="0.2">
      <c r="A34" s="1051"/>
      <c r="B34" s="378" t="s">
        <v>49</v>
      </c>
      <c r="C34" s="57" t="s">
        <v>36</v>
      </c>
      <c r="D34" s="54" t="s">
        <v>36</v>
      </c>
      <c r="E34" s="54" t="s">
        <v>36</v>
      </c>
      <c r="F34" s="54" t="s">
        <v>36</v>
      </c>
      <c r="G34" s="51" t="s">
        <v>36</v>
      </c>
      <c r="H34" s="48" t="s">
        <v>36</v>
      </c>
      <c r="I34" s="54" t="s">
        <v>36</v>
      </c>
      <c r="J34" s="54" t="s">
        <v>36</v>
      </c>
      <c r="K34" s="54" t="s">
        <v>36</v>
      </c>
      <c r="L34" s="45" t="s">
        <v>36</v>
      </c>
      <c r="M34" s="57" t="s">
        <v>36</v>
      </c>
      <c r="N34" s="54" t="s">
        <v>36</v>
      </c>
      <c r="O34" s="54" t="s">
        <v>36</v>
      </c>
      <c r="P34" s="54" t="s">
        <v>36</v>
      </c>
      <c r="Q34" s="51" t="s">
        <v>36</v>
      </c>
      <c r="R34" s="48" t="s">
        <v>36</v>
      </c>
      <c r="S34" s="54" t="s">
        <v>36</v>
      </c>
      <c r="T34" s="54" t="s">
        <v>36</v>
      </c>
      <c r="U34" s="54" t="s">
        <v>36</v>
      </c>
      <c r="V34" s="54" t="s">
        <v>36</v>
      </c>
      <c r="W34" s="54" t="s">
        <v>36</v>
      </c>
      <c r="X34" s="54" t="s">
        <v>36</v>
      </c>
      <c r="Y34" s="45" t="s">
        <v>36</v>
      </c>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42"/>
      <c r="BA34" s="1039"/>
      <c r="BB34" s="583" t="s">
        <v>49</v>
      </c>
      <c r="BC34" s="41" t="s">
        <v>36</v>
      </c>
      <c r="BD34" s="37" t="s">
        <v>36</v>
      </c>
      <c r="BE34" s="37" t="s">
        <v>36</v>
      </c>
      <c r="BF34" s="37" t="s">
        <v>36</v>
      </c>
      <c r="BG34" s="32" t="s">
        <v>36</v>
      </c>
      <c r="BH34" s="41" t="s">
        <v>36</v>
      </c>
      <c r="BI34" s="37" t="s">
        <v>36</v>
      </c>
      <c r="BJ34" s="37" t="s">
        <v>36</v>
      </c>
      <c r="BK34" s="37" t="s">
        <v>36</v>
      </c>
      <c r="BL34" s="32" t="s">
        <v>36</v>
      </c>
      <c r="BM34" s="41" t="s">
        <v>36</v>
      </c>
      <c r="BN34" s="37" t="s">
        <v>36</v>
      </c>
      <c r="BO34" s="37" t="s">
        <v>36</v>
      </c>
      <c r="BP34" s="37" t="s">
        <v>36</v>
      </c>
      <c r="BQ34" s="32" t="s">
        <v>36</v>
      </c>
      <c r="BR34" s="41" t="s">
        <v>36</v>
      </c>
      <c r="BS34" s="37" t="s">
        <v>36</v>
      </c>
      <c r="BT34" s="37" t="s">
        <v>36</v>
      </c>
      <c r="BU34" s="37" t="s">
        <v>36</v>
      </c>
      <c r="BV34" s="37" t="s">
        <v>36</v>
      </c>
      <c r="BW34" s="37" t="s">
        <v>36</v>
      </c>
      <c r="BX34" s="37" t="s">
        <v>36</v>
      </c>
      <c r="BY34" s="27" t="s">
        <v>36</v>
      </c>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307" customFormat="true" ht="15" customHeight="true" x14ac:dyDescent="0.2">
      <c r="A35" s="1051" t="s">
        <v>56</v>
      </c>
      <c r="B35" s="378" t="s">
        <v>50</v>
      </c>
      <c r="C35" s="113">
        <v>5.1436974809134375</v>
      </c>
      <c r="D35" s="112">
        <v>7.6879984957239449</v>
      </c>
      <c r="E35" s="112">
        <v>20.096204254210171</v>
      </c>
      <c r="F35" s="112">
        <v>34.898490958707278</v>
      </c>
      <c r="G35" s="111">
        <v>75.584517711016304</v>
      </c>
      <c r="H35" s="110">
        <v>15.689038683672424</v>
      </c>
      <c r="I35" s="112">
        <v>31.459215858377991</v>
      </c>
      <c r="J35" s="112">
        <v>47.185768259591732</v>
      </c>
      <c r="K35" s="112">
        <v>72.27418133239928</v>
      </c>
      <c r="L35" s="109">
        <v>90.630465425945943</v>
      </c>
      <c r="M35" s="113">
        <v>4.7554753725656189</v>
      </c>
      <c r="N35" s="112">
        <v>5.4070121926271728</v>
      </c>
      <c r="O35" s="112">
        <v>6.0725318572233986</v>
      </c>
      <c r="P35" s="112">
        <v>10.849761245263879</v>
      </c>
      <c r="Q35" s="111">
        <v>17.046464568314811</v>
      </c>
      <c r="R35" s="110">
        <v>90.694578106990363</v>
      </c>
      <c r="S35" s="112">
        <v>15.199013281655915</v>
      </c>
      <c r="T35" s="112">
        <v>28.249671138961563</v>
      </c>
      <c r="U35" s="112">
        <v>9.2680541681064632</v>
      </c>
      <c r="V35" s="112">
        <v>62.624681189892186</v>
      </c>
      <c r="W35" s="112">
        <v>11.991809705749869</v>
      </c>
      <c r="X35" s="112">
        <v>2.4194253615677668</v>
      </c>
      <c r="Y35" s="109">
        <v>8.4456029327343849</v>
      </c>
      <c r="Z35" s="437"/>
      <c r="AA35" s="437"/>
      <c r="AB35" s="437"/>
      <c r="AC35" s="437"/>
      <c r="AD35" s="437"/>
      <c r="AE35" s="437"/>
      <c r="AF35" s="437"/>
      <c r="AG35" s="437"/>
      <c r="AH35" s="437"/>
      <c r="AI35" s="437"/>
      <c r="AJ35" s="437"/>
      <c r="AK35" s="437"/>
      <c r="AL35" s="437"/>
      <c r="AM35" s="437"/>
      <c r="AN35" s="437"/>
      <c r="AO35" s="437"/>
      <c r="AP35" s="437"/>
      <c r="AQ35" s="437"/>
      <c r="AR35" s="437"/>
      <c r="AS35" s="437"/>
      <c r="AT35" s="437"/>
      <c r="AU35" s="437"/>
      <c r="AV35" s="437"/>
      <c r="AW35" s="437"/>
      <c r="AX35" s="437"/>
      <c r="AY35" s="437"/>
      <c r="AZ35" s="800"/>
      <c r="BA35" s="1039" t="s">
        <v>56</v>
      </c>
      <c r="BB35" s="583" t="s">
        <v>50</v>
      </c>
      <c r="BC35" s="41" t="s">
        <v>36</v>
      </c>
      <c r="BD35" s="37" t="s">
        <v>36</v>
      </c>
      <c r="BE35" s="37" t="s">
        <v>36</v>
      </c>
      <c r="BF35" s="37" t="s">
        <v>36</v>
      </c>
      <c r="BG35" s="32" t="s">
        <v>36</v>
      </c>
      <c r="BH35" s="41" t="s">
        <v>36</v>
      </c>
      <c r="BI35" s="37" t="s">
        <v>36</v>
      </c>
      <c r="BJ35" s="37" t="s">
        <v>36</v>
      </c>
      <c r="BK35" s="37" t="s">
        <v>36</v>
      </c>
      <c r="BL35" s="32" t="s">
        <v>36</v>
      </c>
      <c r="BM35" s="41" t="s">
        <v>36</v>
      </c>
      <c r="BN35" s="37" t="s">
        <v>36</v>
      </c>
      <c r="BO35" s="37" t="s">
        <v>36</v>
      </c>
      <c r="BP35" s="37" t="s">
        <v>36</v>
      </c>
      <c r="BQ35" s="32" t="s">
        <v>36</v>
      </c>
      <c r="BR35" s="41" t="s">
        <v>36</v>
      </c>
      <c r="BS35" s="37" t="s">
        <v>36</v>
      </c>
      <c r="BT35" s="37" t="s">
        <v>36</v>
      </c>
      <c r="BU35" s="37" t="s">
        <v>36</v>
      </c>
      <c r="BV35" s="37" t="s">
        <v>36</v>
      </c>
      <c r="BW35" s="37" t="s">
        <v>36</v>
      </c>
      <c r="BX35" s="37" t="s">
        <v>36</v>
      </c>
      <c r="BY35" s="27" t="s">
        <v>36</v>
      </c>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307" customFormat="true" ht="15" customHeight="true" x14ac:dyDescent="0.2">
      <c r="A36" s="1051"/>
      <c r="B36" s="378" t="s">
        <v>49</v>
      </c>
      <c r="C36" s="113">
        <v>94.856302519086526</v>
      </c>
      <c r="D36" s="112">
        <v>92.312001504276026</v>
      </c>
      <c r="E36" s="112">
        <v>79.903795745789836</v>
      </c>
      <c r="F36" s="112">
        <v>65.101509041292829</v>
      </c>
      <c r="G36" s="111">
        <v>24.415482288983789</v>
      </c>
      <c r="H36" s="110">
        <v>84.310961316327692</v>
      </c>
      <c r="I36" s="112">
        <v>68.540784141622083</v>
      </c>
      <c r="J36" s="112">
        <v>52.814231740408182</v>
      </c>
      <c r="K36" s="112">
        <v>27.725818667600699</v>
      </c>
      <c r="L36" s="109">
        <v>9.3695345740539882</v>
      </c>
      <c r="M36" s="113">
        <v>95.24452462743443</v>
      </c>
      <c r="N36" s="112">
        <v>94.592987807372793</v>
      </c>
      <c r="O36" s="112">
        <v>93.927468142776618</v>
      </c>
      <c r="P36" s="112">
        <v>89.150238754736094</v>
      </c>
      <c r="Q36" s="111">
        <v>82.953535431685182</v>
      </c>
      <c r="R36" s="110">
        <v>9.3054218930097168</v>
      </c>
      <c r="S36" s="112">
        <v>84.800986718343935</v>
      </c>
      <c r="T36" s="112">
        <v>71.750328861038625</v>
      </c>
      <c r="U36" s="112">
        <v>90.731945831893597</v>
      </c>
      <c r="V36" s="112">
        <v>37.375318810107991</v>
      </c>
      <c r="W36" s="112">
        <v>88.00819029425007</v>
      </c>
      <c r="X36" s="112">
        <v>97.580574638432296</v>
      </c>
      <c r="Y36" s="109">
        <v>91.554397067265626</v>
      </c>
      <c r="Z36" s="437"/>
      <c r="AA36" s="437"/>
      <c r="AB36" s="437"/>
      <c r="AC36" s="437"/>
      <c r="AD36" s="437"/>
      <c r="AE36" s="437"/>
      <c r="AF36" s="437"/>
      <c r="AG36" s="437"/>
      <c r="AH36" s="437"/>
      <c r="AI36" s="437"/>
      <c r="AJ36" s="437"/>
      <c r="AK36" s="437"/>
      <c r="AL36" s="437"/>
      <c r="AM36" s="437"/>
      <c r="AN36" s="437"/>
      <c r="AO36" s="437"/>
      <c r="AP36" s="437"/>
      <c r="AQ36" s="437"/>
      <c r="AR36" s="437"/>
      <c r="AS36" s="437"/>
      <c r="AT36" s="437"/>
      <c r="AU36" s="437"/>
      <c r="AV36" s="437"/>
      <c r="AW36" s="437"/>
      <c r="AX36" s="437"/>
      <c r="AY36" s="437"/>
      <c r="AZ36" s="800"/>
      <c r="BA36" s="1039"/>
      <c r="BB36" s="583" t="s">
        <v>49</v>
      </c>
      <c r="BC36" s="41" t="s">
        <v>36</v>
      </c>
      <c r="BD36" s="37" t="s">
        <v>36</v>
      </c>
      <c r="BE36" s="37" t="s">
        <v>36</v>
      </c>
      <c r="BF36" s="37" t="s">
        <v>36</v>
      </c>
      <c r="BG36" s="32" t="s">
        <v>36</v>
      </c>
      <c r="BH36" s="41" t="s">
        <v>36</v>
      </c>
      <c r="BI36" s="37" t="s">
        <v>36</v>
      </c>
      <c r="BJ36" s="37" t="s">
        <v>36</v>
      </c>
      <c r="BK36" s="37" t="s">
        <v>36</v>
      </c>
      <c r="BL36" s="32" t="s">
        <v>36</v>
      </c>
      <c r="BM36" s="41" t="s">
        <v>36</v>
      </c>
      <c r="BN36" s="37" t="s">
        <v>36</v>
      </c>
      <c r="BO36" s="37" t="s">
        <v>36</v>
      </c>
      <c r="BP36" s="37" t="s">
        <v>36</v>
      </c>
      <c r="BQ36" s="32" t="s">
        <v>36</v>
      </c>
      <c r="BR36" s="41" t="s">
        <v>36</v>
      </c>
      <c r="BS36" s="37" t="s">
        <v>36</v>
      </c>
      <c r="BT36" s="37" t="s">
        <v>36</v>
      </c>
      <c r="BU36" s="37" t="s">
        <v>36</v>
      </c>
      <c r="BV36" s="37" t="s">
        <v>36</v>
      </c>
      <c r="BW36" s="37" t="s">
        <v>36</v>
      </c>
      <c r="BX36" s="37" t="s">
        <v>36</v>
      </c>
      <c r="BY36" s="27" t="s">
        <v>36</v>
      </c>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307" customFormat="true" ht="15" customHeight="true" x14ac:dyDescent="0.2">
      <c r="A37" s="1051" t="s">
        <v>167</v>
      </c>
      <c r="B37" s="378" t="s">
        <v>50</v>
      </c>
      <c r="C37" s="113">
        <v>2.2807452738471028</v>
      </c>
      <c r="D37" s="112">
        <v>4.6526004228899156</v>
      </c>
      <c r="E37" s="112">
        <v>19.265129139175119</v>
      </c>
      <c r="F37" s="112">
        <v>33.980005123239856</v>
      </c>
      <c r="G37" s="111">
        <v>76.527292299405175</v>
      </c>
      <c r="H37" s="110">
        <v>13.168971368248194</v>
      </c>
      <c r="I37" s="112">
        <v>29.764391450902433</v>
      </c>
      <c r="J37" s="112">
        <v>45.740831544243989</v>
      </c>
      <c r="K37" s="112">
        <v>72.15008867798889</v>
      </c>
      <c r="L37" s="109">
        <v>90.799480914068454</v>
      </c>
      <c r="M37" s="113">
        <v>2.2967366636862061</v>
      </c>
      <c r="N37" s="112">
        <v>1.3826808034807581</v>
      </c>
      <c r="O37" s="112">
        <v>3.0424834394443474</v>
      </c>
      <c r="P37" s="112">
        <v>9.4387654692327576</v>
      </c>
      <c r="Q37" s="111">
        <v>16.476972920554417</v>
      </c>
      <c r="R37" s="110">
        <v>90.694578106990363</v>
      </c>
      <c r="S37" s="112">
        <v>13.211469419786132</v>
      </c>
      <c r="T37" s="112">
        <v>25.493164337230507</v>
      </c>
      <c r="U37" s="112">
        <v>8.0734480277444298</v>
      </c>
      <c r="V37" s="112">
        <v>62.881373602789239</v>
      </c>
      <c r="W37" s="112">
        <v>12.890712407548834</v>
      </c>
      <c r="X37" s="112">
        <v>2.6943239532300569</v>
      </c>
      <c r="Y37" s="109">
        <v>9.8621989143431588</v>
      </c>
      <c r="Z37" s="437"/>
      <c r="AA37" s="437"/>
      <c r="AB37" s="437"/>
      <c r="AC37" s="437"/>
      <c r="AD37" s="437"/>
      <c r="AE37" s="437"/>
      <c r="AF37" s="437"/>
      <c r="AG37" s="437"/>
      <c r="AH37" s="437"/>
      <c r="AI37" s="437"/>
      <c r="AJ37" s="437"/>
      <c r="AK37" s="437"/>
      <c r="AL37" s="437"/>
      <c r="AM37" s="437"/>
      <c r="AN37" s="437"/>
      <c r="AO37" s="437"/>
      <c r="AP37" s="437"/>
      <c r="AQ37" s="437"/>
      <c r="AR37" s="437"/>
      <c r="AS37" s="437"/>
      <c r="AT37" s="437"/>
      <c r="AU37" s="437"/>
      <c r="AV37" s="437"/>
      <c r="AW37" s="437"/>
      <c r="AX37" s="437"/>
      <c r="AY37" s="437"/>
      <c r="AZ37" s="800"/>
      <c r="BA37" s="1039" t="s">
        <v>127</v>
      </c>
      <c r="BB37" s="583" t="s">
        <v>50</v>
      </c>
      <c r="BC37" s="41" t="s">
        <v>36</v>
      </c>
      <c r="BD37" s="37" t="s">
        <v>36</v>
      </c>
      <c r="BE37" s="37" t="s">
        <v>36</v>
      </c>
      <c r="BF37" s="37" t="s">
        <v>36</v>
      </c>
      <c r="BG37" s="32" t="s">
        <v>36</v>
      </c>
      <c r="BH37" s="41" t="s">
        <v>36</v>
      </c>
      <c r="BI37" s="37" t="s">
        <v>36</v>
      </c>
      <c r="BJ37" s="37" t="s">
        <v>36</v>
      </c>
      <c r="BK37" s="37" t="s">
        <v>36</v>
      </c>
      <c r="BL37" s="32" t="s">
        <v>36</v>
      </c>
      <c r="BM37" s="41" t="s">
        <v>36</v>
      </c>
      <c r="BN37" s="37" t="s">
        <v>36</v>
      </c>
      <c r="BO37" s="37" t="s">
        <v>36</v>
      </c>
      <c r="BP37" s="37" t="s">
        <v>36</v>
      </c>
      <c r="BQ37" s="32" t="s">
        <v>36</v>
      </c>
      <c r="BR37" s="41" t="s">
        <v>36</v>
      </c>
      <c r="BS37" s="37" t="s">
        <v>36</v>
      </c>
      <c r="BT37" s="37" t="s">
        <v>36</v>
      </c>
      <c r="BU37" s="37" t="s">
        <v>36</v>
      </c>
      <c r="BV37" s="37" t="s">
        <v>36</v>
      </c>
      <c r="BW37" s="37" t="s">
        <v>36</v>
      </c>
      <c r="BX37" s="37" t="s">
        <v>36</v>
      </c>
      <c r="BY37" s="27" t="s">
        <v>36</v>
      </c>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307" customFormat="true" ht="15" customHeight="true" x14ac:dyDescent="0.2">
      <c r="A38" s="1051"/>
      <c r="B38" s="378" t="s">
        <v>49</v>
      </c>
      <c r="C38" s="113">
        <v>97.719254726152982</v>
      </c>
      <c r="D38" s="112">
        <v>95.347399577110139</v>
      </c>
      <c r="E38" s="112">
        <v>80.734870860824756</v>
      </c>
      <c r="F38" s="112">
        <v>66.019994876760251</v>
      </c>
      <c r="G38" s="111">
        <v>23.472707700594938</v>
      </c>
      <c r="H38" s="110">
        <v>86.831028631751977</v>
      </c>
      <c r="I38" s="112">
        <v>70.235608549097606</v>
      </c>
      <c r="J38" s="112">
        <v>54.259168455755912</v>
      </c>
      <c r="K38" s="112">
        <v>27.849911322011078</v>
      </c>
      <c r="L38" s="109">
        <v>9.2005190859314627</v>
      </c>
      <c r="M38" s="113">
        <v>97.703263336313853</v>
      </c>
      <c r="N38" s="112">
        <v>98.61731919651919</v>
      </c>
      <c r="O38" s="112">
        <v>96.957516560555661</v>
      </c>
      <c r="P38" s="112">
        <v>90.561234530767337</v>
      </c>
      <c r="Q38" s="111">
        <v>83.523027079445598</v>
      </c>
      <c r="R38" s="110">
        <v>9.3054218930097168</v>
      </c>
      <c r="S38" s="112">
        <v>86.788530580213902</v>
      </c>
      <c r="T38" s="112">
        <v>74.506835662769689</v>
      </c>
      <c r="U38" s="112">
        <v>91.926551972255623</v>
      </c>
      <c r="V38" s="112">
        <v>37.118626397210939</v>
      </c>
      <c r="W38" s="112">
        <v>87.109287592451153</v>
      </c>
      <c r="X38" s="112">
        <v>97.305676046769975</v>
      </c>
      <c r="Y38" s="109">
        <v>90.137801085656918</v>
      </c>
      <c r="Z38" s="437"/>
      <c r="AA38" s="437"/>
      <c r="AB38" s="437"/>
      <c r="AC38" s="437"/>
      <c r="AD38" s="437"/>
      <c r="AE38" s="437"/>
      <c r="AF38" s="437"/>
      <c r="AG38" s="437"/>
      <c r="AH38" s="437"/>
      <c r="AI38" s="437"/>
      <c r="AJ38" s="437"/>
      <c r="AK38" s="437"/>
      <c r="AL38" s="437"/>
      <c r="AM38" s="437"/>
      <c r="AN38" s="437"/>
      <c r="AO38" s="437"/>
      <c r="AP38" s="437"/>
      <c r="AQ38" s="437"/>
      <c r="AR38" s="437"/>
      <c r="AS38" s="437"/>
      <c r="AT38" s="437"/>
      <c r="AU38" s="437"/>
      <c r="AV38" s="437"/>
      <c r="AW38" s="437"/>
      <c r="AX38" s="437"/>
      <c r="AY38" s="437"/>
      <c r="AZ38" s="800"/>
      <c r="BA38" s="1039"/>
      <c r="BB38" s="583" t="s">
        <v>49</v>
      </c>
      <c r="BC38" s="41" t="s">
        <v>36</v>
      </c>
      <c r="BD38" s="37" t="s">
        <v>36</v>
      </c>
      <c r="BE38" s="37" t="s">
        <v>36</v>
      </c>
      <c r="BF38" s="37" t="s">
        <v>36</v>
      </c>
      <c r="BG38" s="32" t="s">
        <v>36</v>
      </c>
      <c r="BH38" s="41" t="s">
        <v>36</v>
      </c>
      <c r="BI38" s="37" t="s">
        <v>36</v>
      </c>
      <c r="BJ38" s="37" t="s">
        <v>36</v>
      </c>
      <c r="BK38" s="37" t="s">
        <v>36</v>
      </c>
      <c r="BL38" s="32" t="s">
        <v>36</v>
      </c>
      <c r="BM38" s="41" t="s">
        <v>36</v>
      </c>
      <c r="BN38" s="37" t="s">
        <v>36</v>
      </c>
      <c r="BO38" s="37" t="s">
        <v>36</v>
      </c>
      <c r="BP38" s="37" t="s">
        <v>36</v>
      </c>
      <c r="BQ38" s="32" t="s">
        <v>36</v>
      </c>
      <c r="BR38" s="41" t="s">
        <v>36</v>
      </c>
      <c r="BS38" s="37" t="s">
        <v>36</v>
      </c>
      <c r="BT38" s="37" t="s">
        <v>36</v>
      </c>
      <c r="BU38" s="37" t="s">
        <v>36</v>
      </c>
      <c r="BV38" s="37" t="s">
        <v>36</v>
      </c>
      <c r="BW38" s="37" t="s">
        <v>36</v>
      </c>
      <c r="BX38" s="37" t="s">
        <v>36</v>
      </c>
      <c r="BY38" s="27" t="s">
        <v>36</v>
      </c>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302" customFormat="true" ht="15" customHeight="true" x14ac:dyDescent="0.2">
      <c r="A39" s="1051" t="s">
        <v>124</v>
      </c>
      <c r="B39" s="378" t="s">
        <v>50</v>
      </c>
      <c r="C39" s="57" t="s">
        <v>36</v>
      </c>
      <c r="D39" s="54" t="s">
        <v>36</v>
      </c>
      <c r="E39" s="54" t="s">
        <v>36</v>
      </c>
      <c r="F39" s="54" t="s">
        <v>36</v>
      </c>
      <c r="G39" s="51" t="s">
        <v>36</v>
      </c>
      <c r="H39" s="48" t="s">
        <v>36</v>
      </c>
      <c r="I39" s="54" t="s">
        <v>36</v>
      </c>
      <c r="J39" s="54" t="s">
        <v>36</v>
      </c>
      <c r="K39" s="54" t="s">
        <v>36</v>
      </c>
      <c r="L39" s="45" t="s">
        <v>36</v>
      </c>
      <c r="M39" s="57" t="s">
        <v>36</v>
      </c>
      <c r="N39" s="54" t="s">
        <v>36</v>
      </c>
      <c r="O39" s="54" t="s">
        <v>36</v>
      </c>
      <c r="P39" s="54" t="s">
        <v>36</v>
      </c>
      <c r="Q39" s="51" t="s">
        <v>36</v>
      </c>
      <c r="R39" s="48" t="s">
        <v>36</v>
      </c>
      <c r="S39" s="54" t="s">
        <v>36</v>
      </c>
      <c r="T39" s="54" t="s">
        <v>36</v>
      </c>
      <c r="U39" s="54" t="s">
        <v>36</v>
      </c>
      <c r="V39" s="54" t="s">
        <v>36</v>
      </c>
      <c r="W39" s="54" t="s">
        <v>36</v>
      </c>
      <c r="X39" s="54" t="s">
        <v>36</v>
      </c>
      <c r="Y39" s="45" t="s">
        <v>36</v>
      </c>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42"/>
      <c r="BA39" s="1039" t="s">
        <v>124</v>
      </c>
      <c r="BB39" s="583" t="s">
        <v>50</v>
      </c>
      <c r="BC39" s="41" t="s">
        <v>36</v>
      </c>
      <c r="BD39" s="37" t="s">
        <v>36</v>
      </c>
      <c r="BE39" s="37" t="s">
        <v>36</v>
      </c>
      <c r="BF39" s="37" t="s">
        <v>36</v>
      </c>
      <c r="BG39" s="32" t="s">
        <v>36</v>
      </c>
      <c r="BH39" s="41" t="s">
        <v>36</v>
      </c>
      <c r="BI39" s="37" t="s">
        <v>36</v>
      </c>
      <c r="BJ39" s="37" t="s">
        <v>36</v>
      </c>
      <c r="BK39" s="37" t="s">
        <v>36</v>
      </c>
      <c r="BL39" s="32" t="s">
        <v>36</v>
      </c>
      <c r="BM39" s="41" t="s">
        <v>36</v>
      </c>
      <c r="BN39" s="37" t="s">
        <v>36</v>
      </c>
      <c r="BO39" s="37" t="s">
        <v>36</v>
      </c>
      <c r="BP39" s="37" t="s">
        <v>36</v>
      </c>
      <c r="BQ39" s="32" t="s">
        <v>36</v>
      </c>
      <c r="BR39" s="41" t="s">
        <v>36</v>
      </c>
      <c r="BS39" s="37" t="s">
        <v>36</v>
      </c>
      <c r="BT39" s="37" t="s">
        <v>36</v>
      </c>
      <c r="BU39" s="37" t="s">
        <v>36</v>
      </c>
      <c r="BV39" s="37" t="s">
        <v>36</v>
      </c>
      <c r="BW39" s="37" t="s">
        <v>36</v>
      </c>
      <c r="BX39" s="37" t="s">
        <v>36</v>
      </c>
      <c r="BY39" s="27" t="s">
        <v>36</v>
      </c>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02" customFormat="true" ht="15" customHeight="true" x14ac:dyDescent="0.2">
      <c r="A40" s="1051"/>
      <c r="B40" s="378" t="s">
        <v>49</v>
      </c>
      <c r="C40" s="57" t="s">
        <v>36</v>
      </c>
      <c r="D40" s="54" t="s">
        <v>36</v>
      </c>
      <c r="E40" s="54" t="s">
        <v>36</v>
      </c>
      <c r="F40" s="54" t="s">
        <v>36</v>
      </c>
      <c r="G40" s="51" t="s">
        <v>36</v>
      </c>
      <c r="H40" s="48" t="s">
        <v>36</v>
      </c>
      <c r="I40" s="54" t="s">
        <v>36</v>
      </c>
      <c r="J40" s="54" t="s">
        <v>36</v>
      </c>
      <c r="K40" s="54" t="s">
        <v>36</v>
      </c>
      <c r="L40" s="45" t="s">
        <v>36</v>
      </c>
      <c r="M40" s="57" t="s">
        <v>36</v>
      </c>
      <c r="N40" s="54" t="s">
        <v>36</v>
      </c>
      <c r="O40" s="54" t="s">
        <v>36</v>
      </c>
      <c r="P40" s="54" t="s">
        <v>36</v>
      </c>
      <c r="Q40" s="51" t="s">
        <v>36</v>
      </c>
      <c r="R40" s="48" t="s">
        <v>36</v>
      </c>
      <c r="S40" s="54" t="s">
        <v>36</v>
      </c>
      <c r="T40" s="54" t="s">
        <v>36</v>
      </c>
      <c r="U40" s="54" t="s">
        <v>36</v>
      </c>
      <c r="V40" s="54" t="s">
        <v>36</v>
      </c>
      <c r="W40" s="54" t="s">
        <v>36</v>
      </c>
      <c r="X40" s="54" t="s">
        <v>36</v>
      </c>
      <c r="Y40" s="45" t="s">
        <v>36</v>
      </c>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42"/>
      <c r="BA40" s="1039"/>
      <c r="BB40" s="583" t="s">
        <v>49</v>
      </c>
      <c r="BC40" s="41" t="s">
        <v>36</v>
      </c>
      <c r="BD40" s="37" t="s">
        <v>36</v>
      </c>
      <c r="BE40" s="37" t="s">
        <v>36</v>
      </c>
      <c r="BF40" s="37" t="s">
        <v>36</v>
      </c>
      <c r="BG40" s="32" t="s">
        <v>36</v>
      </c>
      <c r="BH40" s="41" t="s">
        <v>36</v>
      </c>
      <c r="BI40" s="37" t="s">
        <v>36</v>
      </c>
      <c r="BJ40" s="37" t="s">
        <v>36</v>
      </c>
      <c r="BK40" s="37" t="s">
        <v>36</v>
      </c>
      <c r="BL40" s="32" t="s">
        <v>36</v>
      </c>
      <c r="BM40" s="41" t="s">
        <v>36</v>
      </c>
      <c r="BN40" s="37" t="s">
        <v>36</v>
      </c>
      <c r="BO40" s="37" t="s">
        <v>36</v>
      </c>
      <c r="BP40" s="37" t="s">
        <v>36</v>
      </c>
      <c r="BQ40" s="32" t="s">
        <v>36</v>
      </c>
      <c r="BR40" s="41" t="s">
        <v>36</v>
      </c>
      <c r="BS40" s="37" t="s">
        <v>36</v>
      </c>
      <c r="BT40" s="37" t="s">
        <v>36</v>
      </c>
      <c r="BU40" s="37" t="s">
        <v>36</v>
      </c>
      <c r="BV40" s="37" t="s">
        <v>36</v>
      </c>
      <c r="BW40" s="37" t="s">
        <v>36</v>
      </c>
      <c r="BX40" s="37" t="s">
        <v>36</v>
      </c>
      <c r="BY40" s="27" t="s">
        <v>36</v>
      </c>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307" customFormat="true" ht="15" customHeight="true" x14ac:dyDescent="0.2">
      <c r="A41" s="1051" t="s">
        <v>57</v>
      </c>
      <c r="B41" s="378" t="s">
        <v>50</v>
      </c>
      <c r="C41" s="113">
        <v>20.02205896348045</v>
      </c>
      <c r="D41" s="112">
        <v>17.320041782000644</v>
      </c>
      <c r="E41" s="112">
        <v>13.860094007541241</v>
      </c>
      <c r="F41" s="112">
        <v>13.800778719444109</v>
      </c>
      <c r="G41" s="111">
        <v>4.2061157041852582</v>
      </c>
      <c r="H41" s="110">
        <v>8.0883227752508322</v>
      </c>
      <c r="I41" s="112">
        <v>6.8565614423536898</v>
      </c>
      <c r="J41" s="112">
        <v>4.7975083895839195</v>
      </c>
      <c r="K41" s="112">
        <v>2.0027057284721326</v>
      </c>
      <c r="L41" s="109">
        <v>0.32703286094007261</v>
      </c>
      <c r="M41" s="113">
        <v>21.800615271845842</v>
      </c>
      <c r="N41" s="112">
        <v>18.888038090408863</v>
      </c>
      <c r="O41" s="112">
        <v>20.667834737674013</v>
      </c>
      <c r="P41" s="112">
        <v>20.260811315770795</v>
      </c>
      <c r="Q41" s="111">
        <v>24.883259169242809</v>
      </c>
      <c r="R41" s="110">
        <v>0</v>
      </c>
      <c r="S41" s="112">
        <v>37.664281110912768</v>
      </c>
      <c r="T41" s="112">
        <v>5.9914663005457465</v>
      </c>
      <c r="U41" s="112">
        <v>7.0270535126173765</v>
      </c>
      <c r="V41" s="112">
        <v>2.229950283756998</v>
      </c>
      <c r="W41" s="112">
        <v>8.1032428568724502</v>
      </c>
      <c r="X41" s="112">
        <v>54.10452959778825</v>
      </c>
      <c r="Y41" s="109">
        <v>16.319802835845859</v>
      </c>
      <c r="Z41" s="437"/>
      <c r="AA41" s="437"/>
      <c r="AB41" s="437"/>
      <c r="AC41" s="437"/>
      <c r="AD41" s="437"/>
      <c r="AE41" s="437"/>
      <c r="AF41" s="437"/>
      <c r="AG41" s="437"/>
      <c r="AH41" s="437"/>
      <c r="AI41" s="437"/>
      <c r="AJ41" s="437"/>
      <c r="AK41" s="437"/>
      <c r="AL41" s="437"/>
      <c r="AM41" s="437"/>
      <c r="AN41" s="437"/>
      <c r="AO41" s="437"/>
      <c r="AP41" s="437"/>
      <c r="AQ41" s="437"/>
      <c r="AR41" s="437"/>
      <c r="AS41" s="437"/>
      <c r="AT41" s="437"/>
      <c r="AU41" s="437"/>
      <c r="AV41" s="437"/>
      <c r="AW41" s="437"/>
      <c r="AX41" s="437"/>
      <c r="AY41" s="437"/>
      <c r="AZ41" s="800"/>
      <c r="BA41" s="1039" t="s">
        <v>57</v>
      </c>
      <c r="BB41" s="583" t="s">
        <v>50</v>
      </c>
      <c r="BC41" s="41" t="s">
        <v>36</v>
      </c>
      <c r="BD41" s="37" t="s">
        <v>36</v>
      </c>
      <c r="BE41" s="37" t="s">
        <v>36</v>
      </c>
      <c r="BF41" s="37" t="s">
        <v>36</v>
      </c>
      <c r="BG41" s="32" t="s">
        <v>36</v>
      </c>
      <c r="BH41" s="41" t="s">
        <v>36</v>
      </c>
      <c r="BI41" s="37" t="s">
        <v>36</v>
      </c>
      <c r="BJ41" s="37" t="s">
        <v>36</v>
      </c>
      <c r="BK41" s="37" t="s">
        <v>36</v>
      </c>
      <c r="BL41" s="32" t="s">
        <v>36</v>
      </c>
      <c r="BM41" s="41" t="s">
        <v>36</v>
      </c>
      <c r="BN41" s="37" t="s">
        <v>36</v>
      </c>
      <c r="BO41" s="37" t="s">
        <v>36</v>
      </c>
      <c r="BP41" s="37" t="s">
        <v>36</v>
      </c>
      <c r="BQ41" s="32" t="s">
        <v>36</v>
      </c>
      <c r="BR41" s="41" t="s">
        <v>36</v>
      </c>
      <c r="BS41" s="37" t="s">
        <v>36</v>
      </c>
      <c r="BT41" s="37" t="s">
        <v>36</v>
      </c>
      <c r="BU41" s="37" t="s">
        <v>36</v>
      </c>
      <c r="BV41" s="37" t="s">
        <v>36</v>
      </c>
      <c r="BW41" s="37" t="s">
        <v>36</v>
      </c>
      <c r="BX41" s="37" t="s">
        <v>36</v>
      </c>
      <c r="BY41" s="27" t="s">
        <v>36</v>
      </c>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307" customFormat="true" ht="15" customHeight="true" x14ac:dyDescent="0.2">
      <c r="A42" s="1051"/>
      <c r="B42" s="378" t="s">
        <v>49</v>
      </c>
      <c r="C42" s="113">
        <v>79.977941036519638</v>
      </c>
      <c r="D42" s="112">
        <v>82.679958217999371</v>
      </c>
      <c r="E42" s="112">
        <v>86.139905992458793</v>
      </c>
      <c r="F42" s="112">
        <v>86.199221280555932</v>
      </c>
      <c r="G42" s="111">
        <v>95.793884295814706</v>
      </c>
      <c r="H42" s="110">
        <v>91.911677224749241</v>
      </c>
      <c r="I42" s="112">
        <v>93.143438557646363</v>
      </c>
      <c r="J42" s="112">
        <v>95.202491610416033</v>
      </c>
      <c r="K42" s="112">
        <v>97.997294271527892</v>
      </c>
      <c r="L42" s="109">
        <v>99.672967139059907</v>
      </c>
      <c r="M42" s="113">
        <v>78.199384728154016</v>
      </c>
      <c r="N42" s="112">
        <v>81.111961909591074</v>
      </c>
      <c r="O42" s="112">
        <v>79.332165262325972</v>
      </c>
      <c r="P42" s="112">
        <v>79.739188684229177</v>
      </c>
      <c r="Q42" s="111">
        <v>75.116740830757209</v>
      </c>
      <c r="R42" s="110">
        <v>100</v>
      </c>
      <c r="S42" s="112">
        <v>62.335718889087019</v>
      </c>
      <c r="T42" s="112">
        <v>94.008533699454304</v>
      </c>
      <c r="U42" s="112">
        <v>92.972946487382615</v>
      </c>
      <c r="V42" s="112">
        <v>97.770049716242994</v>
      </c>
      <c r="W42" s="112">
        <v>91.896757143127545</v>
      </c>
      <c r="X42" s="112">
        <v>45.89547040221175</v>
      </c>
      <c r="Y42" s="109">
        <v>83.680197164154066</v>
      </c>
      <c r="Z42" s="437"/>
      <c r="AA42" s="437"/>
      <c r="AB42" s="437"/>
      <c r="AC42" s="437"/>
      <c r="AD42" s="437"/>
      <c r="AE42" s="437"/>
      <c r="AF42" s="437"/>
      <c r="AG42" s="437"/>
      <c r="AH42" s="437"/>
      <c r="AI42" s="437"/>
      <c r="AJ42" s="437"/>
      <c r="AK42" s="437"/>
      <c r="AL42" s="437"/>
      <c r="AM42" s="437"/>
      <c r="AN42" s="437"/>
      <c r="AO42" s="437"/>
      <c r="AP42" s="437"/>
      <c r="AQ42" s="437"/>
      <c r="AR42" s="437"/>
      <c r="AS42" s="437"/>
      <c r="AT42" s="437"/>
      <c r="AU42" s="437"/>
      <c r="AV42" s="437"/>
      <c r="AW42" s="437"/>
      <c r="AX42" s="437"/>
      <c r="AY42" s="437"/>
      <c r="AZ42" s="800"/>
      <c r="BA42" s="1039"/>
      <c r="BB42" s="583" t="s">
        <v>49</v>
      </c>
      <c r="BC42" s="41" t="s">
        <v>36</v>
      </c>
      <c r="BD42" s="37" t="s">
        <v>36</v>
      </c>
      <c r="BE42" s="37" t="s">
        <v>36</v>
      </c>
      <c r="BF42" s="37" t="s">
        <v>36</v>
      </c>
      <c r="BG42" s="32" t="s">
        <v>36</v>
      </c>
      <c r="BH42" s="41" t="s">
        <v>36</v>
      </c>
      <c r="BI42" s="37" t="s">
        <v>36</v>
      </c>
      <c r="BJ42" s="37" t="s">
        <v>36</v>
      </c>
      <c r="BK42" s="37" t="s">
        <v>36</v>
      </c>
      <c r="BL42" s="32" t="s">
        <v>36</v>
      </c>
      <c r="BM42" s="41" t="s">
        <v>36</v>
      </c>
      <c r="BN42" s="37" t="s">
        <v>36</v>
      </c>
      <c r="BO42" s="37" t="s">
        <v>36</v>
      </c>
      <c r="BP42" s="37" t="s">
        <v>36</v>
      </c>
      <c r="BQ42" s="32" t="s">
        <v>36</v>
      </c>
      <c r="BR42" s="41" t="s">
        <v>36</v>
      </c>
      <c r="BS42" s="37" t="s">
        <v>36</v>
      </c>
      <c r="BT42" s="37" t="s">
        <v>36</v>
      </c>
      <c r="BU42" s="37" t="s">
        <v>36</v>
      </c>
      <c r="BV42" s="37" t="s">
        <v>36</v>
      </c>
      <c r="BW42" s="37" t="s">
        <v>36</v>
      </c>
      <c r="BX42" s="37" t="s">
        <v>36</v>
      </c>
      <c r="BY42" s="27" t="s">
        <v>36</v>
      </c>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307" customFormat="true" ht="15" customHeight="true" x14ac:dyDescent="0.2">
      <c r="A43" s="1051" t="s">
        <v>54</v>
      </c>
      <c r="B43" s="378" t="s">
        <v>50</v>
      </c>
      <c r="C43" s="57" t="s">
        <v>36</v>
      </c>
      <c r="D43" s="54" t="s">
        <v>36</v>
      </c>
      <c r="E43" s="54" t="s">
        <v>36</v>
      </c>
      <c r="F43" s="54" t="s">
        <v>36</v>
      </c>
      <c r="G43" s="51" t="s">
        <v>36</v>
      </c>
      <c r="H43" s="48" t="s">
        <v>36</v>
      </c>
      <c r="I43" s="54" t="s">
        <v>36</v>
      </c>
      <c r="J43" s="54" t="s">
        <v>36</v>
      </c>
      <c r="K43" s="54" t="s">
        <v>36</v>
      </c>
      <c r="L43" s="45" t="s">
        <v>36</v>
      </c>
      <c r="M43" s="57" t="s">
        <v>36</v>
      </c>
      <c r="N43" s="54" t="s">
        <v>36</v>
      </c>
      <c r="O43" s="54" t="s">
        <v>36</v>
      </c>
      <c r="P43" s="54" t="s">
        <v>36</v>
      </c>
      <c r="Q43" s="51" t="s">
        <v>36</v>
      </c>
      <c r="R43" s="48" t="s">
        <v>36</v>
      </c>
      <c r="S43" s="54" t="s">
        <v>36</v>
      </c>
      <c r="T43" s="54" t="s">
        <v>36</v>
      </c>
      <c r="U43" s="54" t="s">
        <v>36</v>
      </c>
      <c r="V43" s="54" t="s">
        <v>36</v>
      </c>
      <c r="W43" s="54" t="s">
        <v>36</v>
      </c>
      <c r="X43" s="54" t="s">
        <v>36</v>
      </c>
      <c r="Y43" s="45" t="s">
        <v>36</v>
      </c>
      <c r="Z43" s="437"/>
      <c r="AA43" s="437"/>
      <c r="AB43" s="437"/>
      <c r="AC43" s="437"/>
      <c r="AD43" s="437"/>
      <c r="AE43" s="437"/>
      <c r="AF43" s="437"/>
      <c r="AG43" s="437"/>
      <c r="AH43" s="437"/>
      <c r="AI43" s="437"/>
      <c r="AJ43" s="437"/>
      <c r="AK43" s="437"/>
      <c r="AL43" s="437"/>
      <c r="AM43" s="437"/>
      <c r="AN43" s="437"/>
      <c r="AO43" s="437"/>
      <c r="AP43" s="437"/>
      <c r="AQ43" s="437"/>
      <c r="AR43" s="437"/>
      <c r="AS43" s="437"/>
      <c r="AT43" s="437"/>
      <c r="AU43" s="437"/>
      <c r="AV43" s="437"/>
      <c r="AW43" s="437"/>
      <c r="AX43" s="437"/>
      <c r="AY43" s="437"/>
      <c r="AZ43" s="800"/>
      <c r="BA43" s="1039" t="s">
        <v>54</v>
      </c>
      <c r="BB43" s="583" t="s">
        <v>50</v>
      </c>
      <c r="BC43" s="41" t="s">
        <v>36</v>
      </c>
      <c r="BD43" s="37" t="s">
        <v>36</v>
      </c>
      <c r="BE43" s="37" t="s">
        <v>36</v>
      </c>
      <c r="BF43" s="37" t="s">
        <v>36</v>
      </c>
      <c r="BG43" s="32" t="s">
        <v>36</v>
      </c>
      <c r="BH43" s="41" t="s">
        <v>36</v>
      </c>
      <c r="BI43" s="37" t="s">
        <v>36</v>
      </c>
      <c r="BJ43" s="37" t="s">
        <v>36</v>
      </c>
      <c r="BK43" s="37" t="s">
        <v>36</v>
      </c>
      <c r="BL43" s="32" t="s">
        <v>36</v>
      </c>
      <c r="BM43" s="41" t="s">
        <v>36</v>
      </c>
      <c r="BN43" s="37" t="s">
        <v>36</v>
      </c>
      <c r="BO43" s="37" t="s">
        <v>36</v>
      </c>
      <c r="BP43" s="37" t="s">
        <v>36</v>
      </c>
      <c r="BQ43" s="32" t="s">
        <v>36</v>
      </c>
      <c r="BR43" s="41" t="s">
        <v>36</v>
      </c>
      <c r="BS43" s="37" t="s">
        <v>36</v>
      </c>
      <c r="BT43" s="37" t="s">
        <v>36</v>
      </c>
      <c r="BU43" s="37" t="s">
        <v>36</v>
      </c>
      <c r="BV43" s="37" t="s">
        <v>36</v>
      </c>
      <c r="BW43" s="37" t="s">
        <v>36</v>
      </c>
      <c r="BX43" s="37" t="s">
        <v>36</v>
      </c>
      <c r="BY43" s="27" t="s">
        <v>36</v>
      </c>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307" customFormat="true" ht="15" customHeight="true" x14ac:dyDescent="0.2">
      <c r="A44" s="1051"/>
      <c r="B44" s="378" t="s">
        <v>49</v>
      </c>
      <c r="C44" s="57" t="s">
        <v>36</v>
      </c>
      <c r="D44" s="54" t="s">
        <v>36</v>
      </c>
      <c r="E44" s="54" t="s">
        <v>36</v>
      </c>
      <c r="F44" s="54" t="s">
        <v>36</v>
      </c>
      <c r="G44" s="51" t="s">
        <v>36</v>
      </c>
      <c r="H44" s="48" t="s">
        <v>36</v>
      </c>
      <c r="I44" s="54" t="s">
        <v>36</v>
      </c>
      <c r="J44" s="54" t="s">
        <v>36</v>
      </c>
      <c r="K44" s="54" t="s">
        <v>36</v>
      </c>
      <c r="L44" s="45" t="s">
        <v>36</v>
      </c>
      <c r="M44" s="57" t="s">
        <v>36</v>
      </c>
      <c r="N44" s="54" t="s">
        <v>36</v>
      </c>
      <c r="O44" s="54" t="s">
        <v>36</v>
      </c>
      <c r="P44" s="54" t="s">
        <v>36</v>
      </c>
      <c r="Q44" s="51" t="s">
        <v>36</v>
      </c>
      <c r="R44" s="48" t="s">
        <v>36</v>
      </c>
      <c r="S44" s="54" t="s">
        <v>36</v>
      </c>
      <c r="T44" s="54" t="s">
        <v>36</v>
      </c>
      <c r="U44" s="54" t="s">
        <v>36</v>
      </c>
      <c r="V44" s="54" t="s">
        <v>36</v>
      </c>
      <c r="W44" s="54" t="s">
        <v>36</v>
      </c>
      <c r="X44" s="54" t="s">
        <v>36</v>
      </c>
      <c r="Y44" s="45" t="s">
        <v>36</v>
      </c>
      <c r="Z44" s="437"/>
      <c r="AA44" s="437"/>
      <c r="AB44" s="437"/>
      <c r="AC44" s="437"/>
      <c r="AD44" s="437"/>
      <c r="AE44" s="437"/>
      <c r="AF44" s="437"/>
      <c r="AG44" s="437"/>
      <c r="AH44" s="437"/>
      <c r="AI44" s="437"/>
      <c r="AJ44" s="437"/>
      <c r="AK44" s="437"/>
      <c r="AL44" s="437"/>
      <c r="AM44" s="437"/>
      <c r="AN44" s="437"/>
      <c r="AO44" s="437"/>
      <c r="AP44" s="437"/>
      <c r="AQ44" s="437"/>
      <c r="AR44" s="437"/>
      <c r="AS44" s="437"/>
      <c r="AT44" s="437"/>
      <c r="AU44" s="437"/>
      <c r="AV44" s="437"/>
      <c r="AW44" s="437"/>
      <c r="AX44" s="437"/>
      <c r="AY44" s="437"/>
      <c r="AZ44" s="800"/>
      <c r="BA44" s="1039"/>
      <c r="BB44" s="583" t="s">
        <v>49</v>
      </c>
      <c r="BC44" s="41" t="s">
        <v>36</v>
      </c>
      <c r="BD44" s="37" t="s">
        <v>36</v>
      </c>
      <c r="BE44" s="37" t="s">
        <v>36</v>
      </c>
      <c r="BF44" s="37" t="s">
        <v>36</v>
      </c>
      <c r="BG44" s="32" t="s">
        <v>36</v>
      </c>
      <c r="BH44" s="41" t="s">
        <v>36</v>
      </c>
      <c r="BI44" s="37" t="s">
        <v>36</v>
      </c>
      <c r="BJ44" s="37" t="s">
        <v>36</v>
      </c>
      <c r="BK44" s="37" t="s">
        <v>36</v>
      </c>
      <c r="BL44" s="32" t="s">
        <v>36</v>
      </c>
      <c r="BM44" s="41" t="s">
        <v>36</v>
      </c>
      <c r="BN44" s="37" t="s">
        <v>36</v>
      </c>
      <c r="BO44" s="37" t="s">
        <v>36</v>
      </c>
      <c r="BP44" s="37" t="s">
        <v>36</v>
      </c>
      <c r="BQ44" s="32" t="s">
        <v>36</v>
      </c>
      <c r="BR44" s="41" t="s">
        <v>36</v>
      </c>
      <c r="BS44" s="37" t="s">
        <v>36</v>
      </c>
      <c r="BT44" s="37" t="s">
        <v>36</v>
      </c>
      <c r="BU44" s="37" t="s">
        <v>36</v>
      </c>
      <c r="BV44" s="37" t="s">
        <v>36</v>
      </c>
      <c r="BW44" s="37" t="s">
        <v>36</v>
      </c>
      <c r="BX44" s="37" t="s">
        <v>36</v>
      </c>
      <c r="BY44" s="27" t="s">
        <v>36</v>
      </c>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307" customFormat="true" ht="15" customHeight="true" x14ac:dyDescent="0.2">
      <c r="A45" s="1051" t="s">
        <v>53</v>
      </c>
      <c r="B45" s="378" t="s">
        <v>50</v>
      </c>
      <c r="C45" s="57" t="s">
        <v>36</v>
      </c>
      <c r="D45" s="54" t="s">
        <v>36</v>
      </c>
      <c r="E45" s="54" t="s">
        <v>36</v>
      </c>
      <c r="F45" s="54" t="s">
        <v>36</v>
      </c>
      <c r="G45" s="51" t="s">
        <v>36</v>
      </c>
      <c r="H45" s="48" t="s">
        <v>36</v>
      </c>
      <c r="I45" s="54" t="s">
        <v>36</v>
      </c>
      <c r="J45" s="54" t="s">
        <v>36</v>
      </c>
      <c r="K45" s="54" t="s">
        <v>36</v>
      </c>
      <c r="L45" s="45" t="s">
        <v>36</v>
      </c>
      <c r="M45" s="57" t="s">
        <v>36</v>
      </c>
      <c r="N45" s="54" t="s">
        <v>36</v>
      </c>
      <c r="O45" s="54" t="s">
        <v>36</v>
      </c>
      <c r="P45" s="54" t="s">
        <v>36</v>
      </c>
      <c r="Q45" s="51" t="s">
        <v>36</v>
      </c>
      <c r="R45" s="48" t="s">
        <v>36</v>
      </c>
      <c r="S45" s="54" t="s">
        <v>36</v>
      </c>
      <c r="T45" s="54" t="s">
        <v>36</v>
      </c>
      <c r="U45" s="54" t="s">
        <v>36</v>
      </c>
      <c r="V45" s="54" t="s">
        <v>36</v>
      </c>
      <c r="W45" s="54" t="s">
        <v>36</v>
      </c>
      <c r="X45" s="54" t="s">
        <v>36</v>
      </c>
      <c r="Y45" s="45" t="s">
        <v>36</v>
      </c>
      <c r="Z45" s="437"/>
      <c r="AA45" s="437"/>
      <c r="AB45" s="437"/>
      <c r="AC45" s="437"/>
      <c r="AD45" s="437"/>
      <c r="AE45" s="437"/>
      <c r="AF45" s="437"/>
      <c r="AG45" s="437"/>
      <c r="AH45" s="437"/>
      <c r="AI45" s="437"/>
      <c r="AJ45" s="437"/>
      <c r="AK45" s="437"/>
      <c r="AL45" s="437"/>
      <c r="AM45" s="437"/>
      <c r="AN45" s="437"/>
      <c r="AO45" s="437"/>
      <c r="AP45" s="437"/>
      <c r="AQ45" s="437"/>
      <c r="AR45" s="437"/>
      <c r="AS45" s="437"/>
      <c r="AT45" s="437"/>
      <c r="AU45" s="437"/>
      <c r="AV45" s="437"/>
      <c r="AW45" s="437"/>
      <c r="AX45" s="437"/>
      <c r="AY45" s="437"/>
      <c r="AZ45" s="800"/>
      <c r="BA45" s="1039" t="s">
        <v>53</v>
      </c>
      <c r="BB45" s="583" t="s">
        <v>50</v>
      </c>
      <c r="BC45" s="41" t="s">
        <v>36</v>
      </c>
      <c r="BD45" s="37" t="s">
        <v>36</v>
      </c>
      <c r="BE45" s="37" t="s">
        <v>36</v>
      </c>
      <c r="BF45" s="37" t="s">
        <v>36</v>
      </c>
      <c r="BG45" s="32" t="s">
        <v>36</v>
      </c>
      <c r="BH45" s="41" t="s">
        <v>36</v>
      </c>
      <c r="BI45" s="37" t="s">
        <v>36</v>
      </c>
      <c r="BJ45" s="37" t="s">
        <v>36</v>
      </c>
      <c r="BK45" s="37" t="s">
        <v>36</v>
      </c>
      <c r="BL45" s="32" t="s">
        <v>36</v>
      </c>
      <c r="BM45" s="41" t="s">
        <v>36</v>
      </c>
      <c r="BN45" s="37" t="s">
        <v>36</v>
      </c>
      <c r="BO45" s="37" t="s">
        <v>36</v>
      </c>
      <c r="BP45" s="37" t="s">
        <v>36</v>
      </c>
      <c r="BQ45" s="32" t="s">
        <v>36</v>
      </c>
      <c r="BR45" s="41" t="s">
        <v>36</v>
      </c>
      <c r="BS45" s="37" t="s">
        <v>36</v>
      </c>
      <c r="BT45" s="37" t="s">
        <v>36</v>
      </c>
      <c r="BU45" s="37" t="s">
        <v>36</v>
      </c>
      <c r="BV45" s="37" t="s">
        <v>36</v>
      </c>
      <c r="BW45" s="37" t="s">
        <v>36</v>
      </c>
      <c r="BX45" s="37" t="s">
        <v>36</v>
      </c>
      <c r="BY45" s="27" t="s">
        <v>36</v>
      </c>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307" customFormat="true" ht="15" customHeight="true" x14ac:dyDescent="0.2">
      <c r="A46" s="1051"/>
      <c r="B46" s="378" t="s">
        <v>49</v>
      </c>
      <c r="C46" s="57" t="s">
        <v>36</v>
      </c>
      <c r="D46" s="54" t="s">
        <v>36</v>
      </c>
      <c r="E46" s="54" t="s">
        <v>36</v>
      </c>
      <c r="F46" s="54" t="s">
        <v>36</v>
      </c>
      <c r="G46" s="51" t="s">
        <v>36</v>
      </c>
      <c r="H46" s="48" t="s">
        <v>36</v>
      </c>
      <c r="I46" s="54" t="s">
        <v>36</v>
      </c>
      <c r="J46" s="54" t="s">
        <v>36</v>
      </c>
      <c r="K46" s="54" t="s">
        <v>36</v>
      </c>
      <c r="L46" s="45" t="s">
        <v>36</v>
      </c>
      <c r="M46" s="57" t="s">
        <v>36</v>
      </c>
      <c r="N46" s="54" t="s">
        <v>36</v>
      </c>
      <c r="O46" s="54" t="s">
        <v>36</v>
      </c>
      <c r="P46" s="54" t="s">
        <v>36</v>
      </c>
      <c r="Q46" s="51" t="s">
        <v>36</v>
      </c>
      <c r="R46" s="48" t="s">
        <v>36</v>
      </c>
      <c r="S46" s="54" t="s">
        <v>36</v>
      </c>
      <c r="T46" s="54" t="s">
        <v>36</v>
      </c>
      <c r="U46" s="54" t="s">
        <v>36</v>
      </c>
      <c r="V46" s="54" t="s">
        <v>36</v>
      </c>
      <c r="W46" s="54" t="s">
        <v>36</v>
      </c>
      <c r="X46" s="54" t="s">
        <v>36</v>
      </c>
      <c r="Y46" s="45" t="s">
        <v>36</v>
      </c>
      <c r="Z46" s="437"/>
      <c r="AA46" s="437"/>
      <c r="AB46" s="437"/>
      <c r="AC46" s="437"/>
      <c r="AD46" s="437"/>
      <c r="AE46" s="437"/>
      <c r="AF46" s="437"/>
      <c r="AG46" s="437"/>
      <c r="AH46" s="437"/>
      <c r="AI46" s="437"/>
      <c r="AJ46" s="437"/>
      <c r="AK46" s="437"/>
      <c r="AL46" s="437"/>
      <c r="AM46" s="437"/>
      <c r="AN46" s="437"/>
      <c r="AO46" s="437"/>
      <c r="AP46" s="437"/>
      <c r="AQ46" s="437"/>
      <c r="AR46" s="437"/>
      <c r="AS46" s="437"/>
      <c r="AT46" s="437"/>
      <c r="AU46" s="437"/>
      <c r="AV46" s="437"/>
      <c r="AW46" s="437"/>
      <c r="AX46" s="437"/>
      <c r="AY46" s="437"/>
      <c r="AZ46" s="800"/>
      <c r="BA46" s="1039"/>
      <c r="BB46" s="583" t="s">
        <v>49</v>
      </c>
      <c r="BC46" s="41" t="s">
        <v>36</v>
      </c>
      <c r="BD46" s="37" t="s">
        <v>36</v>
      </c>
      <c r="BE46" s="37" t="s">
        <v>36</v>
      </c>
      <c r="BF46" s="37" t="s">
        <v>36</v>
      </c>
      <c r="BG46" s="32" t="s">
        <v>36</v>
      </c>
      <c r="BH46" s="41" t="s">
        <v>36</v>
      </c>
      <c r="BI46" s="37" t="s">
        <v>36</v>
      </c>
      <c r="BJ46" s="37" t="s">
        <v>36</v>
      </c>
      <c r="BK46" s="37" t="s">
        <v>36</v>
      </c>
      <c r="BL46" s="32" t="s">
        <v>36</v>
      </c>
      <c r="BM46" s="41" t="s">
        <v>36</v>
      </c>
      <c r="BN46" s="37" t="s">
        <v>36</v>
      </c>
      <c r="BO46" s="37" t="s">
        <v>36</v>
      </c>
      <c r="BP46" s="37" t="s">
        <v>36</v>
      </c>
      <c r="BQ46" s="32" t="s">
        <v>36</v>
      </c>
      <c r="BR46" s="41" t="s">
        <v>36</v>
      </c>
      <c r="BS46" s="37" t="s">
        <v>36</v>
      </c>
      <c r="BT46" s="37" t="s">
        <v>36</v>
      </c>
      <c r="BU46" s="37" t="s">
        <v>36</v>
      </c>
      <c r="BV46" s="37" t="s">
        <v>36</v>
      </c>
      <c r="BW46" s="37" t="s">
        <v>36</v>
      </c>
      <c r="BX46" s="37" t="s">
        <v>36</v>
      </c>
      <c r="BY46" s="27" t="s">
        <v>36</v>
      </c>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302" customFormat="true" ht="15" customHeight="true" x14ac:dyDescent="0.2">
      <c r="A47" s="1051" t="s">
        <v>103</v>
      </c>
      <c r="B47" s="378" t="s">
        <v>102</v>
      </c>
      <c r="C47" s="57" t="s">
        <v>36</v>
      </c>
      <c r="D47" s="54" t="s">
        <v>36</v>
      </c>
      <c r="E47" s="54" t="s">
        <v>36</v>
      </c>
      <c r="F47" s="54" t="s">
        <v>36</v>
      </c>
      <c r="G47" s="51" t="s">
        <v>36</v>
      </c>
      <c r="H47" s="48" t="s">
        <v>36</v>
      </c>
      <c r="I47" s="54" t="s">
        <v>36</v>
      </c>
      <c r="J47" s="54" t="s">
        <v>36</v>
      </c>
      <c r="K47" s="54" t="s">
        <v>36</v>
      </c>
      <c r="L47" s="45" t="s">
        <v>36</v>
      </c>
      <c r="M47" s="57" t="s">
        <v>36</v>
      </c>
      <c r="N47" s="54" t="s">
        <v>36</v>
      </c>
      <c r="O47" s="54" t="s">
        <v>36</v>
      </c>
      <c r="P47" s="54" t="s">
        <v>36</v>
      </c>
      <c r="Q47" s="51" t="s">
        <v>36</v>
      </c>
      <c r="R47" s="48" t="s">
        <v>36</v>
      </c>
      <c r="S47" s="54" t="s">
        <v>36</v>
      </c>
      <c r="T47" s="54" t="s">
        <v>36</v>
      </c>
      <c r="U47" s="54" t="s">
        <v>36</v>
      </c>
      <c r="V47" s="54" t="s">
        <v>36</v>
      </c>
      <c r="W47" s="54" t="s">
        <v>36</v>
      </c>
      <c r="X47" s="54" t="s">
        <v>36</v>
      </c>
      <c r="Y47" s="45" t="s">
        <v>36</v>
      </c>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42"/>
      <c r="BA47" s="1039" t="s">
        <v>103</v>
      </c>
      <c r="BB47" s="583" t="s">
        <v>102</v>
      </c>
      <c r="BC47" s="41" t="s">
        <v>36</v>
      </c>
      <c r="BD47" s="37" t="s">
        <v>36</v>
      </c>
      <c r="BE47" s="37" t="s">
        <v>36</v>
      </c>
      <c r="BF47" s="37" t="s">
        <v>36</v>
      </c>
      <c r="BG47" s="32" t="s">
        <v>36</v>
      </c>
      <c r="BH47" s="41" t="s">
        <v>36</v>
      </c>
      <c r="BI47" s="37" t="s">
        <v>36</v>
      </c>
      <c r="BJ47" s="37" t="s">
        <v>36</v>
      </c>
      <c r="BK47" s="37" t="s">
        <v>36</v>
      </c>
      <c r="BL47" s="32" t="s">
        <v>36</v>
      </c>
      <c r="BM47" s="41" t="s">
        <v>36</v>
      </c>
      <c r="BN47" s="37" t="s">
        <v>36</v>
      </c>
      <c r="BO47" s="37" t="s">
        <v>36</v>
      </c>
      <c r="BP47" s="37" t="s">
        <v>36</v>
      </c>
      <c r="BQ47" s="32" t="s">
        <v>36</v>
      </c>
      <c r="BR47" s="41" t="s">
        <v>36</v>
      </c>
      <c r="BS47" s="37" t="s">
        <v>36</v>
      </c>
      <c r="BT47" s="37" t="s">
        <v>36</v>
      </c>
      <c r="BU47" s="37" t="s">
        <v>36</v>
      </c>
      <c r="BV47" s="37" t="s">
        <v>36</v>
      </c>
      <c r="BW47" s="37" t="s">
        <v>36</v>
      </c>
      <c r="BX47" s="37" t="s">
        <v>36</v>
      </c>
      <c r="BY47" s="27" t="s">
        <v>36</v>
      </c>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02" customFormat="true" ht="15" customHeight="true" x14ac:dyDescent="0.2">
      <c r="A48" s="1051"/>
      <c r="B48" s="378" t="s">
        <v>101</v>
      </c>
      <c r="C48" s="57" t="s">
        <v>36</v>
      </c>
      <c r="D48" s="54" t="s">
        <v>36</v>
      </c>
      <c r="E48" s="54" t="s">
        <v>36</v>
      </c>
      <c r="F48" s="54" t="s">
        <v>36</v>
      </c>
      <c r="G48" s="51" t="s">
        <v>36</v>
      </c>
      <c r="H48" s="48" t="s">
        <v>36</v>
      </c>
      <c r="I48" s="54" t="s">
        <v>36</v>
      </c>
      <c r="J48" s="54" t="s">
        <v>36</v>
      </c>
      <c r="K48" s="54" t="s">
        <v>36</v>
      </c>
      <c r="L48" s="45" t="s">
        <v>36</v>
      </c>
      <c r="M48" s="57" t="s">
        <v>36</v>
      </c>
      <c r="N48" s="54" t="s">
        <v>36</v>
      </c>
      <c r="O48" s="54" t="s">
        <v>36</v>
      </c>
      <c r="P48" s="54" t="s">
        <v>36</v>
      </c>
      <c r="Q48" s="51" t="s">
        <v>36</v>
      </c>
      <c r="R48" s="48" t="s">
        <v>36</v>
      </c>
      <c r="S48" s="54" t="s">
        <v>36</v>
      </c>
      <c r="T48" s="54" t="s">
        <v>36</v>
      </c>
      <c r="U48" s="54" t="s">
        <v>36</v>
      </c>
      <c r="V48" s="54" t="s">
        <v>36</v>
      </c>
      <c r="W48" s="54" t="s">
        <v>36</v>
      </c>
      <c r="X48" s="54" t="s">
        <v>36</v>
      </c>
      <c r="Y48" s="45" t="s">
        <v>36</v>
      </c>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42"/>
      <c r="BA48" s="1039"/>
      <c r="BB48" s="583" t="s">
        <v>101</v>
      </c>
      <c r="BC48" s="41" t="s">
        <v>36</v>
      </c>
      <c r="BD48" s="37" t="s">
        <v>36</v>
      </c>
      <c r="BE48" s="37" t="s">
        <v>36</v>
      </c>
      <c r="BF48" s="37" t="s">
        <v>36</v>
      </c>
      <c r="BG48" s="32" t="s">
        <v>36</v>
      </c>
      <c r="BH48" s="41" t="s">
        <v>36</v>
      </c>
      <c r="BI48" s="37" t="s">
        <v>36</v>
      </c>
      <c r="BJ48" s="37" t="s">
        <v>36</v>
      </c>
      <c r="BK48" s="37" t="s">
        <v>36</v>
      </c>
      <c r="BL48" s="32" t="s">
        <v>36</v>
      </c>
      <c r="BM48" s="41" t="s">
        <v>36</v>
      </c>
      <c r="BN48" s="37" t="s">
        <v>36</v>
      </c>
      <c r="BO48" s="37" t="s">
        <v>36</v>
      </c>
      <c r="BP48" s="37" t="s">
        <v>36</v>
      </c>
      <c r="BQ48" s="32" t="s">
        <v>36</v>
      </c>
      <c r="BR48" s="41" t="s">
        <v>36</v>
      </c>
      <c r="BS48" s="37" t="s">
        <v>36</v>
      </c>
      <c r="BT48" s="37" t="s">
        <v>36</v>
      </c>
      <c r="BU48" s="37" t="s">
        <v>36</v>
      </c>
      <c r="BV48" s="37" t="s">
        <v>36</v>
      </c>
      <c r="BW48" s="37" t="s">
        <v>36</v>
      </c>
      <c r="BX48" s="37" t="s">
        <v>36</v>
      </c>
      <c r="BY48" s="27" t="s">
        <v>36</v>
      </c>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02" customFormat="true" ht="15" customHeight="true" x14ac:dyDescent="0.2">
      <c r="A49" s="1051"/>
      <c r="B49" s="378" t="s">
        <v>69</v>
      </c>
      <c r="C49" s="57" t="s">
        <v>36</v>
      </c>
      <c r="D49" s="54" t="s">
        <v>36</v>
      </c>
      <c r="E49" s="54" t="s">
        <v>36</v>
      </c>
      <c r="F49" s="54" t="s">
        <v>36</v>
      </c>
      <c r="G49" s="51" t="s">
        <v>36</v>
      </c>
      <c r="H49" s="48" t="s">
        <v>36</v>
      </c>
      <c r="I49" s="54" t="s">
        <v>36</v>
      </c>
      <c r="J49" s="54" t="s">
        <v>36</v>
      </c>
      <c r="K49" s="54" t="s">
        <v>36</v>
      </c>
      <c r="L49" s="45" t="s">
        <v>36</v>
      </c>
      <c r="M49" s="57" t="s">
        <v>36</v>
      </c>
      <c r="N49" s="54" t="s">
        <v>36</v>
      </c>
      <c r="O49" s="54" t="s">
        <v>36</v>
      </c>
      <c r="P49" s="54" t="s">
        <v>36</v>
      </c>
      <c r="Q49" s="51" t="s">
        <v>36</v>
      </c>
      <c r="R49" s="48" t="s">
        <v>36</v>
      </c>
      <c r="S49" s="54" t="s">
        <v>36</v>
      </c>
      <c r="T49" s="54" t="s">
        <v>36</v>
      </c>
      <c r="U49" s="54" t="s">
        <v>36</v>
      </c>
      <c r="V49" s="54" t="s">
        <v>36</v>
      </c>
      <c r="W49" s="54" t="s">
        <v>36</v>
      </c>
      <c r="X49" s="54" t="s">
        <v>36</v>
      </c>
      <c r="Y49" s="45" t="s">
        <v>36</v>
      </c>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42"/>
      <c r="BA49" s="1039"/>
      <c r="BB49" s="583" t="s">
        <v>69</v>
      </c>
      <c r="BC49" s="41" t="s">
        <v>36</v>
      </c>
      <c r="BD49" s="37" t="s">
        <v>36</v>
      </c>
      <c r="BE49" s="37" t="s">
        <v>36</v>
      </c>
      <c r="BF49" s="37" t="s">
        <v>36</v>
      </c>
      <c r="BG49" s="32" t="s">
        <v>36</v>
      </c>
      <c r="BH49" s="41" t="s">
        <v>36</v>
      </c>
      <c r="BI49" s="37" t="s">
        <v>36</v>
      </c>
      <c r="BJ49" s="37" t="s">
        <v>36</v>
      </c>
      <c r="BK49" s="37" t="s">
        <v>36</v>
      </c>
      <c r="BL49" s="32" t="s">
        <v>36</v>
      </c>
      <c r="BM49" s="41" t="s">
        <v>36</v>
      </c>
      <c r="BN49" s="37" t="s">
        <v>36</v>
      </c>
      <c r="BO49" s="37" t="s">
        <v>36</v>
      </c>
      <c r="BP49" s="37" t="s">
        <v>36</v>
      </c>
      <c r="BQ49" s="32" t="s">
        <v>36</v>
      </c>
      <c r="BR49" s="41" t="s">
        <v>36</v>
      </c>
      <c r="BS49" s="37" t="s">
        <v>36</v>
      </c>
      <c r="BT49" s="37" t="s">
        <v>36</v>
      </c>
      <c r="BU49" s="37" t="s">
        <v>36</v>
      </c>
      <c r="BV49" s="37" t="s">
        <v>36</v>
      </c>
      <c r="BW49" s="37" t="s">
        <v>36</v>
      </c>
      <c r="BX49" s="37" t="s">
        <v>36</v>
      </c>
      <c r="BY49" s="27" t="s">
        <v>36</v>
      </c>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02" customFormat="true" ht="15" customHeight="true" x14ac:dyDescent="0.2">
      <c r="A50" s="1051" t="s">
        <v>104</v>
      </c>
      <c r="B50" s="378" t="s">
        <v>102</v>
      </c>
      <c r="C50" s="57" t="s">
        <v>36</v>
      </c>
      <c r="D50" s="54" t="s">
        <v>36</v>
      </c>
      <c r="E50" s="54" t="s">
        <v>36</v>
      </c>
      <c r="F50" s="54" t="s">
        <v>36</v>
      </c>
      <c r="G50" s="51" t="s">
        <v>36</v>
      </c>
      <c r="H50" s="48" t="s">
        <v>36</v>
      </c>
      <c r="I50" s="54" t="s">
        <v>36</v>
      </c>
      <c r="J50" s="54" t="s">
        <v>36</v>
      </c>
      <c r="K50" s="54" t="s">
        <v>36</v>
      </c>
      <c r="L50" s="45" t="s">
        <v>36</v>
      </c>
      <c r="M50" s="57" t="s">
        <v>36</v>
      </c>
      <c r="N50" s="54" t="s">
        <v>36</v>
      </c>
      <c r="O50" s="54" t="s">
        <v>36</v>
      </c>
      <c r="P50" s="54" t="s">
        <v>36</v>
      </c>
      <c r="Q50" s="51" t="s">
        <v>36</v>
      </c>
      <c r="R50" s="48" t="s">
        <v>36</v>
      </c>
      <c r="S50" s="54" t="s">
        <v>36</v>
      </c>
      <c r="T50" s="54" t="s">
        <v>36</v>
      </c>
      <c r="U50" s="54" t="s">
        <v>36</v>
      </c>
      <c r="V50" s="54" t="s">
        <v>36</v>
      </c>
      <c r="W50" s="54" t="s">
        <v>36</v>
      </c>
      <c r="X50" s="54" t="s">
        <v>36</v>
      </c>
      <c r="Y50" s="45" t="s">
        <v>36</v>
      </c>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42"/>
      <c r="BA50" s="1039" t="s">
        <v>104</v>
      </c>
      <c r="BB50" s="583" t="s">
        <v>102</v>
      </c>
      <c r="BC50" s="41" t="s">
        <v>36</v>
      </c>
      <c r="BD50" s="37" t="s">
        <v>36</v>
      </c>
      <c r="BE50" s="37" t="s">
        <v>36</v>
      </c>
      <c r="BF50" s="37" t="s">
        <v>36</v>
      </c>
      <c r="BG50" s="32" t="s">
        <v>36</v>
      </c>
      <c r="BH50" s="41" t="s">
        <v>36</v>
      </c>
      <c r="BI50" s="37" t="s">
        <v>36</v>
      </c>
      <c r="BJ50" s="37" t="s">
        <v>36</v>
      </c>
      <c r="BK50" s="37" t="s">
        <v>36</v>
      </c>
      <c r="BL50" s="32" t="s">
        <v>36</v>
      </c>
      <c r="BM50" s="41" t="s">
        <v>36</v>
      </c>
      <c r="BN50" s="37" t="s">
        <v>36</v>
      </c>
      <c r="BO50" s="37" t="s">
        <v>36</v>
      </c>
      <c r="BP50" s="37" t="s">
        <v>36</v>
      </c>
      <c r="BQ50" s="32" t="s">
        <v>36</v>
      </c>
      <c r="BR50" s="41" t="s">
        <v>36</v>
      </c>
      <c r="BS50" s="37" t="s">
        <v>36</v>
      </c>
      <c r="BT50" s="37" t="s">
        <v>36</v>
      </c>
      <c r="BU50" s="37" t="s">
        <v>36</v>
      </c>
      <c r="BV50" s="37" t="s">
        <v>36</v>
      </c>
      <c r="BW50" s="37" t="s">
        <v>36</v>
      </c>
      <c r="BX50" s="37" t="s">
        <v>36</v>
      </c>
      <c r="BY50" s="27" t="s">
        <v>36</v>
      </c>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02" customFormat="true" ht="15" customHeight="true" x14ac:dyDescent="0.2">
      <c r="A51" s="1051"/>
      <c r="B51" s="378" t="s">
        <v>101</v>
      </c>
      <c r="C51" s="57" t="s">
        <v>36</v>
      </c>
      <c r="D51" s="54" t="s">
        <v>36</v>
      </c>
      <c r="E51" s="54" t="s">
        <v>36</v>
      </c>
      <c r="F51" s="54" t="s">
        <v>36</v>
      </c>
      <c r="G51" s="51" t="s">
        <v>36</v>
      </c>
      <c r="H51" s="48" t="s">
        <v>36</v>
      </c>
      <c r="I51" s="54" t="s">
        <v>36</v>
      </c>
      <c r="J51" s="54" t="s">
        <v>36</v>
      </c>
      <c r="K51" s="54" t="s">
        <v>36</v>
      </c>
      <c r="L51" s="45" t="s">
        <v>36</v>
      </c>
      <c r="M51" s="57" t="s">
        <v>36</v>
      </c>
      <c r="N51" s="54" t="s">
        <v>36</v>
      </c>
      <c r="O51" s="54" t="s">
        <v>36</v>
      </c>
      <c r="P51" s="54" t="s">
        <v>36</v>
      </c>
      <c r="Q51" s="51" t="s">
        <v>36</v>
      </c>
      <c r="R51" s="48" t="s">
        <v>36</v>
      </c>
      <c r="S51" s="54" t="s">
        <v>36</v>
      </c>
      <c r="T51" s="54" t="s">
        <v>36</v>
      </c>
      <c r="U51" s="54" t="s">
        <v>36</v>
      </c>
      <c r="V51" s="54" t="s">
        <v>36</v>
      </c>
      <c r="W51" s="54" t="s">
        <v>36</v>
      </c>
      <c r="X51" s="54" t="s">
        <v>36</v>
      </c>
      <c r="Y51" s="45" t="s">
        <v>36</v>
      </c>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42"/>
      <c r="BA51" s="1039"/>
      <c r="BB51" s="583" t="s">
        <v>101</v>
      </c>
      <c r="BC51" s="41" t="s">
        <v>36</v>
      </c>
      <c r="BD51" s="37" t="s">
        <v>36</v>
      </c>
      <c r="BE51" s="37" t="s">
        <v>36</v>
      </c>
      <c r="BF51" s="37" t="s">
        <v>36</v>
      </c>
      <c r="BG51" s="32" t="s">
        <v>36</v>
      </c>
      <c r="BH51" s="41" t="s">
        <v>36</v>
      </c>
      <c r="BI51" s="37" t="s">
        <v>36</v>
      </c>
      <c r="BJ51" s="37" t="s">
        <v>36</v>
      </c>
      <c r="BK51" s="37" t="s">
        <v>36</v>
      </c>
      <c r="BL51" s="32" t="s">
        <v>36</v>
      </c>
      <c r="BM51" s="41" t="s">
        <v>36</v>
      </c>
      <c r="BN51" s="37" t="s">
        <v>36</v>
      </c>
      <c r="BO51" s="37" t="s">
        <v>36</v>
      </c>
      <c r="BP51" s="37" t="s">
        <v>36</v>
      </c>
      <c r="BQ51" s="32" t="s">
        <v>36</v>
      </c>
      <c r="BR51" s="41" t="s">
        <v>36</v>
      </c>
      <c r="BS51" s="37" t="s">
        <v>36</v>
      </c>
      <c r="BT51" s="37" t="s">
        <v>36</v>
      </c>
      <c r="BU51" s="37" t="s">
        <v>36</v>
      </c>
      <c r="BV51" s="37" t="s">
        <v>36</v>
      </c>
      <c r="BW51" s="37" t="s">
        <v>36</v>
      </c>
      <c r="BX51" s="37" t="s">
        <v>36</v>
      </c>
      <c r="BY51" s="27" t="s">
        <v>36</v>
      </c>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02" customFormat="true" ht="15" customHeight="true" x14ac:dyDescent="0.2">
      <c r="A52" s="1051"/>
      <c r="B52" s="378" t="s">
        <v>69</v>
      </c>
      <c r="C52" s="57" t="s">
        <v>36</v>
      </c>
      <c r="D52" s="54" t="s">
        <v>36</v>
      </c>
      <c r="E52" s="54" t="s">
        <v>36</v>
      </c>
      <c r="F52" s="54" t="s">
        <v>36</v>
      </c>
      <c r="G52" s="51" t="s">
        <v>36</v>
      </c>
      <c r="H52" s="48" t="s">
        <v>36</v>
      </c>
      <c r="I52" s="54" t="s">
        <v>36</v>
      </c>
      <c r="J52" s="54" t="s">
        <v>36</v>
      </c>
      <c r="K52" s="54" t="s">
        <v>36</v>
      </c>
      <c r="L52" s="45" t="s">
        <v>36</v>
      </c>
      <c r="M52" s="57" t="s">
        <v>36</v>
      </c>
      <c r="N52" s="54" t="s">
        <v>36</v>
      </c>
      <c r="O52" s="54" t="s">
        <v>36</v>
      </c>
      <c r="P52" s="54" t="s">
        <v>36</v>
      </c>
      <c r="Q52" s="51" t="s">
        <v>36</v>
      </c>
      <c r="R52" s="48" t="s">
        <v>36</v>
      </c>
      <c r="S52" s="54" t="s">
        <v>36</v>
      </c>
      <c r="T52" s="54" t="s">
        <v>36</v>
      </c>
      <c r="U52" s="54" t="s">
        <v>36</v>
      </c>
      <c r="V52" s="54" t="s">
        <v>36</v>
      </c>
      <c r="W52" s="54" t="s">
        <v>36</v>
      </c>
      <c r="X52" s="54" t="s">
        <v>36</v>
      </c>
      <c r="Y52" s="45" t="s">
        <v>36</v>
      </c>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42"/>
      <c r="BA52" s="1039"/>
      <c r="BB52" s="583" t="s">
        <v>69</v>
      </c>
      <c r="BC52" s="41" t="s">
        <v>36</v>
      </c>
      <c r="BD52" s="37" t="s">
        <v>36</v>
      </c>
      <c r="BE52" s="37" t="s">
        <v>36</v>
      </c>
      <c r="BF52" s="37" t="s">
        <v>36</v>
      </c>
      <c r="BG52" s="32" t="s">
        <v>36</v>
      </c>
      <c r="BH52" s="41" t="s">
        <v>36</v>
      </c>
      <c r="BI52" s="37" t="s">
        <v>36</v>
      </c>
      <c r="BJ52" s="37" t="s">
        <v>36</v>
      </c>
      <c r="BK52" s="37" t="s">
        <v>36</v>
      </c>
      <c r="BL52" s="32" t="s">
        <v>36</v>
      </c>
      <c r="BM52" s="41" t="s">
        <v>36</v>
      </c>
      <c r="BN52" s="37" t="s">
        <v>36</v>
      </c>
      <c r="BO52" s="37" t="s">
        <v>36</v>
      </c>
      <c r="BP52" s="37" t="s">
        <v>36</v>
      </c>
      <c r="BQ52" s="32" t="s">
        <v>36</v>
      </c>
      <c r="BR52" s="41" t="s">
        <v>36</v>
      </c>
      <c r="BS52" s="37" t="s">
        <v>36</v>
      </c>
      <c r="BT52" s="37" t="s">
        <v>36</v>
      </c>
      <c r="BU52" s="37" t="s">
        <v>36</v>
      </c>
      <c r="BV52" s="37" t="s">
        <v>36</v>
      </c>
      <c r="BW52" s="37" t="s">
        <v>36</v>
      </c>
      <c r="BX52" s="37" t="s">
        <v>36</v>
      </c>
      <c r="BY52" s="27" t="s">
        <v>36</v>
      </c>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02" customFormat="true" ht="15" customHeight="true" x14ac:dyDescent="0.2">
      <c r="A53" s="1051" t="s">
        <v>107</v>
      </c>
      <c r="B53" s="378" t="s">
        <v>102</v>
      </c>
      <c r="C53" s="57" t="s">
        <v>36</v>
      </c>
      <c r="D53" s="54" t="s">
        <v>36</v>
      </c>
      <c r="E53" s="54" t="s">
        <v>36</v>
      </c>
      <c r="F53" s="54" t="s">
        <v>36</v>
      </c>
      <c r="G53" s="51" t="s">
        <v>36</v>
      </c>
      <c r="H53" s="48" t="s">
        <v>36</v>
      </c>
      <c r="I53" s="54" t="s">
        <v>36</v>
      </c>
      <c r="J53" s="54" t="s">
        <v>36</v>
      </c>
      <c r="K53" s="54" t="s">
        <v>36</v>
      </c>
      <c r="L53" s="45" t="s">
        <v>36</v>
      </c>
      <c r="M53" s="57" t="s">
        <v>36</v>
      </c>
      <c r="N53" s="54" t="s">
        <v>36</v>
      </c>
      <c r="O53" s="54" t="s">
        <v>36</v>
      </c>
      <c r="P53" s="54" t="s">
        <v>36</v>
      </c>
      <c r="Q53" s="51" t="s">
        <v>36</v>
      </c>
      <c r="R53" s="48" t="s">
        <v>36</v>
      </c>
      <c r="S53" s="54" t="s">
        <v>36</v>
      </c>
      <c r="T53" s="54" t="s">
        <v>36</v>
      </c>
      <c r="U53" s="54" t="s">
        <v>36</v>
      </c>
      <c r="V53" s="54" t="s">
        <v>36</v>
      </c>
      <c r="W53" s="54" t="s">
        <v>36</v>
      </c>
      <c r="X53" s="54" t="s">
        <v>36</v>
      </c>
      <c r="Y53" s="45" t="s">
        <v>36</v>
      </c>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42"/>
      <c r="BA53" s="1039" t="s">
        <v>107</v>
      </c>
      <c r="BB53" s="583" t="s">
        <v>102</v>
      </c>
      <c r="BC53" s="41" t="s">
        <v>36</v>
      </c>
      <c r="BD53" s="37" t="s">
        <v>36</v>
      </c>
      <c r="BE53" s="37" t="s">
        <v>36</v>
      </c>
      <c r="BF53" s="37" t="s">
        <v>36</v>
      </c>
      <c r="BG53" s="32" t="s">
        <v>36</v>
      </c>
      <c r="BH53" s="41" t="s">
        <v>36</v>
      </c>
      <c r="BI53" s="37" t="s">
        <v>36</v>
      </c>
      <c r="BJ53" s="37" t="s">
        <v>36</v>
      </c>
      <c r="BK53" s="37" t="s">
        <v>36</v>
      </c>
      <c r="BL53" s="32" t="s">
        <v>36</v>
      </c>
      <c r="BM53" s="41" t="s">
        <v>36</v>
      </c>
      <c r="BN53" s="37" t="s">
        <v>36</v>
      </c>
      <c r="BO53" s="37" t="s">
        <v>36</v>
      </c>
      <c r="BP53" s="37" t="s">
        <v>36</v>
      </c>
      <c r="BQ53" s="32" t="s">
        <v>36</v>
      </c>
      <c r="BR53" s="41" t="s">
        <v>36</v>
      </c>
      <c r="BS53" s="37" t="s">
        <v>36</v>
      </c>
      <c r="BT53" s="37" t="s">
        <v>36</v>
      </c>
      <c r="BU53" s="37" t="s">
        <v>36</v>
      </c>
      <c r="BV53" s="37" t="s">
        <v>36</v>
      </c>
      <c r="BW53" s="37" t="s">
        <v>36</v>
      </c>
      <c r="BX53" s="37" t="s">
        <v>36</v>
      </c>
      <c r="BY53" s="27" t="s">
        <v>36</v>
      </c>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02" customFormat="true" ht="15" customHeight="true" x14ac:dyDescent="0.2">
      <c r="A54" s="1051"/>
      <c r="B54" s="378" t="s">
        <v>101</v>
      </c>
      <c r="C54" s="57" t="s">
        <v>36</v>
      </c>
      <c r="D54" s="54" t="s">
        <v>36</v>
      </c>
      <c r="E54" s="54" t="s">
        <v>36</v>
      </c>
      <c r="F54" s="54" t="s">
        <v>36</v>
      </c>
      <c r="G54" s="51" t="s">
        <v>36</v>
      </c>
      <c r="H54" s="48" t="s">
        <v>36</v>
      </c>
      <c r="I54" s="54" t="s">
        <v>36</v>
      </c>
      <c r="J54" s="54" t="s">
        <v>36</v>
      </c>
      <c r="K54" s="54" t="s">
        <v>36</v>
      </c>
      <c r="L54" s="45" t="s">
        <v>36</v>
      </c>
      <c r="M54" s="57" t="s">
        <v>36</v>
      </c>
      <c r="N54" s="54" t="s">
        <v>36</v>
      </c>
      <c r="O54" s="54" t="s">
        <v>36</v>
      </c>
      <c r="P54" s="54" t="s">
        <v>36</v>
      </c>
      <c r="Q54" s="51" t="s">
        <v>36</v>
      </c>
      <c r="R54" s="48" t="s">
        <v>36</v>
      </c>
      <c r="S54" s="54" t="s">
        <v>36</v>
      </c>
      <c r="T54" s="54" t="s">
        <v>36</v>
      </c>
      <c r="U54" s="54" t="s">
        <v>36</v>
      </c>
      <c r="V54" s="54" t="s">
        <v>36</v>
      </c>
      <c r="W54" s="54" t="s">
        <v>36</v>
      </c>
      <c r="X54" s="54" t="s">
        <v>36</v>
      </c>
      <c r="Y54" s="45" t="s">
        <v>36</v>
      </c>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42"/>
      <c r="BA54" s="1039"/>
      <c r="BB54" s="583" t="s">
        <v>101</v>
      </c>
      <c r="BC54" s="41" t="s">
        <v>36</v>
      </c>
      <c r="BD54" s="37" t="s">
        <v>36</v>
      </c>
      <c r="BE54" s="37" t="s">
        <v>36</v>
      </c>
      <c r="BF54" s="37" t="s">
        <v>36</v>
      </c>
      <c r="BG54" s="32" t="s">
        <v>36</v>
      </c>
      <c r="BH54" s="41" t="s">
        <v>36</v>
      </c>
      <c r="BI54" s="37" t="s">
        <v>36</v>
      </c>
      <c r="BJ54" s="37" t="s">
        <v>36</v>
      </c>
      <c r="BK54" s="37" t="s">
        <v>36</v>
      </c>
      <c r="BL54" s="32" t="s">
        <v>36</v>
      </c>
      <c r="BM54" s="41" t="s">
        <v>36</v>
      </c>
      <c r="BN54" s="37" t="s">
        <v>36</v>
      </c>
      <c r="BO54" s="37" t="s">
        <v>36</v>
      </c>
      <c r="BP54" s="37" t="s">
        <v>36</v>
      </c>
      <c r="BQ54" s="32" t="s">
        <v>36</v>
      </c>
      <c r="BR54" s="41" t="s">
        <v>36</v>
      </c>
      <c r="BS54" s="37" t="s">
        <v>36</v>
      </c>
      <c r="BT54" s="37" t="s">
        <v>36</v>
      </c>
      <c r="BU54" s="37" t="s">
        <v>36</v>
      </c>
      <c r="BV54" s="37" t="s">
        <v>36</v>
      </c>
      <c r="BW54" s="37" t="s">
        <v>36</v>
      </c>
      <c r="BX54" s="37" t="s">
        <v>36</v>
      </c>
      <c r="BY54" s="27" t="s">
        <v>36</v>
      </c>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02" customFormat="true" ht="15" customHeight="true" x14ac:dyDescent="0.2">
      <c r="A55" s="1052"/>
      <c r="B55" s="379" t="s">
        <v>69</v>
      </c>
      <c r="C55" s="56" t="s">
        <v>36</v>
      </c>
      <c r="D55" s="53" t="s">
        <v>36</v>
      </c>
      <c r="E55" s="53" t="s">
        <v>36</v>
      </c>
      <c r="F55" s="53" t="s">
        <v>36</v>
      </c>
      <c r="G55" s="50" t="s">
        <v>36</v>
      </c>
      <c r="H55" s="47" t="s">
        <v>36</v>
      </c>
      <c r="I55" s="53" t="s">
        <v>36</v>
      </c>
      <c r="J55" s="53" t="s">
        <v>36</v>
      </c>
      <c r="K55" s="53" t="s">
        <v>36</v>
      </c>
      <c r="L55" s="44" t="s">
        <v>36</v>
      </c>
      <c r="M55" s="56" t="s">
        <v>36</v>
      </c>
      <c r="N55" s="53" t="s">
        <v>36</v>
      </c>
      <c r="O55" s="53" t="s">
        <v>36</v>
      </c>
      <c r="P55" s="53" t="s">
        <v>36</v>
      </c>
      <c r="Q55" s="50" t="s">
        <v>36</v>
      </c>
      <c r="R55" s="12" t="s">
        <v>36</v>
      </c>
      <c r="S55" s="11" t="s">
        <v>36</v>
      </c>
      <c r="T55" s="11" t="s">
        <v>36</v>
      </c>
      <c r="U55" s="11" t="s">
        <v>36</v>
      </c>
      <c r="V55" s="11" t="s">
        <v>36</v>
      </c>
      <c r="W55" s="11" t="s">
        <v>36</v>
      </c>
      <c r="X55" s="11" t="s">
        <v>36</v>
      </c>
      <c r="Y55" s="7" t="s">
        <v>36</v>
      </c>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42"/>
      <c r="BA55" s="1040"/>
      <c r="BB55" s="584" t="s">
        <v>69</v>
      </c>
      <c r="BC55" s="39" t="s">
        <v>36</v>
      </c>
      <c r="BD55" s="35" t="s">
        <v>36</v>
      </c>
      <c r="BE55" s="35" t="s">
        <v>36</v>
      </c>
      <c r="BF55" s="35" t="s">
        <v>36</v>
      </c>
      <c r="BG55" s="30" t="s">
        <v>36</v>
      </c>
      <c r="BH55" s="39" t="s">
        <v>36</v>
      </c>
      <c r="BI55" s="35" t="s">
        <v>36</v>
      </c>
      <c r="BJ55" s="35" t="s">
        <v>36</v>
      </c>
      <c r="BK55" s="35" t="s">
        <v>36</v>
      </c>
      <c r="BL55" s="30" t="s">
        <v>36</v>
      </c>
      <c r="BM55" s="39" t="s">
        <v>36</v>
      </c>
      <c r="BN55" s="35" t="s">
        <v>36</v>
      </c>
      <c r="BO55" s="35" t="s">
        <v>36</v>
      </c>
      <c r="BP55" s="35" t="s">
        <v>36</v>
      </c>
      <c r="BQ55" s="30" t="s">
        <v>36</v>
      </c>
      <c r="BR55" s="10" t="s">
        <v>36</v>
      </c>
      <c r="BS55" s="9" t="s">
        <v>36</v>
      </c>
      <c r="BT55" s="9" t="s">
        <v>36</v>
      </c>
      <c r="BU55" s="9" t="s">
        <v>36</v>
      </c>
      <c r="BV55" s="9" t="s">
        <v>36</v>
      </c>
      <c r="BW55" s="9" t="s">
        <v>36</v>
      </c>
      <c r="BX55" s="9" t="s">
        <v>36</v>
      </c>
      <c r="BY55" s="9" t="s">
        <v>36</v>
      </c>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307" customFormat="true" ht="15" customHeight="true" x14ac:dyDescent="0.2">
      <c r="A56" s="304"/>
      <c r="B56" s="374"/>
      <c r="C56" s="1054" t="s">
        <v>116</v>
      </c>
      <c r="D56" s="1055"/>
      <c r="E56" s="1055"/>
      <c r="F56" s="1055"/>
      <c r="G56" s="1056"/>
      <c r="H56" s="1057" t="s">
        <v>39</v>
      </c>
      <c r="I56" s="1048"/>
      <c r="J56" s="1048"/>
      <c r="K56" s="1048"/>
      <c r="L56" s="1050"/>
      <c r="M56" s="1047" t="s">
        <v>38</v>
      </c>
      <c r="N56" s="1048"/>
      <c r="O56" s="1048"/>
      <c r="P56" s="1048"/>
      <c r="Q56" s="1050"/>
      <c r="R56" s="16" t="s">
        <v>144</v>
      </c>
      <c r="S56" s="426"/>
      <c r="T56" s="426"/>
      <c r="U56" s="426"/>
      <c r="V56" s="426"/>
      <c r="W56" s="426"/>
      <c r="X56" s="426"/>
      <c r="Y56" s="426"/>
      <c r="Z56" s="437"/>
      <c r="AA56" s="437"/>
      <c r="AB56" s="437"/>
      <c r="AC56" s="437"/>
      <c r="AD56" s="437"/>
      <c r="AE56" s="437"/>
      <c r="AF56" s="437"/>
      <c r="AG56" s="437"/>
      <c r="AH56" s="437"/>
      <c r="AI56" s="437"/>
      <c r="AJ56" s="437"/>
      <c r="AK56" s="437"/>
      <c r="AL56" s="437"/>
      <c r="AM56" s="437"/>
      <c r="AN56" s="437"/>
      <c r="AO56" s="437"/>
      <c r="AP56" s="437"/>
      <c r="AQ56" s="437"/>
      <c r="AR56" s="437"/>
      <c r="AS56" s="437"/>
      <c r="AT56" s="437"/>
      <c r="AU56" s="437"/>
      <c r="AV56" s="437"/>
      <c r="AW56" s="437"/>
      <c r="AX56" s="437"/>
      <c r="AY56" s="437"/>
      <c r="AZ56" s="800"/>
      <c r="BA56" s="344" t="s">
        <v>132</v>
      </c>
      <c r="BB56" s="287" t="s">
        <v>97</v>
      </c>
      <c r="BC56" s="1047" t="s">
        <v>116</v>
      </c>
      <c r="BD56" s="1048"/>
      <c r="BE56" s="1048"/>
      <c r="BF56" s="1048"/>
      <c r="BG56" s="1049"/>
      <c r="BH56" s="1047" t="s">
        <v>39</v>
      </c>
      <c r="BI56" s="1048"/>
      <c r="BJ56" s="1048"/>
      <c r="BK56" s="1048"/>
      <c r="BL56" s="1049"/>
      <c r="BM56" s="1047" t="s">
        <v>38</v>
      </c>
      <c r="BN56" s="1048"/>
      <c r="BO56" s="1048"/>
      <c r="BP56" s="1048"/>
      <c r="BQ56" s="1050"/>
      <c r="BR56" s="15" t="s">
        <v>144</v>
      </c>
      <c r="BS56" s="426"/>
      <c r="BT56" s="426"/>
      <c r="BU56" s="426"/>
      <c r="BV56" s="426"/>
      <c r="BW56" s="426"/>
      <c r="BX56" s="426"/>
      <c r="BY56" s="426"/>
      <c r="BZ56" s="342"/>
      <c r="CA56" s="342"/>
      <c r="CB56" s="342"/>
      <c r="CC56" s="342"/>
      <c r="CD56" s="342"/>
      <c r="CE56" s="342"/>
      <c r="CF56" s="342"/>
      <c r="CG56" s="342"/>
      <c r="CH56" s="342"/>
      <c r="CI56" s="342"/>
      <c r="CJ56" s="342"/>
      <c r="CK56" s="342"/>
      <c r="CL56" s="342"/>
      <c r="CM56" s="342"/>
      <c r="CN56" s="342"/>
      <c r="CO56" s="342"/>
      <c r="CP56" s="342"/>
      <c r="CQ56" s="342"/>
      <c r="CR56" s="342"/>
      <c r="CS56" s="342"/>
      <c r="CT56" s="342"/>
      <c r="CU56" s="342"/>
      <c r="CV56" s="342"/>
      <c r="CW56" s="342"/>
      <c r="CX56" s="342"/>
      <c r="CY56" s="342"/>
      <c r="CZ56" s="342"/>
    </row>
    <row r="57" s="307" customFormat="true" ht="12.75" x14ac:dyDescent="0.2">
      <c r="A57" s="329" t="s">
        <v>70</v>
      </c>
      <c r="B57" s="374"/>
      <c r="C57" s="417" t="s">
        <v>0</v>
      </c>
      <c r="D57" s="590" t="s">
        <v>1</v>
      </c>
      <c r="E57" s="590" t="s">
        <v>2</v>
      </c>
      <c r="F57" s="590" t="s">
        <v>3</v>
      </c>
      <c r="G57" s="591" t="s">
        <v>4</v>
      </c>
      <c r="H57" s="380" t="s">
        <v>0</v>
      </c>
      <c r="I57" s="592" t="s">
        <v>1</v>
      </c>
      <c r="J57" s="592" t="s">
        <v>2</v>
      </c>
      <c r="K57" s="592" t="s">
        <v>3</v>
      </c>
      <c r="L57" s="593" t="s">
        <v>4</v>
      </c>
      <c r="M57" s="381" t="s">
        <v>0</v>
      </c>
      <c r="N57" s="592" t="s">
        <v>1</v>
      </c>
      <c r="O57" s="592" t="s">
        <v>2</v>
      </c>
      <c r="P57" s="592" t="s">
        <v>3</v>
      </c>
      <c r="Q57" s="588" t="s">
        <v>4</v>
      </c>
      <c r="R57" s="380" t="s">
        <v>240</v>
      </c>
      <c r="S57" s="592" t="s">
        <v>241</v>
      </c>
      <c r="T57" s="592" t="s">
        <v>242</v>
      </c>
      <c r="U57" s="592" t="s">
        <v>243</v>
      </c>
      <c r="V57" s="592" t="s">
        <v>244</v>
      </c>
      <c r="W57" s="592" t="s">
        <v>245</v>
      </c>
      <c r="X57" s="592" t="s">
        <v>246</v>
      </c>
      <c r="Y57" s="593" t="s">
        <v>247</v>
      </c>
      <c r="Z57" s="437"/>
      <c r="AA57" s="437"/>
      <c r="AB57" s="437"/>
      <c r="AC57" s="437"/>
      <c r="AD57" s="437"/>
      <c r="AE57" s="437"/>
      <c r="AF57" s="437"/>
      <c r="AG57" s="437"/>
      <c r="AH57" s="437"/>
      <c r="AI57" s="437"/>
      <c r="AJ57" s="437"/>
      <c r="AK57" s="437"/>
      <c r="AL57" s="437"/>
      <c r="AM57" s="437"/>
      <c r="AN57" s="437"/>
      <c r="AO57" s="437"/>
      <c r="AP57" s="437"/>
      <c r="AQ57" s="437"/>
      <c r="AR57" s="437"/>
      <c r="AS57" s="437"/>
      <c r="AT57" s="437"/>
      <c r="AU57" s="437"/>
      <c r="AV57" s="437"/>
      <c r="AW57" s="437"/>
      <c r="AX57" s="437"/>
      <c r="AY57" s="437"/>
      <c r="AZ57" s="800"/>
      <c r="BA57" s="329" t="s">
        <v>121</v>
      </c>
      <c r="BB57" s="328"/>
      <c r="BC57" s="455" t="s">
        <v>0</v>
      </c>
      <c r="BD57" s="326" t="s">
        <v>1</v>
      </c>
      <c r="BE57" s="326" t="s">
        <v>2</v>
      </c>
      <c r="BF57" s="326" t="s">
        <v>3</v>
      </c>
      <c r="BG57" s="456" t="s">
        <v>4</v>
      </c>
      <c r="BH57" s="455" t="s">
        <v>0</v>
      </c>
      <c r="BI57" s="326" t="s">
        <v>1</v>
      </c>
      <c r="BJ57" s="326" t="s">
        <v>2</v>
      </c>
      <c r="BK57" s="326" t="s">
        <v>3</v>
      </c>
      <c r="BL57" s="456" t="s">
        <v>4</v>
      </c>
      <c r="BM57" s="455" t="s">
        <v>0</v>
      </c>
      <c r="BN57" s="326" t="s">
        <v>1</v>
      </c>
      <c r="BO57" s="326" t="s">
        <v>2</v>
      </c>
      <c r="BP57" s="326" t="s">
        <v>3</v>
      </c>
      <c r="BQ57" s="456" t="s">
        <v>4</v>
      </c>
      <c r="BR57" s="455" t="s">
        <v>240</v>
      </c>
      <c r="BS57" s="326" t="s">
        <v>241</v>
      </c>
      <c r="BT57" s="326" t="s">
        <v>242</v>
      </c>
      <c r="BU57" s="326" t="s">
        <v>243</v>
      </c>
      <c r="BV57" s="326" t="s">
        <v>244</v>
      </c>
      <c r="BW57" s="326" t="s">
        <v>245</v>
      </c>
      <c r="BX57" s="326" t="s">
        <v>246</v>
      </c>
      <c r="BY57" s="327" t="s">
        <v>247</v>
      </c>
      <c r="BZ57" s="803"/>
      <c r="CA57" s="803"/>
      <c r="CB57" s="803"/>
      <c r="CC57" s="803"/>
      <c r="CD57" s="803"/>
      <c r="CE57" s="803"/>
      <c r="CF57" s="803"/>
      <c r="CG57" s="803"/>
      <c r="CH57" s="803"/>
      <c r="CI57" s="803"/>
      <c r="CJ57" s="803"/>
      <c r="CK57" s="803"/>
      <c r="CL57" s="803"/>
      <c r="CM57" s="803"/>
      <c r="CN57" s="803"/>
      <c r="CO57" s="803"/>
      <c r="CP57" s="803"/>
      <c r="CQ57" s="803"/>
      <c r="CR57" s="803"/>
      <c r="CS57" s="803"/>
      <c r="CT57" s="803"/>
      <c r="CU57" s="803"/>
      <c r="CV57" s="803"/>
      <c r="CW57" s="803"/>
      <c r="CX57" s="803"/>
      <c r="CY57" s="803"/>
      <c r="CZ57" s="803"/>
    </row>
    <row r="58" s="307" customFormat="true" ht="15" customHeight="true" x14ac:dyDescent="0.2">
      <c r="A58" s="1053" t="s">
        <v>248</v>
      </c>
      <c r="B58" s="377" t="s">
        <v>249</v>
      </c>
      <c r="C58" s="118">
        <v>0</v>
      </c>
      <c r="D58" s="117">
        <v>4.3015085822726937E-2</v>
      </c>
      <c r="E58" s="117">
        <v>0.26054919941934879</v>
      </c>
      <c r="F58" s="117">
        <v>2.0006781954718202</v>
      </c>
      <c r="G58" s="116">
        <v>19.80160029566321</v>
      </c>
      <c r="H58" s="115">
        <v>0</v>
      </c>
      <c r="I58" s="117">
        <v>1.1800519128957485</v>
      </c>
      <c r="J58" s="117">
        <v>3.1954268063264504</v>
      </c>
      <c r="K58" s="117">
        <v>10.802188987021136</v>
      </c>
      <c r="L58" s="114">
        <v>31.582781220875038</v>
      </c>
      <c r="M58" s="118">
        <v>0</v>
      </c>
      <c r="N58" s="117">
        <v>0</v>
      </c>
      <c r="O58" s="117">
        <v>3.9341987948529979E-2</v>
      </c>
      <c r="P58" s="117">
        <v>0.25312882296563666</v>
      </c>
      <c r="Q58" s="116">
        <v>0.32810568912572613</v>
      </c>
      <c r="R58" s="115">
        <v>11.160247413251509</v>
      </c>
      <c r="S58" s="117">
        <v>0.33674760224658057</v>
      </c>
      <c r="T58" s="117">
        <v>1.3477213118160063</v>
      </c>
      <c r="U58" s="117">
        <v>0.15859690837388241</v>
      </c>
      <c r="V58" s="117">
        <v>17.359150002888732</v>
      </c>
      <c r="W58" s="117">
        <v>9.1492818151674968E-2</v>
      </c>
      <c r="X58" s="117">
        <v>0</v>
      </c>
      <c r="Y58" s="114">
        <v>0.12880830077836039</v>
      </c>
      <c r="Z58" s="437"/>
      <c r="AA58" s="437"/>
      <c r="AB58" s="437"/>
      <c r="AC58" s="437"/>
      <c r="AD58" s="437"/>
      <c r="AE58" s="437"/>
      <c r="AF58" s="437"/>
      <c r="AG58" s="437"/>
      <c r="AH58" s="437"/>
      <c r="AI58" s="437"/>
      <c r="AJ58" s="437"/>
      <c r="AK58" s="437"/>
      <c r="AL58" s="437"/>
      <c r="AM58" s="437"/>
      <c r="AN58" s="437"/>
      <c r="AO58" s="437"/>
      <c r="AP58" s="437"/>
      <c r="AQ58" s="437"/>
      <c r="AR58" s="437"/>
      <c r="AS58" s="437"/>
      <c r="AT58" s="437"/>
      <c r="AU58" s="437"/>
      <c r="AV58" s="437"/>
      <c r="AW58" s="437"/>
      <c r="AX58" s="437"/>
      <c r="AY58" s="437"/>
      <c r="AZ58" s="800"/>
      <c r="BA58" s="589"/>
      <c r="BB58" s="585"/>
      <c r="BC58" s="444"/>
      <c r="BD58" s="430"/>
      <c r="BE58" s="430"/>
      <c r="BF58" s="430"/>
      <c r="BG58" s="445"/>
      <c r="BH58" s="444"/>
      <c r="BI58" s="430"/>
      <c r="BJ58" s="430"/>
      <c r="BK58" s="430"/>
      <c r="BL58" s="445"/>
      <c r="BM58" s="444"/>
      <c r="BN58" s="430"/>
      <c r="BO58" s="430"/>
      <c r="BP58" s="430"/>
      <c r="BQ58" s="445"/>
      <c r="BR58" s="444"/>
      <c r="BS58" s="430"/>
      <c r="BT58" s="430"/>
      <c r="BU58" s="430"/>
      <c r="BV58" s="430"/>
      <c r="BW58" s="430"/>
      <c r="BX58" s="430"/>
      <c r="BY58" s="431"/>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307" customFormat="true" ht="15" customHeight="true" x14ac:dyDescent="0.2">
      <c r="A59" s="1051"/>
      <c r="B59" s="378" t="s">
        <v>250</v>
      </c>
      <c r="C59" s="113">
        <v>0.38987195286037696</v>
      </c>
      <c r="D59" s="112">
        <v>2.4636305196046133</v>
      </c>
      <c r="E59" s="112">
        <v>13.84506901309919</v>
      </c>
      <c r="F59" s="112">
        <v>26.430210056518654</v>
      </c>
      <c r="G59" s="111">
        <v>51.371812826951398</v>
      </c>
      <c r="H59" s="110">
        <v>9.8479620492339315</v>
      </c>
      <c r="I59" s="112">
        <v>24.55979434930957</v>
      </c>
      <c r="J59" s="112">
        <v>38.383443220505825</v>
      </c>
      <c r="K59" s="112">
        <v>56.939026427908189</v>
      </c>
      <c r="L59" s="109">
        <v>56.771885085000221</v>
      </c>
      <c r="M59" s="113">
        <v>0.19817534980438303</v>
      </c>
      <c r="N59" s="112">
        <v>3.8330531395340199E-2</v>
      </c>
      <c r="O59" s="112">
        <v>1.0262775041796082</v>
      </c>
      <c r="P59" s="112">
        <v>4.4545046246193563</v>
      </c>
      <c r="Q59" s="111">
        <v>8.5184550553284062</v>
      </c>
      <c r="R59" s="110">
        <v>79.534330693738809</v>
      </c>
      <c r="S59" s="112">
        <v>5.4499289084436509</v>
      </c>
      <c r="T59" s="112">
        <v>15.835659803056638</v>
      </c>
      <c r="U59" s="112">
        <v>4.5957397333097294</v>
      </c>
      <c r="V59" s="112">
        <v>45.119370854155875</v>
      </c>
      <c r="W59" s="112">
        <v>9.0379379638388535</v>
      </c>
      <c r="X59" s="112">
        <v>2.1295213508325874</v>
      </c>
      <c r="Y59" s="109">
        <v>7.1231843234187897</v>
      </c>
      <c r="Z59" s="437"/>
      <c r="AA59" s="437"/>
      <c r="AB59" s="437"/>
      <c r="AC59" s="437"/>
      <c r="AD59" s="437"/>
      <c r="AE59" s="437"/>
      <c r="AF59" s="437"/>
      <c r="AG59" s="437"/>
      <c r="AH59" s="437"/>
      <c r="AI59" s="437"/>
      <c r="AJ59" s="437"/>
      <c r="AK59" s="437"/>
      <c r="AL59" s="437"/>
      <c r="AM59" s="437"/>
      <c r="AN59" s="437"/>
      <c r="AO59" s="437"/>
      <c r="AP59" s="437"/>
      <c r="AQ59" s="437"/>
      <c r="AR59" s="437"/>
      <c r="AS59" s="437"/>
      <c r="AT59" s="437"/>
      <c r="AU59" s="437"/>
      <c r="AV59" s="437"/>
      <c r="AW59" s="437"/>
      <c r="AX59" s="437"/>
      <c r="AY59" s="437"/>
      <c r="AZ59" s="800"/>
      <c r="BA59" s="802"/>
      <c r="BB59" s="583"/>
      <c r="BC59" s="447"/>
      <c r="BD59" s="434"/>
      <c r="BE59" s="434"/>
      <c r="BF59" s="434"/>
      <c r="BG59" s="451"/>
      <c r="BH59" s="447"/>
      <c r="BI59" s="434"/>
      <c r="BJ59" s="434"/>
      <c r="BK59" s="434"/>
      <c r="BL59" s="451"/>
      <c r="BM59" s="447"/>
      <c r="BN59" s="434"/>
      <c r="BO59" s="434"/>
      <c r="BP59" s="434"/>
      <c r="BQ59" s="451"/>
      <c r="BR59" s="447"/>
      <c r="BS59" s="434"/>
      <c r="BT59" s="434"/>
      <c r="BU59" s="434"/>
      <c r="BV59" s="434"/>
      <c r="BW59" s="434"/>
      <c r="BX59" s="434"/>
      <c r="BY59" s="435"/>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307" customFormat="true" ht="15" customHeight="true" x14ac:dyDescent="0.2">
      <c r="A60" s="1051"/>
      <c r="B60" s="378" t="s">
        <v>348</v>
      </c>
      <c r="C60" s="113">
        <v>1.3361432232990405</v>
      </c>
      <c r="D60" s="112">
        <v>4.5527450490615706</v>
      </c>
      <c r="E60" s="112">
        <v>10.834764635788902</v>
      </c>
      <c r="F60" s="112">
        <v>10.259510615934028</v>
      </c>
      <c r="G60" s="111">
        <v>5.969007029400859</v>
      </c>
      <c r="H60" s="110">
        <v>19.311939391504279</v>
      </c>
      <c r="I60" s="112">
        <v>20.311345750116232</v>
      </c>
      <c r="J60" s="112">
        <v>14.371560579761208</v>
      </c>
      <c r="K60" s="112">
        <v>10.249601328143644</v>
      </c>
      <c r="L60" s="109">
        <v>2.6159263603798983</v>
      </c>
      <c r="M60" s="113">
        <v>0.2761653613280653</v>
      </c>
      <c r="N60" s="112">
        <v>0.59755183112290811</v>
      </c>
      <c r="O60" s="112">
        <v>0.54887111981123071</v>
      </c>
      <c r="P60" s="112">
        <v>1.0732579926053734</v>
      </c>
      <c r="Q60" s="111">
        <v>0.86692024882881957</v>
      </c>
      <c r="R60" s="110">
        <v>9.3054218930097168</v>
      </c>
      <c r="S60" s="112">
        <v>0.66596711849315149</v>
      </c>
      <c r="T60" s="112">
        <v>6.6770340381942628</v>
      </c>
      <c r="U60" s="112">
        <v>2.1440022980441875</v>
      </c>
      <c r="V60" s="112">
        <v>18.133838785062935</v>
      </c>
      <c r="W60" s="112">
        <v>1.9129626740456489</v>
      </c>
      <c r="X60" s="112">
        <v>0.63647171805375091</v>
      </c>
      <c r="Y60" s="109">
        <v>1.0848943307133736</v>
      </c>
      <c r="Z60" s="437"/>
      <c r="AA60" s="437"/>
      <c r="AB60" s="437"/>
      <c r="AC60" s="437"/>
      <c r="AD60" s="437"/>
      <c r="AE60" s="437"/>
      <c r="AF60" s="437"/>
      <c r="AG60" s="437"/>
      <c r="AH60" s="437"/>
      <c r="AI60" s="437"/>
      <c r="AJ60" s="437"/>
      <c r="AK60" s="437"/>
      <c r="AL60" s="437"/>
      <c r="AM60" s="437"/>
      <c r="AN60" s="437"/>
      <c r="AO60" s="437"/>
      <c r="AP60" s="437"/>
      <c r="AQ60" s="437"/>
      <c r="AR60" s="437"/>
      <c r="AS60" s="437"/>
      <c r="AT60" s="437"/>
      <c r="AU60" s="437"/>
      <c r="AV60" s="437"/>
      <c r="AW60" s="437"/>
      <c r="AX60" s="437"/>
      <c r="AY60" s="437"/>
      <c r="AZ60" s="800"/>
      <c r="BA60" s="802"/>
      <c r="BB60" s="583"/>
      <c r="BC60" s="447"/>
      <c r="BD60" s="434"/>
      <c r="BE60" s="434"/>
      <c r="BF60" s="434"/>
      <c r="BG60" s="451"/>
      <c r="BH60" s="447"/>
      <c r="BI60" s="434"/>
      <c r="BJ60" s="434"/>
      <c r="BK60" s="434"/>
      <c r="BL60" s="451"/>
      <c r="BM60" s="447"/>
      <c r="BN60" s="434"/>
      <c r="BO60" s="434"/>
      <c r="BP60" s="434"/>
      <c r="BQ60" s="451"/>
      <c r="BR60" s="447"/>
      <c r="BS60" s="434"/>
      <c r="BT60" s="434"/>
      <c r="BU60" s="434"/>
      <c r="BV60" s="434"/>
      <c r="BW60" s="434"/>
      <c r="BX60" s="434"/>
      <c r="BY60" s="435"/>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307" customFormat="true" ht="15" customHeight="true" x14ac:dyDescent="0.2">
      <c r="A61" s="1051"/>
      <c r="B61" s="378" t="s">
        <v>251</v>
      </c>
      <c r="C61" s="113">
        <v>31.970401996434255</v>
      </c>
      <c r="D61" s="112">
        <v>44.751303935487563</v>
      </c>
      <c r="E61" s="112">
        <v>44.034956642578663</v>
      </c>
      <c r="F61" s="112">
        <v>38.97379564005783</v>
      </c>
      <c r="G61" s="111">
        <v>14.790768621363329</v>
      </c>
      <c r="H61" s="110">
        <v>52.086751847864278</v>
      </c>
      <c r="I61" s="112">
        <v>40.407042524402712</v>
      </c>
      <c r="J61" s="112">
        <v>34.22457636732166</v>
      </c>
      <c r="K61" s="112">
        <v>15.800747120835057</v>
      </c>
      <c r="L61" s="109">
        <v>6.2383263070077293</v>
      </c>
      <c r="M61" s="113">
        <v>28.43019720522441</v>
      </c>
      <c r="N61" s="112">
        <v>35.139475256394434</v>
      </c>
      <c r="O61" s="112">
        <v>39.00691956072469</v>
      </c>
      <c r="P61" s="112">
        <v>44.066848463983234</v>
      </c>
      <c r="Q61" s="111">
        <v>50.353979273442597</v>
      </c>
      <c r="R61" s="110">
        <v>0</v>
      </c>
      <c r="S61" s="112">
        <v>44.11593271114296</v>
      </c>
      <c r="T61" s="112">
        <v>39.74099520340306</v>
      </c>
      <c r="U61" s="112">
        <v>29.665117038192694</v>
      </c>
      <c r="V61" s="112">
        <v>18.342825459366516</v>
      </c>
      <c r="W61" s="112">
        <v>51.188706568504173</v>
      </c>
      <c r="X61" s="112">
        <v>18.142395201059109</v>
      </c>
      <c r="Y61" s="109">
        <v>46.576754290580062</v>
      </c>
      <c r="Z61" s="437"/>
      <c r="AA61" s="437"/>
      <c r="AB61" s="437"/>
      <c r="AC61" s="437"/>
      <c r="AD61" s="437"/>
      <c r="AE61" s="437"/>
      <c r="AF61" s="437"/>
      <c r="AG61" s="437"/>
      <c r="AH61" s="437"/>
      <c r="AI61" s="437"/>
      <c r="AJ61" s="437"/>
      <c r="AK61" s="437"/>
      <c r="AL61" s="437"/>
      <c r="AM61" s="437"/>
      <c r="AN61" s="437"/>
      <c r="AO61" s="437"/>
      <c r="AP61" s="437"/>
      <c r="AQ61" s="437"/>
      <c r="AR61" s="437"/>
      <c r="AS61" s="437"/>
      <c r="AT61" s="437"/>
      <c r="AU61" s="437"/>
      <c r="AV61" s="437"/>
      <c r="AW61" s="437"/>
      <c r="AX61" s="437"/>
      <c r="AY61" s="437"/>
      <c r="AZ61" s="800"/>
      <c r="BA61" s="802"/>
      <c r="BB61" s="583"/>
      <c r="BC61" s="447"/>
      <c r="BD61" s="434"/>
      <c r="BE61" s="434"/>
      <c r="BF61" s="434"/>
      <c r="BG61" s="451"/>
      <c r="BH61" s="447"/>
      <c r="BI61" s="434"/>
      <c r="BJ61" s="434"/>
      <c r="BK61" s="434"/>
      <c r="BL61" s="451"/>
      <c r="BM61" s="447"/>
      <c r="BN61" s="434"/>
      <c r="BO61" s="434"/>
      <c r="BP61" s="434"/>
      <c r="BQ61" s="451"/>
      <c r="BR61" s="447"/>
      <c r="BS61" s="434"/>
      <c r="BT61" s="434"/>
      <c r="BU61" s="434"/>
      <c r="BV61" s="434"/>
      <c r="BW61" s="434"/>
      <c r="BX61" s="434"/>
      <c r="BY61" s="435"/>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307" customFormat="true" ht="15" customHeight="true" x14ac:dyDescent="0.2">
      <c r="A62" s="1051"/>
      <c r="B62" s="378" t="s">
        <v>252</v>
      </c>
      <c r="C62" s="113">
        <v>30.634387958035568</v>
      </c>
      <c r="D62" s="112">
        <v>21.129651549407697</v>
      </c>
      <c r="E62" s="112">
        <v>10.367710470316903</v>
      </c>
      <c r="F62" s="112">
        <v>7.935427419154613</v>
      </c>
      <c r="G62" s="111">
        <v>3.6836199641240572</v>
      </c>
      <c r="H62" s="110">
        <v>3.2009577150970818</v>
      </c>
      <c r="I62" s="112">
        <v>1.566329012807649</v>
      </c>
      <c r="J62" s="112">
        <v>1.1332369295007876</v>
      </c>
      <c r="K62" s="112">
        <v>1.1230934995687309</v>
      </c>
      <c r="L62" s="109">
        <v>0.21525577449085356</v>
      </c>
      <c r="M62" s="113">
        <v>32.531811594186408</v>
      </c>
      <c r="N62" s="112">
        <v>29.469297486979212</v>
      </c>
      <c r="O62" s="112">
        <v>29.567004174464952</v>
      </c>
      <c r="P62" s="112">
        <v>19.707473058882201</v>
      </c>
      <c r="Q62" s="111">
        <v>20.496369407266762</v>
      </c>
      <c r="R62" s="110">
        <v>0</v>
      </c>
      <c r="S62" s="112">
        <v>28.916085386860395</v>
      </c>
      <c r="T62" s="112">
        <v>5.8963847556853448</v>
      </c>
      <c r="U62" s="112">
        <v>31.074817284293516</v>
      </c>
      <c r="V62" s="112">
        <v>0.1809127715139997</v>
      </c>
      <c r="W62" s="112">
        <v>16.785778237549735</v>
      </c>
      <c r="X62" s="112">
        <v>50.322544327883278</v>
      </c>
      <c r="Y62" s="109">
        <v>19.892966848753105</v>
      </c>
      <c r="Z62" s="437"/>
      <c r="AA62" s="437"/>
      <c r="AB62" s="437"/>
      <c r="AC62" s="437"/>
      <c r="AD62" s="437"/>
      <c r="AE62" s="437"/>
      <c r="AF62" s="437"/>
      <c r="AG62" s="437"/>
      <c r="AH62" s="437"/>
      <c r="AI62" s="437"/>
      <c r="AJ62" s="437"/>
      <c r="AK62" s="437"/>
      <c r="AL62" s="437"/>
      <c r="AM62" s="437"/>
      <c r="AN62" s="437"/>
      <c r="AO62" s="437"/>
      <c r="AP62" s="437"/>
      <c r="AQ62" s="437"/>
      <c r="AR62" s="437"/>
      <c r="AS62" s="437"/>
      <c r="AT62" s="437"/>
      <c r="AU62" s="437"/>
      <c r="AV62" s="437"/>
      <c r="AW62" s="437"/>
      <c r="AX62" s="437"/>
      <c r="AY62" s="437"/>
      <c r="AZ62" s="800"/>
      <c r="BA62" s="802"/>
      <c r="BB62" s="583"/>
      <c r="BC62" s="447"/>
      <c r="BD62" s="434"/>
      <c r="BE62" s="434"/>
      <c r="BF62" s="434"/>
      <c r="BG62" s="451"/>
      <c r="BH62" s="447"/>
      <c r="BI62" s="434"/>
      <c r="BJ62" s="434"/>
      <c r="BK62" s="434"/>
      <c r="BL62" s="451"/>
      <c r="BM62" s="447"/>
      <c r="BN62" s="434"/>
      <c r="BO62" s="434"/>
      <c r="BP62" s="434"/>
      <c r="BQ62" s="451"/>
      <c r="BR62" s="447"/>
      <c r="BS62" s="434"/>
      <c r="BT62" s="434"/>
      <c r="BU62" s="434"/>
      <c r="BV62" s="434"/>
      <c r="BW62" s="434"/>
      <c r="BX62" s="434"/>
      <c r="BY62" s="435"/>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307" customFormat="true" ht="15" customHeight="true" x14ac:dyDescent="0.2">
      <c r="A63" s="1051"/>
      <c r="B63" s="378" t="s">
        <v>253</v>
      </c>
      <c r="C63" s="113">
        <v>10.321002425614866</v>
      </c>
      <c r="D63" s="112">
        <v>7.2866511647808938</v>
      </c>
      <c r="E63" s="112">
        <v>7.2516725645808968</v>
      </c>
      <c r="F63" s="112">
        <v>4.1896493200805818</v>
      </c>
      <c r="G63" s="111">
        <v>1.9057356131932059</v>
      </c>
      <c r="H63" s="110">
        <v>4.7088425517086758</v>
      </c>
      <c r="I63" s="112">
        <v>4.9751213377895631</v>
      </c>
      <c r="J63" s="112">
        <v>3.9615090783050357</v>
      </c>
      <c r="K63" s="112">
        <v>2.3682496439377259</v>
      </c>
      <c r="L63" s="109">
        <v>1.1518768551029113</v>
      </c>
      <c r="M63" s="113">
        <v>11.015567588000259</v>
      </c>
      <c r="N63" s="112">
        <v>9.3943255476416017</v>
      </c>
      <c r="O63" s="112">
        <v>8.5359871402815184</v>
      </c>
      <c r="P63" s="112">
        <v>9.4166917197685081</v>
      </c>
      <c r="Q63" s="111">
        <v>4.6182555158588308</v>
      </c>
      <c r="R63" s="110">
        <v>0</v>
      </c>
      <c r="S63" s="112">
        <v>8.7754794072513178</v>
      </c>
      <c r="T63" s="112">
        <v>10.757119522200604</v>
      </c>
      <c r="U63" s="112">
        <v>2.6268530882966217</v>
      </c>
      <c r="V63" s="112">
        <v>0.35302311873736553</v>
      </c>
      <c r="W63" s="112">
        <v>3.8079940045567398</v>
      </c>
      <c r="X63" s="112">
        <v>14.390330381695454</v>
      </c>
      <c r="Y63" s="109">
        <v>4.9055015449047001</v>
      </c>
      <c r="Z63" s="437"/>
      <c r="AA63" s="437"/>
      <c r="AB63" s="437"/>
      <c r="AC63" s="437"/>
      <c r="AD63" s="437"/>
      <c r="AE63" s="437"/>
      <c r="AF63" s="437"/>
      <c r="AG63" s="437"/>
      <c r="AH63" s="437"/>
      <c r="AI63" s="437"/>
      <c r="AJ63" s="437"/>
      <c r="AK63" s="437"/>
      <c r="AL63" s="437"/>
      <c r="AM63" s="437"/>
      <c r="AN63" s="437"/>
      <c r="AO63" s="437"/>
      <c r="AP63" s="437"/>
      <c r="AQ63" s="437"/>
      <c r="AR63" s="437"/>
      <c r="AS63" s="437"/>
      <c r="AT63" s="437"/>
      <c r="AU63" s="437"/>
      <c r="AV63" s="437"/>
      <c r="AW63" s="437"/>
      <c r="AX63" s="437"/>
      <c r="AY63" s="437"/>
      <c r="AZ63" s="800"/>
      <c r="BA63" s="802"/>
      <c r="BB63" s="583"/>
      <c r="BC63" s="447"/>
      <c r="BD63" s="434"/>
      <c r="BE63" s="434"/>
      <c r="BF63" s="434"/>
      <c r="BG63" s="451"/>
      <c r="BH63" s="447"/>
      <c r="BI63" s="434"/>
      <c r="BJ63" s="434"/>
      <c r="BK63" s="434"/>
      <c r="BL63" s="451"/>
      <c r="BM63" s="447"/>
      <c r="BN63" s="434"/>
      <c r="BO63" s="434"/>
      <c r="BP63" s="434"/>
      <c r="BQ63" s="451"/>
      <c r="BR63" s="447"/>
      <c r="BS63" s="434"/>
      <c r="BT63" s="434"/>
      <c r="BU63" s="434"/>
      <c r="BV63" s="434"/>
      <c r="BW63" s="434"/>
      <c r="BX63" s="434"/>
      <c r="BY63" s="435"/>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307" customFormat="true" ht="15" customHeight="true" x14ac:dyDescent="0.2">
      <c r="A64" s="1051"/>
      <c r="B64" s="378" t="s">
        <v>254</v>
      </c>
      <c r="C64" s="113">
        <v>25.031746772026587</v>
      </c>
      <c r="D64" s="112">
        <v>19.5394901637695</v>
      </c>
      <c r="E64" s="112">
        <v>13.242839067208568</v>
      </c>
      <c r="F64" s="112">
        <v>10.167213352789627</v>
      </c>
      <c r="G64" s="111">
        <v>2.2424644204937825</v>
      </c>
      <c r="H64" s="110">
        <v>10.836380618606766</v>
      </c>
      <c r="I64" s="112">
        <v>6.7109292480733478</v>
      </c>
      <c r="J64" s="112">
        <v>4.7302470182788925</v>
      </c>
      <c r="K64" s="112">
        <v>2.5125489615842209</v>
      </c>
      <c r="L64" s="109">
        <v>1.1239222649677763</v>
      </c>
      <c r="M64" s="113">
        <v>27.510119930336796</v>
      </c>
      <c r="N64" s="112">
        <v>24.370006329017027</v>
      </c>
      <c r="O64" s="112">
        <v>21.275598512589426</v>
      </c>
      <c r="P64" s="112">
        <v>20.982578408731499</v>
      </c>
      <c r="Q64" s="111">
        <v>14.73630072277699</v>
      </c>
      <c r="R64" s="110">
        <v>0</v>
      </c>
      <c r="S64" s="112">
        <v>11.73985886556164</v>
      </c>
      <c r="T64" s="112">
        <v>19.605127718625337</v>
      </c>
      <c r="U64" s="112">
        <v>29.455986901569286</v>
      </c>
      <c r="V64" s="112">
        <v>0.27712536290844758</v>
      </c>
      <c r="W64" s="112">
        <v>16.544195173902114</v>
      </c>
      <c r="X64" s="112">
        <v>14.37873702047586</v>
      </c>
      <c r="Y64" s="109">
        <v>20.27775710423149</v>
      </c>
      <c r="Z64" s="437"/>
      <c r="AA64" s="437"/>
      <c r="AB64" s="437"/>
      <c r="AC64" s="437"/>
      <c r="AD64" s="437"/>
      <c r="AE64" s="437"/>
      <c r="AF64" s="437"/>
      <c r="AG64" s="437"/>
      <c r="AH64" s="437"/>
      <c r="AI64" s="437"/>
      <c r="AJ64" s="437"/>
      <c r="AK64" s="437"/>
      <c r="AL64" s="437"/>
      <c r="AM64" s="437"/>
      <c r="AN64" s="437"/>
      <c r="AO64" s="437"/>
      <c r="AP64" s="437"/>
      <c r="AQ64" s="437"/>
      <c r="AR64" s="437"/>
      <c r="AS64" s="437"/>
      <c r="AT64" s="437"/>
      <c r="AU64" s="437"/>
      <c r="AV64" s="437"/>
      <c r="AW64" s="437"/>
      <c r="AX64" s="437"/>
      <c r="AY64" s="437"/>
      <c r="AZ64" s="800"/>
      <c r="BA64" s="802"/>
      <c r="BB64" s="583"/>
      <c r="BC64" s="447"/>
      <c r="BD64" s="434"/>
      <c r="BE64" s="434"/>
      <c r="BF64" s="434"/>
      <c r="BG64" s="451"/>
      <c r="BH64" s="447"/>
      <c r="BI64" s="434"/>
      <c r="BJ64" s="434"/>
      <c r="BK64" s="434"/>
      <c r="BL64" s="451"/>
      <c r="BM64" s="447"/>
      <c r="BN64" s="434"/>
      <c r="BO64" s="434"/>
      <c r="BP64" s="434"/>
      <c r="BQ64" s="451"/>
      <c r="BR64" s="447"/>
      <c r="BS64" s="434"/>
      <c r="BT64" s="434"/>
      <c r="BU64" s="434"/>
      <c r="BV64" s="434"/>
      <c r="BW64" s="434"/>
      <c r="BX64" s="434"/>
      <c r="BY64" s="435"/>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307" customFormat="true" ht="15" customHeight="true" x14ac:dyDescent="0.2">
      <c r="A65" s="1051"/>
      <c r="B65" s="378" t="s">
        <v>255</v>
      </c>
      <c r="C65" s="113">
        <v>0</v>
      </c>
      <c r="D65" s="112">
        <v>3.1468176758922779E-2</v>
      </c>
      <c r="E65" s="112">
        <v>0.1208599625752951</v>
      </c>
      <c r="F65" s="112">
        <v>0</v>
      </c>
      <c r="G65" s="111">
        <v>0</v>
      </c>
      <c r="H65" s="110">
        <v>0</v>
      </c>
      <c r="I65" s="112">
        <v>0.25943787173610589</v>
      </c>
      <c r="J65" s="112">
        <v>0</v>
      </c>
      <c r="K65" s="112">
        <v>0</v>
      </c>
      <c r="L65" s="109">
        <v>0</v>
      </c>
      <c r="M65" s="113">
        <v>0</v>
      </c>
      <c r="N65" s="112">
        <v>5.8817804007792511E-2</v>
      </c>
      <c r="O65" s="112">
        <v>0</v>
      </c>
      <c r="P65" s="112">
        <v>0</v>
      </c>
      <c r="Q65" s="111">
        <v>0</v>
      </c>
      <c r="R65" s="110">
        <v>0</v>
      </c>
      <c r="S65" s="112">
        <v>0</v>
      </c>
      <c r="T65" s="112">
        <v>0.10886079569702113</v>
      </c>
      <c r="U65" s="112">
        <v>0</v>
      </c>
      <c r="V65" s="112">
        <v>0</v>
      </c>
      <c r="W65" s="112">
        <v>0</v>
      </c>
      <c r="X65" s="112">
        <v>0</v>
      </c>
      <c r="Y65" s="109">
        <v>0</v>
      </c>
      <c r="Z65" s="437"/>
      <c r="AA65" s="437"/>
      <c r="AB65" s="437"/>
      <c r="AC65" s="437"/>
      <c r="AD65" s="437"/>
      <c r="AE65" s="437"/>
      <c r="AF65" s="437"/>
      <c r="AG65" s="437"/>
      <c r="AH65" s="437"/>
      <c r="AI65" s="437"/>
      <c r="AJ65" s="437"/>
      <c r="AK65" s="437"/>
      <c r="AL65" s="437"/>
      <c r="AM65" s="437"/>
      <c r="AN65" s="437"/>
      <c r="AO65" s="437"/>
      <c r="AP65" s="437"/>
      <c r="AQ65" s="437"/>
      <c r="AR65" s="437"/>
      <c r="AS65" s="437"/>
      <c r="AT65" s="437"/>
      <c r="AU65" s="437"/>
      <c r="AV65" s="437"/>
      <c r="AW65" s="437"/>
      <c r="AX65" s="437"/>
      <c r="AY65" s="437"/>
      <c r="AZ65" s="800"/>
      <c r="BA65" s="802"/>
      <c r="BB65" s="583"/>
      <c r="BC65" s="447"/>
      <c r="BD65" s="434"/>
      <c r="BE65" s="434"/>
      <c r="BF65" s="434"/>
      <c r="BG65" s="451"/>
      <c r="BH65" s="447"/>
      <c r="BI65" s="434"/>
      <c r="BJ65" s="434"/>
      <c r="BK65" s="434"/>
      <c r="BL65" s="451"/>
      <c r="BM65" s="447"/>
      <c r="BN65" s="434"/>
      <c r="BO65" s="434"/>
      <c r="BP65" s="434"/>
      <c r="BQ65" s="451"/>
      <c r="BR65" s="447"/>
      <c r="BS65" s="434"/>
      <c r="BT65" s="434"/>
      <c r="BU65" s="434"/>
      <c r="BV65" s="434"/>
      <c r="BW65" s="434"/>
      <c r="BX65" s="434"/>
      <c r="BY65" s="435"/>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307" customFormat="true" ht="15" customHeight="true" x14ac:dyDescent="0.2">
      <c r="A66" s="1051"/>
      <c r="B66" s="378" t="s">
        <v>349</v>
      </c>
      <c r="C66" s="113">
        <v>8.3640315205919177E-2</v>
      </c>
      <c r="D66" s="112">
        <v>0</v>
      </c>
      <c r="E66" s="112">
        <v>0</v>
      </c>
      <c r="F66" s="112">
        <v>0</v>
      </c>
      <c r="G66" s="111">
        <v>0</v>
      </c>
      <c r="H66" s="110">
        <v>0</v>
      </c>
      <c r="I66" s="112">
        <v>0</v>
      </c>
      <c r="J66" s="112">
        <v>0</v>
      </c>
      <c r="K66" s="112">
        <v>0</v>
      </c>
      <c r="L66" s="109">
        <v>0</v>
      </c>
      <c r="M66" s="113">
        <v>0</v>
      </c>
      <c r="N66" s="112">
        <v>0.15660076571830309</v>
      </c>
      <c r="O66" s="112">
        <v>0</v>
      </c>
      <c r="P66" s="112">
        <v>0</v>
      </c>
      <c r="Q66" s="111">
        <v>0</v>
      </c>
      <c r="R66" s="110">
        <v>0</v>
      </c>
      <c r="S66" s="112">
        <v>0</v>
      </c>
      <c r="T66" s="112">
        <v>0</v>
      </c>
      <c r="U66" s="112">
        <v>0</v>
      </c>
      <c r="V66" s="112">
        <v>0</v>
      </c>
      <c r="W66" s="112">
        <v>0.12359187477552068</v>
      </c>
      <c r="X66" s="112">
        <v>0</v>
      </c>
      <c r="Y66" s="109">
        <v>0</v>
      </c>
      <c r="Z66" s="437"/>
      <c r="AA66" s="437"/>
      <c r="AB66" s="437"/>
      <c r="AC66" s="437"/>
      <c r="AD66" s="437"/>
      <c r="AE66" s="437"/>
      <c r="AF66" s="437"/>
      <c r="AG66" s="437"/>
      <c r="AH66" s="437"/>
      <c r="AI66" s="437"/>
      <c r="AJ66" s="437"/>
      <c r="AK66" s="437"/>
      <c r="AL66" s="437"/>
      <c r="AM66" s="437"/>
      <c r="AN66" s="437"/>
      <c r="AO66" s="437"/>
      <c r="AP66" s="437"/>
      <c r="AQ66" s="437"/>
      <c r="AR66" s="437"/>
      <c r="AS66" s="437"/>
      <c r="AT66" s="437"/>
      <c r="AU66" s="437"/>
      <c r="AV66" s="437"/>
      <c r="AW66" s="437"/>
      <c r="AX66" s="437"/>
      <c r="AY66" s="437"/>
      <c r="AZ66" s="800"/>
      <c r="BA66" s="802"/>
      <c r="BB66" s="583"/>
      <c r="BC66" s="447"/>
      <c r="BD66" s="434"/>
      <c r="BE66" s="434"/>
      <c r="BF66" s="434"/>
      <c r="BG66" s="451"/>
      <c r="BH66" s="447"/>
      <c r="BI66" s="434"/>
      <c r="BJ66" s="434"/>
      <c r="BK66" s="434"/>
      <c r="BL66" s="451"/>
      <c r="BM66" s="447"/>
      <c r="BN66" s="434"/>
      <c r="BO66" s="434"/>
      <c r="BP66" s="434"/>
      <c r="BQ66" s="451"/>
      <c r="BR66" s="447"/>
      <c r="BS66" s="434"/>
      <c r="BT66" s="434"/>
      <c r="BU66" s="434"/>
      <c r="BV66" s="434"/>
      <c r="BW66" s="434"/>
      <c r="BX66" s="434"/>
      <c r="BY66" s="435"/>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307" customFormat="true" ht="15" customHeight="true" x14ac:dyDescent="0.2">
      <c r="A67" s="1051"/>
      <c r="B67" s="378" t="s">
        <v>17</v>
      </c>
      <c r="C67" s="113">
        <v>2.0261043626382178E-2</v>
      </c>
      <c r="D67" s="112">
        <v>7.1024498893654212E-2</v>
      </c>
      <c r="E67" s="112">
        <v>2.4295273934928877E-2</v>
      </c>
      <c r="F67" s="112">
        <v>0</v>
      </c>
      <c r="G67" s="111">
        <v>0</v>
      </c>
      <c r="H67" s="110">
        <v>0</v>
      </c>
      <c r="I67" s="112">
        <v>0</v>
      </c>
      <c r="J67" s="112">
        <v>0</v>
      </c>
      <c r="K67" s="112">
        <v>0</v>
      </c>
      <c r="L67" s="109">
        <v>0</v>
      </c>
      <c r="M67" s="113">
        <v>3.7962971119501088E-2</v>
      </c>
      <c r="N67" s="112">
        <v>0.13275332370484733</v>
      </c>
      <c r="O67" s="112">
        <v>0</v>
      </c>
      <c r="P67" s="112">
        <v>4.5516908444125662E-2</v>
      </c>
      <c r="Q67" s="111">
        <v>0</v>
      </c>
      <c r="R67" s="110">
        <v>0</v>
      </c>
      <c r="S67" s="112">
        <v>0</v>
      </c>
      <c r="T67" s="112">
        <v>0</v>
      </c>
      <c r="U67" s="112">
        <v>0.27888674792011303</v>
      </c>
      <c r="V67" s="112">
        <v>0</v>
      </c>
      <c r="W67" s="112">
        <v>0</v>
      </c>
      <c r="X67" s="112">
        <v>0</v>
      </c>
      <c r="Y67" s="109">
        <v>0</v>
      </c>
      <c r="Z67" s="437"/>
      <c r="AA67" s="437"/>
      <c r="AB67" s="437"/>
      <c r="AC67" s="437"/>
      <c r="AD67" s="437"/>
      <c r="AE67" s="437"/>
      <c r="AF67" s="437"/>
      <c r="AG67" s="437"/>
      <c r="AH67" s="437"/>
      <c r="AI67" s="437"/>
      <c r="AJ67" s="437"/>
      <c r="AK67" s="437"/>
      <c r="AL67" s="437"/>
      <c r="AM67" s="437"/>
      <c r="AN67" s="437"/>
      <c r="AO67" s="437"/>
      <c r="AP67" s="437"/>
      <c r="AQ67" s="437"/>
      <c r="AR67" s="437"/>
      <c r="AS67" s="437"/>
      <c r="AT67" s="437"/>
      <c r="AU67" s="437"/>
      <c r="AV67" s="437"/>
      <c r="AW67" s="437"/>
      <c r="AX67" s="437"/>
      <c r="AY67" s="437"/>
      <c r="AZ67" s="800"/>
      <c r="BA67" s="802"/>
      <c r="BB67" s="583"/>
      <c r="BC67" s="447"/>
      <c r="BD67" s="434"/>
      <c r="BE67" s="434"/>
      <c r="BF67" s="434"/>
      <c r="BG67" s="451"/>
      <c r="BH67" s="447"/>
      <c r="BI67" s="434"/>
      <c r="BJ67" s="434"/>
      <c r="BK67" s="434"/>
      <c r="BL67" s="451"/>
      <c r="BM67" s="447"/>
      <c r="BN67" s="434"/>
      <c r="BO67" s="434"/>
      <c r="BP67" s="434"/>
      <c r="BQ67" s="451"/>
      <c r="BR67" s="447"/>
      <c r="BS67" s="434"/>
      <c r="BT67" s="434"/>
      <c r="BU67" s="434"/>
      <c r="BV67" s="434"/>
      <c r="BW67" s="434"/>
      <c r="BX67" s="434"/>
      <c r="BY67" s="435"/>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307" customFormat="true" ht="15" customHeight="true" x14ac:dyDescent="0.2">
      <c r="A68" s="1051"/>
      <c r="B68" s="378" t="s">
        <v>257</v>
      </c>
      <c r="C68" s="113">
        <v>0</v>
      </c>
      <c r="D68" s="112">
        <v>0</v>
      </c>
      <c r="E68" s="112">
        <v>1.7283170497302554E-2</v>
      </c>
      <c r="F68" s="112">
        <v>4.3515399992904893E-2</v>
      </c>
      <c r="G68" s="111">
        <v>9.5377720600377525E-2</v>
      </c>
      <c r="H68" s="110">
        <v>7.1658259851035003E-3</v>
      </c>
      <c r="I68" s="112">
        <v>2.9947992869126302E-2</v>
      </c>
      <c r="J68" s="112">
        <v>0</v>
      </c>
      <c r="K68" s="112">
        <v>0.20454403100126586</v>
      </c>
      <c r="L68" s="109">
        <v>0</v>
      </c>
      <c r="M68" s="113">
        <v>0</v>
      </c>
      <c r="N68" s="112">
        <v>0</v>
      </c>
      <c r="O68" s="112">
        <v>0</v>
      </c>
      <c r="P68" s="112">
        <v>0</v>
      </c>
      <c r="Q68" s="111">
        <v>8.1614087371909047E-2</v>
      </c>
      <c r="R68" s="110">
        <v>0</v>
      </c>
      <c r="S68" s="112">
        <v>0</v>
      </c>
      <c r="T68" s="112">
        <v>3.1096851321896435E-2</v>
      </c>
      <c r="U68" s="112">
        <v>0</v>
      </c>
      <c r="V68" s="112">
        <v>0.10266207822065704</v>
      </c>
      <c r="W68" s="112">
        <v>0</v>
      </c>
      <c r="X68" s="112">
        <v>0</v>
      </c>
      <c r="Y68" s="109">
        <v>1.013325662012445E-2</v>
      </c>
      <c r="Z68" s="437"/>
      <c r="AA68" s="437"/>
      <c r="AB68" s="437"/>
      <c r="AC68" s="437"/>
      <c r="AD68" s="437"/>
      <c r="AE68" s="437"/>
      <c r="AF68" s="437"/>
      <c r="AG68" s="437"/>
      <c r="AH68" s="437"/>
      <c r="AI68" s="437"/>
      <c r="AJ68" s="437"/>
      <c r="AK68" s="437"/>
      <c r="AL68" s="437"/>
      <c r="AM68" s="437"/>
      <c r="AN68" s="437"/>
      <c r="AO68" s="437"/>
      <c r="AP68" s="437"/>
      <c r="AQ68" s="437"/>
      <c r="AR68" s="437"/>
      <c r="AS68" s="437"/>
      <c r="AT68" s="437"/>
      <c r="AU68" s="437"/>
      <c r="AV68" s="437"/>
      <c r="AW68" s="437"/>
      <c r="AX68" s="437"/>
      <c r="AY68" s="437"/>
      <c r="AZ68" s="800"/>
      <c r="BA68" s="802"/>
      <c r="BB68" s="583"/>
      <c r="BC68" s="447"/>
      <c r="BD68" s="434"/>
      <c r="BE68" s="434"/>
      <c r="BF68" s="434"/>
      <c r="BG68" s="451"/>
      <c r="BH68" s="447"/>
      <c r="BI68" s="434"/>
      <c r="BJ68" s="434"/>
      <c r="BK68" s="434"/>
      <c r="BL68" s="451"/>
      <c r="BM68" s="447"/>
      <c r="BN68" s="434"/>
      <c r="BO68" s="434"/>
      <c r="BP68" s="434"/>
      <c r="BQ68" s="451"/>
      <c r="BR68" s="447"/>
      <c r="BS68" s="434"/>
      <c r="BT68" s="434"/>
      <c r="BU68" s="434"/>
      <c r="BV68" s="434"/>
      <c r="BW68" s="434"/>
      <c r="BX68" s="434"/>
      <c r="BY68" s="435"/>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307" customFormat="true" ht="15" customHeight="true" x14ac:dyDescent="0.2">
      <c r="A69" s="1051"/>
      <c r="B69" s="378" t="s">
        <v>47</v>
      </c>
      <c r="C69" s="113">
        <v>0.21254431289678774</v>
      </c>
      <c r="D69" s="112">
        <v>0.131019856412917</v>
      </c>
      <c r="E69" s="112">
        <v>0</v>
      </c>
      <c r="F69" s="112">
        <v>0</v>
      </c>
      <c r="G69" s="111">
        <v>0</v>
      </c>
      <c r="H69" s="110">
        <v>0</v>
      </c>
      <c r="I69" s="112">
        <v>0</v>
      </c>
      <c r="J69" s="112">
        <v>0</v>
      </c>
      <c r="K69" s="112">
        <v>0</v>
      </c>
      <c r="L69" s="109">
        <v>0</v>
      </c>
      <c r="M69" s="113">
        <v>0</v>
      </c>
      <c r="N69" s="112">
        <v>0.64284112401832272</v>
      </c>
      <c r="O69" s="112">
        <v>0</v>
      </c>
      <c r="P69" s="112">
        <v>0</v>
      </c>
      <c r="Q69" s="111">
        <v>0</v>
      </c>
      <c r="R69" s="110">
        <v>0</v>
      </c>
      <c r="S69" s="112">
        <v>0</v>
      </c>
      <c r="T69" s="112">
        <v>0</v>
      </c>
      <c r="U69" s="112">
        <v>0</v>
      </c>
      <c r="V69" s="112">
        <v>0</v>
      </c>
      <c r="W69" s="112">
        <v>0.50734068467547466</v>
      </c>
      <c r="X69" s="112">
        <v>0</v>
      </c>
      <c r="Y69" s="109">
        <v>0</v>
      </c>
      <c r="Z69" s="437"/>
      <c r="AA69" s="437"/>
      <c r="AB69" s="437"/>
      <c r="AC69" s="437"/>
      <c r="AD69" s="437"/>
      <c r="AE69" s="437"/>
      <c r="AF69" s="437"/>
      <c r="AG69" s="437"/>
      <c r="AH69" s="437"/>
      <c r="AI69" s="437"/>
      <c r="AJ69" s="437"/>
      <c r="AK69" s="437"/>
      <c r="AL69" s="437"/>
      <c r="AM69" s="437"/>
      <c r="AN69" s="437"/>
      <c r="AO69" s="437"/>
      <c r="AP69" s="437"/>
      <c r="AQ69" s="437"/>
      <c r="AR69" s="437"/>
      <c r="AS69" s="437"/>
      <c r="AT69" s="437"/>
      <c r="AU69" s="437"/>
      <c r="AV69" s="437"/>
      <c r="AW69" s="437"/>
      <c r="AX69" s="437"/>
      <c r="AY69" s="437"/>
      <c r="AZ69" s="800"/>
      <c r="BA69" s="802"/>
      <c r="BB69" s="583"/>
      <c r="BC69" s="447"/>
      <c r="BD69" s="434"/>
      <c r="BE69" s="434"/>
      <c r="BF69" s="434"/>
      <c r="BG69" s="451"/>
      <c r="BH69" s="447"/>
      <c r="BI69" s="434"/>
      <c r="BJ69" s="434"/>
      <c r="BK69" s="434"/>
      <c r="BL69" s="451"/>
      <c r="BM69" s="447"/>
      <c r="BN69" s="434"/>
      <c r="BO69" s="434"/>
      <c r="BP69" s="434"/>
      <c r="BQ69" s="451"/>
      <c r="BR69" s="447"/>
      <c r="BS69" s="434"/>
      <c r="BT69" s="434"/>
      <c r="BU69" s="434"/>
      <c r="BV69" s="434"/>
      <c r="BW69" s="434"/>
      <c r="BX69" s="434"/>
      <c r="BY69" s="435"/>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307" customFormat="true" ht="15" customHeight="true" x14ac:dyDescent="0.2">
      <c r="A70" s="1051"/>
      <c r="B70" s="378" t="s">
        <v>204</v>
      </c>
      <c r="C70" s="113">
        <v>0</v>
      </c>
      <c r="D70" s="112">
        <v>0</v>
      </c>
      <c r="E70" s="112">
        <v>0</v>
      </c>
      <c r="F70" s="112">
        <v>0</v>
      </c>
      <c r="G70" s="111">
        <v>0.1396135082098334</v>
      </c>
      <c r="H70" s="110">
        <v>0</v>
      </c>
      <c r="I70" s="112">
        <v>0</v>
      </c>
      <c r="J70" s="112">
        <v>0</v>
      </c>
      <c r="K70" s="112">
        <v>0</v>
      </c>
      <c r="L70" s="109">
        <v>0.3000261321755055</v>
      </c>
      <c r="M70" s="113">
        <v>0</v>
      </c>
      <c r="N70" s="112">
        <v>0</v>
      </c>
      <c r="O70" s="112">
        <v>0</v>
      </c>
      <c r="P70" s="112">
        <v>0</v>
      </c>
      <c r="Q70" s="111">
        <v>0</v>
      </c>
      <c r="R70" s="110">
        <v>0</v>
      </c>
      <c r="S70" s="112">
        <v>0</v>
      </c>
      <c r="T70" s="112">
        <v>0</v>
      </c>
      <c r="U70" s="112">
        <v>0</v>
      </c>
      <c r="V70" s="112">
        <v>0.13109156714547671</v>
      </c>
      <c r="W70" s="112">
        <v>0</v>
      </c>
      <c r="X70" s="112">
        <v>0</v>
      </c>
      <c r="Y70" s="109">
        <v>0</v>
      </c>
      <c r="Z70" s="437"/>
      <c r="AA70" s="437"/>
      <c r="AB70" s="437"/>
      <c r="AC70" s="437"/>
      <c r="AD70" s="437"/>
      <c r="AE70" s="437"/>
      <c r="AF70" s="437"/>
      <c r="AG70" s="437"/>
      <c r="AH70" s="437"/>
      <c r="AI70" s="437"/>
      <c r="AJ70" s="437"/>
      <c r="AK70" s="437"/>
      <c r="AL70" s="437"/>
      <c r="AM70" s="437"/>
      <c r="AN70" s="437"/>
      <c r="AO70" s="437"/>
      <c r="AP70" s="437"/>
      <c r="AQ70" s="437"/>
      <c r="AR70" s="437"/>
      <c r="AS70" s="437"/>
      <c r="AT70" s="437"/>
      <c r="AU70" s="437"/>
      <c r="AV70" s="437"/>
      <c r="AW70" s="437"/>
      <c r="AX70" s="437"/>
      <c r="AY70" s="437"/>
      <c r="AZ70" s="800"/>
      <c r="BA70" s="802"/>
      <c r="BB70" s="583"/>
      <c r="BC70" s="447"/>
      <c r="BD70" s="434"/>
      <c r="BE70" s="434"/>
      <c r="BF70" s="434"/>
      <c r="BG70" s="451"/>
      <c r="BH70" s="447"/>
      <c r="BI70" s="434"/>
      <c r="BJ70" s="434"/>
      <c r="BK70" s="434"/>
      <c r="BL70" s="451"/>
      <c r="BM70" s="447"/>
      <c r="BN70" s="434"/>
      <c r="BO70" s="434"/>
      <c r="BP70" s="434"/>
      <c r="BQ70" s="451"/>
      <c r="BR70" s="447"/>
      <c r="BS70" s="434"/>
      <c r="BT70" s="434"/>
      <c r="BU70" s="434"/>
      <c r="BV70" s="434"/>
      <c r="BW70" s="434"/>
      <c r="BX70" s="434"/>
      <c r="BY70" s="435"/>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307" customFormat="true" ht="15" customHeight="true" x14ac:dyDescent="0.2">
      <c r="A71" s="136"/>
      <c r="B71" s="130"/>
      <c r="C71" s="113"/>
      <c r="D71" s="112"/>
      <c r="E71" s="112"/>
      <c r="F71" s="112"/>
      <c r="G71" s="111"/>
      <c r="H71" s="110"/>
      <c r="I71" s="112"/>
      <c r="J71" s="112"/>
      <c r="K71" s="112"/>
      <c r="L71" s="109"/>
      <c r="M71" s="113"/>
      <c r="N71" s="112"/>
      <c r="O71" s="112"/>
      <c r="P71" s="112"/>
      <c r="Q71" s="111"/>
      <c r="R71" s="110"/>
      <c r="S71" s="112"/>
      <c r="T71" s="112"/>
      <c r="U71" s="112"/>
      <c r="V71" s="112"/>
      <c r="W71" s="112"/>
      <c r="X71" s="112"/>
      <c r="Y71" s="109"/>
      <c r="Z71" s="437"/>
      <c r="AA71" s="437"/>
      <c r="AB71" s="437"/>
      <c r="AC71" s="437"/>
      <c r="AD71" s="437"/>
      <c r="AE71" s="437"/>
      <c r="AF71" s="437"/>
      <c r="AG71" s="437"/>
      <c r="AH71" s="437"/>
      <c r="AI71" s="437"/>
      <c r="AJ71" s="437"/>
      <c r="AK71" s="437"/>
      <c r="AL71" s="437"/>
      <c r="AM71" s="437"/>
      <c r="AN71" s="437"/>
      <c r="AO71" s="437"/>
      <c r="AP71" s="437"/>
      <c r="AQ71" s="437"/>
      <c r="AR71" s="437"/>
      <c r="AS71" s="437"/>
      <c r="AT71" s="437"/>
      <c r="AU71" s="437"/>
      <c r="AV71" s="437"/>
      <c r="AW71" s="437"/>
      <c r="AX71" s="437"/>
      <c r="AY71" s="437"/>
      <c r="AZ71" s="800"/>
      <c r="BA71" s="802"/>
      <c r="BB71" s="583"/>
      <c r="BC71" s="447"/>
      <c r="BD71" s="434"/>
      <c r="BE71" s="434"/>
      <c r="BF71" s="434"/>
      <c r="BG71" s="451"/>
      <c r="BH71" s="447"/>
      <c r="BI71" s="434"/>
      <c r="BJ71" s="434"/>
      <c r="BK71" s="434"/>
      <c r="BL71" s="451"/>
      <c r="BM71" s="447"/>
      <c r="BN71" s="434"/>
      <c r="BO71" s="434"/>
      <c r="BP71" s="434"/>
      <c r="BQ71" s="451"/>
      <c r="BR71" s="447"/>
      <c r="BS71" s="434"/>
      <c r="BT71" s="434"/>
      <c r="BU71" s="434"/>
      <c r="BV71" s="434"/>
      <c r="BW71" s="434"/>
      <c r="BX71" s="434"/>
      <c r="BY71" s="435"/>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307" customFormat="true" ht="15" customHeight="true" x14ac:dyDescent="0.2">
      <c r="A72" s="136"/>
      <c r="B72" s="130"/>
      <c r="C72" s="113"/>
      <c r="D72" s="112"/>
      <c r="E72" s="112"/>
      <c r="F72" s="112"/>
      <c r="G72" s="111"/>
      <c r="H72" s="110"/>
      <c r="I72" s="112"/>
      <c r="J72" s="112"/>
      <c r="K72" s="112"/>
      <c r="L72" s="109"/>
      <c r="M72" s="113"/>
      <c r="N72" s="112"/>
      <c r="O72" s="112"/>
      <c r="P72" s="112"/>
      <c r="Q72" s="111"/>
      <c r="R72" s="110"/>
      <c r="S72" s="112"/>
      <c r="T72" s="112"/>
      <c r="U72" s="112"/>
      <c r="V72" s="112"/>
      <c r="W72" s="112"/>
      <c r="X72" s="112"/>
      <c r="Y72" s="109"/>
      <c r="Z72" s="437"/>
      <c r="AA72" s="437"/>
      <c r="AB72" s="437"/>
      <c r="AC72" s="437"/>
      <c r="AD72" s="437"/>
      <c r="AE72" s="437"/>
      <c r="AF72" s="437"/>
      <c r="AG72" s="437"/>
      <c r="AH72" s="437"/>
      <c r="AI72" s="437"/>
      <c r="AJ72" s="437"/>
      <c r="AK72" s="437"/>
      <c r="AL72" s="437"/>
      <c r="AM72" s="437"/>
      <c r="AN72" s="437"/>
      <c r="AO72" s="437"/>
      <c r="AP72" s="437"/>
      <c r="AQ72" s="437"/>
      <c r="AR72" s="437"/>
      <c r="AS72" s="437"/>
      <c r="AT72" s="437"/>
      <c r="AU72" s="437"/>
      <c r="AV72" s="437"/>
      <c r="AW72" s="437"/>
      <c r="AX72" s="437"/>
      <c r="AY72" s="437"/>
      <c r="AZ72" s="800"/>
      <c r="BA72" s="802"/>
      <c r="BB72" s="583"/>
      <c r="BC72" s="447"/>
      <c r="BD72" s="434"/>
      <c r="BE72" s="434"/>
      <c r="BF72" s="434"/>
      <c r="BG72" s="451"/>
      <c r="BH72" s="447"/>
      <c r="BI72" s="434"/>
      <c r="BJ72" s="434"/>
      <c r="BK72" s="434"/>
      <c r="BL72" s="451"/>
      <c r="BM72" s="447"/>
      <c r="BN72" s="434"/>
      <c r="BO72" s="434"/>
      <c r="BP72" s="434"/>
      <c r="BQ72" s="451"/>
      <c r="BR72" s="447"/>
      <c r="BS72" s="434"/>
      <c r="BT72" s="434"/>
      <c r="BU72" s="434"/>
      <c r="BV72" s="434"/>
      <c r="BW72" s="434"/>
      <c r="BX72" s="434"/>
      <c r="BY72" s="435"/>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307" customFormat="true" ht="15" customHeight="true" x14ac:dyDescent="0.2">
      <c r="A73" s="136"/>
      <c r="B73" s="130"/>
      <c r="C73" s="113"/>
      <c r="D73" s="112"/>
      <c r="E73" s="112"/>
      <c r="F73" s="112"/>
      <c r="G73" s="111"/>
      <c r="H73" s="110"/>
      <c r="I73" s="112"/>
      <c r="J73" s="112"/>
      <c r="K73" s="112"/>
      <c r="L73" s="109"/>
      <c r="M73" s="113"/>
      <c r="N73" s="112"/>
      <c r="O73" s="112"/>
      <c r="P73" s="112"/>
      <c r="Q73" s="111"/>
      <c r="R73" s="110"/>
      <c r="S73" s="112"/>
      <c r="T73" s="112"/>
      <c r="U73" s="112"/>
      <c r="V73" s="112"/>
      <c r="W73" s="112"/>
      <c r="X73" s="112"/>
      <c r="Y73" s="109"/>
      <c r="Z73" s="437"/>
      <c r="AA73" s="437"/>
      <c r="AB73" s="437"/>
      <c r="AC73" s="437"/>
      <c r="AD73" s="437"/>
      <c r="AE73" s="437"/>
      <c r="AF73" s="437"/>
      <c r="AG73" s="437"/>
      <c r="AH73" s="437"/>
      <c r="AI73" s="437"/>
      <c r="AJ73" s="437"/>
      <c r="AK73" s="437"/>
      <c r="AL73" s="437"/>
      <c r="AM73" s="437"/>
      <c r="AN73" s="437"/>
      <c r="AO73" s="437"/>
      <c r="AP73" s="437"/>
      <c r="AQ73" s="437"/>
      <c r="AR73" s="437"/>
      <c r="AS73" s="437"/>
      <c r="AT73" s="437"/>
      <c r="AU73" s="437"/>
      <c r="AV73" s="437"/>
      <c r="AW73" s="437"/>
      <c r="AX73" s="437"/>
      <c r="AY73" s="437"/>
      <c r="AZ73" s="800"/>
      <c r="BA73" s="802"/>
      <c r="BB73" s="583"/>
      <c r="BC73" s="447"/>
      <c r="BD73" s="434"/>
      <c r="BE73" s="434"/>
      <c r="BF73" s="434"/>
      <c r="BG73" s="451"/>
      <c r="BH73" s="447"/>
      <c r="BI73" s="434"/>
      <c r="BJ73" s="434"/>
      <c r="BK73" s="434"/>
      <c r="BL73" s="451"/>
      <c r="BM73" s="447"/>
      <c r="BN73" s="434"/>
      <c r="BO73" s="434"/>
      <c r="BP73" s="434"/>
      <c r="BQ73" s="451"/>
      <c r="BR73" s="447"/>
      <c r="BS73" s="434"/>
      <c r="BT73" s="434"/>
      <c r="BU73" s="434"/>
      <c r="BV73" s="434"/>
      <c r="BW73" s="434"/>
      <c r="BX73" s="434"/>
      <c r="BY73" s="435"/>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307" customFormat="true" ht="15" customHeight="true" x14ac:dyDescent="0.2">
      <c r="A74" s="136"/>
      <c r="B74" s="130"/>
      <c r="C74" s="113"/>
      <c r="D74" s="112"/>
      <c r="E74" s="112"/>
      <c r="F74" s="112"/>
      <c r="G74" s="111"/>
      <c r="H74" s="110"/>
      <c r="I74" s="112"/>
      <c r="J74" s="112"/>
      <c r="K74" s="112"/>
      <c r="L74" s="109"/>
      <c r="M74" s="113"/>
      <c r="N74" s="112"/>
      <c r="O74" s="112"/>
      <c r="P74" s="112"/>
      <c r="Q74" s="111"/>
      <c r="R74" s="110"/>
      <c r="S74" s="112"/>
      <c r="T74" s="112"/>
      <c r="U74" s="112"/>
      <c r="V74" s="112"/>
      <c r="W74" s="112"/>
      <c r="X74" s="112"/>
      <c r="Y74" s="109"/>
      <c r="Z74" s="437"/>
      <c r="AA74" s="437"/>
      <c r="AB74" s="437"/>
      <c r="AC74" s="437"/>
      <c r="AD74" s="437"/>
      <c r="AE74" s="437"/>
      <c r="AF74" s="437"/>
      <c r="AG74" s="437"/>
      <c r="AH74" s="437"/>
      <c r="AI74" s="437"/>
      <c r="AJ74" s="437"/>
      <c r="AK74" s="437"/>
      <c r="AL74" s="437"/>
      <c r="AM74" s="437"/>
      <c r="AN74" s="437"/>
      <c r="AO74" s="437"/>
      <c r="AP74" s="437"/>
      <c r="AQ74" s="437"/>
      <c r="AR74" s="437"/>
      <c r="AS74" s="437"/>
      <c r="AT74" s="437"/>
      <c r="AU74" s="437"/>
      <c r="AV74" s="437"/>
      <c r="AW74" s="437"/>
      <c r="AX74" s="437"/>
      <c r="AY74" s="437"/>
      <c r="AZ74" s="800"/>
      <c r="BA74" s="802"/>
      <c r="BB74" s="583"/>
      <c r="BC74" s="447"/>
      <c r="BD74" s="434"/>
      <c r="BE74" s="434"/>
      <c r="BF74" s="434"/>
      <c r="BG74" s="451"/>
      <c r="BH74" s="447"/>
      <c r="BI74" s="434"/>
      <c r="BJ74" s="434"/>
      <c r="BK74" s="434"/>
      <c r="BL74" s="451"/>
      <c r="BM74" s="447"/>
      <c r="BN74" s="434"/>
      <c r="BO74" s="434"/>
      <c r="BP74" s="434"/>
      <c r="BQ74" s="451"/>
      <c r="BR74" s="447"/>
      <c r="BS74" s="434"/>
      <c r="BT74" s="434"/>
      <c r="BU74" s="434"/>
      <c r="BV74" s="434"/>
      <c r="BW74" s="434"/>
      <c r="BX74" s="434"/>
      <c r="BY74" s="435"/>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307" customFormat="true" ht="15" customHeight="true" x14ac:dyDescent="0.2">
      <c r="A75" s="136"/>
      <c r="B75" s="130"/>
      <c r="C75" s="113"/>
      <c r="D75" s="112"/>
      <c r="E75" s="112"/>
      <c r="F75" s="112"/>
      <c r="G75" s="111"/>
      <c r="H75" s="110"/>
      <c r="I75" s="112"/>
      <c r="J75" s="112"/>
      <c r="K75" s="112"/>
      <c r="L75" s="109"/>
      <c r="M75" s="113"/>
      <c r="N75" s="112"/>
      <c r="O75" s="112"/>
      <c r="P75" s="112"/>
      <c r="Q75" s="111"/>
      <c r="R75" s="110"/>
      <c r="S75" s="112"/>
      <c r="T75" s="112"/>
      <c r="U75" s="112"/>
      <c r="V75" s="112"/>
      <c r="W75" s="112"/>
      <c r="X75" s="112"/>
      <c r="Y75" s="109"/>
      <c r="Z75" s="437"/>
      <c r="AA75" s="437"/>
      <c r="AB75" s="437"/>
      <c r="AC75" s="437"/>
      <c r="AD75" s="437"/>
      <c r="AE75" s="437"/>
      <c r="AF75" s="437"/>
      <c r="AG75" s="437"/>
      <c r="AH75" s="437"/>
      <c r="AI75" s="437"/>
      <c r="AJ75" s="437"/>
      <c r="AK75" s="437"/>
      <c r="AL75" s="437"/>
      <c r="AM75" s="437"/>
      <c r="AN75" s="437"/>
      <c r="AO75" s="437"/>
      <c r="AP75" s="437"/>
      <c r="AQ75" s="437"/>
      <c r="AR75" s="437"/>
      <c r="AS75" s="437"/>
      <c r="AT75" s="437"/>
      <c r="AU75" s="437"/>
      <c r="AV75" s="437"/>
      <c r="AW75" s="437"/>
      <c r="AX75" s="437"/>
      <c r="AY75" s="437"/>
      <c r="AZ75" s="800"/>
      <c r="BA75" s="802"/>
      <c r="BB75" s="583"/>
      <c r="BC75" s="447"/>
      <c r="BD75" s="434"/>
      <c r="BE75" s="434"/>
      <c r="BF75" s="434"/>
      <c r="BG75" s="451"/>
      <c r="BH75" s="447"/>
      <c r="BI75" s="434"/>
      <c r="BJ75" s="434"/>
      <c r="BK75" s="434"/>
      <c r="BL75" s="451"/>
      <c r="BM75" s="447"/>
      <c r="BN75" s="434"/>
      <c r="BO75" s="434"/>
      <c r="BP75" s="434"/>
      <c r="BQ75" s="451"/>
      <c r="BR75" s="447"/>
      <c r="BS75" s="434"/>
      <c r="BT75" s="434"/>
      <c r="BU75" s="434"/>
      <c r="BV75" s="434"/>
      <c r="BW75" s="434"/>
      <c r="BX75" s="434"/>
      <c r="BY75" s="435"/>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307" customFormat="true" ht="15" customHeight="true" x14ac:dyDescent="0.2">
      <c r="A76" s="136"/>
      <c r="B76" s="130"/>
      <c r="C76" s="113"/>
      <c r="D76" s="112"/>
      <c r="E76" s="112"/>
      <c r="F76" s="112"/>
      <c r="G76" s="111"/>
      <c r="H76" s="110"/>
      <c r="I76" s="112"/>
      <c r="J76" s="112"/>
      <c r="K76" s="112"/>
      <c r="L76" s="109"/>
      <c r="M76" s="113"/>
      <c r="N76" s="112"/>
      <c r="O76" s="112"/>
      <c r="P76" s="112"/>
      <c r="Q76" s="111"/>
      <c r="R76" s="110"/>
      <c r="S76" s="112"/>
      <c r="T76" s="112"/>
      <c r="U76" s="112"/>
      <c r="V76" s="112"/>
      <c r="W76" s="112"/>
      <c r="X76" s="112"/>
      <c r="Y76" s="109"/>
      <c r="Z76" s="437"/>
      <c r="AA76" s="437"/>
      <c r="AB76" s="437"/>
      <c r="AC76" s="437"/>
      <c r="AD76" s="437"/>
      <c r="AE76" s="437"/>
      <c r="AF76" s="437"/>
      <c r="AG76" s="437"/>
      <c r="AH76" s="437"/>
      <c r="AI76" s="437"/>
      <c r="AJ76" s="437"/>
      <c r="AK76" s="437"/>
      <c r="AL76" s="437"/>
      <c r="AM76" s="437"/>
      <c r="AN76" s="437"/>
      <c r="AO76" s="437"/>
      <c r="AP76" s="437"/>
      <c r="AQ76" s="437"/>
      <c r="AR76" s="437"/>
      <c r="AS76" s="437"/>
      <c r="AT76" s="437"/>
      <c r="AU76" s="437"/>
      <c r="AV76" s="437"/>
      <c r="AW76" s="437"/>
      <c r="AX76" s="437"/>
      <c r="AY76" s="437"/>
      <c r="AZ76" s="800"/>
      <c r="BA76" s="802"/>
      <c r="BB76" s="583"/>
      <c r="BC76" s="447"/>
      <c r="BD76" s="434"/>
      <c r="BE76" s="434"/>
      <c r="BF76" s="434"/>
      <c r="BG76" s="451"/>
      <c r="BH76" s="447"/>
      <c r="BI76" s="434"/>
      <c r="BJ76" s="434"/>
      <c r="BK76" s="434"/>
      <c r="BL76" s="451"/>
      <c r="BM76" s="447"/>
      <c r="BN76" s="434"/>
      <c r="BO76" s="434"/>
      <c r="BP76" s="434"/>
      <c r="BQ76" s="451"/>
      <c r="BR76" s="447"/>
      <c r="BS76" s="434"/>
      <c r="BT76" s="434"/>
      <c r="BU76" s="434"/>
      <c r="BV76" s="434"/>
      <c r="BW76" s="434"/>
      <c r="BX76" s="434"/>
      <c r="BY76" s="435"/>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307" customFormat="true" ht="15" customHeight="true" x14ac:dyDescent="0.2">
      <c r="A77" s="136"/>
      <c r="B77" s="130"/>
      <c r="C77" s="113"/>
      <c r="D77" s="112"/>
      <c r="E77" s="112"/>
      <c r="F77" s="112"/>
      <c r="G77" s="111"/>
      <c r="H77" s="110"/>
      <c r="I77" s="112"/>
      <c r="J77" s="112"/>
      <c r="K77" s="112"/>
      <c r="L77" s="109"/>
      <c r="M77" s="113"/>
      <c r="N77" s="112"/>
      <c r="O77" s="112"/>
      <c r="P77" s="112"/>
      <c r="Q77" s="111"/>
      <c r="R77" s="110"/>
      <c r="S77" s="112"/>
      <c r="T77" s="112"/>
      <c r="U77" s="112"/>
      <c r="V77" s="112"/>
      <c r="W77" s="112"/>
      <c r="X77" s="112"/>
      <c r="Y77" s="109"/>
      <c r="Z77" s="437"/>
      <c r="AA77" s="437"/>
      <c r="AB77" s="437"/>
      <c r="AC77" s="437"/>
      <c r="AD77" s="437"/>
      <c r="AE77" s="437"/>
      <c r="AF77" s="437"/>
      <c r="AG77" s="437"/>
      <c r="AH77" s="437"/>
      <c r="AI77" s="437"/>
      <c r="AJ77" s="437"/>
      <c r="AK77" s="437"/>
      <c r="AL77" s="437"/>
      <c r="AM77" s="437"/>
      <c r="AN77" s="437"/>
      <c r="AO77" s="437"/>
      <c r="AP77" s="437"/>
      <c r="AQ77" s="437"/>
      <c r="AR77" s="437"/>
      <c r="AS77" s="437"/>
      <c r="AT77" s="437"/>
      <c r="AU77" s="437"/>
      <c r="AV77" s="437"/>
      <c r="AW77" s="437"/>
      <c r="AX77" s="437"/>
      <c r="AY77" s="437"/>
      <c r="AZ77" s="800"/>
      <c r="BA77" s="802"/>
      <c r="BB77" s="583"/>
      <c r="BC77" s="447"/>
      <c r="BD77" s="434"/>
      <c r="BE77" s="434"/>
      <c r="BF77" s="434"/>
      <c r="BG77" s="451"/>
      <c r="BH77" s="447"/>
      <c r="BI77" s="434"/>
      <c r="BJ77" s="434"/>
      <c r="BK77" s="434"/>
      <c r="BL77" s="451"/>
      <c r="BM77" s="447"/>
      <c r="BN77" s="434"/>
      <c r="BO77" s="434"/>
      <c r="BP77" s="434"/>
      <c r="BQ77" s="451"/>
      <c r="BR77" s="447"/>
      <c r="BS77" s="434"/>
      <c r="BT77" s="434"/>
      <c r="BU77" s="434"/>
      <c r="BV77" s="434"/>
      <c r="BW77" s="434"/>
      <c r="BX77" s="434"/>
      <c r="BY77" s="435"/>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307" customFormat="true" ht="15" customHeight="true" x14ac:dyDescent="0.2">
      <c r="A78" s="136"/>
      <c r="B78" s="130"/>
      <c r="C78" s="113"/>
      <c r="D78" s="112"/>
      <c r="E78" s="112"/>
      <c r="F78" s="112"/>
      <c r="G78" s="111"/>
      <c r="H78" s="110"/>
      <c r="I78" s="112"/>
      <c r="J78" s="112"/>
      <c r="K78" s="112"/>
      <c r="L78" s="109"/>
      <c r="M78" s="113"/>
      <c r="N78" s="112"/>
      <c r="O78" s="112"/>
      <c r="P78" s="112"/>
      <c r="Q78" s="111"/>
      <c r="R78" s="110"/>
      <c r="S78" s="112"/>
      <c r="T78" s="112"/>
      <c r="U78" s="112"/>
      <c r="V78" s="112"/>
      <c r="W78" s="112"/>
      <c r="X78" s="112"/>
      <c r="Y78" s="109"/>
      <c r="Z78" s="437"/>
      <c r="AA78" s="437"/>
      <c r="AB78" s="437"/>
      <c r="AC78" s="437"/>
      <c r="AD78" s="437"/>
      <c r="AE78" s="437"/>
      <c r="AF78" s="437"/>
      <c r="AG78" s="437"/>
      <c r="AH78" s="437"/>
      <c r="AI78" s="437"/>
      <c r="AJ78" s="437"/>
      <c r="AK78" s="437"/>
      <c r="AL78" s="437"/>
      <c r="AM78" s="437"/>
      <c r="AN78" s="437"/>
      <c r="AO78" s="437"/>
      <c r="AP78" s="437"/>
      <c r="AQ78" s="437"/>
      <c r="AR78" s="437"/>
      <c r="AS78" s="437"/>
      <c r="AT78" s="437"/>
      <c r="AU78" s="437"/>
      <c r="AV78" s="437"/>
      <c r="AW78" s="437"/>
      <c r="AX78" s="437"/>
      <c r="AY78" s="437"/>
      <c r="AZ78" s="800"/>
      <c r="BA78" s="802"/>
      <c r="BB78" s="583"/>
      <c r="BC78" s="447"/>
      <c r="BD78" s="434"/>
      <c r="BE78" s="434"/>
      <c r="BF78" s="434"/>
      <c r="BG78" s="451"/>
      <c r="BH78" s="447"/>
      <c r="BI78" s="434"/>
      <c r="BJ78" s="434"/>
      <c r="BK78" s="434"/>
      <c r="BL78" s="451"/>
      <c r="BM78" s="447"/>
      <c r="BN78" s="434"/>
      <c r="BO78" s="434"/>
      <c r="BP78" s="434"/>
      <c r="BQ78" s="451"/>
      <c r="BR78" s="447"/>
      <c r="BS78" s="434"/>
      <c r="BT78" s="434"/>
      <c r="BU78" s="434"/>
      <c r="BV78" s="434"/>
      <c r="BW78" s="434"/>
      <c r="BX78" s="434"/>
      <c r="BY78" s="435"/>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307" customFormat="true" ht="15" customHeight="true" x14ac:dyDescent="0.2">
      <c r="A79" s="136"/>
      <c r="B79" s="130"/>
      <c r="C79" s="113"/>
      <c r="D79" s="112"/>
      <c r="E79" s="112"/>
      <c r="F79" s="112"/>
      <c r="G79" s="111"/>
      <c r="H79" s="110"/>
      <c r="I79" s="112"/>
      <c r="J79" s="112"/>
      <c r="K79" s="112"/>
      <c r="L79" s="109"/>
      <c r="M79" s="113"/>
      <c r="N79" s="112"/>
      <c r="O79" s="112"/>
      <c r="P79" s="112"/>
      <c r="Q79" s="111"/>
      <c r="R79" s="110"/>
      <c r="S79" s="112"/>
      <c r="T79" s="112"/>
      <c r="U79" s="112"/>
      <c r="V79" s="112"/>
      <c r="W79" s="112"/>
      <c r="X79" s="112"/>
      <c r="Y79" s="109"/>
      <c r="Z79" s="437"/>
      <c r="AA79" s="437"/>
      <c r="AB79" s="437"/>
      <c r="AC79" s="437"/>
      <c r="AD79" s="437"/>
      <c r="AE79" s="437"/>
      <c r="AF79" s="437"/>
      <c r="AG79" s="437"/>
      <c r="AH79" s="437"/>
      <c r="AI79" s="437"/>
      <c r="AJ79" s="437"/>
      <c r="AK79" s="437"/>
      <c r="AL79" s="437"/>
      <c r="AM79" s="437"/>
      <c r="AN79" s="437"/>
      <c r="AO79" s="437"/>
      <c r="AP79" s="437"/>
      <c r="AQ79" s="437"/>
      <c r="AR79" s="437"/>
      <c r="AS79" s="437"/>
      <c r="AT79" s="437"/>
      <c r="AU79" s="437"/>
      <c r="AV79" s="437"/>
      <c r="AW79" s="437"/>
      <c r="AX79" s="437"/>
      <c r="AY79" s="437"/>
      <c r="AZ79" s="800"/>
      <c r="BA79" s="802"/>
      <c r="BB79" s="583"/>
      <c r="BC79" s="447"/>
      <c r="BD79" s="434"/>
      <c r="BE79" s="434"/>
      <c r="BF79" s="434"/>
      <c r="BG79" s="451"/>
      <c r="BH79" s="447"/>
      <c r="BI79" s="434"/>
      <c r="BJ79" s="434"/>
      <c r="BK79" s="434"/>
      <c r="BL79" s="451"/>
      <c r="BM79" s="447"/>
      <c r="BN79" s="434"/>
      <c r="BO79" s="434"/>
      <c r="BP79" s="434"/>
      <c r="BQ79" s="451"/>
      <c r="BR79" s="447"/>
      <c r="BS79" s="434"/>
      <c r="BT79" s="434"/>
      <c r="BU79" s="434"/>
      <c r="BV79" s="434"/>
      <c r="BW79" s="434"/>
      <c r="BX79" s="434"/>
      <c r="BY79" s="435"/>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307" customFormat="true" ht="15" customHeight="true" x14ac:dyDescent="0.2">
      <c r="A80" s="136"/>
      <c r="B80" s="130"/>
      <c r="C80" s="113"/>
      <c r="D80" s="112"/>
      <c r="E80" s="112"/>
      <c r="F80" s="112"/>
      <c r="G80" s="111"/>
      <c r="H80" s="110"/>
      <c r="I80" s="112"/>
      <c r="J80" s="112"/>
      <c r="K80" s="112"/>
      <c r="L80" s="109"/>
      <c r="M80" s="113"/>
      <c r="N80" s="112"/>
      <c r="O80" s="112"/>
      <c r="P80" s="112"/>
      <c r="Q80" s="111"/>
      <c r="R80" s="110"/>
      <c r="S80" s="112"/>
      <c r="T80" s="112"/>
      <c r="U80" s="112"/>
      <c r="V80" s="112"/>
      <c r="W80" s="112"/>
      <c r="X80" s="112"/>
      <c r="Y80" s="109"/>
      <c r="Z80" s="437"/>
      <c r="AA80" s="437"/>
      <c r="AB80" s="437"/>
      <c r="AC80" s="437"/>
      <c r="AD80" s="437"/>
      <c r="AE80" s="437"/>
      <c r="AF80" s="437"/>
      <c r="AG80" s="437"/>
      <c r="AH80" s="437"/>
      <c r="AI80" s="437"/>
      <c r="AJ80" s="437"/>
      <c r="AK80" s="437"/>
      <c r="AL80" s="437"/>
      <c r="AM80" s="437"/>
      <c r="AN80" s="437"/>
      <c r="AO80" s="437"/>
      <c r="AP80" s="437"/>
      <c r="AQ80" s="437"/>
      <c r="AR80" s="437"/>
      <c r="AS80" s="437"/>
      <c r="AT80" s="437"/>
      <c r="AU80" s="437"/>
      <c r="AV80" s="437"/>
      <c r="AW80" s="437"/>
      <c r="AX80" s="437"/>
      <c r="AY80" s="437"/>
      <c r="AZ80" s="800"/>
      <c r="BA80" s="802"/>
      <c r="BB80" s="583"/>
      <c r="BC80" s="447"/>
      <c r="BD80" s="434"/>
      <c r="BE80" s="434"/>
      <c r="BF80" s="434"/>
      <c r="BG80" s="451"/>
      <c r="BH80" s="447"/>
      <c r="BI80" s="434"/>
      <c r="BJ80" s="434"/>
      <c r="BK80" s="434"/>
      <c r="BL80" s="451"/>
      <c r="BM80" s="447"/>
      <c r="BN80" s="434"/>
      <c r="BO80" s="434"/>
      <c r="BP80" s="434"/>
      <c r="BQ80" s="451"/>
      <c r="BR80" s="447"/>
      <c r="BS80" s="434"/>
      <c r="BT80" s="434"/>
      <c r="BU80" s="434"/>
      <c r="BV80" s="434"/>
      <c r="BW80" s="434"/>
      <c r="BX80" s="434"/>
      <c r="BY80" s="435"/>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307" customFormat="true" ht="15" customHeight="true" x14ac:dyDescent="0.2">
      <c r="A81" s="136"/>
      <c r="B81" s="130"/>
      <c r="C81" s="113"/>
      <c r="D81" s="112"/>
      <c r="E81" s="112"/>
      <c r="F81" s="112"/>
      <c r="G81" s="111"/>
      <c r="H81" s="110"/>
      <c r="I81" s="112"/>
      <c r="J81" s="112"/>
      <c r="K81" s="112"/>
      <c r="L81" s="109"/>
      <c r="M81" s="113"/>
      <c r="N81" s="112"/>
      <c r="O81" s="112"/>
      <c r="P81" s="112"/>
      <c r="Q81" s="111"/>
      <c r="R81" s="110"/>
      <c r="S81" s="112"/>
      <c r="T81" s="112"/>
      <c r="U81" s="112"/>
      <c r="V81" s="112"/>
      <c r="W81" s="112"/>
      <c r="X81" s="112"/>
      <c r="Y81" s="109"/>
      <c r="Z81" s="437"/>
      <c r="AA81" s="437"/>
      <c r="AB81" s="437"/>
      <c r="AC81" s="437"/>
      <c r="AD81" s="437"/>
      <c r="AE81" s="437"/>
      <c r="AF81" s="437"/>
      <c r="AG81" s="437"/>
      <c r="AH81" s="437"/>
      <c r="AI81" s="437"/>
      <c r="AJ81" s="437"/>
      <c r="AK81" s="437"/>
      <c r="AL81" s="437"/>
      <c r="AM81" s="437"/>
      <c r="AN81" s="437"/>
      <c r="AO81" s="437"/>
      <c r="AP81" s="437"/>
      <c r="AQ81" s="437"/>
      <c r="AR81" s="437"/>
      <c r="AS81" s="437"/>
      <c r="AT81" s="437"/>
      <c r="AU81" s="437"/>
      <c r="AV81" s="437"/>
      <c r="AW81" s="437"/>
      <c r="AX81" s="437"/>
      <c r="AY81" s="437"/>
      <c r="AZ81" s="800"/>
      <c r="BA81" s="802"/>
      <c r="BB81" s="583"/>
      <c r="BC81" s="447"/>
      <c r="BD81" s="434"/>
      <c r="BE81" s="434"/>
      <c r="BF81" s="434"/>
      <c r="BG81" s="451"/>
      <c r="BH81" s="447"/>
      <c r="BI81" s="434"/>
      <c r="BJ81" s="434"/>
      <c r="BK81" s="434"/>
      <c r="BL81" s="451"/>
      <c r="BM81" s="447"/>
      <c r="BN81" s="434"/>
      <c r="BO81" s="434"/>
      <c r="BP81" s="434"/>
      <c r="BQ81" s="451"/>
      <c r="BR81" s="447"/>
      <c r="BS81" s="434"/>
      <c r="BT81" s="434"/>
      <c r="BU81" s="434"/>
      <c r="BV81" s="434"/>
      <c r="BW81" s="434"/>
      <c r="BX81" s="434"/>
      <c r="BY81" s="435"/>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307" customFormat="true" ht="15" customHeight="true" x14ac:dyDescent="0.2">
      <c r="A82" s="136"/>
      <c r="B82" s="130"/>
      <c r="C82" s="113"/>
      <c r="D82" s="112"/>
      <c r="E82" s="112"/>
      <c r="F82" s="112"/>
      <c r="G82" s="111"/>
      <c r="H82" s="110"/>
      <c r="I82" s="112"/>
      <c r="J82" s="112"/>
      <c r="K82" s="112"/>
      <c r="L82" s="109"/>
      <c r="M82" s="113"/>
      <c r="N82" s="112"/>
      <c r="O82" s="112"/>
      <c r="P82" s="112"/>
      <c r="Q82" s="111"/>
      <c r="R82" s="110"/>
      <c r="S82" s="112"/>
      <c r="T82" s="112"/>
      <c r="U82" s="112"/>
      <c r="V82" s="112"/>
      <c r="W82" s="112"/>
      <c r="X82" s="112"/>
      <c r="Y82" s="109"/>
      <c r="Z82" s="437"/>
      <c r="AA82" s="437"/>
      <c r="AB82" s="437"/>
      <c r="AC82" s="437"/>
      <c r="AD82" s="437"/>
      <c r="AE82" s="437"/>
      <c r="AF82" s="437"/>
      <c r="AG82" s="437"/>
      <c r="AH82" s="437"/>
      <c r="AI82" s="437"/>
      <c r="AJ82" s="437"/>
      <c r="AK82" s="437"/>
      <c r="AL82" s="437"/>
      <c r="AM82" s="437"/>
      <c r="AN82" s="437"/>
      <c r="AO82" s="437"/>
      <c r="AP82" s="437"/>
      <c r="AQ82" s="437"/>
      <c r="AR82" s="437"/>
      <c r="AS82" s="437"/>
      <c r="AT82" s="437"/>
      <c r="AU82" s="437"/>
      <c r="AV82" s="437"/>
      <c r="AW82" s="437"/>
      <c r="AX82" s="437"/>
      <c r="AY82" s="437"/>
      <c r="AZ82" s="800"/>
      <c r="BA82" s="802"/>
      <c r="BB82" s="583"/>
      <c r="BC82" s="447"/>
      <c r="BD82" s="434"/>
      <c r="BE82" s="434"/>
      <c r="BF82" s="434"/>
      <c r="BG82" s="451"/>
      <c r="BH82" s="447"/>
      <c r="BI82" s="434"/>
      <c r="BJ82" s="434"/>
      <c r="BK82" s="434"/>
      <c r="BL82" s="451"/>
      <c r="BM82" s="447"/>
      <c r="BN82" s="434"/>
      <c r="BO82" s="434"/>
      <c r="BP82" s="434"/>
      <c r="BQ82" s="451"/>
      <c r="BR82" s="447"/>
      <c r="BS82" s="434"/>
      <c r="BT82" s="434"/>
      <c r="BU82" s="434"/>
      <c r="BV82" s="434"/>
      <c r="BW82" s="434"/>
      <c r="BX82" s="434"/>
      <c r="BY82" s="435"/>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307" customFormat="true" ht="15" customHeight="true" x14ac:dyDescent="0.2">
      <c r="A83" s="136"/>
      <c r="B83" s="130"/>
      <c r="C83" s="113"/>
      <c r="D83" s="112"/>
      <c r="E83" s="112"/>
      <c r="F83" s="112"/>
      <c r="G83" s="111"/>
      <c r="H83" s="110"/>
      <c r="I83" s="112"/>
      <c r="J83" s="112"/>
      <c r="K83" s="112"/>
      <c r="L83" s="109"/>
      <c r="M83" s="113"/>
      <c r="N83" s="112"/>
      <c r="O83" s="112"/>
      <c r="P83" s="112"/>
      <c r="Q83" s="111"/>
      <c r="R83" s="110"/>
      <c r="S83" s="112"/>
      <c r="T83" s="112"/>
      <c r="U83" s="112"/>
      <c r="V83" s="112"/>
      <c r="W83" s="112"/>
      <c r="X83" s="112"/>
      <c r="Y83" s="109"/>
      <c r="Z83" s="437"/>
      <c r="AA83" s="437"/>
      <c r="AB83" s="437"/>
      <c r="AC83" s="437"/>
      <c r="AD83" s="437"/>
      <c r="AE83" s="437"/>
      <c r="AF83" s="437"/>
      <c r="AG83" s="437"/>
      <c r="AH83" s="437"/>
      <c r="AI83" s="437"/>
      <c r="AJ83" s="437"/>
      <c r="AK83" s="437"/>
      <c r="AL83" s="437"/>
      <c r="AM83" s="437"/>
      <c r="AN83" s="437"/>
      <c r="AO83" s="437"/>
      <c r="AP83" s="437"/>
      <c r="AQ83" s="437"/>
      <c r="AR83" s="437"/>
      <c r="AS83" s="437"/>
      <c r="AT83" s="437"/>
      <c r="AU83" s="437"/>
      <c r="AV83" s="437"/>
      <c r="AW83" s="437"/>
      <c r="AX83" s="437"/>
      <c r="AY83" s="437"/>
      <c r="AZ83" s="800"/>
      <c r="BA83" s="802"/>
      <c r="BB83" s="583"/>
      <c r="BC83" s="447"/>
      <c r="BD83" s="434"/>
      <c r="BE83" s="434"/>
      <c r="BF83" s="434"/>
      <c r="BG83" s="451"/>
      <c r="BH83" s="447"/>
      <c r="BI83" s="434"/>
      <c r="BJ83" s="434"/>
      <c r="BK83" s="434"/>
      <c r="BL83" s="451"/>
      <c r="BM83" s="447"/>
      <c r="BN83" s="434"/>
      <c r="BO83" s="434"/>
      <c r="BP83" s="434"/>
      <c r="BQ83" s="451"/>
      <c r="BR83" s="447"/>
      <c r="BS83" s="434"/>
      <c r="BT83" s="434"/>
      <c r="BU83" s="434"/>
      <c r="BV83" s="434"/>
      <c r="BW83" s="434"/>
      <c r="BX83" s="434"/>
      <c r="BY83" s="435"/>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307" customFormat="true" ht="15" customHeight="true" x14ac:dyDescent="0.2">
      <c r="A84" s="136"/>
      <c r="B84" s="130"/>
      <c r="C84" s="113"/>
      <c r="D84" s="112"/>
      <c r="E84" s="112"/>
      <c r="F84" s="112"/>
      <c r="G84" s="111"/>
      <c r="H84" s="110"/>
      <c r="I84" s="112"/>
      <c r="J84" s="112"/>
      <c r="K84" s="112"/>
      <c r="L84" s="109"/>
      <c r="M84" s="113"/>
      <c r="N84" s="112"/>
      <c r="O84" s="112"/>
      <c r="P84" s="112"/>
      <c r="Q84" s="111"/>
      <c r="R84" s="110"/>
      <c r="S84" s="112"/>
      <c r="T84" s="112"/>
      <c r="U84" s="112"/>
      <c r="V84" s="112"/>
      <c r="W84" s="112"/>
      <c r="X84" s="112"/>
      <c r="Y84" s="109"/>
      <c r="Z84" s="437"/>
      <c r="AA84" s="437"/>
      <c r="AB84" s="437"/>
      <c r="AC84" s="437"/>
      <c r="AD84" s="437"/>
      <c r="AE84" s="437"/>
      <c r="AF84" s="437"/>
      <c r="AG84" s="437"/>
      <c r="AH84" s="437"/>
      <c r="AI84" s="437"/>
      <c r="AJ84" s="437"/>
      <c r="AK84" s="437"/>
      <c r="AL84" s="437"/>
      <c r="AM84" s="437"/>
      <c r="AN84" s="437"/>
      <c r="AO84" s="437"/>
      <c r="AP84" s="437"/>
      <c r="AQ84" s="437"/>
      <c r="AR84" s="437"/>
      <c r="AS84" s="437"/>
      <c r="AT84" s="437"/>
      <c r="AU84" s="437"/>
      <c r="AV84" s="437"/>
      <c r="AW84" s="437"/>
      <c r="AX84" s="437"/>
      <c r="AY84" s="437"/>
      <c r="AZ84" s="800"/>
      <c r="BA84" s="802"/>
      <c r="BB84" s="583"/>
      <c r="BC84" s="447"/>
      <c r="BD84" s="434"/>
      <c r="BE84" s="434"/>
      <c r="BF84" s="434"/>
      <c r="BG84" s="451"/>
      <c r="BH84" s="447"/>
      <c r="BI84" s="434"/>
      <c r="BJ84" s="434"/>
      <c r="BK84" s="434"/>
      <c r="BL84" s="451"/>
      <c r="BM84" s="447"/>
      <c r="BN84" s="434"/>
      <c r="BO84" s="434"/>
      <c r="BP84" s="434"/>
      <c r="BQ84" s="451"/>
      <c r="BR84" s="447"/>
      <c r="BS84" s="434"/>
      <c r="BT84" s="434"/>
      <c r="BU84" s="434"/>
      <c r="BV84" s="434"/>
      <c r="BW84" s="434"/>
      <c r="BX84" s="434"/>
      <c r="BY84" s="435"/>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307" customFormat="true" ht="15" customHeight="true" x14ac:dyDescent="0.2">
      <c r="A85" s="136"/>
      <c r="B85" s="130"/>
      <c r="C85" s="113"/>
      <c r="D85" s="112"/>
      <c r="E85" s="112"/>
      <c r="F85" s="112"/>
      <c r="G85" s="111"/>
      <c r="H85" s="110"/>
      <c r="I85" s="112"/>
      <c r="J85" s="112"/>
      <c r="K85" s="112"/>
      <c r="L85" s="109"/>
      <c r="M85" s="113"/>
      <c r="N85" s="112"/>
      <c r="O85" s="112"/>
      <c r="P85" s="112"/>
      <c r="Q85" s="111"/>
      <c r="R85" s="110"/>
      <c r="S85" s="112"/>
      <c r="T85" s="112"/>
      <c r="U85" s="112"/>
      <c r="V85" s="112"/>
      <c r="W85" s="112"/>
      <c r="X85" s="112"/>
      <c r="Y85" s="109"/>
      <c r="Z85" s="437"/>
      <c r="AA85" s="437"/>
      <c r="AB85" s="437"/>
      <c r="AC85" s="437"/>
      <c r="AD85" s="437"/>
      <c r="AE85" s="437"/>
      <c r="AF85" s="437"/>
      <c r="AG85" s="437"/>
      <c r="AH85" s="437"/>
      <c r="AI85" s="437"/>
      <c r="AJ85" s="437"/>
      <c r="AK85" s="437"/>
      <c r="AL85" s="437"/>
      <c r="AM85" s="437"/>
      <c r="AN85" s="437"/>
      <c r="AO85" s="437"/>
      <c r="AP85" s="437"/>
      <c r="AQ85" s="437"/>
      <c r="AR85" s="437"/>
      <c r="AS85" s="437"/>
      <c r="AT85" s="437"/>
      <c r="AU85" s="437"/>
      <c r="AV85" s="437"/>
      <c r="AW85" s="437"/>
      <c r="AX85" s="437"/>
      <c r="AY85" s="437"/>
      <c r="AZ85" s="800"/>
      <c r="BA85" s="802"/>
      <c r="BB85" s="583"/>
      <c r="BC85" s="447"/>
      <c r="BD85" s="434"/>
      <c r="BE85" s="434"/>
      <c r="BF85" s="434"/>
      <c r="BG85" s="451"/>
      <c r="BH85" s="447"/>
      <c r="BI85" s="434"/>
      <c r="BJ85" s="434"/>
      <c r="BK85" s="434"/>
      <c r="BL85" s="451"/>
      <c r="BM85" s="447"/>
      <c r="BN85" s="434"/>
      <c r="BO85" s="434"/>
      <c r="BP85" s="434"/>
      <c r="BQ85" s="451"/>
      <c r="BR85" s="447"/>
      <c r="BS85" s="434"/>
      <c r="BT85" s="434"/>
      <c r="BU85" s="434"/>
      <c r="BV85" s="434"/>
      <c r="BW85" s="434"/>
      <c r="BX85" s="434"/>
      <c r="BY85" s="435"/>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166" customFormat="true" ht="15" customHeight="true" x14ac:dyDescent="0.2">
      <c r="A86" s="136"/>
      <c r="B86" s="130"/>
      <c r="C86" s="101"/>
      <c r="D86" s="100"/>
      <c r="E86" s="100"/>
      <c r="F86" s="100"/>
      <c r="G86" s="99"/>
      <c r="H86" s="98"/>
      <c r="I86" s="100"/>
      <c r="J86" s="100"/>
      <c r="K86" s="100"/>
      <c r="L86" s="97"/>
      <c r="M86" s="101"/>
      <c r="N86" s="100"/>
      <c r="O86" s="100"/>
      <c r="P86" s="100"/>
      <c r="Q86" s="99"/>
      <c r="R86" s="98"/>
      <c r="S86" s="100"/>
      <c r="T86" s="100"/>
      <c r="U86" s="100"/>
      <c r="V86" s="100"/>
      <c r="W86" s="100"/>
      <c r="X86" s="100"/>
      <c r="Y86" s="97"/>
      <c r="Z86" s="774"/>
      <c r="AA86" s="774"/>
      <c r="AB86" s="774"/>
      <c r="AC86" s="774"/>
      <c r="AD86" s="774"/>
      <c r="AE86" s="774"/>
      <c r="AF86" s="774"/>
      <c r="AG86" s="774"/>
      <c r="AH86" s="774"/>
      <c r="AI86" s="774"/>
      <c r="AJ86" s="774"/>
      <c r="AK86" s="774"/>
      <c r="AL86" s="774"/>
      <c r="AM86" s="774"/>
      <c r="AN86" s="774"/>
      <c r="AO86" s="774"/>
      <c r="AP86" s="774"/>
      <c r="AQ86" s="774"/>
      <c r="AR86" s="774"/>
      <c r="AS86" s="774"/>
      <c r="AT86" s="774"/>
      <c r="AU86" s="774"/>
      <c r="AV86" s="774"/>
      <c r="AW86" s="774"/>
      <c r="AX86" s="774"/>
      <c r="AY86" s="774"/>
      <c r="AZ86" s="343"/>
      <c r="BA86" s="802"/>
      <c r="BB86" s="583"/>
      <c r="BC86" s="447"/>
      <c r="BD86" s="434"/>
      <c r="BE86" s="434"/>
      <c r="BF86" s="434"/>
      <c r="BG86" s="451"/>
      <c r="BH86" s="447"/>
      <c r="BI86" s="434"/>
      <c r="BJ86" s="434"/>
      <c r="BK86" s="434"/>
      <c r="BL86" s="451"/>
      <c r="BM86" s="447"/>
      <c r="BN86" s="434"/>
      <c r="BO86" s="434"/>
      <c r="BP86" s="434"/>
      <c r="BQ86" s="451"/>
      <c r="BR86" s="447"/>
      <c r="BS86" s="434"/>
      <c r="BT86" s="434"/>
      <c r="BU86" s="434"/>
      <c r="BV86" s="434"/>
      <c r="BW86" s="434"/>
      <c r="BX86" s="434"/>
      <c r="BY86" s="435"/>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166" customFormat="true" ht="15" customHeight="true" x14ac:dyDescent="0.2">
      <c r="A87" s="136"/>
      <c r="B87" s="130"/>
      <c r="C87" s="101"/>
      <c r="D87" s="100"/>
      <c r="E87" s="100"/>
      <c r="F87" s="100"/>
      <c r="G87" s="99"/>
      <c r="H87" s="98"/>
      <c r="I87" s="100"/>
      <c r="J87" s="100"/>
      <c r="K87" s="100"/>
      <c r="L87" s="97"/>
      <c r="M87" s="101"/>
      <c r="N87" s="100"/>
      <c r="O87" s="100"/>
      <c r="P87" s="100"/>
      <c r="Q87" s="99"/>
      <c r="R87" s="98"/>
      <c r="S87" s="100"/>
      <c r="T87" s="100"/>
      <c r="U87" s="100"/>
      <c r="V87" s="100"/>
      <c r="W87" s="100"/>
      <c r="X87" s="100"/>
      <c r="Y87" s="97"/>
      <c r="Z87" s="774"/>
      <c r="AA87" s="774"/>
      <c r="AB87" s="774"/>
      <c r="AC87" s="774"/>
      <c r="AD87" s="774"/>
      <c r="AE87" s="774"/>
      <c r="AF87" s="774"/>
      <c r="AG87" s="774"/>
      <c r="AH87" s="774"/>
      <c r="AI87" s="774"/>
      <c r="AJ87" s="774"/>
      <c r="AK87" s="774"/>
      <c r="AL87" s="774"/>
      <c r="AM87" s="774"/>
      <c r="AN87" s="774"/>
      <c r="AO87" s="774"/>
      <c r="AP87" s="774"/>
      <c r="AQ87" s="774"/>
      <c r="AR87" s="774"/>
      <c r="AS87" s="774"/>
      <c r="AT87" s="774"/>
      <c r="AU87" s="774"/>
      <c r="AV87" s="774"/>
      <c r="AW87" s="774"/>
      <c r="AX87" s="774"/>
      <c r="AY87" s="774"/>
      <c r="AZ87" s="343"/>
      <c r="BA87" s="802"/>
      <c r="BB87" s="583"/>
      <c r="BC87" s="447"/>
      <c r="BD87" s="434"/>
      <c r="BE87" s="434"/>
      <c r="BF87" s="434"/>
      <c r="BG87" s="451"/>
      <c r="BH87" s="447"/>
      <c r="BI87" s="434"/>
      <c r="BJ87" s="434"/>
      <c r="BK87" s="434"/>
      <c r="BL87" s="451"/>
      <c r="BM87" s="447"/>
      <c r="BN87" s="434"/>
      <c r="BO87" s="434"/>
      <c r="BP87" s="434"/>
      <c r="BQ87" s="451"/>
      <c r="BR87" s="447"/>
      <c r="BS87" s="434"/>
      <c r="BT87" s="434"/>
      <c r="BU87" s="434"/>
      <c r="BV87" s="434"/>
      <c r="BW87" s="434"/>
      <c r="BX87" s="434"/>
      <c r="BY87" s="435"/>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166" customFormat="true" ht="15" customHeight="true" x14ac:dyDescent="0.2">
      <c r="A88" s="136"/>
      <c r="B88" s="130"/>
      <c r="C88" s="101"/>
      <c r="D88" s="100"/>
      <c r="E88" s="100"/>
      <c r="F88" s="100"/>
      <c r="G88" s="99"/>
      <c r="H88" s="98"/>
      <c r="I88" s="100"/>
      <c r="J88" s="100"/>
      <c r="K88" s="100"/>
      <c r="L88" s="97"/>
      <c r="M88" s="101"/>
      <c r="N88" s="100"/>
      <c r="O88" s="100"/>
      <c r="P88" s="100"/>
      <c r="Q88" s="99"/>
      <c r="R88" s="98"/>
      <c r="S88" s="100"/>
      <c r="T88" s="100"/>
      <c r="U88" s="100"/>
      <c r="V88" s="100"/>
      <c r="W88" s="100"/>
      <c r="X88" s="100"/>
      <c r="Y88" s="97"/>
      <c r="Z88" s="774"/>
      <c r="AA88" s="774"/>
      <c r="AB88" s="774"/>
      <c r="AC88" s="774"/>
      <c r="AD88" s="774"/>
      <c r="AE88" s="774"/>
      <c r="AF88" s="774"/>
      <c r="AG88" s="774"/>
      <c r="AH88" s="774"/>
      <c r="AI88" s="774"/>
      <c r="AJ88" s="774"/>
      <c r="AK88" s="774"/>
      <c r="AL88" s="774"/>
      <c r="AM88" s="774"/>
      <c r="AN88" s="774"/>
      <c r="AO88" s="774"/>
      <c r="AP88" s="774"/>
      <c r="AQ88" s="774"/>
      <c r="AR88" s="774"/>
      <c r="AS88" s="774"/>
      <c r="AT88" s="774"/>
      <c r="AU88" s="774"/>
      <c r="AV88" s="774"/>
      <c r="AW88" s="774"/>
      <c r="AX88" s="774"/>
      <c r="AY88" s="774"/>
      <c r="AZ88" s="343"/>
      <c r="BA88" s="802"/>
      <c r="BB88" s="583"/>
      <c r="BC88" s="447"/>
      <c r="BD88" s="434"/>
      <c r="BE88" s="434"/>
      <c r="BF88" s="434"/>
      <c r="BG88" s="451"/>
      <c r="BH88" s="447"/>
      <c r="BI88" s="434"/>
      <c r="BJ88" s="434"/>
      <c r="BK88" s="434"/>
      <c r="BL88" s="451"/>
      <c r="BM88" s="447"/>
      <c r="BN88" s="434"/>
      <c r="BO88" s="434"/>
      <c r="BP88" s="434"/>
      <c r="BQ88" s="451"/>
      <c r="BR88" s="447"/>
      <c r="BS88" s="434"/>
      <c r="BT88" s="434"/>
      <c r="BU88" s="434"/>
      <c r="BV88" s="434"/>
      <c r="BW88" s="434"/>
      <c r="BX88" s="434"/>
      <c r="BY88" s="435"/>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166" customFormat="true" ht="15" customHeight="true" x14ac:dyDescent="0.2">
      <c r="A89" s="136"/>
      <c r="B89" s="130"/>
      <c r="C89" s="101"/>
      <c r="D89" s="100"/>
      <c r="E89" s="100"/>
      <c r="F89" s="100"/>
      <c r="G89" s="99"/>
      <c r="H89" s="98"/>
      <c r="I89" s="100"/>
      <c r="J89" s="100"/>
      <c r="K89" s="100"/>
      <c r="L89" s="97"/>
      <c r="M89" s="101"/>
      <c r="N89" s="100"/>
      <c r="O89" s="100"/>
      <c r="P89" s="100"/>
      <c r="Q89" s="99"/>
      <c r="R89" s="98"/>
      <c r="S89" s="100"/>
      <c r="T89" s="100"/>
      <c r="U89" s="100"/>
      <c r="V89" s="100"/>
      <c r="W89" s="100"/>
      <c r="X89" s="100"/>
      <c r="Y89" s="97"/>
      <c r="Z89" s="774"/>
      <c r="AA89" s="774"/>
      <c r="AB89" s="774"/>
      <c r="AC89" s="774"/>
      <c r="AD89" s="774"/>
      <c r="AE89" s="774"/>
      <c r="AF89" s="774"/>
      <c r="AG89" s="774"/>
      <c r="AH89" s="774"/>
      <c r="AI89" s="774"/>
      <c r="AJ89" s="774"/>
      <c r="AK89" s="774"/>
      <c r="AL89" s="774"/>
      <c r="AM89" s="774"/>
      <c r="AN89" s="774"/>
      <c r="AO89" s="774"/>
      <c r="AP89" s="774"/>
      <c r="AQ89" s="774"/>
      <c r="AR89" s="774"/>
      <c r="AS89" s="774"/>
      <c r="AT89" s="774"/>
      <c r="AU89" s="774"/>
      <c r="AV89" s="774"/>
      <c r="AW89" s="774"/>
      <c r="AX89" s="774"/>
      <c r="AY89" s="774"/>
      <c r="AZ89" s="343"/>
      <c r="BA89" s="802"/>
      <c r="BB89" s="583"/>
      <c r="BC89" s="447"/>
      <c r="BD89" s="434"/>
      <c r="BE89" s="434"/>
      <c r="BF89" s="434"/>
      <c r="BG89" s="451"/>
      <c r="BH89" s="447"/>
      <c r="BI89" s="434"/>
      <c r="BJ89" s="434"/>
      <c r="BK89" s="434"/>
      <c r="BL89" s="451"/>
      <c r="BM89" s="447"/>
      <c r="BN89" s="434"/>
      <c r="BO89" s="434"/>
      <c r="BP89" s="434"/>
      <c r="BQ89" s="451"/>
      <c r="BR89" s="447"/>
      <c r="BS89" s="434"/>
      <c r="BT89" s="434"/>
      <c r="BU89" s="434"/>
      <c r="BV89" s="434"/>
      <c r="BW89" s="434"/>
      <c r="BX89" s="434"/>
      <c r="BY89" s="435"/>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166" customFormat="true" ht="15" customHeight="true" x14ac:dyDescent="0.2">
      <c r="A90" s="136"/>
      <c r="B90" s="130"/>
      <c r="C90" s="101"/>
      <c r="D90" s="100"/>
      <c r="E90" s="100"/>
      <c r="F90" s="100"/>
      <c r="G90" s="99"/>
      <c r="H90" s="98"/>
      <c r="I90" s="100"/>
      <c r="J90" s="100"/>
      <c r="K90" s="100"/>
      <c r="L90" s="97"/>
      <c r="M90" s="101"/>
      <c r="N90" s="100"/>
      <c r="O90" s="100"/>
      <c r="P90" s="100"/>
      <c r="Q90" s="99"/>
      <c r="R90" s="98"/>
      <c r="S90" s="100"/>
      <c r="T90" s="100"/>
      <c r="U90" s="100"/>
      <c r="V90" s="100"/>
      <c r="W90" s="100"/>
      <c r="X90" s="100"/>
      <c r="Y90" s="97"/>
      <c r="Z90" s="774"/>
      <c r="AA90" s="774"/>
      <c r="AB90" s="774"/>
      <c r="AC90" s="774"/>
      <c r="AD90" s="774"/>
      <c r="AE90" s="774"/>
      <c r="AF90" s="774"/>
      <c r="AG90" s="774"/>
      <c r="AH90" s="774"/>
      <c r="AI90" s="774"/>
      <c r="AJ90" s="774"/>
      <c r="AK90" s="774"/>
      <c r="AL90" s="774"/>
      <c r="AM90" s="774"/>
      <c r="AN90" s="774"/>
      <c r="AO90" s="774"/>
      <c r="AP90" s="774"/>
      <c r="AQ90" s="774"/>
      <c r="AR90" s="774"/>
      <c r="AS90" s="774"/>
      <c r="AT90" s="774"/>
      <c r="AU90" s="774"/>
      <c r="AV90" s="774"/>
      <c r="AW90" s="774"/>
      <c r="AX90" s="774"/>
      <c r="AY90" s="774"/>
      <c r="AZ90" s="343"/>
      <c r="BA90" s="802"/>
      <c r="BB90" s="583"/>
      <c r="BC90" s="447"/>
      <c r="BD90" s="434"/>
      <c r="BE90" s="434"/>
      <c r="BF90" s="434"/>
      <c r="BG90" s="451"/>
      <c r="BH90" s="447"/>
      <c r="BI90" s="434"/>
      <c r="BJ90" s="434"/>
      <c r="BK90" s="434"/>
      <c r="BL90" s="451"/>
      <c r="BM90" s="447"/>
      <c r="BN90" s="434"/>
      <c r="BO90" s="434"/>
      <c r="BP90" s="434"/>
      <c r="BQ90" s="451"/>
      <c r="BR90" s="447"/>
      <c r="BS90" s="434"/>
      <c r="BT90" s="434"/>
      <c r="BU90" s="434"/>
      <c r="BV90" s="434"/>
      <c r="BW90" s="434"/>
      <c r="BX90" s="434"/>
      <c r="BY90" s="435"/>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166" customFormat="true" ht="15" customHeight="true" x14ac:dyDescent="0.2">
      <c r="A91" s="158"/>
      <c r="B91" s="129"/>
      <c r="C91" s="94"/>
      <c r="D91" s="96"/>
      <c r="E91" s="96"/>
      <c r="F91" s="96"/>
      <c r="G91" s="95"/>
      <c r="H91" s="93"/>
      <c r="I91" s="96"/>
      <c r="J91" s="96"/>
      <c r="K91" s="96"/>
      <c r="L91" s="92"/>
      <c r="M91" s="94"/>
      <c r="N91" s="96"/>
      <c r="O91" s="96"/>
      <c r="P91" s="96"/>
      <c r="Q91" s="95"/>
      <c r="R91" s="93"/>
      <c r="S91" s="96"/>
      <c r="T91" s="96"/>
      <c r="U91" s="96"/>
      <c r="V91" s="96"/>
      <c r="W91" s="96"/>
      <c r="X91" s="96"/>
      <c r="Y91" s="92"/>
      <c r="Z91" s="774"/>
      <c r="AA91" s="774"/>
      <c r="AB91" s="774"/>
      <c r="AC91" s="774"/>
      <c r="AD91" s="774"/>
      <c r="AE91" s="774"/>
      <c r="AF91" s="774"/>
      <c r="AG91" s="774"/>
      <c r="AH91" s="774"/>
      <c r="AI91" s="774"/>
      <c r="AJ91" s="774"/>
      <c r="AK91" s="774"/>
      <c r="AL91" s="774"/>
      <c r="AM91" s="774"/>
      <c r="AN91" s="774"/>
      <c r="AO91" s="774"/>
      <c r="AP91" s="774"/>
      <c r="AQ91" s="774"/>
      <c r="AR91" s="774"/>
      <c r="AS91" s="774"/>
      <c r="AT91" s="774"/>
      <c r="AU91" s="774"/>
      <c r="AV91" s="774"/>
      <c r="AW91" s="774"/>
      <c r="AX91" s="774"/>
      <c r="AY91" s="774"/>
      <c r="AZ91" s="343"/>
      <c r="BA91" s="802"/>
      <c r="BB91" s="583"/>
      <c r="BC91" s="447"/>
      <c r="BD91" s="434"/>
      <c r="BE91" s="434"/>
      <c r="BF91" s="434"/>
      <c r="BG91" s="451"/>
      <c r="BH91" s="447"/>
      <c r="BI91" s="434"/>
      <c r="BJ91" s="434"/>
      <c r="BK91" s="434"/>
      <c r="BL91" s="451"/>
      <c r="BM91" s="447"/>
      <c r="BN91" s="434"/>
      <c r="BO91" s="434"/>
      <c r="BP91" s="434"/>
      <c r="BQ91" s="451"/>
      <c r="BR91" s="447"/>
      <c r="BS91" s="434"/>
      <c r="BT91" s="434"/>
      <c r="BU91" s="434"/>
      <c r="BV91" s="434"/>
      <c r="BW91" s="434"/>
      <c r="BX91" s="434"/>
      <c r="BY91" s="435"/>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166" customFormat="true" ht="15" customHeight="true" x14ac:dyDescent="0.2">
      <c r="A92" s="158"/>
      <c r="B92" s="129"/>
      <c r="C92" s="94"/>
      <c r="D92" s="96"/>
      <c r="E92" s="96"/>
      <c r="F92" s="96"/>
      <c r="G92" s="95"/>
      <c r="H92" s="93"/>
      <c r="I92" s="96"/>
      <c r="J92" s="96"/>
      <c r="K92" s="96"/>
      <c r="L92" s="92"/>
      <c r="M92" s="94"/>
      <c r="N92" s="96"/>
      <c r="O92" s="96"/>
      <c r="P92" s="96"/>
      <c r="Q92" s="95"/>
      <c r="R92" s="93"/>
      <c r="S92" s="96"/>
      <c r="T92" s="96"/>
      <c r="U92" s="96"/>
      <c r="V92" s="96"/>
      <c r="W92" s="96"/>
      <c r="X92" s="96"/>
      <c r="Y92" s="92"/>
      <c r="Z92" s="774"/>
      <c r="AA92" s="774"/>
      <c r="AB92" s="774"/>
      <c r="AC92" s="774"/>
      <c r="AD92" s="774"/>
      <c r="AE92" s="774"/>
      <c r="AF92" s="774"/>
      <c r="AG92" s="774"/>
      <c r="AH92" s="774"/>
      <c r="AI92" s="774"/>
      <c r="AJ92" s="774"/>
      <c r="AK92" s="774"/>
      <c r="AL92" s="774"/>
      <c r="AM92" s="774"/>
      <c r="AN92" s="774"/>
      <c r="AO92" s="774"/>
      <c r="AP92" s="774"/>
      <c r="AQ92" s="774"/>
      <c r="AR92" s="774"/>
      <c r="AS92" s="774"/>
      <c r="AT92" s="774"/>
      <c r="AU92" s="774"/>
      <c r="AV92" s="774"/>
      <c r="AW92" s="774"/>
      <c r="AX92" s="774"/>
      <c r="AY92" s="774"/>
      <c r="AZ92" s="343"/>
      <c r="BA92" s="802"/>
      <c r="BB92" s="583"/>
      <c r="BC92" s="447"/>
      <c r="BD92" s="434"/>
      <c r="BE92" s="434"/>
      <c r="BF92" s="434"/>
      <c r="BG92" s="451"/>
      <c r="BH92" s="447"/>
      <c r="BI92" s="434"/>
      <c r="BJ92" s="434"/>
      <c r="BK92" s="434"/>
      <c r="BL92" s="451"/>
      <c r="BM92" s="447"/>
      <c r="BN92" s="434"/>
      <c r="BO92" s="434"/>
      <c r="BP92" s="434"/>
      <c r="BQ92" s="451"/>
      <c r="BR92" s="447"/>
      <c r="BS92" s="434"/>
      <c r="BT92" s="434"/>
      <c r="BU92" s="434"/>
      <c r="BV92" s="434"/>
      <c r="BW92" s="434"/>
      <c r="BX92" s="434"/>
      <c r="BY92" s="435"/>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166" customFormat="true" ht="15" customHeight="true" x14ac:dyDescent="0.2">
      <c r="A93" s="135"/>
      <c r="B93" s="128"/>
      <c r="C93" s="151"/>
      <c r="D93" s="150"/>
      <c r="E93" s="150"/>
      <c r="F93" s="150"/>
      <c r="G93" s="139"/>
      <c r="H93" s="141"/>
      <c r="I93" s="150"/>
      <c r="J93" s="150"/>
      <c r="K93" s="150"/>
      <c r="L93" s="145"/>
      <c r="M93" s="151"/>
      <c r="N93" s="150"/>
      <c r="O93" s="150"/>
      <c r="P93" s="150"/>
      <c r="Q93" s="139"/>
      <c r="R93" s="141"/>
      <c r="S93" s="150"/>
      <c r="T93" s="150"/>
      <c r="U93" s="150"/>
      <c r="V93" s="150"/>
      <c r="W93" s="150"/>
      <c r="X93" s="150"/>
      <c r="Y93" s="145"/>
      <c r="Z93" s="774"/>
      <c r="AA93" s="774"/>
      <c r="AB93" s="774"/>
      <c r="AC93" s="774"/>
      <c r="AD93" s="774"/>
      <c r="AE93" s="774"/>
      <c r="AF93" s="774"/>
      <c r="AG93" s="774"/>
      <c r="AH93" s="774"/>
      <c r="AI93" s="774"/>
      <c r="AJ93" s="774"/>
      <c r="AK93" s="774"/>
      <c r="AL93" s="774"/>
      <c r="AM93" s="774"/>
      <c r="AN93" s="774"/>
      <c r="AO93" s="774"/>
      <c r="AP93" s="774"/>
      <c r="AQ93" s="774"/>
      <c r="AR93" s="774"/>
      <c r="AS93" s="774"/>
      <c r="AT93" s="774"/>
      <c r="AU93" s="774"/>
      <c r="AV93" s="774"/>
      <c r="AW93" s="774"/>
      <c r="AX93" s="774"/>
      <c r="AY93" s="774"/>
      <c r="AZ93" s="343"/>
      <c r="BA93" s="802"/>
      <c r="BB93" s="583"/>
      <c r="BC93" s="447"/>
      <c r="BD93" s="434"/>
      <c r="BE93" s="434"/>
      <c r="BF93" s="434"/>
      <c r="BG93" s="451"/>
      <c r="BH93" s="447"/>
      <c r="BI93" s="434"/>
      <c r="BJ93" s="434"/>
      <c r="BK93" s="434"/>
      <c r="BL93" s="451"/>
      <c r="BM93" s="447"/>
      <c r="BN93" s="434"/>
      <c r="BO93" s="434"/>
      <c r="BP93" s="434"/>
      <c r="BQ93" s="451"/>
      <c r="BR93" s="447"/>
      <c r="BS93" s="434"/>
      <c r="BT93" s="434"/>
      <c r="BU93" s="434"/>
      <c r="BV93" s="434"/>
      <c r="BW93" s="434"/>
      <c r="BX93" s="434"/>
      <c r="BY93" s="435"/>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166" customFormat="true" ht="15" customHeight="true" x14ac:dyDescent="0.2">
      <c r="A94" s="59"/>
      <c r="B94" s="128"/>
      <c r="C94" s="151"/>
      <c r="D94" s="149"/>
      <c r="E94" s="149"/>
      <c r="F94" s="149"/>
      <c r="G94" s="138"/>
      <c r="H94" s="141"/>
      <c r="I94" s="149"/>
      <c r="J94" s="149"/>
      <c r="K94" s="149"/>
      <c r="L94" s="144"/>
      <c r="M94" s="151"/>
      <c r="N94" s="149"/>
      <c r="O94" s="149"/>
      <c r="P94" s="149"/>
      <c r="Q94" s="138"/>
      <c r="R94" s="141"/>
      <c r="S94" s="149"/>
      <c r="T94" s="149"/>
      <c r="U94" s="149"/>
      <c r="V94" s="149"/>
      <c r="W94" s="149"/>
      <c r="X94" s="149"/>
      <c r="Y94" s="144"/>
      <c r="Z94" s="774"/>
      <c r="AA94" s="774"/>
      <c r="AB94" s="774"/>
      <c r="AC94" s="774"/>
      <c r="AD94" s="774"/>
      <c r="AE94" s="774"/>
      <c r="AF94" s="774"/>
      <c r="AG94" s="774"/>
      <c r="AH94" s="774"/>
      <c r="AI94" s="774"/>
      <c r="AJ94" s="774"/>
      <c r="AK94" s="774"/>
      <c r="AL94" s="774"/>
      <c r="AM94" s="774"/>
      <c r="AN94" s="774"/>
      <c r="AO94" s="774"/>
      <c r="AP94" s="774"/>
      <c r="AQ94" s="774"/>
      <c r="AR94" s="774"/>
      <c r="AS94" s="774"/>
      <c r="AT94" s="774"/>
      <c r="AU94" s="774"/>
      <c r="AV94" s="774"/>
      <c r="AW94" s="774"/>
      <c r="AX94" s="774"/>
      <c r="AY94" s="774"/>
      <c r="AZ94" s="343"/>
      <c r="BA94" s="802"/>
      <c r="BB94" s="583"/>
      <c r="BC94" s="447"/>
      <c r="BD94" s="434"/>
      <c r="BE94" s="434"/>
      <c r="BF94" s="434"/>
      <c r="BG94" s="451"/>
      <c r="BH94" s="447"/>
      <c r="BI94" s="434"/>
      <c r="BJ94" s="434"/>
      <c r="BK94" s="434"/>
      <c r="BL94" s="451"/>
      <c r="BM94" s="447"/>
      <c r="BN94" s="434"/>
      <c r="BO94" s="434"/>
      <c r="BP94" s="434"/>
      <c r="BQ94" s="451"/>
      <c r="BR94" s="447"/>
      <c r="BS94" s="434"/>
      <c r="BT94" s="434"/>
      <c r="BU94" s="434"/>
      <c r="BV94" s="434"/>
      <c r="BW94" s="434"/>
      <c r="BX94" s="434"/>
      <c r="BY94" s="435"/>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166" customFormat="true" ht="15" customHeight="true" x14ac:dyDescent="0.2">
      <c r="A95" s="135"/>
      <c r="B95" s="127"/>
      <c r="C95" s="91"/>
      <c r="D95" s="90"/>
      <c r="E95" s="90"/>
      <c r="F95" s="90"/>
      <c r="G95" s="89"/>
      <c r="H95" s="88"/>
      <c r="I95" s="90"/>
      <c r="J95" s="90"/>
      <c r="K95" s="90"/>
      <c r="L95" s="87"/>
      <c r="M95" s="91"/>
      <c r="N95" s="90"/>
      <c r="O95" s="90"/>
      <c r="P95" s="90"/>
      <c r="Q95" s="89"/>
      <c r="R95" s="88"/>
      <c r="S95" s="90"/>
      <c r="T95" s="90"/>
      <c r="U95" s="90"/>
      <c r="V95" s="90"/>
      <c r="W95" s="90"/>
      <c r="X95" s="90"/>
      <c r="Y95" s="87"/>
      <c r="Z95" s="774"/>
      <c r="AA95" s="774"/>
      <c r="AB95" s="774"/>
      <c r="AC95" s="774"/>
      <c r="AD95" s="774"/>
      <c r="AE95" s="774"/>
      <c r="AF95" s="774"/>
      <c r="AG95" s="774"/>
      <c r="AH95" s="774"/>
      <c r="AI95" s="774"/>
      <c r="AJ95" s="774"/>
      <c r="AK95" s="774"/>
      <c r="AL95" s="774"/>
      <c r="AM95" s="774"/>
      <c r="AN95" s="774"/>
      <c r="AO95" s="774"/>
      <c r="AP95" s="774"/>
      <c r="AQ95" s="774"/>
      <c r="AR95" s="774"/>
      <c r="AS95" s="774"/>
      <c r="AT95" s="774"/>
      <c r="AU95" s="774"/>
      <c r="AV95" s="774"/>
      <c r="AW95" s="774"/>
      <c r="AX95" s="774"/>
      <c r="AY95" s="774"/>
      <c r="AZ95" s="343"/>
      <c r="BA95" s="802"/>
      <c r="BB95" s="583"/>
      <c r="BC95" s="447"/>
      <c r="BD95" s="434"/>
      <c r="BE95" s="434"/>
      <c r="BF95" s="434"/>
      <c r="BG95" s="451"/>
      <c r="BH95" s="447"/>
      <c r="BI95" s="434"/>
      <c r="BJ95" s="434"/>
      <c r="BK95" s="434"/>
      <c r="BL95" s="451"/>
      <c r="BM95" s="447"/>
      <c r="BN95" s="434"/>
      <c r="BO95" s="434"/>
      <c r="BP95" s="434"/>
      <c r="BQ95" s="451"/>
      <c r="BR95" s="447"/>
      <c r="BS95" s="434"/>
      <c r="BT95" s="434"/>
      <c r="BU95" s="434"/>
      <c r="BV95" s="434"/>
      <c r="BW95" s="434"/>
      <c r="BX95" s="434"/>
      <c r="BY95" s="435"/>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03" customFormat="true" ht="15" customHeight="true" x14ac:dyDescent="0.2">
      <c r="A96" s="59"/>
      <c r="B96" s="127"/>
      <c r="C96" s="91"/>
      <c r="D96" s="90"/>
      <c r="E96" s="90"/>
      <c r="F96" s="90"/>
      <c r="G96" s="89"/>
      <c r="H96" s="88"/>
      <c r="I96" s="90"/>
      <c r="J96" s="90"/>
      <c r="K96" s="90"/>
      <c r="L96" s="87"/>
      <c r="M96" s="91"/>
      <c r="N96" s="90"/>
      <c r="O96" s="90"/>
      <c r="P96" s="90"/>
      <c r="Q96" s="89"/>
      <c r="R96" s="88"/>
      <c r="S96" s="90"/>
      <c r="T96" s="90"/>
      <c r="U96" s="90"/>
      <c r="V96" s="90"/>
      <c r="W96" s="90"/>
      <c r="X96" s="90"/>
      <c r="Y96" s="87"/>
      <c r="Z96" s="774"/>
      <c r="AA96" s="774"/>
      <c r="AB96" s="774"/>
      <c r="AC96" s="774"/>
      <c r="AD96" s="774"/>
      <c r="AE96" s="774"/>
      <c r="AF96" s="774"/>
      <c r="AG96" s="774"/>
      <c r="AH96" s="774"/>
      <c r="AI96" s="774"/>
      <c r="AJ96" s="774"/>
      <c r="AK96" s="774"/>
      <c r="AL96" s="774"/>
      <c r="AM96" s="774"/>
      <c r="AN96" s="774"/>
      <c r="AO96" s="774"/>
      <c r="AP96" s="774"/>
      <c r="AQ96" s="774"/>
      <c r="AR96" s="774"/>
      <c r="AS96" s="774"/>
      <c r="AT96" s="774"/>
      <c r="AU96" s="774"/>
      <c r="AV96" s="774"/>
      <c r="AW96" s="774"/>
      <c r="AX96" s="774"/>
      <c r="AY96" s="774"/>
      <c r="AZ96" s="343"/>
      <c r="BA96" s="802"/>
      <c r="BB96" s="583"/>
      <c r="BC96" s="447"/>
      <c r="BD96" s="434"/>
      <c r="BE96" s="434"/>
      <c r="BF96" s="434"/>
      <c r="BG96" s="451"/>
      <c r="BH96" s="447"/>
      <c r="BI96" s="434"/>
      <c r="BJ96" s="434"/>
      <c r="BK96" s="434"/>
      <c r="BL96" s="451"/>
      <c r="BM96" s="447"/>
      <c r="BN96" s="434"/>
      <c r="BO96" s="434"/>
      <c r="BP96" s="434"/>
      <c r="BQ96" s="451"/>
      <c r="BR96" s="447"/>
      <c r="BS96" s="434"/>
      <c r="BT96" s="434"/>
      <c r="BU96" s="434"/>
      <c r="BV96" s="434"/>
      <c r="BW96" s="434"/>
      <c r="BX96" s="434"/>
      <c r="BY96" s="435"/>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03" customFormat="true" ht="15" customHeight="true" x14ac:dyDescent="0.2">
      <c r="A97" s="135"/>
      <c r="B97" s="127"/>
      <c r="C97" s="91"/>
      <c r="D97" s="90"/>
      <c r="E97" s="90"/>
      <c r="F97" s="90"/>
      <c r="G97" s="89"/>
      <c r="H97" s="88"/>
      <c r="I97" s="90"/>
      <c r="J97" s="90"/>
      <c r="K97" s="90"/>
      <c r="L97" s="87"/>
      <c r="M97" s="91"/>
      <c r="N97" s="90"/>
      <c r="O97" s="90"/>
      <c r="P97" s="90"/>
      <c r="Q97" s="89"/>
      <c r="R97" s="88"/>
      <c r="S97" s="90"/>
      <c r="T97" s="90"/>
      <c r="U97" s="90"/>
      <c r="V97" s="90"/>
      <c r="W97" s="90"/>
      <c r="X97" s="90"/>
      <c r="Y97" s="87"/>
      <c r="Z97" s="774"/>
      <c r="AA97" s="774"/>
      <c r="AB97" s="774"/>
      <c r="AC97" s="774"/>
      <c r="AD97" s="774"/>
      <c r="AE97" s="774"/>
      <c r="AF97" s="774"/>
      <c r="AG97" s="774"/>
      <c r="AH97" s="774"/>
      <c r="AI97" s="774"/>
      <c r="AJ97" s="774"/>
      <c r="AK97" s="774"/>
      <c r="AL97" s="774"/>
      <c r="AM97" s="774"/>
      <c r="AN97" s="774"/>
      <c r="AO97" s="774"/>
      <c r="AP97" s="774"/>
      <c r="AQ97" s="774"/>
      <c r="AR97" s="774"/>
      <c r="AS97" s="774"/>
      <c r="AT97" s="774"/>
      <c r="AU97" s="774"/>
      <c r="AV97" s="774"/>
      <c r="AW97" s="774"/>
      <c r="AX97" s="774"/>
      <c r="AY97" s="774"/>
      <c r="AZ97" s="343"/>
      <c r="BA97" s="802"/>
      <c r="BB97" s="583"/>
      <c r="BC97" s="447"/>
      <c r="BD97" s="434"/>
      <c r="BE97" s="434"/>
      <c r="BF97" s="434"/>
      <c r="BG97" s="451"/>
      <c r="BH97" s="447"/>
      <c r="BI97" s="434"/>
      <c r="BJ97" s="434"/>
      <c r="BK97" s="434"/>
      <c r="BL97" s="451"/>
      <c r="BM97" s="447"/>
      <c r="BN97" s="434"/>
      <c r="BO97" s="434"/>
      <c r="BP97" s="434"/>
      <c r="BQ97" s="451"/>
      <c r="BR97" s="447"/>
      <c r="BS97" s="434"/>
      <c r="BT97" s="434"/>
      <c r="BU97" s="434"/>
      <c r="BV97" s="434"/>
      <c r="BW97" s="434"/>
      <c r="BX97" s="434"/>
      <c r="BY97" s="435"/>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03" customFormat="true" ht="15" customHeight="true" x14ac:dyDescent="0.2">
      <c r="A98" s="59"/>
      <c r="B98" s="127"/>
      <c r="C98" s="91"/>
      <c r="D98" s="90"/>
      <c r="E98" s="90"/>
      <c r="F98" s="90"/>
      <c r="G98" s="89"/>
      <c r="H98" s="88"/>
      <c r="I98" s="90"/>
      <c r="J98" s="90"/>
      <c r="K98" s="90"/>
      <c r="L98" s="87"/>
      <c r="M98" s="91"/>
      <c r="N98" s="90"/>
      <c r="O98" s="90"/>
      <c r="P98" s="90"/>
      <c r="Q98" s="89"/>
      <c r="R98" s="88"/>
      <c r="S98" s="90"/>
      <c r="T98" s="90"/>
      <c r="U98" s="90"/>
      <c r="V98" s="90"/>
      <c r="W98" s="90"/>
      <c r="X98" s="90"/>
      <c r="Y98" s="87"/>
      <c r="Z98" s="774"/>
      <c r="AA98" s="774"/>
      <c r="AB98" s="774"/>
      <c r="AC98" s="774"/>
      <c r="AD98" s="774"/>
      <c r="AE98" s="774"/>
      <c r="AF98" s="774"/>
      <c r="AG98" s="774"/>
      <c r="AH98" s="774"/>
      <c r="AI98" s="774"/>
      <c r="AJ98" s="774"/>
      <c r="AK98" s="774"/>
      <c r="AL98" s="774"/>
      <c r="AM98" s="774"/>
      <c r="AN98" s="774"/>
      <c r="AO98" s="774"/>
      <c r="AP98" s="774"/>
      <c r="AQ98" s="774"/>
      <c r="AR98" s="774"/>
      <c r="AS98" s="774"/>
      <c r="AT98" s="774"/>
      <c r="AU98" s="774"/>
      <c r="AV98" s="774"/>
      <c r="AW98" s="774"/>
      <c r="AX98" s="774"/>
      <c r="AY98" s="774"/>
      <c r="AZ98" s="343"/>
      <c r="BA98" s="802"/>
      <c r="BB98" s="583"/>
      <c r="BC98" s="447"/>
      <c r="BD98" s="434"/>
      <c r="BE98" s="434"/>
      <c r="BF98" s="434"/>
      <c r="BG98" s="451"/>
      <c r="BH98" s="447"/>
      <c r="BI98" s="434"/>
      <c r="BJ98" s="434"/>
      <c r="BK98" s="434"/>
      <c r="BL98" s="451"/>
      <c r="BM98" s="447"/>
      <c r="BN98" s="434"/>
      <c r="BO98" s="434"/>
      <c r="BP98" s="434"/>
      <c r="BQ98" s="451"/>
      <c r="BR98" s="447"/>
      <c r="BS98" s="434"/>
      <c r="BT98" s="434"/>
      <c r="BU98" s="434"/>
      <c r="BV98" s="434"/>
      <c r="BW98" s="434"/>
      <c r="BX98" s="434"/>
      <c r="BY98" s="435"/>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03" customFormat="true" ht="15" customHeight="true" x14ac:dyDescent="0.2">
      <c r="A99" s="59"/>
      <c r="B99" s="127"/>
      <c r="C99" s="91"/>
      <c r="D99" s="90"/>
      <c r="E99" s="90"/>
      <c r="F99" s="90"/>
      <c r="G99" s="89"/>
      <c r="H99" s="88"/>
      <c r="I99" s="90"/>
      <c r="J99" s="90"/>
      <c r="K99" s="90"/>
      <c r="L99" s="87"/>
      <c r="M99" s="91"/>
      <c r="N99" s="90"/>
      <c r="O99" s="90"/>
      <c r="P99" s="90"/>
      <c r="Q99" s="89"/>
      <c r="R99" s="88"/>
      <c r="S99" s="90"/>
      <c r="T99" s="90"/>
      <c r="U99" s="90"/>
      <c r="V99" s="90"/>
      <c r="W99" s="90"/>
      <c r="X99" s="90"/>
      <c r="Y99" s="87"/>
      <c r="Z99" s="774"/>
      <c r="AA99" s="774"/>
      <c r="AB99" s="774"/>
      <c r="AC99" s="774"/>
      <c r="AD99" s="774"/>
      <c r="AE99" s="774"/>
      <c r="AF99" s="774"/>
      <c r="AG99" s="774"/>
      <c r="AH99" s="774"/>
      <c r="AI99" s="774"/>
      <c r="AJ99" s="774"/>
      <c r="AK99" s="774"/>
      <c r="AL99" s="774"/>
      <c r="AM99" s="774"/>
      <c r="AN99" s="774"/>
      <c r="AO99" s="774"/>
      <c r="AP99" s="774"/>
      <c r="AQ99" s="774"/>
      <c r="AR99" s="774"/>
      <c r="AS99" s="774"/>
      <c r="AT99" s="774"/>
      <c r="AU99" s="774"/>
      <c r="AV99" s="774"/>
      <c r="AW99" s="774"/>
      <c r="AX99" s="774"/>
      <c r="AY99" s="774"/>
      <c r="AZ99" s="343"/>
      <c r="BA99" s="802"/>
      <c r="BB99" s="583"/>
      <c r="BC99" s="447"/>
      <c r="BD99" s="434"/>
      <c r="BE99" s="434"/>
      <c r="BF99" s="434"/>
      <c r="BG99" s="451"/>
      <c r="BH99" s="447"/>
      <c r="BI99" s="434"/>
      <c r="BJ99" s="434"/>
      <c r="BK99" s="434"/>
      <c r="BL99" s="451"/>
      <c r="BM99" s="447"/>
      <c r="BN99" s="434"/>
      <c r="BO99" s="434"/>
      <c r="BP99" s="434"/>
      <c r="BQ99" s="451"/>
      <c r="BR99" s="447"/>
      <c r="BS99" s="434"/>
      <c r="BT99" s="434"/>
      <c r="BU99" s="434"/>
      <c r="BV99" s="434"/>
      <c r="BW99" s="434"/>
      <c r="BX99" s="434"/>
      <c r="BY99" s="435"/>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03" customFormat="true" ht="15" customHeight="true" x14ac:dyDescent="0.2">
      <c r="A100" s="59"/>
      <c r="B100" s="127"/>
      <c r="C100" s="91"/>
      <c r="D100" s="90"/>
      <c r="E100" s="90"/>
      <c r="F100" s="90"/>
      <c r="G100" s="89"/>
      <c r="H100" s="88"/>
      <c r="I100" s="90"/>
      <c r="J100" s="90"/>
      <c r="K100" s="90"/>
      <c r="L100" s="87"/>
      <c r="M100" s="91"/>
      <c r="N100" s="90"/>
      <c r="O100" s="90"/>
      <c r="P100" s="90"/>
      <c r="Q100" s="89"/>
      <c r="R100" s="88"/>
      <c r="S100" s="90"/>
      <c r="T100" s="90"/>
      <c r="U100" s="90"/>
      <c r="V100" s="90"/>
      <c r="W100" s="90"/>
      <c r="X100" s="90"/>
      <c r="Y100" s="87"/>
      <c r="Z100" s="774"/>
      <c r="AA100" s="774"/>
      <c r="AB100" s="774"/>
      <c r="AC100" s="774"/>
      <c r="AD100" s="774"/>
      <c r="AE100" s="774"/>
      <c r="AF100" s="774"/>
      <c r="AG100" s="774"/>
      <c r="AH100" s="774"/>
      <c r="AI100" s="774"/>
      <c r="AJ100" s="774"/>
      <c r="AK100" s="774"/>
      <c r="AL100" s="774"/>
      <c r="AM100" s="774"/>
      <c r="AN100" s="774"/>
      <c r="AO100" s="774"/>
      <c r="AP100" s="774"/>
      <c r="AQ100" s="774"/>
      <c r="AR100" s="774"/>
      <c r="AS100" s="774"/>
      <c r="AT100" s="774"/>
      <c r="AU100" s="774"/>
      <c r="AV100" s="774"/>
      <c r="AW100" s="774"/>
      <c r="AX100" s="774"/>
      <c r="AY100" s="774"/>
      <c r="AZ100" s="343"/>
      <c r="BA100" s="802"/>
      <c r="BB100" s="583"/>
      <c r="BC100" s="447"/>
      <c r="BD100" s="434"/>
      <c r="BE100" s="434"/>
      <c r="BF100" s="434"/>
      <c r="BG100" s="451"/>
      <c r="BH100" s="447"/>
      <c r="BI100" s="434"/>
      <c r="BJ100" s="434"/>
      <c r="BK100" s="434"/>
      <c r="BL100" s="451"/>
      <c r="BM100" s="447"/>
      <c r="BN100" s="434"/>
      <c r="BO100" s="434"/>
      <c r="BP100" s="434"/>
      <c r="BQ100" s="451"/>
      <c r="BR100" s="447"/>
      <c r="BS100" s="434"/>
      <c r="BT100" s="434"/>
      <c r="BU100" s="434"/>
      <c r="BV100" s="434"/>
      <c r="BW100" s="434"/>
      <c r="BX100" s="434"/>
      <c r="BY100" s="435"/>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03" customFormat="true" ht="15" customHeight="true" x14ac:dyDescent="0.2">
      <c r="A101" s="135"/>
      <c r="B101" s="127"/>
      <c r="C101" s="91"/>
      <c r="D101" s="90"/>
      <c r="E101" s="90"/>
      <c r="F101" s="90"/>
      <c r="G101" s="89"/>
      <c r="H101" s="88"/>
      <c r="I101" s="90"/>
      <c r="J101" s="90"/>
      <c r="K101" s="90"/>
      <c r="L101" s="87"/>
      <c r="M101" s="91"/>
      <c r="N101" s="90"/>
      <c r="O101" s="90"/>
      <c r="P101" s="90"/>
      <c r="Q101" s="89"/>
      <c r="R101" s="88"/>
      <c r="S101" s="90"/>
      <c r="T101" s="90"/>
      <c r="U101" s="90"/>
      <c r="V101" s="90"/>
      <c r="W101" s="90"/>
      <c r="X101" s="90"/>
      <c r="Y101" s="87"/>
      <c r="Z101" s="774"/>
      <c r="AA101" s="774"/>
      <c r="AB101" s="774"/>
      <c r="AC101" s="774"/>
      <c r="AD101" s="774"/>
      <c r="AE101" s="774"/>
      <c r="AF101" s="774"/>
      <c r="AG101" s="774"/>
      <c r="AH101" s="774"/>
      <c r="AI101" s="774"/>
      <c r="AJ101" s="774"/>
      <c r="AK101" s="774"/>
      <c r="AL101" s="774"/>
      <c r="AM101" s="774"/>
      <c r="AN101" s="774"/>
      <c r="AO101" s="774"/>
      <c r="AP101" s="774"/>
      <c r="AQ101" s="774"/>
      <c r="AR101" s="774"/>
      <c r="AS101" s="774"/>
      <c r="AT101" s="774"/>
      <c r="AU101" s="774"/>
      <c r="AV101" s="774"/>
      <c r="AW101" s="774"/>
      <c r="AX101" s="774"/>
      <c r="AY101" s="774"/>
      <c r="AZ101" s="343"/>
      <c r="BA101" s="802"/>
      <c r="BB101" s="583"/>
      <c r="BC101" s="447"/>
      <c r="BD101" s="434"/>
      <c r="BE101" s="434"/>
      <c r="BF101" s="434"/>
      <c r="BG101" s="451"/>
      <c r="BH101" s="447"/>
      <c r="BI101" s="434"/>
      <c r="BJ101" s="434"/>
      <c r="BK101" s="434"/>
      <c r="BL101" s="451"/>
      <c r="BM101" s="447"/>
      <c r="BN101" s="434"/>
      <c r="BO101" s="434"/>
      <c r="BP101" s="434"/>
      <c r="BQ101" s="451"/>
      <c r="BR101" s="447"/>
      <c r="BS101" s="434"/>
      <c r="BT101" s="434"/>
      <c r="BU101" s="434"/>
      <c r="BV101" s="434"/>
      <c r="BW101" s="434"/>
      <c r="BX101" s="434"/>
      <c r="BY101" s="435"/>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03" customFormat="true" ht="15" customHeight="true" x14ac:dyDescent="0.2">
      <c r="A102" s="59"/>
      <c r="B102" s="127"/>
      <c r="C102" s="91"/>
      <c r="D102" s="90"/>
      <c r="E102" s="90"/>
      <c r="F102" s="90"/>
      <c r="G102" s="89"/>
      <c r="H102" s="88"/>
      <c r="I102" s="90"/>
      <c r="J102" s="90"/>
      <c r="K102" s="90"/>
      <c r="L102" s="87"/>
      <c r="M102" s="91"/>
      <c r="N102" s="90"/>
      <c r="O102" s="90"/>
      <c r="P102" s="90"/>
      <c r="Q102" s="89"/>
      <c r="R102" s="88"/>
      <c r="S102" s="90"/>
      <c r="T102" s="90"/>
      <c r="U102" s="90"/>
      <c r="V102" s="90"/>
      <c r="W102" s="90"/>
      <c r="X102" s="90"/>
      <c r="Y102" s="87"/>
      <c r="Z102" s="774"/>
      <c r="AA102" s="774"/>
      <c r="AB102" s="774"/>
      <c r="AC102" s="774"/>
      <c r="AD102" s="774"/>
      <c r="AE102" s="774"/>
      <c r="AF102" s="774"/>
      <c r="AG102" s="774"/>
      <c r="AH102" s="774"/>
      <c r="AI102" s="774"/>
      <c r="AJ102" s="774"/>
      <c r="AK102" s="774"/>
      <c r="AL102" s="774"/>
      <c r="AM102" s="774"/>
      <c r="AN102" s="774"/>
      <c r="AO102" s="774"/>
      <c r="AP102" s="774"/>
      <c r="AQ102" s="774"/>
      <c r="AR102" s="774"/>
      <c r="AS102" s="774"/>
      <c r="AT102" s="774"/>
      <c r="AU102" s="774"/>
      <c r="AV102" s="774"/>
      <c r="AW102" s="774"/>
      <c r="AX102" s="774"/>
      <c r="AY102" s="774"/>
      <c r="AZ102" s="343"/>
      <c r="BA102" s="802"/>
      <c r="BB102" s="583"/>
      <c r="BC102" s="447"/>
      <c r="BD102" s="434"/>
      <c r="BE102" s="434"/>
      <c r="BF102" s="434"/>
      <c r="BG102" s="451"/>
      <c r="BH102" s="447"/>
      <c r="BI102" s="434"/>
      <c r="BJ102" s="434"/>
      <c r="BK102" s="434"/>
      <c r="BL102" s="451"/>
      <c r="BM102" s="447"/>
      <c r="BN102" s="434"/>
      <c r="BO102" s="434"/>
      <c r="BP102" s="434"/>
      <c r="BQ102" s="451"/>
      <c r="BR102" s="447"/>
      <c r="BS102" s="434"/>
      <c r="BT102" s="434"/>
      <c r="BU102" s="434"/>
      <c r="BV102" s="434"/>
      <c r="BW102" s="434"/>
      <c r="BX102" s="434"/>
      <c r="BY102" s="435"/>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03" customFormat="true" ht="15" customHeight="true" x14ac:dyDescent="0.2">
      <c r="A103" s="59"/>
      <c r="B103" s="127"/>
      <c r="C103" s="91"/>
      <c r="D103" s="90"/>
      <c r="E103" s="90"/>
      <c r="F103" s="90"/>
      <c r="G103" s="89"/>
      <c r="H103" s="88"/>
      <c r="I103" s="90"/>
      <c r="J103" s="90"/>
      <c r="K103" s="90"/>
      <c r="L103" s="87"/>
      <c r="M103" s="91"/>
      <c r="N103" s="90"/>
      <c r="O103" s="90"/>
      <c r="P103" s="90"/>
      <c r="Q103" s="89"/>
      <c r="R103" s="88"/>
      <c r="S103" s="90"/>
      <c r="T103" s="90"/>
      <c r="U103" s="90"/>
      <c r="V103" s="90"/>
      <c r="W103" s="90"/>
      <c r="X103" s="90"/>
      <c r="Y103" s="87"/>
      <c r="Z103" s="774"/>
      <c r="AA103" s="774"/>
      <c r="AB103" s="774"/>
      <c r="AC103" s="774"/>
      <c r="AD103" s="774"/>
      <c r="AE103" s="774"/>
      <c r="AF103" s="774"/>
      <c r="AG103" s="774"/>
      <c r="AH103" s="774"/>
      <c r="AI103" s="774"/>
      <c r="AJ103" s="774"/>
      <c r="AK103" s="774"/>
      <c r="AL103" s="774"/>
      <c r="AM103" s="774"/>
      <c r="AN103" s="774"/>
      <c r="AO103" s="774"/>
      <c r="AP103" s="774"/>
      <c r="AQ103" s="774"/>
      <c r="AR103" s="774"/>
      <c r="AS103" s="774"/>
      <c r="AT103" s="774"/>
      <c r="AU103" s="774"/>
      <c r="AV103" s="774"/>
      <c r="AW103" s="774"/>
      <c r="AX103" s="774"/>
      <c r="AY103" s="774"/>
      <c r="AZ103" s="343"/>
      <c r="BA103" s="802"/>
      <c r="BB103" s="583"/>
      <c r="BC103" s="447"/>
      <c r="BD103" s="434"/>
      <c r="BE103" s="434"/>
      <c r="BF103" s="434"/>
      <c r="BG103" s="451"/>
      <c r="BH103" s="447"/>
      <c r="BI103" s="434"/>
      <c r="BJ103" s="434"/>
      <c r="BK103" s="434"/>
      <c r="BL103" s="451"/>
      <c r="BM103" s="447"/>
      <c r="BN103" s="434"/>
      <c r="BO103" s="434"/>
      <c r="BP103" s="434"/>
      <c r="BQ103" s="451"/>
      <c r="BR103" s="447"/>
      <c r="BS103" s="434"/>
      <c r="BT103" s="434"/>
      <c r="BU103" s="434"/>
      <c r="BV103" s="434"/>
      <c r="BW103" s="434"/>
      <c r="BX103" s="434"/>
      <c r="BY103" s="435"/>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03" customFormat="true" ht="15" customHeight="true" x14ac:dyDescent="0.2">
      <c r="A104" s="59"/>
      <c r="B104" s="127"/>
      <c r="C104" s="91"/>
      <c r="D104" s="90"/>
      <c r="E104" s="90"/>
      <c r="F104" s="90"/>
      <c r="G104" s="89"/>
      <c r="H104" s="88"/>
      <c r="I104" s="90"/>
      <c r="J104" s="90"/>
      <c r="K104" s="90"/>
      <c r="L104" s="87"/>
      <c r="M104" s="91"/>
      <c r="N104" s="90"/>
      <c r="O104" s="90"/>
      <c r="P104" s="90"/>
      <c r="Q104" s="89"/>
      <c r="R104" s="88"/>
      <c r="S104" s="90"/>
      <c r="T104" s="90"/>
      <c r="U104" s="90"/>
      <c r="V104" s="90"/>
      <c r="W104" s="90"/>
      <c r="X104" s="90"/>
      <c r="Y104" s="87"/>
      <c r="Z104" s="774"/>
      <c r="AA104" s="774"/>
      <c r="AB104" s="774"/>
      <c r="AC104" s="774"/>
      <c r="AD104" s="774"/>
      <c r="AE104" s="774"/>
      <c r="AF104" s="774"/>
      <c r="AG104" s="774"/>
      <c r="AH104" s="774"/>
      <c r="AI104" s="774"/>
      <c r="AJ104" s="774"/>
      <c r="AK104" s="774"/>
      <c r="AL104" s="774"/>
      <c r="AM104" s="774"/>
      <c r="AN104" s="774"/>
      <c r="AO104" s="774"/>
      <c r="AP104" s="774"/>
      <c r="AQ104" s="774"/>
      <c r="AR104" s="774"/>
      <c r="AS104" s="774"/>
      <c r="AT104" s="774"/>
      <c r="AU104" s="774"/>
      <c r="AV104" s="774"/>
      <c r="AW104" s="774"/>
      <c r="AX104" s="774"/>
      <c r="AY104" s="774"/>
      <c r="AZ104" s="343"/>
      <c r="BA104" s="802"/>
      <c r="BB104" s="583"/>
      <c r="BC104" s="447"/>
      <c r="BD104" s="434"/>
      <c r="BE104" s="434"/>
      <c r="BF104" s="434"/>
      <c r="BG104" s="451"/>
      <c r="BH104" s="447"/>
      <c r="BI104" s="434"/>
      <c r="BJ104" s="434"/>
      <c r="BK104" s="434"/>
      <c r="BL104" s="451"/>
      <c r="BM104" s="447"/>
      <c r="BN104" s="434"/>
      <c r="BO104" s="434"/>
      <c r="BP104" s="434"/>
      <c r="BQ104" s="451"/>
      <c r="BR104" s="447"/>
      <c r="BS104" s="434"/>
      <c r="BT104" s="434"/>
      <c r="BU104" s="434"/>
      <c r="BV104" s="434"/>
      <c r="BW104" s="434"/>
      <c r="BX104" s="434"/>
      <c r="BY104" s="435"/>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03" customFormat="true" ht="15" customHeight="true" x14ac:dyDescent="0.2">
      <c r="A105" s="131"/>
      <c r="B105" s="126"/>
      <c r="C105" s="86"/>
      <c r="D105" s="85"/>
      <c r="E105" s="85"/>
      <c r="F105" s="85"/>
      <c r="G105" s="84"/>
      <c r="H105" s="83"/>
      <c r="I105" s="85"/>
      <c r="J105" s="85"/>
      <c r="K105" s="85"/>
      <c r="L105" s="82"/>
      <c r="M105" s="86"/>
      <c r="N105" s="85"/>
      <c r="O105" s="85"/>
      <c r="P105" s="85"/>
      <c r="Q105" s="84"/>
      <c r="R105" s="83"/>
      <c r="S105" s="85"/>
      <c r="T105" s="85"/>
      <c r="U105" s="85"/>
      <c r="V105" s="85"/>
      <c r="W105" s="85"/>
      <c r="X105" s="85"/>
      <c r="Y105" s="82"/>
      <c r="Z105" s="774"/>
      <c r="AA105" s="774"/>
      <c r="AB105" s="774"/>
      <c r="AC105" s="774"/>
      <c r="AD105" s="774"/>
      <c r="AE105" s="774"/>
      <c r="AF105" s="774"/>
      <c r="AG105" s="774"/>
      <c r="AH105" s="774"/>
      <c r="AI105" s="774"/>
      <c r="AJ105" s="774"/>
      <c r="AK105" s="774"/>
      <c r="AL105" s="774"/>
      <c r="AM105" s="774"/>
      <c r="AN105" s="774"/>
      <c r="AO105" s="774"/>
      <c r="AP105" s="774"/>
      <c r="AQ105" s="774"/>
      <c r="AR105" s="774"/>
      <c r="AS105" s="774"/>
      <c r="AT105" s="774"/>
      <c r="AU105" s="774"/>
      <c r="AV105" s="774"/>
      <c r="AW105" s="774"/>
      <c r="AX105" s="774"/>
      <c r="AY105" s="774"/>
      <c r="AZ105" s="343"/>
      <c r="BA105" s="802"/>
      <c r="BB105" s="583"/>
      <c r="BC105" s="450"/>
      <c r="BD105" s="449"/>
      <c r="BE105" s="449"/>
      <c r="BF105" s="449"/>
      <c r="BG105" s="453"/>
      <c r="BH105" s="450"/>
      <c r="BI105" s="449"/>
      <c r="BJ105" s="449"/>
      <c r="BK105" s="449"/>
      <c r="BL105" s="453"/>
      <c r="BM105" s="450"/>
      <c r="BN105" s="449"/>
      <c r="BO105" s="449"/>
      <c r="BP105" s="449"/>
      <c r="BQ105" s="453"/>
      <c r="BR105" s="450"/>
      <c r="BS105" s="449"/>
      <c r="BT105" s="449"/>
      <c r="BU105" s="449"/>
      <c r="BV105" s="449"/>
      <c r="BW105" s="449"/>
      <c r="BX105" s="449"/>
      <c r="BY105" s="452"/>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03" customFormat="true" ht="250.15" customHeight="true" x14ac:dyDescent="0.2">
      <c r="A106" s="513"/>
      <c r="B106" s="165"/>
      <c r="C106" s="164"/>
      <c r="D106" s="164"/>
      <c r="E106" s="164"/>
      <c r="F106" s="164"/>
      <c r="G106" s="164"/>
      <c r="H106" s="164"/>
      <c r="I106" s="164"/>
      <c r="J106" s="164"/>
      <c r="K106" s="164"/>
      <c r="L106" s="164"/>
      <c r="M106" s="164"/>
      <c r="N106" s="164"/>
      <c r="O106" s="164"/>
      <c r="P106" s="164"/>
      <c r="Q106" s="164"/>
      <c r="R106" s="164"/>
      <c r="S106" s="164"/>
      <c r="T106" s="164"/>
      <c r="U106" s="164"/>
      <c r="V106" s="164"/>
      <c r="W106" s="164"/>
      <c r="X106" s="164"/>
      <c r="Y106" s="164"/>
      <c r="Z106" s="343"/>
      <c r="AA106" s="343"/>
      <c r="AB106" s="343"/>
      <c r="AC106" s="343"/>
      <c r="AD106" s="343"/>
      <c r="AE106" s="343"/>
      <c r="AF106" s="343"/>
      <c r="AG106" s="343"/>
      <c r="AH106" s="343"/>
      <c r="AI106" s="343"/>
      <c r="AJ106" s="343"/>
      <c r="AK106" s="343"/>
      <c r="AL106" s="343"/>
      <c r="AM106" s="343"/>
      <c r="AN106" s="343"/>
      <c r="AO106" s="343"/>
      <c r="AP106" s="343"/>
      <c r="AQ106" s="343"/>
      <c r="AR106" s="343"/>
      <c r="AS106" s="343"/>
      <c r="AT106" s="343"/>
      <c r="AU106" s="343"/>
      <c r="AV106" s="343"/>
      <c r="AW106" s="343"/>
      <c r="AX106" s="343"/>
      <c r="AY106" s="343"/>
      <c r="AZ106" s="343"/>
      <c r="BA106" s="427"/>
      <c r="BB106" s="428"/>
      <c r="BC106" s="428"/>
      <c r="BD106" s="428"/>
      <c r="BE106" s="428"/>
      <c r="BF106" s="428"/>
      <c r="BG106" s="428"/>
      <c r="BH106" s="428"/>
      <c r="BI106" s="428"/>
      <c r="BJ106" s="428"/>
      <c r="BK106" s="428"/>
      <c r="BL106" s="428"/>
      <c r="BM106" s="428"/>
      <c r="BN106" s="428"/>
      <c r="BO106" s="428"/>
      <c r="BP106" s="428"/>
      <c r="BQ106" s="428"/>
      <c r="BR106" s="428"/>
      <c r="BS106" s="428"/>
      <c r="BT106" s="428"/>
      <c r="BU106" s="428"/>
      <c r="BV106" s="428"/>
      <c r="BW106" s="428"/>
      <c r="BX106" s="428"/>
      <c r="BY106" s="427"/>
      <c r="BZ106" s="342"/>
      <c r="CA106" s="342"/>
      <c r="CB106" s="342"/>
      <c r="CC106" s="342"/>
      <c r="CD106" s="342"/>
      <c r="CE106" s="342"/>
      <c r="CF106" s="342"/>
      <c r="CG106" s="342"/>
      <c r="CH106" s="342"/>
      <c r="CI106" s="342"/>
      <c r="CJ106" s="342"/>
      <c r="CK106" s="342"/>
      <c r="CL106" s="342"/>
      <c r="CM106" s="342"/>
      <c r="CN106" s="342"/>
      <c r="CO106" s="342"/>
      <c r="CP106" s="342"/>
      <c r="CQ106" s="342"/>
      <c r="CR106" s="342"/>
      <c r="CS106" s="342"/>
      <c r="CT106" s="342"/>
      <c r="CU106" s="342"/>
      <c r="CV106" s="342"/>
      <c r="CW106" s="342"/>
      <c r="CX106" s="342"/>
      <c r="CY106" s="342"/>
      <c r="CZ106" s="342"/>
    </row>
    <row r="107" s="283" customFormat="true" ht="18" customHeight="true" x14ac:dyDescent="0.2">
      <c r="A107" s="513"/>
      <c r="B107" s="284"/>
      <c r="C107" s="414"/>
      <c r="D107" s="414"/>
      <c r="E107" s="414"/>
      <c r="F107" s="414"/>
      <c r="G107" s="414"/>
      <c r="H107" s="414"/>
      <c r="I107" s="414"/>
      <c r="J107" s="414"/>
      <c r="K107" s="414"/>
      <c r="L107" s="414"/>
      <c r="M107" s="414"/>
      <c r="N107" s="414"/>
      <c r="O107" s="414"/>
      <c r="P107" s="414"/>
      <c r="Q107" s="414"/>
      <c r="R107" s="414"/>
      <c r="S107" s="414"/>
      <c r="T107" s="414"/>
      <c r="U107" s="414"/>
      <c r="V107" s="414"/>
      <c r="W107" s="414"/>
      <c r="X107" s="414"/>
      <c r="Y107" s="414"/>
      <c r="Z107" s="338"/>
      <c r="AA107" s="338"/>
      <c r="AB107" s="338"/>
      <c r="AC107" s="338"/>
      <c r="AD107" s="338"/>
      <c r="AE107" s="338"/>
      <c r="AF107" s="338"/>
      <c r="AG107" s="338"/>
      <c r="AH107" s="338"/>
      <c r="AI107" s="338"/>
      <c r="AJ107" s="338"/>
      <c r="AK107" s="338"/>
      <c r="AL107" s="338"/>
      <c r="AM107" s="338"/>
      <c r="AN107" s="338"/>
      <c r="AO107" s="338"/>
      <c r="AP107" s="338"/>
      <c r="AQ107" s="338"/>
      <c r="AR107" s="338"/>
      <c r="AS107" s="338"/>
      <c r="AT107" s="338"/>
      <c r="AU107" s="338"/>
      <c r="AV107" s="338"/>
      <c r="AW107" s="338"/>
      <c r="AX107" s="338"/>
      <c r="AY107" s="338"/>
      <c r="AZ107" s="338"/>
      <c r="BB107" s="306"/>
      <c r="BZ107" s="338"/>
      <c r="CA107" s="338"/>
      <c r="CB107" s="338"/>
      <c r="CC107" s="338"/>
      <c r="CD107" s="338"/>
      <c r="CE107" s="338"/>
      <c r="CF107" s="338"/>
      <c r="CG107" s="338"/>
      <c r="CH107" s="338"/>
      <c r="CI107" s="338"/>
      <c r="CJ107" s="338"/>
      <c r="CK107" s="338"/>
      <c r="CL107" s="338"/>
      <c r="CM107" s="338"/>
      <c r="CN107" s="338"/>
      <c r="CO107" s="338"/>
      <c r="CP107" s="338"/>
      <c r="CQ107" s="338"/>
      <c r="CR107" s="338"/>
      <c r="CS107" s="338"/>
      <c r="CT107" s="338"/>
      <c r="CU107" s="338"/>
      <c r="CV107" s="338"/>
      <c r="CW107" s="338"/>
      <c r="CX107" s="338"/>
      <c r="CY107" s="338"/>
      <c r="CZ107" s="338"/>
    </row>
    <row r="108" s="283" customFormat="true" ht="22.5" customHeight="true" x14ac:dyDescent="0.35">
      <c r="A108" s="1061" t="str">
        <f>A1026</f>
        <v>Gambia</v>
      </c>
      <c r="B108" s="1062"/>
      <c r="C108" s="285"/>
      <c r="D108" s="285"/>
      <c r="E108" s="285"/>
      <c r="F108" s="285"/>
      <c r="G108" s="285"/>
      <c r="H108" s="285"/>
      <c r="I108" s="285"/>
      <c r="J108" s="285"/>
      <c r="K108" s="285"/>
      <c r="L108" s="285"/>
      <c r="M108" s="285"/>
      <c r="N108" s="285"/>
      <c r="O108" s="285"/>
      <c r="P108" s="285"/>
      <c r="Q108" s="285"/>
      <c r="R108" s="285"/>
      <c r="S108" s="285"/>
      <c r="T108" s="285"/>
      <c r="U108" s="285"/>
      <c r="Z108" s="338"/>
      <c r="AA108" s="338"/>
      <c r="AB108" s="338"/>
      <c r="AC108" s="338"/>
      <c r="AD108" s="338"/>
      <c r="AE108" s="338"/>
      <c r="AF108" s="338"/>
      <c r="AG108" s="338"/>
      <c r="AH108" s="338"/>
      <c r="AI108" s="338"/>
      <c r="AJ108" s="338"/>
      <c r="AK108" s="338"/>
      <c r="AL108" s="338"/>
      <c r="AM108" s="338"/>
      <c r="AN108" s="338"/>
      <c r="AO108" s="338"/>
      <c r="AP108" s="338"/>
      <c r="AQ108" s="338"/>
      <c r="AR108" s="338"/>
      <c r="AS108" s="338"/>
      <c r="AT108" s="338"/>
      <c r="AU108" s="338"/>
      <c r="AV108" s="338"/>
      <c r="AW108" s="338"/>
      <c r="AX108" s="338"/>
      <c r="AY108" s="338"/>
      <c r="AZ108" s="338"/>
      <c r="BB108" s="306"/>
      <c r="BZ108" s="338"/>
      <c r="CA108" s="338"/>
      <c r="CB108" s="338"/>
      <c r="CC108" s="338"/>
      <c r="CD108" s="338"/>
      <c r="CE108" s="338"/>
      <c r="CF108" s="338"/>
      <c r="CG108" s="338"/>
      <c r="CH108" s="338"/>
      <c r="CI108" s="338"/>
      <c r="CJ108" s="338"/>
      <c r="CK108" s="338"/>
      <c r="CL108" s="338"/>
      <c r="CM108" s="338"/>
      <c r="CN108" s="338"/>
      <c r="CO108" s="338"/>
      <c r="CP108" s="338"/>
      <c r="CQ108" s="338"/>
      <c r="CR108" s="338"/>
      <c r="CS108" s="338"/>
      <c r="CT108" s="338"/>
      <c r="CU108" s="338"/>
      <c r="CV108" s="338"/>
      <c r="CW108" s="338"/>
      <c r="CX108" s="338"/>
      <c r="CY108" s="338"/>
      <c r="CZ108" s="338"/>
    </row>
    <row r="109" s="283" customFormat="true" ht="22.5" customHeight="true" x14ac:dyDescent="0.35">
      <c r="A109" s="310" t="str">
        <f>A1034</f>
        <v>2010</v>
      </c>
      <c r="B109" s="311"/>
      <c r="C109" s="285"/>
      <c r="D109" s="285"/>
      <c r="E109" s="285"/>
      <c r="F109" s="285"/>
      <c r="G109" s="285"/>
      <c r="H109" s="285"/>
      <c r="I109" s="285"/>
      <c r="J109" s="285"/>
      <c r="K109" s="285"/>
      <c r="L109" s="285"/>
      <c r="M109" s="285"/>
      <c r="N109" s="285"/>
      <c r="O109" s="285"/>
      <c r="P109" s="285"/>
      <c r="Q109" s="285"/>
      <c r="R109" s="285"/>
      <c r="S109" s="285"/>
      <c r="T109" s="285"/>
      <c r="U109" s="285"/>
      <c r="Z109" s="338"/>
      <c r="AA109" s="338"/>
      <c r="AB109" s="338"/>
      <c r="AC109" s="338"/>
      <c r="AD109" s="338"/>
      <c r="AE109" s="338"/>
      <c r="AF109" s="338"/>
      <c r="AG109" s="338"/>
      <c r="AH109" s="338"/>
      <c r="AI109" s="338"/>
      <c r="AJ109" s="338"/>
      <c r="AK109" s="338"/>
      <c r="AL109" s="338"/>
      <c r="AM109" s="338"/>
      <c r="AN109" s="338"/>
      <c r="AO109" s="338"/>
      <c r="AP109" s="338"/>
      <c r="AQ109" s="338"/>
      <c r="AR109" s="338"/>
      <c r="AS109" s="338"/>
      <c r="AT109" s="338"/>
      <c r="AU109" s="338"/>
      <c r="AV109" s="338"/>
      <c r="AW109" s="338"/>
      <c r="AX109" s="338"/>
      <c r="AY109" s="338"/>
      <c r="AZ109" s="338"/>
      <c r="BB109" s="306"/>
      <c r="BZ109" s="338"/>
      <c r="CA109" s="338"/>
      <c r="CB109" s="338"/>
      <c r="CC109" s="338"/>
      <c r="CD109" s="338"/>
      <c r="CE109" s="338"/>
      <c r="CF109" s="338"/>
      <c r="CG109" s="338"/>
      <c r="CH109" s="338"/>
      <c r="CI109" s="338"/>
      <c r="CJ109" s="338"/>
      <c r="CK109" s="338"/>
      <c r="CL109" s="338"/>
      <c r="CM109" s="338"/>
      <c r="CN109" s="338"/>
      <c r="CO109" s="338"/>
      <c r="CP109" s="338"/>
      <c r="CQ109" s="338"/>
      <c r="CR109" s="338"/>
      <c r="CS109" s="338"/>
      <c r="CT109" s="338"/>
      <c r="CU109" s="338"/>
      <c r="CV109" s="338"/>
      <c r="CW109" s="338"/>
      <c r="CX109" s="338"/>
      <c r="CY109" s="338"/>
      <c r="CZ109" s="338"/>
    </row>
    <row r="110" s="283" customFormat="true" ht="22.5" customHeight="true" x14ac:dyDescent="0.35">
      <c r="A110" s="312" t="s">
        <v>100</v>
      </c>
      <c r="B110" s="313"/>
      <c r="C110" s="285"/>
      <c r="D110" s="285"/>
      <c r="E110" s="285"/>
      <c r="F110" s="285"/>
      <c r="G110" s="285"/>
      <c r="H110" s="285"/>
      <c r="I110" s="285"/>
      <c r="J110" s="285"/>
      <c r="K110" s="285"/>
      <c r="L110" s="285"/>
      <c r="M110" s="285"/>
      <c r="N110" s="285"/>
      <c r="O110" s="285"/>
      <c r="P110" s="285"/>
      <c r="Q110" s="285"/>
      <c r="R110" s="285"/>
      <c r="S110" s="285"/>
      <c r="T110" s="285"/>
      <c r="U110" s="285"/>
      <c r="Z110" s="338"/>
      <c r="AA110" s="338"/>
      <c r="AB110" s="338"/>
      <c r="AC110" s="338"/>
      <c r="AD110" s="338"/>
      <c r="AE110" s="338"/>
      <c r="AF110" s="338"/>
      <c r="AG110" s="338"/>
      <c r="AH110" s="338"/>
      <c r="AI110" s="338"/>
      <c r="AJ110" s="338"/>
      <c r="AK110" s="338"/>
      <c r="AL110" s="338"/>
      <c r="AM110" s="338"/>
      <c r="AN110" s="338"/>
      <c r="AO110" s="338"/>
      <c r="AP110" s="338"/>
      <c r="AQ110" s="338"/>
      <c r="AR110" s="338"/>
      <c r="AS110" s="338"/>
      <c r="AT110" s="338"/>
      <c r="AU110" s="338"/>
      <c r="AV110" s="338"/>
      <c r="AW110" s="338"/>
      <c r="AX110" s="338"/>
      <c r="AY110" s="338"/>
      <c r="AZ110" s="338"/>
      <c r="BB110" s="306"/>
      <c r="BZ110" s="338"/>
      <c r="CA110" s="338"/>
      <c r="CB110" s="338"/>
      <c r="CC110" s="338"/>
      <c r="CD110" s="338"/>
      <c r="CE110" s="338"/>
      <c r="CF110" s="338"/>
      <c r="CG110" s="338"/>
      <c r="CH110" s="338"/>
      <c r="CI110" s="338"/>
      <c r="CJ110" s="338"/>
      <c r="CK110" s="338"/>
      <c r="CL110" s="338"/>
      <c r="CM110" s="338"/>
      <c r="CN110" s="338"/>
      <c r="CO110" s="338"/>
      <c r="CP110" s="338"/>
      <c r="CQ110" s="338"/>
      <c r="CR110" s="338"/>
      <c r="CS110" s="338"/>
      <c r="CT110" s="338"/>
      <c r="CU110" s="338"/>
      <c r="CV110" s="338"/>
      <c r="CW110" s="338"/>
      <c r="CX110" s="338"/>
      <c r="CY110" s="338"/>
      <c r="CZ110" s="338"/>
    </row>
    <row r="111" s="283" customFormat="true" ht="20.1" customHeight="true" x14ac:dyDescent="0.35">
      <c r="A111" s="314" t="s">
        <v>98</v>
      </c>
      <c r="B111" s="311"/>
      <c r="C111" s="285"/>
      <c r="D111" s="285"/>
      <c r="E111" s="285"/>
      <c r="F111" s="285"/>
      <c r="G111" s="285"/>
      <c r="H111" s="285"/>
      <c r="I111" s="285"/>
      <c r="J111" s="285"/>
      <c r="K111" s="285"/>
      <c r="L111" s="285"/>
      <c r="M111" s="285"/>
      <c r="N111" s="285"/>
      <c r="O111" s="285"/>
      <c r="P111" s="285"/>
      <c r="Q111" s="285"/>
      <c r="R111" s="285"/>
      <c r="S111" s="285"/>
      <c r="T111" s="285"/>
      <c r="U111" s="285"/>
      <c r="Z111" s="338"/>
      <c r="AA111" s="338"/>
      <c r="AB111" s="338"/>
      <c r="AC111" s="338"/>
      <c r="AD111" s="338"/>
      <c r="AE111" s="338"/>
      <c r="AF111" s="338"/>
      <c r="AG111" s="338"/>
      <c r="AH111" s="338"/>
      <c r="AI111" s="338"/>
      <c r="AJ111" s="338"/>
      <c r="AK111" s="338"/>
      <c r="AL111" s="338"/>
      <c r="AM111" s="338"/>
      <c r="AN111" s="338"/>
      <c r="AO111" s="338"/>
      <c r="AP111" s="338"/>
      <c r="AQ111" s="338"/>
      <c r="AR111" s="338"/>
      <c r="AS111" s="338"/>
      <c r="AT111" s="338"/>
      <c r="AU111" s="338"/>
      <c r="AV111" s="338"/>
      <c r="AW111" s="338"/>
      <c r="AX111" s="338"/>
      <c r="AY111" s="338"/>
      <c r="AZ111" s="338"/>
      <c r="BB111" s="306"/>
      <c r="BZ111" s="338"/>
      <c r="CA111" s="338"/>
      <c r="CB111" s="338"/>
      <c r="CC111" s="338"/>
      <c r="CD111" s="338"/>
      <c r="CE111" s="338"/>
      <c r="CF111" s="338"/>
      <c r="CG111" s="338"/>
      <c r="CH111" s="338"/>
      <c r="CI111" s="338"/>
      <c r="CJ111" s="338"/>
      <c r="CK111" s="338"/>
      <c r="CL111" s="338"/>
      <c r="CM111" s="338"/>
      <c r="CN111" s="338"/>
      <c r="CO111" s="338"/>
      <c r="CP111" s="338"/>
      <c r="CQ111" s="338"/>
      <c r="CR111" s="338"/>
      <c r="CS111" s="338"/>
      <c r="CT111" s="338"/>
      <c r="CU111" s="338"/>
      <c r="CV111" s="338"/>
      <c r="CW111" s="338"/>
      <c r="CX111" s="338"/>
      <c r="CY111" s="338"/>
      <c r="CZ111" s="338"/>
    </row>
    <row r="112" s="283" customFormat="true" ht="15" customHeight="true" x14ac:dyDescent="0.2">
      <c r="A112" s="587" t="s">
        <v>99</v>
      </c>
      <c r="B112" s="351"/>
      <c r="C112" s="285"/>
      <c r="D112" s="285"/>
      <c r="E112" s="285"/>
      <c r="F112" s="285"/>
      <c r="G112" s="285"/>
      <c r="H112" s="285"/>
      <c r="I112" s="285"/>
      <c r="J112" s="285"/>
      <c r="K112" s="285"/>
      <c r="L112" s="285"/>
      <c r="M112" s="285"/>
      <c r="N112" s="285"/>
      <c r="O112" s="285"/>
      <c r="P112" s="285"/>
      <c r="Q112" s="285"/>
      <c r="R112" s="285"/>
      <c r="S112" s="285"/>
      <c r="T112" s="285"/>
      <c r="U112" s="285"/>
      <c r="Z112" s="338"/>
      <c r="AA112" s="338"/>
      <c r="AB112" s="338"/>
      <c r="AC112" s="338"/>
      <c r="AD112" s="338"/>
      <c r="AE112" s="338"/>
      <c r="AF112" s="338"/>
      <c r="AG112" s="338"/>
      <c r="AH112" s="338"/>
      <c r="AI112" s="338"/>
      <c r="AJ112" s="338"/>
      <c r="AK112" s="338"/>
      <c r="AL112" s="338"/>
      <c r="AM112" s="338"/>
      <c r="AN112" s="338"/>
      <c r="AO112" s="338"/>
      <c r="AP112" s="338"/>
      <c r="AQ112" s="338"/>
      <c r="AR112" s="338"/>
      <c r="AS112" s="338"/>
      <c r="AT112" s="338"/>
      <c r="AU112" s="338"/>
      <c r="AV112" s="338"/>
      <c r="AW112" s="338"/>
      <c r="AX112" s="338"/>
      <c r="AY112" s="338"/>
      <c r="AZ112" s="338"/>
      <c r="BB112" s="306"/>
      <c r="BZ112" s="338"/>
      <c r="CA112" s="338"/>
      <c r="CB112" s="338"/>
      <c r="CC112" s="338"/>
      <c r="CD112" s="338"/>
      <c r="CE112" s="338"/>
      <c r="CF112" s="338"/>
      <c r="CG112" s="338"/>
      <c r="CH112" s="338"/>
      <c r="CI112" s="338"/>
      <c r="CJ112" s="338"/>
      <c r="CK112" s="338"/>
      <c r="CL112" s="338"/>
      <c r="CM112" s="338"/>
      <c r="CN112" s="338"/>
      <c r="CO112" s="338"/>
      <c r="CP112" s="338"/>
      <c r="CQ112" s="338"/>
      <c r="CR112" s="338"/>
      <c r="CS112" s="338"/>
      <c r="CT112" s="338"/>
      <c r="CU112" s="338"/>
      <c r="CV112" s="338"/>
      <c r="CW112" s="338"/>
      <c r="CX112" s="338"/>
      <c r="CY112" s="338"/>
      <c r="CZ112" s="338"/>
    </row>
    <row r="113" s="283" customFormat="true" ht="15" customHeight="true" x14ac:dyDescent="0.2">
      <c r="A113" s="324" t="s">
        <v>41</v>
      </c>
      <c r="B113" s="323"/>
      <c r="C113" s="285"/>
      <c r="D113" s="285"/>
      <c r="E113" s="285"/>
      <c r="F113" s="285"/>
      <c r="G113" s="285"/>
      <c r="H113" s="285"/>
      <c r="I113" s="285"/>
      <c r="J113" s="285"/>
      <c r="K113" s="285"/>
      <c r="L113" s="285"/>
      <c r="M113" s="285"/>
      <c r="N113" s="285"/>
      <c r="O113" s="285"/>
      <c r="P113" s="285"/>
      <c r="Q113" s="285"/>
      <c r="R113" s="285"/>
      <c r="S113" s="285"/>
      <c r="T113" s="285"/>
      <c r="U113" s="285"/>
      <c r="Z113" s="338"/>
      <c r="AA113" s="338"/>
      <c r="AB113" s="338"/>
      <c r="AC113" s="338"/>
      <c r="AD113" s="338"/>
      <c r="AE113" s="338"/>
      <c r="AF113" s="338"/>
      <c r="AG113" s="338"/>
      <c r="AH113" s="338"/>
      <c r="AI113" s="338"/>
      <c r="AJ113" s="338"/>
      <c r="AK113" s="338"/>
      <c r="AL113" s="338"/>
      <c r="AM113" s="338"/>
      <c r="AN113" s="338"/>
      <c r="AO113" s="338"/>
      <c r="AP113" s="338"/>
      <c r="AQ113" s="338"/>
      <c r="AR113" s="338"/>
      <c r="AS113" s="338"/>
      <c r="AT113" s="338"/>
      <c r="AU113" s="338"/>
      <c r="AV113" s="338"/>
      <c r="AW113" s="338"/>
      <c r="AX113" s="338"/>
      <c r="AY113" s="338"/>
      <c r="AZ113" s="338"/>
      <c r="BB113" s="306"/>
      <c r="BZ113" s="338"/>
      <c r="CA113" s="338"/>
      <c r="CB113" s="338"/>
      <c r="CC113" s="338"/>
      <c r="CD113" s="338"/>
      <c r="CE113" s="338"/>
      <c r="CF113" s="338"/>
      <c r="CG113" s="338"/>
      <c r="CH113" s="338"/>
      <c r="CI113" s="338"/>
      <c r="CJ113" s="338"/>
      <c r="CK113" s="338"/>
      <c r="CL113" s="338"/>
      <c r="CM113" s="338"/>
      <c r="CN113" s="338"/>
      <c r="CO113" s="338"/>
      <c r="CP113" s="338"/>
      <c r="CQ113" s="338"/>
      <c r="CR113" s="338"/>
      <c r="CS113" s="338"/>
      <c r="CT113" s="338"/>
      <c r="CU113" s="338"/>
      <c r="CV113" s="338"/>
      <c r="CW113" s="338"/>
      <c r="CX113" s="338"/>
      <c r="CY113" s="338"/>
      <c r="CZ113" s="338"/>
    </row>
    <row r="114" s="283" customFormat="true" ht="15" customHeight="true" x14ac:dyDescent="0.2">
      <c r="A114" s="322" t="s">
        <v>40</v>
      </c>
      <c r="B114" s="323"/>
      <c r="C114" s="285"/>
      <c r="D114" s="285"/>
      <c r="E114" s="285"/>
      <c r="F114" s="285"/>
      <c r="G114" s="285"/>
      <c r="H114" s="285"/>
      <c r="I114" s="285"/>
      <c r="J114" s="285"/>
      <c r="K114" s="285"/>
      <c r="L114" s="285"/>
      <c r="M114" s="285"/>
      <c r="N114" s="285"/>
      <c r="O114" s="285"/>
      <c r="P114" s="285"/>
      <c r="Q114" s="285"/>
      <c r="R114" s="285"/>
      <c r="S114" s="285"/>
      <c r="T114" s="285"/>
      <c r="U114" s="285"/>
      <c r="Z114" s="338"/>
      <c r="AA114" s="338"/>
      <c r="AB114" s="338"/>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AZ114" s="338"/>
      <c r="BB114" s="306"/>
      <c r="BZ114" s="338"/>
      <c r="CA114" s="338"/>
      <c r="CB114" s="338"/>
      <c r="CC114" s="338"/>
      <c r="CD114" s="338"/>
      <c r="CE114" s="338"/>
      <c r="CF114" s="338"/>
      <c r="CG114" s="338"/>
      <c r="CH114" s="338"/>
      <c r="CI114" s="338"/>
      <c r="CJ114" s="338"/>
      <c r="CK114" s="338"/>
      <c r="CL114" s="338"/>
      <c r="CM114" s="338"/>
      <c r="CN114" s="338"/>
      <c r="CO114" s="338"/>
      <c r="CP114" s="338"/>
      <c r="CQ114" s="338"/>
      <c r="CR114" s="338"/>
      <c r="CS114" s="338"/>
      <c r="CT114" s="338"/>
      <c r="CU114" s="338"/>
      <c r="CV114" s="338"/>
      <c r="CW114" s="338"/>
      <c r="CX114" s="338"/>
      <c r="CY114" s="338"/>
      <c r="CZ114" s="338"/>
    </row>
    <row r="115" s="283" customFormat="true" ht="15" customHeight="true" x14ac:dyDescent="0.2">
      <c r="A115" s="322" t="s">
        <v>137</v>
      </c>
      <c r="B115" s="350" t="str">
        <f>A1025</f>
        <v>MICS10</v>
      </c>
      <c r="C115" s="285"/>
      <c r="D115" s="285"/>
      <c r="E115" s="285"/>
      <c r="F115" s="285"/>
      <c r="G115" s="285"/>
      <c r="H115" s="285"/>
      <c r="I115" s="285"/>
      <c r="J115" s="285"/>
      <c r="K115" s="285"/>
      <c r="L115" s="285"/>
      <c r="M115" s="285"/>
      <c r="N115" s="285"/>
      <c r="O115" s="285"/>
      <c r="P115" s="285"/>
      <c r="Q115" s="285"/>
      <c r="R115" s="285"/>
      <c r="S115" s="285"/>
      <c r="T115" s="285"/>
      <c r="U115" s="285"/>
      <c r="Z115" s="338"/>
      <c r="AA115" s="338"/>
      <c r="AB115" s="338"/>
      <c r="AC115" s="338"/>
      <c r="AD115" s="338"/>
      <c r="AE115" s="338"/>
      <c r="AF115" s="338"/>
      <c r="AG115" s="338"/>
      <c r="AH115" s="338"/>
      <c r="AI115" s="338"/>
      <c r="AJ115" s="338"/>
      <c r="AK115" s="338"/>
      <c r="AL115" s="338"/>
      <c r="AM115" s="338"/>
      <c r="AN115" s="338"/>
      <c r="AO115" s="338"/>
      <c r="AP115" s="338"/>
      <c r="AQ115" s="338"/>
      <c r="AR115" s="338"/>
      <c r="AS115" s="338"/>
      <c r="AT115" s="338"/>
      <c r="AU115" s="338"/>
      <c r="AV115" s="338"/>
      <c r="AW115" s="338"/>
      <c r="AX115" s="338"/>
      <c r="AY115" s="338"/>
      <c r="AZ115" s="338"/>
      <c r="BB115" s="306"/>
      <c r="BZ115" s="338"/>
      <c r="CA115" s="338"/>
      <c r="CB115" s="338"/>
      <c r="CC115" s="338"/>
      <c r="CD115" s="338"/>
      <c r="CE115" s="338"/>
      <c r="CF115" s="338"/>
      <c r="CG115" s="338"/>
      <c r="CH115" s="338"/>
      <c r="CI115" s="338"/>
      <c r="CJ115" s="338"/>
      <c r="CK115" s="338"/>
      <c r="CL115" s="338"/>
      <c r="CM115" s="338"/>
      <c r="CN115" s="338"/>
      <c r="CO115" s="338"/>
      <c r="CP115" s="338"/>
      <c r="CQ115" s="338"/>
      <c r="CR115" s="338"/>
      <c r="CS115" s="338"/>
      <c r="CT115" s="338"/>
      <c r="CU115" s="338"/>
      <c r="CV115" s="338"/>
      <c r="CW115" s="338"/>
      <c r="CX115" s="338"/>
      <c r="CY115" s="338"/>
      <c r="CZ115" s="338"/>
    </row>
    <row r="116" s="283" customFormat="true" ht="15" customHeight="true" x14ac:dyDescent="0.2">
      <c r="A116" s="172" t="str">
        <f>B1030</f>
        <v/>
      </c>
      <c r="B116" s="171"/>
      <c r="C116" s="285"/>
      <c r="D116" s="285"/>
      <c r="E116" s="285"/>
      <c r="F116" s="285"/>
      <c r="G116" s="285"/>
      <c r="H116" s="285"/>
      <c r="I116" s="285"/>
      <c r="J116" s="285"/>
      <c r="K116" s="285"/>
      <c r="L116" s="285"/>
      <c r="M116" s="285"/>
      <c r="N116" s="285"/>
      <c r="O116" s="285"/>
      <c r="P116" s="285"/>
      <c r="Q116" s="285"/>
      <c r="R116" s="285"/>
      <c r="S116" s="285"/>
      <c r="T116" s="285"/>
      <c r="U116" s="285"/>
      <c r="Z116" s="338"/>
      <c r="AA116" s="338"/>
      <c r="AB116" s="338"/>
      <c r="AC116" s="338"/>
      <c r="AD116" s="338"/>
      <c r="AE116" s="338"/>
      <c r="AF116" s="338"/>
      <c r="AG116" s="338"/>
      <c r="AH116" s="338"/>
      <c r="AI116" s="338"/>
      <c r="AJ116" s="338"/>
      <c r="AK116" s="338"/>
      <c r="AL116" s="338"/>
      <c r="AM116" s="338"/>
      <c r="AN116" s="338"/>
      <c r="AO116" s="338"/>
      <c r="AP116" s="338"/>
      <c r="AQ116" s="338"/>
      <c r="AR116" s="338"/>
      <c r="AS116" s="338"/>
      <c r="AT116" s="338"/>
      <c r="AU116" s="338"/>
      <c r="AV116" s="338"/>
      <c r="AW116" s="338"/>
      <c r="AX116" s="338"/>
      <c r="AY116" s="338"/>
      <c r="AZ116" s="338"/>
      <c r="BB116" s="306"/>
      <c r="BZ116" s="338"/>
      <c r="CA116" s="338"/>
      <c r="CB116" s="338"/>
      <c r="CC116" s="338"/>
      <c r="CD116" s="338"/>
      <c r="CE116" s="338"/>
      <c r="CF116" s="338"/>
      <c r="CG116" s="338"/>
      <c r="CH116" s="338"/>
      <c r="CI116" s="338"/>
      <c r="CJ116" s="338"/>
      <c r="CK116" s="338"/>
      <c r="CL116" s="338"/>
      <c r="CM116" s="338"/>
      <c r="CN116" s="338"/>
      <c r="CO116" s="338"/>
      <c r="CP116" s="338"/>
      <c r="CQ116" s="338"/>
      <c r="CR116" s="338"/>
      <c r="CS116" s="338"/>
      <c r="CT116" s="338"/>
      <c r="CU116" s="338"/>
      <c r="CV116" s="338"/>
      <c r="CW116" s="338"/>
      <c r="CX116" s="338"/>
      <c r="CY116" s="338"/>
      <c r="CZ116" s="338"/>
    </row>
    <row r="117" s="283" customFormat="true" ht="15" customHeight="true" x14ac:dyDescent="0.2">
      <c r="A117" s="172" t="str">
        <f>B1029</f>
        <v/>
      </c>
      <c r="B117" s="170"/>
      <c r="C117" s="285"/>
      <c r="D117" s="285"/>
      <c r="E117" s="285"/>
      <c r="F117" s="285"/>
      <c r="G117" s="285"/>
      <c r="H117" s="285"/>
      <c r="I117" s="285"/>
      <c r="J117" s="285"/>
      <c r="K117" s="285"/>
      <c r="L117" s="285"/>
      <c r="M117" s="285"/>
      <c r="N117" s="285"/>
      <c r="O117" s="285"/>
      <c r="P117" s="285"/>
      <c r="Q117" s="285"/>
      <c r="R117" s="285"/>
      <c r="S117" s="285"/>
      <c r="T117" s="285"/>
      <c r="U117" s="285"/>
      <c r="Z117" s="338"/>
      <c r="AA117" s="338"/>
      <c r="AB117" s="338"/>
      <c r="AC117" s="338"/>
      <c r="AD117" s="338"/>
      <c r="AE117" s="338"/>
      <c r="AF117" s="338"/>
      <c r="AG117" s="338"/>
      <c r="AH117" s="338"/>
      <c r="AI117" s="338"/>
      <c r="AJ117" s="338"/>
      <c r="AK117" s="338"/>
      <c r="AL117" s="338"/>
      <c r="AM117" s="338"/>
      <c r="AN117" s="338"/>
      <c r="AO117" s="338"/>
      <c r="AP117" s="338"/>
      <c r="AQ117" s="338"/>
      <c r="AR117" s="338"/>
      <c r="AS117" s="338"/>
      <c r="AT117" s="338"/>
      <c r="AU117" s="338"/>
      <c r="AV117" s="338"/>
      <c r="AW117" s="338"/>
      <c r="AX117" s="338"/>
      <c r="AY117" s="338"/>
      <c r="AZ117" s="338"/>
      <c r="BB117" s="306"/>
      <c r="BZ117" s="338"/>
      <c r="CA117" s="338"/>
      <c r="CB117" s="338"/>
      <c r="CC117" s="338"/>
      <c r="CD117" s="338"/>
      <c r="CE117" s="338"/>
      <c r="CF117" s="338"/>
      <c r="CG117" s="338"/>
      <c r="CH117" s="338"/>
      <c r="CI117" s="338"/>
      <c r="CJ117" s="338"/>
      <c r="CK117" s="338"/>
      <c r="CL117" s="338"/>
      <c r="CM117" s="338"/>
      <c r="CN117" s="338"/>
      <c r="CO117" s="338"/>
      <c r="CP117" s="338"/>
      <c r="CQ117" s="338"/>
      <c r="CR117" s="338"/>
      <c r="CS117" s="338"/>
      <c r="CT117" s="338"/>
      <c r="CU117" s="338"/>
      <c r="CV117" s="338"/>
      <c r="CW117" s="338"/>
      <c r="CX117" s="338"/>
      <c r="CY117" s="338"/>
      <c r="CZ117" s="338"/>
    </row>
    <row r="118" s="283" customFormat="true" ht="21" customHeight="true" x14ac:dyDescent="0.2">
      <c r="A118" s="169"/>
      <c r="B118" s="171"/>
      <c r="C118" s="285"/>
      <c r="D118" s="285"/>
      <c r="E118" s="285"/>
      <c r="F118" s="285"/>
      <c r="G118" s="285"/>
      <c r="H118" s="285"/>
      <c r="I118" s="285"/>
      <c r="J118" s="285"/>
      <c r="K118" s="285"/>
      <c r="L118" s="285"/>
      <c r="M118" s="285"/>
      <c r="N118" s="285"/>
      <c r="O118" s="285"/>
      <c r="P118" s="285"/>
      <c r="Q118" s="285"/>
      <c r="R118" s="285"/>
      <c r="S118" s="285"/>
      <c r="T118" s="285"/>
      <c r="U118" s="285"/>
      <c r="Z118" s="338"/>
      <c r="AA118" s="338"/>
      <c r="AB118" s="338"/>
      <c r="AC118" s="338"/>
      <c r="AD118" s="338"/>
      <c r="AE118" s="338"/>
      <c r="AF118" s="338"/>
      <c r="AG118" s="338"/>
      <c r="AH118" s="338"/>
      <c r="AI118" s="338"/>
      <c r="AJ118" s="338"/>
      <c r="AK118" s="338"/>
      <c r="AL118" s="338"/>
      <c r="AM118" s="338"/>
      <c r="AN118" s="338"/>
      <c r="AO118" s="338"/>
      <c r="AP118" s="338"/>
      <c r="AQ118" s="338"/>
      <c r="AR118" s="338"/>
      <c r="AS118" s="338"/>
      <c r="AT118" s="338"/>
      <c r="AU118" s="338"/>
      <c r="AV118" s="338"/>
      <c r="AW118" s="338"/>
      <c r="AX118" s="338"/>
      <c r="AY118" s="338"/>
      <c r="AZ118" s="338"/>
      <c r="BB118" s="306"/>
      <c r="BZ118" s="338"/>
      <c r="CA118" s="338"/>
      <c r="CB118" s="338"/>
      <c r="CC118" s="338"/>
      <c r="CD118" s="338"/>
      <c r="CE118" s="338"/>
      <c r="CF118" s="338"/>
      <c r="CG118" s="338"/>
      <c r="CH118" s="338"/>
      <c r="CI118" s="338"/>
      <c r="CJ118" s="338"/>
      <c r="CK118" s="338"/>
      <c r="CL118" s="338"/>
      <c r="CM118" s="338"/>
      <c r="CN118" s="338"/>
      <c r="CO118" s="338"/>
      <c r="CP118" s="338"/>
      <c r="CQ118" s="338"/>
      <c r="CR118" s="338"/>
      <c r="CS118" s="338"/>
      <c r="CT118" s="338"/>
      <c r="CU118" s="338"/>
      <c r="CV118" s="338"/>
      <c r="CW118" s="338"/>
      <c r="CX118" s="338"/>
      <c r="CY118" s="338"/>
      <c r="CZ118" s="338"/>
    </row>
    <row r="119" s="283" customFormat="true" ht="15" customHeight="true" x14ac:dyDescent="0.2">
      <c r="A119" s="168"/>
      <c r="B119" s="167"/>
      <c r="C119" s="285"/>
      <c r="D119" s="285"/>
      <c r="E119" s="285"/>
      <c r="F119" s="285"/>
      <c r="G119" s="285"/>
      <c r="H119" s="285"/>
      <c r="I119" s="285"/>
      <c r="J119" s="285"/>
      <c r="K119" s="285"/>
      <c r="L119" s="285"/>
      <c r="M119" s="285"/>
      <c r="N119" s="285"/>
      <c r="O119" s="285"/>
      <c r="P119" s="285"/>
      <c r="Q119" s="285"/>
      <c r="R119" s="285"/>
      <c r="S119" s="285"/>
      <c r="T119" s="285"/>
      <c r="U119" s="285"/>
      <c r="Z119" s="338"/>
      <c r="AA119" s="338"/>
      <c r="AB119" s="338"/>
      <c r="AC119" s="338"/>
      <c r="AD119" s="338"/>
      <c r="AE119" s="338"/>
      <c r="AF119" s="338"/>
      <c r="AG119" s="338"/>
      <c r="AH119" s="338"/>
      <c r="AI119" s="338"/>
      <c r="AJ119" s="338"/>
      <c r="AK119" s="338"/>
      <c r="AL119" s="338"/>
      <c r="AM119" s="338"/>
      <c r="AN119" s="338"/>
      <c r="AO119" s="338"/>
      <c r="AP119" s="338"/>
      <c r="AQ119" s="338"/>
      <c r="AR119" s="338"/>
      <c r="AS119" s="338"/>
      <c r="AT119" s="338"/>
      <c r="AU119" s="338"/>
      <c r="AV119" s="338"/>
      <c r="AW119" s="338"/>
      <c r="AX119" s="338"/>
      <c r="AY119" s="338"/>
      <c r="AZ119" s="338"/>
      <c r="BB119" s="306"/>
      <c r="BZ119" s="338"/>
      <c r="CA119" s="338"/>
      <c r="CB119" s="338"/>
      <c r="CC119" s="338"/>
      <c r="CD119" s="338"/>
      <c r="CE119" s="338"/>
      <c r="CF119" s="338"/>
      <c r="CG119" s="338"/>
      <c r="CH119" s="338"/>
      <c r="CI119" s="338"/>
      <c r="CJ119" s="338"/>
      <c r="CK119" s="338"/>
      <c r="CL119" s="338"/>
      <c r="CM119" s="338"/>
      <c r="CN119" s="338"/>
      <c r="CO119" s="338"/>
      <c r="CP119" s="338"/>
      <c r="CQ119" s="338"/>
      <c r="CR119" s="338"/>
      <c r="CS119" s="338"/>
      <c r="CT119" s="338"/>
      <c r="CU119" s="338"/>
      <c r="CV119" s="338"/>
      <c r="CW119" s="338"/>
      <c r="CX119" s="338"/>
      <c r="CY119" s="338"/>
      <c r="CZ119" s="338"/>
    </row>
    <row r="120" s="307" customFormat="true" ht="15" customHeight="true" x14ac:dyDescent="0.2">
      <c r="A120" s="288" t="s">
        <v>100</v>
      </c>
      <c r="B120" s="334"/>
      <c r="C120" s="1063" t="s">
        <v>116</v>
      </c>
      <c r="D120" s="1064"/>
      <c r="E120" s="1064"/>
      <c r="F120" s="1064"/>
      <c r="G120" s="1065"/>
      <c r="H120" s="1057" t="s">
        <v>39</v>
      </c>
      <c r="I120" s="1048"/>
      <c r="J120" s="1048"/>
      <c r="K120" s="1048"/>
      <c r="L120" s="1050"/>
      <c r="M120" s="1042" t="s">
        <v>38</v>
      </c>
      <c r="N120" s="1043"/>
      <c r="O120" s="1043"/>
      <c r="P120" s="1043"/>
      <c r="Q120" s="1045"/>
      <c r="R120" s="16" t="s">
        <v>144</v>
      </c>
      <c r="S120" s="426"/>
      <c r="T120" s="426"/>
      <c r="U120" s="426"/>
      <c r="V120" s="426"/>
      <c r="W120" s="426"/>
      <c r="X120" s="426"/>
      <c r="Y120" s="426"/>
      <c r="Z120" s="437"/>
      <c r="AA120" s="437"/>
      <c r="AB120" s="437"/>
      <c r="AC120" s="437"/>
      <c r="AD120" s="437"/>
      <c r="AE120" s="437"/>
      <c r="AF120" s="437"/>
      <c r="AG120" s="437"/>
      <c r="AH120" s="437"/>
      <c r="AI120" s="437"/>
      <c r="AJ120" s="437"/>
      <c r="AK120" s="437"/>
      <c r="AL120" s="437"/>
      <c r="AM120" s="437"/>
      <c r="AN120" s="437"/>
      <c r="AO120" s="437"/>
      <c r="AP120" s="437"/>
      <c r="AQ120" s="437"/>
      <c r="AR120" s="437"/>
      <c r="AS120" s="437"/>
      <c r="AT120" s="437"/>
      <c r="AU120" s="437"/>
      <c r="AV120" s="437"/>
      <c r="AW120" s="437"/>
      <c r="AX120" s="437"/>
      <c r="AY120" s="437"/>
      <c r="AZ120" s="800"/>
      <c r="BA120" s="344" t="s">
        <v>132</v>
      </c>
      <c r="BB120" s="288" t="s">
        <v>100</v>
      </c>
      <c r="BC120" s="1042" t="s">
        <v>116</v>
      </c>
      <c r="BD120" s="1043"/>
      <c r="BE120" s="1043"/>
      <c r="BF120" s="1043"/>
      <c r="BG120" s="1044"/>
      <c r="BH120" s="1042" t="s">
        <v>39</v>
      </c>
      <c r="BI120" s="1043"/>
      <c r="BJ120" s="1043"/>
      <c r="BK120" s="1043"/>
      <c r="BL120" s="1044"/>
      <c r="BM120" s="1042" t="s">
        <v>38</v>
      </c>
      <c r="BN120" s="1043"/>
      <c r="BO120" s="1043"/>
      <c r="BP120" s="1043"/>
      <c r="BQ120" s="1045"/>
      <c r="BR120" s="15" t="s">
        <v>144</v>
      </c>
      <c r="BS120" s="426"/>
      <c r="BT120" s="426"/>
      <c r="BU120" s="426"/>
      <c r="BV120" s="426"/>
      <c r="BW120" s="426"/>
      <c r="BX120" s="426"/>
      <c r="BY120" s="426"/>
      <c r="BZ120" s="342"/>
      <c r="CA120" s="342"/>
      <c r="CB120" s="342"/>
      <c r="CC120" s="342"/>
      <c r="CD120" s="342"/>
      <c r="CE120" s="342"/>
      <c r="CF120" s="342"/>
      <c r="CG120" s="342"/>
      <c r="CH120" s="342"/>
      <c r="CI120" s="342"/>
      <c r="CJ120" s="342"/>
      <c r="CK120" s="342"/>
      <c r="CL120" s="342"/>
      <c r="CM120" s="342"/>
      <c r="CN120" s="342"/>
      <c r="CO120" s="342"/>
      <c r="CP120" s="342"/>
      <c r="CQ120" s="342"/>
      <c r="CR120" s="342"/>
      <c r="CS120" s="342"/>
      <c r="CT120" s="342"/>
      <c r="CU120" s="342"/>
      <c r="CV120" s="342"/>
      <c r="CW120" s="342"/>
      <c r="CX120" s="342"/>
      <c r="CY120" s="342"/>
      <c r="CZ120" s="342"/>
    </row>
    <row r="121" s="307" customFormat="true" ht="12.75" x14ac:dyDescent="0.2">
      <c r="A121" s="329" t="s">
        <v>88</v>
      </c>
      <c r="B121" s="374"/>
      <c r="C121" s="417" t="s">
        <v>0</v>
      </c>
      <c r="D121" s="590" t="s">
        <v>1</v>
      </c>
      <c r="E121" s="590" t="s">
        <v>2</v>
      </c>
      <c r="F121" s="590" t="s">
        <v>3</v>
      </c>
      <c r="G121" s="591" t="s">
        <v>4</v>
      </c>
      <c r="H121" s="380" t="s">
        <v>0</v>
      </c>
      <c r="I121" s="592" t="s">
        <v>1</v>
      </c>
      <c r="J121" s="592" t="s">
        <v>2</v>
      </c>
      <c r="K121" s="592" t="s">
        <v>3</v>
      </c>
      <c r="L121" s="593" t="s">
        <v>4</v>
      </c>
      <c r="M121" s="381" t="s">
        <v>0</v>
      </c>
      <c r="N121" s="592" t="s">
        <v>1</v>
      </c>
      <c r="O121" s="592" t="s">
        <v>2</v>
      </c>
      <c r="P121" s="592" t="s">
        <v>3</v>
      </c>
      <c r="Q121" s="588" t="s">
        <v>4</v>
      </c>
      <c r="R121" s="380" t="s">
        <v>240</v>
      </c>
      <c r="S121" s="592" t="s">
        <v>241</v>
      </c>
      <c r="T121" s="592" t="s">
        <v>242</v>
      </c>
      <c r="U121" s="592" t="s">
        <v>243</v>
      </c>
      <c r="V121" s="592" t="s">
        <v>244</v>
      </c>
      <c r="W121" s="592" t="s">
        <v>245</v>
      </c>
      <c r="X121" s="592" t="s">
        <v>246</v>
      </c>
      <c r="Y121" s="593" t="s">
        <v>247</v>
      </c>
      <c r="Z121" s="437"/>
      <c r="AA121" s="437"/>
      <c r="AB121" s="437"/>
      <c r="AC121" s="437"/>
      <c r="AD121" s="437"/>
      <c r="AE121" s="437"/>
      <c r="AF121" s="437"/>
      <c r="AG121" s="437"/>
      <c r="AH121" s="437"/>
      <c r="AI121" s="437"/>
      <c r="AJ121" s="437"/>
      <c r="AK121" s="437"/>
      <c r="AL121" s="437"/>
      <c r="AM121" s="437"/>
      <c r="AN121" s="437"/>
      <c r="AO121" s="437"/>
      <c r="AP121" s="437"/>
      <c r="AQ121" s="437"/>
      <c r="AR121" s="437"/>
      <c r="AS121" s="437"/>
      <c r="AT121" s="437"/>
      <c r="AU121" s="437"/>
      <c r="AV121" s="437"/>
      <c r="AW121" s="437"/>
      <c r="AX121" s="437"/>
      <c r="AY121" s="437"/>
      <c r="AZ121" s="800"/>
      <c r="BA121" s="329" t="s">
        <v>118</v>
      </c>
      <c r="BB121" s="328"/>
      <c r="BC121" s="455" t="s">
        <v>0</v>
      </c>
      <c r="BD121" s="326" t="s">
        <v>1</v>
      </c>
      <c r="BE121" s="326" t="s">
        <v>2</v>
      </c>
      <c r="BF121" s="326" t="s">
        <v>3</v>
      </c>
      <c r="BG121" s="456" t="s">
        <v>4</v>
      </c>
      <c r="BH121" s="455" t="s">
        <v>0</v>
      </c>
      <c r="BI121" s="326" t="s">
        <v>1</v>
      </c>
      <c r="BJ121" s="326" t="s">
        <v>2</v>
      </c>
      <c r="BK121" s="326" t="s">
        <v>3</v>
      </c>
      <c r="BL121" s="456" t="s">
        <v>4</v>
      </c>
      <c r="BM121" s="455" t="s">
        <v>0</v>
      </c>
      <c r="BN121" s="326" t="s">
        <v>1</v>
      </c>
      <c r="BO121" s="326" t="s">
        <v>2</v>
      </c>
      <c r="BP121" s="326" t="s">
        <v>3</v>
      </c>
      <c r="BQ121" s="456" t="s">
        <v>4</v>
      </c>
      <c r="BR121" s="455" t="s">
        <v>240</v>
      </c>
      <c r="BS121" s="326" t="s">
        <v>241</v>
      </c>
      <c r="BT121" s="326" t="s">
        <v>242</v>
      </c>
      <c r="BU121" s="326" t="s">
        <v>243</v>
      </c>
      <c r="BV121" s="326" t="s">
        <v>244</v>
      </c>
      <c r="BW121" s="326" t="s">
        <v>245</v>
      </c>
      <c r="BX121" s="326" t="s">
        <v>246</v>
      </c>
      <c r="BY121" s="327" t="s">
        <v>247</v>
      </c>
      <c r="BZ121" s="803"/>
      <c r="CA121" s="803"/>
      <c r="CB121" s="803"/>
      <c r="CC121" s="803"/>
      <c r="CD121" s="803"/>
      <c r="CE121" s="803"/>
      <c r="CF121" s="803"/>
      <c r="CG121" s="803"/>
      <c r="CH121" s="803"/>
      <c r="CI121" s="803"/>
      <c r="CJ121" s="803"/>
      <c r="CK121" s="803"/>
      <c r="CL121" s="803"/>
      <c r="CM121" s="803"/>
      <c r="CN121" s="803"/>
      <c r="CO121" s="803"/>
      <c r="CP121" s="803"/>
      <c r="CQ121" s="803"/>
      <c r="CR121" s="803"/>
      <c r="CS121" s="803"/>
      <c r="CT121" s="803"/>
      <c r="CU121" s="803"/>
      <c r="CV121" s="803"/>
      <c r="CW121" s="803"/>
      <c r="CX121" s="803"/>
      <c r="CY121" s="803"/>
      <c r="CZ121" s="803"/>
    </row>
    <row r="122" s="307" customFormat="true" ht="15" customHeight="true" x14ac:dyDescent="0.2">
      <c r="A122" s="1053" t="s">
        <v>18</v>
      </c>
      <c r="B122" s="377" t="s">
        <v>14</v>
      </c>
      <c r="C122" s="118">
        <v>58.027405823046188</v>
      </c>
      <c r="D122" s="117">
        <v>69.928346914631874</v>
      </c>
      <c r="E122" s="117">
        <v>76.718827488244855</v>
      </c>
      <c r="F122" s="117">
        <v>83.357551194669455</v>
      </c>
      <c r="G122" s="116">
        <v>93.480185828234312</v>
      </c>
      <c r="H122" s="115">
        <v>78.97618277518508</v>
      </c>
      <c r="I122" s="117">
        <v>88.656925318059933</v>
      </c>
      <c r="J122" s="117">
        <v>90.191454065204709</v>
      </c>
      <c r="K122" s="117">
        <v>97.320040309269032</v>
      </c>
      <c r="L122" s="114">
        <v>99.106434028572338</v>
      </c>
      <c r="M122" s="118">
        <v>57.097621051880573</v>
      </c>
      <c r="N122" s="117">
        <v>58.487802614233978</v>
      </c>
      <c r="O122" s="117">
        <v>67.04852967059</v>
      </c>
      <c r="P122" s="117">
        <v>68.335385431511156</v>
      </c>
      <c r="Q122" s="116">
        <v>67.071005533268703</v>
      </c>
      <c r="R122" s="115">
        <v>98.504432983098695</v>
      </c>
      <c r="S122" s="117">
        <v>40.096678333493571</v>
      </c>
      <c r="T122" s="117">
        <v>86.198567024745927</v>
      </c>
      <c r="U122" s="117">
        <v>77.464554453623464</v>
      </c>
      <c r="V122" s="117">
        <v>97.112529821916795</v>
      </c>
      <c r="W122" s="117">
        <v>54.706462242896784</v>
      </c>
      <c r="X122" s="117">
        <v>86.009545540995745</v>
      </c>
      <c r="Y122" s="114">
        <v>74.503749691210714</v>
      </c>
      <c r="Z122" s="437"/>
      <c r="AA122" s="437"/>
      <c r="AB122" s="437"/>
      <c r="AC122" s="437"/>
      <c r="AD122" s="437"/>
      <c r="AE122" s="437"/>
      <c r="AF122" s="437"/>
      <c r="AG122" s="437"/>
      <c r="AH122" s="437"/>
      <c r="AI122" s="437"/>
      <c r="AJ122" s="437"/>
      <c r="AK122" s="437"/>
      <c r="AL122" s="437"/>
      <c r="AM122" s="437"/>
      <c r="AN122" s="437"/>
      <c r="AO122" s="437"/>
      <c r="AP122" s="437"/>
      <c r="AQ122" s="437"/>
      <c r="AR122" s="437"/>
      <c r="AS122" s="437"/>
      <c r="AT122" s="437"/>
      <c r="AU122" s="437"/>
      <c r="AV122" s="437"/>
      <c r="AW122" s="437"/>
      <c r="AX122" s="437"/>
      <c r="AY122" s="437"/>
      <c r="AZ122" s="800"/>
      <c r="BA122" s="1041" t="s">
        <v>18</v>
      </c>
      <c r="BB122" s="585" t="s">
        <v>14</v>
      </c>
      <c r="BC122" s="486">
        <v>7317.1506126185586</v>
      </c>
      <c r="BD122" s="482">
        <v>8802.8054825462223</v>
      </c>
      <c r="BE122" s="482">
        <v>9681.2637818231087</v>
      </c>
      <c r="BF122" s="482">
        <v>10513.271635205103</v>
      </c>
      <c r="BG122" s="495">
        <v>11790.658619648737</v>
      </c>
      <c r="BH122" s="486">
        <v>4633.8203144155268</v>
      </c>
      <c r="BI122" s="482">
        <v>5211.8492392268345</v>
      </c>
      <c r="BJ122" s="482">
        <v>5307.986635987736</v>
      </c>
      <c r="BK122" s="482">
        <v>5723.7533013583925</v>
      </c>
      <c r="BL122" s="495">
        <v>5816.8612552306331</v>
      </c>
      <c r="BM122" s="486">
        <v>3842.6291245613047</v>
      </c>
      <c r="BN122" s="482">
        <v>3939.0901830140788</v>
      </c>
      <c r="BO122" s="482">
        <v>4516.0297966084427</v>
      </c>
      <c r="BP122" s="482">
        <v>4602.82844591505</v>
      </c>
      <c r="BQ122" s="495">
        <v>4510.30183552374</v>
      </c>
      <c r="BR122" s="486">
        <v>1465.3116079424356</v>
      </c>
      <c r="BS122" s="482">
        <v>3697.032842399401</v>
      </c>
      <c r="BT122" s="482">
        <v>15213.163982800797</v>
      </c>
      <c r="BU122" s="482">
        <v>4044.6614256905978</v>
      </c>
      <c r="BV122" s="482">
        <v>13045.071111452073</v>
      </c>
      <c r="BW122" s="482">
        <v>4668.4553603457744</v>
      </c>
      <c r="BX122" s="482">
        <v>2880.1734197562378</v>
      </c>
      <c r="BY122" s="490">
        <v>3091.2803814543777</v>
      </c>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4"/>
    </row>
    <row r="123" s="307" customFormat="true" ht="15" customHeight="true" x14ac:dyDescent="0.2">
      <c r="A123" s="1051"/>
      <c r="B123" s="378" t="s">
        <v>52</v>
      </c>
      <c r="C123" s="113">
        <v>41.972594176953763</v>
      </c>
      <c r="D123" s="112">
        <v>30.071653085368105</v>
      </c>
      <c r="E123" s="112">
        <v>23.281172511755074</v>
      </c>
      <c r="F123" s="112">
        <v>16.64244880533052</v>
      </c>
      <c r="G123" s="111">
        <v>6.5198141717656739</v>
      </c>
      <c r="H123" s="110">
        <v>21.023817224815009</v>
      </c>
      <c r="I123" s="112">
        <v>11.343074681940113</v>
      </c>
      <c r="J123" s="112">
        <v>9.8085459347952551</v>
      </c>
      <c r="K123" s="112">
        <v>2.6799596907309864</v>
      </c>
      <c r="L123" s="109">
        <v>0.89356597142766347</v>
      </c>
      <c r="M123" s="113">
        <v>42.902378948119171</v>
      </c>
      <c r="N123" s="112">
        <v>41.512197385765774</v>
      </c>
      <c r="O123" s="112">
        <v>32.951470329409908</v>
      </c>
      <c r="P123" s="112">
        <v>31.664614568488851</v>
      </c>
      <c r="Q123" s="111">
        <v>32.928994466731289</v>
      </c>
      <c r="R123" s="110">
        <v>1.4955670169013215</v>
      </c>
      <c r="S123" s="112">
        <v>59.90332166650618</v>
      </c>
      <c r="T123" s="112">
        <v>13.80143297525407</v>
      </c>
      <c r="U123" s="112">
        <v>22.535445546376653</v>
      </c>
      <c r="V123" s="112">
        <v>2.8874701780832246</v>
      </c>
      <c r="W123" s="112">
        <v>45.293537757103145</v>
      </c>
      <c r="X123" s="112">
        <v>13.990454459004326</v>
      </c>
      <c r="Y123" s="109">
        <v>25.496250308789232</v>
      </c>
      <c r="Z123" s="437"/>
      <c r="AA123" s="437"/>
      <c r="AB123" s="437"/>
      <c r="AC123" s="437"/>
      <c r="AD123" s="437"/>
      <c r="AE123" s="437"/>
      <c r="AF123" s="437"/>
      <c r="AG123" s="437"/>
      <c r="AH123" s="437"/>
      <c r="AI123" s="437"/>
      <c r="AJ123" s="437"/>
      <c r="AK123" s="437"/>
      <c r="AL123" s="437"/>
      <c r="AM123" s="437"/>
      <c r="AN123" s="437"/>
      <c r="AO123" s="437"/>
      <c r="AP123" s="437"/>
      <c r="AQ123" s="437"/>
      <c r="AR123" s="437"/>
      <c r="AS123" s="437"/>
      <c r="AT123" s="437"/>
      <c r="AU123" s="437"/>
      <c r="AV123" s="437"/>
      <c r="AW123" s="437"/>
      <c r="AX123" s="437"/>
      <c r="AY123" s="437"/>
      <c r="AZ123" s="800"/>
      <c r="BA123" s="1039"/>
      <c r="BB123" s="583" t="s">
        <v>52</v>
      </c>
      <c r="BC123" s="487">
        <v>5292.6679874617384</v>
      </c>
      <c r="BD123" s="483">
        <v>3785.5165226809791</v>
      </c>
      <c r="BE123" s="483">
        <v>2937.8860393945074</v>
      </c>
      <c r="BF123" s="483">
        <v>2098.9890232838698</v>
      </c>
      <c r="BG123" s="496">
        <v>822.344355456112</v>
      </c>
      <c r="BH123" s="487">
        <v>1233.5439359005984</v>
      </c>
      <c r="BI123" s="483">
        <v>666.82207779565283</v>
      </c>
      <c r="BJ123" s="483">
        <v>577.25680642342445</v>
      </c>
      <c r="BK123" s="483">
        <v>157.61839060672821</v>
      </c>
      <c r="BL123" s="496">
        <v>52.446133584945557</v>
      </c>
      <c r="BM123" s="487">
        <v>2887.2994675069517</v>
      </c>
      <c r="BN123" s="483">
        <v>2795.8015498742179</v>
      </c>
      <c r="BO123" s="483">
        <v>2219.4345287029869</v>
      </c>
      <c r="BP123" s="483">
        <v>2132.8157841569605</v>
      </c>
      <c r="BQ123" s="496">
        <v>2214.3652537247285</v>
      </c>
      <c r="BR123" s="487">
        <v>22.247442515580573</v>
      </c>
      <c r="BS123" s="483">
        <v>5523.2641898143256</v>
      </c>
      <c r="BT123" s="483">
        <v>2435.8115256126944</v>
      </c>
      <c r="BU123" s="483">
        <v>1176.6445693139478</v>
      </c>
      <c r="BV123" s="483">
        <v>387.87223311313562</v>
      </c>
      <c r="BW123" s="483">
        <v>3865.1897867628468</v>
      </c>
      <c r="BX123" s="483">
        <v>468.49375624160393</v>
      </c>
      <c r="BY123" s="491">
        <v>1057.8804249030741</v>
      </c>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4"/>
    </row>
    <row r="124" s="307" customFormat="true" ht="15" customHeight="true" x14ac:dyDescent="0.2">
      <c r="A124" s="1051" t="s">
        <v>51</v>
      </c>
      <c r="B124" s="378" t="s">
        <v>15</v>
      </c>
      <c r="C124" s="113">
        <f>C122*C129/100</f>
        <v>38.328712998149008</v>
      </c>
      <c r="D124" s="112">
        <f>D122*D129/100</f>
        <v>44.186129199590198</v>
      </c>
      <c r="E124" s="112">
        <f t="shared" ref="E124:Y124" si="3">E122*E129/100</f>
        <v>41.470144636613114</v>
      </c>
      <c r="F124" s="112">
        <f t="shared" si="3"/>
        <v>47.265579063307051</v>
      </c>
      <c r="G124" s="111">
        <f t="shared" si="3"/>
        <v>76.152732923291452</v>
      </c>
      <c r="H124" s="110">
        <f t="shared" si="3"/>
        <v>27.072553841204059</v>
      </c>
      <c r="I124" s="112">
        <f t="shared" si="3"/>
        <v>32.675937094632339</v>
      </c>
      <c r="J124" s="112">
        <f t="shared" si="3"/>
        <v>39.572749651640322</v>
      </c>
      <c r="K124" s="112">
        <f t="shared" si="3"/>
        <v>65.643805253413262</v>
      </c>
      <c r="L124" s="109">
        <f t="shared" si="3"/>
        <v>87.421686051778508</v>
      </c>
      <c r="M124" s="113">
        <f t="shared" si="3"/>
        <v>34.340573421323491</v>
      </c>
      <c r="N124" s="112">
        <f t="shared" si="3"/>
        <v>42.713865005207602</v>
      </c>
      <c r="O124" s="112">
        <f t="shared" si="3"/>
        <v>50.806979488163662</v>
      </c>
      <c r="P124" s="112">
        <f t="shared" si="3"/>
        <v>56.032449326013392</v>
      </c>
      <c r="Q124" s="111">
        <f t="shared" si="3"/>
        <v>59.192499137519</v>
      </c>
      <c r="R124" s="110">
        <f t="shared" si="3"/>
        <v>46.21825813083089</v>
      </c>
      <c r="S124" s="112">
        <f t="shared" si="3"/>
        <v>36.299793438969957</v>
      </c>
      <c r="T124" s="112">
        <f t="shared" si="3"/>
        <v>47.10097765934831</v>
      </c>
      <c r="U124" s="112">
        <f t="shared" si="3"/>
        <v>65.206029205223402</v>
      </c>
      <c r="V124" s="112">
        <f t="shared" si="3"/>
        <v>58.363387546187163</v>
      </c>
      <c r="W124" s="112">
        <f t="shared" si="3"/>
        <v>37.532811388145461</v>
      </c>
      <c r="X124" s="112">
        <f t="shared" si="3"/>
        <v>57.021099876569899</v>
      </c>
      <c r="Y124" s="109">
        <f t="shared" si="3"/>
        <v>60.043568642677585</v>
      </c>
      <c r="Z124" s="437"/>
      <c r="AA124" s="437"/>
      <c r="AB124" s="437"/>
      <c r="AC124" s="437"/>
      <c r="AD124" s="437"/>
      <c r="AE124" s="437"/>
      <c r="AF124" s="437"/>
      <c r="AG124" s="437"/>
      <c r="AH124" s="437"/>
      <c r="AI124" s="437"/>
      <c r="AJ124" s="437"/>
      <c r="AK124" s="437"/>
      <c r="AL124" s="437"/>
      <c r="AM124" s="437"/>
      <c r="AN124" s="437"/>
      <c r="AO124" s="437"/>
      <c r="AP124" s="437"/>
      <c r="AQ124" s="437"/>
      <c r="AR124" s="437"/>
      <c r="AS124" s="437"/>
      <c r="AT124" s="437"/>
      <c r="AU124" s="437"/>
      <c r="AV124" s="437"/>
      <c r="AW124" s="437"/>
      <c r="AX124" s="437"/>
      <c r="AY124" s="437"/>
      <c r="AZ124" s="800"/>
      <c r="BA124" s="1039" t="s">
        <v>51</v>
      </c>
      <c r="BB124" s="583" t="s">
        <v>15</v>
      </c>
      <c r="BC124" s="487">
        <v>4829.9865723054936</v>
      </c>
      <c r="BD124" s="483">
        <v>5562.0905962302195</v>
      </c>
      <c r="BE124" s="483">
        <v>5232.4897384976921</v>
      </c>
      <c r="BF124" s="483">
        <v>5958.1651478209496</v>
      </c>
      <c r="BG124" s="496">
        <v>9605.1464692384034</v>
      </c>
      <c r="BH124" s="487">
        <v>1587.8984260847153</v>
      </c>
      <c r="BI124" s="483">
        <v>1920.4997703894549</v>
      </c>
      <c r="BJ124" s="483">
        <v>2328.952653854948</v>
      </c>
      <c r="BK124" s="483">
        <v>3857.8294504451301</v>
      </c>
      <c r="BL124" s="496">
        <v>5131.0474788641941</v>
      </c>
      <c r="BM124" s="487">
        <v>2308.1872544278654</v>
      </c>
      <c r="BN124" s="483">
        <v>2876.7325630328005</v>
      </c>
      <c r="BO124" s="483">
        <v>3422.0859781935619</v>
      </c>
      <c r="BP124" s="483">
        <v>3774.146439995644</v>
      </c>
      <c r="BQ124" s="496">
        <v>3980.4985088044241</v>
      </c>
      <c r="BR124" s="487">
        <v>686.2518467597373</v>
      </c>
      <c r="BS124" s="483">
        <v>3346.9487771530676</v>
      </c>
      <c r="BT124" s="483">
        <v>8312.840011321694</v>
      </c>
      <c r="BU124" s="483">
        <v>3404.6063119967407</v>
      </c>
      <c r="BV124" s="483">
        <v>7837.313090989368</v>
      </c>
      <c r="BW124" s="483">
        <v>3202.9169375979091</v>
      </c>
      <c r="BX124" s="483">
        <v>1908.7593867447804</v>
      </c>
      <c r="BY124" s="491">
        <v>2488.2421615294465</v>
      </c>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4"/>
    </row>
    <row r="125" s="307" customFormat="true" ht="15" customHeight="true" x14ac:dyDescent="0.2">
      <c r="A125" s="1051"/>
      <c r="B125" s="378" t="s">
        <v>16</v>
      </c>
      <c r="C125" s="113">
        <f>C122*C128/100</f>
        <v>19.698692824897098</v>
      </c>
      <c r="D125" s="112">
        <f>D122*D128/100</f>
        <v>25.742217715041676</v>
      </c>
      <c r="E125" s="112">
        <f t="shared" ref="E125:Y125" si="4">E122*E128/100</f>
        <v>35.248682851631798</v>
      </c>
      <c r="F125" s="112">
        <f t="shared" si="4"/>
        <v>36.091972131362525</v>
      </c>
      <c r="G125" s="111">
        <f t="shared" si="4"/>
        <v>17.327452904942909</v>
      </c>
      <c r="H125" s="110">
        <f t="shared" si="4"/>
        <v>51.903628933981089</v>
      </c>
      <c r="I125" s="112">
        <f t="shared" si="4"/>
        <v>55.98098822342763</v>
      </c>
      <c r="J125" s="112">
        <f t="shared" si="4"/>
        <v>50.618704413564373</v>
      </c>
      <c r="K125" s="112">
        <f t="shared" si="4"/>
        <v>31.676235055855745</v>
      </c>
      <c r="L125" s="109">
        <f t="shared" si="4"/>
        <v>11.684747976793762</v>
      </c>
      <c r="M125" s="113">
        <f t="shared" si="4"/>
        <v>22.757047630557071</v>
      </c>
      <c r="N125" s="112">
        <f t="shared" si="4"/>
        <v>15.77393760902639</v>
      </c>
      <c r="O125" s="112">
        <f t="shared" si="4"/>
        <v>16.241550182426341</v>
      </c>
      <c r="P125" s="112">
        <f t="shared" si="4"/>
        <v>12.302936105497665</v>
      </c>
      <c r="Q125" s="111">
        <f t="shared" si="4"/>
        <v>7.878506395749735</v>
      </c>
      <c r="R125" s="110">
        <f t="shared" si="4"/>
        <v>52.28617485226787</v>
      </c>
      <c r="S125" s="112">
        <f t="shared" si="4"/>
        <v>3.7968848945236213</v>
      </c>
      <c r="T125" s="112">
        <f t="shared" si="4"/>
        <v>39.097589365397809</v>
      </c>
      <c r="U125" s="112">
        <f t="shared" si="4"/>
        <v>12.25852524840005</v>
      </c>
      <c r="V125" s="112">
        <f t="shared" si="4"/>
        <v>38.749142275729781</v>
      </c>
      <c r="W125" s="112">
        <f t="shared" si="4"/>
        <v>17.173650854751326</v>
      </c>
      <c r="X125" s="112">
        <f t="shared" si="4"/>
        <v>28.988445664425772</v>
      </c>
      <c r="Y125" s="109">
        <f t="shared" si="4"/>
        <v>14.460181048533178</v>
      </c>
      <c r="Z125" s="437"/>
      <c r="AA125" s="437"/>
      <c r="AB125" s="437"/>
      <c r="AC125" s="437"/>
      <c r="AD125" s="437"/>
      <c r="AE125" s="437"/>
      <c r="AF125" s="437"/>
      <c r="AG125" s="437"/>
      <c r="AH125" s="437"/>
      <c r="AI125" s="437"/>
      <c r="AJ125" s="437"/>
      <c r="AK125" s="437"/>
      <c r="AL125" s="437"/>
      <c r="AM125" s="437"/>
      <c r="AN125" s="437"/>
      <c r="AO125" s="437"/>
      <c r="AP125" s="437"/>
      <c r="AQ125" s="437"/>
      <c r="AR125" s="437"/>
      <c r="AS125" s="437"/>
      <c r="AT125" s="437"/>
      <c r="AU125" s="437"/>
      <c r="AV125" s="437"/>
      <c r="AW125" s="437"/>
      <c r="AX125" s="437"/>
      <c r="AY125" s="437"/>
      <c r="AZ125" s="800"/>
      <c r="BA125" s="1039"/>
      <c r="BB125" s="583" t="s">
        <v>16</v>
      </c>
      <c r="BC125" s="487">
        <v>2482.3275918713557</v>
      </c>
      <c r="BD125" s="483">
        <v>3240.3957910002259</v>
      </c>
      <c r="BE125" s="483">
        <v>4447.4976620623165</v>
      </c>
      <c r="BF125" s="483">
        <v>4549.6518762879041</v>
      </c>
      <c r="BG125" s="496">
        <v>2185.5121504103408</v>
      </c>
      <c r="BH125" s="487">
        <v>3044.3264117519298</v>
      </c>
      <c r="BI125" s="483">
        <v>3290.2338720357129</v>
      </c>
      <c r="BJ125" s="483">
        <v>2979.0339821327871</v>
      </c>
      <c r="BK125" s="483">
        <v>1861.5848366186649</v>
      </c>
      <c r="BL125" s="496">
        <v>685.81377636643515</v>
      </c>
      <c r="BM125" s="487">
        <v>1529.60542169174</v>
      </c>
      <c r="BN125" s="483">
        <v>1062.357619981279</v>
      </c>
      <c r="BO125" s="483">
        <v>1093.9438184148808</v>
      </c>
      <c r="BP125" s="483">
        <v>828.68200591939956</v>
      </c>
      <c r="BQ125" s="496">
        <v>529.80332671931808</v>
      </c>
      <c r="BR125" s="487">
        <v>776.34868780214458</v>
      </c>
      <c r="BS125" s="483">
        <v>350.08406524633358</v>
      </c>
      <c r="BT125" s="483">
        <v>6900.323971479138</v>
      </c>
      <c r="BU125" s="483">
        <v>640.05511369385681</v>
      </c>
      <c r="BV125" s="483">
        <v>5203.4190061681293</v>
      </c>
      <c r="BW125" s="483">
        <v>1465.538422747866</v>
      </c>
      <c r="BX125" s="483">
        <v>970.37706899529246</v>
      </c>
      <c r="BY125" s="491">
        <v>599.23873549939663</v>
      </c>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4"/>
    </row>
    <row r="126" s="307" customFormat="true" ht="15" customHeight="true" x14ac:dyDescent="0.2">
      <c r="A126" s="1051"/>
      <c r="B126" s="378" t="s">
        <v>22</v>
      </c>
      <c r="C126" s="113">
        <f>100-C124-C125-C127</f>
        <v>31.250144630138173</v>
      </c>
      <c r="D126" s="112">
        <f>100-D124-D125-D127</f>
        <v>27.619376846739513</v>
      </c>
      <c r="E126" s="112">
        <f t="shared" ref="E126:Y126" si="5">100-E124-E125-E127</f>
        <v>22.31617925856548</v>
      </c>
      <c r="F126" s="112">
        <f t="shared" si="5"/>
        <v>16.640945224684316</v>
      </c>
      <c r="G126" s="111">
        <f t="shared" si="5"/>
        <v>6.515492273439536</v>
      </c>
      <c r="H126" s="110">
        <f t="shared" si="5"/>
        <v>20.542311241846104</v>
      </c>
      <c r="I126" s="112">
        <f t="shared" si="5"/>
        <v>10.590116619070301</v>
      </c>
      <c r="J126" s="112">
        <f t="shared" si="5"/>
        <v>9.8053251080329833</v>
      </c>
      <c r="K126" s="112">
        <f t="shared" si="5"/>
        <v>2.6706842418037908</v>
      </c>
      <c r="L126" s="109">
        <f t="shared" si="5"/>
        <v>0.89356597142772998</v>
      </c>
      <c r="M126" s="113">
        <f t="shared" si="5"/>
        <v>28.232203433370834</v>
      </c>
      <c r="N126" s="112">
        <f t="shared" si="5"/>
        <v>35.25713527677236</v>
      </c>
      <c r="O126" s="112">
        <f t="shared" si="5"/>
        <v>29.64485732099201</v>
      </c>
      <c r="P126" s="112">
        <f t="shared" si="5"/>
        <v>30.492532109007882</v>
      </c>
      <c r="Q126" s="111">
        <f t="shared" si="5"/>
        <v>32.928994466731268</v>
      </c>
      <c r="R126" s="110">
        <f t="shared" si="5"/>
        <v>1.4262164077762556</v>
      </c>
      <c r="S126" s="112">
        <f t="shared" si="5"/>
        <v>58.847647440860989</v>
      </c>
      <c r="T126" s="112">
        <f t="shared" si="5"/>
        <v>12.697064033430905</v>
      </c>
      <c r="U126" s="112">
        <f t="shared" si="5"/>
        <v>14.32797172536239</v>
      </c>
      <c r="V126" s="112">
        <f t="shared" si="5"/>
        <v>2.6440770798303688</v>
      </c>
      <c r="W126" s="112">
        <f t="shared" si="5"/>
        <v>40.452173186315029</v>
      </c>
      <c r="X126" s="112">
        <f t="shared" si="5"/>
        <v>0.37946871376155578</v>
      </c>
      <c r="Y126" s="109">
        <f t="shared" si="5"/>
        <v>21.6494459274668</v>
      </c>
      <c r="Z126" s="437"/>
      <c r="AA126" s="437"/>
      <c r="AB126" s="437"/>
      <c r="AC126" s="437"/>
      <c r="AD126" s="437"/>
      <c r="AE126" s="437"/>
      <c r="AF126" s="437"/>
      <c r="AG126" s="437"/>
      <c r="AH126" s="437"/>
      <c r="AI126" s="437"/>
      <c r="AJ126" s="437"/>
      <c r="AK126" s="437"/>
      <c r="AL126" s="437"/>
      <c r="AM126" s="437"/>
      <c r="AN126" s="437"/>
      <c r="AO126" s="437"/>
      <c r="AP126" s="437"/>
      <c r="AQ126" s="437"/>
      <c r="AR126" s="437"/>
      <c r="AS126" s="437"/>
      <c r="AT126" s="437"/>
      <c r="AU126" s="437"/>
      <c r="AV126" s="437"/>
      <c r="AW126" s="437"/>
      <c r="AX126" s="437"/>
      <c r="AY126" s="437"/>
      <c r="AZ126" s="800"/>
      <c r="BA126" s="1039"/>
      <c r="BB126" s="583" t="s">
        <v>22</v>
      </c>
      <c r="BC126" s="487">
        <v>3941.1051358671534</v>
      </c>
      <c r="BD126" s="483">
        <v>3476.8239184033437</v>
      </c>
      <c r="BE126" s="483">
        <v>2816.1244120029423</v>
      </c>
      <c r="BF126" s="483">
        <v>2098.799469788049</v>
      </c>
      <c r="BG126" s="496">
        <v>821.79923429165956</v>
      </c>
      <c r="BH126" s="487">
        <v>1205.299908307941</v>
      </c>
      <c r="BI126" s="483">
        <v>622.56654810058865</v>
      </c>
      <c r="BJ126" s="483">
        <v>577.06725292760359</v>
      </c>
      <c r="BK126" s="483">
        <v>157.07326944227594</v>
      </c>
      <c r="BL126" s="496">
        <v>52.446133584945557</v>
      </c>
      <c r="BM126" s="487">
        <v>1900.7166465083692</v>
      </c>
      <c r="BN126" s="483">
        <v>2374.5298890085751</v>
      </c>
      <c r="BO126" s="483">
        <v>1996.7187891448868</v>
      </c>
      <c r="BP126" s="483">
        <v>2053.868479603238</v>
      </c>
      <c r="BQ126" s="496">
        <v>2214.3652537247285</v>
      </c>
      <c r="BR126" s="487">
        <v>21.21769139889733</v>
      </c>
      <c r="BS126" s="483">
        <v>5425.9278905172969</v>
      </c>
      <c r="BT126" s="483">
        <v>2240.9017215478325</v>
      </c>
      <c r="BU126" s="483">
        <v>748.10724665890757</v>
      </c>
      <c r="BV126" s="483">
        <v>355.18793698159544</v>
      </c>
      <c r="BW126" s="483">
        <v>3452.0449140139435</v>
      </c>
      <c r="BX126" s="483">
        <v>12.848285285337488</v>
      </c>
      <c r="BY126" s="491">
        <v>898.41648394935112</v>
      </c>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4"/>
    </row>
    <row r="127" s="307" customFormat="true" ht="15" customHeight="true" x14ac:dyDescent="0.2">
      <c r="A127" s="1051"/>
      <c r="B127" s="378" t="s">
        <v>19</v>
      </c>
      <c r="C127" s="113">
        <v>10.722449546815717</v>
      </c>
      <c r="D127" s="112">
        <v>2.452276238628615</v>
      </c>
      <c r="E127" s="112">
        <v>0.96499325318960638</v>
      </c>
      <c r="F127" s="112">
        <v>1.5035806461075199E-3</v>
      </c>
      <c r="G127" s="111">
        <v>4.3218983261022869E-3</v>
      </c>
      <c r="H127" s="110">
        <v>0.48150598296875036</v>
      </c>
      <c r="I127" s="112">
        <v>0.75295806286973699</v>
      </c>
      <c r="J127" s="112">
        <v>3.2208267623208102E-3</v>
      </c>
      <c r="K127" s="112">
        <v>9.2754489272017706E-3</v>
      </c>
      <c r="L127" s="109">
        <v>0</v>
      </c>
      <c r="M127" s="113">
        <v>14.670175514748616</v>
      </c>
      <c r="N127" s="112">
        <v>6.2550621089936502</v>
      </c>
      <c r="O127" s="112">
        <v>3.3066130084179886</v>
      </c>
      <c r="P127" s="112">
        <v>1.1720824594810597</v>
      </c>
      <c r="Q127" s="111">
        <v>0</v>
      </c>
      <c r="R127" s="110">
        <v>6.935060912498521E-2</v>
      </c>
      <c r="S127" s="112">
        <v>1.0556742256454303</v>
      </c>
      <c r="T127" s="112">
        <v>1.1043689418229767</v>
      </c>
      <c r="U127" s="112">
        <v>8.20747382101416</v>
      </c>
      <c r="V127" s="112">
        <v>0.24339309825268746</v>
      </c>
      <c r="W127" s="112">
        <v>4.8413645707881825</v>
      </c>
      <c r="X127" s="112">
        <v>13.610985745242774</v>
      </c>
      <c r="Y127" s="109">
        <v>3.8468043813224342</v>
      </c>
      <c r="Z127" s="437"/>
      <c r="AA127" s="437"/>
      <c r="AB127" s="437"/>
      <c r="AC127" s="437"/>
      <c r="AD127" s="437"/>
      <c r="AE127" s="437"/>
      <c r="AF127" s="437"/>
      <c r="AG127" s="437"/>
      <c r="AH127" s="437"/>
      <c r="AI127" s="437"/>
      <c r="AJ127" s="437"/>
      <c r="AK127" s="437"/>
      <c r="AL127" s="437"/>
      <c r="AM127" s="437"/>
      <c r="AN127" s="437"/>
      <c r="AO127" s="437"/>
      <c r="AP127" s="437"/>
      <c r="AQ127" s="437"/>
      <c r="AR127" s="437"/>
      <c r="AS127" s="437"/>
      <c r="AT127" s="437"/>
      <c r="AU127" s="437"/>
      <c r="AV127" s="437"/>
      <c r="AW127" s="437"/>
      <c r="AX127" s="437"/>
      <c r="AY127" s="437"/>
      <c r="AZ127" s="800"/>
      <c r="BA127" s="1039"/>
      <c r="BB127" s="583" t="s">
        <v>19</v>
      </c>
      <c r="BC127" s="487">
        <v>1351.5628515945752</v>
      </c>
      <c r="BD127" s="483">
        <v>308.69260427763658</v>
      </c>
      <c r="BE127" s="483">
        <v>121.76162739156439</v>
      </c>
      <c r="BF127" s="483">
        <v>0.18955349582090925</v>
      </c>
      <c r="BG127" s="496">
        <v>0.54512116445228809</v>
      </c>
      <c r="BH127" s="487">
        <v>28.244027592657488</v>
      </c>
      <c r="BI127" s="483">
        <v>44.25552969506407</v>
      </c>
      <c r="BJ127" s="483">
        <v>0.18955349582090925</v>
      </c>
      <c r="BK127" s="483">
        <v>0.54512116445228809</v>
      </c>
      <c r="BL127" s="496">
        <v>0</v>
      </c>
      <c r="BM127" s="487">
        <v>986.58282099858855</v>
      </c>
      <c r="BN127" s="483">
        <v>421.27166086564279</v>
      </c>
      <c r="BO127" s="483">
        <v>222.71573955810081</v>
      </c>
      <c r="BP127" s="483">
        <v>78.947304553722091</v>
      </c>
      <c r="BQ127" s="496">
        <v>0</v>
      </c>
      <c r="BR127" s="487">
        <v>1.0297511166832403</v>
      </c>
      <c r="BS127" s="483">
        <v>97.33629929703109</v>
      </c>
      <c r="BT127" s="483">
        <v>194.90980406486241</v>
      </c>
      <c r="BU127" s="483">
        <v>428.5373226550405</v>
      </c>
      <c r="BV127" s="483">
        <v>32.684296131540194</v>
      </c>
      <c r="BW127" s="483">
        <v>413.14487274890212</v>
      </c>
      <c r="BX127" s="483">
        <v>455.64547095626648</v>
      </c>
      <c r="BY127" s="491">
        <v>159.46394095372261</v>
      </c>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4"/>
    </row>
    <row r="128" s="307" customFormat="true" ht="15" customHeight="true" x14ac:dyDescent="0.2">
      <c r="A128" s="1051" t="s">
        <v>182</v>
      </c>
      <c r="B128" s="378" t="s">
        <v>50</v>
      </c>
      <c r="C128" s="113">
        <v>33.94722294663319</v>
      </c>
      <c r="D128" s="112">
        <v>36.812278354681581</v>
      </c>
      <c r="E128" s="112">
        <v>45.945283583788779</v>
      </c>
      <c r="F128" s="112">
        <v>43.297783601002102</v>
      </c>
      <c r="G128" s="111">
        <v>18.535963264751455</v>
      </c>
      <c r="H128" s="110">
        <v>65.720609821990038</v>
      </c>
      <c r="I128" s="112">
        <v>63.14339012163326</v>
      </c>
      <c r="J128" s="112">
        <v>56.123614967964855</v>
      </c>
      <c r="K128" s="112">
        <v>32.548522334344753</v>
      </c>
      <c r="L128" s="109">
        <v>11.790100301081416</v>
      </c>
      <c r="M128" s="113">
        <v>39.856384926929529</v>
      </c>
      <c r="N128" s="112">
        <v>26.969619141047268</v>
      </c>
      <c r="O128" s="112">
        <v>24.223573972794359</v>
      </c>
      <c r="P128" s="112">
        <v>18.003756074264381</v>
      </c>
      <c r="Q128" s="111">
        <v>11.746515999140374</v>
      </c>
      <c r="R128" s="110">
        <v>53.080022156199902</v>
      </c>
      <c r="S128" s="112">
        <v>9.4693252716447738</v>
      </c>
      <c r="T128" s="112">
        <v>45.357586227824015</v>
      </c>
      <c r="U128" s="112">
        <v>15.824689543317508</v>
      </c>
      <c r="V128" s="112">
        <v>39.901279831539</v>
      </c>
      <c r="W128" s="112">
        <v>31.392362347432172</v>
      </c>
      <c r="X128" s="112">
        <v>33.703754021823855</v>
      </c>
      <c r="Y128" s="109">
        <v>19.408662125685012</v>
      </c>
      <c r="Z128" s="437"/>
      <c r="AA128" s="437"/>
      <c r="AB128" s="437"/>
      <c r="AC128" s="437"/>
      <c r="AD128" s="437"/>
      <c r="AE128" s="437"/>
      <c r="AF128" s="437"/>
      <c r="AG128" s="437"/>
      <c r="AH128" s="437"/>
      <c r="AI128" s="437"/>
      <c r="AJ128" s="437"/>
      <c r="AK128" s="437"/>
      <c r="AL128" s="437"/>
      <c r="AM128" s="437"/>
      <c r="AN128" s="437"/>
      <c r="AO128" s="437"/>
      <c r="AP128" s="437"/>
      <c r="AQ128" s="437"/>
      <c r="AR128" s="437"/>
      <c r="AS128" s="437"/>
      <c r="AT128" s="437"/>
      <c r="AU128" s="437"/>
      <c r="AV128" s="437"/>
      <c r="AW128" s="437"/>
      <c r="AX128" s="437"/>
      <c r="AY128" s="437"/>
      <c r="AZ128" s="800"/>
      <c r="BA128" s="1039" t="s">
        <v>110</v>
      </c>
      <c r="BB128" s="583" t="s">
        <v>50</v>
      </c>
      <c r="BC128" s="41" t="s">
        <v>36</v>
      </c>
      <c r="BD128" s="37" t="s">
        <v>36</v>
      </c>
      <c r="BE128" s="37" t="s">
        <v>36</v>
      </c>
      <c r="BF128" s="37" t="s">
        <v>36</v>
      </c>
      <c r="BG128" s="32" t="s">
        <v>36</v>
      </c>
      <c r="BH128" s="41" t="s">
        <v>36</v>
      </c>
      <c r="BI128" s="37" t="s">
        <v>36</v>
      </c>
      <c r="BJ128" s="37" t="s">
        <v>36</v>
      </c>
      <c r="BK128" s="37" t="s">
        <v>36</v>
      </c>
      <c r="BL128" s="32" t="s">
        <v>36</v>
      </c>
      <c r="BM128" s="41" t="s">
        <v>36</v>
      </c>
      <c r="BN128" s="37" t="s">
        <v>36</v>
      </c>
      <c r="BO128" s="37" t="s">
        <v>36</v>
      </c>
      <c r="BP128" s="37" t="s">
        <v>36</v>
      </c>
      <c r="BQ128" s="32" t="s">
        <v>36</v>
      </c>
      <c r="BR128" s="41" t="s">
        <v>36</v>
      </c>
      <c r="BS128" s="37" t="s">
        <v>36</v>
      </c>
      <c r="BT128" s="37" t="s">
        <v>36</v>
      </c>
      <c r="BU128" s="37" t="s">
        <v>36</v>
      </c>
      <c r="BV128" s="37" t="s">
        <v>36</v>
      </c>
      <c r="BW128" s="37" t="s">
        <v>36</v>
      </c>
      <c r="BX128" s="37" t="s">
        <v>36</v>
      </c>
      <c r="BY128" s="27" t="s">
        <v>36</v>
      </c>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307" customFormat="true" ht="15" customHeight="true" x14ac:dyDescent="0.2">
      <c r="A129" s="1052"/>
      <c r="B129" s="379" t="s">
        <v>49</v>
      </c>
      <c r="C129" s="108">
        <v>66.052777053366668</v>
      </c>
      <c r="D129" s="107">
        <v>63.187721645318419</v>
      </c>
      <c r="E129" s="107">
        <v>54.054716416211292</v>
      </c>
      <c r="F129" s="107">
        <v>56.70221639899804</v>
      </c>
      <c r="G129" s="106">
        <v>81.464036735248598</v>
      </c>
      <c r="H129" s="105">
        <v>34.279390178010047</v>
      </c>
      <c r="I129" s="107">
        <v>36.856609878366783</v>
      </c>
      <c r="J129" s="107">
        <v>43.876385032035131</v>
      </c>
      <c r="K129" s="107">
        <v>67.451477665655219</v>
      </c>
      <c r="L129" s="104">
        <v>88.20989969891852</v>
      </c>
      <c r="M129" s="108">
        <v>60.143615073070457</v>
      </c>
      <c r="N129" s="107">
        <v>73.030380858952753</v>
      </c>
      <c r="O129" s="107">
        <v>75.776426027205645</v>
      </c>
      <c r="P129" s="107">
        <v>81.996243925735484</v>
      </c>
      <c r="Q129" s="106">
        <v>88.253484000859672</v>
      </c>
      <c r="R129" s="105">
        <v>46.919977843800162</v>
      </c>
      <c r="S129" s="107">
        <v>90.530674728355237</v>
      </c>
      <c r="T129" s="107">
        <v>54.642413772176212</v>
      </c>
      <c r="U129" s="107">
        <v>84.175310456682482</v>
      </c>
      <c r="V129" s="107">
        <v>60.098720168461149</v>
      </c>
      <c r="W129" s="107">
        <v>68.607637652567846</v>
      </c>
      <c r="X129" s="107">
        <v>66.29624597817606</v>
      </c>
      <c r="Y129" s="104">
        <v>80.591337874315045</v>
      </c>
      <c r="Z129" s="437"/>
      <c r="AA129" s="437"/>
      <c r="AB129" s="437"/>
      <c r="AC129" s="437"/>
      <c r="AD129" s="437"/>
      <c r="AE129" s="437"/>
      <c r="AF129" s="437"/>
      <c r="AG129" s="437"/>
      <c r="AH129" s="437"/>
      <c r="AI129" s="437"/>
      <c r="AJ129" s="437"/>
      <c r="AK129" s="437"/>
      <c r="AL129" s="437"/>
      <c r="AM129" s="437"/>
      <c r="AN129" s="437"/>
      <c r="AO129" s="437"/>
      <c r="AP129" s="437"/>
      <c r="AQ129" s="437"/>
      <c r="AR129" s="437"/>
      <c r="AS129" s="437"/>
      <c r="AT129" s="437"/>
      <c r="AU129" s="437"/>
      <c r="AV129" s="437"/>
      <c r="AW129" s="437"/>
      <c r="AX129" s="437"/>
      <c r="AY129" s="437"/>
      <c r="AZ129" s="800"/>
      <c r="BA129" s="1040"/>
      <c r="BB129" s="584" t="s">
        <v>49</v>
      </c>
      <c r="BC129" s="40" t="s">
        <v>36</v>
      </c>
      <c r="BD129" s="36" t="s">
        <v>36</v>
      </c>
      <c r="BE129" s="36" t="s">
        <v>36</v>
      </c>
      <c r="BF129" s="36" t="s">
        <v>36</v>
      </c>
      <c r="BG129" s="31" t="s">
        <v>36</v>
      </c>
      <c r="BH129" s="40" t="s">
        <v>36</v>
      </c>
      <c r="BI129" s="36" t="s">
        <v>36</v>
      </c>
      <c r="BJ129" s="36" t="s">
        <v>36</v>
      </c>
      <c r="BK129" s="36" t="s">
        <v>36</v>
      </c>
      <c r="BL129" s="31" t="s">
        <v>36</v>
      </c>
      <c r="BM129" s="40" t="s">
        <v>36</v>
      </c>
      <c r="BN129" s="36" t="s">
        <v>36</v>
      </c>
      <c r="BO129" s="36" t="s">
        <v>36</v>
      </c>
      <c r="BP129" s="36" t="s">
        <v>36</v>
      </c>
      <c r="BQ129" s="31" t="s">
        <v>36</v>
      </c>
      <c r="BR129" s="40" t="s">
        <v>36</v>
      </c>
      <c r="BS129" s="36" t="s">
        <v>36</v>
      </c>
      <c r="BT129" s="36" t="s">
        <v>36</v>
      </c>
      <c r="BU129" s="36" t="s">
        <v>36</v>
      </c>
      <c r="BV129" s="36" t="s">
        <v>36</v>
      </c>
      <c r="BW129" s="36" t="s">
        <v>36</v>
      </c>
      <c r="BX129" s="36" t="s">
        <v>36</v>
      </c>
      <c r="BY129" s="26" t="s">
        <v>36</v>
      </c>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03" customFormat="true" ht="15" hidden="true" customHeight="true" x14ac:dyDescent="0.2">
      <c r="A130" s="1058" t="s">
        <v>48</v>
      </c>
      <c r="B130" s="375" t="s">
        <v>43</v>
      </c>
      <c r="C130" s="382"/>
      <c r="D130" s="383"/>
      <c r="E130" s="383"/>
      <c r="F130" s="383"/>
      <c r="G130" s="384"/>
      <c r="H130" s="385"/>
      <c r="I130" s="383"/>
      <c r="J130" s="383"/>
      <c r="K130" s="383"/>
      <c r="L130" s="386"/>
      <c r="M130" s="382"/>
      <c r="N130" s="383"/>
      <c r="O130" s="383"/>
      <c r="P130" s="383"/>
      <c r="Q130" s="384"/>
      <c r="R130" s="385"/>
      <c r="S130" s="383"/>
      <c r="T130" s="383"/>
      <c r="U130" s="383"/>
      <c r="V130" s="383"/>
      <c r="W130" s="383"/>
      <c r="X130" s="383"/>
      <c r="Y130" s="386"/>
      <c r="Z130" s="774"/>
      <c r="AA130" s="774"/>
      <c r="AB130" s="774"/>
      <c r="AC130" s="774"/>
      <c r="AD130" s="774"/>
      <c r="AE130" s="774"/>
      <c r="AF130" s="774"/>
      <c r="AG130" s="774"/>
      <c r="AH130" s="774"/>
      <c r="AI130" s="774"/>
      <c r="AJ130" s="774"/>
      <c r="AK130" s="774"/>
      <c r="AL130" s="774"/>
      <c r="AM130" s="774"/>
      <c r="AN130" s="774"/>
      <c r="AO130" s="774"/>
      <c r="AP130" s="774"/>
      <c r="AQ130" s="774"/>
      <c r="AR130" s="774"/>
      <c r="AS130" s="774"/>
      <c r="AT130" s="774"/>
      <c r="AU130" s="774"/>
      <c r="AV130" s="774"/>
      <c r="AW130" s="774"/>
      <c r="AX130" s="774"/>
      <c r="AY130" s="774"/>
      <c r="AZ130" s="343"/>
      <c r="BB130" s="305"/>
      <c r="BZ130" s="343"/>
      <c r="CA130" s="343"/>
      <c r="CB130" s="343"/>
      <c r="CC130" s="343"/>
      <c r="CD130" s="343"/>
      <c r="CE130" s="343"/>
      <c r="CF130" s="343"/>
      <c r="CG130" s="343"/>
      <c r="CH130" s="343"/>
      <c r="CI130" s="343"/>
      <c r="CJ130" s="343"/>
      <c r="CK130" s="343"/>
      <c r="CL130" s="343"/>
      <c r="CM130" s="343"/>
      <c r="CN130" s="343"/>
      <c r="CO130" s="343"/>
      <c r="CP130" s="343"/>
      <c r="CQ130" s="343"/>
      <c r="CR130" s="343"/>
      <c r="CS130" s="343"/>
      <c r="CT130" s="343"/>
      <c r="CU130" s="343"/>
      <c r="CV130" s="343"/>
      <c r="CW130" s="343"/>
      <c r="CX130" s="343"/>
      <c r="CY130" s="343"/>
      <c r="CZ130" s="343"/>
    </row>
    <row r="131" s="303" customFormat="true" ht="15" hidden="true" customHeight="true" x14ac:dyDescent="0.2">
      <c r="A131" s="1059"/>
      <c r="B131" s="371" t="s">
        <v>47</v>
      </c>
      <c r="C131" s="387"/>
      <c r="D131" s="388"/>
      <c r="E131" s="388"/>
      <c r="F131" s="388"/>
      <c r="G131" s="389"/>
      <c r="H131" s="390"/>
      <c r="I131" s="388"/>
      <c r="J131" s="388"/>
      <c r="K131" s="388"/>
      <c r="L131" s="391"/>
      <c r="M131" s="387"/>
      <c r="N131" s="388"/>
      <c r="O131" s="388"/>
      <c r="P131" s="388"/>
      <c r="Q131" s="389"/>
      <c r="R131" s="390"/>
      <c r="S131" s="388"/>
      <c r="T131" s="388"/>
      <c r="U131" s="388"/>
      <c r="V131" s="388"/>
      <c r="W131" s="388"/>
      <c r="X131" s="388"/>
      <c r="Y131" s="391"/>
      <c r="Z131" s="774"/>
      <c r="AA131" s="774"/>
      <c r="AB131" s="774"/>
      <c r="AC131" s="774"/>
      <c r="AD131" s="774"/>
      <c r="AE131" s="774"/>
      <c r="AF131" s="774"/>
      <c r="AG131" s="774"/>
      <c r="AH131" s="774"/>
      <c r="AI131" s="774"/>
      <c r="AJ131" s="774"/>
      <c r="AK131" s="774"/>
      <c r="AL131" s="774"/>
      <c r="AM131" s="774"/>
      <c r="AN131" s="774"/>
      <c r="AO131" s="774"/>
      <c r="AP131" s="774"/>
      <c r="AQ131" s="774"/>
      <c r="AR131" s="774"/>
      <c r="AS131" s="774"/>
      <c r="AT131" s="774"/>
      <c r="AU131" s="774"/>
      <c r="AV131" s="774"/>
      <c r="AW131" s="774"/>
      <c r="AX131" s="774"/>
      <c r="AY131" s="774"/>
      <c r="AZ131" s="343"/>
      <c r="BB131" s="305"/>
      <c r="BZ131" s="343"/>
      <c r="CA131" s="343"/>
      <c r="CB131" s="343"/>
      <c r="CC131" s="343"/>
      <c r="CD131" s="343"/>
      <c r="CE131" s="343"/>
      <c r="CF131" s="343"/>
      <c r="CG131" s="343"/>
      <c r="CH131" s="343"/>
      <c r="CI131" s="343"/>
      <c r="CJ131" s="343"/>
      <c r="CK131" s="343"/>
      <c r="CL131" s="343"/>
      <c r="CM131" s="343"/>
      <c r="CN131" s="343"/>
      <c r="CO131" s="343"/>
      <c r="CP131" s="343"/>
      <c r="CQ131" s="343"/>
      <c r="CR131" s="343"/>
      <c r="CS131" s="343"/>
      <c r="CT131" s="343"/>
      <c r="CU131" s="343"/>
      <c r="CV131" s="343"/>
      <c r="CW131" s="343"/>
      <c r="CX131" s="343"/>
      <c r="CY131" s="343"/>
      <c r="CZ131" s="343"/>
    </row>
    <row r="132" s="303" customFormat="true" ht="15" hidden="true" customHeight="true" x14ac:dyDescent="0.2">
      <c r="A132" s="1060"/>
      <c r="B132" s="372" t="s">
        <v>47</v>
      </c>
      <c r="C132" s="392"/>
      <c r="D132" s="393"/>
      <c r="E132" s="393"/>
      <c r="F132" s="393"/>
      <c r="G132" s="394"/>
      <c r="H132" s="395"/>
      <c r="I132" s="393"/>
      <c r="J132" s="393"/>
      <c r="K132" s="393"/>
      <c r="L132" s="396"/>
      <c r="M132" s="392"/>
      <c r="N132" s="393"/>
      <c r="O132" s="393"/>
      <c r="P132" s="393"/>
      <c r="Q132" s="394"/>
      <c r="R132" s="14"/>
      <c r="S132" s="13"/>
      <c r="T132" s="13"/>
      <c r="U132" s="13"/>
      <c r="V132" s="13"/>
      <c r="W132" s="13"/>
      <c r="X132" s="13"/>
      <c r="Y132" s="8"/>
      <c r="Z132" s="774"/>
      <c r="AA132" s="774"/>
      <c r="AB132" s="774"/>
      <c r="AC132" s="774"/>
      <c r="AD132" s="774"/>
      <c r="AE132" s="774"/>
      <c r="AF132" s="774"/>
      <c r="AG132" s="774"/>
      <c r="AH132" s="774"/>
      <c r="AI132" s="774"/>
      <c r="AJ132" s="774"/>
      <c r="AK132" s="774"/>
      <c r="AL132" s="774"/>
      <c r="AM132" s="774"/>
      <c r="AN132" s="774"/>
      <c r="AO132" s="774"/>
      <c r="AP132" s="774"/>
      <c r="AQ132" s="774"/>
      <c r="AR132" s="774"/>
      <c r="AS132" s="774"/>
      <c r="AT132" s="774"/>
      <c r="AU132" s="774"/>
      <c r="AV132" s="774"/>
      <c r="AW132" s="774"/>
      <c r="AX132" s="774"/>
      <c r="AY132" s="774"/>
      <c r="AZ132" s="343"/>
      <c r="BB132" s="305"/>
      <c r="BZ132" s="343"/>
      <c r="CA132" s="343"/>
      <c r="CB132" s="343"/>
      <c r="CC132" s="343"/>
      <c r="CD132" s="343"/>
      <c r="CE132" s="343"/>
      <c r="CF132" s="343"/>
      <c r="CG132" s="343"/>
      <c r="CH132" s="343"/>
      <c r="CI132" s="343"/>
      <c r="CJ132" s="343"/>
      <c r="CK132" s="343"/>
      <c r="CL132" s="343"/>
      <c r="CM132" s="343"/>
      <c r="CN132" s="343"/>
      <c r="CO132" s="343"/>
      <c r="CP132" s="343"/>
      <c r="CQ132" s="343"/>
      <c r="CR132" s="343"/>
      <c r="CS132" s="343"/>
      <c r="CT132" s="343"/>
      <c r="CU132" s="343"/>
      <c r="CV132" s="343"/>
      <c r="CW132" s="343"/>
      <c r="CX132" s="343"/>
      <c r="CY132" s="343"/>
      <c r="CZ132" s="343"/>
    </row>
    <row r="133" s="307" customFormat="true" ht="15" customHeight="true" x14ac:dyDescent="0.2">
      <c r="A133" s="302"/>
      <c r="B133" s="374"/>
      <c r="C133" s="1054" t="s">
        <v>116</v>
      </c>
      <c r="D133" s="1055"/>
      <c r="E133" s="1055"/>
      <c r="F133" s="1055"/>
      <c r="G133" s="1056"/>
      <c r="H133" s="1057" t="s">
        <v>39</v>
      </c>
      <c r="I133" s="1048"/>
      <c r="J133" s="1048"/>
      <c r="K133" s="1048"/>
      <c r="L133" s="1050"/>
      <c r="M133" s="1047" t="s">
        <v>38</v>
      </c>
      <c r="N133" s="1048"/>
      <c r="O133" s="1048"/>
      <c r="P133" s="1048"/>
      <c r="Q133" s="1050"/>
      <c r="R133" s="16" t="s">
        <v>144</v>
      </c>
      <c r="S133" s="426"/>
      <c r="T133" s="426"/>
      <c r="U133" s="426"/>
      <c r="V133" s="426"/>
      <c r="W133" s="426"/>
      <c r="X133" s="426"/>
      <c r="Y133" s="426"/>
      <c r="Z133" s="437"/>
      <c r="AA133" s="437"/>
      <c r="AB133" s="437"/>
      <c r="AC133" s="437"/>
      <c r="AD133" s="437"/>
      <c r="AE133" s="437"/>
      <c r="AF133" s="437"/>
      <c r="AG133" s="437"/>
      <c r="AH133" s="437"/>
      <c r="AI133" s="437"/>
      <c r="AJ133" s="437"/>
      <c r="AK133" s="437"/>
      <c r="AL133" s="437"/>
      <c r="AM133" s="437"/>
      <c r="AN133" s="437"/>
      <c r="AO133" s="437"/>
      <c r="AP133" s="437"/>
      <c r="AQ133" s="437"/>
      <c r="AR133" s="437"/>
      <c r="AS133" s="437"/>
      <c r="AT133" s="437"/>
      <c r="AU133" s="437"/>
      <c r="AV133" s="437"/>
      <c r="AW133" s="437"/>
      <c r="AX133" s="437"/>
      <c r="AY133" s="437"/>
      <c r="AZ133" s="800"/>
      <c r="BA133" s="344" t="s">
        <v>132</v>
      </c>
      <c r="BB133" s="288" t="s">
        <v>100</v>
      </c>
      <c r="BC133" s="1042" t="s">
        <v>116</v>
      </c>
      <c r="BD133" s="1043"/>
      <c r="BE133" s="1043"/>
      <c r="BF133" s="1043"/>
      <c r="BG133" s="1044"/>
      <c r="BH133" s="1042" t="s">
        <v>39</v>
      </c>
      <c r="BI133" s="1043"/>
      <c r="BJ133" s="1043"/>
      <c r="BK133" s="1043"/>
      <c r="BL133" s="1044"/>
      <c r="BM133" s="1042" t="s">
        <v>38</v>
      </c>
      <c r="BN133" s="1043"/>
      <c r="BO133" s="1043"/>
      <c r="BP133" s="1043"/>
      <c r="BQ133" s="1045"/>
      <c r="BR133" s="15" t="s">
        <v>144</v>
      </c>
      <c r="BS133" s="426"/>
      <c r="BT133" s="426"/>
      <c r="BU133" s="426"/>
      <c r="BV133" s="426"/>
      <c r="BW133" s="426"/>
      <c r="BX133" s="426"/>
      <c r="BY133" s="426"/>
      <c r="BZ133" s="342"/>
      <c r="CA133" s="342"/>
      <c r="CB133" s="342"/>
      <c r="CC133" s="342"/>
      <c r="CD133" s="342"/>
      <c r="CE133" s="342"/>
      <c r="CF133" s="342"/>
      <c r="CG133" s="342"/>
      <c r="CH133" s="342"/>
      <c r="CI133" s="342"/>
      <c r="CJ133" s="342"/>
      <c r="CK133" s="342"/>
      <c r="CL133" s="342"/>
      <c r="CM133" s="342"/>
      <c r="CN133" s="342"/>
      <c r="CO133" s="342"/>
      <c r="CP133" s="342"/>
      <c r="CQ133" s="342"/>
      <c r="CR133" s="342"/>
      <c r="CS133" s="342"/>
      <c r="CT133" s="342"/>
      <c r="CU133" s="342"/>
      <c r="CV133" s="342"/>
      <c r="CW133" s="342"/>
      <c r="CX133" s="342"/>
      <c r="CY133" s="342"/>
      <c r="CZ133" s="342"/>
    </row>
    <row r="134" s="307" customFormat="true" ht="12.75" x14ac:dyDescent="0.2">
      <c r="A134" s="329" t="s">
        <v>70</v>
      </c>
      <c r="B134" s="374"/>
      <c r="C134" s="417" t="s">
        <v>0</v>
      </c>
      <c r="D134" s="590" t="s">
        <v>1</v>
      </c>
      <c r="E134" s="590" t="s">
        <v>2</v>
      </c>
      <c r="F134" s="590" t="s">
        <v>3</v>
      </c>
      <c r="G134" s="591" t="s">
        <v>4</v>
      </c>
      <c r="H134" s="380" t="s">
        <v>0</v>
      </c>
      <c r="I134" s="592" t="s">
        <v>1</v>
      </c>
      <c r="J134" s="592" t="s">
        <v>2</v>
      </c>
      <c r="K134" s="592" t="s">
        <v>3</v>
      </c>
      <c r="L134" s="593" t="s">
        <v>4</v>
      </c>
      <c r="M134" s="381" t="s">
        <v>0</v>
      </c>
      <c r="N134" s="592" t="s">
        <v>1</v>
      </c>
      <c r="O134" s="592" t="s">
        <v>2</v>
      </c>
      <c r="P134" s="592" t="s">
        <v>3</v>
      </c>
      <c r="Q134" s="588" t="s">
        <v>4</v>
      </c>
      <c r="R134" s="380" t="s">
        <v>240</v>
      </c>
      <c r="S134" s="592" t="s">
        <v>241</v>
      </c>
      <c r="T134" s="592" t="s">
        <v>242</v>
      </c>
      <c r="U134" s="592" t="s">
        <v>243</v>
      </c>
      <c r="V134" s="592" t="s">
        <v>244</v>
      </c>
      <c r="W134" s="592" t="s">
        <v>245</v>
      </c>
      <c r="X134" s="592" t="s">
        <v>246</v>
      </c>
      <c r="Y134" s="593" t="s">
        <v>247</v>
      </c>
      <c r="Z134" s="437"/>
      <c r="AA134" s="437"/>
      <c r="AB134" s="437"/>
      <c r="AC134" s="437"/>
      <c r="AD134" s="437"/>
      <c r="AE134" s="437"/>
      <c r="AF134" s="437"/>
      <c r="AG134" s="437"/>
      <c r="AH134" s="437"/>
      <c r="AI134" s="437"/>
      <c r="AJ134" s="437"/>
      <c r="AK134" s="437"/>
      <c r="AL134" s="437"/>
      <c r="AM134" s="437"/>
      <c r="AN134" s="437"/>
      <c r="AO134" s="437"/>
      <c r="AP134" s="437"/>
      <c r="AQ134" s="437"/>
      <c r="AR134" s="437"/>
      <c r="AS134" s="437"/>
      <c r="AT134" s="437"/>
      <c r="AU134" s="437"/>
      <c r="AV134" s="437"/>
      <c r="AW134" s="437"/>
      <c r="AX134" s="437"/>
      <c r="AY134" s="437"/>
      <c r="AZ134" s="800"/>
      <c r="BA134" s="329" t="s">
        <v>118</v>
      </c>
      <c r="BB134" s="328"/>
      <c r="BC134" s="455" t="s">
        <v>0</v>
      </c>
      <c r="BD134" s="326" t="s">
        <v>1</v>
      </c>
      <c r="BE134" s="326" t="s">
        <v>2</v>
      </c>
      <c r="BF134" s="326" t="s">
        <v>3</v>
      </c>
      <c r="BG134" s="456" t="s">
        <v>4</v>
      </c>
      <c r="BH134" s="455" t="s">
        <v>0</v>
      </c>
      <c r="BI134" s="326" t="s">
        <v>1</v>
      </c>
      <c r="BJ134" s="326" t="s">
        <v>2</v>
      </c>
      <c r="BK134" s="326" t="s">
        <v>3</v>
      </c>
      <c r="BL134" s="456" t="s">
        <v>4</v>
      </c>
      <c r="BM134" s="455" t="s">
        <v>0</v>
      </c>
      <c r="BN134" s="326" t="s">
        <v>1</v>
      </c>
      <c r="BO134" s="326" t="s">
        <v>2</v>
      </c>
      <c r="BP134" s="326" t="s">
        <v>3</v>
      </c>
      <c r="BQ134" s="456" t="s">
        <v>4</v>
      </c>
      <c r="BR134" s="455" t="s">
        <v>240</v>
      </c>
      <c r="BS134" s="326" t="s">
        <v>241</v>
      </c>
      <c r="BT134" s="326" t="s">
        <v>242</v>
      </c>
      <c r="BU134" s="326" t="s">
        <v>243</v>
      </c>
      <c r="BV134" s="326" t="s">
        <v>244</v>
      </c>
      <c r="BW134" s="326" t="s">
        <v>245</v>
      </c>
      <c r="BX134" s="326" t="s">
        <v>246</v>
      </c>
      <c r="BY134" s="327" t="s">
        <v>247</v>
      </c>
      <c r="BZ134" s="803"/>
      <c r="CA134" s="803"/>
      <c r="CB134" s="803"/>
      <c r="CC134" s="803"/>
      <c r="CD134" s="803"/>
      <c r="CE134" s="803"/>
      <c r="CF134" s="803"/>
      <c r="CG134" s="803"/>
      <c r="CH134" s="803"/>
      <c r="CI134" s="803"/>
      <c r="CJ134" s="803"/>
      <c r="CK134" s="803"/>
      <c r="CL134" s="803"/>
      <c r="CM134" s="803"/>
      <c r="CN134" s="803"/>
      <c r="CO134" s="803"/>
      <c r="CP134" s="803"/>
      <c r="CQ134" s="803"/>
      <c r="CR134" s="803"/>
      <c r="CS134" s="803"/>
      <c r="CT134" s="803"/>
      <c r="CU134" s="803"/>
      <c r="CV134" s="803"/>
      <c r="CW134" s="803"/>
      <c r="CX134" s="803"/>
      <c r="CY134" s="803"/>
      <c r="CZ134" s="803"/>
    </row>
    <row r="135" s="307" customFormat="true" ht="15" customHeight="true" x14ac:dyDescent="0.2">
      <c r="A135" s="1053" t="s">
        <v>46</v>
      </c>
      <c r="B135" s="377" t="s">
        <v>45</v>
      </c>
      <c r="C135" s="118">
        <v>0</v>
      </c>
      <c r="D135" s="117">
        <v>0.33650327803412483</v>
      </c>
      <c r="E135" s="117">
        <v>1.1097399206817142</v>
      </c>
      <c r="F135" s="117">
        <v>3.5562189828225113</v>
      </c>
      <c r="G135" s="116">
        <v>6.4690995494482806</v>
      </c>
      <c r="H135" s="115">
        <v>1.5244675850324703</v>
      </c>
      <c r="I135" s="117">
        <v>2.5174421783056151</v>
      </c>
      <c r="J135" s="117">
        <v>5.4022432283676824</v>
      </c>
      <c r="K135" s="117">
        <v>7.7608889874841989</v>
      </c>
      <c r="L135" s="114">
        <v>7.3077702946724843</v>
      </c>
      <c r="M135" s="118">
        <v>0</v>
      </c>
      <c r="N135" s="117">
        <v>0</v>
      </c>
      <c r="O135" s="117">
        <v>0</v>
      </c>
      <c r="P135" s="117">
        <v>0</v>
      </c>
      <c r="Q135" s="116">
        <v>9.1180323996420329E-2</v>
      </c>
      <c r="R135" s="115">
        <v>84.890343261249171</v>
      </c>
      <c r="S135" s="117">
        <v>6.6500821158309686E-2</v>
      </c>
      <c r="T135" s="117">
        <v>0.40871769327997132</v>
      </c>
      <c r="U135" s="117">
        <v>0</v>
      </c>
      <c r="V135" s="117">
        <v>0.78766909128998064</v>
      </c>
      <c r="W135" s="117">
        <v>0</v>
      </c>
      <c r="X135" s="117">
        <v>0</v>
      </c>
      <c r="Y135" s="114">
        <v>0</v>
      </c>
      <c r="Z135" s="437"/>
      <c r="AA135" s="437"/>
      <c r="AB135" s="437"/>
      <c r="AC135" s="437"/>
      <c r="AD135" s="437"/>
      <c r="AE135" s="437"/>
      <c r="AF135" s="437"/>
      <c r="AG135" s="437"/>
      <c r="AH135" s="437"/>
      <c r="AI135" s="437"/>
      <c r="AJ135" s="437"/>
      <c r="AK135" s="437"/>
      <c r="AL135" s="437"/>
      <c r="AM135" s="437"/>
      <c r="AN135" s="437"/>
      <c r="AO135" s="437"/>
      <c r="AP135" s="437"/>
      <c r="AQ135" s="437"/>
      <c r="AR135" s="437"/>
      <c r="AS135" s="437"/>
      <c r="AT135" s="437"/>
      <c r="AU135" s="437"/>
      <c r="AV135" s="437"/>
      <c r="AW135" s="437"/>
      <c r="AX135" s="437"/>
      <c r="AY135" s="437"/>
      <c r="AZ135" s="800"/>
      <c r="BA135" s="1041" t="s">
        <v>46</v>
      </c>
      <c r="BB135" s="585" t="s">
        <v>45</v>
      </c>
      <c r="BC135" s="42" t="s">
        <v>36</v>
      </c>
      <c r="BD135" s="38" t="s">
        <v>36</v>
      </c>
      <c r="BE135" s="38" t="s">
        <v>36</v>
      </c>
      <c r="BF135" s="38" t="s">
        <v>36</v>
      </c>
      <c r="BG135" s="33" t="s">
        <v>36</v>
      </c>
      <c r="BH135" s="42" t="s">
        <v>36</v>
      </c>
      <c r="BI135" s="38" t="s">
        <v>36</v>
      </c>
      <c r="BJ135" s="38" t="s">
        <v>36</v>
      </c>
      <c r="BK135" s="38" t="s">
        <v>36</v>
      </c>
      <c r="BL135" s="33" t="s">
        <v>36</v>
      </c>
      <c r="BM135" s="42" t="s">
        <v>36</v>
      </c>
      <c r="BN135" s="38" t="s">
        <v>36</v>
      </c>
      <c r="BO135" s="38" t="s">
        <v>36</v>
      </c>
      <c r="BP135" s="38" t="s">
        <v>36</v>
      </c>
      <c r="BQ135" s="33" t="s">
        <v>36</v>
      </c>
      <c r="BR135" s="42" t="s">
        <v>36</v>
      </c>
      <c r="BS135" s="38" t="s">
        <v>36</v>
      </c>
      <c r="BT135" s="38" t="s">
        <v>36</v>
      </c>
      <c r="BU135" s="38" t="s">
        <v>36</v>
      </c>
      <c r="BV135" s="38" t="s">
        <v>36</v>
      </c>
      <c r="BW135" s="38" t="s">
        <v>36</v>
      </c>
      <c r="BX135" s="38" t="s">
        <v>36</v>
      </c>
      <c r="BY135" s="28" t="s">
        <v>36</v>
      </c>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307" customFormat="true" ht="15" customHeight="true" x14ac:dyDescent="0.2">
      <c r="A136" s="1051"/>
      <c r="B136" s="378" t="s">
        <v>44</v>
      </c>
      <c r="C136" s="113">
        <v>7.966929683942503E-2</v>
      </c>
      <c r="D136" s="112">
        <v>0.29395522183263195</v>
      </c>
      <c r="E136" s="112">
        <v>2.4109424016802223</v>
      </c>
      <c r="F136" s="112">
        <v>9.5807598582271929</v>
      </c>
      <c r="G136" s="111">
        <v>43.938807499028229</v>
      </c>
      <c r="H136" s="110">
        <v>1.1486392882709513</v>
      </c>
      <c r="I136" s="112">
        <v>4.5242147088592448</v>
      </c>
      <c r="J136" s="112">
        <v>13.620637218836254</v>
      </c>
      <c r="K136" s="112">
        <v>29.637016893655836</v>
      </c>
      <c r="L136" s="109">
        <v>66.029709936224862</v>
      </c>
      <c r="M136" s="113">
        <v>0.14927578612425627</v>
      </c>
      <c r="N136" s="112">
        <v>0</v>
      </c>
      <c r="O136" s="112">
        <v>0.28200267256610928</v>
      </c>
      <c r="P136" s="112">
        <v>0.90426540382202014</v>
      </c>
      <c r="Q136" s="111">
        <v>3.8392932414251977</v>
      </c>
      <c r="R136" s="110">
        <v>8.2431363090752505</v>
      </c>
      <c r="S136" s="112">
        <v>1.2315186666767077</v>
      </c>
      <c r="T136" s="112">
        <v>7.6581920995518207</v>
      </c>
      <c r="U136" s="112">
        <v>0.69466377506268495</v>
      </c>
      <c r="V136" s="112">
        <v>38.090953288660209</v>
      </c>
      <c r="W136" s="112">
        <v>2.0625351720841274</v>
      </c>
      <c r="X136" s="112">
        <v>0.42949337805503429</v>
      </c>
      <c r="Y136" s="109">
        <v>4.1088318616707484</v>
      </c>
      <c r="Z136" s="437"/>
      <c r="AA136" s="437"/>
      <c r="AB136" s="437"/>
      <c r="AC136" s="437"/>
      <c r="AD136" s="437"/>
      <c r="AE136" s="437"/>
      <c r="AF136" s="437"/>
      <c r="AG136" s="437"/>
      <c r="AH136" s="437"/>
      <c r="AI136" s="437"/>
      <c r="AJ136" s="437"/>
      <c r="AK136" s="437"/>
      <c r="AL136" s="437"/>
      <c r="AM136" s="437"/>
      <c r="AN136" s="437"/>
      <c r="AO136" s="437"/>
      <c r="AP136" s="437"/>
      <c r="AQ136" s="437"/>
      <c r="AR136" s="437"/>
      <c r="AS136" s="437"/>
      <c r="AT136" s="437"/>
      <c r="AU136" s="437"/>
      <c r="AV136" s="437"/>
      <c r="AW136" s="437"/>
      <c r="AX136" s="437"/>
      <c r="AY136" s="437"/>
      <c r="AZ136" s="800"/>
      <c r="BA136" s="1039"/>
      <c r="BB136" s="583" t="s">
        <v>44</v>
      </c>
      <c r="BC136" s="41" t="s">
        <v>36</v>
      </c>
      <c r="BD136" s="37" t="s">
        <v>36</v>
      </c>
      <c r="BE136" s="37" t="s">
        <v>36</v>
      </c>
      <c r="BF136" s="37" t="s">
        <v>36</v>
      </c>
      <c r="BG136" s="32" t="s">
        <v>36</v>
      </c>
      <c r="BH136" s="41" t="s">
        <v>36</v>
      </c>
      <c r="BI136" s="37" t="s">
        <v>36</v>
      </c>
      <c r="BJ136" s="37" t="s">
        <v>36</v>
      </c>
      <c r="BK136" s="37" t="s">
        <v>36</v>
      </c>
      <c r="BL136" s="32" t="s">
        <v>36</v>
      </c>
      <c r="BM136" s="41" t="s">
        <v>36</v>
      </c>
      <c r="BN136" s="37" t="s">
        <v>36</v>
      </c>
      <c r="BO136" s="37" t="s">
        <v>36</v>
      </c>
      <c r="BP136" s="37" t="s">
        <v>36</v>
      </c>
      <c r="BQ136" s="32" t="s">
        <v>36</v>
      </c>
      <c r="BR136" s="41" t="s">
        <v>36</v>
      </c>
      <c r="BS136" s="37" t="s">
        <v>36</v>
      </c>
      <c r="BT136" s="37" t="s">
        <v>36</v>
      </c>
      <c r="BU136" s="37" t="s">
        <v>36</v>
      </c>
      <c r="BV136" s="37" t="s">
        <v>36</v>
      </c>
      <c r="BW136" s="37" t="s">
        <v>36</v>
      </c>
      <c r="BX136" s="37" t="s">
        <v>36</v>
      </c>
      <c r="BY136" s="27" t="s">
        <v>36</v>
      </c>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307" customFormat="true" ht="15" customHeight="true" x14ac:dyDescent="0.2">
      <c r="A137" s="1051"/>
      <c r="B137" s="378" t="s">
        <v>43</v>
      </c>
      <c r="C137" s="113">
        <v>57.947736526206761</v>
      </c>
      <c r="D137" s="112">
        <v>69.297888414765097</v>
      </c>
      <c r="E137" s="112">
        <v>73.198145165882892</v>
      </c>
      <c r="F137" s="112">
        <v>70.220572353619815</v>
      </c>
      <c r="G137" s="111">
        <v>43.072278779757852</v>
      </c>
      <c r="H137" s="110">
        <v>76.303075901881655</v>
      </c>
      <c r="I137" s="112">
        <v>81.615268430895071</v>
      </c>
      <c r="J137" s="112">
        <v>71.168573618000693</v>
      </c>
      <c r="K137" s="112">
        <v>59.922134428128949</v>
      </c>
      <c r="L137" s="109">
        <v>25.768953797674961</v>
      </c>
      <c r="M137" s="113">
        <v>56.948345265756316</v>
      </c>
      <c r="N137" s="112">
        <v>58.487802614233978</v>
      </c>
      <c r="O137" s="112">
        <v>66.76652699802392</v>
      </c>
      <c r="P137" s="112">
        <v>67.431120027689133</v>
      </c>
      <c r="Q137" s="111">
        <v>63.14053196784711</v>
      </c>
      <c r="R137" s="110">
        <v>5.3709534127743197</v>
      </c>
      <c r="S137" s="112">
        <v>38.798658845658544</v>
      </c>
      <c r="T137" s="112">
        <v>78.13165723191419</v>
      </c>
      <c r="U137" s="112">
        <v>76.769890678560813</v>
      </c>
      <c r="V137" s="112">
        <v>58.233907441966728</v>
      </c>
      <c r="W137" s="112">
        <v>52.643927070812659</v>
      </c>
      <c r="X137" s="112">
        <v>85.580052162940689</v>
      </c>
      <c r="Y137" s="109">
        <v>70.394917829539978</v>
      </c>
      <c r="Z137" s="437"/>
      <c r="AA137" s="437"/>
      <c r="AB137" s="437"/>
      <c r="AC137" s="437"/>
      <c r="AD137" s="437"/>
      <c r="AE137" s="437"/>
      <c r="AF137" s="437"/>
      <c r="AG137" s="437"/>
      <c r="AH137" s="437"/>
      <c r="AI137" s="437"/>
      <c r="AJ137" s="437"/>
      <c r="AK137" s="437"/>
      <c r="AL137" s="437"/>
      <c r="AM137" s="437"/>
      <c r="AN137" s="437"/>
      <c r="AO137" s="437"/>
      <c r="AP137" s="437"/>
      <c r="AQ137" s="437"/>
      <c r="AR137" s="437"/>
      <c r="AS137" s="437"/>
      <c r="AT137" s="437"/>
      <c r="AU137" s="437"/>
      <c r="AV137" s="437"/>
      <c r="AW137" s="437"/>
      <c r="AX137" s="437"/>
      <c r="AY137" s="437"/>
      <c r="AZ137" s="800"/>
      <c r="BA137" s="1039"/>
      <c r="BB137" s="583" t="s">
        <v>43</v>
      </c>
      <c r="BC137" s="41" t="s">
        <v>36</v>
      </c>
      <c r="BD137" s="37" t="s">
        <v>36</v>
      </c>
      <c r="BE137" s="37" t="s">
        <v>36</v>
      </c>
      <c r="BF137" s="37" t="s">
        <v>36</v>
      </c>
      <c r="BG137" s="32" t="s">
        <v>36</v>
      </c>
      <c r="BH137" s="41" t="s">
        <v>36</v>
      </c>
      <c r="BI137" s="37" t="s">
        <v>36</v>
      </c>
      <c r="BJ137" s="37" t="s">
        <v>36</v>
      </c>
      <c r="BK137" s="37" t="s">
        <v>36</v>
      </c>
      <c r="BL137" s="32" t="s">
        <v>36</v>
      </c>
      <c r="BM137" s="41" t="s">
        <v>36</v>
      </c>
      <c r="BN137" s="37" t="s">
        <v>36</v>
      </c>
      <c r="BO137" s="37" t="s">
        <v>36</v>
      </c>
      <c r="BP137" s="37" t="s">
        <v>36</v>
      </c>
      <c r="BQ137" s="32" t="s">
        <v>36</v>
      </c>
      <c r="BR137" s="41" t="s">
        <v>36</v>
      </c>
      <c r="BS137" s="37" t="s">
        <v>36</v>
      </c>
      <c r="BT137" s="37" t="s">
        <v>36</v>
      </c>
      <c r="BU137" s="37" t="s">
        <v>36</v>
      </c>
      <c r="BV137" s="37" t="s">
        <v>36</v>
      </c>
      <c r="BW137" s="37" t="s">
        <v>36</v>
      </c>
      <c r="BX137" s="37" t="s">
        <v>36</v>
      </c>
      <c r="BY137" s="27" t="s">
        <v>36</v>
      </c>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307" customFormat="true" ht="15" customHeight="true" x14ac:dyDescent="0.2">
      <c r="A138" s="1051"/>
      <c r="B138" s="378" t="s">
        <v>42</v>
      </c>
      <c r="C138" s="113">
        <v>31.254257185286193</v>
      </c>
      <c r="D138" s="112">
        <v>27.619439008309598</v>
      </c>
      <c r="E138" s="112">
        <v>22.316276864135162</v>
      </c>
      <c r="F138" s="112">
        <v>16.640945874960199</v>
      </c>
      <c r="G138" s="111">
        <v>6.5154922734395697</v>
      </c>
      <c r="H138" s="110">
        <v>20.542442174831777</v>
      </c>
      <c r="I138" s="112">
        <v>10.590259508094343</v>
      </c>
      <c r="J138" s="112">
        <v>9.8053251080329353</v>
      </c>
      <c r="K138" s="112">
        <v>2.6706910848172165</v>
      </c>
      <c r="L138" s="109">
        <v>0.89356597142766347</v>
      </c>
      <c r="M138" s="113">
        <v>28.242746122871299</v>
      </c>
      <c r="N138" s="112">
        <v>35.257135276772125</v>
      </c>
      <c r="O138" s="112">
        <v>29.644857320991928</v>
      </c>
      <c r="P138" s="112">
        <v>30.492532109007787</v>
      </c>
      <c r="Q138" s="111">
        <v>32.928994466731289</v>
      </c>
      <c r="R138" s="110">
        <v>1.4263427991221223</v>
      </c>
      <c r="S138" s="112">
        <v>58.847647440860776</v>
      </c>
      <c r="T138" s="112">
        <v>12.697064033431097</v>
      </c>
      <c r="U138" s="112">
        <v>14.327971725362499</v>
      </c>
      <c r="V138" s="112">
        <v>2.6441556989466486</v>
      </c>
      <c r="W138" s="112">
        <v>40.452173186314951</v>
      </c>
      <c r="X138" s="112">
        <v>0.38368355557786787</v>
      </c>
      <c r="Y138" s="109">
        <v>21.652968536981589</v>
      </c>
      <c r="Z138" s="437"/>
      <c r="AA138" s="437"/>
      <c r="AB138" s="437"/>
      <c r="AC138" s="437"/>
      <c r="AD138" s="437"/>
      <c r="AE138" s="437"/>
      <c r="AF138" s="437"/>
      <c r="AG138" s="437"/>
      <c r="AH138" s="437"/>
      <c r="AI138" s="437"/>
      <c r="AJ138" s="437"/>
      <c r="AK138" s="437"/>
      <c r="AL138" s="437"/>
      <c r="AM138" s="437"/>
      <c r="AN138" s="437"/>
      <c r="AO138" s="437"/>
      <c r="AP138" s="437"/>
      <c r="AQ138" s="437"/>
      <c r="AR138" s="437"/>
      <c r="AS138" s="437"/>
      <c r="AT138" s="437"/>
      <c r="AU138" s="437"/>
      <c r="AV138" s="437"/>
      <c r="AW138" s="437"/>
      <c r="AX138" s="437"/>
      <c r="AY138" s="437"/>
      <c r="AZ138" s="800"/>
      <c r="BA138" s="1039"/>
      <c r="BB138" s="583" t="s">
        <v>42</v>
      </c>
      <c r="BC138" s="41" t="s">
        <v>36</v>
      </c>
      <c r="BD138" s="37" t="s">
        <v>36</v>
      </c>
      <c r="BE138" s="37" t="s">
        <v>36</v>
      </c>
      <c r="BF138" s="37" t="s">
        <v>36</v>
      </c>
      <c r="BG138" s="32" t="s">
        <v>36</v>
      </c>
      <c r="BH138" s="41" t="s">
        <v>36</v>
      </c>
      <c r="BI138" s="37" t="s">
        <v>36</v>
      </c>
      <c r="BJ138" s="37" t="s">
        <v>36</v>
      </c>
      <c r="BK138" s="37" t="s">
        <v>36</v>
      </c>
      <c r="BL138" s="32" t="s">
        <v>36</v>
      </c>
      <c r="BM138" s="41" t="s">
        <v>36</v>
      </c>
      <c r="BN138" s="37" t="s">
        <v>36</v>
      </c>
      <c r="BO138" s="37" t="s">
        <v>36</v>
      </c>
      <c r="BP138" s="37" t="s">
        <v>36</v>
      </c>
      <c r="BQ138" s="32" t="s">
        <v>36</v>
      </c>
      <c r="BR138" s="41" t="s">
        <v>36</v>
      </c>
      <c r="BS138" s="37" t="s">
        <v>36</v>
      </c>
      <c r="BT138" s="37" t="s">
        <v>36</v>
      </c>
      <c r="BU138" s="37" t="s">
        <v>36</v>
      </c>
      <c r="BV138" s="37" t="s">
        <v>36</v>
      </c>
      <c r="BW138" s="37" t="s">
        <v>36</v>
      </c>
      <c r="BX138" s="37" t="s">
        <v>36</v>
      </c>
      <c r="BY138" s="27" t="s">
        <v>36</v>
      </c>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307" customFormat="true" ht="15" customHeight="true" x14ac:dyDescent="0.2">
      <c r="A139" s="1051"/>
      <c r="B139" s="378" t="s">
        <v>19</v>
      </c>
      <c r="C139" s="113">
        <v>10.718336991667494</v>
      </c>
      <c r="D139" s="112">
        <v>2.4522140770585175</v>
      </c>
      <c r="E139" s="112">
        <v>0.96489564761990909</v>
      </c>
      <c r="F139" s="112">
        <v>1.502930370324418E-3</v>
      </c>
      <c r="G139" s="111">
        <v>4.3218983261022869E-3</v>
      </c>
      <c r="H139" s="110">
        <v>0.48137504998323166</v>
      </c>
      <c r="I139" s="112">
        <v>0.75281517384576724</v>
      </c>
      <c r="J139" s="112">
        <v>3.2208267623208102E-3</v>
      </c>
      <c r="K139" s="112">
        <v>9.2686059137702427E-3</v>
      </c>
      <c r="L139" s="109">
        <v>0</v>
      </c>
      <c r="M139" s="113">
        <v>14.659632825247963</v>
      </c>
      <c r="N139" s="112">
        <v>6.2550621089936502</v>
      </c>
      <c r="O139" s="112">
        <v>3.3066130084179886</v>
      </c>
      <c r="P139" s="112">
        <v>1.1720824594810597</v>
      </c>
      <c r="Q139" s="111">
        <v>0</v>
      </c>
      <c r="R139" s="110">
        <v>6.9224217779198904E-2</v>
      </c>
      <c r="S139" s="112">
        <v>1.0556742256454303</v>
      </c>
      <c r="T139" s="112">
        <v>1.1043689418229767</v>
      </c>
      <c r="U139" s="112">
        <v>8.20747382101416</v>
      </c>
      <c r="V139" s="112">
        <v>0.24331447913657606</v>
      </c>
      <c r="W139" s="112">
        <v>4.8413645707881825</v>
      </c>
      <c r="X139" s="112">
        <v>13.606770903426458</v>
      </c>
      <c r="Y139" s="109">
        <v>3.8432817718076331</v>
      </c>
      <c r="Z139" s="437"/>
      <c r="AA139" s="437"/>
      <c r="AB139" s="437"/>
      <c r="AC139" s="437"/>
      <c r="AD139" s="437"/>
      <c r="AE139" s="437"/>
      <c r="AF139" s="437"/>
      <c r="AG139" s="437"/>
      <c r="AH139" s="437"/>
      <c r="AI139" s="437"/>
      <c r="AJ139" s="437"/>
      <c r="AK139" s="437"/>
      <c r="AL139" s="437"/>
      <c r="AM139" s="437"/>
      <c r="AN139" s="437"/>
      <c r="AO139" s="437"/>
      <c r="AP139" s="437"/>
      <c r="AQ139" s="437"/>
      <c r="AR139" s="437"/>
      <c r="AS139" s="437"/>
      <c r="AT139" s="437"/>
      <c r="AU139" s="437"/>
      <c r="AV139" s="437"/>
      <c r="AW139" s="437"/>
      <c r="AX139" s="437"/>
      <c r="AY139" s="437"/>
      <c r="AZ139" s="800"/>
      <c r="BA139" s="1039"/>
      <c r="BB139" s="583" t="s">
        <v>19</v>
      </c>
      <c r="BC139" s="41" t="s">
        <v>36</v>
      </c>
      <c r="BD139" s="37" t="s">
        <v>36</v>
      </c>
      <c r="BE139" s="37" t="s">
        <v>36</v>
      </c>
      <c r="BF139" s="37" t="s">
        <v>36</v>
      </c>
      <c r="BG139" s="32" t="s">
        <v>36</v>
      </c>
      <c r="BH139" s="41" t="s">
        <v>36</v>
      </c>
      <c r="BI139" s="37" t="s">
        <v>36</v>
      </c>
      <c r="BJ139" s="37" t="s">
        <v>36</v>
      </c>
      <c r="BK139" s="37" t="s">
        <v>36</v>
      </c>
      <c r="BL139" s="32" t="s">
        <v>36</v>
      </c>
      <c r="BM139" s="41" t="s">
        <v>36</v>
      </c>
      <c r="BN139" s="37" t="s">
        <v>36</v>
      </c>
      <c r="BO139" s="37" t="s">
        <v>36</v>
      </c>
      <c r="BP139" s="37" t="s">
        <v>36</v>
      </c>
      <c r="BQ139" s="32" t="s">
        <v>36</v>
      </c>
      <c r="BR139" s="41" t="s">
        <v>36</v>
      </c>
      <c r="BS139" s="37" t="s">
        <v>36</v>
      </c>
      <c r="BT139" s="37" t="s">
        <v>36</v>
      </c>
      <c r="BU139" s="37" t="s">
        <v>36</v>
      </c>
      <c r="BV139" s="37" t="s">
        <v>36</v>
      </c>
      <c r="BW139" s="37" t="s">
        <v>36</v>
      </c>
      <c r="BX139" s="37" t="s">
        <v>36</v>
      </c>
      <c r="BY139" s="27" t="s">
        <v>36</v>
      </c>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02" customFormat="true" ht="15" customHeight="true" x14ac:dyDescent="0.2">
      <c r="A140" s="1051" t="s">
        <v>108</v>
      </c>
      <c r="B140" s="378" t="s">
        <v>65</v>
      </c>
      <c r="C140" s="57" t="s">
        <v>36</v>
      </c>
      <c r="D140" s="54" t="s">
        <v>36</v>
      </c>
      <c r="E140" s="54" t="s">
        <v>36</v>
      </c>
      <c r="F140" s="54" t="s">
        <v>36</v>
      </c>
      <c r="G140" s="51" t="s">
        <v>36</v>
      </c>
      <c r="H140" s="48" t="s">
        <v>36</v>
      </c>
      <c r="I140" s="54" t="s">
        <v>36</v>
      </c>
      <c r="J140" s="54" t="s">
        <v>36</v>
      </c>
      <c r="K140" s="54" t="s">
        <v>36</v>
      </c>
      <c r="L140" s="45" t="s">
        <v>36</v>
      </c>
      <c r="M140" s="57" t="s">
        <v>36</v>
      </c>
      <c r="N140" s="54" t="s">
        <v>36</v>
      </c>
      <c r="O140" s="54" t="s">
        <v>36</v>
      </c>
      <c r="P140" s="54" t="s">
        <v>36</v>
      </c>
      <c r="Q140" s="51" t="s">
        <v>36</v>
      </c>
      <c r="R140" s="48" t="s">
        <v>36</v>
      </c>
      <c r="S140" s="54" t="s">
        <v>36</v>
      </c>
      <c r="T140" s="54" t="s">
        <v>36</v>
      </c>
      <c r="U140" s="54" t="s">
        <v>36</v>
      </c>
      <c r="V140" s="54" t="s">
        <v>36</v>
      </c>
      <c r="W140" s="54" t="s">
        <v>36</v>
      </c>
      <c r="X140" s="54" t="s">
        <v>36</v>
      </c>
      <c r="Y140" s="45" t="s">
        <v>36</v>
      </c>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342"/>
      <c r="BA140" s="1039" t="s">
        <v>108</v>
      </c>
      <c r="BB140" s="583" t="s">
        <v>65</v>
      </c>
      <c r="BC140" s="41" t="s">
        <v>36</v>
      </c>
      <c r="BD140" s="37" t="s">
        <v>36</v>
      </c>
      <c r="BE140" s="37" t="s">
        <v>36</v>
      </c>
      <c r="BF140" s="37" t="s">
        <v>36</v>
      </c>
      <c r="BG140" s="32" t="s">
        <v>36</v>
      </c>
      <c r="BH140" s="41" t="s">
        <v>36</v>
      </c>
      <c r="BI140" s="37" t="s">
        <v>36</v>
      </c>
      <c r="BJ140" s="37" t="s">
        <v>36</v>
      </c>
      <c r="BK140" s="37" t="s">
        <v>36</v>
      </c>
      <c r="BL140" s="32" t="s">
        <v>36</v>
      </c>
      <c r="BM140" s="41" t="s">
        <v>36</v>
      </c>
      <c r="BN140" s="37" t="s">
        <v>36</v>
      </c>
      <c r="BO140" s="37" t="s">
        <v>36</v>
      </c>
      <c r="BP140" s="37" t="s">
        <v>36</v>
      </c>
      <c r="BQ140" s="32" t="s">
        <v>36</v>
      </c>
      <c r="BR140" s="41" t="s">
        <v>36</v>
      </c>
      <c r="BS140" s="37" t="s">
        <v>36</v>
      </c>
      <c r="BT140" s="37" t="s">
        <v>36</v>
      </c>
      <c r="BU140" s="37" t="s">
        <v>36</v>
      </c>
      <c r="BV140" s="37" t="s">
        <v>36</v>
      </c>
      <c r="BW140" s="37" t="s">
        <v>36</v>
      </c>
      <c r="BX140" s="37" t="s">
        <v>36</v>
      </c>
      <c r="BY140" s="27" t="s">
        <v>36</v>
      </c>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02" customFormat="true" ht="15" customHeight="true" x14ac:dyDescent="0.2">
      <c r="A141" s="1051"/>
      <c r="B141" s="378" t="s">
        <v>66</v>
      </c>
      <c r="C141" s="57" t="s">
        <v>36</v>
      </c>
      <c r="D141" s="54" t="s">
        <v>36</v>
      </c>
      <c r="E141" s="54" t="s">
        <v>36</v>
      </c>
      <c r="F141" s="54" t="s">
        <v>36</v>
      </c>
      <c r="G141" s="51" t="s">
        <v>36</v>
      </c>
      <c r="H141" s="48" t="s">
        <v>36</v>
      </c>
      <c r="I141" s="54" t="s">
        <v>36</v>
      </c>
      <c r="J141" s="54" t="s">
        <v>36</v>
      </c>
      <c r="K141" s="54" t="s">
        <v>36</v>
      </c>
      <c r="L141" s="45" t="s">
        <v>36</v>
      </c>
      <c r="M141" s="57" t="s">
        <v>36</v>
      </c>
      <c r="N141" s="54" t="s">
        <v>36</v>
      </c>
      <c r="O141" s="54" t="s">
        <v>36</v>
      </c>
      <c r="P141" s="54" t="s">
        <v>36</v>
      </c>
      <c r="Q141" s="51" t="s">
        <v>36</v>
      </c>
      <c r="R141" s="48" t="s">
        <v>36</v>
      </c>
      <c r="S141" s="54" t="s">
        <v>36</v>
      </c>
      <c r="T141" s="54" t="s">
        <v>36</v>
      </c>
      <c r="U141" s="54" t="s">
        <v>36</v>
      </c>
      <c r="V141" s="54" t="s">
        <v>36</v>
      </c>
      <c r="W141" s="54" t="s">
        <v>36</v>
      </c>
      <c r="X141" s="54" t="s">
        <v>36</v>
      </c>
      <c r="Y141" s="45" t="s">
        <v>36</v>
      </c>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342"/>
      <c r="BA141" s="1039"/>
      <c r="BB141" s="583" t="s">
        <v>66</v>
      </c>
      <c r="BC141" s="41" t="s">
        <v>36</v>
      </c>
      <c r="BD141" s="37" t="s">
        <v>36</v>
      </c>
      <c r="BE141" s="37" t="s">
        <v>36</v>
      </c>
      <c r="BF141" s="37" t="s">
        <v>36</v>
      </c>
      <c r="BG141" s="32" t="s">
        <v>36</v>
      </c>
      <c r="BH141" s="41" t="s">
        <v>36</v>
      </c>
      <c r="BI141" s="37" t="s">
        <v>36</v>
      </c>
      <c r="BJ141" s="37" t="s">
        <v>36</v>
      </c>
      <c r="BK141" s="37" t="s">
        <v>36</v>
      </c>
      <c r="BL141" s="32" t="s">
        <v>36</v>
      </c>
      <c r="BM141" s="41" t="s">
        <v>36</v>
      </c>
      <c r="BN141" s="37" t="s">
        <v>36</v>
      </c>
      <c r="BO141" s="37" t="s">
        <v>36</v>
      </c>
      <c r="BP141" s="37" t="s">
        <v>36</v>
      </c>
      <c r="BQ141" s="32" t="s">
        <v>36</v>
      </c>
      <c r="BR141" s="41" t="s">
        <v>36</v>
      </c>
      <c r="BS141" s="37" t="s">
        <v>36</v>
      </c>
      <c r="BT141" s="37" t="s">
        <v>36</v>
      </c>
      <c r="BU141" s="37" t="s">
        <v>36</v>
      </c>
      <c r="BV141" s="37" t="s">
        <v>36</v>
      </c>
      <c r="BW141" s="37" t="s">
        <v>36</v>
      </c>
      <c r="BX141" s="37" t="s">
        <v>36</v>
      </c>
      <c r="BY141" s="27" t="s">
        <v>36</v>
      </c>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02" customFormat="true" ht="15" customHeight="true" x14ac:dyDescent="0.2">
      <c r="A142" s="1051"/>
      <c r="B142" s="378" t="s">
        <v>67</v>
      </c>
      <c r="C142" s="57" t="s">
        <v>36</v>
      </c>
      <c r="D142" s="54" t="s">
        <v>36</v>
      </c>
      <c r="E142" s="54" t="s">
        <v>36</v>
      </c>
      <c r="F142" s="54" t="s">
        <v>36</v>
      </c>
      <c r="G142" s="51" t="s">
        <v>36</v>
      </c>
      <c r="H142" s="48" t="s">
        <v>36</v>
      </c>
      <c r="I142" s="54" t="s">
        <v>36</v>
      </c>
      <c r="J142" s="54" t="s">
        <v>36</v>
      </c>
      <c r="K142" s="54" t="s">
        <v>36</v>
      </c>
      <c r="L142" s="45" t="s">
        <v>36</v>
      </c>
      <c r="M142" s="57" t="s">
        <v>36</v>
      </c>
      <c r="N142" s="54" t="s">
        <v>36</v>
      </c>
      <c r="O142" s="54" t="s">
        <v>36</v>
      </c>
      <c r="P142" s="54" t="s">
        <v>36</v>
      </c>
      <c r="Q142" s="51" t="s">
        <v>36</v>
      </c>
      <c r="R142" s="48" t="s">
        <v>36</v>
      </c>
      <c r="S142" s="54" t="s">
        <v>36</v>
      </c>
      <c r="T142" s="54" t="s">
        <v>36</v>
      </c>
      <c r="U142" s="54" t="s">
        <v>36</v>
      </c>
      <c r="V142" s="54" t="s">
        <v>36</v>
      </c>
      <c r="W142" s="54" t="s">
        <v>36</v>
      </c>
      <c r="X142" s="54" t="s">
        <v>36</v>
      </c>
      <c r="Y142" s="45" t="s">
        <v>36</v>
      </c>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342"/>
      <c r="BA142" s="1039"/>
      <c r="BB142" s="583" t="s">
        <v>67</v>
      </c>
      <c r="BC142" s="41" t="s">
        <v>36</v>
      </c>
      <c r="BD142" s="37" t="s">
        <v>36</v>
      </c>
      <c r="BE142" s="37" t="s">
        <v>36</v>
      </c>
      <c r="BF142" s="37" t="s">
        <v>36</v>
      </c>
      <c r="BG142" s="32" t="s">
        <v>36</v>
      </c>
      <c r="BH142" s="41" t="s">
        <v>36</v>
      </c>
      <c r="BI142" s="37" t="s">
        <v>36</v>
      </c>
      <c r="BJ142" s="37" t="s">
        <v>36</v>
      </c>
      <c r="BK142" s="37" t="s">
        <v>36</v>
      </c>
      <c r="BL142" s="32" t="s">
        <v>36</v>
      </c>
      <c r="BM142" s="41" t="s">
        <v>36</v>
      </c>
      <c r="BN142" s="37" t="s">
        <v>36</v>
      </c>
      <c r="BO142" s="37" t="s">
        <v>36</v>
      </c>
      <c r="BP142" s="37" t="s">
        <v>36</v>
      </c>
      <c r="BQ142" s="32" t="s">
        <v>36</v>
      </c>
      <c r="BR142" s="41" t="s">
        <v>36</v>
      </c>
      <c r="BS142" s="37" t="s">
        <v>36</v>
      </c>
      <c r="BT142" s="37" t="s">
        <v>36</v>
      </c>
      <c r="BU142" s="37" t="s">
        <v>36</v>
      </c>
      <c r="BV142" s="37" t="s">
        <v>36</v>
      </c>
      <c r="BW142" s="37" t="s">
        <v>36</v>
      </c>
      <c r="BX142" s="37" t="s">
        <v>36</v>
      </c>
      <c r="BY142" s="27" t="s">
        <v>36</v>
      </c>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02" customFormat="true" ht="15" customHeight="true" x14ac:dyDescent="0.2">
      <c r="A143" s="1051"/>
      <c r="B143" s="378" t="s">
        <v>68</v>
      </c>
      <c r="C143" s="57" t="s">
        <v>36</v>
      </c>
      <c r="D143" s="54" t="s">
        <v>36</v>
      </c>
      <c r="E143" s="54" t="s">
        <v>36</v>
      </c>
      <c r="F143" s="54" t="s">
        <v>36</v>
      </c>
      <c r="G143" s="51" t="s">
        <v>36</v>
      </c>
      <c r="H143" s="48" t="s">
        <v>36</v>
      </c>
      <c r="I143" s="54" t="s">
        <v>36</v>
      </c>
      <c r="J143" s="54" t="s">
        <v>36</v>
      </c>
      <c r="K143" s="54" t="s">
        <v>36</v>
      </c>
      <c r="L143" s="45" t="s">
        <v>36</v>
      </c>
      <c r="M143" s="57" t="s">
        <v>36</v>
      </c>
      <c r="N143" s="54" t="s">
        <v>36</v>
      </c>
      <c r="O143" s="54" t="s">
        <v>36</v>
      </c>
      <c r="P143" s="54" t="s">
        <v>36</v>
      </c>
      <c r="Q143" s="51" t="s">
        <v>36</v>
      </c>
      <c r="R143" s="48" t="s">
        <v>36</v>
      </c>
      <c r="S143" s="54" t="s">
        <v>36</v>
      </c>
      <c r="T143" s="54" t="s">
        <v>36</v>
      </c>
      <c r="U143" s="54" t="s">
        <v>36</v>
      </c>
      <c r="V143" s="54" t="s">
        <v>36</v>
      </c>
      <c r="W143" s="54" t="s">
        <v>36</v>
      </c>
      <c r="X143" s="54" t="s">
        <v>36</v>
      </c>
      <c r="Y143" s="45" t="s">
        <v>36</v>
      </c>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342"/>
      <c r="BA143" s="1039"/>
      <c r="BB143" s="583" t="s">
        <v>68</v>
      </c>
      <c r="BC143" s="41" t="s">
        <v>36</v>
      </c>
      <c r="BD143" s="37" t="s">
        <v>36</v>
      </c>
      <c r="BE143" s="37" t="s">
        <v>36</v>
      </c>
      <c r="BF143" s="37" t="s">
        <v>36</v>
      </c>
      <c r="BG143" s="32" t="s">
        <v>36</v>
      </c>
      <c r="BH143" s="41" t="s">
        <v>36</v>
      </c>
      <c r="BI143" s="37" t="s">
        <v>36</v>
      </c>
      <c r="BJ143" s="37" t="s">
        <v>36</v>
      </c>
      <c r="BK143" s="37" t="s">
        <v>36</v>
      </c>
      <c r="BL143" s="32" t="s">
        <v>36</v>
      </c>
      <c r="BM143" s="41" t="s">
        <v>36</v>
      </c>
      <c r="BN143" s="37" t="s">
        <v>36</v>
      </c>
      <c r="BO143" s="37" t="s">
        <v>36</v>
      </c>
      <c r="BP143" s="37" t="s">
        <v>36</v>
      </c>
      <c r="BQ143" s="32" t="s">
        <v>36</v>
      </c>
      <c r="BR143" s="41" t="s">
        <v>36</v>
      </c>
      <c r="BS143" s="37" t="s">
        <v>36</v>
      </c>
      <c r="BT143" s="37" t="s">
        <v>36</v>
      </c>
      <c r="BU143" s="37" t="s">
        <v>36</v>
      </c>
      <c r="BV143" s="37" t="s">
        <v>36</v>
      </c>
      <c r="BW143" s="37" t="s">
        <v>36</v>
      </c>
      <c r="BX143" s="37" t="s">
        <v>36</v>
      </c>
      <c r="BY143" s="27" t="s">
        <v>36</v>
      </c>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02" customFormat="true" ht="15" customHeight="true" x14ac:dyDescent="0.2">
      <c r="A144" s="1051" t="s">
        <v>109</v>
      </c>
      <c r="B144" s="378" t="s">
        <v>65</v>
      </c>
      <c r="C144" s="57" t="s">
        <v>36</v>
      </c>
      <c r="D144" s="54" t="s">
        <v>36</v>
      </c>
      <c r="E144" s="54" t="s">
        <v>36</v>
      </c>
      <c r="F144" s="54" t="s">
        <v>36</v>
      </c>
      <c r="G144" s="51" t="s">
        <v>36</v>
      </c>
      <c r="H144" s="48" t="s">
        <v>36</v>
      </c>
      <c r="I144" s="54" t="s">
        <v>36</v>
      </c>
      <c r="J144" s="54" t="s">
        <v>36</v>
      </c>
      <c r="K144" s="54" t="s">
        <v>36</v>
      </c>
      <c r="L144" s="45" t="s">
        <v>36</v>
      </c>
      <c r="M144" s="57" t="s">
        <v>36</v>
      </c>
      <c r="N144" s="54" t="s">
        <v>36</v>
      </c>
      <c r="O144" s="54" t="s">
        <v>36</v>
      </c>
      <c r="P144" s="54" t="s">
        <v>36</v>
      </c>
      <c r="Q144" s="51" t="s">
        <v>36</v>
      </c>
      <c r="R144" s="48" t="s">
        <v>36</v>
      </c>
      <c r="S144" s="54" t="s">
        <v>36</v>
      </c>
      <c r="T144" s="54" t="s">
        <v>36</v>
      </c>
      <c r="U144" s="54" t="s">
        <v>36</v>
      </c>
      <c r="V144" s="54" t="s">
        <v>36</v>
      </c>
      <c r="W144" s="54" t="s">
        <v>36</v>
      </c>
      <c r="X144" s="54" t="s">
        <v>36</v>
      </c>
      <c r="Y144" s="45" t="s">
        <v>36</v>
      </c>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342"/>
      <c r="BA144" s="1039" t="s">
        <v>109</v>
      </c>
      <c r="BB144" s="583" t="s">
        <v>65</v>
      </c>
      <c r="BC144" s="41" t="s">
        <v>36</v>
      </c>
      <c r="BD144" s="37" t="s">
        <v>36</v>
      </c>
      <c r="BE144" s="37" t="s">
        <v>36</v>
      </c>
      <c r="BF144" s="37" t="s">
        <v>36</v>
      </c>
      <c r="BG144" s="32" t="s">
        <v>36</v>
      </c>
      <c r="BH144" s="41" t="s">
        <v>36</v>
      </c>
      <c r="BI144" s="37" t="s">
        <v>36</v>
      </c>
      <c r="BJ144" s="37" t="s">
        <v>36</v>
      </c>
      <c r="BK144" s="37" t="s">
        <v>36</v>
      </c>
      <c r="BL144" s="32" t="s">
        <v>36</v>
      </c>
      <c r="BM144" s="41" t="s">
        <v>36</v>
      </c>
      <c r="BN144" s="37" t="s">
        <v>36</v>
      </c>
      <c r="BO144" s="37" t="s">
        <v>36</v>
      </c>
      <c r="BP144" s="37" t="s">
        <v>36</v>
      </c>
      <c r="BQ144" s="32" t="s">
        <v>36</v>
      </c>
      <c r="BR144" s="41" t="s">
        <v>36</v>
      </c>
      <c r="BS144" s="37" t="s">
        <v>36</v>
      </c>
      <c r="BT144" s="37" t="s">
        <v>36</v>
      </c>
      <c r="BU144" s="37" t="s">
        <v>36</v>
      </c>
      <c r="BV144" s="37" t="s">
        <v>36</v>
      </c>
      <c r="BW144" s="37" t="s">
        <v>36</v>
      </c>
      <c r="BX144" s="37" t="s">
        <v>36</v>
      </c>
      <c r="BY144" s="27" t="s">
        <v>36</v>
      </c>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02" customFormat="true" ht="15" customHeight="true" x14ac:dyDescent="0.2">
      <c r="A145" s="1051"/>
      <c r="B145" s="378" t="s">
        <v>66</v>
      </c>
      <c r="C145" s="57" t="s">
        <v>36</v>
      </c>
      <c r="D145" s="54" t="s">
        <v>36</v>
      </c>
      <c r="E145" s="54" t="s">
        <v>36</v>
      </c>
      <c r="F145" s="54" t="s">
        <v>36</v>
      </c>
      <c r="G145" s="51" t="s">
        <v>36</v>
      </c>
      <c r="H145" s="48" t="s">
        <v>36</v>
      </c>
      <c r="I145" s="54" t="s">
        <v>36</v>
      </c>
      <c r="J145" s="54" t="s">
        <v>36</v>
      </c>
      <c r="K145" s="54" t="s">
        <v>36</v>
      </c>
      <c r="L145" s="45" t="s">
        <v>36</v>
      </c>
      <c r="M145" s="57" t="s">
        <v>36</v>
      </c>
      <c r="N145" s="54" t="s">
        <v>36</v>
      </c>
      <c r="O145" s="54" t="s">
        <v>36</v>
      </c>
      <c r="P145" s="54" t="s">
        <v>36</v>
      </c>
      <c r="Q145" s="51" t="s">
        <v>36</v>
      </c>
      <c r="R145" s="48" t="s">
        <v>36</v>
      </c>
      <c r="S145" s="54" t="s">
        <v>36</v>
      </c>
      <c r="T145" s="54" t="s">
        <v>36</v>
      </c>
      <c r="U145" s="54" t="s">
        <v>36</v>
      </c>
      <c r="V145" s="54" t="s">
        <v>36</v>
      </c>
      <c r="W145" s="54" t="s">
        <v>36</v>
      </c>
      <c r="X145" s="54" t="s">
        <v>36</v>
      </c>
      <c r="Y145" s="45" t="s">
        <v>36</v>
      </c>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342"/>
      <c r="BA145" s="1039"/>
      <c r="BB145" s="583" t="s">
        <v>66</v>
      </c>
      <c r="BC145" s="41" t="s">
        <v>36</v>
      </c>
      <c r="BD145" s="37" t="s">
        <v>36</v>
      </c>
      <c r="BE145" s="37" t="s">
        <v>36</v>
      </c>
      <c r="BF145" s="37" t="s">
        <v>36</v>
      </c>
      <c r="BG145" s="32" t="s">
        <v>36</v>
      </c>
      <c r="BH145" s="41" t="s">
        <v>36</v>
      </c>
      <c r="BI145" s="37" t="s">
        <v>36</v>
      </c>
      <c r="BJ145" s="37" t="s">
        <v>36</v>
      </c>
      <c r="BK145" s="37" t="s">
        <v>36</v>
      </c>
      <c r="BL145" s="32" t="s">
        <v>36</v>
      </c>
      <c r="BM145" s="41" t="s">
        <v>36</v>
      </c>
      <c r="BN145" s="37" t="s">
        <v>36</v>
      </c>
      <c r="BO145" s="37" t="s">
        <v>36</v>
      </c>
      <c r="BP145" s="37" t="s">
        <v>36</v>
      </c>
      <c r="BQ145" s="32" t="s">
        <v>36</v>
      </c>
      <c r="BR145" s="41" t="s">
        <v>36</v>
      </c>
      <c r="BS145" s="37" t="s">
        <v>36</v>
      </c>
      <c r="BT145" s="37" t="s">
        <v>36</v>
      </c>
      <c r="BU145" s="37" t="s">
        <v>36</v>
      </c>
      <c r="BV145" s="37" t="s">
        <v>36</v>
      </c>
      <c r="BW145" s="37" t="s">
        <v>36</v>
      </c>
      <c r="BX145" s="37" t="s">
        <v>36</v>
      </c>
      <c r="BY145" s="27" t="s">
        <v>36</v>
      </c>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02" customFormat="true" ht="15" customHeight="true" x14ac:dyDescent="0.2">
      <c r="A146" s="1051"/>
      <c r="B146" s="378" t="s">
        <v>67</v>
      </c>
      <c r="C146" s="57" t="s">
        <v>36</v>
      </c>
      <c r="D146" s="54" t="s">
        <v>36</v>
      </c>
      <c r="E146" s="54" t="s">
        <v>36</v>
      </c>
      <c r="F146" s="54" t="s">
        <v>36</v>
      </c>
      <c r="G146" s="51" t="s">
        <v>36</v>
      </c>
      <c r="H146" s="48" t="s">
        <v>36</v>
      </c>
      <c r="I146" s="54" t="s">
        <v>36</v>
      </c>
      <c r="J146" s="54" t="s">
        <v>36</v>
      </c>
      <c r="K146" s="54" t="s">
        <v>36</v>
      </c>
      <c r="L146" s="45" t="s">
        <v>36</v>
      </c>
      <c r="M146" s="57" t="s">
        <v>36</v>
      </c>
      <c r="N146" s="54" t="s">
        <v>36</v>
      </c>
      <c r="O146" s="54" t="s">
        <v>36</v>
      </c>
      <c r="P146" s="54" t="s">
        <v>36</v>
      </c>
      <c r="Q146" s="51" t="s">
        <v>36</v>
      </c>
      <c r="R146" s="48" t="s">
        <v>36</v>
      </c>
      <c r="S146" s="54" t="s">
        <v>36</v>
      </c>
      <c r="T146" s="54" t="s">
        <v>36</v>
      </c>
      <c r="U146" s="54" t="s">
        <v>36</v>
      </c>
      <c r="V146" s="54" t="s">
        <v>36</v>
      </c>
      <c r="W146" s="54" t="s">
        <v>36</v>
      </c>
      <c r="X146" s="54" t="s">
        <v>36</v>
      </c>
      <c r="Y146" s="45" t="s">
        <v>36</v>
      </c>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342"/>
      <c r="BA146" s="1039"/>
      <c r="BB146" s="583" t="s">
        <v>67</v>
      </c>
      <c r="BC146" s="41" t="s">
        <v>36</v>
      </c>
      <c r="BD146" s="37" t="s">
        <v>36</v>
      </c>
      <c r="BE146" s="37" t="s">
        <v>36</v>
      </c>
      <c r="BF146" s="37" t="s">
        <v>36</v>
      </c>
      <c r="BG146" s="32" t="s">
        <v>36</v>
      </c>
      <c r="BH146" s="41" t="s">
        <v>36</v>
      </c>
      <c r="BI146" s="37" t="s">
        <v>36</v>
      </c>
      <c r="BJ146" s="37" t="s">
        <v>36</v>
      </c>
      <c r="BK146" s="37" t="s">
        <v>36</v>
      </c>
      <c r="BL146" s="32" t="s">
        <v>36</v>
      </c>
      <c r="BM146" s="41" t="s">
        <v>36</v>
      </c>
      <c r="BN146" s="37" t="s">
        <v>36</v>
      </c>
      <c r="BO146" s="37" t="s">
        <v>36</v>
      </c>
      <c r="BP146" s="37" t="s">
        <v>36</v>
      </c>
      <c r="BQ146" s="32" t="s">
        <v>36</v>
      </c>
      <c r="BR146" s="41" t="s">
        <v>36</v>
      </c>
      <c r="BS146" s="37" t="s">
        <v>36</v>
      </c>
      <c r="BT146" s="37" t="s">
        <v>36</v>
      </c>
      <c r="BU146" s="37" t="s">
        <v>36</v>
      </c>
      <c r="BV146" s="37" t="s">
        <v>36</v>
      </c>
      <c r="BW146" s="37" t="s">
        <v>36</v>
      </c>
      <c r="BX146" s="37" t="s">
        <v>36</v>
      </c>
      <c r="BY146" s="27" t="s">
        <v>36</v>
      </c>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02" customFormat="true" ht="15" customHeight="true" x14ac:dyDescent="0.2">
      <c r="A147" s="1051"/>
      <c r="B147" s="378" t="s">
        <v>68</v>
      </c>
      <c r="C147" s="57" t="s">
        <v>36</v>
      </c>
      <c r="D147" s="54" t="s">
        <v>36</v>
      </c>
      <c r="E147" s="54" t="s">
        <v>36</v>
      </c>
      <c r="F147" s="54" t="s">
        <v>36</v>
      </c>
      <c r="G147" s="51" t="s">
        <v>36</v>
      </c>
      <c r="H147" s="48" t="s">
        <v>36</v>
      </c>
      <c r="I147" s="54" t="s">
        <v>36</v>
      </c>
      <c r="J147" s="54" t="s">
        <v>36</v>
      </c>
      <c r="K147" s="54" t="s">
        <v>36</v>
      </c>
      <c r="L147" s="45" t="s">
        <v>36</v>
      </c>
      <c r="M147" s="57" t="s">
        <v>36</v>
      </c>
      <c r="N147" s="54" t="s">
        <v>36</v>
      </c>
      <c r="O147" s="54" t="s">
        <v>36</v>
      </c>
      <c r="P147" s="54" t="s">
        <v>36</v>
      </c>
      <c r="Q147" s="51" t="s">
        <v>36</v>
      </c>
      <c r="R147" s="48" t="s">
        <v>36</v>
      </c>
      <c r="S147" s="54" t="s">
        <v>36</v>
      </c>
      <c r="T147" s="54" t="s">
        <v>36</v>
      </c>
      <c r="U147" s="54" t="s">
        <v>36</v>
      </c>
      <c r="V147" s="54" t="s">
        <v>36</v>
      </c>
      <c r="W147" s="54" t="s">
        <v>36</v>
      </c>
      <c r="X147" s="54" t="s">
        <v>36</v>
      </c>
      <c r="Y147" s="45" t="s">
        <v>36</v>
      </c>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342"/>
      <c r="BA147" s="1039"/>
      <c r="BB147" s="583" t="s">
        <v>68</v>
      </c>
      <c r="BC147" s="41" t="s">
        <v>36</v>
      </c>
      <c r="BD147" s="37" t="s">
        <v>36</v>
      </c>
      <c r="BE147" s="37" t="s">
        <v>36</v>
      </c>
      <c r="BF147" s="37" t="s">
        <v>36</v>
      </c>
      <c r="BG147" s="32" t="s">
        <v>36</v>
      </c>
      <c r="BH147" s="41" t="s">
        <v>36</v>
      </c>
      <c r="BI147" s="37" t="s">
        <v>36</v>
      </c>
      <c r="BJ147" s="37" t="s">
        <v>36</v>
      </c>
      <c r="BK147" s="37" t="s">
        <v>36</v>
      </c>
      <c r="BL147" s="32" t="s">
        <v>36</v>
      </c>
      <c r="BM147" s="41" t="s">
        <v>36</v>
      </c>
      <c r="BN147" s="37" t="s">
        <v>36</v>
      </c>
      <c r="BO147" s="37" t="s">
        <v>36</v>
      </c>
      <c r="BP147" s="37" t="s">
        <v>36</v>
      </c>
      <c r="BQ147" s="32" t="s">
        <v>36</v>
      </c>
      <c r="BR147" s="41" t="s">
        <v>36</v>
      </c>
      <c r="BS147" s="37" t="s">
        <v>36</v>
      </c>
      <c r="BT147" s="37" t="s">
        <v>36</v>
      </c>
      <c r="BU147" s="37" t="s">
        <v>36</v>
      </c>
      <c r="BV147" s="37" t="s">
        <v>36</v>
      </c>
      <c r="BW147" s="37" t="s">
        <v>36</v>
      </c>
      <c r="BX147" s="37" t="s">
        <v>36</v>
      </c>
      <c r="BY147" s="27" t="s">
        <v>36</v>
      </c>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02" customFormat="true" ht="15" customHeight="true" x14ac:dyDescent="0.2">
      <c r="A148" s="1051" t="s">
        <v>110</v>
      </c>
      <c r="B148" s="378" t="s">
        <v>50</v>
      </c>
      <c r="C148" s="154">
        <v>19.685672495364425</v>
      </c>
      <c r="D148" s="153">
        <v>25.741284578315334</v>
      </c>
      <c r="E148" s="153">
        <v>35.24403565273763</v>
      </c>
      <c r="F148" s="153">
        <v>36.073246497848544</v>
      </c>
      <c r="G148" s="152">
        <v>17.327452904942909</v>
      </c>
      <c r="H148" s="142">
        <v>51.885757929344656</v>
      </c>
      <c r="I148" s="153">
        <v>55.969005487828468</v>
      </c>
      <c r="J148" s="153">
        <v>50.618704413564373</v>
      </c>
      <c r="K148" s="153">
        <v>31.652222204590181</v>
      </c>
      <c r="L148" s="146">
        <v>11.684747976793764</v>
      </c>
      <c r="M148" s="154">
        <v>22.728404926829313</v>
      </c>
      <c r="N148" s="153">
        <v>15.773937609026392</v>
      </c>
      <c r="O148" s="153">
        <v>16.241550182426341</v>
      </c>
      <c r="P148" s="153">
        <v>12.302936105497665</v>
      </c>
      <c r="Q148" s="152">
        <v>7.8785063957497332</v>
      </c>
      <c r="R148" s="142">
        <v>52.189436618540199</v>
      </c>
      <c r="S148" s="153">
        <v>3.7968848945236209</v>
      </c>
      <c r="T148" s="153">
        <v>39.097589365397809</v>
      </c>
      <c r="U148" s="153">
        <v>12.258525248400048</v>
      </c>
      <c r="V148" s="153">
        <v>38.736253646698842</v>
      </c>
      <c r="W148" s="153">
        <v>17.173650854751326</v>
      </c>
      <c r="X148" s="153">
        <v>28.978008801550679</v>
      </c>
      <c r="Y148" s="146">
        <v>14.442408078790949</v>
      </c>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342"/>
      <c r="BA148" s="1039" t="s">
        <v>110</v>
      </c>
      <c r="BB148" s="583" t="s">
        <v>50</v>
      </c>
      <c r="BC148" s="41" t="s">
        <v>36</v>
      </c>
      <c r="BD148" s="37" t="s">
        <v>36</v>
      </c>
      <c r="BE148" s="37" t="s">
        <v>36</v>
      </c>
      <c r="BF148" s="37" t="s">
        <v>36</v>
      </c>
      <c r="BG148" s="32" t="s">
        <v>36</v>
      </c>
      <c r="BH148" s="41" t="s">
        <v>36</v>
      </c>
      <c r="BI148" s="37" t="s">
        <v>36</v>
      </c>
      <c r="BJ148" s="37" t="s">
        <v>36</v>
      </c>
      <c r="BK148" s="37" t="s">
        <v>36</v>
      </c>
      <c r="BL148" s="32" t="s">
        <v>36</v>
      </c>
      <c r="BM148" s="41" t="s">
        <v>36</v>
      </c>
      <c r="BN148" s="37" t="s">
        <v>36</v>
      </c>
      <c r="BO148" s="37" t="s">
        <v>36</v>
      </c>
      <c r="BP148" s="37" t="s">
        <v>36</v>
      </c>
      <c r="BQ148" s="32" t="s">
        <v>36</v>
      </c>
      <c r="BR148" s="41" t="s">
        <v>36</v>
      </c>
      <c r="BS148" s="37" t="s">
        <v>36</v>
      </c>
      <c r="BT148" s="37" t="s">
        <v>36</v>
      </c>
      <c r="BU148" s="37" t="s">
        <v>36</v>
      </c>
      <c r="BV148" s="37" t="s">
        <v>36</v>
      </c>
      <c r="BW148" s="37" t="s">
        <v>36</v>
      </c>
      <c r="BX148" s="37" t="s">
        <v>36</v>
      </c>
      <c r="BY148" s="27" t="s">
        <v>36</v>
      </c>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02" customFormat="true" ht="15" customHeight="true" x14ac:dyDescent="0.2">
      <c r="A149" s="1051"/>
      <c r="B149" s="378" t="s">
        <v>49</v>
      </c>
      <c r="C149" s="154">
        <v>38.303378704232387</v>
      </c>
      <c r="D149" s="153">
        <v>44.184527484446328</v>
      </c>
      <c r="E149" s="153">
        <v>41.464677197982645</v>
      </c>
      <c r="F149" s="153">
        <v>47.241056216283219</v>
      </c>
      <c r="G149" s="152">
        <v>76.152732923291467</v>
      </c>
      <c r="H149" s="142">
        <v>27.063232455683366</v>
      </c>
      <c r="I149" s="153">
        <v>32.668942807337928</v>
      </c>
      <c r="J149" s="153">
        <v>39.572749651640322</v>
      </c>
      <c r="K149" s="153">
        <v>65.594042554996705</v>
      </c>
      <c r="L149" s="146">
        <v>87.421686051778508</v>
      </c>
      <c r="M149" s="154">
        <v>34.297351344087623</v>
      </c>
      <c r="N149" s="153">
        <v>42.713865005207587</v>
      </c>
      <c r="O149" s="153">
        <v>50.806979488163662</v>
      </c>
      <c r="P149" s="153">
        <v>56.032449326013392</v>
      </c>
      <c r="Q149" s="152">
        <v>59.192499137519007</v>
      </c>
      <c r="R149" s="142">
        <v>46.132746565485384</v>
      </c>
      <c r="S149" s="153">
        <v>36.299793438969949</v>
      </c>
      <c r="T149" s="153">
        <v>47.10097765934831</v>
      </c>
      <c r="U149" s="153">
        <v>65.206029205223402</v>
      </c>
      <c r="V149" s="153">
        <v>58.343974882915305</v>
      </c>
      <c r="W149" s="153">
        <v>37.532811388145461</v>
      </c>
      <c r="X149" s="153">
        <v>57.000570269453732</v>
      </c>
      <c r="Y149" s="146">
        <v>59.969769253505333</v>
      </c>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342"/>
      <c r="BA149" s="1039"/>
      <c r="BB149" s="583" t="s">
        <v>49</v>
      </c>
      <c r="BC149" s="41" t="s">
        <v>36</v>
      </c>
      <c r="BD149" s="37" t="s">
        <v>36</v>
      </c>
      <c r="BE149" s="37" t="s">
        <v>36</v>
      </c>
      <c r="BF149" s="37" t="s">
        <v>36</v>
      </c>
      <c r="BG149" s="32" t="s">
        <v>36</v>
      </c>
      <c r="BH149" s="41" t="s">
        <v>36</v>
      </c>
      <c r="BI149" s="37" t="s">
        <v>36</v>
      </c>
      <c r="BJ149" s="37" t="s">
        <v>36</v>
      </c>
      <c r="BK149" s="37" t="s">
        <v>36</v>
      </c>
      <c r="BL149" s="32" t="s">
        <v>36</v>
      </c>
      <c r="BM149" s="41" t="s">
        <v>36</v>
      </c>
      <c r="BN149" s="37" t="s">
        <v>36</v>
      </c>
      <c r="BO149" s="37" t="s">
        <v>36</v>
      </c>
      <c r="BP149" s="37" t="s">
        <v>36</v>
      </c>
      <c r="BQ149" s="32" t="s">
        <v>36</v>
      </c>
      <c r="BR149" s="41" t="s">
        <v>36</v>
      </c>
      <c r="BS149" s="37" t="s">
        <v>36</v>
      </c>
      <c r="BT149" s="37" t="s">
        <v>36</v>
      </c>
      <c r="BU149" s="37" t="s">
        <v>36</v>
      </c>
      <c r="BV149" s="37" t="s">
        <v>36</v>
      </c>
      <c r="BW149" s="37" t="s">
        <v>36</v>
      </c>
      <c r="BX149" s="37" t="s">
        <v>36</v>
      </c>
      <c r="BY149" s="27" t="s">
        <v>36</v>
      </c>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02" customFormat="true" ht="15" customHeight="true" x14ac:dyDescent="0.2">
      <c r="A150" s="1051"/>
      <c r="B150" s="378" t="s">
        <v>112</v>
      </c>
      <c r="C150" s="154">
        <v>42.01094880040305</v>
      </c>
      <c r="D150" s="153">
        <v>30.074187937238317</v>
      </c>
      <c r="E150" s="153">
        <v>23.291287149279718</v>
      </c>
      <c r="F150" s="153">
        <v>16.685697285868333</v>
      </c>
      <c r="G150" s="152">
        <v>6.5198141717656739</v>
      </c>
      <c r="H150" s="142">
        <v>21.051009614972116</v>
      </c>
      <c r="I150" s="153">
        <v>11.362051704833693</v>
      </c>
      <c r="J150" s="153">
        <v>9.8085459347952551</v>
      </c>
      <c r="K150" s="153">
        <v>2.7537352404130933</v>
      </c>
      <c r="L150" s="146">
        <v>0.89356597142766347</v>
      </c>
      <c r="M150" s="154">
        <v>42.974243729082794</v>
      </c>
      <c r="N150" s="153">
        <v>41.512197385765774</v>
      </c>
      <c r="O150" s="153">
        <v>32.951470329409908</v>
      </c>
      <c r="P150" s="153">
        <v>31.664614568488851</v>
      </c>
      <c r="Q150" s="152">
        <v>32.928994466731289</v>
      </c>
      <c r="R150" s="142">
        <v>1.6778168159744953</v>
      </c>
      <c r="S150" s="153">
        <v>59.90332166650618</v>
      </c>
      <c r="T150" s="153">
        <v>13.80143297525407</v>
      </c>
      <c r="U150" s="153">
        <v>22.535445546376653</v>
      </c>
      <c r="V150" s="153">
        <v>2.9197714703860065</v>
      </c>
      <c r="W150" s="153">
        <v>45.293537757103145</v>
      </c>
      <c r="X150" s="153">
        <v>14.021420928995591</v>
      </c>
      <c r="Y150" s="146">
        <v>25.587822667703701</v>
      </c>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342"/>
      <c r="BA150" s="1039"/>
      <c r="BB150" s="583" t="s">
        <v>112</v>
      </c>
      <c r="BC150" s="41" t="s">
        <v>36</v>
      </c>
      <c r="BD150" s="37" t="s">
        <v>36</v>
      </c>
      <c r="BE150" s="37" t="s">
        <v>36</v>
      </c>
      <c r="BF150" s="37" t="s">
        <v>36</v>
      </c>
      <c r="BG150" s="32" t="s">
        <v>36</v>
      </c>
      <c r="BH150" s="41" t="s">
        <v>36</v>
      </c>
      <c r="BI150" s="37" t="s">
        <v>36</v>
      </c>
      <c r="BJ150" s="37" t="s">
        <v>36</v>
      </c>
      <c r="BK150" s="37" t="s">
        <v>36</v>
      </c>
      <c r="BL150" s="32" t="s">
        <v>36</v>
      </c>
      <c r="BM150" s="41" t="s">
        <v>36</v>
      </c>
      <c r="BN150" s="37" t="s">
        <v>36</v>
      </c>
      <c r="BO150" s="37" t="s">
        <v>36</v>
      </c>
      <c r="BP150" s="37" t="s">
        <v>36</v>
      </c>
      <c r="BQ150" s="32" t="s">
        <v>36</v>
      </c>
      <c r="BR150" s="41" t="s">
        <v>36</v>
      </c>
      <c r="BS150" s="37" t="s">
        <v>36</v>
      </c>
      <c r="BT150" s="37" t="s">
        <v>36</v>
      </c>
      <c r="BU150" s="37" t="s">
        <v>36</v>
      </c>
      <c r="BV150" s="37" t="s">
        <v>36</v>
      </c>
      <c r="BW150" s="37" t="s">
        <v>36</v>
      </c>
      <c r="BX150" s="37" t="s">
        <v>36</v>
      </c>
      <c r="BY150" s="27" t="s">
        <v>36</v>
      </c>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02" customFormat="true" ht="15" customHeight="true" x14ac:dyDescent="0.2">
      <c r="A151" s="1051" t="s">
        <v>111</v>
      </c>
      <c r="B151" s="378" t="s">
        <v>50</v>
      </c>
      <c r="C151" s="154">
        <v>32.30028809135257</v>
      </c>
      <c r="D151" s="153">
        <v>32.480736073491691</v>
      </c>
      <c r="E151" s="153">
        <v>40.15297523866969</v>
      </c>
      <c r="F151" s="153">
        <v>38.911675076813601</v>
      </c>
      <c r="G151" s="152">
        <v>17.959622120767229</v>
      </c>
      <c r="H151" s="142">
        <v>61.166919607520121</v>
      </c>
      <c r="I151" s="153">
        <v>59.395615456304164</v>
      </c>
      <c r="J151" s="153">
        <v>54.802500503019161</v>
      </c>
      <c r="K151" s="153">
        <v>32.830270905509472</v>
      </c>
      <c r="L151" s="146">
        <v>12.091679883031794</v>
      </c>
      <c r="M151" s="154">
        <v>37.85160131949921</v>
      </c>
      <c r="N151" s="153">
        <v>24.489396880742312</v>
      </c>
      <c r="O151" s="153">
        <v>22.3389188253411</v>
      </c>
      <c r="P151" s="153">
        <v>16.510955292855396</v>
      </c>
      <c r="Q151" s="152">
        <v>9.5043139138635695</v>
      </c>
      <c r="R151" s="142">
        <v>52.389438028289767</v>
      </c>
      <c r="S151" s="153">
        <v>5.483057977050227</v>
      </c>
      <c r="T151" s="153">
        <v>46.101339200373133</v>
      </c>
      <c r="U151" s="153">
        <v>17.209068214515977</v>
      </c>
      <c r="V151" s="153">
        <v>40.483235220842083</v>
      </c>
      <c r="W151" s="153">
        <v>29.728786544753422</v>
      </c>
      <c r="X151" s="153">
        <v>33.904137121261549</v>
      </c>
      <c r="Y151" s="146">
        <v>21.193717361480449</v>
      </c>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342"/>
      <c r="BA151" s="1039" t="s">
        <v>111</v>
      </c>
      <c r="BB151" s="583" t="s">
        <v>50</v>
      </c>
      <c r="BC151" s="41" t="s">
        <v>36</v>
      </c>
      <c r="BD151" s="37" t="s">
        <v>36</v>
      </c>
      <c r="BE151" s="37" t="s">
        <v>36</v>
      </c>
      <c r="BF151" s="37" t="s">
        <v>36</v>
      </c>
      <c r="BG151" s="32" t="s">
        <v>36</v>
      </c>
      <c r="BH151" s="41" t="s">
        <v>36</v>
      </c>
      <c r="BI151" s="37" t="s">
        <v>36</v>
      </c>
      <c r="BJ151" s="37" t="s">
        <v>36</v>
      </c>
      <c r="BK151" s="37" t="s">
        <v>36</v>
      </c>
      <c r="BL151" s="32" t="s">
        <v>36</v>
      </c>
      <c r="BM151" s="41" t="s">
        <v>36</v>
      </c>
      <c r="BN151" s="37" t="s">
        <v>36</v>
      </c>
      <c r="BO151" s="37" t="s">
        <v>36</v>
      </c>
      <c r="BP151" s="37" t="s">
        <v>36</v>
      </c>
      <c r="BQ151" s="32" t="s">
        <v>36</v>
      </c>
      <c r="BR151" s="41" t="s">
        <v>36</v>
      </c>
      <c r="BS151" s="37" t="s">
        <v>36</v>
      </c>
      <c r="BT151" s="37" t="s">
        <v>36</v>
      </c>
      <c r="BU151" s="37" t="s">
        <v>36</v>
      </c>
      <c r="BV151" s="37" t="s">
        <v>36</v>
      </c>
      <c r="BW151" s="37" t="s">
        <v>36</v>
      </c>
      <c r="BX151" s="37" t="s">
        <v>36</v>
      </c>
      <c r="BY151" s="27" t="s">
        <v>36</v>
      </c>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02" customFormat="true" ht="15" customHeight="true" x14ac:dyDescent="0.2">
      <c r="A152" s="1051"/>
      <c r="B152" s="378" t="s">
        <v>49</v>
      </c>
      <c r="C152" s="154">
        <v>67.656752781143609</v>
      </c>
      <c r="D152" s="153">
        <v>67.462425807718049</v>
      </c>
      <c r="E152" s="153">
        <v>59.732327670164786</v>
      </c>
      <c r="F152" s="153">
        <v>61.04507579264439</v>
      </c>
      <c r="G152" s="152">
        <v>81.902778405614313</v>
      </c>
      <c r="H152" s="142">
        <v>38.582131011634445</v>
      </c>
      <c r="I152" s="153">
        <v>40.58526357525048</v>
      </c>
      <c r="J152" s="153">
        <v>45.19749949698079</v>
      </c>
      <c r="K152" s="153">
        <v>67.095946706209602</v>
      </c>
      <c r="L152" s="146">
        <v>87.612634877335751</v>
      </c>
      <c r="M152" s="154">
        <v>62.06418908152326</v>
      </c>
      <c r="N152" s="153">
        <v>75.510603119257482</v>
      </c>
      <c r="O152" s="153">
        <v>77.55881383019674</v>
      </c>
      <c r="P152" s="153">
        <v>83.489044707144529</v>
      </c>
      <c r="Q152" s="152">
        <v>90.495686086136431</v>
      </c>
      <c r="R152" s="142">
        <v>46.260723189062254</v>
      </c>
      <c r="S152" s="153">
        <v>94.3738113020231</v>
      </c>
      <c r="T152" s="153">
        <v>53.898660799627052</v>
      </c>
      <c r="U152" s="153">
        <v>82.790931785484204</v>
      </c>
      <c r="V152" s="153">
        <v>59.484384701437861</v>
      </c>
      <c r="W152" s="153">
        <v>70.27121345524651</v>
      </c>
      <c r="X152" s="153">
        <v>65.978052754268901</v>
      </c>
      <c r="Y152" s="146">
        <v>78.60354565691209</v>
      </c>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342"/>
      <c r="BA152" s="1039"/>
      <c r="BB152" s="583" t="s">
        <v>49</v>
      </c>
      <c r="BC152" s="41" t="s">
        <v>36</v>
      </c>
      <c r="BD152" s="37" t="s">
        <v>36</v>
      </c>
      <c r="BE152" s="37" t="s">
        <v>36</v>
      </c>
      <c r="BF152" s="37" t="s">
        <v>36</v>
      </c>
      <c r="BG152" s="32" t="s">
        <v>36</v>
      </c>
      <c r="BH152" s="41" t="s">
        <v>36</v>
      </c>
      <c r="BI152" s="37" t="s">
        <v>36</v>
      </c>
      <c r="BJ152" s="37" t="s">
        <v>36</v>
      </c>
      <c r="BK152" s="37" t="s">
        <v>36</v>
      </c>
      <c r="BL152" s="32" t="s">
        <v>36</v>
      </c>
      <c r="BM152" s="41" t="s">
        <v>36</v>
      </c>
      <c r="BN152" s="37" t="s">
        <v>36</v>
      </c>
      <c r="BO152" s="37" t="s">
        <v>36</v>
      </c>
      <c r="BP152" s="37" t="s">
        <v>36</v>
      </c>
      <c r="BQ152" s="32" t="s">
        <v>36</v>
      </c>
      <c r="BR152" s="41" t="s">
        <v>36</v>
      </c>
      <c r="BS152" s="37" t="s">
        <v>36</v>
      </c>
      <c r="BT152" s="37" t="s">
        <v>36</v>
      </c>
      <c r="BU152" s="37" t="s">
        <v>36</v>
      </c>
      <c r="BV152" s="37" t="s">
        <v>36</v>
      </c>
      <c r="BW152" s="37" t="s">
        <v>36</v>
      </c>
      <c r="BX152" s="37" t="s">
        <v>36</v>
      </c>
      <c r="BY152" s="27" t="s">
        <v>36</v>
      </c>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307" customFormat="true" ht="15" customHeight="true" x14ac:dyDescent="0.2">
      <c r="A153" s="1051" t="s">
        <v>63</v>
      </c>
      <c r="B153" s="378" t="s">
        <v>259</v>
      </c>
      <c r="C153" s="113">
        <v>0</v>
      </c>
      <c r="D153" s="112">
        <v>0.33650327803412483</v>
      </c>
      <c r="E153" s="112">
        <v>1.1097399206817142</v>
      </c>
      <c r="F153" s="112">
        <v>3.5562189828225113</v>
      </c>
      <c r="G153" s="111">
        <v>6.4690995494482806</v>
      </c>
      <c r="H153" s="110">
        <v>1.5244675850324703</v>
      </c>
      <c r="I153" s="112">
        <v>2.5174421783056151</v>
      </c>
      <c r="J153" s="112">
        <v>5.4022432283676824</v>
      </c>
      <c r="K153" s="112">
        <v>7.7608889874841989</v>
      </c>
      <c r="L153" s="109">
        <v>7.3077702946724843</v>
      </c>
      <c r="M153" s="113">
        <v>0</v>
      </c>
      <c r="N153" s="112">
        <v>0</v>
      </c>
      <c r="O153" s="112">
        <v>0</v>
      </c>
      <c r="P153" s="112">
        <v>0</v>
      </c>
      <c r="Q153" s="111">
        <v>9.1180323996420329E-2</v>
      </c>
      <c r="R153" s="110">
        <v>84.890343261249171</v>
      </c>
      <c r="S153" s="112">
        <v>6.6500821158309686E-2</v>
      </c>
      <c r="T153" s="112">
        <v>0.40871769327997132</v>
      </c>
      <c r="U153" s="112">
        <v>0</v>
      </c>
      <c r="V153" s="112">
        <v>0.78766909128998064</v>
      </c>
      <c r="W153" s="112">
        <v>0</v>
      </c>
      <c r="X153" s="112">
        <v>0</v>
      </c>
      <c r="Y153" s="109">
        <v>0</v>
      </c>
      <c r="Z153" s="437"/>
      <c r="AA153" s="437"/>
      <c r="AB153" s="437"/>
      <c r="AC153" s="437"/>
      <c r="AD153" s="437"/>
      <c r="AE153" s="437"/>
      <c r="AF153" s="437"/>
      <c r="AG153" s="437"/>
      <c r="AH153" s="437"/>
      <c r="AI153" s="437"/>
      <c r="AJ153" s="437"/>
      <c r="AK153" s="437"/>
      <c r="AL153" s="437"/>
      <c r="AM153" s="437"/>
      <c r="AN153" s="437"/>
      <c r="AO153" s="437"/>
      <c r="AP153" s="437"/>
      <c r="AQ153" s="437"/>
      <c r="AR153" s="437"/>
      <c r="AS153" s="437"/>
      <c r="AT153" s="437"/>
      <c r="AU153" s="437"/>
      <c r="AV153" s="437"/>
      <c r="AW153" s="437"/>
      <c r="AX153" s="437"/>
      <c r="AY153" s="437"/>
      <c r="AZ153" s="800"/>
      <c r="BA153" s="1039" t="s">
        <v>63</v>
      </c>
      <c r="BB153" s="365" t="s">
        <v>259</v>
      </c>
      <c r="BC153" s="446">
        <v>0</v>
      </c>
      <c r="BD153" s="432">
        <v>42.360116197080615</v>
      </c>
      <c r="BE153" s="432">
        <v>140.03974321668716</v>
      </c>
      <c r="BF153" s="432">
        <v>448.5196077002405</v>
      </c>
      <c r="BG153" s="448">
        <v>815.9477186344061</v>
      </c>
      <c r="BH153" s="446">
        <v>89.446066091852657</v>
      </c>
      <c r="BI153" s="432">
        <v>147.99215125867823</v>
      </c>
      <c r="BJ153" s="432">
        <v>317.93516534061013</v>
      </c>
      <c r="BK153" s="432">
        <v>456.44672795473411</v>
      </c>
      <c r="BL153" s="448">
        <v>428.91550186288214</v>
      </c>
      <c r="BM153" s="446">
        <v>0</v>
      </c>
      <c r="BN153" s="432">
        <v>0</v>
      </c>
      <c r="BO153" s="432">
        <v>0</v>
      </c>
      <c r="BP153" s="432">
        <v>0</v>
      </c>
      <c r="BQ153" s="448">
        <v>6.1315732396574019</v>
      </c>
      <c r="BR153" s="446">
        <v>1262.7939841475884</v>
      </c>
      <c r="BS153" s="432">
        <v>6.1315732396574019</v>
      </c>
      <c r="BT153" s="432">
        <v>72.134485585534719</v>
      </c>
      <c r="BU153" s="432">
        <v>0</v>
      </c>
      <c r="BV153" s="432">
        <v>105.8071427756347</v>
      </c>
      <c r="BW153" s="432">
        <v>0</v>
      </c>
      <c r="BX153" s="432">
        <v>0</v>
      </c>
      <c r="BY153" s="433">
        <v>0</v>
      </c>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307" customFormat="true" ht="15" customHeight="true" x14ac:dyDescent="0.2">
      <c r="A154" s="1051"/>
      <c r="B154" s="378" t="s">
        <v>260</v>
      </c>
      <c r="C154" s="113">
        <v>7.966929683942503E-2</v>
      </c>
      <c r="D154" s="112">
        <v>0.29395522183263195</v>
      </c>
      <c r="E154" s="112">
        <v>2.4109424016802223</v>
      </c>
      <c r="F154" s="112">
        <v>9.5807598582271929</v>
      </c>
      <c r="G154" s="111">
        <v>43.938807499028229</v>
      </c>
      <c r="H154" s="110">
        <v>1.1486392882709513</v>
      </c>
      <c r="I154" s="112">
        <v>4.5242147088592448</v>
      </c>
      <c r="J154" s="112">
        <v>13.620637218836254</v>
      </c>
      <c r="K154" s="112">
        <v>29.637016893655836</v>
      </c>
      <c r="L154" s="109">
        <v>66.029709936224862</v>
      </c>
      <c r="M154" s="113">
        <v>0.14927578612425627</v>
      </c>
      <c r="N154" s="112">
        <v>0</v>
      </c>
      <c r="O154" s="112">
        <v>0.28200267256610928</v>
      </c>
      <c r="P154" s="112">
        <v>0.90426540382202014</v>
      </c>
      <c r="Q154" s="111">
        <v>3.8392932414251977</v>
      </c>
      <c r="R154" s="110">
        <v>8.2431363090752505</v>
      </c>
      <c r="S154" s="112">
        <v>1.2315186666767077</v>
      </c>
      <c r="T154" s="112">
        <v>7.6581920995518207</v>
      </c>
      <c r="U154" s="112">
        <v>0.69466377506268495</v>
      </c>
      <c r="V154" s="112">
        <v>38.090953288660209</v>
      </c>
      <c r="W154" s="112">
        <v>2.0625351720841274</v>
      </c>
      <c r="X154" s="112">
        <v>0.42949337805503429</v>
      </c>
      <c r="Y154" s="109">
        <v>4.1088318616707484</v>
      </c>
      <c r="Z154" s="437"/>
      <c r="AA154" s="437"/>
      <c r="AB154" s="437"/>
      <c r="AC154" s="437"/>
      <c r="AD154" s="437"/>
      <c r="AE154" s="437"/>
      <c r="AF154" s="437"/>
      <c r="AG154" s="437"/>
      <c r="AH154" s="437"/>
      <c r="AI154" s="437"/>
      <c r="AJ154" s="437"/>
      <c r="AK154" s="437"/>
      <c r="AL154" s="437"/>
      <c r="AM154" s="437"/>
      <c r="AN154" s="437"/>
      <c r="AO154" s="437"/>
      <c r="AP154" s="437"/>
      <c r="AQ154" s="437"/>
      <c r="AR154" s="437"/>
      <c r="AS154" s="437"/>
      <c r="AT154" s="437"/>
      <c r="AU154" s="437"/>
      <c r="AV154" s="437"/>
      <c r="AW154" s="437"/>
      <c r="AX154" s="437"/>
      <c r="AY154" s="437"/>
      <c r="AZ154" s="800"/>
      <c r="BA154" s="1039"/>
      <c r="BB154" s="583" t="s">
        <v>260</v>
      </c>
      <c r="BC154" s="447">
        <v>10.046153811411006</v>
      </c>
      <c r="BD154" s="434">
        <v>37.004029875471652</v>
      </c>
      <c r="BE154" s="434">
        <v>304.2404337712897</v>
      </c>
      <c r="BF154" s="434">
        <v>1208.3504063834926</v>
      </c>
      <c r="BG154" s="451">
        <v>5542.0030970780235</v>
      </c>
      <c r="BH154" s="447">
        <v>67.394850965095316</v>
      </c>
      <c r="BI154" s="434">
        <v>265.96371241022075</v>
      </c>
      <c r="BJ154" s="434">
        <v>801.60765873617481</v>
      </c>
      <c r="BK154" s="434">
        <v>1743.0631219263946</v>
      </c>
      <c r="BL154" s="451">
        <v>3875.4866441003396</v>
      </c>
      <c r="BM154" s="447">
        <v>10.046153811411006</v>
      </c>
      <c r="BN154" s="434">
        <v>0</v>
      </c>
      <c r="BO154" s="434">
        <v>18.994189407115108</v>
      </c>
      <c r="BP154" s="434">
        <v>60.908100497075267</v>
      </c>
      <c r="BQ154" s="451">
        <v>258.17968906586106</v>
      </c>
      <c r="BR154" s="447">
        <v>122.62152020723975</v>
      </c>
      <c r="BS154" s="434">
        <v>113.54967907475083</v>
      </c>
      <c r="BT154" s="434">
        <v>1351.5924480371577</v>
      </c>
      <c r="BU154" s="434">
        <v>36.270521332472825</v>
      </c>
      <c r="BV154" s="434">
        <v>5116.7361746705237</v>
      </c>
      <c r="BW154" s="434">
        <v>176.00943261996574</v>
      </c>
      <c r="BX154" s="434">
        <v>14.382303774013241</v>
      </c>
      <c r="BY154" s="435">
        <v>170.48204120357002</v>
      </c>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307" customFormat="true" ht="15" customHeight="true" x14ac:dyDescent="0.2">
      <c r="A155" s="1051"/>
      <c r="B155" s="378" t="s">
        <v>261</v>
      </c>
      <c r="C155" s="113">
        <v>0.49564497593346063</v>
      </c>
      <c r="D155" s="112">
        <v>1.3877392688695165</v>
      </c>
      <c r="E155" s="112">
        <v>3.6862313718452868</v>
      </c>
      <c r="F155" s="112">
        <v>4.4525838114100447</v>
      </c>
      <c r="G155" s="111">
        <v>6.7780645183718571</v>
      </c>
      <c r="H155" s="110">
        <v>3.5150417211432567</v>
      </c>
      <c r="I155" s="112">
        <v>3.9221393237211908</v>
      </c>
      <c r="J155" s="112">
        <v>6.3745563413614832</v>
      </c>
      <c r="K155" s="112">
        <v>6.7764030552758623</v>
      </c>
      <c r="L155" s="109">
        <v>7.9955821554233104</v>
      </c>
      <c r="M155" s="113">
        <v>0.45196058625636959</v>
      </c>
      <c r="N155" s="112">
        <v>0.50807732961697571</v>
      </c>
      <c r="O155" s="112">
        <v>1.2555582817199895</v>
      </c>
      <c r="P155" s="112">
        <v>2.1051064251636711</v>
      </c>
      <c r="Q155" s="111">
        <v>2.2017284414838252</v>
      </c>
      <c r="R155" s="110">
        <v>2.1648508986103372</v>
      </c>
      <c r="S155" s="112">
        <v>3.6471248071152762E-2</v>
      </c>
      <c r="T155" s="112">
        <v>3.2764386394461726</v>
      </c>
      <c r="U155" s="112">
        <v>1.8596814168064912</v>
      </c>
      <c r="V155" s="112">
        <v>6.9369291823024355</v>
      </c>
      <c r="W155" s="112">
        <v>5.016939832247524</v>
      </c>
      <c r="X155" s="112">
        <v>0</v>
      </c>
      <c r="Y155" s="109">
        <v>1.1560825183747003</v>
      </c>
      <c r="Z155" s="437"/>
      <c r="AA155" s="437"/>
      <c r="AB155" s="437"/>
      <c r="AC155" s="437"/>
      <c r="AD155" s="437"/>
      <c r="AE155" s="437"/>
      <c r="AF155" s="437"/>
      <c r="AG155" s="437"/>
      <c r="AH155" s="437"/>
      <c r="AI155" s="437"/>
      <c r="AJ155" s="437"/>
      <c r="AK155" s="437"/>
      <c r="AL155" s="437"/>
      <c r="AM155" s="437"/>
      <c r="AN155" s="437"/>
      <c r="AO155" s="437"/>
      <c r="AP155" s="437"/>
      <c r="AQ155" s="437"/>
      <c r="AR155" s="437"/>
      <c r="AS155" s="437"/>
      <c r="AT155" s="437"/>
      <c r="AU155" s="437"/>
      <c r="AV155" s="437"/>
      <c r="AW155" s="437"/>
      <c r="AX155" s="437"/>
      <c r="AY155" s="437"/>
      <c r="AZ155" s="800"/>
      <c r="BA155" s="1039"/>
      <c r="BB155" s="583" t="s">
        <v>261</v>
      </c>
      <c r="BC155" s="447">
        <v>62.499932365621063</v>
      </c>
      <c r="BD155" s="434">
        <v>174.69308775828046</v>
      </c>
      <c r="BE155" s="434">
        <v>465.17105956988252</v>
      </c>
      <c r="BF155" s="434">
        <v>561.57147633271802</v>
      </c>
      <c r="BG155" s="451">
        <v>854.91747935676847</v>
      </c>
      <c r="BH155" s="447">
        <v>206.2403013300559</v>
      </c>
      <c r="BI155" s="434">
        <v>230.56967943725732</v>
      </c>
      <c r="BJ155" s="434">
        <v>375.15815906278158</v>
      </c>
      <c r="BK155" s="434">
        <v>398.54545102645403</v>
      </c>
      <c r="BL155" s="451">
        <v>469.28529422708021</v>
      </c>
      <c r="BM155" s="447">
        <v>30.41662471934681</v>
      </c>
      <c r="BN155" s="434">
        <v>34.218458069053405</v>
      </c>
      <c r="BO155" s="434">
        <v>84.56768014874315</v>
      </c>
      <c r="BP155" s="434">
        <v>141.79247946341198</v>
      </c>
      <c r="BQ155" s="451">
        <v>148.05890789908602</v>
      </c>
      <c r="BR155" s="447">
        <v>32.203435471199761</v>
      </c>
      <c r="BS155" s="434">
        <v>3.3627574035158125</v>
      </c>
      <c r="BT155" s="434">
        <v>578.2578530240512</v>
      </c>
      <c r="BU155" s="434">
        <v>97.099657303702699</v>
      </c>
      <c r="BV155" s="434">
        <v>931.83376691129661</v>
      </c>
      <c r="BW155" s="434">
        <v>428.12784252795052</v>
      </c>
      <c r="BX155" s="434">
        <v>0</v>
      </c>
      <c r="BY155" s="435">
        <v>47.967722741553274</v>
      </c>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307" customFormat="true" ht="15" customHeight="true" x14ac:dyDescent="0.2">
      <c r="A156" s="1051"/>
      <c r="B156" s="378" t="s">
        <v>264</v>
      </c>
      <c r="C156" s="113">
        <v>0.47425018245279577</v>
      </c>
      <c r="D156" s="112">
        <v>0.86088070190638044</v>
      </c>
      <c r="E156" s="112">
        <v>4.4400668724230252</v>
      </c>
      <c r="F156" s="112">
        <v>7.94658853889183</v>
      </c>
      <c r="G156" s="111">
        <v>4.6247818384794108</v>
      </c>
      <c r="H156" s="110">
        <v>2.8182494130072171</v>
      </c>
      <c r="I156" s="112">
        <v>5.9186274139549884</v>
      </c>
      <c r="J156" s="112">
        <v>9.7206953044168145</v>
      </c>
      <c r="K156" s="112">
        <v>7.6389821600660284</v>
      </c>
      <c r="L156" s="109">
        <v>3.0049110173901226</v>
      </c>
      <c r="M156" s="113">
        <v>0.73551433281366119</v>
      </c>
      <c r="N156" s="112">
        <v>0.15297199633886782</v>
      </c>
      <c r="O156" s="112">
        <v>0.27606579352177513</v>
      </c>
      <c r="P156" s="112">
        <v>0.92562907148593765</v>
      </c>
      <c r="Q156" s="111">
        <v>6.8742655039749359</v>
      </c>
      <c r="R156" s="110">
        <v>0.59551326990189934</v>
      </c>
      <c r="S156" s="112">
        <v>0.54436786582401497</v>
      </c>
      <c r="T156" s="112">
        <v>5.9216488682855308</v>
      </c>
      <c r="U156" s="112">
        <v>1.1971195326570963</v>
      </c>
      <c r="V156" s="112">
        <v>7.1798339613571542</v>
      </c>
      <c r="W156" s="112">
        <v>1.4791139036168288</v>
      </c>
      <c r="X156" s="112">
        <v>0</v>
      </c>
      <c r="Y156" s="109">
        <v>1.3662426845492177</v>
      </c>
      <c r="Z156" s="437"/>
      <c r="AA156" s="437"/>
      <c r="AB156" s="437"/>
      <c r="AC156" s="437"/>
      <c r="AD156" s="437"/>
      <c r="AE156" s="437"/>
      <c r="AF156" s="437"/>
      <c r="AG156" s="437"/>
      <c r="AH156" s="437"/>
      <c r="AI156" s="437"/>
      <c r="AJ156" s="437"/>
      <c r="AK156" s="437"/>
      <c r="AL156" s="437"/>
      <c r="AM156" s="437"/>
      <c r="AN156" s="437"/>
      <c r="AO156" s="437"/>
      <c r="AP156" s="437"/>
      <c r="AQ156" s="437"/>
      <c r="AR156" s="437"/>
      <c r="AS156" s="437"/>
      <c r="AT156" s="437"/>
      <c r="AU156" s="437"/>
      <c r="AV156" s="437"/>
      <c r="AW156" s="437"/>
      <c r="AX156" s="437"/>
      <c r="AY156" s="437"/>
      <c r="AZ156" s="800"/>
      <c r="BA156" s="1039"/>
      <c r="BB156" s="583" t="s">
        <v>264</v>
      </c>
      <c r="BC156" s="447">
        <v>59.802087717847414</v>
      </c>
      <c r="BD156" s="434">
        <v>108.37043483683529</v>
      </c>
      <c r="BE156" s="434">
        <v>560.2986907933132</v>
      </c>
      <c r="BF156" s="434">
        <v>1002.2444599826482</v>
      </c>
      <c r="BG156" s="451">
        <v>583.3238708795169</v>
      </c>
      <c r="BH156" s="447">
        <v>165.35695854352934</v>
      </c>
      <c r="BI156" s="434">
        <v>347.93665214560156</v>
      </c>
      <c r="BJ156" s="434">
        <v>572.08658295996042</v>
      </c>
      <c r="BK156" s="434">
        <v>449.27693431638903</v>
      </c>
      <c r="BL156" s="451">
        <v>176.36746437101183</v>
      </c>
      <c r="BM156" s="447">
        <v>49.49958938278678</v>
      </c>
      <c r="BN156" s="434">
        <v>10.302498335060623</v>
      </c>
      <c r="BO156" s="434">
        <v>18.594313037047094</v>
      </c>
      <c r="BP156" s="434">
        <v>62.347081145411678</v>
      </c>
      <c r="BQ156" s="451">
        <v>462.27146997336291</v>
      </c>
      <c r="BR156" s="447">
        <v>8.8586115431041765</v>
      </c>
      <c r="BS156" s="434">
        <v>50.192334176896978</v>
      </c>
      <c r="BT156" s="434">
        <v>1045.110358457958</v>
      </c>
      <c r="BU156" s="434">
        <v>62.505273925995304</v>
      </c>
      <c r="BV156" s="434">
        <v>964.46302826295835</v>
      </c>
      <c r="BW156" s="434">
        <v>126.22233185620649</v>
      </c>
      <c r="BX156" s="434">
        <v>0</v>
      </c>
      <c r="BY156" s="435">
        <v>56.687605987042048</v>
      </c>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307" customFormat="true" ht="15" customHeight="true" x14ac:dyDescent="0.2">
      <c r="A157" s="1051"/>
      <c r="B157" s="378" t="s">
        <v>265</v>
      </c>
      <c r="C157" s="113">
        <v>56.977841367820488</v>
      </c>
      <c r="D157" s="112">
        <v>67.049268443989192</v>
      </c>
      <c r="E157" s="112">
        <v>65.071846921614622</v>
      </c>
      <c r="F157" s="112">
        <v>57.821400003317933</v>
      </c>
      <c r="G157" s="111">
        <v>31.669432422906574</v>
      </c>
      <c r="H157" s="110">
        <v>69.969784767731241</v>
      </c>
      <c r="I157" s="112">
        <v>71.774501693218866</v>
      </c>
      <c r="J157" s="112">
        <v>55.073321972222409</v>
      </c>
      <c r="K157" s="112">
        <v>45.506749212787057</v>
      </c>
      <c r="L157" s="109">
        <v>14.76846062486152</v>
      </c>
      <c r="M157" s="113">
        <v>55.760870346686275</v>
      </c>
      <c r="N157" s="112">
        <v>57.82675328827812</v>
      </c>
      <c r="O157" s="112">
        <v>65.234902922782169</v>
      </c>
      <c r="P157" s="112">
        <v>64.400384531039506</v>
      </c>
      <c r="Q157" s="111">
        <v>54.064538022388362</v>
      </c>
      <c r="R157" s="110">
        <v>2.6105892442620826</v>
      </c>
      <c r="S157" s="112">
        <v>38.217819731763377</v>
      </c>
      <c r="T157" s="112">
        <v>68.933569724182547</v>
      </c>
      <c r="U157" s="112">
        <v>73.71308972909722</v>
      </c>
      <c r="V157" s="112">
        <v>44.117144298307139</v>
      </c>
      <c r="W157" s="112">
        <v>46.147873334948322</v>
      </c>
      <c r="X157" s="112">
        <v>85.580052162940689</v>
      </c>
      <c r="Y157" s="109">
        <v>67.872592626616068</v>
      </c>
      <c r="Z157" s="437"/>
      <c r="AA157" s="437"/>
      <c r="AB157" s="437"/>
      <c r="AC157" s="437"/>
      <c r="AD157" s="437"/>
      <c r="AE157" s="437"/>
      <c r="AF157" s="437"/>
      <c r="AG157" s="437"/>
      <c r="AH157" s="437"/>
      <c r="AI157" s="437"/>
      <c r="AJ157" s="437"/>
      <c r="AK157" s="437"/>
      <c r="AL157" s="437"/>
      <c r="AM157" s="437"/>
      <c r="AN157" s="437"/>
      <c r="AO157" s="437"/>
      <c r="AP157" s="437"/>
      <c r="AQ157" s="437"/>
      <c r="AR157" s="437"/>
      <c r="AS157" s="437"/>
      <c r="AT157" s="437"/>
      <c r="AU157" s="437"/>
      <c r="AV157" s="437"/>
      <c r="AW157" s="437"/>
      <c r="AX157" s="437"/>
      <c r="AY157" s="437"/>
      <c r="AZ157" s="800"/>
      <c r="BA157" s="1039"/>
      <c r="BB157" s="583" t="s">
        <v>265</v>
      </c>
      <c r="BC157" s="447">
        <v>7184.8024387236783</v>
      </c>
      <c r="BD157" s="434">
        <v>8440.377813878551</v>
      </c>
      <c r="BE157" s="434">
        <v>8211.5138544719375</v>
      </c>
      <c r="BF157" s="434">
        <v>7292.5856848060121</v>
      </c>
      <c r="BG157" s="451">
        <v>3994.4664537000262</v>
      </c>
      <c r="BH157" s="447">
        <v>4105.3821374849967</v>
      </c>
      <c r="BI157" s="434">
        <v>4219.3870439750754</v>
      </c>
      <c r="BJ157" s="434">
        <v>3241.199069888205</v>
      </c>
      <c r="BK157" s="434">
        <v>2676.4210661344177</v>
      </c>
      <c r="BL157" s="451">
        <v>866.80635066931666</v>
      </c>
      <c r="BM157" s="447">
        <v>3752.666756647759</v>
      </c>
      <c r="BN157" s="434">
        <v>3894.5692266099645</v>
      </c>
      <c r="BO157" s="434">
        <v>4393.8736140155397</v>
      </c>
      <c r="BP157" s="434">
        <v>4337.7807848091497</v>
      </c>
      <c r="BQ157" s="451">
        <v>3635.6601953457753</v>
      </c>
      <c r="BR157" s="447">
        <v>38.834056573304132</v>
      </c>
      <c r="BS157" s="434">
        <v>3523.7964985045801</v>
      </c>
      <c r="BT157" s="434">
        <v>12166.068837696117</v>
      </c>
      <c r="BU157" s="434">
        <v>3848.7859731284284</v>
      </c>
      <c r="BV157" s="434">
        <v>5926.2309988316774</v>
      </c>
      <c r="BW157" s="434">
        <v>3938.095753341654</v>
      </c>
      <c r="BX157" s="434">
        <v>2865.7911159822238</v>
      </c>
      <c r="BY157" s="435">
        <v>2816.1430115222133</v>
      </c>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307" customFormat="true" ht="15" customHeight="true" x14ac:dyDescent="0.2">
      <c r="A158" s="1051"/>
      <c r="B158" s="378" t="s">
        <v>350</v>
      </c>
      <c r="C158" s="113">
        <v>30.902523235337821</v>
      </c>
      <c r="D158" s="112">
        <v>27.127755412440642</v>
      </c>
      <c r="E158" s="112">
        <v>21.700451171959418</v>
      </c>
      <c r="F158" s="112">
        <v>16.554413116821216</v>
      </c>
      <c r="G158" s="111">
        <v>6.2822783248684306</v>
      </c>
      <c r="H158" s="110">
        <v>19.981804528222202</v>
      </c>
      <c r="I158" s="112">
        <v>10.535575259032912</v>
      </c>
      <c r="J158" s="112">
        <v>9.7801512719905972</v>
      </c>
      <c r="K158" s="112">
        <v>2.5884492429954458</v>
      </c>
      <c r="L158" s="109">
        <v>0.40693190623803127</v>
      </c>
      <c r="M158" s="113">
        <v>27.953326950829414</v>
      </c>
      <c r="N158" s="112">
        <v>34.439001741878208</v>
      </c>
      <c r="O158" s="112">
        <v>29.511771689897078</v>
      </c>
      <c r="P158" s="112">
        <v>30.160827480450248</v>
      </c>
      <c r="Q158" s="111">
        <v>32.223913854831352</v>
      </c>
      <c r="R158" s="110">
        <v>0</v>
      </c>
      <c r="S158" s="112">
        <v>58.450594615822901</v>
      </c>
      <c r="T158" s="112">
        <v>12.561002992729042</v>
      </c>
      <c r="U158" s="112">
        <v>14.074444095238576</v>
      </c>
      <c r="V158" s="112">
        <v>2.5315765099049736</v>
      </c>
      <c r="W158" s="112">
        <v>39.603706448720331</v>
      </c>
      <c r="X158" s="112">
        <v>0</v>
      </c>
      <c r="Y158" s="109">
        <v>20.958018020171163</v>
      </c>
      <c r="Z158" s="437"/>
      <c r="AA158" s="437"/>
      <c r="AB158" s="437"/>
      <c r="AC158" s="437"/>
      <c r="AD158" s="437"/>
      <c r="AE158" s="437"/>
      <c r="AF158" s="437"/>
      <c r="AG158" s="437"/>
      <c r="AH158" s="437"/>
      <c r="AI158" s="437"/>
      <c r="AJ158" s="437"/>
      <c r="AK158" s="437"/>
      <c r="AL158" s="437"/>
      <c r="AM158" s="437"/>
      <c r="AN158" s="437"/>
      <c r="AO158" s="437"/>
      <c r="AP158" s="437"/>
      <c r="AQ158" s="437"/>
      <c r="AR158" s="437"/>
      <c r="AS158" s="437"/>
      <c r="AT158" s="437"/>
      <c r="AU158" s="437"/>
      <c r="AV158" s="437"/>
      <c r="AW158" s="437"/>
      <c r="AX158" s="437"/>
      <c r="AY158" s="437"/>
      <c r="AZ158" s="800"/>
      <c r="BA158" s="1039"/>
      <c r="BB158" s="583" t="s">
        <v>350</v>
      </c>
      <c r="BC158" s="447">
        <v>3896.7521228237661</v>
      </c>
      <c r="BD158" s="434">
        <v>3414.9292041084791</v>
      </c>
      <c r="BE158" s="434">
        <v>2738.4124452697351</v>
      </c>
      <c r="BF158" s="434">
        <v>2087.8857327765809</v>
      </c>
      <c r="BG158" s="451">
        <v>792.38395202002221</v>
      </c>
      <c r="BH158" s="447">
        <v>1172.4052554569571</v>
      </c>
      <c r="BI158" s="434">
        <v>619.3518408360851</v>
      </c>
      <c r="BJ158" s="434">
        <v>575.58571139271851</v>
      </c>
      <c r="BK158" s="434">
        <v>152.23632103841956</v>
      </c>
      <c r="BL158" s="451">
        <v>23.884084440276855</v>
      </c>
      <c r="BM158" s="447">
        <v>1881.2389428981951</v>
      </c>
      <c r="BN158" s="434">
        <v>2319.4294812030175</v>
      </c>
      <c r="BO158" s="434">
        <v>1987.7548539403774</v>
      </c>
      <c r="BP158" s="434">
        <v>2031.5260359289202</v>
      </c>
      <c r="BQ158" s="451">
        <v>2166.9509298636217</v>
      </c>
      <c r="BR158" s="447">
        <v>0</v>
      </c>
      <c r="BS158" s="434">
        <v>5389.3184406740093</v>
      </c>
      <c r="BT158" s="434">
        <v>2216.8883417978345</v>
      </c>
      <c r="BU158" s="434">
        <v>734.8697933082542</v>
      </c>
      <c r="BV158" s="434">
        <v>340.06523829985628</v>
      </c>
      <c r="BW158" s="434">
        <v>3379.6397734363691</v>
      </c>
      <c r="BX158" s="434">
        <v>0</v>
      </c>
      <c r="BY158" s="435">
        <v>869.58186948227433</v>
      </c>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307" customFormat="true" ht="15" customHeight="true" x14ac:dyDescent="0.2">
      <c r="A159" s="1051"/>
      <c r="B159" s="378" t="s">
        <v>351</v>
      </c>
      <c r="C159" s="113">
        <v>10.718336991667494</v>
      </c>
      <c r="D159" s="112">
        <v>2.4522140770585175</v>
      </c>
      <c r="E159" s="112">
        <v>0.96489564761990909</v>
      </c>
      <c r="F159" s="112">
        <v>1.502930370324418E-3</v>
      </c>
      <c r="G159" s="111">
        <v>4.3218983261022869E-3</v>
      </c>
      <c r="H159" s="110">
        <v>0.48137504998323166</v>
      </c>
      <c r="I159" s="112">
        <v>0.75281517384576724</v>
      </c>
      <c r="J159" s="112">
        <v>3.2208267623208102E-3</v>
      </c>
      <c r="K159" s="112">
        <v>9.2686059137702427E-3</v>
      </c>
      <c r="L159" s="109">
        <v>0</v>
      </c>
      <c r="M159" s="113">
        <v>14.659632825247963</v>
      </c>
      <c r="N159" s="112">
        <v>6.2550621089936502</v>
      </c>
      <c r="O159" s="112">
        <v>3.3066130084179886</v>
      </c>
      <c r="P159" s="112">
        <v>1.1720824594810597</v>
      </c>
      <c r="Q159" s="111">
        <v>0</v>
      </c>
      <c r="R159" s="110">
        <v>6.9224217779198904E-2</v>
      </c>
      <c r="S159" s="112">
        <v>1.0556742256454303</v>
      </c>
      <c r="T159" s="112">
        <v>1.1043689418229767</v>
      </c>
      <c r="U159" s="112">
        <v>8.20747382101416</v>
      </c>
      <c r="V159" s="112">
        <v>0.24331447913657606</v>
      </c>
      <c r="W159" s="112">
        <v>4.8413645707881825</v>
      </c>
      <c r="X159" s="112">
        <v>13.606770903426458</v>
      </c>
      <c r="Y159" s="109">
        <v>3.8432817718076331</v>
      </c>
      <c r="Z159" s="437"/>
      <c r="AA159" s="437"/>
      <c r="AB159" s="437"/>
      <c r="AC159" s="437"/>
      <c r="AD159" s="437"/>
      <c r="AE159" s="437"/>
      <c r="AF159" s="437"/>
      <c r="AG159" s="437"/>
      <c r="AH159" s="437"/>
      <c r="AI159" s="437"/>
      <c r="AJ159" s="437"/>
      <c r="AK159" s="437"/>
      <c r="AL159" s="437"/>
      <c r="AM159" s="437"/>
      <c r="AN159" s="437"/>
      <c r="AO159" s="437"/>
      <c r="AP159" s="437"/>
      <c r="AQ159" s="437"/>
      <c r="AR159" s="437"/>
      <c r="AS159" s="437"/>
      <c r="AT159" s="437"/>
      <c r="AU159" s="437"/>
      <c r="AV159" s="437"/>
      <c r="AW159" s="437"/>
      <c r="AX159" s="437"/>
      <c r="AY159" s="437"/>
      <c r="AZ159" s="800"/>
      <c r="BA159" s="1039"/>
      <c r="BB159" s="583" t="s">
        <v>351</v>
      </c>
      <c r="BC159" s="447">
        <v>1351.5628515945752</v>
      </c>
      <c r="BD159" s="434">
        <v>308.69260427763658</v>
      </c>
      <c r="BE159" s="434">
        <v>121.76162739156439</v>
      </c>
      <c r="BF159" s="434">
        <v>0.18955349582090925</v>
      </c>
      <c r="BG159" s="451">
        <v>0.54512116445228809</v>
      </c>
      <c r="BH159" s="447">
        <v>28.244027592657488</v>
      </c>
      <c r="BI159" s="434">
        <v>44.25552969506407</v>
      </c>
      <c r="BJ159" s="434">
        <v>0.18955349582090925</v>
      </c>
      <c r="BK159" s="434">
        <v>0.54512116445228809</v>
      </c>
      <c r="BL159" s="451">
        <v>0</v>
      </c>
      <c r="BM159" s="447">
        <v>986.58282099858855</v>
      </c>
      <c r="BN159" s="434">
        <v>421.27166086564279</v>
      </c>
      <c r="BO159" s="434">
        <v>222.71573955810081</v>
      </c>
      <c r="BP159" s="434">
        <v>78.947304553722091</v>
      </c>
      <c r="BQ159" s="451">
        <v>0</v>
      </c>
      <c r="BR159" s="447">
        <v>1.0297511166832403</v>
      </c>
      <c r="BS159" s="434">
        <v>97.33629929703109</v>
      </c>
      <c r="BT159" s="434">
        <v>194.90980406486241</v>
      </c>
      <c r="BU159" s="434">
        <v>428.5373226550405</v>
      </c>
      <c r="BV159" s="434">
        <v>32.684296131540194</v>
      </c>
      <c r="BW159" s="434">
        <v>413.14487274890212</v>
      </c>
      <c r="BX159" s="434">
        <v>455.64547095626648</v>
      </c>
      <c r="BY159" s="435">
        <v>159.46394095372261</v>
      </c>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307" customFormat="true" ht="15" customHeight="true" x14ac:dyDescent="0.2">
      <c r="A160" s="1051"/>
      <c r="B160" s="378" t="s">
        <v>47</v>
      </c>
      <c r="C160" s="113">
        <v>0.12437131835283353</v>
      </c>
      <c r="D160" s="112">
        <v>8.9609894401010609E-2</v>
      </c>
      <c r="E160" s="112">
        <v>0.33255682241644385</v>
      </c>
      <c r="F160" s="112">
        <v>8.5327659734547624E-3</v>
      </c>
      <c r="G160" s="111">
        <v>1.9947223043549015E-3</v>
      </c>
      <c r="H160" s="110">
        <v>0.12503022487366205</v>
      </c>
      <c r="I160" s="112">
        <v>0</v>
      </c>
      <c r="J160" s="112">
        <v>1.8285984198982669E-2</v>
      </c>
      <c r="K160" s="112">
        <v>0</v>
      </c>
      <c r="L160" s="109">
        <v>4.286611126771046E-3</v>
      </c>
      <c r="M160" s="113">
        <v>4.7215794642852429E-2</v>
      </c>
      <c r="N160" s="112">
        <v>0.24424760431212855</v>
      </c>
      <c r="O160" s="112">
        <v>0</v>
      </c>
      <c r="P160" s="112">
        <v>0</v>
      </c>
      <c r="Q160" s="111">
        <v>0.62405830808349616</v>
      </c>
      <c r="R160" s="110">
        <v>8.9258242833151091E-2</v>
      </c>
      <c r="S160" s="112">
        <v>0</v>
      </c>
      <c r="T160" s="112">
        <v>4.1566031483413556E-2</v>
      </c>
      <c r="U160" s="112">
        <v>0</v>
      </c>
      <c r="V160" s="112">
        <v>0</v>
      </c>
      <c r="W160" s="112">
        <v>0.63029185985814584</v>
      </c>
      <c r="X160" s="112">
        <v>0</v>
      </c>
      <c r="Y160" s="109">
        <v>0.18814344125400168</v>
      </c>
      <c r="Z160" s="437"/>
      <c r="AA160" s="437"/>
      <c r="AB160" s="437"/>
      <c r="AC160" s="437"/>
      <c r="AD160" s="437"/>
      <c r="AE160" s="437"/>
      <c r="AF160" s="437"/>
      <c r="AG160" s="437"/>
      <c r="AH160" s="437"/>
      <c r="AI160" s="437"/>
      <c r="AJ160" s="437"/>
      <c r="AK160" s="437"/>
      <c r="AL160" s="437"/>
      <c r="AM160" s="437"/>
      <c r="AN160" s="437"/>
      <c r="AO160" s="437"/>
      <c r="AP160" s="437"/>
      <c r="AQ160" s="437"/>
      <c r="AR160" s="437"/>
      <c r="AS160" s="437"/>
      <c r="AT160" s="437"/>
      <c r="AU160" s="437"/>
      <c r="AV160" s="437"/>
      <c r="AW160" s="437"/>
      <c r="AX160" s="437"/>
      <c r="AY160" s="437"/>
      <c r="AZ160" s="800"/>
      <c r="BA160" s="1039"/>
      <c r="BB160" s="583" t="s">
        <v>47</v>
      </c>
      <c r="BC160" s="447">
        <v>15.682997634820691</v>
      </c>
      <c r="BD160" s="434">
        <v>11.28038205574328</v>
      </c>
      <c r="BE160" s="434">
        <v>41.965843661411689</v>
      </c>
      <c r="BF160" s="434">
        <v>1.0761746859509689</v>
      </c>
      <c r="BG160" s="451">
        <v>0.25159438359336372</v>
      </c>
      <c r="BH160" s="447">
        <v>7.3359787163270997</v>
      </c>
      <c r="BI160" s="434">
        <v>0</v>
      </c>
      <c r="BJ160" s="434">
        <v>1.0761746859509689</v>
      </c>
      <c r="BK160" s="434">
        <v>0</v>
      </c>
      <c r="BL160" s="451">
        <v>0.25159438359336372</v>
      </c>
      <c r="BM160" s="447">
        <v>3.1775892636415657</v>
      </c>
      <c r="BN160" s="434">
        <v>16.449811710595306</v>
      </c>
      <c r="BO160" s="434">
        <v>0</v>
      </c>
      <c r="BP160" s="434">
        <v>0</v>
      </c>
      <c r="BQ160" s="451">
        <v>41.965843661411689</v>
      </c>
      <c r="BR160" s="447">
        <v>1.3277690695443325</v>
      </c>
      <c r="BS160" s="434">
        <v>0</v>
      </c>
      <c r="BT160" s="434">
        <v>7.3359787163270997</v>
      </c>
      <c r="BU160" s="434">
        <v>0</v>
      </c>
      <c r="BV160" s="434">
        <v>0</v>
      </c>
      <c r="BW160" s="434">
        <v>53.786870711405371</v>
      </c>
      <c r="BX160" s="434">
        <v>0</v>
      </c>
      <c r="BY160" s="435">
        <v>7.8063739242431982</v>
      </c>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307" customFormat="true" ht="15" customHeight="true" x14ac:dyDescent="0.2">
      <c r="A161" s="1052"/>
      <c r="B161" s="379" t="s">
        <v>204</v>
      </c>
      <c r="C161" s="113">
        <v>0.22736263159553477</v>
      </c>
      <c r="D161" s="112">
        <v>0.40207370146794547</v>
      </c>
      <c r="E161" s="112">
        <v>0.28326886975929838</v>
      </c>
      <c r="F161" s="112">
        <v>7.7999992165526624E-2</v>
      </c>
      <c r="G161" s="111">
        <v>0.23121922626678598</v>
      </c>
      <c r="H161" s="110">
        <v>0.43560742173591493</v>
      </c>
      <c r="I161" s="112">
        <v>5.4684249061430455E-2</v>
      </c>
      <c r="J161" s="112">
        <v>6.8878518433549505E-3</v>
      </c>
      <c r="K161" s="112">
        <v>8.2241841821771203E-2</v>
      </c>
      <c r="L161" s="109">
        <v>0.48234745406286106</v>
      </c>
      <c r="M161" s="113">
        <v>0.24220337739903328</v>
      </c>
      <c r="N161" s="112">
        <v>0.57388593058178661</v>
      </c>
      <c r="O161" s="112">
        <v>0.13308563109485605</v>
      </c>
      <c r="P161" s="112">
        <v>0.33170462855754418</v>
      </c>
      <c r="Q161" s="111">
        <v>8.1022303816447788E-2</v>
      </c>
      <c r="R161" s="110">
        <v>1.3370845562889715</v>
      </c>
      <c r="S161" s="112">
        <v>0.39705282503787248</v>
      </c>
      <c r="T161" s="112">
        <v>9.4495009218639653E-2</v>
      </c>
      <c r="U161" s="112">
        <v>0.25352763012392121</v>
      </c>
      <c r="V161" s="112">
        <v>0.11257918904167494</v>
      </c>
      <c r="W161" s="112">
        <v>0.21817487773647359</v>
      </c>
      <c r="X161" s="112">
        <v>0.38368355557786787</v>
      </c>
      <c r="Y161" s="109">
        <v>0.50680707555642313</v>
      </c>
      <c r="Z161" s="437"/>
      <c r="AA161" s="437"/>
      <c r="AB161" s="437"/>
      <c r="AC161" s="437"/>
      <c r="AD161" s="437"/>
      <c r="AE161" s="437"/>
      <c r="AF161" s="437"/>
      <c r="AG161" s="437"/>
      <c r="AH161" s="437"/>
      <c r="AI161" s="437"/>
      <c r="AJ161" s="437"/>
      <c r="AK161" s="437"/>
      <c r="AL161" s="437"/>
      <c r="AM161" s="437"/>
      <c r="AN161" s="437"/>
      <c r="AO161" s="437"/>
      <c r="AP161" s="437"/>
      <c r="AQ161" s="437"/>
      <c r="AR161" s="437"/>
      <c r="AS161" s="437"/>
      <c r="AT161" s="437"/>
      <c r="AU161" s="437"/>
      <c r="AV161" s="437"/>
      <c r="AW161" s="437"/>
      <c r="AX161" s="437"/>
      <c r="AY161" s="437"/>
      <c r="AZ161" s="800"/>
      <c r="BA161" s="1039"/>
      <c r="BB161" s="583" t="s">
        <v>204</v>
      </c>
      <c r="BC161" s="447">
        <v>28.670015408565803</v>
      </c>
      <c r="BD161" s="434">
        <v>50.614332239120913</v>
      </c>
      <c r="BE161" s="434">
        <v>35.746123071795687</v>
      </c>
      <c r="BF161" s="434">
        <v>9.8375623255171973</v>
      </c>
      <c r="BG161" s="451">
        <v>29.163687888044134</v>
      </c>
      <c r="BH161" s="447">
        <v>25.558674134656844</v>
      </c>
      <c r="BI161" s="434">
        <v>3.2147072645034496</v>
      </c>
      <c r="BJ161" s="434">
        <v>0.40536684893404362</v>
      </c>
      <c r="BK161" s="434">
        <v>4.8369484038563826</v>
      </c>
      <c r="BL161" s="451">
        <v>28.310454761075334</v>
      </c>
      <c r="BM161" s="447">
        <v>16.300114346532567</v>
      </c>
      <c r="BN161" s="434">
        <v>38.650596094961912</v>
      </c>
      <c r="BO161" s="434">
        <v>8.9639352045096121</v>
      </c>
      <c r="BP161" s="434">
        <v>22.342443674318019</v>
      </c>
      <c r="BQ161" s="451">
        <v>5.4484801996955703</v>
      </c>
      <c r="BR161" s="447">
        <v>19.889922329352999</v>
      </c>
      <c r="BS161" s="434">
        <v>36.609449843287805</v>
      </c>
      <c r="BT161" s="434">
        <v>16.677401033670783</v>
      </c>
      <c r="BU161" s="434">
        <v>13.237453350653233</v>
      </c>
      <c r="BV161" s="434">
        <v>15.122698681739156</v>
      </c>
      <c r="BW161" s="434">
        <v>18.61826986616876</v>
      </c>
      <c r="BX161" s="434">
        <v>12.848285285337488</v>
      </c>
      <c r="BY161" s="435">
        <v>21.028240542833515</v>
      </c>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370" customFormat="true" ht="15" customHeight="true" x14ac:dyDescent="0.2">
      <c r="A162" s="18"/>
      <c r="B162" s="17"/>
      <c r="C162" s="94"/>
      <c r="D162" s="96"/>
      <c r="E162" s="96"/>
      <c r="F162" s="96"/>
      <c r="G162" s="95"/>
      <c r="H162" s="93"/>
      <c r="I162" s="96"/>
      <c r="J162" s="96"/>
      <c r="K162" s="96"/>
      <c r="L162" s="92"/>
      <c r="M162" s="94"/>
      <c r="N162" s="96"/>
      <c r="O162" s="96"/>
      <c r="P162" s="96"/>
      <c r="Q162" s="95"/>
      <c r="R162" s="93"/>
      <c r="S162" s="96"/>
      <c r="T162" s="96"/>
      <c r="U162" s="96"/>
      <c r="V162" s="96"/>
      <c r="W162" s="96"/>
      <c r="X162" s="96"/>
      <c r="Y162" s="92"/>
      <c r="Z162" s="774"/>
      <c r="AA162" s="774"/>
      <c r="AB162" s="774"/>
      <c r="AC162" s="774"/>
      <c r="AD162" s="774"/>
      <c r="AE162" s="774"/>
      <c r="AF162" s="774"/>
      <c r="AG162" s="774"/>
      <c r="AH162" s="774"/>
      <c r="AI162" s="774"/>
      <c r="AJ162" s="774"/>
      <c r="AK162" s="774"/>
      <c r="AL162" s="774"/>
      <c r="AM162" s="774"/>
      <c r="AN162" s="774"/>
      <c r="AO162" s="774"/>
      <c r="AP162" s="774"/>
      <c r="AQ162" s="774"/>
      <c r="AR162" s="774"/>
      <c r="AS162" s="774"/>
      <c r="AT162" s="774"/>
      <c r="AU162" s="774"/>
      <c r="AV162" s="774"/>
      <c r="AW162" s="774"/>
      <c r="AX162" s="774"/>
      <c r="AY162" s="774"/>
      <c r="AZ162" s="343"/>
      <c r="BA162" s="1040"/>
      <c r="BB162" s="583" t="s">
        <v>191</v>
      </c>
      <c r="BC162" s="447">
        <v>12609.818600080303</v>
      </c>
      <c r="BD162" s="434">
        <v>12588.322005227204</v>
      </c>
      <c r="BE162" s="434">
        <v>12619.149821217625</v>
      </c>
      <c r="BF162" s="434">
        <v>12612.260658488976</v>
      </c>
      <c r="BG162" s="451">
        <v>12613.00297510485</v>
      </c>
      <c r="BH162" s="447">
        <v>5867.36425031612</v>
      </c>
      <c r="BI162" s="434">
        <v>5878.6713170224848</v>
      </c>
      <c r="BJ162" s="434">
        <v>5885.2434424111625</v>
      </c>
      <c r="BK162" s="434">
        <v>5881.3716919651197</v>
      </c>
      <c r="BL162" s="451">
        <v>5869.3073888155786</v>
      </c>
      <c r="BM162" s="447">
        <v>6729.9285920682732</v>
      </c>
      <c r="BN162" s="434">
        <v>6734.8917328883135</v>
      </c>
      <c r="BO162" s="434">
        <v>6735.4643253114355</v>
      </c>
      <c r="BP162" s="434">
        <v>6735.64423007201</v>
      </c>
      <c r="BQ162" s="451">
        <v>6724.667089248469</v>
      </c>
      <c r="BR162" s="447">
        <v>1487.5590504580159</v>
      </c>
      <c r="BS162" s="434">
        <v>9220.2970322137498</v>
      </c>
      <c r="BT162" s="434">
        <v>17648.975508413492</v>
      </c>
      <c r="BU162" s="434">
        <v>5221.3059950045399</v>
      </c>
      <c r="BV162" s="434">
        <v>13432.943344565207</v>
      </c>
      <c r="BW162" s="434">
        <v>8533.6451471086275</v>
      </c>
      <c r="BX162" s="434">
        <v>3348.6671759978394</v>
      </c>
      <c r="BY162" s="435">
        <v>4149.160806357454</v>
      </c>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370" customFormat="true" ht="15" customHeight="true" x14ac:dyDescent="0.2">
      <c r="A163" s="24"/>
      <c r="B163" s="20"/>
      <c r="C163" s="94"/>
      <c r="D163" s="96"/>
      <c r="E163" s="96"/>
      <c r="F163" s="96"/>
      <c r="G163" s="95"/>
      <c r="H163" s="93"/>
      <c r="I163" s="96"/>
      <c r="J163" s="96"/>
      <c r="K163" s="96"/>
      <c r="L163" s="92"/>
      <c r="M163" s="94"/>
      <c r="N163" s="96"/>
      <c r="O163" s="96"/>
      <c r="P163" s="96"/>
      <c r="Q163" s="95"/>
      <c r="R163" s="93"/>
      <c r="S163" s="96"/>
      <c r="T163" s="96"/>
      <c r="U163" s="96"/>
      <c r="V163" s="96"/>
      <c r="W163" s="96"/>
      <c r="X163" s="96"/>
      <c r="Y163" s="92"/>
      <c r="Z163" s="774"/>
      <c r="AA163" s="774"/>
      <c r="AB163" s="774"/>
      <c r="AC163" s="774"/>
      <c r="AD163" s="774"/>
      <c r="AE163" s="774"/>
      <c r="AF163" s="774"/>
      <c r="AG163" s="774"/>
      <c r="AH163" s="774"/>
      <c r="AI163" s="774"/>
      <c r="AJ163" s="774"/>
      <c r="AK163" s="774"/>
      <c r="AL163" s="774"/>
      <c r="AM163" s="774"/>
      <c r="AN163" s="774"/>
      <c r="AO163" s="774"/>
      <c r="AP163" s="774"/>
      <c r="AQ163" s="774"/>
      <c r="AR163" s="774"/>
      <c r="AS163" s="774"/>
      <c r="AT163" s="774"/>
      <c r="AU163" s="774"/>
      <c r="AV163" s="774"/>
      <c r="AW163" s="774"/>
      <c r="AX163" s="774"/>
      <c r="AY163" s="774"/>
      <c r="AZ163" s="343"/>
      <c r="BA163" s="802"/>
      <c r="BB163" s="583"/>
      <c r="BC163" s="447"/>
      <c r="BD163" s="434"/>
      <c r="BE163" s="434"/>
      <c r="BF163" s="434"/>
      <c r="BG163" s="451"/>
      <c r="BH163" s="447"/>
      <c r="BI163" s="434"/>
      <c r="BJ163" s="434"/>
      <c r="BK163" s="434"/>
      <c r="BL163" s="451"/>
      <c r="BM163" s="447"/>
      <c r="BN163" s="434"/>
      <c r="BO163" s="434"/>
      <c r="BP163" s="434"/>
      <c r="BQ163" s="451"/>
      <c r="BR163" s="447"/>
      <c r="BS163" s="434"/>
      <c r="BT163" s="434"/>
      <c r="BU163" s="434"/>
      <c r="BV163" s="434"/>
      <c r="BW163" s="434"/>
      <c r="BX163" s="434"/>
      <c r="BY163" s="435"/>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370" customFormat="true" ht="15" customHeight="true" x14ac:dyDescent="0.2">
      <c r="A164" s="24"/>
      <c r="B164" s="20"/>
      <c r="C164" s="94"/>
      <c r="D164" s="96"/>
      <c r="E164" s="96"/>
      <c r="F164" s="96"/>
      <c r="G164" s="95"/>
      <c r="H164" s="93"/>
      <c r="I164" s="96"/>
      <c r="J164" s="96"/>
      <c r="K164" s="96"/>
      <c r="L164" s="92"/>
      <c r="M164" s="94"/>
      <c r="N164" s="96"/>
      <c r="O164" s="96"/>
      <c r="P164" s="96"/>
      <c r="Q164" s="95"/>
      <c r="R164" s="93"/>
      <c r="S164" s="96"/>
      <c r="T164" s="96"/>
      <c r="U164" s="96"/>
      <c r="V164" s="96"/>
      <c r="W164" s="96"/>
      <c r="X164" s="96"/>
      <c r="Y164" s="92"/>
      <c r="Z164" s="774"/>
      <c r="AA164" s="774"/>
      <c r="AB164" s="774"/>
      <c r="AC164" s="774"/>
      <c r="AD164" s="774"/>
      <c r="AE164" s="774"/>
      <c r="AF164" s="774"/>
      <c r="AG164" s="774"/>
      <c r="AH164" s="774"/>
      <c r="AI164" s="774"/>
      <c r="AJ164" s="774"/>
      <c r="AK164" s="774"/>
      <c r="AL164" s="774"/>
      <c r="AM164" s="774"/>
      <c r="AN164" s="774"/>
      <c r="AO164" s="774"/>
      <c r="AP164" s="774"/>
      <c r="AQ164" s="774"/>
      <c r="AR164" s="774"/>
      <c r="AS164" s="774"/>
      <c r="AT164" s="774"/>
      <c r="AU164" s="774"/>
      <c r="AV164" s="774"/>
      <c r="AW164" s="774"/>
      <c r="AX164" s="774"/>
      <c r="AY164" s="774"/>
      <c r="AZ164" s="343"/>
      <c r="BA164" s="802"/>
      <c r="BB164" s="583"/>
      <c r="BC164" s="447"/>
      <c r="BD164" s="434"/>
      <c r="BE164" s="434"/>
      <c r="BF164" s="434"/>
      <c r="BG164" s="451"/>
      <c r="BH164" s="447"/>
      <c r="BI164" s="434"/>
      <c r="BJ164" s="434"/>
      <c r="BK164" s="434"/>
      <c r="BL164" s="451"/>
      <c r="BM164" s="447"/>
      <c r="BN164" s="434"/>
      <c r="BO164" s="434"/>
      <c r="BP164" s="434"/>
      <c r="BQ164" s="451"/>
      <c r="BR164" s="447"/>
      <c r="BS164" s="434"/>
      <c r="BT164" s="434"/>
      <c r="BU164" s="434"/>
      <c r="BV164" s="434"/>
      <c r="BW164" s="434"/>
      <c r="BX164" s="434"/>
      <c r="BY164" s="435"/>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370" customFormat="true" ht="15" customHeight="true" x14ac:dyDescent="0.2">
      <c r="A165" s="24"/>
      <c r="B165" s="20"/>
      <c r="C165" s="94"/>
      <c r="D165" s="96"/>
      <c r="E165" s="96"/>
      <c r="F165" s="96"/>
      <c r="G165" s="95"/>
      <c r="H165" s="93"/>
      <c r="I165" s="96"/>
      <c r="J165" s="96"/>
      <c r="K165" s="96"/>
      <c r="L165" s="92"/>
      <c r="M165" s="94"/>
      <c r="N165" s="96"/>
      <c r="O165" s="96"/>
      <c r="P165" s="96"/>
      <c r="Q165" s="95"/>
      <c r="R165" s="93"/>
      <c r="S165" s="96"/>
      <c r="T165" s="96"/>
      <c r="U165" s="96"/>
      <c r="V165" s="96"/>
      <c r="W165" s="96"/>
      <c r="X165" s="96"/>
      <c r="Y165" s="92"/>
      <c r="Z165" s="774"/>
      <c r="AA165" s="774"/>
      <c r="AB165" s="774"/>
      <c r="AC165" s="774"/>
      <c r="AD165" s="774"/>
      <c r="AE165" s="774"/>
      <c r="AF165" s="774"/>
      <c r="AG165" s="774"/>
      <c r="AH165" s="774"/>
      <c r="AI165" s="774"/>
      <c r="AJ165" s="774"/>
      <c r="AK165" s="774"/>
      <c r="AL165" s="774"/>
      <c r="AM165" s="774"/>
      <c r="AN165" s="774"/>
      <c r="AO165" s="774"/>
      <c r="AP165" s="774"/>
      <c r="AQ165" s="774"/>
      <c r="AR165" s="774"/>
      <c r="AS165" s="774"/>
      <c r="AT165" s="774"/>
      <c r="AU165" s="774"/>
      <c r="AV165" s="774"/>
      <c r="AW165" s="774"/>
      <c r="AX165" s="774"/>
      <c r="AY165" s="774"/>
      <c r="AZ165" s="343"/>
      <c r="BA165" s="802"/>
      <c r="BB165" s="583"/>
      <c r="BC165" s="447"/>
      <c r="BD165" s="434"/>
      <c r="BE165" s="434"/>
      <c r="BF165" s="434"/>
      <c r="BG165" s="451"/>
      <c r="BH165" s="447"/>
      <c r="BI165" s="434"/>
      <c r="BJ165" s="434"/>
      <c r="BK165" s="434"/>
      <c r="BL165" s="451"/>
      <c r="BM165" s="447"/>
      <c r="BN165" s="434"/>
      <c r="BO165" s="434"/>
      <c r="BP165" s="434"/>
      <c r="BQ165" s="451"/>
      <c r="BR165" s="447"/>
      <c r="BS165" s="434"/>
      <c r="BT165" s="434"/>
      <c r="BU165" s="434"/>
      <c r="BV165" s="434"/>
      <c r="BW165" s="434"/>
      <c r="BX165" s="434"/>
      <c r="BY165" s="435"/>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370" customFormat="true" ht="15" customHeight="true" x14ac:dyDescent="0.2">
      <c r="A166" s="24"/>
      <c r="B166" s="20"/>
      <c r="C166" s="94"/>
      <c r="D166" s="96"/>
      <c r="E166" s="96"/>
      <c r="F166" s="96"/>
      <c r="G166" s="95"/>
      <c r="H166" s="93"/>
      <c r="I166" s="96"/>
      <c r="J166" s="96"/>
      <c r="K166" s="96"/>
      <c r="L166" s="92"/>
      <c r="M166" s="94"/>
      <c r="N166" s="96"/>
      <c r="O166" s="96"/>
      <c r="P166" s="96"/>
      <c r="Q166" s="95"/>
      <c r="R166" s="93"/>
      <c r="S166" s="96"/>
      <c r="T166" s="96"/>
      <c r="U166" s="96"/>
      <c r="V166" s="96"/>
      <c r="W166" s="96"/>
      <c r="X166" s="96"/>
      <c r="Y166" s="92"/>
      <c r="Z166" s="774"/>
      <c r="AA166" s="774"/>
      <c r="AB166" s="774"/>
      <c r="AC166" s="774"/>
      <c r="AD166" s="774"/>
      <c r="AE166" s="774"/>
      <c r="AF166" s="774"/>
      <c r="AG166" s="774"/>
      <c r="AH166" s="774"/>
      <c r="AI166" s="774"/>
      <c r="AJ166" s="774"/>
      <c r="AK166" s="774"/>
      <c r="AL166" s="774"/>
      <c r="AM166" s="774"/>
      <c r="AN166" s="774"/>
      <c r="AO166" s="774"/>
      <c r="AP166" s="774"/>
      <c r="AQ166" s="774"/>
      <c r="AR166" s="774"/>
      <c r="AS166" s="774"/>
      <c r="AT166" s="774"/>
      <c r="AU166" s="774"/>
      <c r="AV166" s="774"/>
      <c r="AW166" s="774"/>
      <c r="AX166" s="774"/>
      <c r="AY166" s="774"/>
      <c r="AZ166" s="343"/>
      <c r="BA166" s="802"/>
      <c r="BB166" s="583"/>
      <c r="BC166" s="447"/>
      <c r="BD166" s="434"/>
      <c r="BE166" s="434"/>
      <c r="BF166" s="434"/>
      <c r="BG166" s="451"/>
      <c r="BH166" s="447"/>
      <c r="BI166" s="434"/>
      <c r="BJ166" s="434"/>
      <c r="BK166" s="434"/>
      <c r="BL166" s="451"/>
      <c r="BM166" s="447"/>
      <c r="BN166" s="434"/>
      <c r="BO166" s="434"/>
      <c r="BP166" s="434"/>
      <c r="BQ166" s="451"/>
      <c r="BR166" s="447"/>
      <c r="BS166" s="434"/>
      <c r="BT166" s="434"/>
      <c r="BU166" s="434"/>
      <c r="BV166" s="434"/>
      <c r="BW166" s="434"/>
      <c r="BX166" s="434"/>
      <c r="BY166" s="435"/>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70" customFormat="true" ht="15" customHeight="true" x14ac:dyDescent="0.2">
      <c r="A167" s="24"/>
      <c r="B167" s="20"/>
      <c r="C167" s="94"/>
      <c r="D167" s="96"/>
      <c r="E167" s="96"/>
      <c r="F167" s="96"/>
      <c r="G167" s="95"/>
      <c r="H167" s="93"/>
      <c r="I167" s="96"/>
      <c r="J167" s="96"/>
      <c r="K167" s="96"/>
      <c r="L167" s="92"/>
      <c r="M167" s="94"/>
      <c r="N167" s="96"/>
      <c r="O167" s="96"/>
      <c r="P167" s="96"/>
      <c r="Q167" s="95"/>
      <c r="R167" s="93"/>
      <c r="S167" s="96"/>
      <c r="T167" s="96"/>
      <c r="U167" s="96"/>
      <c r="V167" s="96"/>
      <c r="W167" s="96"/>
      <c r="X167" s="96"/>
      <c r="Y167" s="92"/>
      <c r="Z167" s="774"/>
      <c r="AA167" s="774"/>
      <c r="AB167" s="774"/>
      <c r="AC167" s="774"/>
      <c r="AD167" s="774"/>
      <c r="AE167" s="774"/>
      <c r="AF167" s="774"/>
      <c r="AG167" s="774"/>
      <c r="AH167" s="774"/>
      <c r="AI167" s="774"/>
      <c r="AJ167" s="774"/>
      <c r="AK167" s="774"/>
      <c r="AL167" s="774"/>
      <c r="AM167" s="774"/>
      <c r="AN167" s="774"/>
      <c r="AO167" s="774"/>
      <c r="AP167" s="774"/>
      <c r="AQ167" s="774"/>
      <c r="AR167" s="774"/>
      <c r="AS167" s="774"/>
      <c r="AT167" s="774"/>
      <c r="AU167" s="774"/>
      <c r="AV167" s="774"/>
      <c r="AW167" s="774"/>
      <c r="AX167" s="774"/>
      <c r="AY167" s="774"/>
      <c r="AZ167" s="343"/>
      <c r="BA167" s="802"/>
      <c r="BB167" s="583"/>
      <c r="BC167" s="447"/>
      <c r="BD167" s="434"/>
      <c r="BE167" s="434"/>
      <c r="BF167" s="434"/>
      <c r="BG167" s="451"/>
      <c r="BH167" s="447"/>
      <c r="BI167" s="434"/>
      <c r="BJ167" s="434"/>
      <c r="BK167" s="434"/>
      <c r="BL167" s="451"/>
      <c r="BM167" s="447"/>
      <c r="BN167" s="434"/>
      <c r="BO167" s="434"/>
      <c r="BP167" s="434"/>
      <c r="BQ167" s="451"/>
      <c r="BR167" s="447"/>
      <c r="BS167" s="434"/>
      <c r="BT167" s="434"/>
      <c r="BU167" s="434"/>
      <c r="BV167" s="434"/>
      <c r="BW167" s="434"/>
      <c r="BX167" s="434"/>
      <c r="BY167" s="435"/>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307" customFormat="true" ht="15" customHeight="true" x14ac:dyDescent="0.2">
      <c r="A168" s="158"/>
      <c r="B168" s="129"/>
      <c r="C168" s="79"/>
      <c r="D168" s="150"/>
      <c r="E168" s="150"/>
      <c r="F168" s="150"/>
      <c r="G168" s="139"/>
      <c r="H168" s="78"/>
      <c r="I168" s="150"/>
      <c r="J168" s="150"/>
      <c r="K168" s="150"/>
      <c r="L168" s="145"/>
      <c r="M168" s="79"/>
      <c r="N168" s="150"/>
      <c r="O168" s="150"/>
      <c r="P168" s="150"/>
      <c r="Q168" s="139"/>
      <c r="R168" s="78"/>
      <c r="S168" s="150"/>
      <c r="T168" s="150"/>
      <c r="U168" s="150"/>
      <c r="V168" s="150"/>
      <c r="W168" s="150"/>
      <c r="X168" s="150"/>
      <c r="Y168" s="145"/>
      <c r="Z168" s="437"/>
      <c r="AA168" s="437"/>
      <c r="AB168" s="437"/>
      <c r="AC168" s="437"/>
      <c r="AD168" s="437"/>
      <c r="AE168" s="437"/>
      <c r="AF168" s="437"/>
      <c r="AG168" s="437"/>
      <c r="AH168" s="437"/>
      <c r="AI168" s="437"/>
      <c r="AJ168" s="437"/>
      <c r="AK168" s="437"/>
      <c r="AL168" s="437"/>
      <c r="AM168" s="437"/>
      <c r="AN168" s="437"/>
      <c r="AO168" s="437"/>
      <c r="AP168" s="437"/>
      <c r="AQ168" s="437"/>
      <c r="AR168" s="437"/>
      <c r="AS168" s="437"/>
      <c r="AT168" s="437"/>
      <c r="AU168" s="437"/>
      <c r="AV168" s="437"/>
      <c r="AW168" s="437"/>
      <c r="AX168" s="437"/>
      <c r="AY168" s="437"/>
      <c r="AZ168" s="800"/>
      <c r="BA168" s="802"/>
      <c r="BB168" s="583"/>
      <c r="BC168" s="447"/>
      <c r="BD168" s="434"/>
      <c r="BE168" s="434"/>
      <c r="BF168" s="434"/>
      <c r="BG168" s="451"/>
      <c r="BH168" s="447"/>
      <c r="BI168" s="434"/>
      <c r="BJ168" s="434"/>
      <c r="BK168" s="434"/>
      <c r="BL168" s="451"/>
      <c r="BM168" s="447"/>
      <c r="BN168" s="434"/>
      <c r="BO168" s="434"/>
      <c r="BP168" s="434"/>
      <c r="BQ168" s="451"/>
      <c r="BR168" s="447"/>
      <c r="BS168" s="434"/>
      <c r="BT168" s="434"/>
      <c r="BU168" s="434"/>
      <c r="BV168" s="434"/>
      <c r="BW168" s="434"/>
      <c r="BX168" s="434"/>
      <c r="BY168" s="435"/>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307" customFormat="true" ht="15" customHeight="true" x14ac:dyDescent="0.2">
      <c r="A169" s="136"/>
      <c r="B169" s="130"/>
      <c r="C169" s="148"/>
      <c r="D169" s="147"/>
      <c r="E169" s="147"/>
      <c r="F169" s="147"/>
      <c r="G169" s="137"/>
      <c r="H169" s="140"/>
      <c r="I169" s="147"/>
      <c r="J169" s="147"/>
      <c r="K169" s="147"/>
      <c r="L169" s="143"/>
      <c r="M169" s="148"/>
      <c r="N169" s="147"/>
      <c r="O169" s="147"/>
      <c r="P169" s="147"/>
      <c r="Q169" s="137"/>
      <c r="R169" s="140"/>
      <c r="S169" s="147"/>
      <c r="T169" s="147"/>
      <c r="U169" s="147"/>
      <c r="V169" s="147"/>
      <c r="W169" s="147"/>
      <c r="X169" s="147"/>
      <c r="Y169" s="143"/>
      <c r="Z169" s="437"/>
      <c r="AA169" s="437"/>
      <c r="AB169" s="437"/>
      <c r="AC169" s="437"/>
      <c r="AD169" s="437"/>
      <c r="AE169" s="437"/>
      <c r="AF169" s="437"/>
      <c r="AG169" s="437"/>
      <c r="AH169" s="437"/>
      <c r="AI169" s="437"/>
      <c r="AJ169" s="437"/>
      <c r="AK169" s="437"/>
      <c r="AL169" s="437"/>
      <c r="AM169" s="437"/>
      <c r="AN169" s="437"/>
      <c r="AO169" s="437"/>
      <c r="AP169" s="437"/>
      <c r="AQ169" s="437"/>
      <c r="AR169" s="437"/>
      <c r="AS169" s="437"/>
      <c r="AT169" s="437"/>
      <c r="AU169" s="437"/>
      <c r="AV169" s="437"/>
      <c r="AW169" s="437"/>
      <c r="AX169" s="437"/>
      <c r="AY169" s="437"/>
      <c r="AZ169" s="800"/>
      <c r="BA169" s="802"/>
      <c r="BB169" s="583"/>
      <c r="BC169" s="447"/>
      <c r="BD169" s="434"/>
      <c r="BE169" s="434"/>
      <c r="BF169" s="434"/>
      <c r="BG169" s="451"/>
      <c r="BH169" s="447"/>
      <c r="BI169" s="434"/>
      <c r="BJ169" s="434"/>
      <c r="BK169" s="434"/>
      <c r="BL169" s="451"/>
      <c r="BM169" s="447"/>
      <c r="BN169" s="434"/>
      <c r="BO169" s="434"/>
      <c r="BP169" s="434"/>
      <c r="BQ169" s="451"/>
      <c r="BR169" s="447"/>
      <c r="BS169" s="434"/>
      <c r="BT169" s="434"/>
      <c r="BU169" s="434"/>
      <c r="BV169" s="434"/>
      <c r="BW169" s="434"/>
      <c r="BX169" s="434"/>
      <c r="BY169" s="435"/>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307" customFormat="true" ht="15" customHeight="true" x14ac:dyDescent="0.2">
      <c r="A170" s="136"/>
      <c r="B170" s="130"/>
      <c r="C170" s="148"/>
      <c r="D170" s="147"/>
      <c r="E170" s="147"/>
      <c r="F170" s="147"/>
      <c r="G170" s="137"/>
      <c r="H170" s="140"/>
      <c r="I170" s="147"/>
      <c r="J170" s="147"/>
      <c r="K170" s="147"/>
      <c r="L170" s="143"/>
      <c r="M170" s="148"/>
      <c r="N170" s="147"/>
      <c r="O170" s="147"/>
      <c r="P170" s="147"/>
      <c r="Q170" s="137"/>
      <c r="R170" s="140"/>
      <c r="S170" s="147"/>
      <c r="T170" s="147"/>
      <c r="U170" s="147"/>
      <c r="V170" s="147"/>
      <c r="W170" s="147"/>
      <c r="X170" s="147"/>
      <c r="Y170" s="143"/>
      <c r="Z170" s="437"/>
      <c r="AA170" s="437"/>
      <c r="AB170" s="437"/>
      <c r="AC170" s="437"/>
      <c r="AD170" s="437"/>
      <c r="AE170" s="437"/>
      <c r="AF170" s="437"/>
      <c r="AG170" s="437"/>
      <c r="AH170" s="437"/>
      <c r="AI170" s="437"/>
      <c r="AJ170" s="437"/>
      <c r="AK170" s="437"/>
      <c r="AL170" s="437"/>
      <c r="AM170" s="437"/>
      <c r="AN170" s="437"/>
      <c r="AO170" s="437"/>
      <c r="AP170" s="437"/>
      <c r="AQ170" s="437"/>
      <c r="AR170" s="437"/>
      <c r="AS170" s="437"/>
      <c r="AT170" s="437"/>
      <c r="AU170" s="437"/>
      <c r="AV170" s="437"/>
      <c r="AW170" s="437"/>
      <c r="AX170" s="437"/>
      <c r="AY170" s="437"/>
      <c r="AZ170" s="800"/>
      <c r="BA170" s="802"/>
      <c r="BB170" s="583"/>
      <c r="BC170" s="447"/>
      <c r="BD170" s="434"/>
      <c r="BE170" s="434"/>
      <c r="BF170" s="434"/>
      <c r="BG170" s="451"/>
      <c r="BH170" s="447"/>
      <c r="BI170" s="434"/>
      <c r="BJ170" s="434"/>
      <c r="BK170" s="434"/>
      <c r="BL170" s="451"/>
      <c r="BM170" s="447"/>
      <c r="BN170" s="434"/>
      <c r="BO170" s="434"/>
      <c r="BP170" s="434"/>
      <c r="BQ170" s="451"/>
      <c r="BR170" s="447"/>
      <c r="BS170" s="434"/>
      <c r="BT170" s="434"/>
      <c r="BU170" s="434"/>
      <c r="BV170" s="434"/>
      <c r="BW170" s="434"/>
      <c r="BX170" s="434"/>
      <c r="BY170" s="435"/>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307" customFormat="true" ht="15" customHeight="true" x14ac:dyDescent="0.2">
      <c r="A171" s="136"/>
      <c r="B171" s="130"/>
      <c r="C171" s="101"/>
      <c r="D171" s="100"/>
      <c r="E171" s="100"/>
      <c r="F171" s="100"/>
      <c r="G171" s="99"/>
      <c r="H171" s="98"/>
      <c r="I171" s="100"/>
      <c r="J171" s="100"/>
      <c r="K171" s="100"/>
      <c r="L171" s="97"/>
      <c r="M171" s="101"/>
      <c r="N171" s="100"/>
      <c r="O171" s="100"/>
      <c r="P171" s="100"/>
      <c r="Q171" s="99"/>
      <c r="R171" s="98"/>
      <c r="S171" s="100"/>
      <c r="T171" s="100"/>
      <c r="U171" s="100"/>
      <c r="V171" s="100"/>
      <c r="W171" s="100"/>
      <c r="X171" s="100"/>
      <c r="Y171" s="97"/>
      <c r="Z171" s="437"/>
      <c r="AA171" s="437"/>
      <c r="AB171" s="437"/>
      <c r="AC171" s="437"/>
      <c r="AD171" s="437"/>
      <c r="AE171" s="437"/>
      <c r="AF171" s="437"/>
      <c r="AG171" s="437"/>
      <c r="AH171" s="437"/>
      <c r="AI171" s="437"/>
      <c r="AJ171" s="437"/>
      <c r="AK171" s="437"/>
      <c r="AL171" s="437"/>
      <c r="AM171" s="437"/>
      <c r="AN171" s="437"/>
      <c r="AO171" s="437"/>
      <c r="AP171" s="437"/>
      <c r="AQ171" s="437"/>
      <c r="AR171" s="437"/>
      <c r="AS171" s="437"/>
      <c r="AT171" s="437"/>
      <c r="AU171" s="437"/>
      <c r="AV171" s="437"/>
      <c r="AW171" s="437"/>
      <c r="AX171" s="437"/>
      <c r="AY171" s="437"/>
      <c r="AZ171" s="800"/>
      <c r="BA171" s="802"/>
      <c r="BB171" s="583"/>
      <c r="BC171" s="447"/>
      <c r="BD171" s="434"/>
      <c r="BE171" s="434"/>
      <c r="BF171" s="434"/>
      <c r="BG171" s="451"/>
      <c r="BH171" s="447"/>
      <c r="BI171" s="434"/>
      <c r="BJ171" s="434"/>
      <c r="BK171" s="434"/>
      <c r="BL171" s="451"/>
      <c r="BM171" s="447"/>
      <c r="BN171" s="434"/>
      <c r="BO171" s="434"/>
      <c r="BP171" s="434"/>
      <c r="BQ171" s="451"/>
      <c r="BR171" s="447"/>
      <c r="BS171" s="434"/>
      <c r="BT171" s="434"/>
      <c r="BU171" s="434"/>
      <c r="BV171" s="434"/>
      <c r="BW171" s="434"/>
      <c r="BX171" s="434"/>
      <c r="BY171" s="435"/>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307" customFormat="true" ht="15" customHeight="true" x14ac:dyDescent="0.2">
      <c r="A172" s="136"/>
      <c r="B172" s="130"/>
      <c r="C172" s="101"/>
      <c r="D172" s="100"/>
      <c r="E172" s="100"/>
      <c r="F172" s="100"/>
      <c r="G172" s="99"/>
      <c r="H172" s="98"/>
      <c r="I172" s="100"/>
      <c r="J172" s="100"/>
      <c r="K172" s="100"/>
      <c r="L172" s="97"/>
      <c r="M172" s="101"/>
      <c r="N172" s="100"/>
      <c r="O172" s="100"/>
      <c r="P172" s="100"/>
      <c r="Q172" s="99"/>
      <c r="R172" s="98"/>
      <c r="S172" s="100"/>
      <c r="T172" s="100"/>
      <c r="U172" s="100"/>
      <c r="V172" s="100"/>
      <c r="W172" s="100"/>
      <c r="X172" s="100"/>
      <c r="Y172" s="97"/>
      <c r="Z172" s="437"/>
      <c r="AA172" s="437"/>
      <c r="AB172" s="437"/>
      <c r="AC172" s="437"/>
      <c r="AD172" s="437"/>
      <c r="AE172" s="437"/>
      <c r="AF172" s="437"/>
      <c r="AG172" s="437"/>
      <c r="AH172" s="437"/>
      <c r="AI172" s="437"/>
      <c r="AJ172" s="437"/>
      <c r="AK172" s="437"/>
      <c r="AL172" s="437"/>
      <c r="AM172" s="437"/>
      <c r="AN172" s="437"/>
      <c r="AO172" s="437"/>
      <c r="AP172" s="437"/>
      <c r="AQ172" s="437"/>
      <c r="AR172" s="437"/>
      <c r="AS172" s="437"/>
      <c r="AT172" s="437"/>
      <c r="AU172" s="437"/>
      <c r="AV172" s="437"/>
      <c r="AW172" s="437"/>
      <c r="AX172" s="437"/>
      <c r="AY172" s="437"/>
      <c r="AZ172" s="800"/>
      <c r="BA172" s="802"/>
      <c r="BB172" s="583"/>
      <c r="BC172" s="447"/>
      <c r="BD172" s="434"/>
      <c r="BE172" s="434"/>
      <c r="BF172" s="434"/>
      <c r="BG172" s="451"/>
      <c r="BH172" s="447"/>
      <c r="BI172" s="434"/>
      <c r="BJ172" s="434"/>
      <c r="BK172" s="434"/>
      <c r="BL172" s="451"/>
      <c r="BM172" s="447"/>
      <c r="BN172" s="434"/>
      <c r="BO172" s="434"/>
      <c r="BP172" s="434"/>
      <c r="BQ172" s="451"/>
      <c r="BR172" s="447"/>
      <c r="BS172" s="434"/>
      <c r="BT172" s="434"/>
      <c r="BU172" s="434"/>
      <c r="BV172" s="434"/>
      <c r="BW172" s="434"/>
      <c r="BX172" s="434"/>
      <c r="BY172" s="435"/>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307" customFormat="true" ht="15" customHeight="true" x14ac:dyDescent="0.2">
      <c r="A173" s="136"/>
      <c r="B173" s="130"/>
      <c r="C173" s="101"/>
      <c r="D173" s="100"/>
      <c r="E173" s="100"/>
      <c r="F173" s="100"/>
      <c r="G173" s="99"/>
      <c r="H173" s="98"/>
      <c r="I173" s="100"/>
      <c r="J173" s="100"/>
      <c r="K173" s="100"/>
      <c r="L173" s="97"/>
      <c r="M173" s="101"/>
      <c r="N173" s="100"/>
      <c r="O173" s="100"/>
      <c r="P173" s="100"/>
      <c r="Q173" s="99"/>
      <c r="R173" s="98"/>
      <c r="S173" s="100"/>
      <c r="T173" s="100"/>
      <c r="U173" s="100"/>
      <c r="V173" s="100"/>
      <c r="W173" s="100"/>
      <c r="X173" s="100"/>
      <c r="Y173" s="97"/>
      <c r="Z173" s="437"/>
      <c r="AA173" s="437"/>
      <c r="AB173" s="437"/>
      <c r="AC173" s="437"/>
      <c r="AD173" s="437"/>
      <c r="AE173" s="437"/>
      <c r="AF173" s="437"/>
      <c r="AG173" s="437"/>
      <c r="AH173" s="437"/>
      <c r="AI173" s="437"/>
      <c r="AJ173" s="437"/>
      <c r="AK173" s="437"/>
      <c r="AL173" s="437"/>
      <c r="AM173" s="437"/>
      <c r="AN173" s="437"/>
      <c r="AO173" s="437"/>
      <c r="AP173" s="437"/>
      <c r="AQ173" s="437"/>
      <c r="AR173" s="437"/>
      <c r="AS173" s="437"/>
      <c r="AT173" s="437"/>
      <c r="AU173" s="437"/>
      <c r="AV173" s="437"/>
      <c r="AW173" s="437"/>
      <c r="AX173" s="437"/>
      <c r="AY173" s="437"/>
      <c r="AZ173" s="800"/>
      <c r="BA173" s="802"/>
      <c r="BB173" s="583"/>
      <c r="BC173" s="447"/>
      <c r="BD173" s="434"/>
      <c r="BE173" s="434"/>
      <c r="BF173" s="434"/>
      <c r="BG173" s="451"/>
      <c r="BH173" s="447"/>
      <c r="BI173" s="434"/>
      <c r="BJ173" s="434"/>
      <c r="BK173" s="434"/>
      <c r="BL173" s="451"/>
      <c r="BM173" s="447"/>
      <c r="BN173" s="434"/>
      <c r="BO173" s="434"/>
      <c r="BP173" s="434"/>
      <c r="BQ173" s="451"/>
      <c r="BR173" s="447"/>
      <c r="BS173" s="434"/>
      <c r="BT173" s="434"/>
      <c r="BU173" s="434"/>
      <c r="BV173" s="434"/>
      <c r="BW173" s="434"/>
      <c r="BX173" s="434"/>
      <c r="BY173" s="435"/>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307" customFormat="true" ht="15" customHeight="true" x14ac:dyDescent="0.2">
      <c r="A174" s="136"/>
      <c r="B174" s="130"/>
      <c r="C174" s="101"/>
      <c r="D174" s="100"/>
      <c r="E174" s="100"/>
      <c r="F174" s="100"/>
      <c r="G174" s="99"/>
      <c r="H174" s="98"/>
      <c r="I174" s="100"/>
      <c r="J174" s="100"/>
      <c r="K174" s="100"/>
      <c r="L174" s="97"/>
      <c r="M174" s="101"/>
      <c r="N174" s="100"/>
      <c r="O174" s="100"/>
      <c r="P174" s="100"/>
      <c r="Q174" s="99"/>
      <c r="R174" s="98"/>
      <c r="S174" s="100"/>
      <c r="T174" s="100"/>
      <c r="U174" s="100"/>
      <c r="V174" s="100"/>
      <c r="W174" s="100"/>
      <c r="X174" s="100"/>
      <c r="Y174" s="97"/>
      <c r="Z174" s="437"/>
      <c r="AA174" s="437"/>
      <c r="AB174" s="437"/>
      <c r="AC174" s="437"/>
      <c r="AD174" s="437"/>
      <c r="AE174" s="437"/>
      <c r="AF174" s="437"/>
      <c r="AG174" s="437"/>
      <c r="AH174" s="437"/>
      <c r="AI174" s="437"/>
      <c r="AJ174" s="437"/>
      <c r="AK174" s="437"/>
      <c r="AL174" s="437"/>
      <c r="AM174" s="437"/>
      <c r="AN174" s="437"/>
      <c r="AO174" s="437"/>
      <c r="AP174" s="437"/>
      <c r="AQ174" s="437"/>
      <c r="AR174" s="437"/>
      <c r="AS174" s="437"/>
      <c r="AT174" s="437"/>
      <c r="AU174" s="437"/>
      <c r="AV174" s="437"/>
      <c r="AW174" s="437"/>
      <c r="AX174" s="437"/>
      <c r="AY174" s="437"/>
      <c r="AZ174" s="800"/>
      <c r="BA174" s="802"/>
      <c r="BB174" s="583"/>
      <c r="BC174" s="447"/>
      <c r="BD174" s="434"/>
      <c r="BE174" s="434"/>
      <c r="BF174" s="434"/>
      <c r="BG174" s="451"/>
      <c r="BH174" s="447"/>
      <c r="BI174" s="434"/>
      <c r="BJ174" s="434"/>
      <c r="BK174" s="434"/>
      <c r="BL174" s="451"/>
      <c r="BM174" s="447"/>
      <c r="BN174" s="434"/>
      <c r="BO174" s="434"/>
      <c r="BP174" s="434"/>
      <c r="BQ174" s="451"/>
      <c r="BR174" s="447"/>
      <c r="BS174" s="434"/>
      <c r="BT174" s="434"/>
      <c r="BU174" s="434"/>
      <c r="BV174" s="434"/>
      <c r="BW174" s="434"/>
      <c r="BX174" s="434"/>
      <c r="BY174" s="435"/>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307" customFormat="true" ht="15" customHeight="true" x14ac:dyDescent="0.2">
      <c r="A175" s="136"/>
      <c r="B175" s="130"/>
      <c r="C175" s="101"/>
      <c r="D175" s="100"/>
      <c r="E175" s="100"/>
      <c r="F175" s="100"/>
      <c r="G175" s="99"/>
      <c r="H175" s="98"/>
      <c r="I175" s="100"/>
      <c r="J175" s="100"/>
      <c r="K175" s="100"/>
      <c r="L175" s="97"/>
      <c r="M175" s="101"/>
      <c r="N175" s="100"/>
      <c r="O175" s="100"/>
      <c r="P175" s="100"/>
      <c r="Q175" s="99"/>
      <c r="R175" s="98"/>
      <c r="S175" s="100"/>
      <c r="T175" s="100"/>
      <c r="U175" s="100"/>
      <c r="V175" s="100"/>
      <c r="W175" s="100"/>
      <c r="X175" s="100"/>
      <c r="Y175" s="97"/>
      <c r="Z175" s="437"/>
      <c r="AA175" s="437"/>
      <c r="AB175" s="437"/>
      <c r="AC175" s="437"/>
      <c r="AD175" s="437"/>
      <c r="AE175" s="437"/>
      <c r="AF175" s="437"/>
      <c r="AG175" s="437"/>
      <c r="AH175" s="437"/>
      <c r="AI175" s="437"/>
      <c r="AJ175" s="437"/>
      <c r="AK175" s="437"/>
      <c r="AL175" s="437"/>
      <c r="AM175" s="437"/>
      <c r="AN175" s="437"/>
      <c r="AO175" s="437"/>
      <c r="AP175" s="437"/>
      <c r="AQ175" s="437"/>
      <c r="AR175" s="437"/>
      <c r="AS175" s="437"/>
      <c r="AT175" s="437"/>
      <c r="AU175" s="437"/>
      <c r="AV175" s="437"/>
      <c r="AW175" s="437"/>
      <c r="AX175" s="437"/>
      <c r="AY175" s="437"/>
      <c r="AZ175" s="800"/>
      <c r="BA175" s="802"/>
      <c r="BB175" s="583"/>
      <c r="BC175" s="447"/>
      <c r="BD175" s="434"/>
      <c r="BE175" s="434"/>
      <c r="BF175" s="434"/>
      <c r="BG175" s="451"/>
      <c r="BH175" s="447"/>
      <c r="BI175" s="434"/>
      <c r="BJ175" s="434"/>
      <c r="BK175" s="434"/>
      <c r="BL175" s="451"/>
      <c r="BM175" s="447"/>
      <c r="BN175" s="434"/>
      <c r="BO175" s="434"/>
      <c r="BP175" s="434"/>
      <c r="BQ175" s="451"/>
      <c r="BR175" s="447"/>
      <c r="BS175" s="434"/>
      <c r="BT175" s="434"/>
      <c r="BU175" s="434"/>
      <c r="BV175" s="434"/>
      <c r="BW175" s="434"/>
      <c r="BX175" s="434"/>
      <c r="BY175" s="435"/>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307" customFormat="true" ht="15" customHeight="true" x14ac:dyDescent="0.2">
      <c r="A176" s="136"/>
      <c r="B176" s="130"/>
      <c r="C176" s="101"/>
      <c r="D176" s="100"/>
      <c r="E176" s="100"/>
      <c r="F176" s="100"/>
      <c r="G176" s="99"/>
      <c r="H176" s="98"/>
      <c r="I176" s="100"/>
      <c r="J176" s="100"/>
      <c r="K176" s="100"/>
      <c r="L176" s="97"/>
      <c r="M176" s="101"/>
      <c r="N176" s="100"/>
      <c r="O176" s="100"/>
      <c r="P176" s="100"/>
      <c r="Q176" s="99"/>
      <c r="R176" s="98"/>
      <c r="S176" s="100"/>
      <c r="T176" s="100"/>
      <c r="U176" s="100"/>
      <c r="V176" s="100"/>
      <c r="W176" s="100"/>
      <c r="X176" s="100"/>
      <c r="Y176" s="97"/>
      <c r="Z176" s="437"/>
      <c r="AA176" s="437"/>
      <c r="AB176" s="437"/>
      <c r="AC176" s="437"/>
      <c r="AD176" s="437"/>
      <c r="AE176" s="437"/>
      <c r="AF176" s="437"/>
      <c r="AG176" s="437"/>
      <c r="AH176" s="437"/>
      <c r="AI176" s="437"/>
      <c r="AJ176" s="437"/>
      <c r="AK176" s="437"/>
      <c r="AL176" s="437"/>
      <c r="AM176" s="437"/>
      <c r="AN176" s="437"/>
      <c r="AO176" s="437"/>
      <c r="AP176" s="437"/>
      <c r="AQ176" s="437"/>
      <c r="AR176" s="437"/>
      <c r="AS176" s="437"/>
      <c r="AT176" s="437"/>
      <c r="AU176" s="437"/>
      <c r="AV176" s="437"/>
      <c r="AW176" s="437"/>
      <c r="AX176" s="437"/>
      <c r="AY176" s="437"/>
      <c r="AZ176" s="800"/>
      <c r="BA176" s="802"/>
      <c r="BB176" s="583"/>
      <c r="BC176" s="447"/>
      <c r="BD176" s="434"/>
      <c r="BE176" s="434"/>
      <c r="BF176" s="434"/>
      <c r="BG176" s="451"/>
      <c r="BH176" s="447"/>
      <c r="BI176" s="434"/>
      <c r="BJ176" s="434"/>
      <c r="BK176" s="434"/>
      <c r="BL176" s="451"/>
      <c r="BM176" s="447"/>
      <c r="BN176" s="434"/>
      <c r="BO176" s="434"/>
      <c r="BP176" s="434"/>
      <c r="BQ176" s="451"/>
      <c r="BR176" s="447"/>
      <c r="BS176" s="434"/>
      <c r="BT176" s="434"/>
      <c r="BU176" s="434"/>
      <c r="BV176" s="434"/>
      <c r="BW176" s="434"/>
      <c r="BX176" s="434"/>
      <c r="BY176" s="435"/>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307" customFormat="true" ht="15" customHeight="true" x14ac:dyDescent="0.2">
      <c r="A177" s="136"/>
      <c r="B177" s="130"/>
      <c r="C177" s="101"/>
      <c r="D177" s="100"/>
      <c r="E177" s="100"/>
      <c r="F177" s="100"/>
      <c r="G177" s="99"/>
      <c r="H177" s="98"/>
      <c r="I177" s="100"/>
      <c r="J177" s="100"/>
      <c r="K177" s="100"/>
      <c r="L177" s="97"/>
      <c r="M177" s="101"/>
      <c r="N177" s="100"/>
      <c r="O177" s="100"/>
      <c r="P177" s="100"/>
      <c r="Q177" s="99"/>
      <c r="R177" s="98"/>
      <c r="S177" s="100"/>
      <c r="T177" s="100"/>
      <c r="U177" s="100"/>
      <c r="V177" s="100"/>
      <c r="W177" s="100"/>
      <c r="X177" s="100"/>
      <c r="Y177" s="97"/>
      <c r="Z177" s="437"/>
      <c r="AA177" s="437"/>
      <c r="AB177" s="437"/>
      <c r="AC177" s="437"/>
      <c r="AD177" s="437"/>
      <c r="AE177" s="437"/>
      <c r="AF177" s="437"/>
      <c r="AG177" s="437"/>
      <c r="AH177" s="437"/>
      <c r="AI177" s="437"/>
      <c r="AJ177" s="437"/>
      <c r="AK177" s="437"/>
      <c r="AL177" s="437"/>
      <c r="AM177" s="437"/>
      <c r="AN177" s="437"/>
      <c r="AO177" s="437"/>
      <c r="AP177" s="437"/>
      <c r="AQ177" s="437"/>
      <c r="AR177" s="437"/>
      <c r="AS177" s="437"/>
      <c r="AT177" s="437"/>
      <c r="AU177" s="437"/>
      <c r="AV177" s="437"/>
      <c r="AW177" s="437"/>
      <c r="AX177" s="437"/>
      <c r="AY177" s="437"/>
      <c r="AZ177" s="800"/>
      <c r="BA177" s="802"/>
      <c r="BB177" s="583"/>
      <c r="BC177" s="447"/>
      <c r="BD177" s="434"/>
      <c r="BE177" s="434"/>
      <c r="BF177" s="434"/>
      <c r="BG177" s="451"/>
      <c r="BH177" s="447"/>
      <c r="BI177" s="434"/>
      <c r="BJ177" s="434"/>
      <c r="BK177" s="434"/>
      <c r="BL177" s="451"/>
      <c r="BM177" s="447"/>
      <c r="BN177" s="434"/>
      <c r="BO177" s="434"/>
      <c r="BP177" s="434"/>
      <c r="BQ177" s="451"/>
      <c r="BR177" s="447"/>
      <c r="BS177" s="434"/>
      <c r="BT177" s="434"/>
      <c r="BU177" s="434"/>
      <c r="BV177" s="434"/>
      <c r="BW177" s="434"/>
      <c r="BX177" s="434"/>
      <c r="BY177" s="435"/>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307" customFormat="true" ht="15" customHeight="true" x14ac:dyDescent="0.2">
      <c r="A178" s="136"/>
      <c r="B178" s="130"/>
      <c r="C178" s="101"/>
      <c r="D178" s="100"/>
      <c r="E178" s="100"/>
      <c r="F178" s="100"/>
      <c r="G178" s="99"/>
      <c r="H178" s="98"/>
      <c r="I178" s="100"/>
      <c r="J178" s="100"/>
      <c r="K178" s="100"/>
      <c r="L178" s="97"/>
      <c r="M178" s="101"/>
      <c r="N178" s="100"/>
      <c r="O178" s="100"/>
      <c r="P178" s="100"/>
      <c r="Q178" s="99"/>
      <c r="R178" s="98"/>
      <c r="S178" s="100"/>
      <c r="T178" s="100"/>
      <c r="U178" s="100"/>
      <c r="V178" s="100"/>
      <c r="W178" s="100"/>
      <c r="X178" s="100"/>
      <c r="Y178" s="97"/>
      <c r="Z178" s="437"/>
      <c r="AA178" s="437"/>
      <c r="AB178" s="437"/>
      <c r="AC178" s="437"/>
      <c r="AD178" s="437"/>
      <c r="AE178" s="437"/>
      <c r="AF178" s="437"/>
      <c r="AG178" s="437"/>
      <c r="AH178" s="437"/>
      <c r="AI178" s="437"/>
      <c r="AJ178" s="437"/>
      <c r="AK178" s="437"/>
      <c r="AL178" s="437"/>
      <c r="AM178" s="437"/>
      <c r="AN178" s="437"/>
      <c r="AO178" s="437"/>
      <c r="AP178" s="437"/>
      <c r="AQ178" s="437"/>
      <c r="AR178" s="437"/>
      <c r="AS178" s="437"/>
      <c r="AT178" s="437"/>
      <c r="AU178" s="437"/>
      <c r="AV178" s="437"/>
      <c r="AW178" s="437"/>
      <c r="AX178" s="437"/>
      <c r="AY178" s="437"/>
      <c r="AZ178" s="800"/>
      <c r="BA178" s="802"/>
      <c r="BB178" s="583"/>
      <c r="BC178" s="447"/>
      <c r="BD178" s="434"/>
      <c r="BE178" s="434"/>
      <c r="BF178" s="434"/>
      <c r="BG178" s="451"/>
      <c r="BH178" s="447"/>
      <c r="BI178" s="434"/>
      <c r="BJ178" s="434"/>
      <c r="BK178" s="434"/>
      <c r="BL178" s="451"/>
      <c r="BM178" s="447"/>
      <c r="BN178" s="434"/>
      <c r="BO178" s="434"/>
      <c r="BP178" s="434"/>
      <c r="BQ178" s="451"/>
      <c r="BR178" s="447"/>
      <c r="BS178" s="434"/>
      <c r="BT178" s="434"/>
      <c r="BU178" s="434"/>
      <c r="BV178" s="434"/>
      <c r="BW178" s="434"/>
      <c r="BX178" s="434"/>
      <c r="BY178" s="435"/>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307" customFormat="true" ht="15" customHeight="true" x14ac:dyDescent="0.2">
      <c r="A179" s="136"/>
      <c r="B179" s="130"/>
      <c r="C179" s="101"/>
      <c r="D179" s="100"/>
      <c r="E179" s="100"/>
      <c r="F179" s="100"/>
      <c r="G179" s="99"/>
      <c r="H179" s="98"/>
      <c r="I179" s="100"/>
      <c r="J179" s="100"/>
      <c r="K179" s="100"/>
      <c r="L179" s="97"/>
      <c r="M179" s="101"/>
      <c r="N179" s="100"/>
      <c r="O179" s="100"/>
      <c r="P179" s="100"/>
      <c r="Q179" s="99"/>
      <c r="R179" s="98"/>
      <c r="S179" s="100"/>
      <c r="T179" s="100"/>
      <c r="U179" s="100"/>
      <c r="V179" s="100"/>
      <c r="W179" s="100"/>
      <c r="X179" s="100"/>
      <c r="Y179" s="97"/>
      <c r="Z179" s="437"/>
      <c r="AA179" s="437"/>
      <c r="AB179" s="437"/>
      <c r="AC179" s="437"/>
      <c r="AD179" s="437"/>
      <c r="AE179" s="437"/>
      <c r="AF179" s="437"/>
      <c r="AG179" s="437"/>
      <c r="AH179" s="437"/>
      <c r="AI179" s="437"/>
      <c r="AJ179" s="437"/>
      <c r="AK179" s="437"/>
      <c r="AL179" s="437"/>
      <c r="AM179" s="437"/>
      <c r="AN179" s="437"/>
      <c r="AO179" s="437"/>
      <c r="AP179" s="437"/>
      <c r="AQ179" s="437"/>
      <c r="AR179" s="437"/>
      <c r="AS179" s="437"/>
      <c r="AT179" s="437"/>
      <c r="AU179" s="437"/>
      <c r="AV179" s="437"/>
      <c r="AW179" s="437"/>
      <c r="AX179" s="437"/>
      <c r="AY179" s="437"/>
      <c r="AZ179" s="800"/>
      <c r="BA179" s="802"/>
      <c r="BB179" s="583"/>
      <c r="BC179" s="447"/>
      <c r="BD179" s="434"/>
      <c r="BE179" s="434"/>
      <c r="BF179" s="434"/>
      <c r="BG179" s="451"/>
      <c r="BH179" s="447"/>
      <c r="BI179" s="434"/>
      <c r="BJ179" s="434"/>
      <c r="BK179" s="434"/>
      <c r="BL179" s="451"/>
      <c r="BM179" s="447"/>
      <c r="BN179" s="434"/>
      <c r="BO179" s="434"/>
      <c r="BP179" s="434"/>
      <c r="BQ179" s="451"/>
      <c r="BR179" s="447"/>
      <c r="BS179" s="434"/>
      <c r="BT179" s="434"/>
      <c r="BU179" s="434"/>
      <c r="BV179" s="434"/>
      <c r="BW179" s="434"/>
      <c r="BX179" s="434"/>
      <c r="BY179" s="435"/>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307" customFormat="true" ht="15" customHeight="true" x14ac:dyDescent="0.2">
      <c r="A180" s="136"/>
      <c r="B180" s="130"/>
      <c r="C180" s="101"/>
      <c r="D180" s="100"/>
      <c r="E180" s="100"/>
      <c r="F180" s="100"/>
      <c r="G180" s="99"/>
      <c r="H180" s="98"/>
      <c r="I180" s="100"/>
      <c r="J180" s="100"/>
      <c r="K180" s="100"/>
      <c r="L180" s="97"/>
      <c r="M180" s="101"/>
      <c r="N180" s="100"/>
      <c r="O180" s="100"/>
      <c r="P180" s="100"/>
      <c r="Q180" s="99"/>
      <c r="R180" s="98"/>
      <c r="S180" s="100"/>
      <c r="T180" s="100"/>
      <c r="U180" s="100"/>
      <c r="V180" s="100"/>
      <c r="W180" s="100"/>
      <c r="X180" s="100"/>
      <c r="Y180" s="97"/>
      <c r="Z180" s="437"/>
      <c r="AA180" s="437"/>
      <c r="AB180" s="437"/>
      <c r="AC180" s="437"/>
      <c r="AD180" s="437"/>
      <c r="AE180" s="437"/>
      <c r="AF180" s="437"/>
      <c r="AG180" s="437"/>
      <c r="AH180" s="437"/>
      <c r="AI180" s="437"/>
      <c r="AJ180" s="437"/>
      <c r="AK180" s="437"/>
      <c r="AL180" s="437"/>
      <c r="AM180" s="437"/>
      <c r="AN180" s="437"/>
      <c r="AO180" s="437"/>
      <c r="AP180" s="437"/>
      <c r="AQ180" s="437"/>
      <c r="AR180" s="437"/>
      <c r="AS180" s="437"/>
      <c r="AT180" s="437"/>
      <c r="AU180" s="437"/>
      <c r="AV180" s="437"/>
      <c r="AW180" s="437"/>
      <c r="AX180" s="437"/>
      <c r="AY180" s="437"/>
      <c r="AZ180" s="800"/>
      <c r="BA180" s="802"/>
      <c r="BB180" s="583"/>
      <c r="BC180" s="447"/>
      <c r="BD180" s="434"/>
      <c r="BE180" s="434"/>
      <c r="BF180" s="434"/>
      <c r="BG180" s="451"/>
      <c r="BH180" s="447"/>
      <c r="BI180" s="434"/>
      <c r="BJ180" s="434"/>
      <c r="BK180" s="434"/>
      <c r="BL180" s="451"/>
      <c r="BM180" s="447"/>
      <c r="BN180" s="434"/>
      <c r="BO180" s="434"/>
      <c r="BP180" s="434"/>
      <c r="BQ180" s="451"/>
      <c r="BR180" s="447"/>
      <c r="BS180" s="434"/>
      <c r="BT180" s="434"/>
      <c r="BU180" s="434"/>
      <c r="BV180" s="434"/>
      <c r="BW180" s="434"/>
      <c r="BX180" s="434"/>
      <c r="BY180" s="435"/>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307" customFormat="true" ht="15" customHeight="true" x14ac:dyDescent="0.2">
      <c r="A181" s="136"/>
      <c r="B181" s="130"/>
      <c r="C181" s="101"/>
      <c r="D181" s="100"/>
      <c r="E181" s="100"/>
      <c r="F181" s="100"/>
      <c r="G181" s="99"/>
      <c r="H181" s="98"/>
      <c r="I181" s="100"/>
      <c r="J181" s="100"/>
      <c r="K181" s="100"/>
      <c r="L181" s="97"/>
      <c r="M181" s="101"/>
      <c r="N181" s="100"/>
      <c r="O181" s="100"/>
      <c r="P181" s="100"/>
      <c r="Q181" s="99"/>
      <c r="R181" s="98"/>
      <c r="S181" s="100"/>
      <c r="T181" s="100"/>
      <c r="U181" s="100"/>
      <c r="V181" s="100"/>
      <c r="W181" s="100"/>
      <c r="X181" s="100"/>
      <c r="Y181" s="97"/>
      <c r="Z181" s="437"/>
      <c r="AA181" s="437"/>
      <c r="AB181" s="437"/>
      <c r="AC181" s="437"/>
      <c r="AD181" s="437"/>
      <c r="AE181" s="437"/>
      <c r="AF181" s="437"/>
      <c r="AG181" s="437"/>
      <c r="AH181" s="437"/>
      <c r="AI181" s="437"/>
      <c r="AJ181" s="437"/>
      <c r="AK181" s="437"/>
      <c r="AL181" s="437"/>
      <c r="AM181" s="437"/>
      <c r="AN181" s="437"/>
      <c r="AO181" s="437"/>
      <c r="AP181" s="437"/>
      <c r="AQ181" s="437"/>
      <c r="AR181" s="437"/>
      <c r="AS181" s="437"/>
      <c r="AT181" s="437"/>
      <c r="AU181" s="437"/>
      <c r="AV181" s="437"/>
      <c r="AW181" s="437"/>
      <c r="AX181" s="437"/>
      <c r="AY181" s="437"/>
      <c r="AZ181" s="800"/>
      <c r="BA181" s="802"/>
      <c r="BB181" s="583"/>
      <c r="BC181" s="447"/>
      <c r="BD181" s="434"/>
      <c r="BE181" s="434"/>
      <c r="BF181" s="434"/>
      <c r="BG181" s="451"/>
      <c r="BH181" s="447"/>
      <c r="BI181" s="434"/>
      <c r="BJ181" s="434"/>
      <c r="BK181" s="434"/>
      <c r="BL181" s="451"/>
      <c r="BM181" s="447"/>
      <c r="BN181" s="434"/>
      <c r="BO181" s="434"/>
      <c r="BP181" s="434"/>
      <c r="BQ181" s="451"/>
      <c r="BR181" s="447"/>
      <c r="BS181" s="434"/>
      <c r="BT181" s="434"/>
      <c r="BU181" s="434"/>
      <c r="BV181" s="434"/>
      <c r="BW181" s="434"/>
      <c r="BX181" s="434"/>
      <c r="BY181" s="435"/>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307" customFormat="true" ht="15" customHeight="true" x14ac:dyDescent="0.2">
      <c r="A182" s="136"/>
      <c r="B182" s="130"/>
      <c r="C182" s="101"/>
      <c r="D182" s="100"/>
      <c r="E182" s="100"/>
      <c r="F182" s="100"/>
      <c r="G182" s="99"/>
      <c r="H182" s="98"/>
      <c r="I182" s="100"/>
      <c r="J182" s="100"/>
      <c r="K182" s="100"/>
      <c r="L182" s="97"/>
      <c r="M182" s="101"/>
      <c r="N182" s="100"/>
      <c r="O182" s="100"/>
      <c r="P182" s="100"/>
      <c r="Q182" s="99"/>
      <c r="R182" s="98"/>
      <c r="S182" s="100"/>
      <c r="T182" s="100"/>
      <c r="U182" s="100"/>
      <c r="V182" s="100"/>
      <c r="W182" s="100"/>
      <c r="X182" s="100"/>
      <c r="Y182" s="97"/>
      <c r="Z182" s="437"/>
      <c r="AA182" s="437"/>
      <c r="AB182" s="437"/>
      <c r="AC182" s="437"/>
      <c r="AD182" s="437"/>
      <c r="AE182" s="437"/>
      <c r="AF182" s="437"/>
      <c r="AG182" s="437"/>
      <c r="AH182" s="437"/>
      <c r="AI182" s="437"/>
      <c r="AJ182" s="437"/>
      <c r="AK182" s="437"/>
      <c r="AL182" s="437"/>
      <c r="AM182" s="437"/>
      <c r="AN182" s="437"/>
      <c r="AO182" s="437"/>
      <c r="AP182" s="437"/>
      <c r="AQ182" s="437"/>
      <c r="AR182" s="437"/>
      <c r="AS182" s="437"/>
      <c r="AT182" s="437"/>
      <c r="AU182" s="437"/>
      <c r="AV182" s="437"/>
      <c r="AW182" s="437"/>
      <c r="AX182" s="437"/>
      <c r="AY182" s="437"/>
      <c r="AZ182" s="800"/>
      <c r="BA182" s="802"/>
      <c r="BB182" s="583"/>
      <c r="BC182" s="447"/>
      <c r="BD182" s="434"/>
      <c r="BE182" s="434"/>
      <c r="BF182" s="434"/>
      <c r="BG182" s="451"/>
      <c r="BH182" s="447"/>
      <c r="BI182" s="434"/>
      <c r="BJ182" s="434"/>
      <c r="BK182" s="434"/>
      <c r="BL182" s="451"/>
      <c r="BM182" s="447"/>
      <c r="BN182" s="434"/>
      <c r="BO182" s="434"/>
      <c r="BP182" s="434"/>
      <c r="BQ182" s="451"/>
      <c r="BR182" s="447"/>
      <c r="BS182" s="434"/>
      <c r="BT182" s="434"/>
      <c r="BU182" s="434"/>
      <c r="BV182" s="434"/>
      <c r="BW182" s="434"/>
      <c r="BX182" s="434"/>
      <c r="BY182" s="435"/>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307" customFormat="true" ht="15" customHeight="true" x14ac:dyDescent="0.2">
      <c r="A183" s="136"/>
      <c r="B183" s="130"/>
      <c r="C183" s="101"/>
      <c r="D183" s="100"/>
      <c r="E183" s="100"/>
      <c r="F183" s="100"/>
      <c r="G183" s="99"/>
      <c r="H183" s="98"/>
      <c r="I183" s="100"/>
      <c r="J183" s="100"/>
      <c r="K183" s="100"/>
      <c r="L183" s="97"/>
      <c r="M183" s="101"/>
      <c r="N183" s="100"/>
      <c r="O183" s="100"/>
      <c r="P183" s="100"/>
      <c r="Q183" s="99"/>
      <c r="R183" s="98"/>
      <c r="S183" s="100"/>
      <c r="T183" s="100"/>
      <c r="U183" s="100"/>
      <c r="V183" s="100"/>
      <c r="W183" s="100"/>
      <c r="X183" s="100"/>
      <c r="Y183" s="97"/>
      <c r="Z183" s="437"/>
      <c r="AA183" s="437"/>
      <c r="AB183" s="437"/>
      <c r="AC183" s="437"/>
      <c r="AD183" s="437"/>
      <c r="AE183" s="437"/>
      <c r="AF183" s="437"/>
      <c r="AG183" s="437"/>
      <c r="AH183" s="437"/>
      <c r="AI183" s="437"/>
      <c r="AJ183" s="437"/>
      <c r="AK183" s="437"/>
      <c r="AL183" s="437"/>
      <c r="AM183" s="437"/>
      <c r="AN183" s="437"/>
      <c r="AO183" s="437"/>
      <c r="AP183" s="437"/>
      <c r="AQ183" s="437"/>
      <c r="AR183" s="437"/>
      <c r="AS183" s="437"/>
      <c r="AT183" s="437"/>
      <c r="AU183" s="437"/>
      <c r="AV183" s="437"/>
      <c r="AW183" s="437"/>
      <c r="AX183" s="437"/>
      <c r="AY183" s="437"/>
      <c r="AZ183" s="800"/>
      <c r="BA183" s="802"/>
      <c r="BB183" s="583"/>
      <c r="BC183" s="447"/>
      <c r="BD183" s="434"/>
      <c r="BE183" s="434"/>
      <c r="BF183" s="434"/>
      <c r="BG183" s="451"/>
      <c r="BH183" s="447"/>
      <c r="BI183" s="434"/>
      <c r="BJ183" s="434"/>
      <c r="BK183" s="434"/>
      <c r="BL183" s="451"/>
      <c r="BM183" s="447"/>
      <c r="BN183" s="434"/>
      <c r="BO183" s="434"/>
      <c r="BP183" s="434"/>
      <c r="BQ183" s="451"/>
      <c r="BR183" s="447"/>
      <c r="BS183" s="434"/>
      <c r="BT183" s="434"/>
      <c r="BU183" s="434"/>
      <c r="BV183" s="434"/>
      <c r="BW183" s="434"/>
      <c r="BX183" s="434"/>
      <c r="BY183" s="435"/>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307" customFormat="true" ht="15" customHeight="true" x14ac:dyDescent="0.2">
      <c r="A184" s="136"/>
      <c r="B184" s="130"/>
      <c r="C184" s="101"/>
      <c r="D184" s="100"/>
      <c r="E184" s="100"/>
      <c r="F184" s="100"/>
      <c r="G184" s="99"/>
      <c r="H184" s="98"/>
      <c r="I184" s="100"/>
      <c r="J184" s="100"/>
      <c r="K184" s="100"/>
      <c r="L184" s="97"/>
      <c r="M184" s="101"/>
      <c r="N184" s="100"/>
      <c r="O184" s="100"/>
      <c r="P184" s="100"/>
      <c r="Q184" s="99"/>
      <c r="R184" s="98"/>
      <c r="S184" s="100"/>
      <c r="T184" s="100"/>
      <c r="U184" s="100"/>
      <c r="V184" s="100"/>
      <c r="W184" s="100"/>
      <c r="X184" s="100"/>
      <c r="Y184" s="97"/>
      <c r="Z184" s="437"/>
      <c r="AA184" s="437"/>
      <c r="AB184" s="437"/>
      <c r="AC184" s="437"/>
      <c r="AD184" s="437"/>
      <c r="AE184" s="437"/>
      <c r="AF184" s="437"/>
      <c r="AG184" s="437"/>
      <c r="AH184" s="437"/>
      <c r="AI184" s="437"/>
      <c r="AJ184" s="437"/>
      <c r="AK184" s="437"/>
      <c r="AL184" s="437"/>
      <c r="AM184" s="437"/>
      <c r="AN184" s="437"/>
      <c r="AO184" s="437"/>
      <c r="AP184" s="437"/>
      <c r="AQ184" s="437"/>
      <c r="AR184" s="437"/>
      <c r="AS184" s="437"/>
      <c r="AT184" s="437"/>
      <c r="AU184" s="437"/>
      <c r="AV184" s="437"/>
      <c r="AW184" s="437"/>
      <c r="AX184" s="437"/>
      <c r="AY184" s="437"/>
      <c r="AZ184" s="800"/>
      <c r="BA184" s="802"/>
      <c r="BB184" s="583"/>
      <c r="BC184" s="447"/>
      <c r="BD184" s="434"/>
      <c r="BE184" s="434"/>
      <c r="BF184" s="434"/>
      <c r="BG184" s="451"/>
      <c r="BH184" s="447"/>
      <c r="BI184" s="434"/>
      <c r="BJ184" s="434"/>
      <c r="BK184" s="434"/>
      <c r="BL184" s="451"/>
      <c r="BM184" s="447"/>
      <c r="BN184" s="434"/>
      <c r="BO184" s="434"/>
      <c r="BP184" s="434"/>
      <c r="BQ184" s="451"/>
      <c r="BR184" s="447"/>
      <c r="BS184" s="434"/>
      <c r="BT184" s="434"/>
      <c r="BU184" s="434"/>
      <c r="BV184" s="434"/>
      <c r="BW184" s="434"/>
      <c r="BX184" s="434"/>
      <c r="BY184" s="435"/>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307" customFormat="true" ht="15" customHeight="true" x14ac:dyDescent="0.2">
      <c r="A185" s="136"/>
      <c r="B185" s="130"/>
      <c r="C185" s="101"/>
      <c r="D185" s="100"/>
      <c r="E185" s="100"/>
      <c r="F185" s="100"/>
      <c r="G185" s="99"/>
      <c r="H185" s="98"/>
      <c r="I185" s="100"/>
      <c r="J185" s="100"/>
      <c r="K185" s="100"/>
      <c r="L185" s="97"/>
      <c r="M185" s="101"/>
      <c r="N185" s="100"/>
      <c r="O185" s="100"/>
      <c r="P185" s="100"/>
      <c r="Q185" s="99"/>
      <c r="R185" s="98"/>
      <c r="S185" s="100"/>
      <c r="T185" s="100"/>
      <c r="U185" s="100"/>
      <c r="V185" s="100"/>
      <c r="W185" s="100"/>
      <c r="X185" s="100"/>
      <c r="Y185" s="97"/>
      <c r="Z185" s="437"/>
      <c r="AA185" s="437"/>
      <c r="AB185" s="437"/>
      <c r="AC185" s="437"/>
      <c r="AD185" s="437"/>
      <c r="AE185" s="437"/>
      <c r="AF185" s="437"/>
      <c r="AG185" s="437"/>
      <c r="AH185" s="437"/>
      <c r="AI185" s="437"/>
      <c r="AJ185" s="437"/>
      <c r="AK185" s="437"/>
      <c r="AL185" s="437"/>
      <c r="AM185" s="437"/>
      <c r="AN185" s="437"/>
      <c r="AO185" s="437"/>
      <c r="AP185" s="437"/>
      <c r="AQ185" s="437"/>
      <c r="AR185" s="437"/>
      <c r="AS185" s="437"/>
      <c r="AT185" s="437"/>
      <c r="AU185" s="437"/>
      <c r="AV185" s="437"/>
      <c r="AW185" s="437"/>
      <c r="AX185" s="437"/>
      <c r="AY185" s="437"/>
      <c r="AZ185" s="800"/>
      <c r="BA185" s="802"/>
      <c r="BB185" s="583"/>
      <c r="BC185" s="447"/>
      <c r="BD185" s="434"/>
      <c r="BE185" s="434"/>
      <c r="BF185" s="434"/>
      <c r="BG185" s="451"/>
      <c r="BH185" s="447"/>
      <c r="BI185" s="434"/>
      <c r="BJ185" s="434"/>
      <c r="BK185" s="434"/>
      <c r="BL185" s="451"/>
      <c r="BM185" s="447"/>
      <c r="BN185" s="434"/>
      <c r="BO185" s="434"/>
      <c r="BP185" s="434"/>
      <c r="BQ185" s="451"/>
      <c r="BR185" s="447"/>
      <c r="BS185" s="434"/>
      <c r="BT185" s="434"/>
      <c r="BU185" s="434"/>
      <c r="BV185" s="434"/>
      <c r="BW185" s="434"/>
      <c r="BX185" s="434"/>
      <c r="BY185" s="435"/>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307" customFormat="true" ht="15" customHeight="true" x14ac:dyDescent="0.2">
      <c r="A186" s="136"/>
      <c r="B186" s="130"/>
      <c r="C186" s="101"/>
      <c r="D186" s="100"/>
      <c r="E186" s="100"/>
      <c r="F186" s="100"/>
      <c r="G186" s="99"/>
      <c r="H186" s="98"/>
      <c r="I186" s="100"/>
      <c r="J186" s="100"/>
      <c r="K186" s="100"/>
      <c r="L186" s="97"/>
      <c r="M186" s="101"/>
      <c r="N186" s="100"/>
      <c r="O186" s="100"/>
      <c r="P186" s="100"/>
      <c r="Q186" s="99"/>
      <c r="R186" s="98"/>
      <c r="S186" s="100"/>
      <c r="T186" s="100"/>
      <c r="U186" s="100"/>
      <c r="V186" s="100"/>
      <c r="W186" s="100"/>
      <c r="X186" s="100"/>
      <c r="Y186" s="97"/>
      <c r="Z186" s="437"/>
      <c r="AA186" s="437"/>
      <c r="AB186" s="437"/>
      <c r="AC186" s="437"/>
      <c r="AD186" s="437"/>
      <c r="AE186" s="437"/>
      <c r="AF186" s="437"/>
      <c r="AG186" s="437"/>
      <c r="AH186" s="437"/>
      <c r="AI186" s="437"/>
      <c r="AJ186" s="437"/>
      <c r="AK186" s="437"/>
      <c r="AL186" s="437"/>
      <c r="AM186" s="437"/>
      <c r="AN186" s="437"/>
      <c r="AO186" s="437"/>
      <c r="AP186" s="437"/>
      <c r="AQ186" s="437"/>
      <c r="AR186" s="437"/>
      <c r="AS186" s="437"/>
      <c r="AT186" s="437"/>
      <c r="AU186" s="437"/>
      <c r="AV186" s="437"/>
      <c r="AW186" s="437"/>
      <c r="AX186" s="437"/>
      <c r="AY186" s="437"/>
      <c r="AZ186" s="800"/>
      <c r="BA186" s="802"/>
      <c r="BB186" s="583"/>
      <c r="BC186" s="447"/>
      <c r="BD186" s="434"/>
      <c r="BE186" s="434"/>
      <c r="BF186" s="434"/>
      <c r="BG186" s="451"/>
      <c r="BH186" s="447"/>
      <c r="BI186" s="434"/>
      <c r="BJ186" s="434"/>
      <c r="BK186" s="434"/>
      <c r="BL186" s="451"/>
      <c r="BM186" s="447"/>
      <c r="BN186" s="434"/>
      <c r="BO186" s="434"/>
      <c r="BP186" s="434"/>
      <c r="BQ186" s="451"/>
      <c r="BR186" s="447"/>
      <c r="BS186" s="434"/>
      <c r="BT186" s="434"/>
      <c r="BU186" s="434"/>
      <c r="BV186" s="434"/>
      <c r="BW186" s="434"/>
      <c r="BX186" s="434"/>
      <c r="BY186" s="435"/>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166" customFormat="true" ht="15" customHeight="true" x14ac:dyDescent="0.2">
      <c r="A187" s="136"/>
      <c r="B187" s="130"/>
      <c r="C187" s="77"/>
      <c r="D187" s="76"/>
      <c r="E187" s="76"/>
      <c r="F187" s="76"/>
      <c r="G187" s="75"/>
      <c r="H187" s="74"/>
      <c r="I187" s="76"/>
      <c r="J187" s="76"/>
      <c r="K187" s="76"/>
      <c r="L187" s="73"/>
      <c r="M187" s="77"/>
      <c r="N187" s="76"/>
      <c r="O187" s="76"/>
      <c r="P187" s="76"/>
      <c r="Q187" s="75"/>
      <c r="R187" s="74"/>
      <c r="S187" s="76"/>
      <c r="T187" s="76"/>
      <c r="U187" s="76"/>
      <c r="V187" s="76"/>
      <c r="W187" s="76"/>
      <c r="X187" s="76"/>
      <c r="Y187" s="73"/>
      <c r="Z187" s="774"/>
      <c r="AA187" s="774"/>
      <c r="AB187" s="774"/>
      <c r="AC187" s="774"/>
      <c r="AD187" s="774"/>
      <c r="AE187" s="774"/>
      <c r="AF187" s="774"/>
      <c r="AG187" s="774"/>
      <c r="AH187" s="774"/>
      <c r="AI187" s="774"/>
      <c r="AJ187" s="774"/>
      <c r="AK187" s="774"/>
      <c r="AL187" s="774"/>
      <c r="AM187" s="774"/>
      <c r="AN187" s="774"/>
      <c r="AO187" s="774"/>
      <c r="AP187" s="774"/>
      <c r="AQ187" s="774"/>
      <c r="AR187" s="774"/>
      <c r="AS187" s="774"/>
      <c r="AT187" s="774"/>
      <c r="AU187" s="774"/>
      <c r="AV187" s="774"/>
      <c r="AW187" s="774"/>
      <c r="AX187" s="774"/>
      <c r="AY187" s="774"/>
      <c r="AZ187" s="343"/>
      <c r="BA187" s="802"/>
      <c r="BB187" s="583"/>
      <c r="BC187" s="447"/>
      <c r="BD187" s="434"/>
      <c r="BE187" s="434"/>
      <c r="BF187" s="434"/>
      <c r="BG187" s="451"/>
      <c r="BH187" s="447"/>
      <c r="BI187" s="434"/>
      <c r="BJ187" s="434"/>
      <c r="BK187" s="434"/>
      <c r="BL187" s="451"/>
      <c r="BM187" s="447"/>
      <c r="BN187" s="434"/>
      <c r="BO187" s="434"/>
      <c r="BP187" s="434"/>
      <c r="BQ187" s="451"/>
      <c r="BR187" s="447"/>
      <c r="BS187" s="434"/>
      <c r="BT187" s="434"/>
      <c r="BU187" s="434"/>
      <c r="BV187" s="434"/>
      <c r="BW187" s="434"/>
      <c r="BX187" s="434"/>
      <c r="BY187" s="435"/>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166" customFormat="true" ht="15" customHeight="true" x14ac:dyDescent="0.2">
      <c r="A188" s="136"/>
      <c r="B188" s="130"/>
      <c r="C188" s="77"/>
      <c r="D188" s="76"/>
      <c r="E188" s="76"/>
      <c r="F188" s="76"/>
      <c r="G188" s="75"/>
      <c r="H188" s="74"/>
      <c r="I188" s="76"/>
      <c r="J188" s="76"/>
      <c r="K188" s="76"/>
      <c r="L188" s="73"/>
      <c r="M188" s="77"/>
      <c r="N188" s="76"/>
      <c r="O188" s="76"/>
      <c r="P188" s="76"/>
      <c r="Q188" s="75"/>
      <c r="R188" s="74"/>
      <c r="S188" s="76"/>
      <c r="T188" s="76"/>
      <c r="U188" s="76"/>
      <c r="V188" s="76"/>
      <c r="W188" s="76"/>
      <c r="X188" s="76"/>
      <c r="Y188" s="73"/>
      <c r="Z188" s="774"/>
      <c r="AA188" s="774"/>
      <c r="AB188" s="774"/>
      <c r="AC188" s="774"/>
      <c r="AD188" s="774"/>
      <c r="AE188" s="774"/>
      <c r="AF188" s="774"/>
      <c r="AG188" s="774"/>
      <c r="AH188" s="774"/>
      <c r="AI188" s="774"/>
      <c r="AJ188" s="774"/>
      <c r="AK188" s="774"/>
      <c r="AL188" s="774"/>
      <c r="AM188" s="774"/>
      <c r="AN188" s="774"/>
      <c r="AO188" s="774"/>
      <c r="AP188" s="774"/>
      <c r="AQ188" s="774"/>
      <c r="AR188" s="774"/>
      <c r="AS188" s="774"/>
      <c r="AT188" s="774"/>
      <c r="AU188" s="774"/>
      <c r="AV188" s="774"/>
      <c r="AW188" s="774"/>
      <c r="AX188" s="774"/>
      <c r="AY188" s="774"/>
      <c r="AZ188" s="343"/>
      <c r="BA188" s="802"/>
      <c r="BB188" s="583"/>
      <c r="BC188" s="447"/>
      <c r="BD188" s="434"/>
      <c r="BE188" s="434"/>
      <c r="BF188" s="434"/>
      <c r="BG188" s="451"/>
      <c r="BH188" s="447"/>
      <c r="BI188" s="434"/>
      <c r="BJ188" s="434"/>
      <c r="BK188" s="434"/>
      <c r="BL188" s="451"/>
      <c r="BM188" s="447"/>
      <c r="BN188" s="434"/>
      <c r="BO188" s="434"/>
      <c r="BP188" s="434"/>
      <c r="BQ188" s="451"/>
      <c r="BR188" s="447"/>
      <c r="BS188" s="434"/>
      <c r="BT188" s="434"/>
      <c r="BU188" s="434"/>
      <c r="BV188" s="434"/>
      <c r="BW188" s="434"/>
      <c r="BX188" s="434"/>
      <c r="BY188" s="435"/>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166" customFormat="true" ht="15" customHeight="true" x14ac:dyDescent="0.2">
      <c r="A189" s="136"/>
      <c r="B189" s="130"/>
      <c r="C189" s="77"/>
      <c r="D189" s="76"/>
      <c r="E189" s="76"/>
      <c r="F189" s="76"/>
      <c r="G189" s="75"/>
      <c r="H189" s="74"/>
      <c r="I189" s="76"/>
      <c r="J189" s="76"/>
      <c r="K189" s="76"/>
      <c r="L189" s="73"/>
      <c r="M189" s="77"/>
      <c r="N189" s="76"/>
      <c r="O189" s="76"/>
      <c r="P189" s="76"/>
      <c r="Q189" s="75"/>
      <c r="R189" s="74"/>
      <c r="S189" s="76"/>
      <c r="T189" s="76"/>
      <c r="U189" s="76"/>
      <c r="V189" s="76"/>
      <c r="W189" s="76"/>
      <c r="X189" s="76"/>
      <c r="Y189" s="73"/>
      <c r="Z189" s="774"/>
      <c r="AA189" s="774"/>
      <c r="AB189" s="774"/>
      <c r="AC189" s="774"/>
      <c r="AD189" s="774"/>
      <c r="AE189" s="774"/>
      <c r="AF189" s="774"/>
      <c r="AG189" s="774"/>
      <c r="AH189" s="774"/>
      <c r="AI189" s="774"/>
      <c r="AJ189" s="774"/>
      <c r="AK189" s="774"/>
      <c r="AL189" s="774"/>
      <c r="AM189" s="774"/>
      <c r="AN189" s="774"/>
      <c r="AO189" s="774"/>
      <c r="AP189" s="774"/>
      <c r="AQ189" s="774"/>
      <c r="AR189" s="774"/>
      <c r="AS189" s="774"/>
      <c r="AT189" s="774"/>
      <c r="AU189" s="774"/>
      <c r="AV189" s="774"/>
      <c r="AW189" s="774"/>
      <c r="AX189" s="774"/>
      <c r="AY189" s="774"/>
      <c r="AZ189" s="343"/>
      <c r="BA189" s="802"/>
      <c r="BB189" s="583"/>
      <c r="BC189" s="447"/>
      <c r="BD189" s="434"/>
      <c r="BE189" s="434"/>
      <c r="BF189" s="434"/>
      <c r="BG189" s="451"/>
      <c r="BH189" s="447"/>
      <c r="BI189" s="434"/>
      <c r="BJ189" s="434"/>
      <c r="BK189" s="434"/>
      <c r="BL189" s="451"/>
      <c r="BM189" s="447"/>
      <c r="BN189" s="434"/>
      <c r="BO189" s="434"/>
      <c r="BP189" s="434"/>
      <c r="BQ189" s="451"/>
      <c r="BR189" s="447"/>
      <c r="BS189" s="434"/>
      <c r="BT189" s="434"/>
      <c r="BU189" s="434"/>
      <c r="BV189" s="434"/>
      <c r="BW189" s="434"/>
      <c r="BX189" s="434"/>
      <c r="BY189" s="435"/>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166" customFormat="true" ht="15" customHeight="true" x14ac:dyDescent="0.2">
      <c r="A190" s="136"/>
      <c r="B190" s="130"/>
      <c r="C190" s="77"/>
      <c r="D190" s="76"/>
      <c r="E190" s="76"/>
      <c r="F190" s="76"/>
      <c r="G190" s="75"/>
      <c r="H190" s="74"/>
      <c r="I190" s="76"/>
      <c r="J190" s="76"/>
      <c r="K190" s="76"/>
      <c r="L190" s="73"/>
      <c r="M190" s="77"/>
      <c r="N190" s="76"/>
      <c r="O190" s="76"/>
      <c r="P190" s="76"/>
      <c r="Q190" s="75"/>
      <c r="R190" s="74"/>
      <c r="S190" s="76"/>
      <c r="T190" s="76"/>
      <c r="U190" s="76"/>
      <c r="V190" s="76"/>
      <c r="W190" s="76"/>
      <c r="X190" s="76"/>
      <c r="Y190" s="73"/>
      <c r="Z190" s="774"/>
      <c r="AA190" s="774"/>
      <c r="AB190" s="774"/>
      <c r="AC190" s="774"/>
      <c r="AD190" s="774"/>
      <c r="AE190" s="774"/>
      <c r="AF190" s="774"/>
      <c r="AG190" s="774"/>
      <c r="AH190" s="774"/>
      <c r="AI190" s="774"/>
      <c r="AJ190" s="774"/>
      <c r="AK190" s="774"/>
      <c r="AL190" s="774"/>
      <c r="AM190" s="774"/>
      <c r="AN190" s="774"/>
      <c r="AO190" s="774"/>
      <c r="AP190" s="774"/>
      <c r="AQ190" s="774"/>
      <c r="AR190" s="774"/>
      <c r="AS190" s="774"/>
      <c r="AT190" s="774"/>
      <c r="AU190" s="774"/>
      <c r="AV190" s="774"/>
      <c r="AW190" s="774"/>
      <c r="AX190" s="774"/>
      <c r="AY190" s="774"/>
      <c r="AZ190" s="343"/>
      <c r="BA190" s="802"/>
      <c r="BB190" s="583"/>
      <c r="BC190" s="447"/>
      <c r="BD190" s="434"/>
      <c r="BE190" s="434"/>
      <c r="BF190" s="434"/>
      <c r="BG190" s="451"/>
      <c r="BH190" s="447"/>
      <c r="BI190" s="434"/>
      <c r="BJ190" s="434"/>
      <c r="BK190" s="434"/>
      <c r="BL190" s="451"/>
      <c r="BM190" s="447"/>
      <c r="BN190" s="434"/>
      <c r="BO190" s="434"/>
      <c r="BP190" s="434"/>
      <c r="BQ190" s="451"/>
      <c r="BR190" s="447"/>
      <c r="BS190" s="434"/>
      <c r="BT190" s="434"/>
      <c r="BU190" s="434"/>
      <c r="BV190" s="434"/>
      <c r="BW190" s="434"/>
      <c r="BX190" s="434"/>
      <c r="BY190" s="435"/>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166" customFormat="true" ht="15" customHeight="true" x14ac:dyDescent="0.2">
      <c r="A191" s="136"/>
      <c r="B191" s="130"/>
      <c r="C191" s="77"/>
      <c r="D191" s="76"/>
      <c r="E191" s="76"/>
      <c r="F191" s="76"/>
      <c r="G191" s="75"/>
      <c r="H191" s="74"/>
      <c r="I191" s="76"/>
      <c r="J191" s="76"/>
      <c r="K191" s="76"/>
      <c r="L191" s="73"/>
      <c r="M191" s="77"/>
      <c r="N191" s="76"/>
      <c r="O191" s="76"/>
      <c r="P191" s="76"/>
      <c r="Q191" s="75"/>
      <c r="R191" s="74"/>
      <c r="S191" s="76"/>
      <c r="T191" s="76"/>
      <c r="U191" s="76"/>
      <c r="V191" s="76"/>
      <c r="W191" s="76"/>
      <c r="X191" s="76"/>
      <c r="Y191" s="73"/>
      <c r="Z191" s="774"/>
      <c r="AA191" s="774"/>
      <c r="AB191" s="774"/>
      <c r="AC191" s="774"/>
      <c r="AD191" s="774"/>
      <c r="AE191" s="774"/>
      <c r="AF191" s="774"/>
      <c r="AG191" s="774"/>
      <c r="AH191" s="774"/>
      <c r="AI191" s="774"/>
      <c r="AJ191" s="774"/>
      <c r="AK191" s="774"/>
      <c r="AL191" s="774"/>
      <c r="AM191" s="774"/>
      <c r="AN191" s="774"/>
      <c r="AO191" s="774"/>
      <c r="AP191" s="774"/>
      <c r="AQ191" s="774"/>
      <c r="AR191" s="774"/>
      <c r="AS191" s="774"/>
      <c r="AT191" s="774"/>
      <c r="AU191" s="774"/>
      <c r="AV191" s="774"/>
      <c r="AW191" s="774"/>
      <c r="AX191" s="774"/>
      <c r="AY191" s="774"/>
      <c r="AZ191" s="343"/>
      <c r="BA191" s="802"/>
      <c r="BB191" s="583"/>
      <c r="BC191" s="447"/>
      <c r="BD191" s="434"/>
      <c r="BE191" s="434"/>
      <c r="BF191" s="434"/>
      <c r="BG191" s="451"/>
      <c r="BH191" s="447"/>
      <c r="BI191" s="434"/>
      <c r="BJ191" s="434"/>
      <c r="BK191" s="434"/>
      <c r="BL191" s="451"/>
      <c r="BM191" s="447"/>
      <c r="BN191" s="434"/>
      <c r="BO191" s="434"/>
      <c r="BP191" s="434"/>
      <c r="BQ191" s="451"/>
      <c r="BR191" s="447"/>
      <c r="BS191" s="434"/>
      <c r="BT191" s="434"/>
      <c r="BU191" s="434"/>
      <c r="BV191" s="434"/>
      <c r="BW191" s="434"/>
      <c r="BX191" s="434"/>
      <c r="BY191" s="435"/>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166" customFormat="true" ht="15" customHeight="true" x14ac:dyDescent="0.2">
      <c r="A192" s="136"/>
      <c r="B192" s="130"/>
      <c r="C192" s="77"/>
      <c r="D192" s="76"/>
      <c r="E192" s="76"/>
      <c r="F192" s="76"/>
      <c r="G192" s="75"/>
      <c r="H192" s="74"/>
      <c r="I192" s="76"/>
      <c r="J192" s="76"/>
      <c r="K192" s="76"/>
      <c r="L192" s="73"/>
      <c r="M192" s="77"/>
      <c r="N192" s="76"/>
      <c r="O192" s="76"/>
      <c r="P192" s="76"/>
      <c r="Q192" s="75"/>
      <c r="R192" s="74"/>
      <c r="S192" s="76"/>
      <c r="T192" s="76"/>
      <c r="U192" s="76"/>
      <c r="V192" s="76"/>
      <c r="W192" s="76"/>
      <c r="X192" s="76"/>
      <c r="Y192" s="73"/>
      <c r="Z192" s="774"/>
      <c r="AA192" s="774"/>
      <c r="AB192" s="774"/>
      <c r="AC192" s="774"/>
      <c r="AD192" s="774"/>
      <c r="AE192" s="774"/>
      <c r="AF192" s="774"/>
      <c r="AG192" s="774"/>
      <c r="AH192" s="774"/>
      <c r="AI192" s="774"/>
      <c r="AJ192" s="774"/>
      <c r="AK192" s="774"/>
      <c r="AL192" s="774"/>
      <c r="AM192" s="774"/>
      <c r="AN192" s="774"/>
      <c r="AO192" s="774"/>
      <c r="AP192" s="774"/>
      <c r="AQ192" s="774"/>
      <c r="AR192" s="774"/>
      <c r="AS192" s="774"/>
      <c r="AT192" s="774"/>
      <c r="AU192" s="774"/>
      <c r="AV192" s="774"/>
      <c r="AW192" s="774"/>
      <c r="AX192" s="774"/>
      <c r="AY192" s="774"/>
      <c r="AZ192" s="343"/>
      <c r="BA192" s="802"/>
      <c r="BB192" s="583"/>
      <c r="BC192" s="447"/>
      <c r="BD192" s="434"/>
      <c r="BE192" s="434"/>
      <c r="BF192" s="434"/>
      <c r="BG192" s="451"/>
      <c r="BH192" s="447"/>
      <c r="BI192" s="434"/>
      <c r="BJ192" s="434"/>
      <c r="BK192" s="434"/>
      <c r="BL192" s="451"/>
      <c r="BM192" s="447"/>
      <c r="BN192" s="434"/>
      <c r="BO192" s="434"/>
      <c r="BP192" s="434"/>
      <c r="BQ192" s="451"/>
      <c r="BR192" s="447"/>
      <c r="BS192" s="434"/>
      <c r="BT192" s="434"/>
      <c r="BU192" s="434"/>
      <c r="BV192" s="434"/>
      <c r="BW192" s="434"/>
      <c r="BX192" s="434"/>
      <c r="BY192" s="435"/>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166" customFormat="true" ht="15" customHeight="true" x14ac:dyDescent="0.2">
      <c r="A193" s="136"/>
      <c r="B193" s="130"/>
      <c r="C193" s="77"/>
      <c r="D193" s="76"/>
      <c r="E193" s="76"/>
      <c r="F193" s="76"/>
      <c r="G193" s="75"/>
      <c r="H193" s="74"/>
      <c r="I193" s="76"/>
      <c r="J193" s="76"/>
      <c r="K193" s="76"/>
      <c r="L193" s="73"/>
      <c r="M193" s="77"/>
      <c r="N193" s="76"/>
      <c r="O193" s="76"/>
      <c r="P193" s="76"/>
      <c r="Q193" s="75"/>
      <c r="R193" s="74"/>
      <c r="S193" s="76"/>
      <c r="T193" s="76"/>
      <c r="U193" s="76"/>
      <c r="V193" s="76"/>
      <c r="W193" s="76"/>
      <c r="X193" s="76"/>
      <c r="Y193" s="73"/>
      <c r="Z193" s="774"/>
      <c r="AA193" s="774"/>
      <c r="AB193" s="774"/>
      <c r="AC193" s="774"/>
      <c r="AD193" s="774"/>
      <c r="AE193" s="774"/>
      <c r="AF193" s="774"/>
      <c r="AG193" s="774"/>
      <c r="AH193" s="774"/>
      <c r="AI193" s="774"/>
      <c r="AJ193" s="774"/>
      <c r="AK193" s="774"/>
      <c r="AL193" s="774"/>
      <c r="AM193" s="774"/>
      <c r="AN193" s="774"/>
      <c r="AO193" s="774"/>
      <c r="AP193" s="774"/>
      <c r="AQ193" s="774"/>
      <c r="AR193" s="774"/>
      <c r="AS193" s="774"/>
      <c r="AT193" s="774"/>
      <c r="AU193" s="774"/>
      <c r="AV193" s="774"/>
      <c r="AW193" s="774"/>
      <c r="AX193" s="774"/>
      <c r="AY193" s="774"/>
      <c r="AZ193" s="343"/>
      <c r="BA193" s="802"/>
      <c r="BB193" s="583"/>
      <c r="BC193" s="447"/>
      <c r="BD193" s="434"/>
      <c r="BE193" s="434"/>
      <c r="BF193" s="434"/>
      <c r="BG193" s="451"/>
      <c r="BH193" s="447"/>
      <c r="BI193" s="434"/>
      <c r="BJ193" s="434"/>
      <c r="BK193" s="434"/>
      <c r="BL193" s="451"/>
      <c r="BM193" s="447"/>
      <c r="BN193" s="434"/>
      <c r="BO193" s="434"/>
      <c r="BP193" s="434"/>
      <c r="BQ193" s="451"/>
      <c r="BR193" s="447"/>
      <c r="BS193" s="434"/>
      <c r="BT193" s="434"/>
      <c r="BU193" s="434"/>
      <c r="BV193" s="434"/>
      <c r="BW193" s="434"/>
      <c r="BX193" s="434"/>
      <c r="BY193" s="435"/>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166" customFormat="true" ht="15" customHeight="true" x14ac:dyDescent="0.2">
      <c r="A194" s="158"/>
      <c r="B194" s="129"/>
      <c r="C194" s="94"/>
      <c r="D194" s="96"/>
      <c r="E194" s="96"/>
      <c r="F194" s="96"/>
      <c r="G194" s="95"/>
      <c r="H194" s="93"/>
      <c r="I194" s="96"/>
      <c r="J194" s="96"/>
      <c r="K194" s="96"/>
      <c r="L194" s="92"/>
      <c r="M194" s="94"/>
      <c r="N194" s="96"/>
      <c r="O194" s="96"/>
      <c r="P194" s="96"/>
      <c r="Q194" s="95"/>
      <c r="R194" s="93"/>
      <c r="S194" s="96"/>
      <c r="T194" s="96"/>
      <c r="U194" s="96"/>
      <c r="V194" s="96"/>
      <c r="W194" s="96"/>
      <c r="X194" s="96"/>
      <c r="Y194" s="92"/>
      <c r="Z194" s="774"/>
      <c r="AA194" s="774"/>
      <c r="AB194" s="774"/>
      <c r="AC194" s="774"/>
      <c r="AD194" s="774"/>
      <c r="AE194" s="774"/>
      <c r="AF194" s="774"/>
      <c r="AG194" s="774"/>
      <c r="AH194" s="774"/>
      <c r="AI194" s="774"/>
      <c r="AJ194" s="774"/>
      <c r="AK194" s="774"/>
      <c r="AL194" s="774"/>
      <c r="AM194" s="774"/>
      <c r="AN194" s="774"/>
      <c r="AO194" s="774"/>
      <c r="AP194" s="774"/>
      <c r="AQ194" s="774"/>
      <c r="AR194" s="774"/>
      <c r="AS194" s="774"/>
      <c r="AT194" s="774"/>
      <c r="AU194" s="774"/>
      <c r="AV194" s="774"/>
      <c r="AW194" s="774"/>
      <c r="AX194" s="774"/>
      <c r="AY194" s="774"/>
      <c r="AZ194" s="343"/>
      <c r="BA194" s="802"/>
      <c r="BB194" s="583"/>
      <c r="BC194" s="447"/>
      <c r="BD194" s="434"/>
      <c r="BE194" s="434"/>
      <c r="BF194" s="434"/>
      <c r="BG194" s="451"/>
      <c r="BH194" s="447"/>
      <c r="BI194" s="434"/>
      <c r="BJ194" s="434"/>
      <c r="BK194" s="434"/>
      <c r="BL194" s="451"/>
      <c r="BM194" s="447"/>
      <c r="BN194" s="434"/>
      <c r="BO194" s="434"/>
      <c r="BP194" s="434"/>
      <c r="BQ194" s="451"/>
      <c r="BR194" s="447"/>
      <c r="BS194" s="434"/>
      <c r="BT194" s="434"/>
      <c r="BU194" s="434"/>
      <c r="BV194" s="434"/>
      <c r="BW194" s="434"/>
      <c r="BX194" s="434"/>
      <c r="BY194" s="435"/>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03" customFormat="true" ht="15" customHeight="true" x14ac:dyDescent="0.2">
      <c r="A195" s="158"/>
      <c r="B195" s="129"/>
      <c r="C195" s="94"/>
      <c r="D195" s="96"/>
      <c r="E195" s="96"/>
      <c r="F195" s="96"/>
      <c r="G195" s="95"/>
      <c r="H195" s="93"/>
      <c r="I195" s="96"/>
      <c r="J195" s="96"/>
      <c r="K195" s="96"/>
      <c r="L195" s="92"/>
      <c r="M195" s="94"/>
      <c r="N195" s="96"/>
      <c r="O195" s="96"/>
      <c r="P195" s="96"/>
      <c r="Q195" s="95"/>
      <c r="R195" s="93"/>
      <c r="S195" s="96"/>
      <c r="T195" s="96"/>
      <c r="U195" s="96"/>
      <c r="V195" s="96"/>
      <c r="W195" s="96"/>
      <c r="X195" s="96"/>
      <c r="Y195" s="92"/>
      <c r="Z195" s="774"/>
      <c r="AA195" s="774"/>
      <c r="AB195" s="774"/>
      <c r="AC195" s="774"/>
      <c r="AD195" s="774"/>
      <c r="AE195" s="774"/>
      <c r="AF195" s="774"/>
      <c r="AG195" s="774"/>
      <c r="AH195" s="774"/>
      <c r="AI195" s="774"/>
      <c r="AJ195" s="774"/>
      <c r="AK195" s="774"/>
      <c r="AL195" s="774"/>
      <c r="AM195" s="774"/>
      <c r="AN195" s="774"/>
      <c r="AO195" s="774"/>
      <c r="AP195" s="774"/>
      <c r="AQ195" s="774"/>
      <c r="AR195" s="774"/>
      <c r="AS195" s="774"/>
      <c r="AT195" s="774"/>
      <c r="AU195" s="774"/>
      <c r="AV195" s="774"/>
      <c r="AW195" s="774"/>
      <c r="AX195" s="774"/>
      <c r="AY195" s="774"/>
      <c r="AZ195" s="343"/>
      <c r="BA195" s="802"/>
      <c r="BB195" s="583"/>
      <c r="BC195" s="447"/>
      <c r="BD195" s="434"/>
      <c r="BE195" s="434"/>
      <c r="BF195" s="434"/>
      <c r="BG195" s="451"/>
      <c r="BH195" s="447"/>
      <c r="BI195" s="434"/>
      <c r="BJ195" s="434"/>
      <c r="BK195" s="434"/>
      <c r="BL195" s="451"/>
      <c r="BM195" s="447"/>
      <c r="BN195" s="434"/>
      <c r="BO195" s="434"/>
      <c r="BP195" s="434"/>
      <c r="BQ195" s="451"/>
      <c r="BR195" s="447"/>
      <c r="BS195" s="434"/>
      <c r="BT195" s="434"/>
      <c r="BU195" s="434"/>
      <c r="BV195" s="434"/>
      <c r="BW195" s="434"/>
      <c r="BX195" s="434"/>
      <c r="BY195" s="435"/>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03" customFormat="true" ht="15" customHeight="true" x14ac:dyDescent="0.2">
      <c r="A196" s="158"/>
      <c r="B196" s="129"/>
      <c r="C196" s="94"/>
      <c r="D196" s="96"/>
      <c r="E196" s="96"/>
      <c r="F196" s="96"/>
      <c r="G196" s="95"/>
      <c r="H196" s="93"/>
      <c r="I196" s="96"/>
      <c r="J196" s="96"/>
      <c r="K196" s="96"/>
      <c r="L196" s="92"/>
      <c r="M196" s="94"/>
      <c r="N196" s="96"/>
      <c r="O196" s="96"/>
      <c r="P196" s="96"/>
      <c r="Q196" s="95"/>
      <c r="R196" s="93"/>
      <c r="S196" s="96"/>
      <c r="T196" s="96"/>
      <c r="U196" s="96"/>
      <c r="V196" s="96"/>
      <c r="W196" s="96"/>
      <c r="X196" s="96"/>
      <c r="Y196" s="92"/>
      <c r="Z196" s="774"/>
      <c r="AA196" s="774"/>
      <c r="AB196" s="774"/>
      <c r="AC196" s="774"/>
      <c r="AD196" s="774"/>
      <c r="AE196" s="774"/>
      <c r="AF196" s="774"/>
      <c r="AG196" s="774"/>
      <c r="AH196" s="774"/>
      <c r="AI196" s="774"/>
      <c r="AJ196" s="774"/>
      <c r="AK196" s="774"/>
      <c r="AL196" s="774"/>
      <c r="AM196" s="774"/>
      <c r="AN196" s="774"/>
      <c r="AO196" s="774"/>
      <c r="AP196" s="774"/>
      <c r="AQ196" s="774"/>
      <c r="AR196" s="774"/>
      <c r="AS196" s="774"/>
      <c r="AT196" s="774"/>
      <c r="AU196" s="774"/>
      <c r="AV196" s="774"/>
      <c r="AW196" s="774"/>
      <c r="AX196" s="774"/>
      <c r="AY196" s="774"/>
      <c r="AZ196" s="343"/>
      <c r="BA196" s="802"/>
      <c r="BB196" s="583"/>
      <c r="BC196" s="447"/>
      <c r="BD196" s="434"/>
      <c r="BE196" s="434"/>
      <c r="BF196" s="434"/>
      <c r="BG196" s="451"/>
      <c r="BH196" s="447"/>
      <c r="BI196" s="434"/>
      <c r="BJ196" s="434"/>
      <c r="BK196" s="434"/>
      <c r="BL196" s="451"/>
      <c r="BM196" s="447"/>
      <c r="BN196" s="434"/>
      <c r="BO196" s="434"/>
      <c r="BP196" s="434"/>
      <c r="BQ196" s="451"/>
      <c r="BR196" s="447"/>
      <c r="BS196" s="434"/>
      <c r="BT196" s="434"/>
      <c r="BU196" s="434"/>
      <c r="BV196" s="434"/>
      <c r="BW196" s="434"/>
      <c r="BX196" s="434"/>
      <c r="BY196" s="435"/>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03" customFormat="true" ht="15" customHeight="true" x14ac:dyDescent="0.2">
      <c r="A197" s="158"/>
      <c r="B197" s="129"/>
      <c r="C197" s="94"/>
      <c r="D197" s="96"/>
      <c r="E197" s="96"/>
      <c r="F197" s="96"/>
      <c r="G197" s="95"/>
      <c r="H197" s="93"/>
      <c r="I197" s="96"/>
      <c r="J197" s="96"/>
      <c r="K197" s="96"/>
      <c r="L197" s="92"/>
      <c r="M197" s="94"/>
      <c r="N197" s="96"/>
      <c r="O197" s="96"/>
      <c r="P197" s="96"/>
      <c r="Q197" s="95"/>
      <c r="R197" s="93"/>
      <c r="S197" s="96"/>
      <c r="T197" s="96"/>
      <c r="U197" s="96"/>
      <c r="V197" s="96"/>
      <c r="W197" s="96"/>
      <c r="X197" s="96"/>
      <c r="Y197" s="92"/>
      <c r="Z197" s="774"/>
      <c r="AA197" s="774"/>
      <c r="AB197" s="774"/>
      <c r="AC197" s="774"/>
      <c r="AD197" s="774"/>
      <c r="AE197" s="774"/>
      <c r="AF197" s="774"/>
      <c r="AG197" s="774"/>
      <c r="AH197" s="774"/>
      <c r="AI197" s="774"/>
      <c r="AJ197" s="774"/>
      <c r="AK197" s="774"/>
      <c r="AL197" s="774"/>
      <c r="AM197" s="774"/>
      <c r="AN197" s="774"/>
      <c r="AO197" s="774"/>
      <c r="AP197" s="774"/>
      <c r="AQ197" s="774"/>
      <c r="AR197" s="774"/>
      <c r="AS197" s="774"/>
      <c r="AT197" s="774"/>
      <c r="AU197" s="774"/>
      <c r="AV197" s="774"/>
      <c r="AW197" s="774"/>
      <c r="AX197" s="774"/>
      <c r="AY197" s="774"/>
      <c r="AZ197" s="343"/>
      <c r="BA197" s="802"/>
      <c r="BB197" s="583"/>
      <c r="BC197" s="447"/>
      <c r="BD197" s="434"/>
      <c r="BE197" s="434"/>
      <c r="BF197" s="434"/>
      <c r="BG197" s="451"/>
      <c r="BH197" s="447"/>
      <c r="BI197" s="434"/>
      <c r="BJ197" s="434"/>
      <c r="BK197" s="434"/>
      <c r="BL197" s="451"/>
      <c r="BM197" s="447"/>
      <c r="BN197" s="434"/>
      <c r="BO197" s="434"/>
      <c r="BP197" s="434"/>
      <c r="BQ197" s="451"/>
      <c r="BR197" s="447"/>
      <c r="BS197" s="434"/>
      <c r="BT197" s="434"/>
      <c r="BU197" s="434"/>
      <c r="BV197" s="434"/>
      <c r="BW197" s="434"/>
      <c r="BX197" s="434"/>
      <c r="BY197" s="435"/>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03" customFormat="true" ht="15" customHeight="true" x14ac:dyDescent="0.2">
      <c r="A198" s="158"/>
      <c r="B198" s="129"/>
      <c r="C198" s="94"/>
      <c r="D198" s="96"/>
      <c r="E198" s="96"/>
      <c r="F198" s="96"/>
      <c r="G198" s="95"/>
      <c r="H198" s="93"/>
      <c r="I198" s="96"/>
      <c r="J198" s="96"/>
      <c r="K198" s="96"/>
      <c r="L198" s="92"/>
      <c r="M198" s="94"/>
      <c r="N198" s="96"/>
      <c r="O198" s="96"/>
      <c r="P198" s="96"/>
      <c r="Q198" s="95"/>
      <c r="R198" s="93"/>
      <c r="S198" s="96"/>
      <c r="T198" s="96"/>
      <c r="U198" s="96"/>
      <c r="V198" s="96"/>
      <c r="W198" s="96"/>
      <c r="X198" s="96"/>
      <c r="Y198" s="92"/>
      <c r="Z198" s="774"/>
      <c r="AA198" s="774"/>
      <c r="AB198" s="774"/>
      <c r="AC198" s="774"/>
      <c r="AD198" s="774"/>
      <c r="AE198" s="774"/>
      <c r="AF198" s="774"/>
      <c r="AG198" s="774"/>
      <c r="AH198" s="774"/>
      <c r="AI198" s="774"/>
      <c r="AJ198" s="774"/>
      <c r="AK198" s="774"/>
      <c r="AL198" s="774"/>
      <c r="AM198" s="774"/>
      <c r="AN198" s="774"/>
      <c r="AO198" s="774"/>
      <c r="AP198" s="774"/>
      <c r="AQ198" s="774"/>
      <c r="AR198" s="774"/>
      <c r="AS198" s="774"/>
      <c r="AT198" s="774"/>
      <c r="AU198" s="774"/>
      <c r="AV198" s="774"/>
      <c r="AW198" s="774"/>
      <c r="AX198" s="774"/>
      <c r="AY198" s="774"/>
      <c r="AZ198" s="343"/>
      <c r="BA198" s="802"/>
      <c r="BB198" s="583"/>
      <c r="BC198" s="447"/>
      <c r="BD198" s="434"/>
      <c r="BE198" s="434"/>
      <c r="BF198" s="434"/>
      <c r="BG198" s="451"/>
      <c r="BH198" s="447"/>
      <c r="BI198" s="434"/>
      <c r="BJ198" s="434"/>
      <c r="BK198" s="434"/>
      <c r="BL198" s="451"/>
      <c r="BM198" s="447"/>
      <c r="BN198" s="434"/>
      <c r="BO198" s="434"/>
      <c r="BP198" s="434"/>
      <c r="BQ198" s="451"/>
      <c r="BR198" s="447"/>
      <c r="BS198" s="434"/>
      <c r="BT198" s="434"/>
      <c r="BU198" s="434"/>
      <c r="BV198" s="434"/>
      <c r="BW198" s="434"/>
      <c r="BX198" s="434"/>
      <c r="BY198" s="435"/>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03" customFormat="true" ht="15" customHeight="true" x14ac:dyDescent="0.2">
      <c r="A199" s="158"/>
      <c r="B199" s="129"/>
      <c r="C199" s="94"/>
      <c r="D199" s="96"/>
      <c r="E199" s="96"/>
      <c r="F199" s="96"/>
      <c r="G199" s="95"/>
      <c r="H199" s="93"/>
      <c r="I199" s="96"/>
      <c r="J199" s="96"/>
      <c r="K199" s="96"/>
      <c r="L199" s="92"/>
      <c r="M199" s="94"/>
      <c r="N199" s="96"/>
      <c r="O199" s="96"/>
      <c r="P199" s="96"/>
      <c r="Q199" s="95"/>
      <c r="R199" s="93"/>
      <c r="S199" s="96"/>
      <c r="T199" s="96"/>
      <c r="U199" s="96"/>
      <c r="V199" s="96"/>
      <c r="W199" s="96"/>
      <c r="X199" s="96"/>
      <c r="Y199" s="92"/>
      <c r="Z199" s="774"/>
      <c r="AA199" s="774"/>
      <c r="AB199" s="774"/>
      <c r="AC199" s="774"/>
      <c r="AD199" s="774"/>
      <c r="AE199" s="774"/>
      <c r="AF199" s="774"/>
      <c r="AG199" s="774"/>
      <c r="AH199" s="774"/>
      <c r="AI199" s="774"/>
      <c r="AJ199" s="774"/>
      <c r="AK199" s="774"/>
      <c r="AL199" s="774"/>
      <c r="AM199" s="774"/>
      <c r="AN199" s="774"/>
      <c r="AO199" s="774"/>
      <c r="AP199" s="774"/>
      <c r="AQ199" s="774"/>
      <c r="AR199" s="774"/>
      <c r="AS199" s="774"/>
      <c r="AT199" s="774"/>
      <c r="AU199" s="774"/>
      <c r="AV199" s="774"/>
      <c r="AW199" s="774"/>
      <c r="AX199" s="774"/>
      <c r="AY199" s="774"/>
      <c r="AZ199" s="343"/>
      <c r="BA199" s="802"/>
      <c r="BB199" s="583"/>
      <c r="BC199" s="447"/>
      <c r="BD199" s="434"/>
      <c r="BE199" s="434"/>
      <c r="BF199" s="434"/>
      <c r="BG199" s="451"/>
      <c r="BH199" s="447"/>
      <c r="BI199" s="434"/>
      <c r="BJ199" s="434"/>
      <c r="BK199" s="434"/>
      <c r="BL199" s="451"/>
      <c r="BM199" s="447"/>
      <c r="BN199" s="434"/>
      <c r="BO199" s="434"/>
      <c r="BP199" s="434"/>
      <c r="BQ199" s="451"/>
      <c r="BR199" s="447"/>
      <c r="BS199" s="434"/>
      <c r="BT199" s="434"/>
      <c r="BU199" s="434"/>
      <c r="BV199" s="434"/>
      <c r="BW199" s="434"/>
      <c r="BX199" s="434"/>
      <c r="BY199" s="435"/>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03" customFormat="true" ht="15" customHeight="true" x14ac:dyDescent="0.2">
      <c r="A200" s="158"/>
      <c r="B200" s="129"/>
      <c r="C200" s="94"/>
      <c r="D200" s="96"/>
      <c r="E200" s="96"/>
      <c r="F200" s="96"/>
      <c r="G200" s="95"/>
      <c r="H200" s="93"/>
      <c r="I200" s="96"/>
      <c r="J200" s="96"/>
      <c r="K200" s="96"/>
      <c r="L200" s="92"/>
      <c r="M200" s="94"/>
      <c r="N200" s="96"/>
      <c r="O200" s="96"/>
      <c r="P200" s="96"/>
      <c r="Q200" s="95"/>
      <c r="R200" s="93"/>
      <c r="S200" s="96"/>
      <c r="T200" s="96"/>
      <c r="U200" s="96"/>
      <c r="V200" s="96"/>
      <c r="W200" s="96"/>
      <c r="X200" s="96"/>
      <c r="Y200" s="92"/>
      <c r="Z200" s="774"/>
      <c r="AA200" s="774"/>
      <c r="AB200" s="774"/>
      <c r="AC200" s="774"/>
      <c r="AD200" s="774"/>
      <c r="AE200" s="774"/>
      <c r="AF200" s="774"/>
      <c r="AG200" s="774"/>
      <c r="AH200" s="774"/>
      <c r="AI200" s="774"/>
      <c r="AJ200" s="774"/>
      <c r="AK200" s="774"/>
      <c r="AL200" s="774"/>
      <c r="AM200" s="774"/>
      <c r="AN200" s="774"/>
      <c r="AO200" s="774"/>
      <c r="AP200" s="774"/>
      <c r="AQ200" s="774"/>
      <c r="AR200" s="774"/>
      <c r="AS200" s="774"/>
      <c r="AT200" s="774"/>
      <c r="AU200" s="774"/>
      <c r="AV200" s="774"/>
      <c r="AW200" s="774"/>
      <c r="AX200" s="774"/>
      <c r="AY200" s="774"/>
      <c r="AZ200" s="343"/>
      <c r="BA200" s="802"/>
      <c r="BB200" s="583"/>
      <c r="BC200" s="447"/>
      <c r="BD200" s="434"/>
      <c r="BE200" s="434"/>
      <c r="BF200" s="434"/>
      <c r="BG200" s="451"/>
      <c r="BH200" s="447"/>
      <c r="BI200" s="434"/>
      <c r="BJ200" s="434"/>
      <c r="BK200" s="434"/>
      <c r="BL200" s="451"/>
      <c r="BM200" s="447"/>
      <c r="BN200" s="434"/>
      <c r="BO200" s="434"/>
      <c r="BP200" s="434"/>
      <c r="BQ200" s="451"/>
      <c r="BR200" s="447"/>
      <c r="BS200" s="434"/>
      <c r="BT200" s="434"/>
      <c r="BU200" s="434"/>
      <c r="BV200" s="434"/>
      <c r="BW200" s="434"/>
      <c r="BX200" s="434"/>
      <c r="BY200" s="435"/>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03" customFormat="true" ht="15" customHeight="true" x14ac:dyDescent="0.2">
      <c r="A201" s="158"/>
      <c r="B201" s="129"/>
      <c r="C201" s="94"/>
      <c r="D201" s="96"/>
      <c r="E201" s="96"/>
      <c r="F201" s="96"/>
      <c r="G201" s="95"/>
      <c r="H201" s="93"/>
      <c r="I201" s="96"/>
      <c r="J201" s="96"/>
      <c r="K201" s="96"/>
      <c r="L201" s="92"/>
      <c r="M201" s="94"/>
      <c r="N201" s="96"/>
      <c r="O201" s="96"/>
      <c r="P201" s="96"/>
      <c r="Q201" s="95"/>
      <c r="R201" s="93"/>
      <c r="S201" s="96"/>
      <c r="T201" s="96"/>
      <c r="U201" s="96"/>
      <c r="V201" s="96"/>
      <c r="W201" s="96"/>
      <c r="X201" s="96"/>
      <c r="Y201" s="92"/>
      <c r="Z201" s="774"/>
      <c r="AA201" s="774"/>
      <c r="AB201" s="774"/>
      <c r="AC201" s="774"/>
      <c r="AD201" s="774"/>
      <c r="AE201" s="774"/>
      <c r="AF201" s="774"/>
      <c r="AG201" s="774"/>
      <c r="AH201" s="774"/>
      <c r="AI201" s="774"/>
      <c r="AJ201" s="774"/>
      <c r="AK201" s="774"/>
      <c r="AL201" s="774"/>
      <c r="AM201" s="774"/>
      <c r="AN201" s="774"/>
      <c r="AO201" s="774"/>
      <c r="AP201" s="774"/>
      <c r="AQ201" s="774"/>
      <c r="AR201" s="774"/>
      <c r="AS201" s="774"/>
      <c r="AT201" s="774"/>
      <c r="AU201" s="774"/>
      <c r="AV201" s="774"/>
      <c r="AW201" s="774"/>
      <c r="AX201" s="774"/>
      <c r="AY201" s="774"/>
      <c r="AZ201" s="343"/>
      <c r="BA201" s="802"/>
      <c r="BB201" s="583"/>
      <c r="BC201" s="447"/>
      <c r="BD201" s="434"/>
      <c r="BE201" s="434"/>
      <c r="BF201" s="434"/>
      <c r="BG201" s="451"/>
      <c r="BH201" s="447"/>
      <c r="BI201" s="434"/>
      <c r="BJ201" s="434"/>
      <c r="BK201" s="434"/>
      <c r="BL201" s="451"/>
      <c r="BM201" s="447"/>
      <c r="BN201" s="434"/>
      <c r="BO201" s="434"/>
      <c r="BP201" s="434"/>
      <c r="BQ201" s="451"/>
      <c r="BR201" s="447"/>
      <c r="BS201" s="434"/>
      <c r="BT201" s="434"/>
      <c r="BU201" s="434"/>
      <c r="BV201" s="434"/>
      <c r="BW201" s="434"/>
      <c r="BX201" s="434"/>
      <c r="BY201" s="435"/>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03" customFormat="true" ht="15" customHeight="true" x14ac:dyDescent="0.2">
      <c r="A202" s="158"/>
      <c r="B202" s="129"/>
      <c r="C202" s="94"/>
      <c r="D202" s="96"/>
      <c r="E202" s="96"/>
      <c r="F202" s="96"/>
      <c r="G202" s="95"/>
      <c r="H202" s="93"/>
      <c r="I202" s="96"/>
      <c r="J202" s="96"/>
      <c r="K202" s="96"/>
      <c r="L202" s="92"/>
      <c r="M202" s="94"/>
      <c r="N202" s="96"/>
      <c r="O202" s="96"/>
      <c r="P202" s="96"/>
      <c r="Q202" s="95"/>
      <c r="R202" s="93"/>
      <c r="S202" s="96"/>
      <c r="T202" s="96"/>
      <c r="U202" s="96"/>
      <c r="V202" s="96"/>
      <c r="W202" s="96"/>
      <c r="X202" s="96"/>
      <c r="Y202" s="92"/>
      <c r="Z202" s="774"/>
      <c r="AA202" s="774"/>
      <c r="AB202" s="774"/>
      <c r="AC202" s="774"/>
      <c r="AD202" s="774"/>
      <c r="AE202" s="774"/>
      <c r="AF202" s="774"/>
      <c r="AG202" s="774"/>
      <c r="AH202" s="774"/>
      <c r="AI202" s="774"/>
      <c r="AJ202" s="774"/>
      <c r="AK202" s="774"/>
      <c r="AL202" s="774"/>
      <c r="AM202" s="774"/>
      <c r="AN202" s="774"/>
      <c r="AO202" s="774"/>
      <c r="AP202" s="774"/>
      <c r="AQ202" s="774"/>
      <c r="AR202" s="774"/>
      <c r="AS202" s="774"/>
      <c r="AT202" s="774"/>
      <c r="AU202" s="774"/>
      <c r="AV202" s="774"/>
      <c r="AW202" s="774"/>
      <c r="AX202" s="774"/>
      <c r="AY202" s="774"/>
      <c r="AZ202" s="343"/>
      <c r="BA202" s="802"/>
      <c r="BB202" s="583"/>
      <c r="BC202" s="447"/>
      <c r="BD202" s="434"/>
      <c r="BE202" s="434"/>
      <c r="BF202" s="434"/>
      <c r="BG202" s="451"/>
      <c r="BH202" s="447"/>
      <c r="BI202" s="434"/>
      <c r="BJ202" s="434"/>
      <c r="BK202" s="434"/>
      <c r="BL202" s="451"/>
      <c r="BM202" s="447"/>
      <c r="BN202" s="434"/>
      <c r="BO202" s="434"/>
      <c r="BP202" s="434"/>
      <c r="BQ202" s="451"/>
      <c r="BR202" s="447"/>
      <c r="BS202" s="434"/>
      <c r="BT202" s="434"/>
      <c r="BU202" s="434"/>
      <c r="BV202" s="434"/>
      <c r="BW202" s="434"/>
      <c r="BX202" s="434"/>
      <c r="BY202" s="435"/>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160" customFormat="true" ht="15" customHeight="true" x14ac:dyDescent="0.2">
      <c r="A203" s="136"/>
      <c r="B203" s="130"/>
      <c r="C203" s="113"/>
      <c r="D203" s="112"/>
      <c r="E203" s="112"/>
      <c r="F203" s="112"/>
      <c r="G203" s="111"/>
      <c r="H203" s="110"/>
      <c r="I203" s="112"/>
      <c r="J203" s="112"/>
      <c r="K203" s="112"/>
      <c r="L203" s="109"/>
      <c r="M203" s="113"/>
      <c r="N203" s="112"/>
      <c r="O203" s="112"/>
      <c r="P203" s="112"/>
      <c r="Q203" s="111"/>
      <c r="R203" s="110"/>
      <c r="S203" s="112"/>
      <c r="T203" s="112"/>
      <c r="U203" s="112"/>
      <c r="V203" s="112"/>
      <c r="W203" s="112"/>
      <c r="X203" s="112"/>
      <c r="Y203" s="109"/>
      <c r="Z203" s="437"/>
      <c r="AA203" s="437"/>
      <c r="AB203" s="437"/>
      <c r="AC203" s="437"/>
      <c r="AD203" s="437"/>
      <c r="AE203" s="437"/>
      <c r="AF203" s="437"/>
      <c r="AG203" s="437"/>
      <c r="AH203" s="437"/>
      <c r="AI203" s="437"/>
      <c r="AJ203" s="437"/>
      <c r="AK203" s="437"/>
      <c r="AL203" s="437"/>
      <c r="AM203" s="437"/>
      <c r="AN203" s="437"/>
      <c r="AO203" s="437"/>
      <c r="AP203" s="437"/>
      <c r="AQ203" s="437"/>
      <c r="AR203" s="437"/>
      <c r="AS203" s="437"/>
      <c r="AT203" s="437"/>
      <c r="AU203" s="437"/>
      <c r="AV203" s="437"/>
      <c r="AW203" s="437"/>
      <c r="AX203" s="437"/>
      <c r="AY203" s="437"/>
      <c r="AZ203" s="800"/>
      <c r="BA203" s="802"/>
      <c r="BB203" s="583"/>
      <c r="BC203" s="447"/>
      <c r="BD203" s="434"/>
      <c r="BE203" s="434"/>
      <c r="BF203" s="434"/>
      <c r="BG203" s="451"/>
      <c r="BH203" s="447"/>
      <c r="BI203" s="434"/>
      <c r="BJ203" s="434"/>
      <c r="BK203" s="434"/>
      <c r="BL203" s="451"/>
      <c r="BM203" s="447"/>
      <c r="BN203" s="434"/>
      <c r="BO203" s="434"/>
      <c r="BP203" s="434"/>
      <c r="BQ203" s="451"/>
      <c r="BR203" s="447"/>
      <c r="BS203" s="434"/>
      <c r="BT203" s="434"/>
      <c r="BU203" s="434"/>
      <c r="BV203" s="434"/>
      <c r="BW203" s="434"/>
      <c r="BX203" s="434"/>
      <c r="BY203" s="435"/>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160" customFormat="true" ht="15" customHeight="true" x14ac:dyDescent="0.2">
      <c r="A204" s="136"/>
      <c r="B204" s="130"/>
      <c r="C204" s="113"/>
      <c r="D204" s="112"/>
      <c r="E204" s="112"/>
      <c r="F204" s="112"/>
      <c r="G204" s="111"/>
      <c r="H204" s="110"/>
      <c r="I204" s="112"/>
      <c r="J204" s="112"/>
      <c r="K204" s="112"/>
      <c r="L204" s="109"/>
      <c r="M204" s="113"/>
      <c r="N204" s="112"/>
      <c r="O204" s="112"/>
      <c r="P204" s="112"/>
      <c r="Q204" s="111"/>
      <c r="R204" s="110"/>
      <c r="S204" s="112"/>
      <c r="T204" s="112"/>
      <c r="U204" s="112"/>
      <c r="V204" s="112"/>
      <c r="W204" s="112"/>
      <c r="X204" s="112"/>
      <c r="Y204" s="109"/>
      <c r="Z204" s="437"/>
      <c r="AA204" s="437"/>
      <c r="AB204" s="437"/>
      <c r="AC204" s="437"/>
      <c r="AD204" s="437"/>
      <c r="AE204" s="437"/>
      <c r="AF204" s="437"/>
      <c r="AG204" s="437"/>
      <c r="AH204" s="437"/>
      <c r="AI204" s="437"/>
      <c r="AJ204" s="437"/>
      <c r="AK204" s="437"/>
      <c r="AL204" s="437"/>
      <c r="AM204" s="437"/>
      <c r="AN204" s="437"/>
      <c r="AO204" s="437"/>
      <c r="AP204" s="437"/>
      <c r="AQ204" s="437"/>
      <c r="AR204" s="437"/>
      <c r="AS204" s="437"/>
      <c r="AT204" s="437"/>
      <c r="AU204" s="437"/>
      <c r="AV204" s="437"/>
      <c r="AW204" s="437"/>
      <c r="AX204" s="437"/>
      <c r="AY204" s="437"/>
      <c r="AZ204" s="800"/>
      <c r="BA204" s="802"/>
      <c r="BB204" s="583"/>
      <c r="BC204" s="447"/>
      <c r="BD204" s="434"/>
      <c r="BE204" s="434"/>
      <c r="BF204" s="434"/>
      <c r="BG204" s="451"/>
      <c r="BH204" s="447"/>
      <c r="BI204" s="434"/>
      <c r="BJ204" s="434"/>
      <c r="BK204" s="434"/>
      <c r="BL204" s="451"/>
      <c r="BM204" s="447"/>
      <c r="BN204" s="434"/>
      <c r="BO204" s="434"/>
      <c r="BP204" s="434"/>
      <c r="BQ204" s="451"/>
      <c r="BR204" s="447"/>
      <c r="BS204" s="434"/>
      <c r="BT204" s="434"/>
      <c r="BU204" s="434"/>
      <c r="BV204" s="434"/>
      <c r="BW204" s="434"/>
      <c r="BX204" s="434"/>
      <c r="BY204" s="435"/>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160" customFormat="true" ht="15" customHeight="true" x14ac:dyDescent="0.2">
      <c r="A205" s="22"/>
      <c r="B205" s="19"/>
      <c r="C205" s="108"/>
      <c r="D205" s="107"/>
      <c r="E205" s="107"/>
      <c r="F205" s="107"/>
      <c r="G205" s="106"/>
      <c r="H205" s="105"/>
      <c r="I205" s="107"/>
      <c r="J205" s="107"/>
      <c r="K205" s="107"/>
      <c r="L205" s="104"/>
      <c r="M205" s="108"/>
      <c r="N205" s="107"/>
      <c r="O205" s="107"/>
      <c r="P205" s="107"/>
      <c r="Q205" s="106"/>
      <c r="R205" s="105"/>
      <c r="S205" s="107"/>
      <c r="T205" s="107"/>
      <c r="U205" s="107"/>
      <c r="V205" s="107"/>
      <c r="W205" s="107"/>
      <c r="X205" s="107"/>
      <c r="Y205" s="104"/>
      <c r="Z205" s="437"/>
      <c r="AA205" s="437"/>
      <c r="AB205" s="437"/>
      <c r="AC205" s="437"/>
      <c r="AD205" s="437"/>
      <c r="AE205" s="437"/>
      <c r="AF205" s="437"/>
      <c r="AG205" s="437"/>
      <c r="AH205" s="437"/>
      <c r="AI205" s="437"/>
      <c r="AJ205" s="437"/>
      <c r="AK205" s="437"/>
      <c r="AL205" s="437"/>
      <c r="AM205" s="437"/>
      <c r="AN205" s="437"/>
      <c r="AO205" s="437"/>
      <c r="AP205" s="437"/>
      <c r="AQ205" s="437"/>
      <c r="AR205" s="437"/>
      <c r="AS205" s="437"/>
      <c r="AT205" s="437"/>
      <c r="AU205" s="437"/>
      <c r="AV205" s="437"/>
      <c r="AW205" s="437"/>
      <c r="AX205" s="437"/>
      <c r="AY205" s="437"/>
      <c r="AZ205" s="800"/>
      <c r="BA205" s="802"/>
      <c r="BB205" s="583"/>
      <c r="BC205" s="450"/>
      <c r="BD205" s="449"/>
      <c r="BE205" s="449"/>
      <c r="BF205" s="449"/>
      <c r="BG205" s="453"/>
      <c r="BH205" s="450"/>
      <c r="BI205" s="449"/>
      <c r="BJ205" s="449"/>
      <c r="BK205" s="449"/>
      <c r="BL205" s="453"/>
      <c r="BM205" s="450"/>
      <c r="BN205" s="449"/>
      <c r="BO205" s="449"/>
      <c r="BP205" s="449"/>
      <c r="BQ205" s="453"/>
      <c r="BR205" s="450"/>
      <c r="BS205" s="449"/>
      <c r="BT205" s="449"/>
      <c r="BU205" s="449"/>
      <c r="BV205" s="449"/>
      <c r="BW205" s="449"/>
      <c r="BX205" s="449"/>
      <c r="BY205" s="452"/>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166" customFormat="true" ht="250.15" customHeight="true" x14ac:dyDescent="0.2">
      <c r="B206" s="160"/>
      <c r="Z206" s="343"/>
      <c r="AA206" s="343"/>
      <c r="AB206" s="343"/>
      <c r="AC206" s="343"/>
      <c r="AD206" s="343"/>
      <c r="AE206" s="343"/>
      <c r="AF206" s="343"/>
      <c r="AG206" s="343"/>
      <c r="AH206" s="343"/>
      <c r="AI206" s="343"/>
      <c r="AJ206" s="343"/>
      <c r="AK206" s="343"/>
      <c r="AL206" s="343"/>
      <c r="AM206" s="343"/>
      <c r="AN206" s="343"/>
      <c r="AO206" s="343"/>
      <c r="AP206" s="343"/>
      <c r="AQ206" s="343"/>
      <c r="AR206" s="343"/>
      <c r="AS206" s="343"/>
      <c r="AT206" s="343"/>
      <c r="AU206" s="343"/>
      <c r="AV206" s="343"/>
      <c r="AW206" s="343"/>
      <c r="AX206" s="343"/>
      <c r="AY206" s="343"/>
      <c r="AZ206" s="343"/>
      <c r="BA206" s="304"/>
      <c r="BB206" s="302"/>
      <c r="BC206" s="302"/>
      <c r="BD206" s="302"/>
      <c r="BE206" s="302"/>
      <c r="BF206" s="302"/>
      <c r="BG206" s="302"/>
      <c r="BH206" s="302"/>
      <c r="BI206" s="302"/>
      <c r="BJ206" s="302"/>
      <c r="BK206" s="302"/>
      <c r="BL206" s="302"/>
      <c r="BM206" s="302"/>
      <c r="BN206" s="302"/>
      <c r="BO206" s="302"/>
      <c r="BP206" s="302"/>
      <c r="BQ206" s="302"/>
      <c r="BR206" s="302"/>
      <c r="BS206" s="302"/>
      <c r="BT206" s="302"/>
      <c r="BU206" s="302"/>
      <c r="BV206" s="302"/>
      <c r="BW206" s="302"/>
      <c r="BX206" s="302"/>
      <c r="BY206" s="304"/>
      <c r="BZ206" s="342"/>
      <c r="CA206" s="342"/>
      <c r="CB206" s="342"/>
      <c r="CC206" s="342"/>
      <c r="CD206" s="342"/>
      <c r="CE206" s="342"/>
      <c r="CF206" s="342"/>
      <c r="CG206" s="342"/>
      <c r="CH206" s="342"/>
      <c r="CI206" s="342"/>
      <c r="CJ206" s="342"/>
      <c r="CK206" s="342"/>
      <c r="CL206" s="342"/>
      <c r="CM206" s="342"/>
      <c r="CN206" s="342"/>
      <c r="CO206" s="342"/>
      <c r="CP206" s="342"/>
      <c r="CQ206" s="342"/>
      <c r="CR206" s="342"/>
      <c r="CS206" s="342"/>
      <c r="CT206" s="342"/>
      <c r="CU206" s="342"/>
      <c r="CV206" s="342"/>
      <c r="CW206" s="342"/>
      <c r="CX206" s="342"/>
      <c r="CY206" s="342"/>
      <c r="CZ206" s="342"/>
    </row>
    <row r="207" s="283" customFormat="true" ht="18" customHeight="true" x14ac:dyDescent="0.2">
      <c r="Z207" s="338"/>
      <c r="AA207" s="338"/>
      <c r="AB207" s="338"/>
      <c r="AC207" s="338"/>
      <c r="AD207" s="338"/>
      <c r="AE207" s="338"/>
      <c r="AF207" s="338"/>
      <c r="AG207" s="338"/>
      <c r="AH207" s="338"/>
      <c r="AI207" s="338"/>
      <c r="AJ207" s="338"/>
      <c r="AK207" s="338"/>
      <c r="AL207" s="338"/>
      <c r="AM207" s="338"/>
      <c r="AN207" s="338"/>
      <c r="AO207" s="338"/>
      <c r="AP207" s="338"/>
      <c r="AQ207" s="338"/>
      <c r="AR207" s="338"/>
      <c r="AS207" s="338"/>
      <c r="AT207" s="338"/>
      <c r="AU207" s="338"/>
      <c r="AV207" s="338"/>
      <c r="AW207" s="338"/>
      <c r="AX207" s="338"/>
      <c r="AY207" s="338"/>
      <c r="AZ207" s="338"/>
      <c r="BB207" s="306"/>
      <c r="BZ207" s="338"/>
      <c r="CA207" s="338"/>
      <c r="CB207" s="338"/>
      <c r="CC207" s="338"/>
      <c r="CD207" s="338"/>
      <c r="CE207" s="338"/>
      <c r="CF207" s="338"/>
      <c r="CG207" s="338"/>
      <c r="CH207" s="338"/>
      <c r="CI207" s="338"/>
      <c r="CJ207" s="338"/>
      <c r="CK207" s="338"/>
      <c r="CL207" s="338"/>
      <c r="CM207" s="338"/>
      <c r="CN207" s="338"/>
      <c r="CO207" s="338"/>
      <c r="CP207" s="338"/>
      <c r="CQ207" s="338"/>
      <c r="CR207" s="338"/>
      <c r="CS207" s="338"/>
      <c r="CT207" s="338"/>
      <c r="CU207" s="338"/>
      <c r="CV207" s="338"/>
      <c r="CW207" s="338"/>
      <c r="CX207" s="338"/>
      <c r="CY207" s="338"/>
      <c r="CZ207" s="338"/>
    </row>
    <row r="208" s="283" customFormat="true" ht="22.5" customHeight="true" x14ac:dyDescent="0.35">
      <c r="A208" s="1061" t="str">
        <f>A1026</f>
        <v>Gambia</v>
      </c>
      <c r="B208" s="1062"/>
      <c r="Z208" s="338"/>
      <c r="AA208" s="338"/>
      <c r="AB208" s="338"/>
      <c r="AC208" s="338"/>
      <c r="AD208" s="338"/>
      <c r="AE208" s="338"/>
      <c r="AF208" s="338"/>
      <c r="AG208" s="338"/>
      <c r="AH208" s="338"/>
      <c r="AI208" s="338"/>
      <c r="AJ208" s="338"/>
      <c r="AK208" s="338"/>
      <c r="AL208" s="338"/>
      <c r="AM208" s="338"/>
      <c r="AN208" s="338"/>
      <c r="AO208" s="338"/>
      <c r="AP208" s="338"/>
      <c r="AQ208" s="338"/>
      <c r="AR208" s="338"/>
      <c r="AS208" s="338"/>
      <c r="AT208" s="338"/>
      <c r="AU208" s="338"/>
      <c r="AV208" s="338"/>
      <c r="AW208" s="338"/>
      <c r="AX208" s="338"/>
      <c r="AY208" s="338"/>
      <c r="AZ208" s="338"/>
      <c r="BB208" s="306"/>
      <c r="BZ208" s="338"/>
      <c r="CA208" s="338"/>
      <c r="CB208" s="338"/>
      <c r="CC208" s="338"/>
      <c r="CD208" s="338"/>
      <c r="CE208" s="338"/>
      <c r="CF208" s="338"/>
      <c r="CG208" s="338"/>
      <c r="CH208" s="338"/>
      <c r="CI208" s="338"/>
      <c r="CJ208" s="338"/>
      <c r="CK208" s="338"/>
      <c r="CL208" s="338"/>
      <c r="CM208" s="338"/>
      <c r="CN208" s="338"/>
      <c r="CO208" s="338"/>
      <c r="CP208" s="338"/>
      <c r="CQ208" s="338"/>
      <c r="CR208" s="338"/>
      <c r="CS208" s="338"/>
      <c r="CT208" s="338"/>
      <c r="CU208" s="338"/>
      <c r="CV208" s="338"/>
      <c r="CW208" s="338"/>
      <c r="CX208" s="338"/>
      <c r="CY208" s="338"/>
      <c r="CZ208" s="338"/>
    </row>
    <row r="209" s="283" customFormat="true" ht="22.5" customHeight="true" x14ac:dyDescent="0.35">
      <c r="A209" s="310" t="str">
        <f>A1034</f>
        <v>2010</v>
      </c>
      <c r="B209" s="311"/>
      <c r="Z209" s="338"/>
      <c r="AA209" s="338"/>
      <c r="AB209" s="338"/>
      <c r="AC209" s="338"/>
      <c r="AD209" s="338"/>
      <c r="AE209" s="338"/>
      <c r="AF209" s="338"/>
      <c r="AG209" s="338"/>
      <c r="AH209" s="338"/>
      <c r="AI209" s="338"/>
      <c r="AJ209" s="338"/>
      <c r="AK209" s="338"/>
      <c r="AL209" s="338"/>
      <c r="AM209" s="338"/>
      <c r="AN209" s="338"/>
      <c r="AO209" s="338"/>
      <c r="AP209" s="338"/>
      <c r="AQ209" s="338"/>
      <c r="AR209" s="338"/>
      <c r="AS209" s="338"/>
      <c r="AT209" s="338"/>
      <c r="AU209" s="338"/>
      <c r="AV209" s="338"/>
      <c r="AW209" s="338"/>
      <c r="AX209" s="338"/>
      <c r="AY209" s="338"/>
      <c r="AZ209" s="338"/>
      <c r="BB209" s="306"/>
      <c r="BZ209" s="338"/>
      <c r="CA209" s="338"/>
      <c r="CB209" s="338"/>
      <c r="CC209" s="338"/>
      <c r="CD209" s="338"/>
      <c r="CE209" s="338"/>
      <c r="CF209" s="338"/>
      <c r="CG209" s="338"/>
      <c r="CH209" s="338"/>
      <c r="CI209" s="338"/>
      <c r="CJ209" s="338"/>
      <c r="CK209" s="338"/>
      <c r="CL209" s="338"/>
      <c r="CM209" s="338"/>
      <c r="CN209" s="338"/>
      <c r="CO209" s="338"/>
      <c r="CP209" s="338"/>
      <c r="CQ209" s="338"/>
      <c r="CR209" s="338"/>
      <c r="CS209" s="338"/>
      <c r="CT209" s="338"/>
      <c r="CU209" s="338"/>
      <c r="CV209" s="338"/>
      <c r="CW209" s="338"/>
      <c r="CX209" s="338"/>
      <c r="CY209" s="338"/>
      <c r="CZ209" s="338"/>
    </row>
    <row r="210" s="283" customFormat="true" ht="22.5" customHeight="true" x14ac:dyDescent="0.35">
      <c r="A210" s="586" t="s">
        <v>113</v>
      </c>
      <c r="B210" s="313"/>
      <c r="Z210" s="338"/>
      <c r="AA210" s="338"/>
      <c r="AB210" s="338"/>
      <c r="AC210" s="338"/>
      <c r="AD210" s="338"/>
      <c r="AE210" s="338"/>
      <c r="AF210" s="338"/>
      <c r="AG210" s="338"/>
      <c r="AH210" s="338"/>
      <c r="AI210" s="338"/>
      <c r="AJ210" s="338"/>
      <c r="AK210" s="338"/>
      <c r="AL210" s="338"/>
      <c r="AM210" s="338"/>
      <c r="AN210" s="338"/>
      <c r="AO210" s="338"/>
      <c r="AP210" s="338"/>
      <c r="AQ210" s="338"/>
      <c r="AR210" s="338"/>
      <c r="AS210" s="338"/>
      <c r="AT210" s="338"/>
      <c r="AU210" s="338"/>
      <c r="AV210" s="338"/>
      <c r="AW210" s="338"/>
      <c r="AX210" s="338"/>
      <c r="AY210" s="338"/>
      <c r="AZ210" s="338"/>
      <c r="BB210" s="306"/>
      <c r="BZ210" s="338"/>
      <c r="CA210" s="338"/>
      <c r="CB210" s="338"/>
      <c r="CC210" s="338"/>
      <c r="CD210" s="338"/>
      <c r="CE210" s="338"/>
      <c r="CF210" s="338"/>
      <c r="CG210" s="338"/>
      <c r="CH210" s="338"/>
      <c r="CI210" s="338"/>
      <c r="CJ210" s="338"/>
      <c r="CK210" s="338"/>
      <c r="CL210" s="338"/>
      <c r="CM210" s="338"/>
      <c r="CN210" s="338"/>
      <c r="CO210" s="338"/>
      <c r="CP210" s="338"/>
      <c r="CQ210" s="338"/>
      <c r="CR210" s="338"/>
      <c r="CS210" s="338"/>
      <c r="CT210" s="338"/>
      <c r="CU210" s="338"/>
      <c r="CV210" s="338"/>
      <c r="CW210" s="338"/>
      <c r="CX210" s="338"/>
      <c r="CY210" s="338"/>
      <c r="CZ210" s="338"/>
    </row>
    <row r="211" s="283" customFormat="true" ht="20.1" customHeight="true" x14ac:dyDescent="0.35">
      <c r="A211" s="315" t="s">
        <v>98</v>
      </c>
      <c r="B211" s="311"/>
      <c r="Z211" s="338"/>
      <c r="AA211" s="338"/>
      <c r="AB211" s="338"/>
      <c r="AC211" s="338"/>
      <c r="AD211" s="338"/>
      <c r="AE211" s="338"/>
      <c r="AF211" s="338"/>
      <c r="AG211" s="338"/>
      <c r="AH211" s="338"/>
      <c r="AI211" s="338"/>
      <c r="AJ211" s="338"/>
      <c r="AK211" s="338"/>
      <c r="AL211" s="338"/>
      <c r="AM211" s="338"/>
      <c r="AN211" s="338"/>
      <c r="AO211" s="338"/>
      <c r="AP211" s="338"/>
      <c r="AQ211" s="338"/>
      <c r="AR211" s="338"/>
      <c r="AS211" s="338"/>
      <c r="AT211" s="338"/>
      <c r="AU211" s="338"/>
      <c r="AV211" s="338"/>
      <c r="AW211" s="338"/>
      <c r="AX211" s="338"/>
      <c r="AY211" s="338"/>
      <c r="AZ211" s="338"/>
      <c r="BB211" s="306"/>
      <c r="BZ211" s="338"/>
      <c r="CA211" s="338"/>
      <c r="CB211" s="338"/>
      <c r="CC211" s="338"/>
      <c r="CD211" s="338"/>
      <c r="CE211" s="338"/>
      <c r="CF211" s="338"/>
      <c r="CG211" s="338"/>
      <c r="CH211" s="338"/>
      <c r="CI211" s="338"/>
      <c r="CJ211" s="338"/>
      <c r="CK211" s="338"/>
      <c r="CL211" s="338"/>
      <c r="CM211" s="338"/>
      <c r="CN211" s="338"/>
      <c r="CO211" s="338"/>
      <c r="CP211" s="338"/>
      <c r="CQ211" s="338"/>
      <c r="CR211" s="338"/>
      <c r="CS211" s="338"/>
      <c r="CT211" s="338"/>
      <c r="CU211" s="338"/>
      <c r="CV211" s="338"/>
      <c r="CW211" s="338"/>
      <c r="CX211" s="338"/>
      <c r="CY211" s="338"/>
      <c r="CZ211" s="338"/>
    </row>
    <row r="212" s="283" customFormat="true" ht="15" customHeight="true" x14ac:dyDescent="0.2">
      <c r="A212" s="587" t="s">
        <v>99</v>
      </c>
      <c r="B212" s="351"/>
      <c r="Z212" s="338"/>
      <c r="AA212" s="338"/>
      <c r="AB212" s="338"/>
      <c r="AC212" s="338"/>
      <c r="AD212" s="338"/>
      <c r="AE212" s="338"/>
      <c r="AF212" s="338"/>
      <c r="AG212" s="338"/>
      <c r="AH212" s="338"/>
      <c r="AI212" s="338"/>
      <c r="AJ212" s="338"/>
      <c r="AK212" s="338"/>
      <c r="AL212" s="338"/>
      <c r="AM212" s="338"/>
      <c r="AN212" s="338"/>
      <c r="AO212" s="338"/>
      <c r="AP212" s="338"/>
      <c r="AQ212" s="338"/>
      <c r="AR212" s="338"/>
      <c r="AS212" s="338"/>
      <c r="AT212" s="338"/>
      <c r="AU212" s="338"/>
      <c r="AV212" s="338"/>
      <c r="AW212" s="338"/>
      <c r="AX212" s="338"/>
      <c r="AY212" s="338"/>
      <c r="AZ212" s="338"/>
      <c r="BB212" s="306"/>
      <c r="BZ212" s="338"/>
      <c r="CA212" s="338"/>
      <c r="CB212" s="338"/>
      <c r="CC212" s="338"/>
      <c r="CD212" s="338"/>
      <c r="CE212" s="338"/>
      <c r="CF212" s="338"/>
      <c r="CG212" s="338"/>
      <c r="CH212" s="338"/>
      <c r="CI212" s="338"/>
      <c r="CJ212" s="338"/>
      <c r="CK212" s="338"/>
      <c r="CL212" s="338"/>
      <c r="CM212" s="338"/>
      <c r="CN212" s="338"/>
      <c r="CO212" s="338"/>
      <c r="CP212" s="338"/>
      <c r="CQ212" s="338"/>
      <c r="CR212" s="338"/>
      <c r="CS212" s="338"/>
      <c r="CT212" s="338"/>
      <c r="CU212" s="338"/>
      <c r="CV212" s="338"/>
      <c r="CW212" s="338"/>
      <c r="CX212" s="338"/>
      <c r="CY212" s="338"/>
      <c r="CZ212" s="338"/>
    </row>
    <row r="213" s="283" customFormat="true" ht="15" customHeight="true" x14ac:dyDescent="0.2">
      <c r="A213" s="324" t="s">
        <v>41</v>
      </c>
      <c r="B213" s="323"/>
      <c r="Z213" s="338"/>
      <c r="AA213" s="338"/>
      <c r="AB213" s="338"/>
      <c r="AC213" s="338"/>
      <c r="AD213" s="338"/>
      <c r="AE213" s="338"/>
      <c r="AF213" s="338"/>
      <c r="AG213" s="338"/>
      <c r="AH213" s="338"/>
      <c r="AI213" s="338"/>
      <c r="AJ213" s="338"/>
      <c r="AK213" s="338"/>
      <c r="AL213" s="338"/>
      <c r="AM213" s="338"/>
      <c r="AN213" s="338"/>
      <c r="AO213" s="338"/>
      <c r="AP213" s="338"/>
      <c r="AQ213" s="338"/>
      <c r="AR213" s="338"/>
      <c r="AS213" s="338"/>
      <c r="AT213" s="338"/>
      <c r="AU213" s="338"/>
      <c r="AV213" s="338"/>
      <c r="AW213" s="338"/>
      <c r="AX213" s="338"/>
      <c r="AY213" s="338"/>
      <c r="AZ213" s="338"/>
      <c r="BB213" s="306"/>
      <c r="BZ213" s="338"/>
      <c r="CA213" s="338"/>
      <c r="CB213" s="338"/>
      <c r="CC213" s="338"/>
      <c r="CD213" s="338"/>
      <c r="CE213" s="338"/>
      <c r="CF213" s="338"/>
      <c r="CG213" s="338"/>
      <c r="CH213" s="338"/>
      <c r="CI213" s="338"/>
      <c r="CJ213" s="338"/>
      <c r="CK213" s="338"/>
      <c r="CL213" s="338"/>
      <c r="CM213" s="338"/>
      <c r="CN213" s="338"/>
      <c r="CO213" s="338"/>
      <c r="CP213" s="338"/>
      <c r="CQ213" s="338"/>
      <c r="CR213" s="338"/>
      <c r="CS213" s="338"/>
      <c r="CT213" s="338"/>
      <c r="CU213" s="338"/>
      <c r="CV213" s="338"/>
      <c r="CW213" s="338"/>
      <c r="CX213" s="338"/>
      <c r="CY213" s="338"/>
      <c r="CZ213" s="338"/>
    </row>
    <row r="214" s="283" customFormat="true" ht="15" customHeight="true" x14ac:dyDescent="0.2">
      <c r="A214" s="322" t="s">
        <v>40</v>
      </c>
      <c r="B214" s="323"/>
      <c r="Z214" s="338"/>
      <c r="AA214" s="338"/>
      <c r="AB214" s="338"/>
      <c r="AC214" s="338"/>
      <c r="AD214" s="338"/>
      <c r="AE214" s="338"/>
      <c r="AF214" s="338"/>
      <c r="AG214" s="338"/>
      <c r="AH214" s="338"/>
      <c r="AI214" s="338"/>
      <c r="AJ214" s="338"/>
      <c r="AK214" s="338"/>
      <c r="AL214" s="338"/>
      <c r="AM214" s="338"/>
      <c r="AN214" s="338"/>
      <c r="AO214" s="338"/>
      <c r="AP214" s="338"/>
      <c r="AQ214" s="338"/>
      <c r="AR214" s="338"/>
      <c r="AS214" s="338"/>
      <c r="AT214" s="338"/>
      <c r="AU214" s="338"/>
      <c r="AV214" s="338"/>
      <c r="AW214" s="338"/>
      <c r="AX214" s="338"/>
      <c r="AY214" s="338"/>
      <c r="AZ214" s="338"/>
      <c r="BB214" s="306"/>
      <c r="BZ214" s="338"/>
      <c r="CA214" s="338"/>
      <c r="CB214" s="338"/>
      <c r="CC214" s="338"/>
      <c r="CD214" s="338"/>
      <c r="CE214" s="338"/>
      <c r="CF214" s="338"/>
      <c r="CG214" s="338"/>
      <c r="CH214" s="338"/>
      <c r="CI214" s="338"/>
      <c r="CJ214" s="338"/>
      <c r="CK214" s="338"/>
      <c r="CL214" s="338"/>
      <c r="CM214" s="338"/>
      <c r="CN214" s="338"/>
      <c r="CO214" s="338"/>
      <c r="CP214" s="338"/>
      <c r="CQ214" s="338"/>
      <c r="CR214" s="338"/>
      <c r="CS214" s="338"/>
      <c r="CT214" s="338"/>
      <c r="CU214" s="338"/>
      <c r="CV214" s="338"/>
      <c r="CW214" s="338"/>
      <c r="CX214" s="338"/>
      <c r="CY214" s="338"/>
      <c r="CZ214" s="338"/>
    </row>
    <row r="215" s="283" customFormat="true" ht="15" customHeight="true" x14ac:dyDescent="0.2">
      <c r="A215" s="322" t="s">
        <v>137</v>
      </c>
      <c r="B215" s="350" t="str">
        <f>A1025</f>
        <v>MICS10</v>
      </c>
      <c r="Z215" s="338"/>
      <c r="AA215" s="338"/>
      <c r="AB215" s="338"/>
      <c r="AC215" s="338"/>
      <c r="AD215" s="338"/>
      <c r="AE215" s="338"/>
      <c r="AF215" s="338"/>
      <c r="AG215" s="338"/>
      <c r="AH215" s="338"/>
      <c r="AI215" s="338"/>
      <c r="AJ215" s="338"/>
      <c r="AK215" s="338"/>
      <c r="AL215" s="338"/>
      <c r="AM215" s="338"/>
      <c r="AN215" s="338"/>
      <c r="AO215" s="338"/>
      <c r="AP215" s="338"/>
      <c r="AQ215" s="338"/>
      <c r="AR215" s="338"/>
      <c r="AS215" s="338"/>
      <c r="AT215" s="338"/>
      <c r="AU215" s="338"/>
      <c r="AV215" s="338"/>
      <c r="AW215" s="338"/>
      <c r="AX215" s="338"/>
      <c r="AY215" s="338"/>
      <c r="AZ215" s="338"/>
      <c r="BB215" s="306"/>
      <c r="BZ215" s="338"/>
      <c r="CA215" s="338"/>
      <c r="CB215" s="338"/>
      <c r="CC215" s="338"/>
      <c r="CD215" s="338"/>
      <c r="CE215" s="338"/>
      <c r="CF215" s="338"/>
      <c r="CG215" s="338"/>
      <c r="CH215" s="338"/>
      <c r="CI215" s="338"/>
      <c r="CJ215" s="338"/>
      <c r="CK215" s="338"/>
      <c r="CL215" s="338"/>
      <c r="CM215" s="338"/>
      <c r="CN215" s="338"/>
      <c r="CO215" s="338"/>
      <c r="CP215" s="338"/>
      <c r="CQ215" s="338"/>
      <c r="CR215" s="338"/>
      <c r="CS215" s="338"/>
      <c r="CT215" s="338"/>
      <c r="CU215" s="338"/>
      <c r="CV215" s="338"/>
      <c r="CW215" s="338"/>
      <c r="CX215" s="338"/>
      <c r="CY215" s="338"/>
      <c r="CZ215" s="338"/>
    </row>
    <row r="216" s="283" customFormat="true" ht="15" customHeight="true" x14ac:dyDescent="0.2">
      <c r="A216" s="169"/>
      <c r="B216" s="171"/>
      <c r="Z216" s="338"/>
      <c r="AA216" s="338"/>
      <c r="AB216" s="338"/>
      <c r="AC216" s="338"/>
      <c r="AD216" s="338"/>
      <c r="AE216" s="338"/>
      <c r="AF216" s="338"/>
      <c r="AG216" s="338"/>
      <c r="AH216" s="338"/>
      <c r="AI216" s="338"/>
      <c r="AJ216" s="338"/>
      <c r="AK216" s="338"/>
      <c r="AL216" s="338"/>
      <c r="AM216" s="338"/>
      <c r="AN216" s="338"/>
      <c r="AO216" s="338"/>
      <c r="AP216" s="338"/>
      <c r="AQ216" s="338"/>
      <c r="AR216" s="338"/>
      <c r="AS216" s="338"/>
      <c r="AT216" s="338"/>
      <c r="AU216" s="338"/>
      <c r="AV216" s="338"/>
      <c r="AW216" s="338"/>
      <c r="AX216" s="338"/>
      <c r="AY216" s="338"/>
      <c r="AZ216" s="338"/>
      <c r="BB216" s="306"/>
      <c r="BZ216" s="338"/>
      <c r="CA216" s="338"/>
      <c r="CB216" s="338"/>
      <c r="CC216" s="338"/>
      <c r="CD216" s="338"/>
      <c r="CE216" s="338"/>
      <c r="CF216" s="338"/>
      <c r="CG216" s="338"/>
      <c r="CH216" s="338"/>
      <c r="CI216" s="338"/>
      <c r="CJ216" s="338"/>
      <c r="CK216" s="338"/>
      <c r="CL216" s="338"/>
      <c r="CM216" s="338"/>
      <c r="CN216" s="338"/>
      <c r="CO216" s="338"/>
      <c r="CP216" s="338"/>
      <c r="CQ216" s="338"/>
      <c r="CR216" s="338"/>
      <c r="CS216" s="338"/>
      <c r="CT216" s="338"/>
      <c r="CU216" s="338"/>
      <c r="CV216" s="338"/>
      <c r="CW216" s="338"/>
      <c r="CX216" s="338"/>
      <c r="CY216" s="338"/>
      <c r="CZ216" s="338"/>
    </row>
    <row r="217" s="283" customFormat="true" ht="15" customHeight="true" x14ac:dyDescent="0.2">
      <c r="A217" s="169"/>
      <c r="B217" s="170"/>
      <c r="Z217" s="338"/>
      <c r="AA217" s="338"/>
      <c r="AB217" s="338"/>
      <c r="AC217" s="338"/>
      <c r="AD217" s="338"/>
      <c r="AE217" s="338"/>
      <c r="AF217" s="338"/>
      <c r="AG217" s="338"/>
      <c r="AH217" s="338"/>
      <c r="AI217" s="338"/>
      <c r="AJ217" s="338"/>
      <c r="AK217" s="338"/>
      <c r="AL217" s="338"/>
      <c r="AM217" s="338"/>
      <c r="AN217" s="338"/>
      <c r="AO217" s="338"/>
      <c r="AP217" s="338"/>
      <c r="AQ217" s="338"/>
      <c r="AR217" s="338"/>
      <c r="AS217" s="338"/>
      <c r="AT217" s="338"/>
      <c r="AU217" s="338"/>
      <c r="AV217" s="338"/>
      <c r="AW217" s="338"/>
      <c r="AX217" s="338"/>
      <c r="AY217" s="338"/>
      <c r="AZ217" s="338"/>
      <c r="BB217" s="306"/>
      <c r="BZ217" s="338"/>
      <c r="CA217" s="338"/>
      <c r="CB217" s="338"/>
      <c r="CC217" s="338"/>
      <c r="CD217" s="338"/>
      <c r="CE217" s="338"/>
      <c r="CF217" s="338"/>
      <c r="CG217" s="338"/>
      <c r="CH217" s="338"/>
      <c r="CI217" s="338"/>
      <c r="CJ217" s="338"/>
      <c r="CK217" s="338"/>
      <c r="CL217" s="338"/>
      <c r="CM217" s="338"/>
      <c r="CN217" s="338"/>
      <c r="CO217" s="338"/>
      <c r="CP217" s="338"/>
      <c r="CQ217" s="338"/>
      <c r="CR217" s="338"/>
      <c r="CS217" s="338"/>
      <c r="CT217" s="338"/>
      <c r="CU217" s="338"/>
      <c r="CV217" s="338"/>
      <c r="CW217" s="338"/>
      <c r="CX217" s="338"/>
      <c r="CY217" s="338"/>
      <c r="CZ217" s="338"/>
    </row>
    <row r="218" s="283" customFormat="true" ht="18" customHeight="true" x14ac:dyDescent="0.2">
      <c r="A218" s="169"/>
      <c r="B218" s="171"/>
      <c r="Z218" s="338"/>
      <c r="AA218" s="338"/>
      <c r="AB218" s="338"/>
      <c r="AC218" s="338"/>
      <c r="AD218" s="338"/>
      <c r="AE218" s="338"/>
      <c r="AF218" s="338"/>
      <c r="AG218" s="338"/>
      <c r="AH218" s="338"/>
      <c r="AI218" s="338"/>
      <c r="AJ218" s="338"/>
      <c r="AK218" s="338"/>
      <c r="AL218" s="338"/>
      <c r="AM218" s="338"/>
      <c r="AN218" s="338"/>
      <c r="AO218" s="338"/>
      <c r="AP218" s="338"/>
      <c r="AQ218" s="338"/>
      <c r="AR218" s="338"/>
      <c r="AS218" s="338"/>
      <c r="AT218" s="338"/>
      <c r="AU218" s="338"/>
      <c r="AV218" s="338"/>
      <c r="AW218" s="338"/>
      <c r="AX218" s="338"/>
      <c r="AY218" s="338"/>
      <c r="AZ218" s="338"/>
      <c r="BB218" s="306"/>
      <c r="BZ218" s="338"/>
      <c r="CA218" s="338"/>
      <c r="CB218" s="338"/>
      <c r="CC218" s="338"/>
      <c r="CD218" s="338"/>
      <c r="CE218" s="338"/>
      <c r="CF218" s="338"/>
      <c r="CG218" s="338"/>
      <c r="CH218" s="338"/>
      <c r="CI218" s="338"/>
      <c r="CJ218" s="338"/>
      <c r="CK218" s="338"/>
      <c r="CL218" s="338"/>
      <c r="CM218" s="338"/>
      <c r="CN218" s="338"/>
      <c r="CO218" s="338"/>
      <c r="CP218" s="338"/>
      <c r="CQ218" s="338"/>
      <c r="CR218" s="338"/>
      <c r="CS218" s="338"/>
      <c r="CT218" s="338"/>
      <c r="CU218" s="338"/>
      <c r="CV218" s="338"/>
      <c r="CW218" s="338"/>
      <c r="CX218" s="338"/>
      <c r="CY218" s="338"/>
      <c r="CZ218" s="338"/>
    </row>
    <row r="219" s="283" customFormat="true" ht="18" customHeight="true" x14ac:dyDescent="0.2">
      <c r="A219" s="168"/>
      <c r="B219" s="167"/>
      <c r="Z219" s="338"/>
      <c r="AA219" s="338"/>
      <c r="AB219" s="338"/>
      <c r="AC219" s="338"/>
      <c r="AD219" s="338"/>
      <c r="AE219" s="338"/>
      <c r="AF219" s="338"/>
      <c r="AG219" s="338"/>
      <c r="AH219" s="338"/>
      <c r="AI219" s="338"/>
      <c r="AJ219" s="338"/>
      <c r="AK219" s="338"/>
      <c r="AL219" s="338"/>
      <c r="AM219" s="338"/>
      <c r="AN219" s="338"/>
      <c r="AO219" s="338"/>
      <c r="AP219" s="338"/>
      <c r="AQ219" s="338"/>
      <c r="AR219" s="338"/>
      <c r="AS219" s="338"/>
      <c r="AT219" s="338"/>
      <c r="AU219" s="338"/>
      <c r="AV219" s="338"/>
      <c r="AW219" s="338"/>
      <c r="AX219" s="338"/>
      <c r="AY219" s="338"/>
      <c r="AZ219" s="338"/>
      <c r="BB219" s="306"/>
      <c r="BZ219" s="338"/>
      <c r="CA219" s="338"/>
      <c r="CB219" s="338"/>
      <c r="CC219" s="338"/>
      <c r="CD219" s="338"/>
      <c r="CE219" s="338"/>
      <c r="CF219" s="338"/>
      <c r="CG219" s="338"/>
      <c r="CH219" s="338"/>
      <c r="CI219" s="338"/>
      <c r="CJ219" s="338"/>
      <c r="CK219" s="338"/>
      <c r="CL219" s="338"/>
      <c r="CM219" s="338"/>
      <c r="CN219" s="338"/>
      <c r="CO219" s="338"/>
      <c r="CP219" s="338"/>
      <c r="CQ219" s="338"/>
      <c r="CR219" s="338"/>
      <c r="CS219" s="338"/>
      <c r="CT219" s="338"/>
      <c r="CU219" s="338"/>
      <c r="CV219" s="338"/>
      <c r="CW219" s="338"/>
      <c r="CX219" s="338"/>
      <c r="CY219" s="338"/>
      <c r="CZ219" s="338"/>
    </row>
    <row r="220" s="307" customFormat="true" ht="15" customHeight="true" x14ac:dyDescent="0.2">
      <c r="A220" s="286" t="s">
        <v>87</v>
      </c>
      <c r="B220" s="333"/>
      <c r="C220" s="1063" t="s">
        <v>116</v>
      </c>
      <c r="D220" s="1064"/>
      <c r="E220" s="1064"/>
      <c r="F220" s="1064"/>
      <c r="G220" s="1065"/>
      <c r="H220" s="1057" t="s">
        <v>39</v>
      </c>
      <c r="I220" s="1048"/>
      <c r="J220" s="1048"/>
      <c r="K220" s="1048"/>
      <c r="L220" s="1050"/>
      <c r="M220" s="1042" t="s">
        <v>38</v>
      </c>
      <c r="N220" s="1043"/>
      <c r="O220" s="1043"/>
      <c r="P220" s="1043"/>
      <c r="Q220" s="1045"/>
      <c r="R220" s="16" t="s">
        <v>144</v>
      </c>
      <c r="S220" s="426"/>
      <c r="T220" s="426"/>
      <c r="U220" s="426"/>
      <c r="V220" s="426"/>
      <c r="W220" s="426"/>
      <c r="X220" s="426"/>
      <c r="Y220" s="426"/>
      <c r="Z220" s="437"/>
      <c r="AA220" s="437"/>
      <c r="AB220" s="437"/>
      <c r="AC220" s="437"/>
      <c r="AD220" s="437"/>
      <c r="AE220" s="437"/>
      <c r="AF220" s="437"/>
      <c r="AG220" s="437"/>
      <c r="AH220" s="437"/>
      <c r="AI220" s="437"/>
      <c r="AJ220" s="437"/>
      <c r="AK220" s="437"/>
      <c r="AL220" s="437"/>
      <c r="AM220" s="437"/>
      <c r="AN220" s="437"/>
      <c r="AO220" s="437"/>
      <c r="AP220" s="437"/>
      <c r="AQ220" s="437"/>
      <c r="AR220" s="437"/>
      <c r="AS220" s="437"/>
      <c r="AT220" s="437"/>
      <c r="AU220" s="437"/>
      <c r="AV220" s="437"/>
      <c r="AW220" s="437"/>
      <c r="AX220" s="437"/>
      <c r="AY220" s="437"/>
      <c r="AZ220" s="800"/>
      <c r="BA220" s="344" t="s">
        <v>132</v>
      </c>
      <c r="BB220" s="286" t="s">
        <v>87</v>
      </c>
      <c r="BC220" s="1042" t="s">
        <v>116</v>
      </c>
      <c r="BD220" s="1043"/>
      <c r="BE220" s="1043"/>
      <c r="BF220" s="1043"/>
      <c r="BG220" s="1044"/>
      <c r="BH220" s="1042" t="s">
        <v>39</v>
      </c>
      <c r="BI220" s="1043"/>
      <c r="BJ220" s="1043"/>
      <c r="BK220" s="1043"/>
      <c r="BL220" s="1044"/>
      <c r="BM220" s="1042" t="s">
        <v>38</v>
      </c>
      <c r="BN220" s="1043"/>
      <c r="BO220" s="1043"/>
      <c r="BP220" s="1043"/>
      <c r="BQ220" s="1045"/>
      <c r="BR220" s="15" t="s">
        <v>144</v>
      </c>
      <c r="BS220" s="426"/>
      <c r="BT220" s="426"/>
      <c r="BU220" s="426"/>
      <c r="BV220" s="426"/>
      <c r="BW220" s="426"/>
      <c r="BX220" s="426"/>
      <c r="BY220" s="426"/>
      <c r="BZ220" s="342"/>
      <c r="CA220" s="342"/>
      <c r="CB220" s="342"/>
      <c r="CC220" s="342"/>
      <c r="CD220" s="342"/>
      <c r="CE220" s="342"/>
      <c r="CF220" s="342"/>
      <c r="CG220" s="342"/>
      <c r="CH220" s="342"/>
      <c r="CI220" s="342"/>
      <c r="CJ220" s="342"/>
      <c r="CK220" s="342"/>
      <c r="CL220" s="342"/>
      <c r="CM220" s="342"/>
      <c r="CN220" s="342"/>
      <c r="CO220" s="342"/>
      <c r="CP220" s="342"/>
      <c r="CQ220" s="342"/>
      <c r="CR220" s="342"/>
      <c r="CS220" s="342"/>
      <c r="CT220" s="342"/>
      <c r="CU220" s="342"/>
      <c r="CV220" s="342"/>
      <c r="CW220" s="342"/>
      <c r="CX220" s="342"/>
      <c r="CY220" s="342"/>
      <c r="CZ220" s="342"/>
    </row>
    <row r="221" s="307" customFormat="true" ht="12.75" x14ac:dyDescent="0.2">
      <c r="A221" s="329" t="s">
        <v>88</v>
      </c>
      <c r="B221" s="374"/>
      <c r="C221" s="417" t="s">
        <v>0</v>
      </c>
      <c r="D221" s="590" t="s">
        <v>1</v>
      </c>
      <c r="E221" s="590" t="s">
        <v>2</v>
      </c>
      <c r="F221" s="590" t="s">
        <v>3</v>
      </c>
      <c r="G221" s="591" t="s">
        <v>4</v>
      </c>
      <c r="H221" s="380" t="s">
        <v>0</v>
      </c>
      <c r="I221" s="592" t="s">
        <v>1</v>
      </c>
      <c r="J221" s="592" t="s">
        <v>2</v>
      </c>
      <c r="K221" s="592" t="s">
        <v>3</v>
      </c>
      <c r="L221" s="593" t="s">
        <v>4</v>
      </c>
      <c r="M221" s="381" t="s">
        <v>0</v>
      </c>
      <c r="N221" s="592" t="s">
        <v>1</v>
      </c>
      <c r="O221" s="592" t="s">
        <v>2</v>
      </c>
      <c r="P221" s="592" t="s">
        <v>3</v>
      </c>
      <c r="Q221" s="588" t="s">
        <v>4</v>
      </c>
      <c r="R221" s="380" t="s">
        <v>240</v>
      </c>
      <c r="S221" s="592" t="s">
        <v>241</v>
      </c>
      <c r="T221" s="592" t="s">
        <v>242</v>
      </c>
      <c r="U221" s="592" t="s">
        <v>243</v>
      </c>
      <c r="V221" s="592" t="s">
        <v>244</v>
      </c>
      <c r="W221" s="592" t="s">
        <v>245</v>
      </c>
      <c r="X221" s="592" t="s">
        <v>246</v>
      </c>
      <c r="Y221" s="593" t="s">
        <v>247</v>
      </c>
      <c r="Z221" s="437"/>
      <c r="AA221" s="437"/>
      <c r="AB221" s="437"/>
      <c r="AC221" s="437"/>
      <c r="AD221" s="437"/>
      <c r="AE221" s="437"/>
      <c r="AF221" s="437"/>
      <c r="AG221" s="437"/>
      <c r="AH221" s="437"/>
      <c r="AI221" s="437"/>
      <c r="AJ221" s="437"/>
      <c r="AK221" s="437"/>
      <c r="AL221" s="437"/>
      <c r="AM221" s="437"/>
      <c r="AN221" s="437"/>
      <c r="AO221" s="437"/>
      <c r="AP221" s="437"/>
      <c r="AQ221" s="437"/>
      <c r="AR221" s="437"/>
      <c r="AS221" s="437"/>
      <c r="AT221" s="437"/>
      <c r="AU221" s="437"/>
      <c r="AV221" s="437"/>
      <c r="AW221" s="437"/>
      <c r="AX221" s="437"/>
      <c r="AY221" s="437"/>
      <c r="AZ221" s="800"/>
      <c r="BA221" s="329" t="s">
        <v>119</v>
      </c>
      <c r="BB221" s="328"/>
      <c r="BC221" s="455" t="s">
        <v>0</v>
      </c>
      <c r="BD221" s="326" t="s">
        <v>1</v>
      </c>
      <c r="BE221" s="326" t="s">
        <v>2</v>
      </c>
      <c r="BF221" s="326" t="s">
        <v>3</v>
      </c>
      <c r="BG221" s="456" t="s">
        <v>4</v>
      </c>
      <c r="BH221" s="455" t="s">
        <v>0</v>
      </c>
      <c r="BI221" s="326" t="s">
        <v>1</v>
      </c>
      <c r="BJ221" s="326" t="s">
        <v>2</v>
      </c>
      <c r="BK221" s="326" t="s">
        <v>3</v>
      </c>
      <c r="BL221" s="456" t="s">
        <v>4</v>
      </c>
      <c r="BM221" s="455" t="s">
        <v>0</v>
      </c>
      <c r="BN221" s="326" t="s">
        <v>1</v>
      </c>
      <c r="BO221" s="326" t="s">
        <v>2</v>
      </c>
      <c r="BP221" s="326" t="s">
        <v>3</v>
      </c>
      <c r="BQ221" s="456" t="s">
        <v>4</v>
      </c>
      <c r="BR221" s="455" t="s">
        <v>240</v>
      </c>
      <c r="BS221" s="326" t="s">
        <v>241</v>
      </c>
      <c r="BT221" s="326" t="s">
        <v>242</v>
      </c>
      <c r="BU221" s="326" t="s">
        <v>243</v>
      </c>
      <c r="BV221" s="326" t="s">
        <v>244</v>
      </c>
      <c r="BW221" s="326" t="s">
        <v>245</v>
      </c>
      <c r="BX221" s="326" t="s">
        <v>246</v>
      </c>
      <c r="BY221" s="327" t="s">
        <v>247</v>
      </c>
      <c r="BZ221" s="803"/>
      <c r="CA221" s="803"/>
      <c r="CB221" s="803"/>
      <c r="CC221" s="803"/>
      <c r="CD221" s="803"/>
      <c r="CE221" s="803"/>
      <c r="CF221" s="803"/>
      <c r="CG221" s="803"/>
      <c r="CH221" s="803"/>
      <c r="CI221" s="803"/>
      <c r="CJ221" s="803"/>
      <c r="CK221" s="803"/>
      <c r="CL221" s="803"/>
      <c r="CM221" s="803"/>
      <c r="CN221" s="803"/>
      <c r="CO221" s="803"/>
      <c r="CP221" s="803"/>
      <c r="CQ221" s="803"/>
      <c r="CR221" s="803"/>
      <c r="CS221" s="803"/>
      <c r="CT221" s="803"/>
      <c r="CU221" s="803"/>
      <c r="CV221" s="803"/>
      <c r="CW221" s="803"/>
      <c r="CX221" s="803"/>
      <c r="CY221" s="803"/>
      <c r="CZ221" s="803"/>
    </row>
    <row r="222" s="307" customFormat="true" ht="15" customHeight="true" x14ac:dyDescent="0.2">
      <c r="A222" s="1053" t="s">
        <v>37</v>
      </c>
      <c r="B222" s="377" t="s">
        <v>15</v>
      </c>
      <c r="C222" s="118">
        <v>1.0909267210621629</v>
      </c>
      <c r="D222" s="117">
        <v>1.3245149614605238</v>
      </c>
      <c r="E222" s="117">
        <v>2.9590516680766878</v>
      </c>
      <c r="F222" s="117">
        <v>8.0312331084018513</v>
      </c>
      <c r="G222" s="116">
        <v>28.863098789557501</v>
      </c>
      <c r="H222" s="115">
        <v>2.8425549628317746</v>
      </c>
      <c r="I222" s="117">
        <v>4.1710469608385408</v>
      </c>
      <c r="J222" s="117">
        <v>11.274716633959644</v>
      </c>
      <c r="K222" s="117">
        <v>19.160142653548885</v>
      </c>
      <c r="L222" s="114">
        <v>43.268556914894965</v>
      </c>
      <c r="M222" s="118">
        <v>0.89373229427606193</v>
      </c>
      <c r="N222" s="117">
        <v>1.0955119330694243</v>
      </c>
      <c r="O222" s="117">
        <v>0.82180369916671769</v>
      </c>
      <c r="P222" s="117">
        <v>1.8576032663620152</v>
      </c>
      <c r="Q222" s="116">
        <v>4.2148585464731818</v>
      </c>
      <c r="R222" s="115">
        <v>30.6851292500033</v>
      </c>
      <c r="S222" s="117">
        <v>3.5328137350966222</v>
      </c>
      <c r="T222" s="117">
        <v>4.5179242823331034</v>
      </c>
      <c r="U222" s="117">
        <v>1.613707587412722</v>
      </c>
      <c r="V222" s="117">
        <v>23.562411366966142</v>
      </c>
      <c r="W222" s="117">
        <v>2.1884407944404227</v>
      </c>
      <c r="X222" s="117">
        <v>2.8024684663634987</v>
      </c>
      <c r="Y222" s="114">
        <v>6.397103482288788</v>
      </c>
      <c r="Z222" s="437"/>
      <c r="AA222" s="437"/>
      <c r="AB222" s="437"/>
      <c r="AC222" s="437"/>
      <c r="AD222" s="437"/>
      <c r="AE222" s="437"/>
      <c r="AF222" s="437"/>
      <c r="AG222" s="437"/>
      <c r="AH222" s="437"/>
      <c r="AI222" s="437"/>
      <c r="AJ222" s="437"/>
      <c r="AK222" s="437"/>
      <c r="AL222" s="437"/>
      <c r="AM222" s="437"/>
      <c r="AN222" s="437"/>
      <c r="AO222" s="437"/>
      <c r="AP222" s="437"/>
      <c r="AQ222" s="437"/>
      <c r="AR222" s="437"/>
      <c r="AS222" s="437"/>
      <c r="AT222" s="437"/>
      <c r="AU222" s="437"/>
      <c r="AV222" s="437"/>
      <c r="AW222" s="437"/>
      <c r="AX222" s="437"/>
      <c r="AY222" s="437"/>
      <c r="AZ222" s="800"/>
      <c r="BA222" s="1041" t="s">
        <v>37</v>
      </c>
      <c r="BB222" s="585" t="s">
        <v>15</v>
      </c>
      <c r="BC222" s="486">
        <v>136.31239092836151</v>
      </c>
      <c r="BD222" s="482">
        <v>164.59569377267496</v>
      </c>
      <c r="BE222" s="482">
        <v>370.37687713790916</v>
      </c>
      <c r="BF222" s="482">
        <v>999.6056997531141</v>
      </c>
      <c r="BG222" s="495">
        <v>3611.2317823126868</v>
      </c>
      <c r="BH222" s="486">
        <v>164.05708819497499</v>
      </c>
      <c r="BI222" s="482">
        <v>241.78909723595723</v>
      </c>
      <c r="BJ222" s="482">
        <v>651.61506085732287</v>
      </c>
      <c r="BK222" s="482">
        <v>1120.7668675077189</v>
      </c>
      <c r="BL222" s="495">
        <v>2509.4867199506443</v>
      </c>
      <c r="BM222" s="486">
        <v>59.234793016789986</v>
      </c>
      <c r="BN222" s="482">
        <v>73.572048834468504</v>
      </c>
      <c r="BO222" s="482">
        <v>54.951276947487095</v>
      </c>
      <c r="BP222" s="482">
        <v>123.60921604097071</v>
      </c>
      <c r="BQ222" s="495">
        <v>283.04027531841177</v>
      </c>
      <c r="BR222" s="486">
        <v>453.67605128198875</v>
      </c>
      <c r="BS222" s="482">
        <v>325.73591997075357</v>
      </c>
      <c r="BT222" s="482">
        <v>797.20065828997383</v>
      </c>
      <c r="BU222" s="482">
        <v>83.782516149072862</v>
      </c>
      <c r="BV222" s="482">
        <v>3086.9127510985813</v>
      </c>
      <c r="BW222" s="482">
        <v>185.75241862648704</v>
      </c>
      <c r="BX222" s="482">
        <v>90.536101921574172</v>
      </c>
      <c r="BY222" s="490">
        <v>258.52602656631638</v>
      </c>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307" customFormat="true" ht="15" customHeight="true" x14ac:dyDescent="0.2">
      <c r="A223" s="1051"/>
      <c r="B223" s="378" t="s">
        <v>16</v>
      </c>
      <c r="C223" s="113">
        <v>28.568429482594169</v>
      </c>
      <c r="D223" s="112">
        <v>28.984849675949498</v>
      </c>
      <c r="E223" s="112">
        <v>25.15007232794197</v>
      </c>
      <c r="F223" s="112">
        <v>25.207589291761305</v>
      </c>
      <c r="G223" s="111">
        <v>21.993979155023453</v>
      </c>
      <c r="H223" s="110">
        <v>34.328227804610464</v>
      </c>
      <c r="I223" s="112">
        <v>27.694959723131419</v>
      </c>
      <c r="J223" s="112">
        <v>26.5434653370761</v>
      </c>
      <c r="K223" s="112">
        <v>25.204063734869166</v>
      </c>
      <c r="L223" s="109">
        <v>21.443571722772369</v>
      </c>
      <c r="M223" s="113">
        <v>30.47963670220329</v>
      </c>
      <c r="N223" s="112">
        <v>26.807523110024821</v>
      </c>
      <c r="O223" s="112">
        <v>25.925739160055468</v>
      </c>
      <c r="P223" s="112">
        <v>21.129791329652289</v>
      </c>
      <c r="Q223" s="111">
        <v>20.996927427847176</v>
      </c>
      <c r="R223" s="110">
        <v>8.9455401791091003</v>
      </c>
      <c r="S223" s="112">
        <v>10.621528150987812</v>
      </c>
      <c r="T223" s="112">
        <v>35.945838292424028</v>
      </c>
      <c r="U223" s="112">
        <v>26.305755566475341</v>
      </c>
      <c r="V223" s="112">
        <v>27.127792913955062</v>
      </c>
      <c r="W223" s="112">
        <v>15.591033314844887</v>
      </c>
      <c r="X223" s="112">
        <v>38.149434666254209</v>
      </c>
      <c r="Y223" s="109">
        <v>31.644675802049704</v>
      </c>
      <c r="Z223" s="437"/>
      <c r="AA223" s="437"/>
      <c r="AB223" s="437"/>
      <c r="AC223" s="437"/>
      <c r="AD223" s="437"/>
      <c r="AE223" s="437"/>
      <c r="AF223" s="437"/>
      <c r="AG223" s="437"/>
      <c r="AH223" s="437"/>
      <c r="AI223" s="437"/>
      <c r="AJ223" s="437"/>
      <c r="AK223" s="437"/>
      <c r="AL223" s="437"/>
      <c r="AM223" s="437"/>
      <c r="AN223" s="437"/>
      <c r="AO223" s="437"/>
      <c r="AP223" s="437"/>
      <c r="AQ223" s="437"/>
      <c r="AR223" s="437"/>
      <c r="AS223" s="437"/>
      <c r="AT223" s="437"/>
      <c r="AU223" s="437"/>
      <c r="AV223" s="437"/>
      <c r="AW223" s="437"/>
      <c r="AX223" s="437"/>
      <c r="AY223" s="437"/>
      <c r="AZ223" s="800"/>
      <c r="BA223" s="1039"/>
      <c r="BB223" s="583" t="s">
        <v>16</v>
      </c>
      <c r="BC223" s="487">
        <v>3569.6539947698325</v>
      </c>
      <c r="BD223" s="483">
        <v>3601.908306153769</v>
      </c>
      <c r="BE223" s="483">
        <v>3147.9697867763898</v>
      </c>
      <c r="BF223" s="483">
        <v>3137.4571741317927</v>
      </c>
      <c r="BG223" s="496">
        <v>2751.795887310584</v>
      </c>
      <c r="BH223" s="487">
        <v>1981.2419355676209</v>
      </c>
      <c r="BI223" s="483">
        <v>1605.4336890265843</v>
      </c>
      <c r="BJ223" s="483">
        <v>1534.0626591791108</v>
      </c>
      <c r="BK223" s="483">
        <v>1474.3042403894667</v>
      </c>
      <c r="BL223" s="496">
        <v>1243.6827641941024</v>
      </c>
      <c r="BM223" s="487">
        <v>2020.1294983353105</v>
      </c>
      <c r="BN223" s="483">
        <v>1800.3312787802402</v>
      </c>
      <c r="BO223" s="483">
        <v>1733.5678509321276</v>
      </c>
      <c r="BP223" s="483">
        <v>1406.0251662254652</v>
      </c>
      <c r="BQ223" s="496">
        <v>1410.0060665123415</v>
      </c>
      <c r="BR223" s="487">
        <v>132.2587665177312</v>
      </c>
      <c r="BS223" s="483">
        <v>979.3364448812772</v>
      </c>
      <c r="BT223" s="483">
        <v>6342.7459511798415</v>
      </c>
      <c r="BU223" s="483">
        <v>1365.7755641438266</v>
      </c>
      <c r="BV223" s="483">
        <v>3554.0135748861594</v>
      </c>
      <c r="BW223" s="483">
        <v>1323.3495530131945</v>
      </c>
      <c r="BX223" s="483">
        <v>1232.4495874439688</v>
      </c>
      <c r="BY223" s="491">
        <v>1278.8557070763752</v>
      </c>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307" customFormat="true" ht="15" customHeight="true" x14ac:dyDescent="0.2">
      <c r="A224" s="1052"/>
      <c r="B224" s="379" t="s">
        <v>20</v>
      </c>
      <c r="C224" s="113">
        <v>70.340643796343656</v>
      </c>
      <c r="D224" s="112">
        <v>69.690635362589916</v>
      </c>
      <c r="E224" s="112">
        <v>71.890876003981191</v>
      </c>
      <c r="F224" s="112">
        <v>66.761177599836927</v>
      </c>
      <c r="G224" s="111">
        <v>49.142922055419099</v>
      </c>
      <c r="H224" s="110">
        <v>62.829217232557887</v>
      </c>
      <c r="I224" s="112">
        <v>68.133993316030114</v>
      </c>
      <c r="J224" s="112">
        <v>62.181818028964152</v>
      </c>
      <c r="K224" s="112">
        <v>55.635793611581889</v>
      </c>
      <c r="L224" s="109">
        <v>35.287871362332616</v>
      </c>
      <c r="M224" s="113">
        <v>68.626631003520529</v>
      </c>
      <c r="N224" s="112">
        <v>72.096964956905595</v>
      </c>
      <c r="O224" s="112">
        <v>73.25245714077775</v>
      </c>
      <c r="P224" s="112">
        <v>77.012605403985674</v>
      </c>
      <c r="Q224" s="111">
        <v>74.788214025679665</v>
      </c>
      <c r="R224" s="110">
        <v>60.369330570887705</v>
      </c>
      <c r="S224" s="112">
        <v>85.845658113915391</v>
      </c>
      <c r="T224" s="112">
        <v>59.536237425243101</v>
      </c>
      <c r="U224" s="112">
        <v>72.080536846112096</v>
      </c>
      <c r="V224" s="112">
        <v>49.309795719078878</v>
      </c>
      <c r="W224" s="112">
        <v>82.220525890714612</v>
      </c>
      <c r="X224" s="112">
        <v>59.048096867382313</v>
      </c>
      <c r="Y224" s="109">
        <v>61.95822071566144</v>
      </c>
      <c r="Z224" s="437"/>
      <c r="AA224" s="437"/>
      <c r="AB224" s="437"/>
      <c r="AC224" s="437"/>
      <c r="AD224" s="437"/>
      <c r="AE224" s="437"/>
      <c r="AF224" s="437"/>
      <c r="AG224" s="437"/>
      <c r="AH224" s="437"/>
      <c r="AI224" s="437"/>
      <c r="AJ224" s="437"/>
      <c r="AK224" s="437"/>
      <c r="AL224" s="437"/>
      <c r="AM224" s="437"/>
      <c r="AN224" s="437"/>
      <c r="AO224" s="437"/>
      <c r="AP224" s="437"/>
      <c r="AQ224" s="437"/>
      <c r="AR224" s="437"/>
      <c r="AS224" s="437"/>
      <c r="AT224" s="437"/>
      <c r="AU224" s="437"/>
      <c r="AV224" s="437"/>
      <c r="AW224" s="437"/>
      <c r="AX224" s="437"/>
      <c r="AY224" s="437"/>
      <c r="AZ224" s="800"/>
      <c r="BA224" s="1039"/>
      <c r="BB224" s="583" t="s">
        <v>20</v>
      </c>
      <c r="BC224" s="487">
        <v>8789.134183077238</v>
      </c>
      <c r="BD224" s="483">
        <v>8660.3615744101044</v>
      </c>
      <c r="BE224" s="483">
        <v>8998.3958159033882</v>
      </c>
      <c r="BF224" s="483">
        <v>8309.415596617715</v>
      </c>
      <c r="BG224" s="496">
        <v>6148.5595602940211</v>
      </c>
      <c r="BH224" s="487">
        <v>3626.1667997703394</v>
      </c>
      <c r="BI224" s="483">
        <v>3949.6214954270731</v>
      </c>
      <c r="BJ224" s="483">
        <v>3593.7585355466667</v>
      </c>
      <c r="BK224" s="483">
        <v>3254.3992628264227</v>
      </c>
      <c r="BL224" s="496">
        <v>2046.6234807247749</v>
      </c>
      <c r="BM224" s="487">
        <v>4548.4361580846171</v>
      </c>
      <c r="BN224" s="483">
        <v>4841.8654936643943</v>
      </c>
      <c r="BO224" s="483">
        <v>4898.1478953043734</v>
      </c>
      <c r="BP224" s="483">
        <v>5124.5968133456709</v>
      </c>
      <c r="BQ224" s="496">
        <v>5022.2507956081336</v>
      </c>
      <c r="BR224" s="487">
        <v>892.55350006174183</v>
      </c>
      <c r="BS224" s="483">
        <v>7915.2246673617028</v>
      </c>
      <c r="BT224" s="483">
        <v>10505.339333177566</v>
      </c>
      <c r="BU224" s="483">
        <v>3742.3686852868909</v>
      </c>
      <c r="BV224" s="483">
        <v>6460.0789277744361</v>
      </c>
      <c r="BW224" s="483">
        <v>6978.7867159765265</v>
      </c>
      <c r="BX224" s="483">
        <v>1907.5984548712136</v>
      </c>
      <c r="BY224" s="491">
        <v>2503.9164457924085</v>
      </c>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307" customFormat="true" ht="15" customHeight="true" x14ac:dyDescent="0.2">
      <c r="A225" s="1053" t="s">
        <v>352</v>
      </c>
      <c r="B225" s="377" t="s">
        <v>353</v>
      </c>
      <c r="C225" s="113">
        <v>29.389529724674983</v>
      </c>
      <c r="D225" s="112">
        <v>29.920620066458671</v>
      </c>
      <c r="E225" s="112">
        <v>27.881011904610343</v>
      </c>
      <c r="F225" s="112">
        <v>32.801913835331028</v>
      </c>
      <c r="G225" s="111">
        <v>50.448158001567244</v>
      </c>
      <c r="H225" s="110">
        <v>36.563249395109764</v>
      </c>
      <c r="I225" s="112">
        <v>31.422453929575177</v>
      </c>
      <c r="J225" s="112">
        <v>37.138272043016265</v>
      </c>
      <c r="K225" s="112">
        <v>44.123569191222238</v>
      </c>
      <c r="L225" s="109">
        <v>63.945696408688754</v>
      </c>
      <c r="M225" s="113">
        <v>30.89727124003646</v>
      </c>
      <c r="N225" s="112">
        <v>27.823807745326139</v>
      </c>
      <c r="O225" s="112">
        <v>26.553761426045675</v>
      </c>
      <c r="P225" s="112">
        <v>22.709548337443625</v>
      </c>
      <c r="Q225" s="111">
        <v>25.176656618996489</v>
      </c>
      <c r="R225" s="110">
        <v>39.389012329918081</v>
      </c>
      <c r="S225" s="112">
        <v>14.154341886084437</v>
      </c>
      <c r="T225" s="112">
        <v>40.455303516434185</v>
      </c>
      <c r="U225" s="112">
        <v>27.76236599961307</v>
      </c>
      <c r="V225" s="112">
        <v>49.437611368111497</v>
      </c>
      <c r="W225" s="112">
        <v>17.684142539615628</v>
      </c>
      <c r="X225" s="112">
        <v>39.50782863248623</v>
      </c>
      <c r="Y225" s="109">
        <v>37.052835630932243</v>
      </c>
      <c r="Z225" s="437"/>
      <c r="AA225" s="437"/>
      <c r="AB225" s="437"/>
      <c r="AC225" s="437"/>
      <c r="AD225" s="437"/>
      <c r="AE225" s="437"/>
      <c r="AF225" s="437"/>
      <c r="AG225" s="437"/>
      <c r="AH225" s="437"/>
      <c r="AI225" s="437"/>
      <c r="AJ225" s="437"/>
      <c r="AK225" s="437"/>
      <c r="AL225" s="437"/>
      <c r="AM225" s="437"/>
      <c r="AN225" s="437"/>
      <c r="AO225" s="437"/>
      <c r="AP225" s="437"/>
      <c r="AQ225" s="437"/>
      <c r="AR225" s="437"/>
      <c r="AS225" s="437"/>
      <c r="AT225" s="437"/>
      <c r="AU225" s="437"/>
      <c r="AV225" s="437"/>
      <c r="AW225" s="437"/>
      <c r="AX225" s="437"/>
      <c r="AY225" s="437"/>
      <c r="AZ225" s="800"/>
      <c r="BA225" s="1039" t="s">
        <v>71</v>
      </c>
      <c r="BB225" s="583" t="s">
        <v>72</v>
      </c>
      <c r="BC225" s="41" t="s">
        <v>36</v>
      </c>
      <c r="BD225" s="37" t="s">
        <v>36</v>
      </c>
      <c r="BE225" s="37" t="s">
        <v>36</v>
      </c>
      <c r="BF225" s="37" t="s">
        <v>36</v>
      </c>
      <c r="BG225" s="32" t="s">
        <v>36</v>
      </c>
      <c r="BH225" s="41" t="s">
        <v>36</v>
      </c>
      <c r="BI225" s="37" t="s">
        <v>36</v>
      </c>
      <c r="BJ225" s="37" t="s">
        <v>36</v>
      </c>
      <c r="BK225" s="37" t="s">
        <v>36</v>
      </c>
      <c r="BL225" s="32" t="s">
        <v>36</v>
      </c>
      <c r="BM225" s="41" t="s">
        <v>36</v>
      </c>
      <c r="BN225" s="37" t="s">
        <v>36</v>
      </c>
      <c r="BO225" s="37" t="s">
        <v>36</v>
      </c>
      <c r="BP225" s="37" t="s">
        <v>36</v>
      </c>
      <c r="BQ225" s="32" t="s">
        <v>36</v>
      </c>
      <c r="BR225" s="41" t="s">
        <v>36</v>
      </c>
      <c r="BS225" s="37" t="s">
        <v>36</v>
      </c>
      <c r="BT225" s="37" t="s">
        <v>36</v>
      </c>
      <c r="BU225" s="37" t="s">
        <v>36</v>
      </c>
      <c r="BV225" s="37" t="s">
        <v>36</v>
      </c>
      <c r="BW225" s="37" t="s">
        <v>36</v>
      </c>
      <c r="BX225" s="37" t="s">
        <v>36</v>
      </c>
      <c r="BY225" s="27" t="s">
        <v>36</v>
      </c>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307" customFormat="true" ht="15" customHeight="true" x14ac:dyDescent="0.2">
      <c r="A226" s="1051"/>
      <c r="B226" s="378" t="s">
        <v>354</v>
      </c>
      <c r="C226" s="113">
        <v>64.017842106581782</v>
      </c>
      <c r="D226" s="112">
        <v>63.371966970936832</v>
      </c>
      <c r="E226" s="112">
        <v>66.292582479965063</v>
      </c>
      <c r="F226" s="112">
        <v>62.586932728873812</v>
      </c>
      <c r="G226" s="111">
        <v>47.824039097467796</v>
      </c>
      <c r="H226" s="110">
        <v>55.919076944208491</v>
      </c>
      <c r="I226" s="112">
        <v>63.177572735623279</v>
      </c>
      <c r="J226" s="112">
        <v>57.403135719617161</v>
      </c>
      <c r="K226" s="112">
        <v>54.210092385610707</v>
      </c>
      <c r="L226" s="109">
        <v>34.689384527319802</v>
      </c>
      <c r="M226" s="113">
        <v>60.748890649820488</v>
      </c>
      <c r="N226" s="112">
        <v>67.635184997816836</v>
      </c>
      <c r="O226" s="112">
        <v>66.470670670860571</v>
      </c>
      <c r="P226" s="112">
        <v>71.12071518194972</v>
      </c>
      <c r="Q226" s="111">
        <v>71.863187204014807</v>
      </c>
      <c r="R226" s="110">
        <v>59.87056447457212</v>
      </c>
      <c r="S226" s="112">
        <v>85.824533787886253</v>
      </c>
      <c r="T226" s="112">
        <v>48.880500249868106</v>
      </c>
      <c r="U226" s="112">
        <v>67.122959398626236</v>
      </c>
      <c r="V226" s="112">
        <v>48.037225455811914</v>
      </c>
      <c r="W226" s="112">
        <v>81.594954289064731</v>
      </c>
      <c r="X226" s="112">
        <v>56.521694686125045</v>
      </c>
      <c r="Y226" s="109">
        <v>50.544817551555212</v>
      </c>
      <c r="Z226" s="437"/>
      <c r="AA226" s="437"/>
      <c r="AB226" s="437"/>
      <c r="AC226" s="437"/>
      <c r="AD226" s="437"/>
      <c r="AE226" s="437"/>
      <c r="AF226" s="437"/>
      <c r="AG226" s="437"/>
      <c r="AH226" s="437"/>
      <c r="AI226" s="437"/>
      <c r="AJ226" s="437"/>
      <c r="AK226" s="437"/>
      <c r="AL226" s="437"/>
      <c r="AM226" s="437"/>
      <c r="AN226" s="437"/>
      <c r="AO226" s="437"/>
      <c r="AP226" s="437"/>
      <c r="AQ226" s="437"/>
      <c r="AR226" s="437"/>
      <c r="AS226" s="437"/>
      <c r="AT226" s="437"/>
      <c r="AU226" s="437"/>
      <c r="AV226" s="437"/>
      <c r="AW226" s="437"/>
      <c r="AX226" s="437"/>
      <c r="AY226" s="437"/>
      <c r="AZ226" s="800"/>
      <c r="BA226" s="1039"/>
      <c r="BB226" s="583" t="s">
        <v>73</v>
      </c>
      <c r="BC226" s="41" t="s">
        <v>36</v>
      </c>
      <c r="BD226" s="37" t="s">
        <v>36</v>
      </c>
      <c r="BE226" s="37" t="s">
        <v>36</v>
      </c>
      <c r="BF226" s="37" t="s">
        <v>36</v>
      </c>
      <c r="BG226" s="32" t="s">
        <v>36</v>
      </c>
      <c r="BH226" s="41" t="s">
        <v>36</v>
      </c>
      <c r="BI226" s="37" t="s">
        <v>36</v>
      </c>
      <c r="BJ226" s="37" t="s">
        <v>36</v>
      </c>
      <c r="BK226" s="37" t="s">
        <v>36</v>
      </c>
      <c r="BL226" s="32" t="s">
        <v>36</v>
      </c>
      <c r="BM226" s="41" t="s">
        <v>36</v>
      </c>
      <c r="BN226" s="37" t="s">
        <v>36</v>
      </c>
      <c r="BO226" s="37" t="s">
        <v>36</v>
      </c>
      <c r="BP226" s="37" t="s">
        <v>36</v>
      </c>
      <c r="BQ226" s="32" t="s">
        <v>36</v>
      </c>
      <c r="BR226" s="41" t="s">
        <v>36</v>
      </c>
      <c r="BS226" s="37" t="s">
        <v>36</v>
      </c>
      <c r="BT226" s="37" t="s">
        <v>36</v>
      </c>
      <c r="BU226" s="37" t="s">
        <v>36</v>
      </c>
      <c r="BV226" s="37" t="s">
        <v>36</v>
      </c>
      <c r="BW226" s="37" t="s">
        <v>36</v>
      </c>
      <c r="BX226" s="37" t="s">
        <v>36</v>
      </c>
      <c r="BY226" s="27" t="s">
        <v>36</v>
      </c>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307" customFormat="true" ht="15" customHeight="true" x14ac:dyDescent="0.2">
      <c r="A227" s="1051"/>
      <c r="B227" s="378" t="s">
        <v>355</v>
      </c>
      <c r="C227" s="113">
        <v>0.90975163833153327</v>
      </c>
      <c r="D227" s="112">
        <v>1.2060526027075464</v>
      </c>
      <c r="E227" s="112">
        <v>0.81152330268506911</v>
      </c>
      <c r="F227" s="112">
        <v>1.3144525987478739</v>
      </c>
      <c r="G227" s="111">
        <v>0.80405709399841929</v>
      </c>
      <c r="H227" s="110">
        <v>1.6344379297403537</v>
      </c>
      <c r="I227" s="112">
        <v>1.3919307768735658</v>
      </c>
      <c r="J227" s="112">
        <v>1.7978387447080204</v>
      </c>
      <c r="K227" s="112">
        <v>0.54241294229185344</v>
      </c>
      <c r="L227" s="109">
        <v>1.1843718405091408</v>
      </c>
      <c r="M227" s="113">
        <v>1.5175219355508991</v>
      </c>
      <c r="N227" s="112">
        <v>0.28393792161226394</v>
      </c>
      <c r="O227" s="112">
        <v>0.72448312054846087</v>
      </c>
      <c r="P227" s="112">
        <v>1.0656499408035727</v>
      </c>
      <c r="Q227" s="111">
        <v>0.13933703609752551</v>
      </c>
      <c r="R227" s="110">
        <v>0.60977294271194327</v>
      </c>
      <c r="S227" s="112">
        <v>0</v>
      </c>
      <c r="T227" s="112">
        <v>2.0905268775481524E-2</v>
      </c>
      <c r="U227" s="112">
        <v>0.37815411956792072</v>
      </c>
      <c r="V227" s="112">
        <v>2.4710748961830862</v>
      </c>
      <c r="W227" s="112">
        <v>0.53618891697080662</v>
      </c>
      <c r="X227" s="112">
        <v>3.5262695739805281</v>
      </c>
      <c r="Y227" s="109">
        <v>2.5996251279796727</v>
      </c>
      <c r="Z227" s="437"/>
      <c r="AA227" s="437"/>
      <c r="AB227" s="437"/>
      <c r="AC227" s="437"/>
      <c r="AD227" s="437"/>
      <c r="AE227" s="437"/>
      <c r="AF227" s="437"/>
      <c r="AG227" s="437"/>
      <c r="AH227" s="437"/>
      <c r="AI227" s="437"/>
      <c r="AJ227" s="437"/>
      <c r="AK227" s="437"/>
      <c r="AL227" s="437"/>
      <c r="AM227" s="437"/>
      <c r="AN227" s="437"/>
      <c r="AO227" s="437"/>
      <c r="AP227" s="437"/>
      <c r="AQ227" s="437"/>
      <c r="AR227" s="437"/>
      <c r="AS227" s="437"/>
      <c r="AT227" s="437"/>
      <c r="AU227" s="437"/>
      <c r="AV227" s="437"/>
      <c r="AW227" s="437"/>
      <c r="AX227" s="437"/>
      <c r="AY227" s="437"/>
      <c r="AZ227" s="800"/>
      <c r="BA227" s="1039" t="s">
        <v>96</v>
      </c>
      <c r="BB227" s="583" t="s">
        <v>62</v>
      </c>
      <c r="BC227" s="41" t="s">
        <v>36</v>
      </c>
      <c r="BD227" s="37" t="s">
        <v>36</v>
      </c>
      <c r="BE227" s="37" t="s">
        <v>36</v>
      </c>
      <c r="BF227" s="37" t="s">
        <v>36</v>
      </c>
      <c r="BG227" s="32" t="s">
        <v>36</v>
      </c>
      <c r="BH227" s="41" t="s">
        <v>36</v>
      </c>
      <c r="BI227" s="37" t="s">
        <v>36</v>
      </c>
      <c r="BJ227" s="37" t="s">
        <v>36</v>
      </c>
      <c r="BK227" s="37" t="s">
        <v>36</v>
      </c>
      <c r="BL227" s="32" t="s">
        <v>36</v>
      </c>
      <c r="BM227" s="41" t="s">
        <v>36</v>
      </c>
      <c r="BN227" s="37" t="s">
        <v>36</v>
      </c>
      <c r="BO227" s="37" t="s">
        <v>36</v>
      </c>
      <c r="BP227" s="37" t="s">
        <v>36</v>
      </c>
      <c r="BQ227" s="32" t="s">
        <v>36</v>
      </c>
      <c r="BR227" s="41" t="s">
        <v>36</v>
      </c>
      <c r="BS227" s="37" t="s">
        <v>36</v>
      </c>
      <c r="BT227" s="37" t="s">
        <v>36</v>
      </c>
      <c r="BU227" s="37" t="s">
        <v>36</v>
      </c>
      <c r="BV227" s="37" t="s">
        <v>36</v>
      </c>
      <c r="BW227" s="37" t="s">
        <v>36</v>
      </c>
      <c r="BX227" s="37" t="s">
        <v>36</v>
      </c>
      <c r="BY227" s="27" t="s">
        <v>36</v>
      </c>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307" customFormat="true" ht="15" customHeight="true" x14ac:dyDescent="0.2">
      <c r="A228" s="1051"/>
      <c r="B228" s="378" t="s">
        <v>356</v>
      </c>
      <c r="C228" s="113">
        <v>5.682876530411634</v>
      </c>
      <c r="D228" s="112">
        <v>5.4248239819316355</v>
      </c>
      <c r="E228" s="112">
        <v>5.0148823127394335</v>
      </c>
      <c r="F228" s="112">
        <v>3.2967008370473603</v>
      </c>
      <c r="G228" s="111">
        <v>0.92374580696657527</v>
      </c>
      <c r="H228" s="110">
        <v>5.8832357309415428</v>
      </c>
      <c r="I228" s="112">
        <v>4.0080425579280252</v>
      </c>
      <c r="J228" s="112">
        <v>3.6607534926584235</v>
      </c>
      <c r="K228" s="112">
        <v>1.123925480875184</v>
      </c>
      <c r="L228" s="109">
        <v>0.18054722348226399</v>
      </c>
      <c r="M228" s="113">
        <v>6.836316174591893</v>
      </c>
      <c r="N228" s="112">
        <v>4.2570693352445748</v>
      </c>
      <c r="O228" s="112">
        <v>6.2510847825452913</v>
      </c>
      <c r="P228" s="112">
        <v>4.9610468337213778</v>
      </c>
      <c r="Q228" s="111">
        <v>2.8208191408912073</v>
      </c>
      <c r="R228" s="110">
        <v>0.13065025279796894</v>
      </c>
      <c r="S228" s="112">
        <v>2.1124326029131096E-2</v>
      </c>
      <c r="T228" s="112">
        <v>10.643290964922397</v>
      </c>
      <c r="U228" s="112">
        <v>4.5519948918785849</v>
      </c>
      <c r="V228" s="112">
        <v>5.4088279893672736E-2</v>
      </c>
      <c r="W228" s="112">
        <v>0.18471425434875263</v>
      </c>
      <c r="X228" s="112">
        <v>0.4442071074082371</v>
      </c>
      <c r="Y228" s="109">
        <v>9.8027216895328202</v>
      </c>
      <c r="Z228" s="437"/>
      <c r="AA228" s="437"/>
      <c r="AB228" s="437"/>
      <c r="AC228" s="437"/>
      <c r="AD228" s="437"/>
      <c r="AE228" s="437"/>
      <c r="AF228" s="437"/>
      <c r="AG228" s="437"/>
      <c r="AH228" s="437"/>
      <c r="AI228" s="437"/>
      <c r="AJ228" s="437"/>
      <c r="AK228" s="437"/>
      <c r="AL228" s="437"/>
      <c r="AM228" s="437"/>
      <c r="AN228" s="437"/>
      <c r="AO228" s="437"/>
      <c r="AP228" s="437"/>
      <c r="AQ228" s="437"/>
      <c r="AR228" s="437"/>
      <c r="AS228" s="437"/>
      <c r="AT228" s="437"/>
      <c r="AU228" s="437"/>
      <c r="AV228" s="437"/>
      <c r="AW228" s="437"/>
      <c r="AX228" s="437"/>
      <c r="AY228" s="437"/>
      <c r="AZ228" s="800"/>
      <c r="BA228" s="1039"/>
      <c r="BB228" s="583" t="s">
        <v>93</v>
      </c>
      <c r="BC228" s="41" t="s">
        <v>36</v>
      </c>
      <c r="BD228" s="37" t="s">
        <v>36</v>
      </c>
      <c r="BE228" s="37" t="s">
        <v>36</v>
      </c>
      <c r="BF228" s="37" t="s">
        <v>36</v>
      </c>
      <c r="BG228" s="32" t="s">
        <v>36</v>
      </c>
      <c r="BH228" s="41" t="s">
        <v>36</v>
      </c>
      <c r="BI228" s="37" t="s">
        <v>36</v>
      </c>
      <c r="BJ228" s="37" t="s">
        <v>36</v>
      </c>
      <c r="BK228" s="37" t="s">
        <v>36</v>
      </c>
      <c r="BL228" s="32" t="s">
        <v>36</v>
      </c>
      <c r="BM228" s="41" t="s">
        <v>36</v>
      </c>
      <c r="BN228" s="37" t="s">
        <v>36</v>
      </c>
      <c r="BO228" s="37" t="s">
        <v>36</v>
      </c>
      <c r="BP228" s="37" t="s">
        <v>36</v>
      </c>
      <c r="BQ228" s="32" t="s">
        <v>36</v>
      </c>
      <c r="BR228" s="41" t="s">
        <v>36</v>
      </c>
      <c r="BS228" s="37" t="s">
        <v>36</v>
      </c>
      <c r="BT228" s="37" t="s">
        <v>36</v>
      </c>
      <c r="BU228" s="37" t="s">
        <v>36</v>
      </c>
      <c r="BV228" s="37" t="s">
        <v>36</v>
      </c>
      <c r="BW228" s="37" t="s">
        <v>36</v>
      </c>
      <c r="BX228" s="37" t="s">
        <v>36</v>
      </c>
      <c r="BY228" s="27" t="s">
        <v>36</v>
      </c>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307" customFormat="true" ht="15" customHeight="true" x14ac:dyDescent="0.2">
      <c r="A229" s="1051"/>
      <c r="B229" s="378" t="s">
        <v>204</v>
      </c>
      <c r="C229" s="113">
        <v>0</v>
      </c>
      <c r="D229" s="112">
        <v>7.6536377965223848E-2</v>
      </c>
      <c r="E229" s="112">
        <v>0</v>
      </c>
      <c r="F229" s="112">
        <v>0</v>
      </c>
      <c r="G229" s="111">
        <v>0</v>
      </c>
      <c r="H229" s="110">
        <v>0</v>
      </c>
      <c r="I229" s="112">
        <v>0</v>
      </c>
      <c r="J229" s="112">
        <v>0</v>
      </c>
      <c r="K229" s="112">
        <v>0</v>
      </c>
      <c r="L229" s="109">
        <v>0</v>
      </c>
      <c r="M229" s="113">
        <v>0</v>
      </c>
      <c r="N229" s="112">
        <v>0</v>
      </c>
      <c r="O229" s="112">
        <v>0</v>
      </c>
      <c r="P229" s="112">
        <v>0.14303970608164288</v>
      </c>
      <c r="Q229" s="111">
        <v>0</v>
      </c>
      <c r="R229" s="110">
        <v>0</v>
      </c>
      <c r="S229" s="112">
        <v>0</v>
      </c>
      <c r="T229" s="112">
        <v>0</v>
      </c>
      <c r="U229" s="112">
        <v>0.18452559031433979</v>
      </c>
      <c r="V229" s="112">
        <v>0</v>
      </c>
      <c r="W229" s="112">
        <v>0</v>
      </c>
      <c r="X229" s="112">
        <v>0</v>
      </c>
      <c r="Y229" s="109">
        <v>0</v>
      </c>
      <c r="Z229" s="437"/>
      <c r="AA229" s="437"/>
      <c r="AB229" s="437"/>
      <c r="AC229" s="437"/>
      <c r="AD229" s="437"/>
      <c r="AE229" s="437"/>
      <c r="AF229" s="437"/>
      <c r="AG229" s="437"/>
      <c r="AH229" s="437"/>
      <c r="AI229" s="437"/>
      <c r="AJ229" s="437"/>
      <c r="AK229" s="437"/>
      <c r="AL229" s="437"/>
      <c r="AM229" s="437"/>
      <c r="AN229" s="437"/>
      <c r="AO229" s="437"/>
      <c r="AP229" s="437"/>
      <c r="AQ229" s="437"/>
      <c r="AR229" s="437"/>
      <c r="AS229" s="437"/>
      <c r="AT229" s="437"/>
      <c r="AU229" s="437"/>
      <c r="AV229" s="437"/>
      <c r="AW229" s="437"/>
      <c r="AX229" s="437"/>
      <c r="AY229" s="437"/>
      <c r="AZ229" s="800"/>
      <c r="BA229" s="1039"/>
      <c r="BB229" s="583" t="s">
        <v>94</v>
      </c>
      <c r="BC229" s="41" t="s">
        <v>36</v>
      </c>
      <c r="BD229" s="37" t="s">
        <v>36</v>
      </c>
      <c r="BE229" s="37" t="s">
        <v>36</v>
      </c>
      <c r="BF229" s="37" t="s">
        <v>36</v>
      </c>
      <c r="BG229" s="32" t="s">
        <v>36</v>
      </c>
      <c r="BH229" s="41" t="s">
        <v>36</v>
      </c>
      <c r="BI229" s="37" t="s">
        <v>36</v>
      </c>
      <c r="BJ229" s="37" t="s">
        <v>36</v>
      </c>
      <c r="BK229" s="37" t="s">
        <v>36</v>
      </c>
      <c r="BL229" s="32" t="s">
        <v>36</v>
      </c>
      <c r="BM229" s="41" t="s">
        <v>36</v>
      </c>
      <c r="BN229" s="37" t="s">
        <v>36</v>
      </c>
      <c r="BO229" s="37" t="s">
        <v>36</v>
      </c>
      <c r="BP229" s="37" t="s">
        <v>36</v>
      </c>
      <c r="BQ229" s="32" t="s">
        <v>36</v>
      </c>
      <c r="BR229" s="41" t="s">
        <v>36</v>
      </c>
      <c r="BS229" s="37" t="s">
        <v>36</v>
      </c>
      <c r="BT229" s="37" t="s">
        <v>36</v>
      </c>
      <c r="BU229" s="37" t="s">
        <v>36</v>
      </c>
      <c r="BV229" s="37" t="s">
        <v>36</v>
      </c>
      <c r="BW229" s="37" t="s">
        <v>36</v>
      </c>
      <c r="BX229" s="37" t="s">
        <v>36</v>
      </c>
      <c r="BY229" s="27" t="s">
        <v>36</v>
      </c>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307" customFormat="true" ht="15" customHeight="true" x14ac:dyDescent="0.2">
      <c r="A230" s="158"/>
      <c r="B230" s="129"/>
      <c r="C230" s="79"/>
      <c r="D230" s="150"/>
      <c r="E230" s="150"/>
      <c r="F230" s="150"/>
      <c r="G230" s="139"/>
      <c r="H230" s="78"/>
      <c r="I230" s="150"/>
      <c r="J230" s="150"/>
      <c r="K230" s="150"/>
      <c r="L230" s="145"/>
      <c r="M230" s="79"/>
      <c r="N230" s="150"/>
      <c r="O230" s="150"/>
      <c r="P230" s="150"/>
      <c r="Q230" s="139"/>
      <c r="R230" s="78"/>
      <c r="S230" s="150"/>
      <c r="T230" s="150"/>
      <c r="U230" s="150"/>
      <c r="V230" s="150"/>
      <c r="W230" s="150"/>
      <c r="X230" s="150"/>
      <c r="Y230" s="145"/>
      <c r="Z230" s="437"/>
      <c r="AA230" s="437"/>
      <c r="AB230" s="437"/>
      <c r="AC230" s="437"/>
      <c r="AD230" s="437"/>
      <c r="AE230" s="437"/>
      <c r="AF230" s="437"/>
      <c r="AG230" s="437"/>
      <c r="AH230" s="437"/>
      <c r="AI230" s="437"/>
      <c r="AJ230" s="437"/>
      <c r="AK230" s="437"/>
      <c r="AL230" s="437"/>
      <c r="AM230" s="437"/>
      <c r="AN230" s="437"/>
      <c r="AO230" s="437"/>
      <c r="AP230" s="437"/>
      <c r="AQ230" s="437"/>
      <c r="AR230" s="437"/>
      <c r="AS230" s="437"/>
      <c r="AT230" s="437"/>
      <c r="AU230" s="437"/>
      <c r="AV230" s="437"/>
      <c r="AW230" s="437"/>
      <c r="AX230" s="437"/>
      <c r="AY230" s="437"/>
      <c r="AZ230" s="800"/>
      <c r="BA230" s="1039"/>
      <c r="BB230" s="583" t="s">
        <v>95</v>
      </c>
      <c r="BC230" s="41" t="s">
        <v>36</v>
      </c>
      <c r="BD230" s="37" t="s">
        <v>36</v>
      </c>
      <c r="BE230" s="37" t="s">
        <v>36</v>
      </c>
      <c r="BF230" s="37" t="s">
        <v>36</v>
      </c>
      <c r="BG230" s="32" t="s">
        <v>36</v>
      </c>
      <c r="BH230" s="41" t="s">
        <v>36</v>
      </c>
      <c r="BI230" s="37" t="s">
        <v>36</v>
      </c>
      <c r="BJ230" s="37" t="s">
        <v>36</v>
      </c>
      <c r="BK230" s="37" t="s">
        <v>36</v>
      </c>
      <c r="BL230" s="32" t="s">
        <v>36</v>
      </c>
      <c r="BM230" s="41" t="s">
        <v>36</v>
      </c>
      <c r="BN230" s="37" t="s">
        <v>36</v>
      </c>
      <c r="BO230" s="37" t="s">
        <v>36</v>
      </c>
      <c r="BP230" s="37" t="s">
        <v>36</v>
      </c>
      <c r="BQ230" s="32" t="s">
        <v>36</v>
      </c>
      <c r="BR230" s="41" t="s">
        <v>36</v>
      </c>
      <c r="BS230" s="37" t="s">
        <v>36</v>
      </c>
      <c r="BT230" s="37" t="s">
        <v>36</v>
      </c>
      <c r="BU230" s="37" t="s">
        <v>36</v>
      </c>
      <c r="BV230" s="37" t="s">
        <v>36</v>
      </c>
      <c r="BW230" s="37" t="s">
        <v>36</v>
      </c>
      <c r="BX230" s="37" t="s">
        <v>36</v>
      </c>
      <c r="BY230" s="27" t="s">
        <v>36</v>
      </c>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307" customFormat="true" ht="15" customHeight="true" x14ac:dyDescent="0.2">
      <c r="A231" s="136"/>
      <c r="B231" s="130"/>
      <c r="C231" s="148"/>
      <c r="D231" s="147"/>
      <c r="E231" s="147"/>
      <c r="F231" s="147"/>
      <c r="G231" s="137"/>
      <c r="H231" s="140"/>
      <c r="I231" s="147"/>
      <c r="J231" s="147"/>
      <c r="K231" s="147"/>
      <c r="L231" s="143"/>
      <c r="M231" s="148"/>
      <c r="N231" s="147"/>
      <c r="O231" s="147"/>
      <c r="P231" s="147"/>
      <c r="Q231" s="137"/>
      <c r="R231" s="140"/>
      <c r="S231" s="147"/>
      <c r="T231" s="147"/>
      <c r="U231" s="147"/>
      <c r="V231" s="147"/>
      <c r="W231" s="147"/>
      <c r="X231" s="147"/>
      <c r="Y231" s="143"/>
      <c r="Z231" s="437"/>
      <c r="AA231" s="437"/>
      <c r="AB231" s="437"/>
      <c r="AC231" s="437"/>
      <c r="AD231" s="437"/>
      <c r="AE231" s="437"/>
      <c r="AF231" s="437"/>
      <c r="AG231" s="437"/>
      <c r="AH231" s="437"/>
      <c r="AI231" s="437"/>
      <c r="AJ231" s="437"/>
      <c r="AK231" s="437"/>
      <c r="AL231" s="437"/>
      <c r="AM231" s="437"/>
      <c r="AN231" s="437"/>
      <c r="AO231" s="437"/>
      <c r="AP231" s="437"/>
      <c r="AQ231" s="437"/>
      <c r="AR231" s="437"/>
      <c r="AS231" s="437"/>
      <c r="AT231" s="437"/>
      <c r="AU231" s="437"/>
      <c r="AV231" s="437"/>
      <c r="AW231" s="437"/>
      <c r="AX231" s="437"/>
      <c r="AY231" s="437"/>
      <c r="AZ231" s="800"/>
      <c r="BA231" s="1039" t="s">
        <v>352</v>
      </c>
      <c r="BB231" s="583" t="s">
        <v>353</v>
      </c>
      <c r="BC231" s="447">
        <v>3705.9663856981956</v>
      </c>
      <c r="BD231" s="434">
        <v>3766.5039999264436</v>
      </c>
      <c r="BE231" s="434">
        <v>3518.3466639143007</v>
      </c>
      <c r="BF231" s="434">
        <v>4137.0628738849073</v>
      </c>
      <c r="BG231" s="451">
        <v>6363.0276696232713</v>
      </c>
      <c r="BH231" s="447">
        <v>2145.2990237625954</v>
      </c>
      <c r="BI231" s="434">
        <v>1847.2227862625407</v>
      </c>
      <c r="BJ231" s="434">
        <v>2185.6777200364331</v>
      </c>
      <c r="BK231" s="434">
        <v>2595.0711078971876</v>
      </c>
      <c r="BL231" s="451">
        <v>3753.169484144747</v>
      </c>
      <c r="BM231" s="447">
        <v>2079.3642913521012</v>
      </c>
      <c r="BN231" s="434">
        <v>1873.9033276147084</v>
      </c>
      <c r="BO231" s="434">
        <v>1788.5191278796153</v>
      </c>
      <c r="BP231" s="434">
        <v>1529.6343822664355</v>
      </c>
      <c r="BQ231" s="451">
        <v>1693.0463418307534</v>
      </c>
      <c r="BR231" s="447">
        <v>585.93481779972024</v>
      </c>
      <c r="BS231" s="434">
        <v>1305.0723648520311</v>
      </c>
      <c r="BT231" s="434">
        <v>7139.9466094698118</v>
      </c>
      <c r="BU231" s="434">
        <v>1449.5580802928994</v>
      </c>
      <c r="BV231" s="434">
        <v>6640.9263259847457</v>
      </c>
      <c r="BW231" s="434">
        <v>1509.1019716396816</v>
      </c>
      <c r="BX231" s="434">
        <v>1322.9856893655424</v>
      </c>
      <c r="BY231" s="435">
        <v>1537.3817336426903</v>
      </c>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307" customFormat="true" ht="15" customHeight="true" x14ac:dyDescent="0.2">
      <c r="A232" s="136"/>
      <c r="B232" s="130"/>
      <c r="C232" s="148"/>
      <c r="D232" s="147"/>
      <c r="E232" s="147"/>
      <c r="F232" s="147"/>
      <c r="G232" s="137"/>
      <c r="H232" s="140"/>
      <c r="I232" s="147"/>
      <c r="J232" s="147"/>
      <c r="K232" s="147"/>
      <c r="L232" s="143"/>
      <c r="M232" s="148"/>
      <c r="N232" s="147"/>
      <c r="O232" s="147"/>
      <c r="P232" s="147"/>
      <c r="Q232" s="137"/>
      <c r="R232" s="140"/>
      <c r="S232" s="147"/>
      <c r="T232" s="147"/>
      <c r="U232" s="147"/>
      <c r="V232" s="147"/>
      <c r="W232" s="147"/>
      <c r="X232" s="147"/>
      <c r="Y232" s="143"/>
      <c r="Z232" s="437"/>
      <c r="AA232" s="437"/>
      <c r="AB232" s="437"/>
      <c r="AC232" s="437"/>
      <c r="AD232" s="437"/>
      <c r="AE232" s="437"/>
      <c r="AF232" s="437"/>
      <c r="AG232" s="437"/>
      <c r="AH232" s="437"/>
      <c r="AI232" s="437"/>
      <c r="AJ232" s="437"/>
      <c r="AK232" s="437"/>
      <c r="AL232" s="437"/>
      <c r="AM232" s="437"/>
      <c r="AN232" s="437"/>
      <c r="AO232" s="437"/>
      <c r="AP232" s="437"/>
      <c r="AQ232" s="437"/>
      <c r="AR232" s="437"/>
      <c r="AS232" s="437"/>
      <c r="AT232" s="437"/>
      <c r="AU232" s="437"/>
      <c r="AV232" s="437"/>
      <c r="AW232" s="437"/>
      <c r="AX232" s="437"/>
      <c r="AY232" s="437"/>
      <c r="AZ232" s="800"/>
      <c r="BA232" s="1039"/>
      <c r="BB232" s="583" t="s">
        <v>354</v>
      </c>
      <c r="BC232" s="447">
        <v>8072.5337613257898</v>
      </c>
      <c r="BD232" s="434">
        <v>7977.4672633477567</v>
      </c>
      <c r="BE232" s="434">
        <v>8365.5603035010572</v>
      </c>
      <c r="BF232" s="434">
        <v>7893.6270939187134</v>
      </c>
      <c r="BG232" s="451">
        <v>6032.0474741789194</v>
      </c>
      <c r="BH232" s="447">
        <v>3280.9759297312526</v>
      </c>
      <c r="BI232" s="434">
        <v>3714.0018472001034</v>
      </c>
      <c r="BJ232" s="434">
        <v>3378.3142806771489</v>
      </c>
      <c r="BK232" s="434">
        <v>3188.2970277554468</v>
      </c>
      <c r="BL232" s="451">
        <v>2036.0266091966291</v>
      </c>
      <c r="BM232" s="447">
        <v>4088.3569612065589</v>
      </c>
      <c r="BN232" s="434">
        <v>4555.156482941683</v>
      </c>
      <c r="BO232" s="434">
        <v>4477.1083098310655</v>
      </c>
      <c r="BP232" s="434">
        <v>4790.4383485389444</v>
      </c>
      <c r="BQ232" s="451">
        <v>4832.5600991934007</v>
      </c>
      <c r="BR232" s="447">
        <v>890.6100004017992</v>
      </c>
      <c r="BS232" s="434">
        <v>7913.2769417557638</v>
      </c>
      <c r="BT232" s="434">
        <v>8626.9075174892187</v>
      </c>
      <c r="BU232" s="434">
        <v>3504.6951031049348</v>
      </c>
      <c r="BV232" s="434">
        <v>6452.8132797802691</v>
      </c>
      <c r="BW232" s="434">
        <v>6963.023856974276</v>
      </c>
      <c r="BX232" s="434">
        <v>1892.7234372719845</v>
      </c>
      <c r="BY232" s="435">
        <v>2097.185759494012</v>
      </c>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307" customFormat="true" ht="15" customHeight="true" x14ac:dyDescent="0.2">
      <c r="A233" s="136"/>
      <c r="B233" s="130"/>
      <c r="C233" s="101"/>
      <c r="D233" s="100"/>
      <c r="E233" s="100"/>
      <c r="F233" s="100"/>
      <c r="G233" s="99"/>
      <c r="H233" s="98"/>
      <c r="I233" s="100"/>
      <c r="J233" s="100"/>
      <c r="K233" s="100"/>
      <c r="L233" s="97"/>
      <c r="M233" s="101"/>
      <c r="N233" s="100"/>
      <c r="O233" s="100"/>
      <c r="P233" s="100"/>
      <c r="Q233" s="99"/>
      <c r="R233" s="98"/>
      <c r="S233" s="100"/>
      <c r="T233" s="100"/>
      <c r="U233" s="100"/>
      <c r="V233" s="100"/>
      <c r="W233" s="100"/>
      <c r="X233" s="100"/>
      <c r="Y233" s="97"/>
      <c r="Z233" s="437"/>
      <c r="AA233" s="437"/>
      <c r="AB233" s="437"/>
      <c r="AC233" s="437"/>
      <c r="AD233" s="437"/>
      <c r="AE233" s="437"/>
      <c r="AF233" s="437"/>
      <c r="AG233" s="437"/>
      <c r="AH233" s="437"/>
      <c r="AI233" s="437"/>
      <c r="AJ233" s="437"/>
      <c r="AK233" s="437"/>
      <c r="AL233" s="437"/>
      <c r="AM233" s="437"/>
      <c r="AN233" s="437"/>
      <c r="AO233" s="437"/>
      <c r="AP233" s="437"/>
      <c r="AQ233" s="437"/>
      <c r="AR233" s="437"/>
      <c r="AS233" s="437"/>
      <c r="AT233" s="437"/>
      <c r="AU233" s="437"/>
      <c r="AV233" s="437"/>
      <c r="AW233" s="437"/>
      <c r="AX233" s="437"/>
      <c r="AY233" s="437"/>
      <c r="AZ233" s="800"/>
      <c r="BA233" s="1039"/>
      <c r="BB233" s="583" t="s">
        <v>355</v>
      </c>
      <c r="BC233" s="447">
        <v>114.71803130486498</v>
      </c>
      <c r="BD233" s="434">
        <v>151.82178518124951</v>
      </c>
      <c r="BE233" s="434">
        <v>102.40734139992227</v>
      </c>
      <c r="BF233" s="434">
        <v>165.78218798636405</v>
      </c>
      <c r="BG233" s="451">
        <v>101.41574518756224</v>
      </c>
      <c r="BH233" s="447">
        <v>95.898426783192434</v>
      </c>
      <c r="BI233" s="434">
        <v>81.827035332874559</v>
      </c>
      <c r="BJ233" s="434">
        <v>105.80718682805593</v>
      </c>
      <c r="BK233" s="434">
        <v>31.901321241508168</v>
      </c>
      <c r="BL233" s="451">
        <v>69.514423946054066</v>
      </c>
      <c r="BM233" s="447">
        <v>102.12814263154783</v>
      </c>
      <c r="BN233" s="434">
        <v>19.122911609199267</v>
      </c>
      <c r="BO233" s="434">
        <v>48.797302127444624</v>
      </c>
      <c r="BP233" s="434">
        <v>71.778388750501634</v>
      </c>
      <c r="BQ233" s="451">
        <v>9.3699518095845562</v>
      </c>
      <c r="BR233" s="447">
        <v>9.0707325965556844</v>
      </c>
      <c r="BS233" s="434">
        <v>0</v>
      </c>
      <c r="BT233" s="434">
        <v>3.6895657661527475</v>
      </c>
      <c r="BU233" s="434">
        <v>19.74458371535648</v>
      </c>
      <c r="BV233" s="434">
        <v>331.93809080604746</v>
      </c>
      <c r="BW233" s="434">
        <v>45.756459492413548</v>
      </c>
      <c r="BX233" s="434">
        <v>118.0830317610848</v>
      </c>
      <c r="BY233" s="435">
        <v>107.86262692235238</v>
      </c>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307" customFormat="true" ht="15" customHeight="true" x14ac:dyDescent="0.2">
      <c r="A234" s="136"/>
      <c r="B234" s="130"/>
      <c r="C234" s="101"/>
      <c r="D234" s="100"/>
      <c r="E234" s="100"/>
      <c r="F234" s="100"/>
      <c r="G234" s="99"/>
      <c r="H234" s="98"/>
      <c r="I234" s="100"/>
      <c r="J234" s="100"/>
      <c r="K234" s="100"/>
      <c r="L234" s="97"/>
      <c r="M234" s="101"/>
      <c r="N234" s="100"/>
      <c r="O234" s="100"/>
      <c r="P234" s="100"/>
      <c r="Q234" s="99"/>
      <c r="R234" s="98"/>
      <c r="S234" s="100"/>
      <c r="T234" s="100"/>
      <c r="U234" s="100"/>
      <c r="V234" s="100"/>
      <c r="W234" s="100"/>
      <c r="X234" s="100"/>
      <c r="Y234" s="97"/>
      <c r="Z234" s="437"/>
      <c r="AA234" s="437"/>
      <c r="AB234" s="437"/>
      <c r="AC234" s="437"/>
      <c r="AD234" s="437"/>
      <c r="AE234" s="437"/>
      <c r="AF234" s="437"/>
      <c r="AG234" s="437"/>
      <c r="AH234" s="437"/>
      <c r="AI234" s="437"/>
      <c r="AJ234" s="437"/>
      <c r="AK234" s="437"/>
      <c r="AL234" s="437"/>
      <c r="AM234" s="437"/>
      <c r="AN234" s="437"/>
      <c r="AO234" s="437"/>
      <c r="AP234" s="437"/>
      <c r="AQ234" s="437"/>
      <c r="AR234" s="437"/>
      <c r="AS234" s="437"/>
      <c r="AT234" s="437"/>
      <c r="AU234" s="437"/>
      <c r="AV234" s="437"/>
      <c r="AW234" s="437"/>
      <c r="AX234" s="437"/>
      <c r="AY234" s="437"/>
      <c r="AZ234" s="800"/>
      <c r="BA234" s="1039"/>
      <c r="BB234" s="583" t="s">
        <v>356</v>
      </c>
      <c r="BC234" s="447">
        <v>716.6004217514444</v>
      </c>
      <c r="BD234" s="434">
        <v>682.89431106234269</v>
      </c>
      <c r="BE234" s="434">
        <v>632.83551240233248</v>
      </c>
      <c r="BF234" s="434">
        <v>415.78850269900096</v>
      </c>
      <c r="BG234" s="451">
        <v>116.51208611510044</v>
      </c>
      <c r="BH234" s="447">
        <v>345.1908700390884</v>
      </c>
      <c r="BI234" s="434">
        <v>235.61964822696913</v>
      </c>
      <c r="BJ234" s="434">
        <v>215.44425486951747</v>
      </c>
      <c r="BK234" s="434">
        <v>66.102235070975908</v>
      </c>
      <c r="BL234" s="451">
        <v>10.596871528145895</v>
      </c>
      <c r="BM234" s="447">
        <v>460.07919687804781</v>
      </c>
      <c r="BN234" s="434">
        <v>286.70901072271033</v>
      </c>
      <c r="BO234" s="434">
        <v>421.03958547330996</v>
      </c>
      <c r="BP234" s="434">
        <v>334.15846480672411</v>
      </c>
      <c r="BQ234" s="451">
        <v>189.6906964147324</v>
      </c>
      <c r="BR234" s="447">
        <v>1.9434996599424643</v>
      </c>
      <c r="BS234" s="434">
        <v>1.947725605939131</v>
      </c>
      <c r="BT234" s="434">
        <v>1878.4318156883398</v>
      </c>
      <c r="BU234" s="434">
        <v>237.67358218195699</v>
      </c>
      <c r="BV234" s="434">
        <v>7.2656479941669128</v>
      </c>
      <c r="BW234" s="434">
        <v>15.762859002250217</v>
      </c>
      <c r="BX234" s="434">
        <v>14.875017599229102</v>
      </c>
      <c r="BY234" s="435">
        <v>406.73068629839702</v>
      </c>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307" customFormat="true" ht="15" customHeight="true" x14ac:dyDescent="0.2">
      <c r="A235" s="136"/>
      <c r="B235" s="130"/>
      <c r="C235" s="101"/>
      <c r="D235" s="100"/>
      <c r="E235" s="100"/>
      <c r="F235" s="100"/>
      <c r="G235" s="99"/>
      <c r="H235" s="98"/>
      <c r="I235" s="100"/>
      <c r="J235" s="100"/>
      <c r="K235" s="100"/>
      <c r="L235" s="97"/>
      <c r="M235" s="101"/>
      <c r="N235" s="100"/>
      <c r="O235" s="100"/>
      <c r="P235" s="100"/>
      <c r="Q235" s="99"/>
      <c r="R235" s="98"/>
      <c r="S235" s="100"/>
      <c r="T235" s="100"/>
      <c r="U235" s="100"/>
      <c r="V235" s="100"/>
      <c r="W235" s="100"/>
      <c r="X235" s="100"/>
      <c r="Y235" s="97"/>
      <c r="Z235" s="437"/>
      <c r="AA235" s="437"/>
      <c r="AB235" s="437"/>
      <c r="AC235" s="437"/>
      <c r="AD235" s="437"/>
      <c r="AE235" s="437"/>
      <c r="AF235" s="437"/>
      <c r="AG235" s="437"/>
      <c r="AH235" s="437"/>
      <c r="AI235" s="437"/>
      <c r="AJ235" s="437"/>
      <c r="AK235" s="437"/>
      <c r="AL235" s="437"/>
      <c r="AM235" s="437"/>
      <c r="AN235" s="437"/>
      <c r="AO235" s="437"/>
      <c r="AP235" s="437"/>
      <c r="AQ235" s="437"/>
      <c r="AR235" s="437"/>
      <c r="AS235" s="437"/>
      <c r="AT235" s="437"/>
      <c r="AU235" s="437"/>
      <c r="AV235" s="437"/>
      <c r="AW235" s="437"/>
      <c r="AX235" s="437"/>
      <c r="AY235" s="437"/>
      <c r="AZ235" s="800"/>
      <c r="BA235" s="1039"/>
      <c r="BB235" s="583" t="s">
        <v>204</v>
      </c>
      <c r="BC235" s="447">
        <v>0</v>
      </c>
      <c r="BD235" s="434">
        <v>9.6346457094001394</v>
      </c>
      <c r="BE235" s="434">
        <v>0</v>
      </c>
      <c r="BF235" s="434">
        <v>0</v>
      </c>
      <c r="BG235" s="451">
        <v>0</v>
      </c>
      <c r="BH235" s="447">
        <v>0</v>
      </c>
      <c r="BI235" s="434">
        <v>0</v>
      </c>
      <c r="BJ235" s="434">
        <v>0</v>
      </c>
      <c r="BK235" s="434">
        <v>0</v>
      </c>
      <c r="BL235" s="451">
        <v>0</v>
      </c>
      <c r="BM235" s="447">
        <v>0</v>
      </c>
      <c r="BN235" s="434">
        <v>0</v>
      </c>
      <c r="BO235" s="434">
        <v>0</v>
      </c>
      <c r="BP235" s="434">
        <v>9.6346457094001394</v>
      </c>
      <c r="BQ235" s="451">
        <v>0</v>
      </c>
      <c r="BR235" s="447">
        <v>0</v>
      </c>
      <c r="BS235" s="434">
        <v>0</v>
      </c>
      <c r="BT235" s="434">
        <v>0</v>
      </c>
      <c r="BU235" s="434">
        <v>9.6346457094001394</v>
      </c>
      <c r="BV235" s="434">
        <v>0</v>
      </c>
      <c r="BW235" s="434">
        <v>0</v>
      </c>
      <c r="BX235" s="434">
        <v>0</v>
      </c>
      <c r="BY235" s="435">
        <v>0</v>
      </c>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307" customFormat="true" ht="15" customHeight="true" x14ac:dyDescent="0.2">
      <c r="A236" s="136"/>
      <c r="B236" s="130"/>
      <c r="C236" s="101"/>
      <c r="D236" s="100"/>
      <c r="E236" s="100"/>
      <c r="F236" s="100"/>
      <c r="G236" s="99"/>
      <c r="H236" s="98"/>
      <c r="I236" s="100"/>
      <c r="J236" s="100"/>
      <c r="K236" s="100"/>
      <c r="L236" s="97"/>
      <c r="M236" s="101"/>
      <c r="N236" s="100"/>
      <c r="O236" s="100"/>
      <c r="P236" s="100"/>
      <c r="Q236" s="99"/>
      <c r="R236" s="98"/>
      <c r="S236" s="100"/>
      <c r="T236" s="100"/>
      <c r="U236" s="100"/>
      <c r="V236" s="100"/>
      <c r="W236" s="100"/>
      <c r="X236" s="100"/>
      <c r="Y236" s="97"/>
      <c r="Z236" s="437"/>
      <c r="AA236" s="437"/>
      <c r="AB236" s="437"/>
      <c r="AC236" s="437"/>
      <c r="AD236" s="437"/>
      <c r="AE236" s="437"/>
      <c r="AF236" s="437"/>
      <c r="AG236" s="437"/>
      <c r="AH236" s="437"/>
      <c r="AI236" s="437"/>
      <c r="AJ236" s="437"/>
      <c r="AK236" s="437"/>
      <c r="AL236" s="437"/>
      <c r="AM236" s="437"/>
      <c r="AN236" s="437"/>
      <c r="AO236" s="437"/>
      <c r="AP236" s="437"/>
      <c r="AQ236" s="437"/>
      <c r="AR236" s="437"/>
      <c r="AS236" s="437"/>
      <c r="AT236" s="437"/>
      <c r="AU236" s="437"/>
      <c r="AV236" s="437"/>
      <c r="AW236" s="437"/>
      <c r="AX236" s="437"/>
      <c r="AY236" s="437"/>
      <c r="AZ236" s="800"/>
      <c r="BA236" s="1040"/>
      <c r="BB236" s="583" t="s">
        <v>191</v>
      </c>
      <c r="BC236" s="447">
        <v>12609.818600080303</v>
      </c>
      <c r="BD236" s="434">
        <v>12588.322005227204</v>
      </c>
      <c r="BE236" s="434">
        <v>12619.149821217625</v>
      </c>
      <c r="BF236" s="434">
        <v>12612.260658488976</v>
      </c>
      <c r="BG236" s="451">
        <v>12613.00297510485</v>
      </c>
      <c r="BH236" s="447">
        <v>5867.36425031612</v>
      </c>
      <c r="BI236" s="434">
        <v>5878.6713170224848</v>
      </c>
      <c r="BJ236" s="434">
        <v>5885.2434424111625</v>
      </c>
      <c r="BK236" s="434">
        <v>5881.3716919651197</v>
      </c>
      <c r="BL236" s="451">
        <v>5869.3073888155786</v>
      </c>
      <c r="BM236" s="447">
        <v>6729.9285920682732</v>
      </c>
      <c r="BN236" s="434">
        <v>6734.8917328883135</v>
      </c>
      <c r="BO236" s="434">
        <v>6735.4643253114355</v>
      </c>
      <c r="BP236" s="434">
        <v>6735.64423007201</v>
      </c>
      <c r="BQ236" s="451">
        <v>6724.667089248469</v>
      </c>
      <c r="BR236" s="447">
        <v>1487.5590504580159</v>
      </c>
      <c r="BS236" s="434">
        <v>9220.2970322137498</v>
      </c>
      <c r="BT236" s="434">
        <v>17648.975508413492</v>
      </c>
      <c r="BU236" s="434">
        <v>5221.3059950045399</v>
      </c>
      <c r="BV236" s="434">
        <v>13432.943344565207</v>
      </c>
      <c r="BW236" s="434">
        <v>8533.6451471086275</v>
      </c>
      <c r="BX236" s="434">
        <v>3348.6671759978394</v>
      </c>
      <c r="BY236" s="435">
        <v>4149.160806357454</v>
      </c>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307" customFormat="true" ht="15" customHeight="true" x14ac:dyDescent="0.2">
      <c r="A237" s="136"/>
      <c r="B237" s="130"/>
      <c r="C237" s="101"/>
      <c r="D237" s="100"/>
      <c r="E237" s="100"/>
      <c r="F237" s="100"/>
      <c r="G237" s="99"/>
      <c r="H237" s="98"/>
      <c r="I237" s="100"/>
      <c r="J237" s="100"/>
      <c r="K237" s="100"/>
      <c r="L237" s="97"/>
      <c r="M237" s="101"/>
      <c r="N237" s="100"/>
      <c r="O237" s="100"/>
      <c r="P237" s="100"/>
      <c r="Q237" s="99"/>
      <c r="R237" s="98"/>
      <c r="S237" s="100"/>
      <c r="T237" s="100"/>
      <c r="U237" s="100"/>
      <c r="V237" s="100"/>
      <c r="W237" s="100"/>
      <c r="X237" s="100"/>
      <c r="Y237" s="97"/>
      <c r="Z237" s="437"/>
      <c r="AA237" s="437"/>
      <c r="AB237" s="437"/>
      <c r="AC237" s="437"/>
      <c r="AD237" s="437"/>
      <c r="AE237" s="437"/>
      <c r="AF237" s="437"/>
      <c r="AG237" s="437"/>
      <c r="AH237" s="437"/>
      <c r="AI237" s="437"/>
      <c r="AJ237" s="437"/>
      <c r="AK237" s="437"/>
      <c r="AL237" s="437"/>
      <c r="AM237" s="437"/>
      <c r="AN237" s="437"/>
      <c r="AO237" s="437"/>
      <c r="AP237" s="437"/>
      <c r="AQ237" s="437"/>
      <c r="AR237" s="437"/>
      <c r="AS237" s="437"/>
      <c r="AT237" s="437"/>
      <c r="AU237" s="437"/>
      <c r="AV237" s="437"/>
      <c r="AW237" s="437"/>
      <c r="AX237" s="437"/>
      <c r="AY237" s="437"/>
      <c r="AZ237" s="800"/>
      <c r="BA237" s="802"/>
      <c r="BB237" s="583"/>
      <c r="BC237" s="447"/>
      <c r="BD237" s="434"/>
      <c r="BE237" s="434"/>
      <c r="BF237" s="434"/>
      <c r="BG237" s="451"/>
      <c r="BH237" s="447"/>
      <c r="BI237" s="434"/>
      <c r="BJ237" s="434"/>
      <c r="BK237" s="434"/>
      <c r="BL237" s="451"/>
      <c r="BM237" s="447"/>
      <c r="BN237" s="434"/>
      <c r="BO237" s="434"/>
      <c r="BP237" s="434"/>
      <c r="BQ237" s="451"/>
      <c r="BR237" s="447"/>
      <c r="BS237" s="434"/>
      <c r="BT237" s="434"/>
      <c r="BU237" s="434"/>
      <c r="BV237" s="434"/>
      <c r="BW237" s="434"/>
      <c r="BX237" s="434"/>
      <c r="BY237" s="435"/>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307" customFormat="true" ht="15" customHeight="true" x14ac:dyDescent="0.2">
      <c r="A238" s="136"/>
      <c r="B238" s="130"/>
      <c r="C238" s="101"/>
      <c r="D238" s="100"/>
      <c r="E238" s="100"/>
      <c r="F238" s="100"/>
      <c r="G238" s="99"/>
      <c r="H238" s="98"/>
      <c r="I238" s="100"/>
      <c r="J238" s="100"/>
      <c r="K238" s="100"/>
      <c r="L238" s="97"/>
      <c r="M238" s="101"/>
      <c r="N238" s="100"/>
      <c r="O238" s="100"/>
      <c r="P238" s="100"/>
      <c r="Q238" s="99"/>
      <c r="R238" s="98"/>
      <c r="S238" s="100"/>
      <c r="T238" s="100"/>
      <c r="U238" s="100"/>
      <c r="V238" s="100"/>
      <c r="W238" s="100"/>
      <c r="X238" s="100"/>
      <c r="Y238" s="97"/>
      <c r="Z238" s="437"/>
      <c r="AA238" s="437"/>
      <c r="AB238" s="437"/>
      <c r="AC238" s="437"/>
      <c r="AD238" s="437"/>
      <c r="AE238" s="437"/>
      <c r="AF238" s="437"/>
      <c r="AG238" s="437"/>
      <c r="AH238" s="437"/>
      <c r="AI238" s="437"/>
      <c r="AJ238" s="437"/>
      <c r="AK238" s="437"/>
      <c r="AL238" s="437"/>
      <c r="AM238" s="437"/>
      <c r="AN238" s="437"/>
      <c r="AO238" s="437"/>
      <c r="AP238" s="437"/>
      <c r="AQ238" s="437"/>
      <c r="AR238" s="437"/>
      <c r="AS238" s="437"/>
      <c r="AT238" s="437"/>
      <c r="AU238" s="437"/>
      <c r="AV238" s="437"/>
      <c r="AW238" s="437"/>
      <c r="AX238" s="437"/>
      <c r="AY238" s="437"/>
      <c r="AZ238" s="800"/>
      <c r="BA238" s="802"/>
      <c r="BB238" s="583"/>
      <c r="BC238" s="447"/>
      <c r="BD238" s="434"/>
      <c r="BE238" s="434"/>
      <c r="BF238" s="434"/>
      <c r="BG238" s="451"/>
      <c r="BH238" s="447"/>
      <c r="BI238" s="434"/>
      <c r="BJ238" s="434"/>
      <c r="BK238" s="434"/>
      <c r="BL238" s="451"/>
      <c r="BM238" s="447"/>
      <c r="BN238" s="434"/>
      <c r="BO238" s="434"/>
      <c r="BP238" s="434"/>
      <c r="BQ238" s="451"/>
      <c r="BR238" s="447"/>
      <c r="BS238" s="434"/>
      <c r="BT238" s="434"/>
      <c r="BU238" s="434"/>
      <c r="BV238" s="434"/>
      <c r="BW238" s="434"/>
      <c r="BX238" s="434"/>
      <c r="BY238" s="435"/>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307" customFormat="true" ht="15" customHeight="true" x14ac:dyDescent="0.2">
      <c r="A239" s="136"/>
      <c r="B239" s="130"/>
      <c r="C239" s="101"/>
      <c r="D239" s="100"/>
      <c r="E239" s="100"/>
      <c r="F239" s="100"/>
      <c r="G239" s="99"/>
      <c r="H239" s="98"/>
      <c r="I239" s="100"/>
      <c r="J239" s="100"/>
      <c r="K239" s="100"/>
      <c r="L239" s="97"/>
      <c r="M239" s="101"/>
      <c r="N239" s="100"/>
      <c r="O239" s="100"/>
      <c r="P239" s="100"/>
      <c r="Q239" s="99"/>
      <c r="R239" s="98"/>
      <c r="S239" s="100"/>
      <c r="T239" s="100"/>
      <c r="U239" s="100"/>
      <c r="V239" s="100"/>
      <c r="W239" s="100"/>
      <c r="X239" s="100"/>
      <c r="Y239" s="97"/>
      <c r="Z239" s="437"/>
      <c r="AA239" s="437"/>
      <c r="AB239" s="437"/>
      <c r="AC239" s="437"/>
      <c r="AD239" s="437"/>
      <c r="AE239" s="437"/>
      <c r="AF239" s="437"/>
      <c r="AG239" s="437"/>
      <c r="AH239" s="437"/>
      <c r="AI239" s="437"/>
      <c r="AJ239" s="437"/>
      <c r="AK239" s="437"/>
      <c r="AL239" s="437"/>
      <c r="AM239" s="437"/>
      <c r="AN239" s="437"/>
      <c r="AO239" s="437"/>
      <c r="AP239" s="437"/>
      <c r="AQ239" s="437"/>
      <c r="AR239" s="437"/>
      <c r="AS239" s="437"/>
      <c r="AT239" s="437"/>
      <c r="AU239" s="437"/>
      <c r="AV239" s="437"/>
      <c r="AW239" s="437"/>
      <c r="AX239" s="437"/>
      <c r="AY239" s="437"/>
      <c r="AZ239" s="800"/>
      <c r="BA239" s="802"/>
      <c r="BB239" s="583"/>
      <c r="BC239" s="447"/>
      <c r="BD239" s="434"/>
      <c r="BE239" s="434"/>
      <c r="BF239" s="434"/>
      <c r="BG239" s="451"/>
      <c r="BH239" s="447"/>
      <c r="BI239" s="434"/>
      <c r="BJ239" s="434"/>
      <c r="BK239" s="434"/>
      <c r="BL239" s="451"/>
      <c r="BM239" s="447"/>
      <c r="BN239" s="434"/>
      <c r="BO239" s="434"/>
      <c r="BP239" s="434"/>
      <c r="BQ239" s="451"/>
      <c r="BR239" s="447"/>
      <c r="BS239" s="434"/>
      <c r="BT239" s="434"/>
      <c r="BU239" s="434"/>
      <c r="BV239" s="434"/>
      <c r="BW239" s="434"/>
      <c r="BX239" s="434"/>
      <c r="BY239" s="435"/>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307" customFormat="true" ht="15" customHeight="true" x14ac:dyDescent="0.2">
      <c r="A240" s="136"/>
      <c r="B240" s="130"/>
      <c r="C240" s="101"/>
      <c r="D240" s="100"/>
      <c r="E240" s="100"/>
      <c r="F240" s="100"/>
      <c r="G240" s="99"/>
      <c r="H240" s="98"/>
      <c r="I240" s="100"/>
      <c r="J240" s="100"/>
      <c r="K240" s="100"/>
      <c r="L240" s="97"/>
      <c r="M240" s="101"/>
      <c r="N240" s="100"/>
      <c r="O240" s="100"/>
      <c r="P240" s="100"/>
      <c r="Q240" s="99"/>
      <c r="R240" s="98"/>
      <c r="S240" s="100"/>
      <c r="T240" s="100"/>
      <c r="U240" s="100"/>
      <c r="V240" s="100"/>
      <c r="W240" s="100"/>
      <c r="X240" s="100"/>
      <c r="Y240" s="97"/>
      <c r="Z240" s="437"/>
      <c r="AA240" s="437"/>
      <c r="AB240" s="437"/>
      <c r="AC240" s="437"/>
      <c r="AD240" s="437"/>
      <c r="AE240" s="437"/>
      <c r="AF240" s="437"/>
      <c r="AG240" s="437"/>
      <c r="AH240" s="437"/>
      <c r="AI240" s="437"/>
      <c r="AJ240" s="437"/>
      <c r="AK240" s="437"/>
      <c r="AL240" s="437"/>
      <c r="AM240" s="437"/>
      <c r="AN240" s="437"/>
      <c r="AO240" s="437"/>
      <c r="AP240" s="437"/>
      <c r="AQ240" s="437"/>
      <c r="AR240" s="437"/>
      <c r="AS240" s="437"/>
      <c r="AT240" s="437"/>
      <c r="AU240" s="437"/>
      <c r="AV240" s="437"/>
      <c r="AW240" s="437"/>
      <c r="AX240" s="437"/>
      <c r="AY240" s="437"/>
      <c r="AZ240" s="800"/>
      <c r="BA240" s="802"/>
      <c r="BB240" s="583"/>
      <c r="BC240" s="447"/>
      <c r="BD240" s="434"/>
      <c r="BE240" s="434"/>
      <c r="BF240" s="434"/>
      <c r="BG240" s="451"/>
      <c r="BH240" s="447"/>
      <c r="BI240" s="434"/>
      <c r="BJ240" s="434"/>
      <c r="BK240" s="434"/>
      <c r="BL240" s="451"/>
      <c r="BM240" s="447"/>
      <c r="BN240" s="434"/>
      <c r="BO240" s="434"/>
      <c r="BP240" s="434"/>
      <c r="BQ240" s="451"/>
      <c r="BR240" s="447"/>
      <c r="BS240" s="434"/>
      <c r="BT240" s="434"/>
      <c r="BU240" s="434"/>
      <c r="BV240" s="434"/>
      <c r="BW240" s="434"/>
      <c r="BX240" s="434"/>
      <c r="BY240" s="435"/>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307" customFormat="true" ht="15" customHeight="true" x14ac:dyDescent="0.2">
      <c r="A241" s="136"/>
      <c r="B241" s="130"/>
      <c r="C241" s="101"/>
      <c r="D241" s="100"/>
      <c r="E241" s="100"/>
      <c r="F241" s="100"/>
      <c r="G241" s="99"/>
      <c r="H241" s="98"/>
      <c r="I241" s="100"/>
      <c r="J241" s="100"/>
      <c r="K241" s="100"/>
      <c r="L241" s="97"/>
      <c r="M241" s="101"/>
      <c r="N241" s="100"/>
      <c r="O241" s="100"/>
      <c r="P241" s="100"/>
      <c r="Q241" s="99"/>
      <c r="R241" s="98"/>
      <c r="S241" s="100"/>
      <c r="T241" s="100"/>
      <c r="U241" s="100"/>
      <c r="V241" s="100"/>
      <c r="W241" s="100"/>
      <c r="X241" s="100"/>
      <c r="Y241" s="97"/>
      <c r="Z241" s="437"/>
      <c r="AA241" s="437"/>
      <c r="AB241" s="437"/>
      <c r="AC241" s="437"/>
      <c r="AD241" s="437"/>
      <c r="AE241" s="437"/>
      <c r="AF241" s="437"/>
      <c r="AG241" s="437"/>
      <c r="AH241" s="437"/>
      <c r="AI241" s="437"/>
      <c r="AJ241" s="437"/>
      <c r="AK241" s="437"/>
      <c r="AL241" s="437"/>
      <c r="AM241" s="437"/>
      <c r="AN241" s="437"/>
      <c r="AO241" s="437"/>
      <c r="AP241" s="437"/>
      <c r="AQ241" s="437"/>
      <c r="AR241" s="437"/>
      <c r="AS241" s="437"/>
      <c r="AT241" s="437"/>
      <c r="AU241" s="437"/>
      <c r="AV241" s="437"/>
      <c r="AW241" s="437"/>
      <c r="AX241" s="437"/>
      <c r="AY241" s="437"/>
      <c r="AZ241" s="800"/>
      <c r="BA241" s="802"/>
      <c r="BB241" s="583"/>
      <c r="BC241" s="447"/>
      <c r="BD241" s="434"/>
      <c r="BE241" s="434"/>
      <c r="BF241" s="434"/>
      <c r="BG241" s="451"/>
      <c r="BH241" s="447"/>
      <c r="BI241" s="434"/>
      <c r="BJ241" s="434"/>
      <c r="BK241" s="434"/>
      <c r="BL241" s="451"/>
      <c r="BM241" s="447"/>
      <c r="BN241" s="434"/>
      <c r="BO241" s="434"/>
      <c r="BP241" s="434"/>
      <c r="BQ241" s="451"/>
      <c r="BR241" s="447"/>
      <c r="BS241" s="434"/>
      <c r="BT241" s="434"/>
      <c r="BU241" s="434"/>
      <c r="BV241" s="434"/>
      <c r="BW241" s="434"/>
      <c r="BX241" s="434"/>
      <c r="BY241" s="435"/>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307" customFormat="true" ht="15" customHeight="true" x14ac:dyDescent="0.2">
      <c r="A242" s="158"/>
      <c r="B242" s="129"/>
      <c r="C242" s="79"/>
      <c r="D242" s="150"/>
      <c r="E242" s="150"/>
      <c r="F242" s="150"/>
      <c r="G242" s="139"/>
      <c r="H242" s="78"/>
      <c r="I242" s="150"/>
      <c r="J242" s="150"/>
      <c r="K242" s="150"/>
      <c r="L242" s="145"/>
      <c r="M242" s="79"/>
      <c r="N242" s="150"/>
      <c r="O242" s="150"/>
      <c r="P242" s="150"/>
      <c r="Q242" s="139"/>
      <c r="R242" s="78"/>
      <c r="S242" s="150"/>
      <c r="T242" s="150"/>
      <c r="U242" s="150"/>
      <c r="V242" s="150"/>
      <c r="W242" s="150"/>
      <c r="X242" s="150"/>
      <c r="Y242" s="145"/>
      <c r="Z242" s="437"/>
      <c r="AA242" s="437"/>
      <c r="AB242" s="437"/>
      <c r="AC242" s="437"/>
      <c r="AD242" s="437"/>
      <c r="AE242" s="437"/>
      <c r="AF242" s="437"/>
      <c r="AG242" s="437"/>
      <c r="AH242" s="437"/>
      <c r="AI242" s="437"/>
      <c r="AJ242" s="437"/>
      <c r="AK242" s="437"/>
      <c r="AL242" s="437"/>
      <c r="AM242" s="437"/>
      <c r="AN242" s="437"/>
      <c r="AO242" s="437"/>
      <c r="AP242" s="437"/>
      <c r="AQ242" s="437"/>
      <c r="AR242" s="437"/>
      <c r="AS242" s="437"/>
      <c r="AT242" s="437"/>
      <c r="AU242" s="437"/>
      <c r="AV242" s="437"/>
      <c r="AW242" s="437"/>
      <c r="AX242" s="437"/>
      <c r="AY242" s="437"/>
      <c r="AZ242" s="800"/>
      <c r="BA242" s="802"/>
      <c r="BB242" s="583"/>
      <c r="BC242" s="447"/>
      <c r="BD242" s="434"/>
      <c r="BE242" s="434"/>
      <c r="BF242" s="434"/>
      <c r="BG242" s="451"/>
      <c r="BH242" s="447"/>
      <c r="BI242" s="434"/>
      <c r="BJ242" s="434"/>
      <c r="BK242" s="434"/>
      <c r="BL242" s="451"/>
      <c r="BM242" s="447"/>
      <c r="BN242" s="434"/>
      <c r="BO242" s="434"/>
      <c r="BP242" s="434"/>
      <c r="BQ242" s="451"/>
      <c r="BR242" s="447"/>
      <c r="BS242" s="434"/>
      <c r="BT242" s="434"/>
      <c r="BU242" s="434"/>
      <c r="BV242" s="434"/>
      <c r="BW242" s="434"/>
      <c r="BX242" s="434"/>
      <c r="BY242" s="435"/>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307" customFormat="true" ht="15" customHeight="true" x14ac:dyDescent="0.2">
      <c r="A243" s="158"/>
      <c r="B243" s="129"/>
      <c r="C243" s="79"/>
      <c r="D243" s="150"/>
      <c r="E243" s="150"/>
      <c r="F243" s="150"/>
      <c r="G243" s="139"/>
      <c r="H243" s="78"/>
      <c r="I243" s="150"/>
      <c r="J243" s="150"/>
      <c r="K243" s="150"/>
      <c r="L243" s="145"/>
      <c r="M243" s="79"/>
      <c r="N243" s="150"/>
      <c r="O243" s="150"/>
      <c r="P243" s="150"/>
      <c r="Q243" s="139"/>
      <c r="R243" s="78"/>
      <c r="S243" s="150"/>
      <c r="T243" s="150"/>
      <c r="U243" s="150"/>
      <c r="V243" s="150"/>
      <c r="W243" s="150"/>
      <c r="X243" s="150"/>
      <c r="Y243" s="145"/>
      <c r="Z243" s="437"/>
      <c r="AA243" s="437"/>
      <c r="AB243" s="437"/>
      <c r="AC243" s="437"/>
      <c r="AD243" s="437"/>
      <c r="AE243" s="437"/>
      <c r="AF243" s="437"/>
      <c r="AG243" s="437"/>
      <c r="AH243" s="437"/>
      <c r="AI243" s="437"/>
      <c r="AJ243" s="437"/>
      <c r="AK243" s="437"/>
      <c r="AL243" s="437"/>
      <c r="AM243" s="437"/>
      <c r="AN243" s="437"/>
      <c r="AO243" s="437"/>
      <c r="AP243" s="437"/>
      <c r="AQ243" s="437"/>
      <c r="AR243" s="437"/>
      <c r="AS243" s="437"/>
      <c r="AT243" s="437"/>
      <c r="AU243" s="437"/>
      <c r="AV243" s="437"/>
      <c r="AW243" s="437"/>
      <c r="AX243" s="437"/>
      <c r="AY243" s="437"/>
      <c r="AZ243" s="800"/>
      <c r="BA243" s="802"/>
      <c r="BB243" s="583"/>
      <c r="BC243" s="447"/>
      <c r="BD243" s="434"/>
      <c r="BE243" s="434"/>
      <c r="BF243" s="434"/>
      <c r="BG243" s="451"/>
      <c r="BH243" s="447"/>
      <c r="BI243" s="434"/>
      <c r="BJ243" s="434"/>
      <c r="BK243" s="434"/>
      <c r="BL243" s="451"/>
      <c r="BM243" s="447"/>
      <c r="BN243" s="434"/>
      <c r="BO243" s="434"/>
      <c r="BP243" s="434"/>
      <c r="BQ243" s="451"/>
      <c r="BR243" s="447"/>
      <c r="BS243" s="434"/>
      <c r="BT243" s="434"/>
      <c r="BU243" s="434"/>
      <c r="BV243" s="434"/>
      <c r="BW243" s="434"/>
      <c r="BX243" s="434"/>
      <c r="BY243" s="435"/>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307" customFormat="true" ht="15" customHeight="true" x14ac:dyDescent="0.2">
      <c r="A244" s="158"/>
      <c r="B244" s="129"/>
      <c r="C244" s="79"/>
      <c r="D244" s="150"/>
      <c r="E244" s="150"/>
      <c r="F244" s="150"/>
      <c r="G244" s="139"/>
      <c r="H244" s="78"/>
      <c r="I244" s="150"/>
      <c r="J244" s="150"/>
      <c r="K244" s="150"/>
      <c r="L244" s="145"/>
      <c r="M244" s="79"/>
      <c r="N244" s="150"/>
      <c r="O244" s="150"/>
      <c r="P244" s="150"/>
      <c r="Q244" s="139"/>
      <c r="R244" s="78"/>
      <c r="S244" s="150"/>
      <c r="T244" s="150"/>
      <c r="U244" s="150"/>
      <c r="V244" s="150"/>
      <c r="W244" s="150"/>
      <c r="X244" s="150"/>
      <c r="Y244" s="145"/>
      <c r="Z244" s="437"/>
      <c r="AA244" s="437"/>
      <c r="AB244" s="437"/>
      <c r="AC244" s="437"/>
      <c r="AD244" s="437"/>
      <c r="AE244" s="437"/>
      <c r="AF244" s="437"/>
      <c r="AG244" s="437"/>
      <c r="AH244" s="437"/>
      <c r="AI244" s="437"/>
      <c r="AJ244" s="437"/>
      <c r="AK244" s="437"/>
      <c r="AL244" s="437"/>
      <c r="AM244" s="437"/>
      <c r="AN244" s="437"/>
      <c r="AO244" s="437"/>
      <c r="AP244" s="437"/>
      <c r="AQ244" s="437"/>
      <c r="AR244" s="437"/>
      <c r="AS244" s="437"/>
      <c r="AT244" s="437"/>
      <c r="AU244" s="437"/>
      <c r="AV244" s="437"/>
      <c r="AW244" s="437"/>
      <c r="AX244" s="437"/>
      <c r="AY244" s="437"/>
      <c r="AZ244" s="800"/>
      <c r="BA244" s="802"/>
      <c r="BB244" s="583"/>
      <c r="BC244" s="447"/>
      <c r="BD244" s="434"/>
      <c r="BE244" s="434"/>
      <c r="BF244" s="434"/>
      <c r="BG244" s="451"/>
      <c r="BH244" s="447"/>
      <c r="BI244" s="434"/>
      <c r="BJ244" s="434"/>
      <c r="BK244" s="434"/>
      <c r="BL244" s="451"/>
      <c r="BM244" s="447"/>
      <c r="BN244" s="434"/>
      <c r="BO244" s="434"/>
      <c r="BP244" s="434"/>
      <c r="BQ244" s="451"/>
      <c r="BR244" s="447"/>
      <c r="BS244" s="434"/>
      <c r="BT244" s="434"/>
      <c r="BU244" s="434"/>
      <c r="BV244" s="434"/>
      <c r="BW244" s="434"/>
      <c r="BX244" s="434"/>
      <c r="BY244" s="435"/>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307" customFormat="true" ht="15" customHeight="true" x14ac:dyDescent="0.2">
      <c r="A245" s="158"/>
      <c r="B245" s="129"/>
      <c r="C245" s="79"/>
      <c r="D245" s="150"/>
      <c r="E245" s="150"/>
      <c r="F245" s="150"/>
      <c r="G245" s="139"/>
      <c r="H245" s="78"/>
      <c r="I245" s="150"/>
      <c r="J245" s="150"/>
      <c r="K245" s="150"/>
      <c r="L245" s="145"/>
      <c r="M245" s="79"/>
      <c r="N245" s="150"/>
      <c r="O245" s="150"/>
      <c r="P245" s="150"/>
      <c r="Q245" s="139"/>
      <c r="R245" s="78"/>
      <c r="S245" s="150"/>
      <c r="T245" s="150"/>
      <c r="U245" s="150"/>
      <c r="V245" s="150"/>
      <c r="W245" s="150"/>
      <c r="X245" s="150"/>
      <c r="Y245" s="145"/>
      <c r="Z245" s="437"/>
      <c r="AA245" s="437"/>
      <c r="AB245" s="437"/>
      <c r="AC245" s="437"/>
      <c r="AD245" s="437"/>
      <c r="AE245" s="437"/>
      <c r="AF245" s="437"/>
      <c r="AG245" s="437"/>
      <c r="AH245" s="437"/>
      <c r="AI245" s="437"/>
      <c r="AJ245" s="437"/>
      <c r="AK245" s="437"/>
      <c r="AL245" s="437"/>
      <c r="AM245" s="437"/>
      <c r="AN245" s="437"/>
      <c r="AO245" s="437"/>
      <c r="AP245" s="437"/>
      <c r="AQ245" s="437"/>
      <c r="AR245" s="437"/>
      <c r="AS245" s="437"/>
      <c r="AT245" s="437"/>
      <c r="AU245" s="437"/>
      <c r="AV245" s="437"/>
      <c r="AW245" s="437"/>
      <c r="AX245" s="437"/>
      <c r="AY245" s="437"/>
      <c r="AZ245" s="800"/>
      <c r="BA245" s="802"/>
      <c r="BB245" s="583"/>
      <c r="BC245" s="447"/>
      <c r="BD245" s="434"/>
      <c r="BE245" s="434"/>
      <c r="BF245" s="434"/>
      <c r="BG245" s="451"/>
      <c r="BH245" s="447"/>
      <c r="BI245" s="434"/>
      <c r="BJ245" s="434"/>
      <c r="BK245" s="434"/>
      <c r="BL245" s="451"/>
      <c r="BM245" s="447"/>
      <c r="BN245" s="434"/>
      <c r="BO245" s="434"/>
      <c r="BP245" s="434"/>
      <c r="BQ245" s="451"/>
      <c r="BR245" s="447"/>
      <c r="BS245" s="434"/>
      <c r="BT245" s="434"/>
      <c r="BU245" s="434"/>
      <c r="BV245" s="434"/>
      <c r="BW245" s="434"/>
      <c r="BX245" s="434"/>
      <c r="BY245" s="435"/>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307" customFormat="true" ht="15" customHeight="true" x14ac:dyDescent="0.2">
      <c r="A246" s="158"/>
      <c r="B246" s="129"/>
      <c r="C246" s="79"/>
      <c r="D246" s="150"/>
      <c r="E246" s="150"/>
      <c r="F246" s="150"/>
      <c r="G246" s="139"/>
      <c r="H246" s="78"/>
      <c r="I246" s="150"/>
      <c r="J246" s="150"/>
      <c r="K246" s="150"/>
      <c r="L246" s="145"/>
      <c r="M246" s="79"/>
      <c r="N246" s="150"/>
      <c r="O246" s="150"/>
      <c r="P246" s="150"/>
      <c r="Q246" s="139"/>
      <c r="R246" s="78"/>
      <c r="S246" s="150"/>
      <c r="T246" s="150"/>
      <c r="U246" s="150"/>
      <c r="V246" s="150"/>
      <c r="W246" s="150"/>
      <c r="X246" s="150"/>
      <c r="Y246" s="145"/>
      <c r="Z246" s="437"/>
      <c r="AA246" s="437"/>
      <c r="AB246" s="437"/>
      <c r="AC246" s="437"/>
      <c r="AD246" s="437"/>
      <c r="AE246" s="437"/>
      <c r="AF246" s="437"/>
      <c r="AG246" s="437"/>
      <c r="AH246" s="437"/>
      <c r="AI246" s="437"/>
      <c r="AJ246" s="437"/>
      <c r="AK246" s="437"/>
      <c r="AL246" s="437"/>
      <c r="AM246" s="437"/>
      <c r="AN246" s="437"/>
      <c r="AO246" s="437"/>
      <c r="AP246" s="437"/>
      <c r="AQ246" s="437"/>
      <c r="AR246" s="437"/>
      <c r="AS246" s="437"/>
      <c r="AT246" s="437"/>
      <c r="AU246" s="437"/>
      <c r="AV246" s="437"/>
      <c r="AW246" s="437"/>
      <c r="AX246" s="437"/>
      <c r="AY246" s="437"/>
      <c r="AZ246" s="800"/>
      <c r="BA246" s="802"/>
      <c r="BB246" s="583"/>
      <c r="BC246" s="447"/>
      <c r="BD246" s="434"/>
      <c r="BE246" s="434"/>
      <c r="BF246" s="434"/>
      <c r="BG246" s="451"/>
      <c r="BH246" s="447"/>
      <c r="BI246" s="434"/>
      <c r="BJ246" s="434"/>
      <c r="BK246" s="434"/>
      <c r="BL246" s="451"/>
      <c r="BM246" s="447"/>
      <c r="BN246" s="434"/>
      <c r="BO246" s="434"/>
      <c r="BP246" s="434"/>
      <c r="BQ246" s="451"/>
      <c r="BR246" s="447"/>
      <c r="BS246" s="434"/>
      <c r="BT246" s="434"/>
      <c r="BU246" s="434"/>
      <c r="BV246" s="434"/>
      <c r="BW246" s="434"/>
      <c r="BX246" s="434"/>
      <c r="BY246" s="435"/>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307" customFormat="true" ht="15" customHeight="true" x14ac:dyDescent="0.2">
      <c r="A247" s="158"/>
      <c r="B247" s="129"/>
      <c r="C247" s="79"/>
      <c r="D247" s="150"/>
      <c r="E247" s="150"/>
      <c r="F247" s="150"/>
      <c r="G247" s="139"/>
      <c r="H247" s="78"/>
      <c r="I247" s="150"/>
      <c r="J247" s="150"/>
      <c r="K247" s="150"/>
      <c r="L247" s="145"/>
      <c r="M247" s="79"/>
      <c r="N247" s="150"/>
      <c r="O247" s="150"/>
      <c r="P247" s="150"/>
      <c r="Q247" s="139"/>
      <c r="R247" s="78"/>
      <c r="S247" s="150"/>
      <c r="T247" s="150"/>
      <c r="U247" s="150"/>
      <c r="V247" s="150"/>
      <c r="W247" s="150"/>
      <c r="X247" s="150"/>
      <c r="Y247" s="145"/>
      <c r="Z247" s="437"/>
      <c r="AA247" s="437"/>
      <c r="AB247" s="437"/>
      <c r="AC247" s="437"/>
      <c r="AD247" s="437"/>
      <c r="AE247" s="437"/>
      <c r="AF247" s="437"/>
      <c r="AG247" s="437"/>
      <c r="AH247" s="437"/>
      <c r="AI247" s="437"/>
      <c r="AJ247" s="437"/>
      <c r="AK247" s="437"/>
      <c r="AL247" s="437"/>
      <c r="AM247" s="437"/>
      <c r="AN247" s="437"/>
      <c r="AO247" s="437"/>
      <c r="AP247" s="437"/>
      <c r="AQ247" s="437"/>
      <c r="AR247" s="437"/>
      <c r="AS247" s="437"/>
      <c r="AT247" s="437"/>
      <c r="AU247" s="437"/>
      <c r="AV247" s="437"/>
      <c r="AW247" s="437"/>
      <c r="AX247" s="437"/>
      <c r="AY247" s="437"/>
      <c r="AZ247" s="800"/>
      <c r="BA247" s="802"/>
      <c r="BB247" s="583"/>
      <c r="BC247" s="447"/>
      <c r="BD247" s="434"/>
      <c r="BE247" s="434"/>
      <c r="BF247" s="434"/>
      <c r="BG247" s="451"/>
      <c r="BH247" s="447"/>
      <c r="BI247" s="434"/>
      <c r="BJ247" s="434"/>
      <c r="BK247" s="434"/>
      <c r="BL247" s="451"/>
      <c r="BM247" s="447"/>
      <c r="BN247" s="434"/>
      <c r="BO247" s="434"/>
      <c r="BP247" s="434"/>
      <c r="BQ247" s="451"/>
      <c r="BR247" s="447"/>
      <c r="BS247" s="434"/>
      <c r="BT247" s="434"/>
      <c r="BU247" s="434"/>
      <c r="BV247" s="434"/>
      <c r="BW247" s="434"/>
      <c r="BX247" s="434"/>
      <c r="BY247" s="435"/>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307" customFormat="true" ht="15" customHeight="true" x14ac:dyDescent="0.2">
      <c r="A248" s="60"/>
      <c r="B248" s="119"/>
      <c r="C248" s="64"/>
      <c r="D248" s="103"/>
      <c r="E248" s="103"/>
      <c r="F248" s="103"/>
      <c r="G248" s="102"/>
      <c r="H248" s="63"/>
      <c r="I248" s="103"/>
      <c r="J248" s="103"/>
      <c r="K248" s="103"/>
      <c r="L248" s="62"/>
      <c r="M248" s="64"/>
      <c r="N248" s="103"/>
      <c r="O248" s="103"/>
      <c r="P248" s="103"/>
      <c r="Q248" s="102"/>
      <c r="R248" s="63"/>
      <c r="S248" s="103"/>
      <c r="T248" s="103"/>
      <c r="U248" s="103"/>
      <c r="V248" s="103"/>
      <c r="W248" s="103"/>
      <c r="X248" s="103"/>
      <c r="Y248" s="62"/>
      <c r="Z248" s="437"/>
      <c r="AA248" s="437"/>
      <c r="AB248" s="437"/>
      <c r="AC248" s="437"/>
      <c r="AD248" s="437"/>
      <c r="AE248" s="437"/>
      <c r="AF248" s="437"/>
      <c r="AG248" s="437"/>
      <c r="AH248" s="437"/>
      <c r="AI248" s="437"/>
      <c r="AJ248" s="437"/>
      <c r="AK248" s="437"/>
      <c r="AL248" s="437"/>
      <c r="AM248" s="437"/>
      <c r="AN248" s="437"/>
      <c r="AO248" s="437"/>
      <c r="AP248" s="437"/>
      <c r="AQ248" s="437"/>
      <c r="AR248" s="437"/>
      <c r="AS248" s="437"/>
      <c r="AT248" s="437"/>
      <c r="AU248" s="437"/>
      <c r="AV248" s="437"/>
      <c r="AW248" s="437"/>
      <c r="AX248" s="437"/>
      <c r="AY248" s="437"/>
      <c r="AZ248" s="800"/>
      <c r="BA248" s="802"/>
      <c r="BB248" s="583"/>
      <c r="BC248" s="450"/>
      <c r="BD248" s="449"/>
      <c r="BE248" s="449"/>
      <c r="BF248" s="449"/>
      <c r="BG248" s="453"/>
      <c r="BH248" s="450"/>
      <c r="BI248" s="449"/>
      <c r="BJ248" s="449"/>
      <c r="BK248" s="449"/>
      <c r="BL248" s="453"/>
      <c r="BM248" s="450"/>
      <c r="BN248" s="449"/>
      <c r="BO248" s="449"/>
      <c r="BP248" s="449"/>
      <c r="BQ248" s="453"/>
      <c r="BR248" s="450"/>
      <c r="BS248" s="449"/>
      <c r="BT248" s="449"/>
      <c r="BU248" s="449"/>
      <c r="BV248" s="449"/>
      <c r="BW248" s="449"/>
      <c r="BX248" s="449"/>
      <c r="BY248" s="452"/>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307" customFormat="true" ht="250.15" customHeight="true" x14ac:dyDescent="0.2">
      <c r="Z249" s="800"/>
      <c r="AA249" s="800"/>
      <c r="AB249" s="800"/>
      <c r="AC249" s="800"/>
      <c r="AD249" s="800"/>
      <c r="AE249" s="800"/>
      <c r="AF249" s="800"/>
      <c r="AG249" s="800"/>
      <c r="AH249" s="800"/>
      <c r="AI249" s="800"/>
      <c r="AJ249" s="800"/>
      <c r="AK249" s="800"/>
      <c r="AL249" s="800"/>
      <c r="AM249" s="800"/>
      <c r="AN249" s="800"/>
      <c r="AO249" s="800"/>
      <c r="AP249" s="800"/>
      <c r="AQ249" s="800"/>
      <c r="AR249" s="800"/>
      <c r="AS249" s="800"/>
      <c r="AT249" s="800"/>
      <c r="AU249" s="800"/>
      <c r="AV249" s="800"/>
      <c r="AW249" s="800"/>
      <c r="AX249" s="800"/>
      <c r="AY249" s="800"/>
      <c r="AZ249" s="800"/>
      <c r="BA249" s="304"/>
      <c r="BB249" s="302"/>
      <c r="BC249" s="302"/>
      <c r="BD249" s="302"/>
      <c r="BE249" s="302"/>
      <c r="BF249" s="302"/>
      <c r="BG249" s="302"/>
      <c r="BH249" s="302"/>
      <c r="BI249" s="302"/>
      <c r="BJ249" s="302"/>
      <c r="BK249" s="302"/>
      <c r="BL249" s="302"/>
      <c r="BM249" s="302"/>
      <c r="BN249" s="302"/>
      <c r="BO249" s="302"/>
      <c r="BP249" s="302"/>
      <c r="BQ249" s="302"/>
      <c r="BR249" s="302"/>
      <c r="BS249" s="302"/>
      <c r="BT249" s="302"/>
      <c r="BU249" s="302"/>
      <c r="BV249" s="302"/>
      <c r="BW249" s="302"/>
      <c r="BX249" s="302"/>
      <c r="BY249" s="304"/>
      <c r="BZ249" s="342"/>
      <c r="CA249" s="342"/>
      <c r="CB249" s="342"/>
      <c r="CC249" s="342"/>
      <c r="CD249" s="342"/>
      <c r="CE249" s="342"/>
      <c r="CF249" s="342"/>
      <c r="CG249" s="342"/>
      <c r="CH249" s="342"/>
      <c r="CI249" s="342"/>
      <c r="CJ249" s="342"/>
      <c r="CK249" s="342"/>
      <c r="CL249" s="342"/>
      <c r="CM249" s="342"/>
      <c r="CN249" s="342"/>
      <c r="CO249" s="342"/>
      <c r="CP249" s="342"/>
      <c r="CQ249" s="342"/>
      <c r="CR249" s="342"/>
      <c r="CS249" s="342"/>
      <c r="CT249" s="342"/>
      <c r="CU249" s="342"/>
      <c r="CV249" s="342"/>
      <c r="CW249" s="342"/>
      <c r="CX249" s="342"/>
      <c r="CY249" s="342"/>
      <c r="CZ249" s="342"/>
    </row>
    <row r="250" s="511" customFormat="true" ht="19.15" customHeight="true" x14ac:dyDescent="0.2">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10"/>
      <c r="BB250" s="366"/>
      <c r="BC250" s="510"/>
      <c r="BD250" s="510"/>
      <c r="BE250" s="510"/>
      <c r="BF250" s="510"/>
      <c r="BG250" s="510"/>
      <c r="BH250" s="510"/>
      <c r="BI250" s="510"/>
      <c r="BJ250" s="510"/>
      <c r="BK250" s="510"/>
      <c r="BL250" s="510"/>
      <c r="BM250" s="510"/>
      <c r="BN250" s="510"/>
      <c r="BO250" s="510"/>
      <c r="BP250" s="510"/>
      <c r="BQ250" s="510"/>
      <c r="BR250" s="510"/>
      <c r="BS250" s="510"/>
      <c r="BT250" s="510"/>
      <c r="BU250" s="510"/>
      <c r="BV250" s="510"/>
      <c r="BW250" s="510"/>
      <c r="BX250" s="510"/>
      <c r="BY250" s="510"/>
      <c r="BZ250" s="338"/>
      <c r="CA250" s="338"/>
      <c r="CB250" s="338"/>
      <c r="CC250" s="338"/>
      <c r="CD250" s="338"/>
      <c r="CE250" s="338"/>
      <c r="CF250" s="338"/>
      <c r="CG250" s="338"/>
      <c r="CH250" s="338"/>
      <c r="CI250" s="338"/>
      <c r="CJ250" s="338"/>
      <c r="CK250" s="338"/>
      <c r="CL250" s="338"/>
      <c r="CM250" s="338"/>
      <c r="CN250" s="338"/>
      <c r="CO250" s="338"/>
      <c r="CP250" s="338"/>
      <c r="CQ250" s="338"/>
      <c r="CR250" s="338"/>
      <c r="CS250" s="338"/>
      <c r="CT250" s="338"/>
      <c r="CU250" s="338"/>
      <c r="CV250" s="338"/>
      <c r="CW250" s="338"/>
      <c r="CX250" s="338"/>
      <c r="CY250" s="338"/>
      <c r="CZ250" s="338"/>
    </row>
    <row r="251" s="511" customFormat="true" ht="12.75" x14ac:dyDescent="0.2">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10"/>
      <c r="BB251" s="366"/>
      <c r="BC251" s="510"/>
      <c r="BD251" s="510"/>
      <c r="BE251" s="510"/>
      <c r="BF251" s="510"/>
      <c r="BG251" s="510"/>
      <c r="BH251" s="510"/>
      <c r="BI251" s="510"/>
      <c r="BJ251" s="510"/>
      <c r="BK251" s="510"/>
      <c r="BL251" s="510"/>
      <c r="BM251" s="510"/>
      <c r="BN251" s="510"/>
      <c r="BO251" s="510"/>
      <c r="BP251" s="510"/>
      <c r="BQ251" s="510"/>
      <c r="BR251" s="510"/>
      <c r="BS251" s="510"/>
      <c r="BT251" s="510"/>
      <c r="BU251" s="510"/>
      <c r="BV251" s="510"/>
      <c r="BW251" s="510"/>
      <c r="BX251" s="510"/>
      <c r="BY251" s="510"/>
      <c r="BZ251" s="338"/>
      <c r="CA251" s="338"/>
      <c r="CB251" s="338"/>
      <c r="CC251" s="338"/>
      <c r="CD251" s="338"/>
      <c r="CE251" s="338"/>
      <c r="CF251" s="338"/>
      <c r="CG251" s="338"/>
      <c r="CH251" s="338"/>
      <c r="CI251" s="338"/>
      <c r="CJ251" s="338"/>
      <c r="CK251" s="338"/>
      <c r="CL251" s="338"/>
      <c r="CM251" s="338"/>
      <c r="CN251" s="338"/>
      <c r="CO251" s="338"/>
      <c r="CP251" s="338"/>
      <c r="CQ251" s="338"/>
      <c r="CR251" s="338"/>
      <c r="CS251" s="338"/>
      <c r="CT251" s="338"/>
      <c r="CU251" s="338"/>
      <c r="CV251" s="338"/>
      <c r="CW251" s="338"/>
      <c r="CX251" s="338"/>
      <c r="CY251" s="338"/>
      <c r="CZ251" s="338"/>
    </row>
    <row r="252" s="511" customFormat="true" ht="12.75" x14ac:dyDescent="0.2">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10"/>
      <c r="BB252" s="366"/>
      <c r="BC252" s="510"/>
      <c r="BD252" s="510"/>
      <c r="BE252" s="510"/>
      <c r="BF252" s="510"/>
      <c r="BG252" s="510"/>
      <c r="BH252" s="510"/>
      <c r="BI252" s="510"/>
      <c r="BJ252" s="510"/>
      <c r="BK252" s="510"/>
      <c r="BL252" s="510"/>
      <c r="BM252" s="510"/>
      <c r="BN252" s="510"/>
      <c r="BO252" s="510"/>
      <c r="BP252" s="510"/>
      <c r="BQ252" s="510"/>
      <c r="BR252" s="510"/>
      <c r="BS252" s="510"/>
      <c r="BT252" s="510"/>
      <c r="BU252" s="510"/>
      <c r="BV252" s="510"/>
      <c r="BW252" s="510"/>
      <c r="BX252" s="510"/>
      <c r="BY252" s="510"/>
      <c r="BZ252" s="338"/>
      <c r="CA252" s="338"/>
      <c r="CB252" s="338"/>
      <c r="CC252" s="338"/>
      <c r="CD252" s="338"/>
      <c r="CE252" s="338"/>
      <c r="CF252" s="338"/>
      <c r="CG252" s="338"/>
      <c r="CH252" s="338"/>
      <c r="CI252" s="338"/>
      <c r="CJ252" s="338"/>
      <c r="CK252" s="338"/>
      <c r="CL252" s="338"/>
      <c r="CM252" s="338"/>
      <c r="CN252" s="338"/>
      <c r="CO252" s="338"/>
      <c r="CP252" s="338"/>
      <c r="CQ252" s="338"/>
      <c r="CR252" s="338"/>
      <c r="CS252" s="338"/>
      <c r="CT252" s="338"/>
      <c r="CU252" s="338"/>
      <c r="CV252" s="338"/>
      <c r="CW252" s="338"/>
      <c r="CX252" s="338"/>
      <c r="CY252" s="338"/>
      <c r="CZ252" s="338"/>
    </row>
    <row r="253" s="511" customFormat="true" ht="12.75" x14ac:dyDescent="0.2">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10"/>
      <c r="BB253" s="366"/>
      <c r="BC253" s="510"/>
      <c r="BD253" s="510"/>
      <c r="BE253" s="510"/>
      <c r="BF253" s="510"/>
      <c r="BG253" s="510"/>
      <c r="BH253" s="510"/>
      <c r="BI253" s="510"/>
      <c r="BJ253" s="510"/>
      <c r="BK253" s="510"/>
      <c r="BL253" s="510"/>
      <c r="BM253" s="510"/>
      <c r="BN253" s="510"/>
      <c r="BO253" s="510"/>
      <c r="BP253" s="510"/>
      <c r="BQ253" s="510"/>
      <c r="BR253" s="510"/>
      <c r="BS253" s="510"/>
      <c r="BT253" s="510"/>
      <c r="BU253" s="510"/>
      <c r="BV253" s="510"/>
      <c r="BW253" s="510"/>
      <c r="BX253" s="510"/>
      <c r="BY253" s="510"/>
      <c r="BZ253" s="338"/>
      <c r="CA253" s="338"/>
      <c r="CB253" s="338"/>
      <c r="CC253" s="338"/>
      <c r="CD253" s="338"/>
      <c r="CE253" s="338"/>
      <c r="CF253" s="338"/>
      <c r="CG253" s="338"/>
      <c r="CH253" s="338"/>
      <c r="CI253" s="338"/>
      <c r="CJ253" s="338"/>
      <c r="CK253" s="338"/>
      <c r="CL253" s="338"/>
      <c r="CM253" s="338"/>
      <c r="CN253" s="338"/>
      <c r="CO253" s="338"/>
      <c r="CP253" s="338"/>
      <c r="CQ253" s="338"/>
      <c r="CR253" s="338"/>
      <c r="CS253" s="338"/>
      <c r="CT253" s="338"/>
      <c r="CU253" s="338"/>
      <c r="CV253" s="338"/>
      <c r="CW253" s="338"/>
      <c r="CX253" s="338"/>
      <c r="CY253" s="338"/>
      <c r="CZ253" s="338"/>
    </row>
    <row r="254" s="511" customFormat="true" ht="12.75" x14ac:dyDescent="0.2">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10"/>
      <c r="BB254" s="366"/>
      <c r="BC254" s="510"/>
      <c r="BD254" s="510"/>
      <c r="BE254" s="510"/>
      <c r="BF254" s="510"/>
      <c r="BG254" s="510"/>
      <c r="BH254" s="510"/>
      <c r="BI254" s="510"/>
      <c r="BJ254" s="510"/>
      <c r="BK254" s="510"/>
      <c r="BL254" s="510"/>
      <c r="BM254" s="510"/>
      <c r="BN254" s="510"/>
      <c r="BO254" s="510"/>
      <c r="BP254" s="510"/>
      <c r="BQ254" s="510"/>
      <c r="BR254" s="510"/>
      <c r="BS254" s="510"/>
      <c r="BT254" s="510"/>
      <c r="BU254" s="510"/>
      <c r="BV254" s="510"/>
      <c r="BW254" s="510"/>
      <c r="BX254" s="510"/>
      <c r="BY254" s="510"/>
      <c r="BZ254" s="338"/>
      <c r="CA254" s="338"/>
      <c r="CB254" s="338"/>
      <c r="CC254" s="338"/>
      <c r="CD254" s="338"/>
      <c r="CE254" s="338"/>
      <c r="CF254" s="338"/>
      <c r="CG254" s="338"/>
      <c r="CH254" s="338"/>
      <c r="CI254" s="338"/>
      <c r="CJ254" s="338"/>
      <c r="CK254" s="338"/>
      <c r="CL254" s="338"/>
      <c r="CM254" s="338"/>
      <c r="CN254" s="338"/>
      <c r="CO254" s="338"/>
      <c r="CP254" s="338"/>
      <c r="CQ254" s="338"/>
      <c r="CR254" s="338"/>
      <c r="CS254" s="338"/>
      <c r="CT254" s="338"/>
      <c r="CU254" s="338"/>
      <c r="CV254" s="338"/>
      <c r="CW254" s="338"/>
      <c r="CX254" s="338"/>
      <c r="CY254" s="338"/>
      <c r="CZ254" s="338"/>
    </row>
    <row r="255" s="511" customFormat="true" ht="12.75" x14ac:dyDescent="0.2">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10"/>
      <c r="BB255" s="366"/>
      <c r="BC255" s="510"/>
      <c r="BD255" s="510"/>
      <c r="BE255" s="510"/>
      <c r="BF255" s="510"/>
      <c r="BG255" s="510"/>
      <c r="BH255" s="510"/>
      <c r="BI255" s="510"/>
      <c r="BJ255" s="510"/>
      <c r="BK255" s="510"/>
      <c r="BL255" s="510"/>
      <c r="BM255" s="510"/>
      <c r="BN255" s="510"/>
      <c r="BO255" s="510"/>
      <c r="BP255" s="510"/>
      <c r="BQ255" s="510"/>
      <c r="BR255" s="510"/>
      <c r="BS255" s="510"/>
      <c r="BT255" s="510"/>
      <c r="BU255" s="510"/>
      <c r="BV255" s="510"/>
      <c r="BW255" s="510"/>
      <c r="BX255" s="510"/>
      <c r="BY255" s="510"/>
      <c r="BZ255" s="338"/>
      <c r="CA255" s="338"/>
      <c r="CB255" s="338"/>
      <c r="CC255" s="338"/>
      <c r="CD255" s="338"/>
      <c r="CE255" s="338"/>
      <c r="CF255" s="338"/>
      <c r="CG255" s="338"/>
      <c r="CH255" s="338"/>
      <c r="CI255" s="338"/>
      <c r="CJ255" s="338"/>
      <c r="CK255" s="338"/>
      <c r="CL255" s="338"/>
      <c r="CM255" s="338"/>
      <c r="CN255" s="338"/>
      <c r="CO255" s="338"/>
      <c r="CP255" s="338"/>
      <c r="CQ255" s="338"/>
      <c r="CR255" s="338"/>
      <c r="CS255" s="338"/>
      <c r="CT255" s="338"/>
      <c r="CU255" s="338"/>
      <c r="CV255" s="338"/>
      <c r="CW255" s="338"/>
      <c r="CX255" s="338"/>
      <c r="CY255" s="338"/>
      <c r="CZ255" s="338"/>
    </row>
    <row r="256" s="511" customFormat="true" ht="12.75" x14ac:dyDescent="0.2">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10"/>
      <c r="BB256" s="366"/>
      <c r="BC256" s="510"/>
      <c r="BD256" s="510"/>
      <c r="BE256" s="510"/>
      <c r="BF256" s="510"/>
      <c r="BG256" s="510"/>
      <c r="BH256" s="510"/>
      <c r="BI256" s="510"/>
      <c r="BJ256" s="510"/>
      <c r="BK256" s="510"/>
      <c r="BL256" s="510"/>
      <c r="BM256" s="510"/>
      <c r="BN256" s="510"/>
      <c r="BO256" s="510"/>
      <c r="BP256" s="510"/>
      <c r="BQ256" s="510"/>
      <c r="BR256" s="510"/>
      <c r="BS256" s="510"/>
      <c r="BT256" s="510"/>
      <c r="BU256" s="510"/>
      <c r="BV256" s="510"/>
      <c r="BW256" s="510"/>
      <c r="BX256" s="510"/>
      <c r="BY256" s="510"/>
      <c r="BZ256" s="338"/>
      <c r="CA256" s="338"/>
      <c r="CB256" s="338"/>
      <c r="CC256" s="338"/>
      <c r="CD256" s="338"/>
      <c r="CE256" s="338"/>
      <c r="CF256" s="338"/>
      <c r="CG256" s="338"/>
      <c r="CH256" s="338"/>
      <c r="CI256" s="338"/>
      <c r="CJ256" s="338"/>
      <c r="CK256" s="338"/>
      <c r="CL256" s="338"/>
      <c r="CM256" s="338"/>
      <c r="CN256" s="338"/>
      <c r="CO256" s="338"/>
      <c r="CP256" s="338"/>
      <c r="CQ256" s="338"/>
      <c r="CR256" s="338"/>
      <c r="CS256" s="338"/>
      <c r="CT256" s="338"/>
      <c r="CU256" s="338"/>
      <c r="CV256" s="338"/>
      <c r="CW256" s="338"/>
      <c r="CX256" s="338"/>
      <c r="CY256" s="338"/>
      <c r="CZ256" s="338"/>
    </row>
    <row r="257" s="511" customFormat="true" ht="18" customHeight="true" x14ac:dyDescent="0.2">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10"/>
      <c r="BB257" s="366"/>
      <c r="BC257" s="510"/>
      <c r="BD257" s="510"/>
      <c r="BE257" s="510"/>
      <c r="BF257" s="510"/>
      <c r="BG257" s="510"/>
      <c r="BH257" s="510"/>
      <c r="BI257" s="510"/>
      <c r="BJ257" s="510"/>
      <c r="BK257" s="510"/>
      <c r="BL257" s="510"/>
      <c r="BM257" s="510"/>
      <c r="BN257" s="510"/>
      <c r="BO257" s="510"/>
      <c r="BP257" s="510"/>
      <c r="BQ257" s="510"/>
      <c r="BR257" s="510"/>
      <c r="BS257" s="510"/>
      <c r="BT257" s="510"/>
      <c r="BU257" s="510"/>
      <c r="BV257" s="510"/>
      <c r="BW257" s="510"/>
      <c r="BX257" s="510"/>
      <c r="BY257" s="510"/>
      <c r="BZ257" s="338"/>
      <c r="CA257" s="338"/>
      <c r="CB257" s="338"/>
      <c r="CC257" s="338"/>
      <c r="CD257" s="338"/>
      <c r="CE257" s="338"/>
      <c r="CF257" s="338"/>
      <c r="CG257" s="338"/>
      <c r="CH257" s="338"/>
      <c r="CI257" s="338"/>
      <c r="CJ257" s="338"/>
      <c r="CK257" s="338"/>
      <c r="CL257" s="338"/>
      <c r="CM257" s="338"/>
      <c r="CN257" s="338"/>
      <c r="CO257" s="338"/>
      <c r="CP257" s="338"/>
      <c r="CQ257" s="338"/>
      <c r="CR257" s="338"/>
      <c r="CS257" s="338"/>
      <c r="CT257" s="338"/>
      <c r="CU257" s="338"/>
      <c r="CV257" s="338"/>
      <c r="CW257" s="338"/>
      <c r="CX257" s="338"/>
      <c r="CY257" s="338"/>
      <c r="CZ257" s="338"/>
    </row>
    <row r="258" s="511" customFormat="true" ht="18" customHeight="true" x14ac:dyDescent="0.2">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10"/>
      <c r="BB258" s="366"/>
      <c r="BC258" s="510"/>
      <c r="BD258" s="510"/>
      <c r="BE258" s="510"/>
      <c r="BF258" s="510"/>
      <c r="BG258" s="510"/>
      <c r="BH258" s="510"/>
      <c r="BI258" s="510"/>
      <c r="BJ258" s="510"/>
      <c r="BK258" s="510"/>
      <c r="BL258" s="510"/>
      <c r="BM258" s="510"/>
      <c r="BN258" s="510"/>
      <c r="BO258" s="510"/>
      <c r="BP258" s="510"/>
      <c r="BQ258" s="510"/>
      <c r="BR258" s="510"/>
      <c r="BS258" s="510"/>
      <c r="BT258" s="510"/>
      <c r="BU258" s="510"/>
      <c r="BV258" s="510"/>
      <c r="BW258" s="510"/>
      <c r="BX258" s="510"/>
      <c r="BY258" s="510"/>
      <c r="BZ258" s="338"/>
      <c r="CA258" s="338"/>
      <c r="CB258" s="338"/>
      <c r="CC258" s="338"/>
      <c r="CD258" s="338"/>
      <c r="CE258" s="338"/>
      <c r="CF258" s="338"/>
      <c r="CG258" s="338"/>
      <c r="CH258" s="338"/>
      <c r="CI258" s="338"/>
      <c r="CJ258" s="338"/>
      <c r="CK258" s="338"/>
      <c r="CL258" s="338"/>
      <c r="CM258" s="338"/>
      <c r="CN258" s="338"/>
      <c r="CO258" s="338"/>
      <c r="CP258" s="338"/>
      <c r="CQ258" s="338"/>
      <c r="CR258" s="338"/>
      <c r="CS258" s="338"/>
      <c r="CT258" s="338"/>
      <c r="CU258" s="338"/>
      <c r="CV258" s="338"/>
      <c r="CW258" s="338"/>
      <c r="CX258" s="338"/>
      <c r="CY258" s="338"/>
      <c r="CZ258" s="338"/>
    </row>
    <row r="259" s="307" customFormat="true" ht="15" customHeight="true" x14ac:dyDescent="0.2">
      <c r="Z259" s="800"/>
      <c r="AA259" s="800"/>
      <c r="AB259" s="800"/>
      <c r="AC259" s="800"/>
      <c r="AD259" s="800"/>
      <c r="AE259" s="800"/>
      <c r="AF259" s="800"/>
      <c r="AG259" s="800"/>
      <c r="AH259" s="800"/>
      <c r="AI259" s="800"/>
      <c r="AJ259" s="800"/>
      <c r="AK259" s="800"/>
      <c r="AL259" s="800"/>
      <c r="AM259" s="800"/>
      <c r="AN259" s="800"/>
      <c r="AO259" s="800"/>
      <c r="AP259" s="800"/>
      <c r="AQ259" s="800"/>
      <c r="AR259" s="800"/>
      <c r="AS259" s="800"/>
      <c r="AT259" s="800"/>
      <c r="AU259" s="800"/>
      <c r="AV259" s="800"/>
      <c r="AW259" s="800"/>
      <c r="AX259" s="800"/>
      <c r="AY259" s="800"/>
      <c r="AZ259" s="800"/>
      <c r="BA259" s="344" t="s">
        <v>132</v>
      </c>
      <c r="BB259" s="309" t="s">
        <v>86</v>
      </c>
      <c r="BC259" s="1042" t="s">
        <v>116</v>
      </c>
      <c r="BD259" s="1043"/>
      <c r="BE259" s="1043"/>
      <c r="BF259" s="1043"/>
      <c r="BG259" s="1044"/>
      <c r="BH259" s="1042" t="s">
        <v>39</v>
      </c>
      <c r="BI259" s="1043"/>
      <c r="BJ259" s="1043"/>
      <c r="BK259" s="1043"/>
      <c r="BL259" s="1044"/>
      <c r="BM259" s="1042" t="s">
        <v>38</v>
      </c>
      <c r="BN259" s="1043"/>
      <c r="BO259" s="1043"/>
      <c r="BP259" s="1043"/>
      <c r="BQ259" s="1045"/>
      <c r="BR259" s="15" t="s">
        <v>144</v>
      </c>
      <c r="BS259" s="426"/>
      <c r="BT259" s="426"/>
      <c r="BU259" s="426"/>
      <c r="BV259" s="426"/>
      <c r="BW259" s="426"/>
      <c r="BX259" s="426"/>
      <c r="BY259" s="426"/>
      <c r="BZ259" s="342"/>
      <c r="CA259" s="342"/>
      <c r="CB259" s="342"/>
      <c r="CC259" s="342"/>
      <c r="CD259" s="342"/>
      <c r="CE259" s="342"/>
      <c r="CF259" s="342"/>
      <c r="CG259" s="342"/>
      <c r="CH259" s="342"/>
      <c r="CI259" s="342"/>
      <c r="CJ259" s="342"/>
      <c r="CK259" s="342"/>
      <c r="CL259" s="342"/>
      <c r="CM259" s="342"/>
      <c r="CN259" s="342"/>
      <c r="CO259" s="342"/>
      <c r="CP259" s="342"/>
      <c r="CQ259" s="342"/>
      <c r="CR259" s="342"/>
      <c r="CS259" s="342"/>
      <c r="CT259" s="342"/>
      <c r="CU259" s="342"/>
      <c r="CV259" s="342"/>
      <c r="CW259" s="342"/>
      <c r="CX259" s="342"/>
      <c r="CY259" s="342"/>
      <c r="CZ259" s="342"/>
    </row>
    <row r="260" s="307" customFormat="true" ht="12.75" x14ac:dyDescent="0.2">
      <c r="Z260" s="800"/>
      <c r="AA260" s="800"/>
      <c r="AB260" s="800"/>
      <c r="AC260" s="800"/>
      <c r="AD260" s="800"/>
      <c r="AE260" s="800"/>
      <c r="AF260" s="800"/>
      <c r="AG260" s="800"/>
      <c r="AH260" s="800"/>
      <c r="AI260" s="800"/>
      <c r="AJ260" s="800"/>
      <c r="AK260" s="800"/>
      <c r="AL260" s="800"/>
      <c r="AM260" s="800"/>
      <c r="AN260" s="800"/>
      <c r="AO260" s="800"/>
      <c r="AP260" s="800"/>
      <c r="AQ260" s="800"/>
      <c r="AR260" s="800"/>
      <c r="AS260" s="800"/>
      <c r="AT260" s="800"/>
      <c r="AU260" s="800"/>
      <c r="AV260" s="800"/>
      <c r="AW260" s="800"/>
      <c r="AX260" s="800"/>
      <c r="AY260" s="800"/>
      <c r="AZ260" s="800"/>
      <c r="BA260" s="329" t="s">
        <v>120</v>
      </c>
      <c r="BB260" s="328"/>
      <c r="BC260" s="455" t="s">
        <v>0</v>
      </c>
      <c r="BD260" s="326" t="s">
        <v>1</v>
      </c>
      <c r="BE260" s="326" t="s">
        <v>2</v>
      </c>
      <c r="BF260" s="326" t="s">
        <v>3</v>
      </c>
      <c r="BG260" s="456" t="s">
        <v>4</v>
      </c>
      <c r="BH260" s="455" t="s">
        <v>0</v>
      </c>
      <c r="BI260" s="326" t="s">
        <v>1</v>
      </c>
      <c r="BJ260" s="326" t="s">
        <v>2</v>
      </c>
      <c r="BK260" s="326" t="s">
        <v>3</v>
      </c>
      <c r="BL260" s="456" t="s">
        <v>4</v>
      </c>
      <c r="BM260" s="455" t="s">
        <v>0</v>
      </c>
      <c r="BN260" s="326" t="s">
        <v>1</v>
      </c>
      <c r="BO260" s="326" t="s">
        <v>2</v>
      </c>
      <c r="BP260" s="326" t="s">
        <v>3</v>
      </c>
      <c r="BQ260" s="456" t="s">
        <v>4</v>
      </c>
      <c r="BR260" s="455" t="s">
        <v>240</v>
      </c>
      <c r="BS260" s="326" t="s">
        <v>241</v>
      </c>
      <c r="BT260" s="326" t="s">
        <v>242</v>
      </c>
      <c r="BU260" s="326" t="s">
        <v>243</v>
      </c>
      <c r="BV260" s="326" t="s">
        <v>244</v>
      </c>
      <c r="BW260" s="326" t="s">
        <v>245</v>
      </c>
      <c r="BX260" s="326" t="s">
        <v>246</v>
      </c>
      <c r="BY260" s="327" t="s">
        <v>247</v>
      </c>
      <c r="BZ260" s="803"/>
      <c r="CA260" s="803"/>
      <c r="CB260" s="803"/>
      <c r="CC260" s="803"/>
      <c r="CD260" s="803"/>
      <c r="CE260" s="803"/>
      <c r="CF260" s="803"/>
      <c r="CG260" s="803"/>
      <c r="CH260" s="803"/>
      <c r="CI260" s="803"/>
      <c r="CJ260" s="803"/>
      <c r="CK260" s="803"/>
      <c r="CL260" s="803"/>
      <c r="CM260" s="803"/>
      <c r="CN260" s="803"/>
      <c r="CO260" s="803"/>
      <c r="CP260" s="803"/>
      <c r="CQ260" s="803"/>
      <c r="CR260" s="803"/>
      <c r="CS260" s="803"/>
      <c r="CT260" s="803"/>
      <c r="CU260" s="803"/>
      <c r="CV260" s="803"/>
      <c r="CW260" s="803"/>
      <c r="CX260" s="803"/>
      <c r="CY260" s="803"/>
      <c r="CZ260" s="803"/>
    </row>
    <row r="261" s="307" customFormat="true" ht="15" customHeight="true" x14ac:dyDescent="0.2">
      <c r="Z261" s="800"/>
      <c r="AA261" s="800"/>
      <c r="AB261" s="800"/>
      <c r="AC261" s="800"/>
      <c r="AD261" s="800"/>
      <c r="AE261" s="800"/>
      <c r="AF261" s="800"/>
      <c r="AG261" s="800"/>
      <c r="AH261" s="800"/>
      <c r="AI261" s="800"/>
      <c r="AJ261" s="800"/>
      <c r="AK261" s="800"/>
      <c r="AL261" s="800"/>
      <c r="AM261" s="800"/>
      <c r="AN261" s="800"/>
      <c r="AO261" s="800"/>
      <c r="AP261" s="800"/>
      <c r="AQ261" s="800"/>
      <c r="AR261" s="800"/>
      <c r="AS261" s="800"/>
      <c r="AT261" s="800"/>
      <c r="AU261" s="800"/>
      <c r="AV261" s="800"/>
      <c r="AW261" s="800"/>
      <c r="AX261" s="800"/>
      <c r="AY261" s="800"/>
      <c r="AZ261" s="800"/>
      <c r="BA261" s="1041" t="s">
        <v>74</v>
      </c>
      <c r="BB261" s="585" t="s">
        <v>50</v>
      </c>
      <c r="BC261" s="42" t="s">
        <v>36</v>
      </c>
      <c r="BD261" s="38" t="s">
        <v>36</v>
      </c>
      <c r="BE261" s="38" t="s">
        <v>36</v>
      </c>
      <c r="BF261" s="38" t="s">
        <v>36</v>
      </c>
      <c r="BG261" s="33" t="s">
        <v>36</v>
      </c>
      <c r="BH261" s="42" t="s">
        <v>36</v>
      </c>
      <c r="BI261" s="38" t="s">
        <v>36</v>
      </c>
      <c r="BJ261" s="38" t="s">
        <v>36</v>
      </c>
      <c r="BK261" s="38" t="s">
        <v>36</v>
      </c>
      <c r="BL261" s="33" t="s">
        <v>36</v>
      </c>
      <c r="BM261" s="42" t="s">
        <v>36</v>
      </c>
      <c r="BN261" s="38" t="s">
        <v>36</v>
      </c>
      <c r="BO261" s="38" t="s">
        <v>36</v>
      </c>
      <c r="BP261" s="38" t="s">
        <v>36</v>
      </c>
      <c r="BQ261" s="33" t="s">
        <v>36</v>
      </c>
      <c r="BR261" s="42" t="s">
        <v>36</v>
      </c>
      <c r="BS261" s="38" t="s">
        <v>36</v>
      </c>
      <c r="BT261" s="38" t="s">
        <v>36</v>
      </c>
      <c r="BU261" s="38" t="s">
        <v>36</v>
      </c>
      <c r="BV261" s="38" t="s">
        <v>36</v>
      </c>
      <c r="BW261" s="38" t="s">
        <v>36</v>
      </c>
      <c r="BX261" s="38" t="s">
        <v>36</v>
      </c>
      <c r="BY261" s="28" t="s">
        <v>36</v>
      </c>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307" customFormat="true" ht="15" customHeight="true" x14ac:dyDescent="0.2">
      <c r="Z262" s="800"/>
      <c r="AA262" s="800"/>
      <c r="AB262" s="800"/>
      <c r="AC262" s="800"/>
      <c r="AD262" s="800"/>
      <c r="AE262" s="800"/>
      <c r="AF262" s="800"/>
      <c r="AG262" s="800"/>
      <c r="AH262" s="800"/>
      <c r="AI262" s="800"/>
      <c r="AJ262" s="800"/>
      <c r="AK262" s="800"/>
      <c r="AL262" s="800"/>
      <c r="AM262" s="800"/>
      <c r="AN262" s="800"/>
      <c r="AO262" s="800"/>
      <c r="AP262" s="800"/>
      <c r="AQ262" s="800"/>
      <c r="AR262" s="800"/>
      <c r="AS262" s="800"/>
      <c r="AT262" s="800"/>
      <c r="AU262" s="800"/>
      <c r="AV262" s="800"/>
      <c r="AW262" s="800"/>
      <c r="AX262" s="800"/>
      <c r="AY262" s="800"/>
      <c r="AZ262" s="800"/>
      <c r="BA262" s="1039"/>
      <c r="BB262" s="583" t="s">
        <v>49</v>
      </c>
      <c r="BC262" s="41" t="s">
        <v>36</v>
      </c>
      <c r="BD262" s="37" t="s">
        <v>36</v>
      </c>
      <c r="BE262" s="37" t="s">
        <v>36</v>
      </c>
      <c r="BF262" s="37" t="s">
        <v>36</v>
      </c>
      <c r="BG262" s="32" t="s">
        <v>36</v>
      </c>
      <c r="BH262" s="41" t="s">
        <v>36</v>
      </c>
      <c r="BI262" s="37" t="s">
        <v>36</v>
      </c>
      <c r="BJ262" s="37" t="s">
        <v>36</v>
      </c>
      <c r="BK262" s="37" t="s">
        <v>36</v>
      </c>
      <c r="BL262" s="32" t="s">
        <v>36</v>
      </c>
      <c r="BM262" s="41" t="s">
        <v>36</v>
      </c>
      <c r="BN262" s="37" t="s">
        <v>36</v>
      </c>
      <c r="BO262" s="37" t="s">
        <v>36</v>
      </c>
      <c r="BP262" s="37" t="s">
        <v>36</v>
      </c>
      <c r="BQ262" s="32" t="s">
        <v>36</v>
      </c>
      <c r="BR262" s="41" t="s">
        <v>36</v>
      </c>
      <c r="BS262" s="37" t="s">
        <v>36</v>
      </c>
      <c r="BT262" s="37" t="s">
        <v>36</v>
      </c>
      <c r="BU262" s="37" t="s">
        <v>36</v>
      </c>
      <c r="BV262" s="37" t="s">
        <v>36</v>
      </c>
      <c r="BW262" s="37" t="s">
        <v>36</v>
      </c>
      <c r="BX262" s="37" t="s">
        <v>36</v>
      </c>
      <c r="BY262" s="27" t="s">
        <v>36</v>
      </c>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307" customFormat="true" ht="15" customHeight="true" x14ac:dyDescent="0.2">
      <c r="Z263" s="800"/>
      <c r="AA263" s="800"/>
      <c r="AB263" s="800"/>
      <c r="AC263" s="800"/>
      <c r="AD263" s="800"/>
      <c r="AE263" s="800"/>
      <c r="AF263" s="800"/>
      <c r="AG263" s="800"/>
      <c r="AH263" s="800"/>
      <c r="AI263" s="800"/>
      <c r="AJ263" s="800"/>
      <c r="AK263" s="800"/>
      <c r="AL263" s="800"/>
      <c r="AM263" s="800"/>
      <c r="AN263" s="800"/>
      <c r="AO263" s="800"/>
      <c r="AP263" s="800"/>
      <c r="AQ263" s="800"/>
      <c r="AR263" s="800"/>
      <c r="AS263" s="800"/>
      <c r="AT263" s="800"/>
      <c r="AU263" s="800"/>
      <c r="AV263" s="800"/>
      <c r="AW263" s="800"/>
      <c r="AX263" s="800"/>
      <c r="AY263" s="800"/>
      <c r="AZ263" s="800"/>
      <c r="BA263" s="1039"/>
      <c r="BB263" s="583" t="s">
        <v>114</v>
      </c>
      <c r="BC263" s="41" t="s">
        <v>36</v>
      </c>
      <c r="BD263" s="37" t="s">
        <v>36</v>
      </c>
      <c r="BE263" s="37" t="s">
        <v>36</v>
      </c>
      <c r="BF263" s="37" t="s">
        <v>36</v>
      </c>
      <c r="BG263" s="32" t="s">
        <v>36</v>
      </c>
      <c r="BH263" s="41" t="s">
        <v>36</v>
      </c>
      <c r="BI263" s="37" t="s">
        <v>36</v>
      </c>
      <c r="BJ263" s="37" t="s">
        <v>36</v>
      </c>
      <c r="BK263" s="37" t="s">
        <v>36</v>
      </c>
      <c r="BL263" s="32" t="s">
        <v>36</v>
      </c>
      <c r="BM263" s="41" t="s">
        <v>36</v>
      </c>
      <c r="BN263" s="37" t="s">
        <v>36</v>
      </c>
      <c r="BO263" s="37" t="s">
        <v>36</v>
      </c>
      <c r="BP263" s="37" t="s">
        <v>36</v>
      </c>
      <c r="BQ263" s="32" t="s">
        <v>36</v>
      </c>
      <c r="BR263" s="41" t="s">
        <v>36</v>
      </c>
      <c r="BS263" s="37" t="s">
        <v>36</v>
      </c>
      <c r="BT263" s="37" t="s">
        <v>36</v>
      </c>
      <c r="BU263" s="37" t="s">
        <v>36</v>
      </c>
      <c r="BV263" s="37" t="s">
        <v>36</v>
      </c>
      <c r="BW263" s="37" t="s">
        <v>36</v>
      </c>
      <c r="BX263" s="37" t="s">
        <v>36</v>
      </c>
      <c r="BY263" s="27" t="s">
        <v>36</v>
      </c>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307" customFormat="true" ht="15" customHeight="true" x14ac:dyDescent="0.2">
      <c r="Z264" s="800"/>
      <c r="AA264" s="800"/>
      <c r="AB264" s="800"/>
      <c r="AC264" s="800"/>
      <c r="AD264" s="800"/>
      <c r="AE264" s="800"/>
      <c r="AF264" s="800"/>
      <c r="AG264" s="800"/>
      <c r="AH264" s="800"/>
      <c r="AI264" s="800"/>
      <c r="AJ264" s="800"/>
      <c r="AK264" s="800"/>
      <c r="AL264" s="800"/>
      <c r="AM264" s="800"/>
      <c r="AN264" s="800"/>
      <c r="AO264" s="800"/>
      <c r="AP264" s="800"/>
      <c r="AQ264" s="800"/>
      <c r="AR264" s="800"/>
      <c r="AS264" s="800"/>
      <c r="AT264" s="800"/>
      <c r="AU264" s="800"/>
      <c r="AV264" s="800"/>
      <c r="AW264" s="800"/>
      <c r="AX264" s="800"/>
      <c r="AY264" s="800"/>
      <c r="AZ264" s="800"/>
      <c r="BA264" s="1039" t="s">
        <v>75</v>
      </c>
      <c r="BB264" s="583" t="s">
        <v>90</v>
      </c>
      <c r="BC264" s="41" t="s">
        <v>36</v>
      </c>
      <c r="BD264" s="37" t="s">
        <v>36</v>
      </c>
      <c r="BE264" s="37" t="s">
        <v>36</v>
      </c>
      <c r="BF264" s="37" t="s">
        <v>36</v>
      </c>
      <c r="BG264" s="32" t="s">
        <v>36</v>
      </c>
      <c r="BH264" s="41" t="s">
        <v>36</v>
      </c>
      <c r="BI264" s="37" t="s">
        <v>36</v>
      </c>
      <c r="BJ264" s="37" t="s">
        <v>36</v>
      </c>
      <c r="BK264" s="37" t="s">
        <v>36</v>
      </c>
      <c r="BL264" s="32" t="s">
        <v>36</v>
      </c>
      <c r="BM264" s="41" t="s">
        <v>36</v>
      </c>
      <c r="BN264" s="37" t="s">
        <v>36</v>
      </c>
      <c r="BO264" s="37" t="s">
        <v>36</v>
      </c>
      <c r="BP264" s="37" t="s">
        <v>36</v>
      </c>
      <c r="BQ264" s="32" t="s">
        <v>36</v>
      </c>
      <c r="BR264" s="41" t="s">
        <v>36</v>
      </c>
      <c r="BS264" s="37" t="s">
        <v>36</v>
      </c>
      <c r="BT264" s="37" t="s">
        <v>36</v>
      </c>
      <c r="BU264" s="37" t="s">
        <v>36</v>
      </c>
      <c r="BV264" s="37" t="s">
        <v>36</v>
      </c>
      <c r="BW264" s="37" t="s">
        <v>36</v>
      </c>
      <c r="BX264" s="37" t="s">
        <v>36</v>
      </c>
      <c r="BY264" s="27" t="s">
        <v>36</v>
      </c>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307" customFormat="true" ht="15" customHeight="true" x14ac:dyDescent="0.2">
      <c r="Z265" s="800"/>
      <c r="AA265" s="800"/>
      <c r="AB265" s="800"/>
      <c r="AC265" s="800"/>
      <c r="AD265" s="800"/>
      <c r="AE265" s="800"/>
      <c r="AF265" s="800"/>
      <c r="AG265" s="800"/>
      <c r="AH265" s="800"/>
      <c r="AI265" s="800"/>
      <c r="AJ265" s="800"/>
      <c r="AK265" s="800"/>
      <c r="AL265" s="800"/>
      <c r="AM265" s="800"/>
      <c r="AN265" s="800"/>
      <c r="AO265" s="800"/>
      <c r="AP265" s="800"/>
      <c r="AQ265" s="800"/>
      <c r="AR265" s="800"/>
      <c r="AS265" s="800"/>
      <c r="AT265" s="800"/>
      <c r="AU265" s="800"/>
      <c r="AV265" s="800"/>
      <c r="AW265" s="800"/>
      <c r="AX265" s="800"/>
      <c r="AY265" s="800"/>
      <c r="AZ265" s="800"/>
      <c r="BA265" s="1039"/>
      <c r="BB265" s="583" t="s">
        <v>91</v>
      </c>
      <c r="BC265" s="41" t="s">
        <v>36</v>
      </c>
      <c r="BD265" s="37" t="s">
        <v>36</v>
      </c>
      <c r="BE265" s="37" t="s">
        <v>36</v>
      </c>
      <c r="BF265" s="37" t="s">
        <v>36</v>
      </c>
      <c r="BG265" s="32" t="s">
        <v>36</v>
      </c>
      <c r="BH265" s="41" t="s">
        <v>36</v>
      </c>
      <c r="BI265" s="37" t="s">
        <v>36</v>
      </c>
      <c r="BJ265" s="37" t="s">
        <v>36</v>
      </c>
      <c r="BK265" s="37" t="s">
        <v>36</v>
      </c>
      <c r="BL265" s="32" t="s">
        <v>36</v>
      </c>
      <c r="BM265" s="41" t="s">
        <v>36</v>
      </c>
      <c r="BN265" s="37" t="s">
        <v>36</v>
      </c>
      <c r="BO265" s="37" t="s">
        <v>36</v>
      </c>
      <c r="BP265" s="37" t="s">
        <v>36</v>
      </c>
      <c r="BQ265" s="32" t="s">
        <v>36</v>
      </c>
      <c r="BR265" s="41" t="s">
        <v>36</v>
      </c>
      <c r="BS265" s="37" t="s">
        <v>36</v>
      </c>
      <c r="BT265" s="37" t="s">
        <v>36</v>
      </c>
      <c r="BU265" s="37" t="s">
        <v>36</v>
      </c>
      <c r="BV265" s="37" t="s">
        <v>36</v>
      </c>
      <c r="BW265" s="37" t="s">
        <v>36</v>
      </c>
      <c r="BX265" s="37" t="s">
        <v>36</v>
      </c>
      <c r="BY265" s="27" t="s">
        <v>36</v>
      </c>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307" customFormat="true" ht="15" customHeight="true" x14ac:dyDescent="0.2">
      <c r="Z266" s="800"/>
      <c r="AA266" s="800"/>
      <c r="AB266" s="800"/>
      <c r="AC266" s="800"/>
      <c r="AD266" s="800"/>
      <c r="AE266" s="800"/>
      <c r="AF266" s="800"/>
      <c r="AG266" s="800"/>
      <c r="AH266" s="800"/>
      <c r="AI266" s="800"/>
      <c r="AJ266" s="800"/>
      <c r="AK266" s="800"/>
      <c r="AL266" s="800"/>
      <c r="AM266" s="800"/>
      <c r="AN266" s="800"/>
      <c r="AO266" s="800"/>
      <c r="AP266" s="800"/>
      <c r="AQ266" s="800"/>
      <c r="AR266" s="800"/>
      <c r="AS266" s="800"/>
      <c r="AT266" s="800"/>
      <c r="AU266" s="800"/>
      <c r="AV266" s="800"/>
      <c r="AW266" s="800"/>
      <c r="AX266" s="800"/>
      <c r="AY266" s="800"/>
      <c r="AZ266" s="800"/>
      <c r="BA266" s="1039"/>
      <c r="BB266" s="583" t="s">
        <v>92</v>
      </c>
      <c r="BC266" s="41" t="s">
        <v>36</v>
      </c>
      <c r="BD266" s="37" t="s">
        <v>36</v>
      </c>
      <c r="BE266" s="37" t="s">
        <v>36</v>
      </c>
      <c r="BF266" s="37" t="s">
        <v>36</v>
      </c>
      <c r="BG266" s="32" t="s">
        <v>36</v>
      </c>
      <c r="BH266" s="41" t="s">
        <v>36</v>
      </c>
      <c r="BI266" s="37" t="s">
        <v>36</v>
      </c>
      <c r="BJ266" s="37" t="s">
        <v>36</v>
      </c>
      <c r="BK266" s="37" t="s">
        <v>36</v>
      </c>
      <c r="BL266" s="32" t="s">
        <v>36</v>
      </c>
      <c r="BM266" s="41" t="s">
        <v>36</v>
      </c>
      <c r="BN266" s="37" t="s">
        <v>36</v>
      </c>
      <c r="BO266" s="37" t="s">
        <v>36</v>
      </c>
      <c r="BP266" s="37" t="s">
        <v>36</v>
      </c>
      <c r="BQ266" s="32" t="s">
        <v>36</v>
      </c>
      <c r="BR266" s="41" t="s">
        <v>36</v>
      </c>
      <c r="BS266" s="37" t="s">
        <v>36</v>
      </c>
      <c r="BT266" s="37" t="s">
        <v>36</v>
      </c>
      <c r="BU266" s="37" t="s">
        <v>36</v>
      </c>
      <c r="BV266" s="37" t="s">
        <v>36</v>
      </c>
      <c r="BW266" s="37" t="s">
        <v>36</v>
      </c>
      <c r="BX266" s="37" t="s">
        <v>36</v>
      </c>
      <c r="BY266" s="27" t="s">
        <v>36</v>
      </c>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307" customFormat="true" ht="15" customHeight="true" x14ac:dyDescent="0.2">
      <c r="Z267" s="800"/>
      <c r="AA267" s="800"/>
      <c r="AB267" s="800"/>
      <c r="AC267" s="800"/>
      <c r="AD267" s="800"/>
      <c r="AE267" s="800"/>
      <c r="AF267" s="800"/>
      <c r="AG267" s="800"/>
      <c r="AH267" s="800"/>
      <c r="AI267" s="800"/>
      <c r="AJ267" s="800"/>
      <c r="AK267" s="800"/>
      <c r="AL267" s="800"/>
      <c r="AM267" s="800"/>
      <c r="AN267" s="800"/>
      <c r="AO267" s="800"/>
      <c r="AP267" s="800"/>
      <c r="AQ267" s="800"/>
      <c r="AR267" s="800"/>
      <c r="AS267" s="800"/>
      <c r="AT267" s="800"/>
      <c r="AU267" s="800"/>
      <c r="AV267" s="800"/>
      <c r="AW267" s="800"/>
      <c r="AX267" s="800"/>
      <c r="AY267" s="800"/>
      <c r="AZ267" s="800"/>
      <c r="BA267" s="1039"/>
      <c r="BB267" s="583" t="s">
        <v>114</v>
      </c>
      <c r="BC267" s="41" t="s">
        <v>36</v>
      </c>
      <c r="BD267" s="37" t="s">
        <v>36</v>
      </c>
      <c r="BE267" s="37" t="s">
        <v>36</v>
      </c>
      <c r="BF267" s="37" t="s">
        <v>36</v>
      </c>
      <c r="BG267" s="32" t="s">
        <v>36</v>
      </c>
      <c r="BH267" s="41" t="s">
        <v>36</v>
      </c>
      <c r="BI267" s="37" t="s">
        <v>36</v>
      </c>
      <c r="BJ267" s="37" t="s">
        <v>36</v>
      </c>
      <c r="BK267" s="37" t="s">
        <v>36</v>
      </c>
      <c r="BL267" s="32" t="s">
        <v>36</v>
      </c>
      <c r="BM267" s="41" t="s">
        <v>36</v>
      </c>
      <c r="BN267" s="37" t="s">
        <v>36</v>
      </c>
      <c r="BO267" s="37" t="s">
        <v>36</v>
      </c>
      <c r="BP267" s="37" t="s">
        <v>36</v>
      </c>
      <c r="BQ267" s="32" t="s">
        <v>36</v>
      </c>
      <c r="BR267" s="41" t="s">
        <v>36</v>
      </c>
      <c r="BS267" s="37" t="s">
        <v>36</v>
      </c>
      <c r="BT267" s="37" t="s">
        <v>36</v>
      </c>
      <c r="BU267" s="37" t="s">
        <v>36</v>
      </c>
      <c r="BV267" s="37" t="s">
        <v>36</v>
      </c>
      <c r="BW267" s="37" t="s">
        <v>36</v>
      </c>
      <c r="BX267" s="37" t="s">
        <v>36</v>
      </c>
      <c r="BY267" s="27" t="s">
        <v>36</v>
      </c>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307" customFormat="true" ht="15" customHeight="true" x14ac:dyDescent="0.2">
      <c r="Z268" s="800"/>
      <c r="AA268" s="800"/>
      <c r="AB268" s="800"/>
      <c r="AC268" s="800"/>
      <c r="AD268" s="800"/>
      <c r="AE268" s="800"/>
      <c r="AF268" s="800"/>
      <c r="AG268" s="800"/>
      <c r="AH268" s="800"/>
      <c r="AI268" s="800"/>
      <c r="AJ268" s="800"/>
      <c r="AK268" s="800"/>
      <c r="AL268" s="800"/>
      <c r="AM268" s="800"/>
      <c r="AN268" s="800"/>
      <c r="AO268" s="800"/>
      <c r="AP268" s="800"/>
      <c r="AQ268" s="800"/>
      <c r="AR268" s="800"/>
      <c r="AS268" s="800"/>
      <c r="AT268" s="800"/>
      <c r="AU268" s="800"/>
      <c r="AV268" s="800"/>
      <c r="AW268" s="800"/>
      <c r="AX268" s="800"/>
      <c r="AY268" s="800"/>
      <c r="AZ268" s="800"/>
      <c r="BA268" s="1039" t="s">
        <v>117</v>
      </c>
      <c r="BB268" s="583" t="s">
        <v>90</v>
      </c>
      <c r="BC268" s="41" t="s">
        <v>36</v>
      </c>
      <c r="BD268" s="37" t="s">
        <v>36</v>
      </c>
      <c r="BE268" s="37" t="s">
        <v>36</v>
      </c>
      <c r="BF268" s="37" t="s">
        <v>36</v>
      </c>
      <c r="BG268" s="32" t="s">
        <v>36</v>
      </c>
      <c r="BH268" s="41" t="s">
        <v>36</v>
      </c>
      <c r="BI268" s="37" t="s">
        <v>36</v>
      </c>
      <c r="BJ268" s="37" t="s">
        <v>36</v>
      </c>
      <c r="BK268" s="37" t="s">
        <v>36</v>
      </c>
      <c r="BL268" s="32" t="s">
        <v>36</v>
      </c>
      <c r="BM268" s="41" t="s">
        <v>36</v>
      </c>
      <c r="BN268" s="37" t="s">
        <v>36</v>
      </c>
      <c r="BO268" s="37" t="s">
        <v>36</v>
      </c>
      <c r="BP268" s="37" t="s">
        <v>36</v>
      </c>
      <c r="BQ268" s="32" t="s">
        <v>36</v>
      </c>
      <c r="BR268" s="41" t="s">
        <v>36</v>
      </c>
      <c r="BS268" s="37" t="s">
        <v>36</v>
      </c>
      <c r="BT268" s="37" t="s">
        <v>36</v>
      </c>
      <c r="BU268" s="37" t="s">
        <v>36</v>
      </c>
      <c r="BV268" s="37" t="s">
        <v>36</v>
      </c>
      <c r="BW268" s="37" t="s">
        <v>36</v>
      </c>
      <c r="BX268" s="37" t="s">
        <v>36</v>
      </c>
      <c r="BY268" s="27" t="s">
        <v>36</v>
      </c>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307" customFormat="true" ht="15" customHeight="true" x14ac:dyDescent="0.2">
      <c r="Z269" s="800"/>
      <c r="AA269" s="800"/>
      <c r="AB269" s="800"/>
      <c r="AC269" s="800"/>
      <c r="AD269" s="800"/>
      <c r="AE269" s="800"/>
      <c r="AF269" s="800"/>
      <c r="AG269" s="800"/>
      <c r="AH269" s="800"/>
      <c r="AI269" s="800"/>
      <c r="AJ269" s="800"/>
      <c r="AK269" s="800"/>
      <c r="AL269" s="800"/>
      <c r="AM269" s="800"/>
      <c r="AN269" s="800"/>
      <c r="AO269" s="800"/>
      <c r="AP269" s="800"/>
      <c r="AQ269" s="800"/>
      <c r="AR269" s="800"/>
      <c r="AS269" s="800"/>
      <c r="AT269" s="800"/>
      <c r="AU269" s="800"/>
      <c r="AV269" s="800"/>
      <c r="AW269" s="800"/>
      <c r="AX269" s="800"/>
      <c r="AY269" s="800"/>
      <c r="AZ269" s="800"/>
      <c r="BA269" s="1039"/>
      <c r="BB269" s="583" t="s">
        <v>91</v>
      </c>
      <c r="BC269" s="41" t="s">
        <v>36</v>
      </c>
      <c r="BD269" s="37" t="s">
        <v>36</v>
      </c>
      <c r="BE269" s="37" t="s">
        <v>36</v>
      </c>
      <c r="BF269" s="37" t="s">
        <v>36</v>
      </c>
      <c r="BG269" s="32" t="s">
        <v>36</v>
      </c>
      <c r="BH269" s="41" t="s">
        <v>36</v>
      </c>
      <c r="BI269" s="37" t="s">
        <v>36</v>
      </c>
      <c r="BJ269" s="37" t="s">
        <v>36</v>
      </c>
      <c r="BK269" s="37" t="s">
        <v>36</v>
      </c>
      <c r="BL269" s="32" t="s">
        <v>36</v>
      </c>
      <c r="BM269" s="41" t="s">
        <v>36</v>
      </c>
      <c r="BN269" s="37" t="s">
        <v>36</v>
      </c>
      <c r="BO269" s="37" t="s">
        <v>36</v>
      </c>
      <c r="BP269" s="37" t="s">
        <v>36</v>
      </c>
      <c r="BQ269" s="32" t="s">
        <v>36</v>
      </c>
      <c r="BR269" s="41" t="s">
        <v>36</v>
      </c>
      <c r="BS269" s="37" t="s">
        <v>36</v>
      </c>
      <c r="BT269" s="37" t="s">
        <v>36</v>
      </c>
      <c r="BU269" s="37" t="s">
        <v>36</v>
      </c>
      <c r="BV269" s="37" t="s">
        <v>36</v>
      </c>
      <c r="BW269" s="37" t="s">
        <v>36</v>
      </c>
      <c r="BX269" s="37" t="s">
        <v>36</v>
      </c>
      <c r="BY269" s="27" t="s">
        <v>36</v>
      </c>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307" customFormat="true" ht="15" customHeight="true" x14ac:dyDescent="0.2">
      <c r="Z270" s="800"/>
      <c r="AA270" s="800"/>
      <c r="AB270" s="800"/>
      <c r="AC270" s="800"/>
      <c r="AD270" s="800"/>
      <c r="AE270" s="800"/>
      <c r="AF270" s="800"/>
      <c r="AG270" s="800"/>
      <c r="AH270" s="800"/>
      <c r="AI270" s="800"/>
      <c r="AJ270" s="800"/>
      <c r="AK270" s="800"/>
      <c r="AL270" s="800"/>
      <c r="AM270" s="800"/>
      <c r="AN270" s="800"/>
      <c r="AO270" s="800"/>
      <c r="AP270" s="800"/>
      <c r="AQ270" s="800"/>
      <c r="AR270" s="800"/>
      <c r="AS270" s="800"/>
      <c r="AT270" s="800"/>
      <c r="AU270" s="800"/>
      <c r="AV270" s="800"/>
      <c r="AW270" s="800"/>
      <c r="AX270" s="800"/>
      <c r="AY270" s="800"/>
      <c r="AZ270" s="800"/>
      <c r="BA270" s="1039"/>
      <c r="BB270" s="583" t="s">
        <v>92</v>
      </c>
      <c r="BC270" s="41" t="s">
        <v>36</v>
      </c>
      <c r="BD270" s="37" t="s">
        <v>36</v>
      </c>
      <c r="BE270" s="37" t="s">
        <v>36</v>
      </c>
      <c r="BF270" s="37" t="s">
        <v>36</v>
      </c>
      <c r="BG270" s="32" t="s">
        <v>36</v>
      </c>
      <c r="BH270" s="41" t="s">
        <v>36</v>
      </c>
      <c r="BI270" s="37" t="s">
        <v>36</v>
      </c>
      <c r="BJ270" s="37" t="s">
        <v>36</v>
      </c>
      <c r="BK270" s="37" t="s">
        <v>36</v>
      </c>
      <c r="BL270" s="32" t="s">
        <v>36</v>
      </c>
      <c r="BM270" s="41" t="s">
        <v>36</v>
      </c>
      <c r="BN270" s="37" t="s">
        <v>36</v>
      </c>
      <c r="BO270" s="37" t="s">
        <v>36</v>
      </c>
      <c r="BP270" s="37" t="s">
        <v>36</v>
      </c>
      <c r="BQ270" s="32" t="s">
        <v>36</v>
      </c>
      <c r="BR270" s="41" t="s">
        <v>36</v>
      </c>
      <c r="BS270" s="37" t="s">
        <v>36</v>
      </c>
      <c r="BT270" s="37" t="s">
        <v>36</v>
      </c>
      <c r="BU270" s="37" t="s">
        <v>36</v>
      </c>
      <c r="BV270" s="37" t="s">
        <v>36</v>
      </c>
      <c r="BW270" s="37" t="s">
        <v>36</v>
      </c>
      <c r="BX270" s="37" t="s">
        <v>36</v>
      </c>
      <c r="BY270" s="27" t="s">
        <v>36</v>
      </c>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307" customFormat="true" ht="15" customHeight="true" x14ac:dyDescent="0.2">
      <c r="Z271" s="800"/>
      <c r="AA271" s="800"/>
      <c r="AB271" s="800"/>
      <c r="AC271" s="800"/>
      <c r="AD271" s="800"/>
      <c r="AE271" s="800"/>
      <c r="AF271" s="800"/>
      <c r="AG271" s="800"/>
      <c r="AH271" s="800"/>
      <c r="AI271" s="800"/>
      <c r="AJ271" s="800"/>
      <c r="AK271" s="800"/>
      <c r="AL271" s="800"/>
      <c r="AM271" s="800"/>
      <c r="AN271" s="800"/>
      <c r="AO271" s="800"/>
      <c r="AP271" s="800"/>
      <c r="AQ271" s="800"/>
      <c r="AR271" s="800"/>
      <c r="AS271" s="800"/>
      <c r="AT271" s="800"/>
      <c r="AU271" s="800"/>
      <c r="AV271" s="800"/>
      <c r="AW271" s="800"/>
      <c r="AX271" s="800"/>
      <c r="AY271" s="800"/>
      <c r="AZ271" s="800"/>
      <c r="BA271" s="1039" t="s">
        <v>76</v>
      </c>
      <c r="BB271" s="583" t="s">
        <v>50</v>
      </c>
      <c r="BC271" s="41" t="s">
        <v>36</v>
      </c>
      <c r="BD271" s="34" t="s">
        <v>36</v>
      </c>
      <c r="BE271" s="34" t="s">
        <v>36</v>
      </c>
      <c r="BF271" s="34" t="s">
        <v>36</v>
      </c>
      <c r="BG271" s="29" t="s">
        <v>36</v>
      </c>
      <c r="BH271" s="41" t="s">
        <v>36</v>
      </c>
      <c r="BI271" s="34" t="s">
        <v>36</v>
      </c>
      <c r="BJ271" s="34" t="s">
        <v>36</v>
      </c>
      <c r="BK271" s="34" t="s">
        <v>36</v>
      </c>
      <c r="BL271" s="29" t="s">
        <v>36</v>
      </c>
      <c r="BM271" s="41" t="s">
        <v>36</v>
      </c>
      <c r="BN271" s="34" t="s">
        <v>36</v>
      </c>
      <c r="BO271" s="34" t="s">
        <v>36</v>
      </c>
      <c r="BP271" s="34" t="s">
        <v>36</v>
      </c>
      <c r="BQ271" s="29" t="s">
        <v>36</v>
      </c>
      <c r="BR271" s="41" t="s">
        <v>36</v>
      </c>
      <c r="BS271" s="34" t="s">
        <v>36</v>
      </c>
      <c r="BT271" s="34" t="s">
        <v>36</v>
      </c>
      <c r="BU271" s="34" t="s">
        <v>36</v>
      </c>
      <c r="BV271" s="34" t="s">
        <v>36</v>
      </c>
      <c r="BW271" s="34" t="s">
        <v>36</v>
      </c>
      <c r="BX271" s="34" t="s">
        <v>36</v>
      </c>
      <c r="BY271" s="25" t="s">
        <v>36</v>
      </c>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307" customFormat="true" ht="15" customHeight="true" x14ac:dyDescent="0.2">
      <c r="Z272" s="800"/>
      <c r="AA272" s="800"/>
      <c r="AB272" s="800"/>
      <c r="AC272" s="800"/>
      <c r="AD272" s="800"/>
      <c r="AE272" s="800"/>
      <c r="AF272" s="800"/>
      <c r="AG272" s="800"/>
      <c r="AH272" s="800"/>
      <c r="AI272" s="800"/>
      <c r="AJ272" s="800"/>
      <c r="AK272" s="800"/>
      <c r="AL272" s="800"/>
      <c r="AM272" s="800"/>
      <c r="AN272" s="800"/>
      <c r="AO272" s="800"/>
      <c r="AP272" s="800"/>
      <c r="AQ272" s="800"/>
      <c r="AR272" s="800"/>
      <c r="AS272" s="800"/>
      <c r="AT272" s="800"/>
      <c r="AU272" s="800"/>
      <c r="AV272" s="800"/>
      <c r="AW272" s="800"/>
      <c r="AX272" s="800"/>
      <c r="AY272" s="800"/>
      <c r="AZ272" s="800"/>
      <c r="BA272" s="1039"/>
      <c r="BB272" s="583" t="s">
        <v>49</v>
      </c>
      <c r="BC272" s="41" t="s">
        <v>36</v>
      </c>
      <c r="BD272" s="34" t="s">
        <v>36</v>
      </c>
      <c r="BE272" s="34" t="s">
        <v>36</v>
      </c>
      <c r="BF272" s="34" t="s">
        <v>36</v>
      </c>
      <c r="BG272" s="29" t="s">
        <v>36</v>
      </c>
      <c r="BH272" s="41" t="s">
        <v>36</v>
      </c>
      <c r="BI272" s="34" t="s">
        <v>36</v>
      </c>
      <c r="BJ272" s="34" t="s">
        <v>36</v>
      </c>
      <c r="BK272" s="34" t="s">
        <v>36</v>
      </c>
      <c r="BL272" s="29" t="s">
        <v>36</v>
      </c>
      <c r="BM272" s="41" t="s">
        <v>36</v>
      </c>
      <c r="BN272" s="34" t="s">
        <v>36</v>
      </c>
      <c r="BO272" s="34" t="s">
        <v>36</v>
      </c>
      <c r="BP272" s="34" t="s">
        <v>36</v>
      </c>
      <c r="BQ272" s="29" t="s">
        <v>36</v>
      </c>
      <c r="BR272" s="41" t="s">
        <v>36</v>
      </c>
      <c r="BS272" s="34" t="s">
        <v>36</v>
      </c>
      <c r="BT272" s="34" t="s">
        <v>36</v>
      </c>
      <c r="BU272" s="34" t="s">
        <v>36</v>
      </c>
      <c r="BV272" s="34" t="s">
        <v>36</v>
      </c>
      <c r="BW272" s="34" t="s">
        <v>36</v>
      </c>
      <c r="BX272" s="34" t="s">
        <v>36</v>
      </c>
      <c r="BY272" s="25" t="s">
        <v>36</v>
      </c>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307" customFormat="true" ht="15" customHeight="true" x14ac:dyDescent="0.2">
      <c r="Z273" s="800"/>
      <c r="AA273" s="800"/>
      <c r="AB273" s="800"/>
      <c r="AC273" s="800"/>
      <c r="AD273" s="800"/>
      <c r="AE273" s="800"/>
      <c r="AF273" s="800"/>
      <c r="AG273" s="800"/>
      <c r="AH273" s="800"/>
      <c r="AI273" s="800"/>
      <c r="AJ273" s="800"/>
      <c r="AK273" s="800"/>
      <c r="AL273" s="800"/>
      <c r="AM273" s="800"/>
      <c r="AN273" s="800"/>
      <c r="AO273" s="800"/>
      <c r="AP273" s="800"/>
      <c r="AQ273" s="800"/>
      <c r="AR273" s="800"/>
      <c r="AS273" s="800"/>
      <c r="AT273" s="800"/>
      <c r="AU273" s="800"/>
      <c r="AV273" s="800"/>
      <c r="AW273" s="800"/>
      <c r="AX273" s="800"/>
      <c r="AY273" s="800"/>
      <c r="AZ273" s="800"/>
      <c r="BA273" s="1039"/>
      <c r="BB273" s="583" t="s">
        <v>114</v>
      </c>
      <c r="BC273" s="41" t="s">
        <v>36</v>
      </c>
      <c r="BD273" s="34" t="s">
        <v>36</v>
      </c>
      <c r="BE273" s="34" t="s">
        <v>36</v>
      </c>
      <c r="BF273" s="34" t="s">
        <v>36</v>
      </c>
      <c r="BG273" s="29" t="s">
        <v>36</v>
      </c>
      <c r="BH273" s="41" t="s">
        <v>36</v>
      </c>
      <c r="BI273" s="34" t="s">
        <v>36</v>
      </c>
      <c r="BJ273" s="34" t="s">
        <v>36</v>
      </c>
      <c r="BK273" s="34" t="s">
        <v>36</v>
      </c>
      <c r="BL273" s="29" t="s">
        <v>36</v>
      </c>
      <c r="BM273" s="41" t="s">
        <v>36</v>
      </c>
      <c r="BN273" s="34" t="s">
        <v>36</v>
      </c>
      <c r="BO273" s="34" t="s">
        <v>36</v>
      </c>
      <c r="BP273" s="34" t="s">
        <v>36</v>
      </c>
      <c r="BQ273" s="29" t="s">
        <v>36</v>
      </c>
      <c r="BR273" s="41" t="s">
        <v>36</v>
      </c>
      <c r="BS273" s="34" t="s">
        <v>36</v>
      </c>
      <c r="BT273" s="34" t="s">
        <v>36</v>
      </c>
      <c r="BU273" s="34" t="s">
        <v>36</v>
      </c>
      <c r="BV273" s="34" t="s">
        <v>36</v>
      </c>
      <c r="BW273" s="34" t="s">
        <v>36</v>
      </c>
      <c r="BX273" s="34" t="s">
        <v>36</v>
      </c>
      <c r="BY273" s="25" t="s">
        <v>36</v>
      </c>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307" customFormat="true" ht="15" customHeight="true" x14ac:dyDescent="0.2">
      <c r="Z274" s="800"/>
      <c r="AA274" s="800"/>
      <c r="AB274" s="800"/>
      <c r="AC274" s="800"/>
      <c r="AD274" s="800"/>
      <c r="AE274" s="800"/>
      <c r="AF274" s="800"/>
      <c r="AG274" s="800"/>
      <c r="AH274" s="800"/>
      <c r="AI274" s="800"/>
      <c r="AJ274" s="800"/>
      <c r="AK274" s="800"/>
      <c r="AL274" s="800"/>
      <c r="AM274" s="800"/>
      <c r="AN274" s="800"/>
      <c r="AO274" s="800"/>
      <c r="AP274" s="800"/>
      <c r="AQ274" s="800"/>
      <c r="AR274" s="800"/>
      <c r="AS274" s="800"/>
      <c r="AT274" s="800"/>
      <c r="AU274" s="800"/>
      <c r="AV274" s="800"/>
      <c r="AW274" s="800"/>
      <c r="AX274" s="800"/>
      <c r="AY274" s="800"/>
      <c r="AZ274" s="800"/>
      <c r="BA274" s="1039" t="s">
        <v>77</v>
      </c>
      <c r="BB274" s="583" t="s">
        <v>50</v>
      </c>
      <c r="BC274" s="41" t="s">
        <v>36</v>
      </c>
      <c r="BD274" s="37" t="s">
        <v>36</v>
      </c>
      <c r="BE274" s="37" t="s">
        <v>36</v>
      </c>
      <c r="BF274" s="37" t="s">
        <v>36</v>
      </c>
      <c r="BG274" s="32" t="s">
        <v>36</v>
      </c>
      <c r="BH274" s="41" t="s">
        <v>36</v>
      </c>
      <c r="BI274" s="37" t="s">
        <v>36</v>
      </c>
      <c r="BJ274" s="37" t="s">
        <v>36</v>
      </c>
      <c r="BK274" s="37" t="s">
        <v>36</v>
      </c>
      <c r="BL274" s="32" t="s">
        <v>36</v>
      </c>
      <c r="BM274" s="41" t="s">
        <v>36</v>
      </c>
      <c r="BN274" s="37" t="s">
        <v>36</v>
      </c>
      <c r="BO274" s="37" t="s">
        <v>36</v>
      </c>
      <c r="BP274" s="37" t="s">
        <v>36</v>
      </c>
      <c r="BQ274" s="32" t="s">
        <v>36</v>
      </c>
      <c r="BR274" s="41" t="s">
        <v>36</v>
      </c>
      <c r="BS274" s="37" t="s">
        <v>36</v>
      </c>
      <c r="BT274" s="37" t="s">
        <v>36</v>
      </c>
      <c r="BU274" s="37" t="s">
        <v>36</v>
      </c>
      <c r="BV274" s="37" t="s">
        <v>36</v>
      </c>
      <c r="BW274" s="37" t="s">
        <v>36</v>
      </c>
      <c r="BX274" s="37" t="s">
        <v>36</v>
      </c>
      <c r="BY274" s="27" t="s">
        <v>36</v>
      </c>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307" customFormat="true" ht="15" customHeight="true" x14ac:dyDescent="0.2">
      <c r="Z275" s="800"/>
      <c r="AA275" s="800"/>
      <c r="AB275" s="800"/>
      <c r="AC275" s="800"/>
      <c r="AD275" s="800"/>
      <c r="AE275" s="800"/>
      <c r="AF275" s="800"/>
      <c r="AG275" s="800"/>
      <c r="AH275" s="800"/>
      <c r="AI275" s="800"/>
      <c r="AJ275" s="800"/>
      <c r="AK275" s="800"/>
      <c r="AL275" s="800"/>
      <c r="AM275" s="800"/>
      <c r="AN275" s="800"/>
      <c r="AO275" s="800"/>
      <c r="AP275" s="800"/>
      <c r="AQ275" s="800"/>
      <c r="AR275" s="800"/>
      <c r="AS275" s="800"/>
      <c r="AT275" s="800"/>
      <c r="AU275" s="800"/>
      <c r="AV275" s="800"/>
      <c r="AW275" s="800"/>
      <c r="AX275" s="800"/>
      <c r="AY275" s="800"/>
      <c r="AZ275" s="800"/>
      <c r="BA275" s="1039"/>
      <c r="BB275" s="583" t="s">
        <v>49</v>
      </c>
      <c r="BC275" s="41" t="s">
        <v>36</v>
      </c>
      <c r="BD275" s="37" t="s">
        <v>36</v>
      </c>
      <c r="BE275" s="37" t="s">
        <v>36</v>
      </c>
      <c r="BF275" s="37" t="s">
        <v>36</v>
      </c>
      <c r="BG275" s="32" t="s">
        <v>36</v>
      </c>
      <c r="BH275" s="41" t="s">
        <v>36</v>
      </c>
      <c r="BI275" s="37" t="s">
        <v>36</v>
      </c>
      <c r="BJ275" s="37" t="s">
        <v>36</v>
      </c>
      <c r="BK275" s="37" t="s">
        <v>36</v>
      </c>
      <c r="BL275" s="32" t="s">
        <v>36</v>
      </c>
      <c r="BM275" s="41" t="s">
        <v>36</v>
      </c>
      <c r="BN275" s="37" t="s">
        <v>36</v>
      </c>
      <c r="BO275" s="37" t="s">
        <v>36</v>
      </c>
      <c r="BP275" s="37" t="s">
        <v>36</v>
      </c>
      <c r="BQ275" s="32" t="s">
        <v>36</v>
      </c>
      <c r="BR275" s="41" t="s">
        <v>36</v>
      </c>
      <c r="BS275" s="37" t="s">
        <v>36</v>
      </c>
      <c r="BT275" s="37" t="s">
        <v>36</v>
      </c>
      <c r="BU275" s="37" t="s">
        <v>36</v>
      </c>
      <c r="BV275" s="37" t="s">
        <v>36</v>
      </c>
      <c r="BW275" s="37" t="s">
        <v>36</v>
      </c>
      <c r="BX275" s="37" t="s">
        <v>36</v>
      </c>
      <c r="BY275" s="27" t="s">
        <v>36</v>
      </c>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307" customFormat="true" ht="15" customHeight="true" x14ac:dyDescent="0.2">
      <c r="Z276" s="800"/>
      <c r="AA276" s="800"/>
      <c r="AB276" s="800"/>
      <c r="AC276" s="800"/>
      <c r="AD276" s="800"/>
      <c r="AE276" s="800"/>
      <c r="AF276" s="800"/>
      <c r="AG276" s="800"/>
      <c r="AH276" s="800"/>
      <c r="AI276" s="800"/>
      <c r="AJ276" s="800"/>
      <c r="AK276" s="800"/>
      <c r="AL276" s="800"/>
      <c r="AM276" s="800"/>
      <c r="AN276" s="800"/>
      <c r="AO276" s="800"/>
      <c r="AP276" s="800"/>
      <c r="AQ276" s="800"/>
      <c r="AR276" s="800"/>
      <c r="AS276" s="800"/>
      <c r="AT276" s="800"/>
      <c r="AU276" s="800"/>
      <c r="AV276" s="800"/>
      <c r="AW276" s="800"/>
      <c r="AX276" s="800"/>
      <c r="AY276" s="800"/>
      <c r="AZ276" s="800"/>
      <c r="BA276" s="1039"/>
      <c r="BB276" s="583" t="s">
        <v>115</v>
      </c>
      <c r="BC276" s="41" t="s">
        <v>36</v>
      </c>
      <c r="BD276" s="37" t="s">
        <v>36</v>
      </c>
      <c r="BE276" s="37" t="s">
        <v>36</v>
      </c>
      <c r="BF276" s="37" t="s">
        <v>36</v>
      </c>
      <c r="BG276" s="32" t="s">
        <v>36</v>
      </c>
      <c r="BH276" s="41" t="s">
        <v>36</v>
      </c>
      <c r="BI276" s="37" t="s">
        <v>36</v>
      </c>
      <c r="BJ276" s="37" t="s">
        <v>36</v>
      </c>
      <c r="BK276" s="37" t="s">
        <v>36</v>
      </c>
      <c r="BL276" s="32" t="s">
        <v>36</v>
      </c>
      <c r="BM276" s="41" t="s">
        <v>36</v>
      </c>
      <c r="BN276" s="37" t="s">
        <v>36</v>
      </c>
      <c r="BO276" s="37" t="s">
        <v>36</v>
      </c>
      <c r="BP276" s="37" t="s">
        <v>36</v>
      </c>
      <c r="BQ276" s="32" t="s">
        <v>36</v>
      </c>
      <c r="BR276" s="41" t="s">
        <v>36</v>
      </c>
      <c r="BS276" s="37" t="s">
        <v>36</v>
      </c>
      <c r="BT276" s="37" t="s">
        <v>36</v>
      </c>
      <c r="BU276" s="37" t="s">
        <v>36</v>
      </c>
      <c r="BV276" s="37" t="s">
        <v>36</v>
      </c>
      <c r="BW276" s="37" t="s">
        <v>36</v>
      </c>
      <c r="BX276" s="37" t="s">
        <v>36</v>
      </c>
      <c r="BY276" s="27" t="s">
        <v>36</v>
      </c>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307" customFormat="true" ht="15" customHeight="true" x14ac:dyDescent="0.2">
      <c r="Z277" s="800"/>
      <c r="AA277" s="800"/>
      <c r="AB277" s="800"/>
      <c r="AC277" s="800"/>
      <c r="AD277" s="800"/>
      <c r="AE277" s="800"/>
      <c r="AF277" s="800"/>
      <c r="AG277" s="800"/>
      <c r="AH277" s="800"/>
      <c r="AI277" s="800"/>
      <c r="AJ277" s="800"/>
      <c r="AK277" s="800"/>
      <c r="AL277" s="800"/>
      <c r="AM277" s="800"/>
      <c r="AN277" s="800"/>
      <c r="AO277" s="800"/>
      <c r="AP277" s="800"/>
      <c r="AQ277" s="800"/>
      <c r="AR277" s="800"/>
      <c r="AS277" s="800"/>
      <c r="AT277" s="800"/>
      <c r="AU277" s="800"/>
      <c r="AV277" s="800"/>
      <c r="AW277" s="800"/>
      <c r="AX277" s="800"/>
      <c r="AY277" s="800"/>
      <c r="AZ277" s="800"/>
      <c r="BA277" s="1039" t="s">
        <v>78</v>
      </c>
      <c r="BB277" s="583" t="s">
        <v>79</v>
      </c>
      <c r="BC277" s="41" t="s">
        <v>36</v>
      </c>
      <c r="BD277" s="37" t="s">
        <v>36</v>
      </c>
      <c r="BE277" s="37" t="s">
        <v>36</v>
      </c>
      <c r="BF277" s="37" t="s">
        <v>36</v>
      </c>
      <c r="BG277" s="32" t="s">
        <v>36</v>
      </c>
      <c r="BH277" s="41" t="s">
        <v>36</v>
      </c>
      <c r="BI277" s="37" t="s">
        <v>36</v>
      </c>
      <c r="BJ277" s="37" t="s">
        <v>36</v>
      </c>
      <c r="BK277" s="37" t="s">
        <v>36</v>
      </c>
      <c r="BL277" s="32" t="s">
        <v>36</v>
      </c>
      <c r="BM277" s="41" t="s">
        <v>36</v>
      </c>
      <c r="BN277" s="37" t="s">
        <v>36</v>
      </c>
      <c r="BO277" s="37" t="s">
        <v>36</v>
      </c>
      <c r="BP277" s="37" t="s">
        <v>36</v>
      </c>
      <c r="BQ277" s="32" t="s">
        <v>36</v>
      </c>
      <c r="BR277" s="41" t="s">
        <v>36</v>
      </c>
      <c r="BS277" s="37" t="s">
        <v>36</v>
      </c>
      <c r="BT277" s="37" t="s">
        <v>36</v>
      </c>
      <c r="BU277" s="37" t="s">
        <v>36</v>
      </c>
      <c r="BV277" s="37" t="s">
        <v>36</v>
      </c>
      <c r="BW277" s="37" t="s">
        <v>36</v>
      </c>
      <c r="BX277" s="37" t="s">
        <v>36</v>
      </c>
      <c r="BY277" s="27" t="s">
        <v>36</v>
      </c>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307" customFormat="true" ht="15" customHeight="true" x14ac:dyDescent="0.2">
      <c r="Z278" s="800"/>
      <c r="AA278" s="800"/>
      <c r="AB278" s="800"/>
      <c r="AC278" s="800"/>
      <c r="AD278" s="800"/>
      <c r="AE278" s="800"/>
      <c r="AF278" s="800"/>
      <c r="AG278" s="800"/>
      <c r="AH278" s="800"/>
      <c r="AI278" s="800"/>
      <c r="AJ278" s="800"/>
      <c r="AK278" s="800"/>
      <c r="AL278" s="800"/>
      <c r="AM278" s="800"/>
      <c r="AN278" s="800"/>
      <c r="AO278" s="800"/>
      <c r="AP278" s="800"/>
      <c r="AQ278" s="800"/>
      <c r="AR278" s="800"/>
      <c r="AS278" s="800"/>
      <c r="AT278" s="800"/>
      <c r="AU278" s="800"/>
      <c r="AV278" s="800"/>
      <c r="AW278" s="800"/>
      <c r="AX278" s="800"/>
      <c r="AY278" s="800"/>
      <c r="AZ278" s="800"/>
      <c r="BA278" s="1039"/>
      <c r="BB278" s="583" t="s">
        <v>80</v>
      </c>
      <c r="BC278" s="41" t="s">
        <v>36</v>
      </c>
      <c r="BD278" s="37" t="s">
        <v>36</v>
      </c>
      <c r="BE278" s="37" t="s">
        <v>36</v>
      </c>
      <c r="BF278" s="37" t="s">
        <v>36</v>
      </c>
      <c r="BG278" s="32" t="s">
        <v>36</v>
      </c>
      <c r="BH278" s="41" t="s">
        <v>36</v>
      </c>
      <c r="BI278" s="37" t="s">
        <v>36</v>
      </c>
      <c r="BJ278" s="37" t="s">
        <v>36</v>
      </c>
      <c r="BK278" s="37" t="s">
        <v>36</v>
      </c>
      <c r="BL278" s="32" t="s">
        <v>36</v>
      </c>
      <c r="BM278" s="41" t="s">
        <v>36</v>
      </c>
      <c r="BN278" s="37" t="s">
        <v>36</v>
      </c>
      <c r="BO278" s="37" t="s">
        <v>36</v>
      </c>
      <c r="BP278" s="37" t="s">
        <v>36</v>
      </c>
      <c r="BQ278" s="32" t="s">
        <v>36</v>
      </c>
      <c r="BR278" s="41" t="s">
        <v>36</v>
      </c>
      <c r="BS278" s="37" t="s">
        <v>36</v>
      </c>
      <c r="BT278" s="37" t="s">
        <v>36</v>
      </c>
      <c r="BU278" s="37" t="s">
        <v>36</v>
      </c>
      <c r="BV278" s="37" t="s">
        <v>36</v>
      </c>
      <c r="BW278" s="37" t="s">
        <v>36</v>
      </c>
      <c r="BX278" s="37" t="s">
        <v>36</v>
      </c>
      <c r="BY278" s="27" t="s">
        <v>36</v>
      </c>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307" customFormat="true" ht="15" customHeight="true" x14ac:dyDescent="0.2">
      <c r="Z279" s="800"/>
      <c r="AA279" s="800"/>
      <c r="AB279" s="800"/>
      <c r="AC279" s="800"/>
      <c r="AD279" s="800"/>
      <c r="AE279" s="800"/>
      <c r="AF279" s="800"/>
      <c r="AG279" s="800"/>
      <c r="AH279" s="800"/>
      <c r="AI279" s="800"/>
      <c r="AJ279" s="800"/>
      <c r="AK279" s="800"/>
      <c r="AL279" s="800"/>
      <c r="AM279" s="800"/>
      <c r="AN279" s="800"/>
      <c r="AO279" s="800"/>
      <c r="AP279" s="800"/>
      <c r="AQ279" s="800"/>
      <c r="AR279" s="800"/>
      <c r="AS279" s="800"/>
      <c r="AT279" s="800"/>
      <c r="AU279" s="800"/>
      <c r="AV279" s="800"/>
      <c r="AW279" s="800"/>
      <c r="AX279" s="800"/>
      <c r="AY279" s="800"/>
      <c r="AZ279" s="800"/>
      <c r="BA279" s="1039"/>
      <c r="BB279" s="583" t="s">
        <v>81</v>
      </c>
      <c r="BC279" s="41" t="s">
        <v>36</v>
      </c>
      <c r="BD279" s="34" t="s">
        <v>36</v>
      </c>
      <c r="BE279" s="34" t="s">
        <v>36</v>
      </c>
      <c r="BF279" s="34" t="s">
        <v>36</v>
      </c>
      <c r="BG279" s="29" t="s">
        <v>36</v>
      </c>
      <c r="BH279" s="41" t="s">
        <v>36</v>
      </c>
      <c r="BI279" s="34" t="s">
        <v>36</v>
      </c>
      <c r="BJ279" s="34" t="s">
        <v>36</v>
      </c>
      <c r="BK279" s="34" t="s">
        <v>36</v>
      </c>
      <c r="BL279" s="29" t="s">
        <v>36</v>
      </c>
      <c r="BM279" s="41" t="s">
        <v>36</v>
      </c>
      <c r="BN279" s="34" t="s">
        <v>36</v>
      </c>
      <c r="BO279" s="34" t="s">
        <v>36</v>
      </c>
      <c r="BP279" s="34" t="s">
        <v>36</v>
      </c>
      <c r="BQ279" s="29" t="s">
        <v>36</v>
      </c>
      <c r="BR279" s="41" t="s">
        <v>36</v>
      </c>
      <c r="BS279" s="34" t="s">
        <v>36</v>
      </c>
      <c r="BT279" s="34" t="s">
        <v>36</v>
      </c>
      <c r="BU279" s="34" t="s">
        <v>36</v>
      </c>
      <c r="BV279" s="34" t="s">
        <v>36</v>
      </c>
      <c r="BW279" s="34" t="s">
        <v>36</v>
      </c>
      <c r="BX279" s="34" t="s">
        <v>36</v>
      </c>
      <c r="BY279" s="25" t="s">
        <v>36</v>
      </c>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166" customFormat="true" ht="15" customHeight="true" x14ac:dyDescent="0.2">
      <c r="B280" s="160"/>
      <c r="Z280" s="343"/>
      <c r="AA280" s="343"/>
      <c r="AB280" s="343"/>
      <c r="AC280" s="343"/>
      <c r="AD280" s="343"/>
      <c r="AE280" s="343"/>
      <c r="AF280" s="343"/>
      <c r="AG280" s="343"/>
      <c r="AH280" s="343"/>
      <c r="AI280" s="343"/>
      <c r="AJ280" s="343"/>
      <c r="AK280" s="343"/>
      <c r="AL280" s="343"/>
      <c r="AM280" s="343"/>
      <c r="AN280" s="343"/>
      <c r="AO280" s="343"/>
      <c r="AP280" s="343"/>
      <c r="AQ280" s="343"/>
      <c r="AR280" s="343"/>
      <c r="AS280" s="343"/>
      <c r="AT280" s="343"/>
      <c r="AU280" s="343"/>
      <c r="AV280" s="343"/>
      <c r="AW280" s="343"/>
      <c r="AX280" s="343"/>
      <c r="AY280" s="343"/>
      <c r="AZ280" s="343"/>
      <c r="BA280" s="1039"/>
      <c r="BB280" s="583" t="s">
        <v>82</v>
      </c>
      <c r="BC280" s="41" t="s">
        <v>36</v>
      </c>
      <c r="BD280" s="34" t="s">
        <v>36</v>
      </c>
      <c r="BE280" s="34" t="s">
        <v>36</v>
      </c>
      <c r="BF280" s="34" t="s">
        <v>36</v>
      </c>
      <c r="BG280" s="29" t="s">
        <v>36</v>
      </c>
      <c r="BH280" s="41" t="s">
        <v>36</v>
      </c>
      <c r="BI280" s="34" t="s">
        <v>36</v>
      </c>
      <c r="BJ280" s="34" t="s">
        <v>36</v>
      </c>
      <c r="BK280" s="34" t="s">
        <v>36</v>
      </c>
      <c r="BL280" s="29" t="s">
        <v>36</v>
      </c>
      <c r="BM280" s="41" t="s">
        <v>36</v>
      </c>
      <c r="BN280" s="34" t="s">
        <v>36</v>
      </c>
      <c r="BO280" s="34" t="s">
        <v>36</v>
      </c>
      <c r="BP280" s="34" t="s">
        <v>36</v>
      </c>
      <c r="BQ280" s="29" t="s">
        <v>36</v>
      </c>
      <c r="BR280" s="41" t="s">
        <v>36</v>
      </c>
      <c r="BS280" s="34" t="s">
        <v>36</v>
      </c>
      <c r="BT280" s="34" t="s">
        <v>36</v>
      </c>
      <c r="BU280" s="34" t="s">
        <v>36</v>
      </c>
      <c r="BV280" s="34" t="s">
        <v>36</v>
      </c>
      <c r="BW280" s="34" t="s">
        <v>36</v>
      </c>
      <c r="BX280" s="34" t="s">
        <v>36</v>
      </c>
      <c r="BY280" s="25" t="s">
        <v>36</v>
      </c>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166" customFormat="true" ht="15" customHeight="true" x14ac:dyDescent="0.2">
      <c r="B281" s="160"/>
      <c r="Z281" s="343"/>
      <c r="AA281" s="343"/>
      <c r="AB281" s="343"/>
      <c r="AC281" s="343"/>
      <c r="AD281" s="343"/>
      <c r="AE281" s="343"/>
      <c r="AF281" s="343"/>
      <c r="AG281" s="343"/>
      <c r="AH281" s="343"/>
      <c r="AI281" s="343"/>
      <c r="AJ281" s="343"/>
      <c r="AK281" s="343"/>
      <c r="AL281" s="343"/>
      <c r="AM281" s="343"/>
      <c r="AN281" s="343"/>
      <c r="AO281" s="343"/>
      <c r="AP281" s="343"/>
      <c r="AQ281" s="343"/>
      <c r="AR281" s="343"/>
      <c r="AS281" s="343"/>
      <c r="AT281" s="343"/>
      <c r="AU281" s="343"/>
      <c r="AV281" s="343"/>
      <c r="AW281" s="343"/>
      <c r="AX281" s="343"/>
      <c r="AY281" s="343"/>
      <c r="AZ281" s="343"/>
      <c r="BA281" s="1039"/>
      <c r="BB281" s="583" t="s">
        <v>83</v>
      </c>
      <c r="BC281" s="41" t="s">
        <v>36</v>
      </c>
      <c r="BD281" s="34" t="s">
        <v>36</v>
      </c>
      <c r="BE281" s="34" t="s">
        <v>36</v>
      </c>
      <c r="BF281" s="34" t="s">
        <v>36</v>
      </c>
      <c r="BG281" s="29" t="s">
        <v>36</v>
      </c>
      <c r="BH281" s="41" t="s">
        <v>36</v>
      </c>
      <c r="BI281" s="34" t="s">
        <v>36</v>
      </c>
      <c r="BJ281" s="34" t="s">
        <v>36</v>
      </c>
      <c r="BK281" s="34" t="s">
        <v>36</v>
      </c>
      <c r="BL281" s="29" t="s">
        <v>36</v>
      </c>
      <c r="BM281" s="41" t="s">
        <v>36</v>
      </c>
      <c r="BN281" s="34" t="s">
        <v>36</v>
      </c>
      <c r="BO281" s="34" t="s">
        <v>36</v>
      </c>
      <c r="BP281" s="34" t="s">
        <v>36</v>
      </c>
      <c r="BQ281" s="29" t="s">
        <v>36</v>
      </c>
      <c r="BR281" s="41" t="s">
        <v>36</v>
      </c>
      <c r="BS281" s="34" t="s">
        <v>36</v>
      </c>
      <c r="BT281" s="34" t="s">
        <v>36</v>
      </c>
      <c r="BU281" s="34" t="s">
        <v>36</v>
      </c>
      <c r="BV281" s="34" t="s">
        <v>36</v>
      </c>
      <c r="BW281" s="34" t="s">
        <v>36</v>
      </c>
      <c r="BX281" s="34" t="s">
        <v>36</v>
      </c>
      <c r="BY281" s="25" t="s">
        <v>36</v>
      </c>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166" customFormat="true" ht="15" customHeight="true" x14ac:dyDescent="0.2">
      <c r="B282" s="160"/>
      <c r="Z282" s="343"/>
      <c r="AA282" s="343"/>
      <c r="AB282" s="343"/>
      <c r="AC282" s="343"/>
      <c r="AD282" s="343"/>
      <c r="AE282" s="343"/>
      <c r="AF282" s="343"/>
      <c r="AG282" s="343"/>
      <c r="AH282" s="343"/>
      <c r="AI282" s="343"/>
      <c r="AJ282" s="343"/>
      <c r="AK282" s="343"/>
      <c r="AL282" s="343"/>
      <c r="AM282" s="343"/>
      <c r="AN282" s="343"/>
      <c r="AO282" s="343"/>
      <c r="AP282" s="343"/>
      <c r="AQ282" s="343"/>
      <c r="AR282" s="343"/>
      <c r="AS282" s="343"/>
      <c r="AT282" s="343"/>
      <c r="AU282" s="343"/>
      <c r="AV282" s="343"/>
      <c r="AW282" s="343"/>
      <c r="AX282" s="343"/>
      <c r="AY282" s="343"/>
      <c r="AZ282" s="343"/>
      <c r="BA282" s="1039"/>
      <c r="BB282" s="583" t="s">
        <v>84</v>
      </c>
      <c r="BC282" s="41" t="s">
        <v>36</v>
      </c>
      <c r="BD282" s="34" t="s">
        <v>36</v>
      </c>
      <c r="BE282" s="34" t="s">
        <v>36</v>
      </c>
      <c r="BF282" s="34" t="s">
        <v>36</v>
      </c>
      <c r="BG282" s="29" t="s">
        <v>36</v>
      </c>
      <c r="BH282" s="41" t="s">
        <v>36</v>
      </c>
      <c r="BI282" s="34" t="s">
        <v>36</v>
      </c>
      <c r="BJ282" s="34" t="s">
        <v>36</v>
      </c>
      <c r="BK282" s="34" t="s">
        <v>36</v>
      </c>
      <c r="BL282" s="29" t="s">
        <v>36</v>
      </c>
      <c r="BM282" s="41" t="s">
        <v>36</v>
      </c>
      <c r="BN282" s="34" t="s">
        <v>36</v>
      </c>
      <c r="BO282" s="34" t="s">
        <v>36</v>
      </c>
      <c r="BP282" s="34" t="s">
        <v>36</v>
      </c>
      <c r="BQ282" s="29" t="s">
        <v>36</v>
      </c>
      <c r="BR282" s="41" t="s">
        <v>36</v>
      </c>
      <c r="BS282" s="34" t="s">
        <v>36</v>
      </c>
      <c r="BT282" s="34" t="s">
        <v>36</v>
      </c>
      <c r="BU282" s="34" t="s">
        <v>36</v>
      </c>
      <c r="BV282" s="34" t="s">
        <v>36</v>
      </c>
      <c r="BW282" s="34" t="s">
        <v>36</v>
      </c>
      <c r="BX282" s="34" t="s">
        <v>36</v>
      </c>
      <c r="BY282" s="25" t="s">
        <v>36</v>
      </c>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166" customFormat="true" ht="15" customHeight="true" x14ac:dyDescent="0.2">
      <c r="B283" s="160"/>
      <c r="Z283" s="343"/>
      <c r="AA283" s="343"/>
      <c r="AB283" s="343"/>
      <c r="AC283" s="343"/>
      <c r="AD283" s="343"/>
      <c r="AE283" s="343"/>
      <c r="AF283" s="343"/>
      <c r="AG283" s="343"/>
      <c r="AH283" s="343"/>
      <c r="AI283" s="343"/>
      <c r="AJ283" s="343"/>
      <c r="AK283" s="343"/>
      <c r="AL283" s="343"/>
      <c r="AM283" s="343"/>
      <c r="AN283" s="343"/>
      <c r="AO283" s="343"/>
      <c r="AP283" s="343"/>
      <c r="AQ283" s="343"/>
      <c r="AR283" s="343"/>
      <c r="AS283" s="343"/>
      <c r="AT283" s="343"/>
      <c r="AU283" s="343"/>
      <c r="AV283" s="343"/>
      <c r="AW283" s="343"/>
      <c r="AX283" s="343"/>
      <c r="AY283" s="343"/>
      <c r="AZ283" s="343"/>
      <c r="BA283" s="1039"/>
      <c r="BB283" s="583" t="s">
        <v>85</v>
      </c>
      <c r="BC283" s="41" t="s">
        <v>36</v>
      </c>
      <c r="BD283" s="34" t="s">
        <v>36</v>
      </c>
      <c r="BE283" s="34" t="s">
        <v>36</v>
      </c>
      <c r="BF283" s="34" t="s">
        <v>36</v>
      </c>
      <c r="BG283" s="29" t="s">
        <v>36</v>
      </c>
      <c r="BH283" s="41" t="s">
        <v>36</v>
      </c>
      <c r="BI283" s="34" t="s">
        <v>36</v>
      </c>
      <c r="BJ283" s="34" t="s">
        <v>36</v>
      </c>
      <c r="BK283" s="34" t="s">
        <v>36</v>
      </c>
      <c r="BL283" s="29" t="s">
        <v>36</v>
      </c>
      <c r="BM283" s="41" t="s">
        <v>36</v>
      </c>
      <c r="BN283" s="34" t="s">
        <v>36</v>
      </c>
      <c r="BO283" s="34" t="s">
        <v>36</v>
      </c>
      <c r="BP283" s="34" t="s">
        <v>36</v>
      </c>
      <c r="BQ283" s="29" t="s">
        <v>36</v>
      </c>
      <c r="BR283" s="41" t="s">
        <v>36</v>
      </c>
      <c r="BS283" s="34" t="s">
        <v>36</v>
      </c>
      <c r="BT283" s="34" t="s">
        <v>36</v>
      </c>
      <c r="BU283" s="34" t="s">
        <v>36</v>
      </c>
      <c r="BV283" s="34" t="s">
        <v>36</v>
      </c>
      <c r="BW283" s="34" t="s">
        <v>36</v>
      </c>
      <c r="BX283" s="34" t="s">
        <v>36</v>
      </c>
      <c r="BY283" s="25" t="s">
        <v>36</v>
      </c>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166" customFormat="true" ht="15" customHeight="true" x14ac:dyDescent="0.2">
      <c r="B284" s="160"/>
      <c r="Z284" s="343"/>
      <c r="AA284" s="343"/>
      <c r="AB284" s="343"/>
      <c r="AC284" s="343"/>
      <c r="AD284" s="343"/>
      <c r="AE284" s="343"/>
      <c r="AF284" s="343"/>
      <c r="AG284" s="343"/>
      <c r="AH284" s="343"/>
      <c r="AI284" s="343"/>
      <c r="AJ284" s="343"/>
      <c r="AK284" s="343"/>
      <c r="AL284" s="343"/>
      <c r="AM284" s="343"/>
      <c r="AN284" s="343"/>
      <c r="AO284" s="343"/>
      <c r="AP284" s="343"/>
      <c r="AQ284" s="343"/>
      <c r="AR284" s="343"/>
      <c r="AS284" s="343"/>
      <c r="AT284" s="343"/>
      <c r="AU284" s="343"/>
      <c r="AV284" s="343"/>
      <c r="AW284" s="343"/>
      <c r="AX284" s="343"/>
      <c r="AY284" s="343"/>
      <c r="AZ284" s="343"/>
      <c r="BA284" s="1040"/>
      <c r="BB284" s="584" t="s">
        <v>115</v>
      </c>
      <c r="BC284" s="40" t="s">
        <v>36</v>
      </c>
      <c r="BD284" s="36" t="s">
        <v>36</v>
      </c>
      <c r="BE284" s="36" t="s">
        <v>36</v>
      </c>
      <c r="BF284" s="36" t="s">
        <v>36</v>
      </c>
      <c r="BG284" s="31" t="s">
        <v>36</v>
      </c>
      <c r="BH284" s="40" t="s">
        <v>36</v>
      </c>
      <c r="BI284" s="36" t="s">
        <v>36</v>
      </c>
      <c r="BJ284" s="36" t="s">
        <v>36</v>
      </c>
      <c r="BK284" s="36" t="s">
        <v>36</v>
      </c>
      <c r="BL284" s="31" t="s">
        <v>36</v>
      </c>
      <c r="BM284" s="40" t="s">
        <v>36</v>
      </c>
      <c r="BN284" s="36" t="s">
        <v>36</v>
      </c>
      <c r="BO284" s="36" t="s">
        <v>36</v>
      </c>
      <c r="BP284" s="36" t="s">
        <v>36</v>
      </c>
      <c r="BQ284" s="31" t="s">
        <v>36</v>
      </c>
      <c r="BR284" s="40" t="s">
        <v>36</v>
      </c>
      <c r="BS284" s="36" t="s">
        <v>36</v>
      </c>
      <c r="BT284" s="36" t="s">
        <v>36</v>
      </c>
      <c r="BU284" s="36" t="s">
        <v>36</v>
      </c>
      <c r="BV284" s="36" t="s">
        <v>36</v>
      </c>
      <c r="BW284" s="36" t="s">
        <v>36</v>
      </c>
      <c r="BX284" s="36" t="s">
        <v>36</v>
      </c>
      <c r="BY284" s="26" t="s">
        <v>36</v>
      </c>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166" customFormat="true" ht="15" customHeight="true" x14ac:dyDescent="0.2">
      <c r="B285" s="160"/>
      <c r="Z285" s="343"/>
      <c r="AA285" s="343"/>
      <c r="AB285" s="343"/>
      <c r="AC285" s="343"/>
      <c r="AD285" s="343"/>
      <c r="AE285" s="343"/>
      <c r="AF285" s="343"/>
      <c r="AG285" s="343"/>
      <c r="AH285" s="343"/>
      <c r="AI285" s="343"/>
      <c r="AJ285" s="343"/>
      <c r="AK285" s="343"/>
      <c r="AL285" s="343"/>
      <c r="AM285" s="343"/>
      <c r="AN285" s="343"/>
      <c r="AO285" s="343"/>
      <c r="AP285" s="343"/>
      <c r="AQ285" s="343"/>
      <c r="AR285" s="343"/>
      <c r="AS285" s="343"/>
      <c r="AT285" s="343"/>
      <c r="AU285" s="343"/>
      <c r="AV285" s="343"/>
      <c r="AW285" s="343"/>
      <c r="AX285" s="343"/>
      <c r="AY285" s="343"/>
      <c r="AZ285" s="343"/>
      <c r="BA285" s="304"/>
      <c r="BB285" s="302"/>
      <c r="BC285" s="302"/>
      <c r="BD285" s="302"/>
      <c r="BE285" s="302"/>
      <c r="BF285" s="302"/>
      <c r="BG285" s="302"/>
      <c r="BH285" s="302"/>
      <c r="BI285" s="302"/>
      <c r="BJ285" s="302"/>
      <c r="BK285" s="302"/>
      <c r="BL285" s="302"/>
      <c r="BM285" s="302"/>
      <c r="BN285" s="302"/>
      <c r="BO285" s="302"/>
      <c r="BP285" s="302"/>
      <c r="BQ285" s="302"/>
      <c r="BR285" s="302"/>
      <c r="BS285" s="302"/>
      <c r="BT285" s="302"/>
      <c r="BU285" s="302"/>
      <c r="BV285" s="302"/>
      <c r="BW285" s="302"/>
      <c r="BX285" s="302"/>
      <c r="BY285" s="304"/>
      <c r="BZ285" s="342"/>
      <c r="CA285" s="342"/>
      <c r="CB285" s="342"/>
      <c r="CC285" s="342"/>
      <c r="CD285" s="342"/>
      <c r="CE285" s="342"/>
      <c r="CF285" s="342"/>
      <c r="CG285" s="342"/>
      <c r="CH285" s="342"/>
      <c r="CI285" s="342"/>
      <c r="CJ285" s="342"/>
      <c r="CK285" s="342"/>
      <c r="CL285" s="342"/>
      <c r="CM285" s="342"/>
      <c r="CN285" s="342"/>
      <c r="CO285" s="342"/>
      <c r="CP285" s="342"/>
      <c r="CQ285" s="342"/>
      <c r="CR285" s="342"/>
      <c r="CS285" s="342"/>
      <c r="CT285" s="342"/>
      <c r="CU285" s="342"/>
      <c r="CV285" s="342"/>
      <c r="CW285" s="342"/>
      <c r="CX285" s="342"/>
      <c r="CY285" s="342"/>
      <c r="CZ285" s="342"/>
    </row>
    <row r="286" s="166" customFormat="true" ht="15" customHeight="true" x14ac:dyDescent="0.2">
      <c r="B286" s="160"/>
      <c r="Z286" s="343"/>
      <c r="AA286" s="343"/>
      <c r="AB286" s="343"/>
      <c r="AC286" s="343"/>
      <c r="AD286" s="343"/>
      <c r="AE286" s="343"/>
      <c r="AF286" s="343"/>
      <c r="AG286" s="343"/>
      <c r="AH286" s="343"/>
      <c r="AI286" s="343"/>
      <c r="AJ286" s="343"/>
      <c r="AK286" s="343"/>
      <c r="AL286" s="343"/>
      <c r="AM286" s="343"/>
      <c r="AN286" s="343"/>
      <c r="AO286" s="343"/>
      <c r="AP286" s="343"/>
      <c r="AQ286" s="343"/>
      <c r="AR286" s="343"/>
      <c r="AS286" s="343"/>
      <c r="AT286" s="343"/>
      <c r="AU286" s="343"/>
      <c r="AV286" s="343"/>
      <c r="AW286" s="343"/>
      <c r="AX286" s="343"/>
      <c r="AY286" s="343"/>
      <c r="AZ286" s="343"/>
      <c r="BA286" s="304"/>
      <c r="BB286" s="302"/>
      <c r="BC286" s="302"/>
      <c r="BD286" s="302"/>
      <c r="BE286" s="302"/>
      <c r="BF286" s="302"/>
      <c r="BG286" s="302"/>
      <c r="BH286" s="302"/>
      <c r="BI286" s="302"/>
      <c r="BJ286" s="302"/>
      <c r="BK286" s="302"/>
      <c r="BL286" s="302"/>
      <c r="BM286" s="302"/>
      <c r="BN286" s="302"/>
      <c r="BO286" s="302"/>
      <c r="BP286" s="302"/>
      <c r="BQ286" s="302"/>
      <c r="BR286" s="302"/>
      <c r="BS286" s="302"/>
      <c r="BT286" s="302"/>
      <c r="BU286" s="302"/>
      <c r="BV286" s="302"/>
      <c r="BW286" s="302"/>
      <c r="BX286" s="302"/>
      <c r="BY286" s="304"/>
      <c r="BZ286" s="342"/>
      <c r="CA286" s="342"/>
      <c r="CB286" s="342"/>
      <c r="CC286" s="342"/>
      <c r="CD286" s="342"/>
      <c r="CE286" s="342"/>
      <c r="CF286" s="342"/>
      <c r="CG286" s="342"/>
      <c r="CH286" s="342"/>
      <c r="CI286" s="342"/>
      <c r="CJ286" s="342"/>
      <c r="CK286" s="342"/>
      <c r="CL286" s="342"/>
      <c r="CM286" s="342"/>
      <c r="CN286" s="342"/>
      <c r="CO286" s="342"/>
      <c r="CP286" s="342"/>
      <c r="CQ286" s="342"/>
      <c r="CR286" s="342"/>
      <c r="CS286" s="342"/>
      <c r="CT286" s="342"/>
      <c r="CU286" s="342"/>
      <c r="CV286" s="342"/>
      <c r="CW286" s="342"/>
      <c r="CX286" s="342"/>
      <c r="CY286" s="342"/>
      <c r="CZ286" s="342"/>
    </row>
    <row r="287" s="166" customFormat="true" ht="15" customHeight="true" x14ac:dyDescent="0.2">
      <c r="B287" s="160"/>
      <c r="Z287" s="343"/>
      <c r="AA287" s="343"/>
      <c r="AB287" s="343"/>
      <c r="AC287" s="343"/>
      <c r="AD287" s="343"/>
      <c r="AE287" s="343"/>
      <c r="AF287" s="343"/>
      <c r="AG287" s="343"/>
      <c r="AH287" s="343"/>
      <c r="AI287" s="343"/>
      <c r="AJ287" s="343"/>
      <c r="AK287" s="343"/>
      <c r="AL287" s="343"/>
      <c r="AM287" s="343"/>
      <c r="AN287" s="343"/>
      <c r="AO287" s="343"/>
      <c r="AP287" s="343"/>
      <c r="AQ287" s="343"/>
      <c r="AR287" s="343"/>
      <c r="AS287" s="343"/>
      <c r="AT287" s="343"/>
      <c r="AU287" s="343"/>
      <c r="AV287" s="343"/>
      <c r="AW287" s="343"/>
      <c r="AX287" s="343"/>
      <c r="AY287" s="343"/>
      <c r="AZ287" s="343"/>
      <c r="BA287" s="304"/>
      <c r="BB287" s="302"/>
      <c r="BC287" s="302"/>
      <c r="BD287" s="302"/>
      <c r="BE287" s="302"/>
      <c r="BF287" s="302"/>
      <c r="BG287" s="302"/>
      <c r="BH287" s="302"/>
      <c r="BI287" s="302"/>
      <c r="BJ287" s="302"/>
      <c r="BK287" s="302"/>
      <c r="BL287" s="302"/>
      <c r="BM287" s="302"/>
      <c r="BN287" s="302"/>
      <c r="BO287" s="302"/>
      <c r="BP287" s="302"/>
      <c r="BQ287" s="302"/>
      <c r="BR287" s="302"/>
      <c r="BS287" s="302"/>
      <c r="BT287" s="302"/>
      <c r="BU287" s="302"/>
      <c r="BV287" s="302"/>
      <c r="BW287" s="302"/>
      <c r="BX287" s="302"/>
      <c r="BY287" s="304"/>
      <c r="BZ287" s="342"/>
      <c r="CA287" s="342"/>
      <c r="CB287" s="342"/>
      <c r="CC287" s="342"/>
      <c r="CD287" s="342"/>
      <c r="CE287" s="342"/>
      <c r="CF287" s="342"/>
      <c r="CG287" s="342"/>
      <c r="CH287" s="342"/>
      <c r="CI287" s="342"/>
      <c r="CJ287" s="342"/>
      <c r="CK287" s="342"/>
      <c r="CL287" s="342"/>
      <c r="CM287" s="342"/>
      <c r="CN287" s="342"/>
      <c r="CO287" s="342"/>
      <c r="CP287" s="342"/>
      <c r="CQ287" s="342"/>
      <c r="CR287" s="342"/>
      <c r="CS287" s="342"/>
      <c r="CT287" s="342"/>
      <c r="CU287" s="342"/>
      <c r="CV287" s="342"/>
      <c r="CW287" s="342"/>
      <c r="CX287" s="342"/>
      <c r="CY287" s="342"/>
      <c r="CZ287" s="342"/>
    </row>
    <row r="288" s="166" customFormat="true" ht="15" customHeight="true" x14ac:dyDescent="0.2">
      <c r="B288" s="160"/>
      <c r="Z288" s="343"/>
      <c r="AA288" s="343"/>
      <c r="AB288" s="343"/>
      <c r="AC288" s="343"/>
      <c r="AD288" s="343"/>
      <c r="AE288" s="343"/>
      <c r="AF288" s="343"/>
      <c r="AG288" s="343"/>
      <c r="AH288" s="343"/>
      <c r="AI288" s="343"/>
      <c r="AJ288" s="343"/>
      <c r="AK288" s="343"/>
      <c r="AL288" s="343"/>
      <c r="AM288" s="343"/>
      <c r="AN288" s="343"/>
      <c r="AO288" s="343"/>
      <c r="AP288" s="343"/>
      <c r="AQ288" s="343"/>
      <c r="AR288" s="343"/>
      <c r="AS288" s="343"/>
      <c r="AT288" s="343"/>
      <c r="AU288" s="343"/>
      <c r="AV288" s="343"/>
      <c r="AW288" s="343"/>
      <c r="AX288" s="343"/>
      <c r="AY288" s="343"/>
      <c r="AZ288" s="343"/>
      <c r="BA288" s="304"/>
      <c r="BB288" s="302"/>
      <c r="BC288" s="302"/>
      <c r="BD288" s="302"/>
      <c r="BE288" s="302"/>
      <c r="BF288" s="302"/>
      <c r="BG288" s="302"/>
      <c r="BH288" s="302"/>
      <c r="BI288" s="302"/>
      <c r="BJ288" s="302"/>
      <c r="BK288" s="302"/>
      <c r="BL288" s="302"/>
      <c r="BM288" s="302"/>
      <c r="BN288" s="302"/>
      <c r="BO288" s="302"/>
      <c r="BP288" s="302"/>
      <c r="BQ288" s="302"/>
      <c r="BR288" s="302"/>
      <c r="BS288" s="302"/>
      <c r="BT288" s="302"/>
      <c r="BU288" s="302"/>
      <c r="BV288" s="302"/>
      <c r="BW288" s="302"/>
      <c r="BX288" s="302"/>
      <c r="BY288" s="304"/>
      <c r="BZ288" s="342"/>
      <c r="CA288" s="342"/>
      <c r="CB288" s="342"/>
      <c r="CC288" s="342"/>
      <c r="CD288" s="342"/>
      <c r="CE288" s="342"/>
      <c r="CF288" s="342"/>
      <c r="CG288" s="342"/>
      <c r="CH288" s="342"/>
      <c r="CI288" s="342"/>
      <c r="CJ288" s="342"/>
      <c r="CK288" s="342"/>
      <c r="CL288" s="342"/>
      <c r="CM288" s="342"/>
      <c r="CN288" s="342"/>
      <c r="CO288" s="342"/>
      <c r="CP288" s="342"/>
      <c r="CQ288" s="342"/>
      <c r="CR288" s="342"/>
      <c r="CS288" s="342"/>
      <c r="CT288" s="342"/>
      <c r="CU288" s="342"/>
      <c r="CV288" s="342"/>
      <c r="CW288" s="342"/>
      <c r="CX288" s="342"/>
      <c r="CY288" s="342"/>
      <c r="CZ288" s="342"/>
    </row>
    <row r="289" s="166" customFormat="true" ht="15" customHeight="true" x14ac:dyDescent="0.2">
      <c r="A289" s="524"/>
      <c r="B289" s="523"/>
      <c r="C289" s="524"/>
      <c r="Z289" s="343"/>
      <c r="AA289" s="343"/>
      <c r="AB289" s="343"/>
      <c r="AC289" s="343"/>
      <c r="AD289" s="343"/>
      <c r="AE289" s="343"/>
      <c r="AF289" s="343"/>
      <c r="AG289" s="343"/>
      <c r="AH289" s="343"/>
      <c r="AI289" s="343"/>
      <c r="AJ289" s="343"/>
      <c r="AK289" s="343"/>
      <c r="AL289" s="343"/>
      <c r="AM289" s="343"/>
      <c r="AN289" s="343"/>
      <c r="AO289" s="343"/>
      <c r="AP289" s="343"/>
      <c r="AQ289" s="343"/>
      <c r="AR289" s="343"/>
      <c r="AS289" s="343"/>
      <c r="AT289" s="343"/>
      <c r="AU289" s="343"/>
      <c r="AV289" s="343"/>
      <c r="AW289" s="343"/>
      <c r="AX289" s="343"/>
      <c r="AY289" s="343"/>
      <c r="AZ289" s="343"/>
      <c r="BA289" s="304"/>
      <c r="BB289" s="302"/>
      <c r="BC289" s="302"/>
      <c r="BD289" s="302"/>
      <c r="BE289" s="302"/>
      <c r="BF289" s="302"/>
      <c r="BG289" s="302"/>
      <c r="BH289" s="302"/>
      <c r="BI289" s="302"/>
      <c r="BJ289" s="302"/>
      <c r="BK289" s="302"/>
      <c r="BL289" s="302"/>
      <c r="BM289" s="302"/>
      <c r="BN289" s="302"/>
      <c r="BO289" s="302"/>
      <c r="BP289" s="302"/>
      <c r="BQ289" s="302"/>
      <c r="BR289" s="302"/>
      <c r="BS289" s="302"/>
      <c r="BT289" s="302"/>
      <c r="BU289" s="302"/>
      <c r="BV289" s="302"/>
      <c r="BW289" s="302"/>
      <c r="BX289" s="302"/>
      <c r="BY289" s="304"/>
      <c r="BZ289" s="342"/>
      <c r="CA289" s="342"/>
      <c r="CB289" s="342"/>
      <c r="CC289" s="342"/>
      <c r="CD289" s="342"/>
      <c r="CE289" s="342"/>
      <c r="CF289" s="342"/>
      <c r="CG289" s="342"/>
      <c r="CH289" s="342"/>
      <c r="CI289" s="342"/>
      <c r="CJ289" s="342"/>
      <c r="CK289" s="342"/>
      <c r="CL289" s="342"/>
      <c r="CM289" s="342"/>
      <c r="CN289" s="342"/>
      <c r="CO289" s="342"/>
      <c r="CP289" s="342"/>
      <c r="CQ289" s="342"/>
      <c r="CR289" s="342"/>
      <c r="CS289" s="342"/>
      <c r="CT289" s="342"/>
      <c r="CU289" s="342"/>
      <c r="CV289" s="342"/>
      <c r="CW289" s="342"/>
      <c r="CX289" s="342"/>
      <c r="CY289" s="342"/>
      <c r="CZ289" s="342"/>
    </row>
    <row r="290" s="166" customFormat="true" ht="15" customHeight="true" x14ac:dyDescent="0.2">
      <c r="A290" s="163"/>
      <c r="B290" s="162"/>
      <c r="C290" s="159"/>
      <c r="Z290" s="343"/>
      <c r="AA290" s="343"/>
      <c r="AB290" s="343"/>
      <c r="AC290" s="343"/>
      <c r="AD290" s="343"/>
      <c r="AE290" s="343"/>
      <c r="AF290" s="343"/>
      <c r="AG290" s="343"/>
      <c r="AH290" s="343"/>
      <c r="AI290" s="343"/>
      <c r="AJ290" s="343"/>
      <c r="AK290" s="343"/>
      <c r="AL290" s="343"/>
      <c r="AM290" s="343"/>
      <c r="AN290" s="343"/>
      <c r="AO290" s="343"/>
      <c r="AP290" s="343"/>
      <c r="AQ290" s="343"/>
      <c r="AR290" s="343"/>
      <c r="AS290" s="343"/>
      <c r="AT290" s="343"/>
      <c r="AU290" s="343"/>
      <c r="AV290" s="343"/>
      <c r="AW290" s="343"/>
      <c r="AX290" s="343"/>
      <c r="AY290" s="343"/>
      <c r="AZ290" s="343"/>
      <c r="BA290" s="304"/>
      <c r="BB290" s="302"/>
      <c r="BC290" s="302"/>
      <c r="BD290" s="302"/>
      <c r="BE290" s="302"/>
      <c r="BF290" s="302"/>
      <c r="BG290" s="302"/>
      <c r="BH290" s="302"/>
      <c r="BI290" s="302"/>
      <c r="BJ290" s="302"/>
      <c r="BK290" s="302"/>
      <c r="BL290" s="302"/>
      <c r="BM290" s="302"/>
      <c r="BN290" s="302"/>
      <c r="BO290" s="302"/>
      <c r="BP290" s="302"/>
      <c r="BQ290" s="302"/>
      <c r="BR290" s="302"/>
      <c r="BS290" s="302"/>
      <c r="BT290" s="302"/>
      <c r="BU290" s="302"/>
      <c r="BV290" s="302"/>
      <c r="BW290" s="302"/>
      <c r="BX290" s="302"/>
      <c r="BY290" s="304"/>
      <c r="BZ290" s="342"/>
      <c r="CA290" s="342"/>
      <c r="CB290" s="342"/>
      <c r="CC290" s="342"/>
      <c r="CD290" s="342"/>
      <c r="CE290" s="342"/>
      <c r="CF290" s="342"/>
      <c r="CG290" s="342"/>
      <c r="CH290" s="342"/>
      <c r="CI290" s="342"/>
      <c r="CJ290" s="342"/>
      <c r="CK290" s="342"/>
      <c r="CL290" s="342"/>
      <c r="CM290" s="342"/>
      <c r="CN290" s="342"/>
      <c r="CO290" s="342"/>
      <c r="CP290" s="342"/>
      <c r="CQ290" s="342"/>
      <c r="CR290" s="342"/>
      <c r="CS290" s="342"/>
      <c r="CT290" s="342"/>
      <c r="CU290" s="342"/>
      <c r="CV290" s="342"/>
      <c r="CW290" s="342"/>
      <c r="CX290" s="342"/>
      <c r="CY290" s="342"/>
      <c r="CZ290" s="342"/>
    </row>
    <row r="291" s="166" customFormat="true" ht="15" customHeight="true" x14ac:dyDescent="0.2">
      <c r="A291" s="163"/>
      <c r="B291" s="162"/>
      <c r="C291" s="159"/>
      <c r="Z291" s="343"/>
      <c r="AA291" s="343"/>
      <c r="AB291" s="343"/>
      <c r="AC291" s="343"/>
      <c r="AD291" s="343"/>
      <c r="AE291" s="343"/>
      <c r="AF291" s="343"/>
      <c r="AG291" s="343"/>
      <c r="AH291" s="343"/>
      <c r="AI291" s="343"/>
      <c r="AJ291" s="343"/>
      <c r="AK291" s="343"/>
      <c r="AL291" s="343"/>
      <c r="AM291" s="343"/>
      <c r="AN291" s="343"/>
      <c r="AO291" s="343"/>
      <c r="AP291" s="343"/>
      <c r="AQ291" s="343"/>
      <c r="AR291" s="343"/>
      <c r="AS291" s="343"/>
      <c r="AT291" s="343"/>
      <c r="AU291" s="343"/>
      <c r="AV291" s="343"/>
      <c r="AW291" s="343"/>
      <c r="AX291" s="343"/>
      <c r="AY291" s="343"/>
      <c r="AZ291" s="343"/>
      <c r="BA291" s="304"/>
      <c r="BB291" s="302"/>
      <c r="BC291" s="302"/>
      <c r="BD291" s="302"/>
      <c r="BE291" s="302"/>
      <c r="BF291" s="302"/>
      <c r="BG291" s="302"/>
      <c r="BH291" s="302"/>
      <c r="BI291" s="302"/>
      <c r="BJ291" s="302"/>
      <c r="BK291" s="302"/>
      <c r="BL291" s="302"/>
      <c r="BM291" s="302"/>
      <c r="BN291" s="302"/>
      <c r="BO291" s="302"/>
      <c r="BP291" s="302"/>
      <c r="BQ291" s="302"/>
      <c r="BR291" s="302"/>
      <c r="BS291" s="302"/>
      <c r="BT291" s="302"/>
      <c r="BU291" s="302"/>
      <c r="BV291" s="302"/>
      <c r="BW291" s="302"/>
      <c r="BX291" s="302"/>
      <c r="BY291" s="304"/>
      <c r="BZ291" s="342"/>
      <c r="CA291" s="342"/>
      <c r="CB291" s="342"/>
      <c r="CC291" s="342"/>
      <c r="CD291" s="342"/>
      <c r="CE291" s="342"/>
      <c r="CF291" s="342"/>
      <c r="CG291" s="342"/>
      <c r="CH291" s="342"/>
      <c r="CI291" s="342"/>
      <c r="CJ291" s="342"/>
      <c r="CK291" s="342"/>
      <c r="CL291" s="342"/>
      <c r="CM291" s="342"/>
      <c r="CN291" s="342"/>
      <c r="CO291" s="342"/>
      <c r="CP291" s="342"/>
      <c r="CQ291" s="342"/>
      <c r="CR291" s="342"/>
      <c r="CS291" s="342"/>
      <c r="CT291" s="342"/>
      <c r="CU291" s="342"/>
      <c r="CV291" s="342"/>
      <c r="CW291" s="342"/>
      <c r="CX291" s="342"/>
      <c r="CY291" s="342"/>
      <c r="CZ291" s="342"/>
    </row>
    <row r="292" s="166" customFormat="true" ht="15" customHeight="true" x14ac:dyDescent="0.2">
      <c r="A292" s="163"/>
      <c r="B292" s="162"/>
      <c r="C292" s="159"/>
      <c r="Z292" s="343"/>
      <c r="AA292" s="343"/>
      <c r="AB292" s="343"/>
      <c r="AC292" s="343"/>
      <c r="AD292" s="343"/>
      <c r="AE292" s="343"/>
      <c r="AF292" s="343"/>
      <c r="AG292" s="343"/>
      <c r="AH292" s="343"/>
      <c r="AI292" s="343"/>
      <c r="AJ292" s="343"/>
      <c r="AK292" s="343"/>
      <c r="AL292" s="343"/>
      <c r="AM292" s="343"/>
      <c r="AN292" s="343"/>
      <c r="AO292" s="343"/>
      <c r="AP292" s="343"/>
      <c r="AQ292" s="343"/>
      <c r="AR292" s="343"/>
      <c r="AS292" s="343"/>
      <c r="AT292" s="343"/>
      <c r="AU292" s="343"/>
      <c r="AV292" s="343"/>
      <c r="AW292" s="343"/>
      <c r="AX292" s="343"/>
      <c r="AY292" s="343"/>
      <c r="AZ292" s="343"/>
      <c r="BA292" s="304"/>
      <c r="BB292" s="302"/>
      <c r="BC292" s="302"/>
      <c r="BD292" s="302"/>
      <c r="BE292" s="302"/>
      <c r="BF292" s="302"/>
      <c r="BG292" s="302"/>
      <c r="BH292" s="302"/>
      <c r="BI292" s="302"/>
      <c r="BJ292" s="302"/>
      <c r="BK292" s="302"/>
      <c r="BL292" s="302"/>
      <c r="BM292" s="302"/>
      <c r="BN292" s="302"/>
      <c r="BO292" s="302"/>
      <c r="BP292" s="302"/>
      <c r="BQ292" s="302"/>
      <c r="BR292" s="302"/>
      <c r="BS292" s="302"/>
      <c r="BT292" s="302"/>
      <c r="BU292" s="302"/>
      <c r="BV292" s="302"/>
      <c r="BW292" s="302"/>
      <c r="BX292" s="302"/>
      <c r="BY292" s="304"/>
      <c r="BZ292" s="342"/>
      <c r="CA292" s="342"/>
      <c r="CB292" s="342"/>
      <c r="CC292" s="342"/>
      <c r="CD292" s="342"/>
      <c r="CE292" s="342"/>
      <c r="CF292" s="342"/>
      <c r="CG292" s="342"/>
      <c r="CH292" s="342"/>
      <c r="CI292" s="342"/>
      <c r="CJ292" s="342"/>
      <c r="CK292" s="342"/>
      <c r="CL292" s="342"/>
      <c r="CM292" s="342"/>
      <c r="CN292" s="342"/>
      <c r="CO292" s="342"/>
      <c r="CP292" s="342"/>
      <c r="CQ292" s="342"/>
      <c r="CR292" s="342"/>
      <c r="CS292" s="342"/>
      <c r="CT292" s="342"/>
      <c r="CU292" s="342"/>
      <c r="CV292" s="342"/>
      <c r="CW292" s="342"/>
      <c r="CX292" s="342"/>
      <c r="CY292" s="342"/>
      <c r="CZ292" s="342"/>
    </row>
    <row r="293" s="166" customFormat="true" ht="15" customHeight="true" x14ac:dyDescent="0.2">
      <c r="A293" s="163"/>
      <c r="B293" s="162"/>
      <c r="C293" s="161"/>
      <c r="Z293" s="343"/>
      <c r="AA293" s="343"/>
      <c r="AB293" s="343"/>
      <c r="AC293" s="343"/>
      <c r="AD293" s="343"/>
      <c r="AE293" s="343"/>
      <c r="AF293" s="343"/>
      <c r="AG293" s="343"/>
      <c r="AH293" s="343"/>
      <c r="AI293" s="343"/>
      <c r="AJ293" s="343"/>
      <c r="AK293" s="343"/>
      <c r="AL293" s="343"/>
      <c r="AM293" s="343"/>
      <c r="AN293" s="343"/>
      <c r="AO293" s="343"/>
      <c r="AP293" s="343"/>
      <c r="AQ293" s="343"/>
      <c r="AR293" s="343"/>
      <c r="AS293" s="343"/>
      <c r="AT293" s="343"/>
      <c r="AU293" s="343"/>
      <c r="AV293" s="343"/>
      <c r="AW293" s="343"/>
      <c r="AX293" s="343"/>
      <c r="AY293" s="343"/>
      <c r="AZ293" s="343"/>
      <c r="BA293" s="304"/>
      <c r="BB293" s="302"/>
      <c r="BC293" s="302"/>
      <c r="BD293" s="302"/>
      <c r="BE293" s="302"/>
      <c r="BF293" s="302"/>
      <c r="BG293" s="302"/>
      <c r="BH293" s="302"/>
      <c r="BI293" s="302"/>
      <c r="BJ293" s="302"/>
      <c r="BK293" s="302"/>
      <c r="BL293" s="302"/>
      <c r="BM293" s="302"/>
      <c r="BN293" s="302"/>
      <c r="BO293" s="302"/>
      <c r="BP293" s="302"/>
      <c r="BQ293" s="302"/>
      <c r="BR293" s="302"/>
      <c r="BS293" s="302"/>
      <c r="BT293" s="302"/>
      <c r="BU293" s="302"/>
      <c r="BV293" s="302"/>
      <c r="BW293" s="302"/>
      <c r="BX293" s="302"/>
      <c r="BY293" s="304"/>
      <c r="BZ293" s="342"/>
      <c r="CA293" s="342"/>
      <c r="CB293" s="342"/>
      <c r="CC293" s="342"/>
      <c r="CD293" s="342"/>
      <c r="CE293" s="342"/>
      <c r="CF293" s="342"/>
      <c r="CG293" s="342"/>
      <c r="CH293" s="342"/>
      <c r="CI293" s="342"/>
      <c r="CJ293" s="342"/>
      <c r="CK293" s="342"/>
      <c r="CL293" s="342"/>
      <c r="CM293" s="342"/>
      <c r="CN293" s="342"/>
      <c r="CO293" s="342"/>
      <c r="CP293" s="342"/>
      <c r="CQ293" s="342"/>
      <c r="CR293" s="342"/>
      <c r="CS293" s="342"/>
      <c r="CT293" s="342"/>
      <c r="CU293" s="342"/>
      <c r="CV293" s="342"/>
      <c r="CW293" s="342"/>
      <c r="CX293" s="342"/>
      <c r="CY293" s="342"/>
      <c r="CZ293" s="342"/>
    </row>
    <row r="294" s="166" customFormat="true" ht="15" customHeight="true" x14ac:dyDescent="0.2">
      <c r="A294" s="163"/>
      <c r="B294" s="162"/>
      <c r="C294" s="161"/>
      <c r="Z294" s="343"/>
      <c r="AA294" s="343"/>
      <c r="AB294" s="343"/>
      <c r="AC294" s="343"/>
      <c r="AD294" s="343"/>
      <c r="AE294" s="343"/>
      <c r="AF294" s="343"/>
      <c r="AG294" s="343"/>
      <c r="AH294" s="343"/>
      <c r="AI294" s="343"/>
      <c r="AJ294" s="343"/>
      <c r="AK294" s="343"/>
      <c r="AL294" s="343"/>
      <c r="AM294" s="343"/>
      <c r="AN294" s="343"/>
      <c r="AO294" s="343"/>
      <c r="AP294" s="343"/>
      <c r="AQ294" s="343"/>
      <c r="AR294" s="343"/>
      <c r="AS294" s="343"/>
      <c r="AT294" s="343"/>
      <c r="AU294" s="343"/>
      <c r="AV294" s="343"/>
      <c r="AW294" s="343"/>
      <c r="AX294" s="343"/>
      <c r="AY294" s="343"/>
      <c r="AZ294" s="343"/>
      <c r="BA294" s="304"/>
      <c r="BB294" s="302"/>
      <c r="BC294" s="302"/>
      <c r="BD294" s="302"/>
      <c r="BE294" s="302"/>
      <c r="BF294" s="302"/>
      <c r="BG294" s="302"/>
      <c r="BH294" s="302"/>
      <c r="BI294" s="302"/>
      <c r="BJ294" s="302"/>
      <c r="BK294" s="302"/>
      <c r="BL294" s="302"/>
      <c r="BM294" s="302"/>
      <c r="BN294" s="302"/>
      <c r="BO294" s="302"/>
      <c r="BP294" s="302"/>
      <c r="BQ294" s="302"/>
      <c r="BR294" s="302"/>
      <c r="BS294" s="302"/>
      <c r="BT294" s="302"/>
      <c r="BU294" s="302"/>
      <c r="BV294" s="302"/>
      <c r="BW294" s="302"/>
      <c r="BX294" s="302"/>
      <c r="BY294" s="304"/>
      <c r="BZ294" s="342"/>
      <c r="CA294" s="342"/>
      <c r="CB294" s="342"/>
      <c r="CC294" s="342"/>
      <c r="CD294" s="342"/>
      <c r="CE294" s="342"/>
      <c r="CF294" s="342"/>
      <c r="CG294" s="342"/>
      <c r="CH294" s="342"/>
      <c r="CI294" s="342"/>
      <c r="CJ294" s="342"/>
      <c r="CK294" s="342"/>
      <c r="CL294" s="342"/>
      <c r="CM294" s="342"/>
      <c r="CN294" s="342"/>
      <c r="CO294" s="342"/>
      <c r="CP294" s="342"/>
      <c r="CQ294" s="342"/>
      <c r="CR294" s="342"/>
      <c r="CS294" s="342"/>
      <c r="CT294" s="342"/>
      <c r="CU294" s="342"/>
      <c r="CV294" s="342"/>
      <c r="CW294" s="342"/>
      <c r="CX294" s="342"/>
      <c r="CY294" s="342"/>
      <c r="CZ294" s="342"/>
    </row>
    <row r="295" s="166" customFormat="true" ht="15" customHeight="true" x14ac:dyDescent="0.2">
      <c r="A295" s="163"/>
      <c r="B295" s="162"/>
      <c r="C295" s="161"/>
      <c r="Z295" s="343"/>
      <c r="AA295" s="343"/>
      <c r="AB295" s="343"/>
      <c r="AC295" s="343"/>
      <c r="AD295" s="343"/>
      <c r="AE295" s="343"/>
      <c r="AF295" s="343"/>
      <c r="AG295" s="343"/>
      <c r="AH295" s="343"/>
      <c r="AI295" s="343"/>
      <c r="AJ295" s="343"/>
      <c r="AK295" s="343"/>
      <c r="AL295" s="343"/>
      <c r="AM295" s="343"/>
      <c r="AN295" s="343"/>
      <c r="AO295" s="343"/>
      <c r="AP295" s="343"/>
      <c r="AQ295" s="343"/>
      <c r="AR295" s="343"/>
      <c r="AS295" s="343"/>
      <c r="AT295" s="343"/>
      <c r="AU295" s="343"/>
      <c r="AV295" s="343"/>
      <c r="AW295" s="343"/>
      <c r="AX295" s="343"/>
      <c r="AY295" s="343"/>
      <c r="AZ295" s="343"/>
      <c r="BA295" s="304"/>
      <c r="BB295" s="302"/>
      <c r="BC295" s="302"/>
      <c r="BD295" s="302"/>
      <c r="BE295" s="302"/>
      <c r="BF295" s="302"/>
      <c r="BG295" s="302"/>
      <c r="BH295" s="302"/>
      <c r="BI295" s="302"/>
      <c r="BJ295" s="302"/>
      <c r="BK295" s="302"/>
      <c r="BL295" s="302"/>
      <c r="BM295" s="302"/>
      <c r="BN295" s="302"/>
      <c r="BO295" s="302"/>
      <c r="BP295" s="302"/>
      <c r="BQ295" s="302"/>
      <c r="BR295" s="302"/>
      <c r="BS295" s="302"/>
      <c r="BT295" s="302"/>
      <c r="BU295" s="302"/>
      <c r="BV295" s="302"/>
      <c r="BW295" s="302"/>
      <c r="BX295" s="302"/>
      <c r="BY295" s="304"/>
      <c r="BZ295" s="342"/>
      <c r="CA295" s="342"/>
      <c r="CB295" s="342"/>
      <c r="CC295" s="342"/>
      <c r="CD295" s="342"/>
      <c r="CE295" s="342"/>
      <c r="CF295" s="342"/>
      <c r="CG295" s="342"/>
      <c r="CH295" s="342"/>
      <c r="CI295" s="342"/>
      <c r="CJ295" s="342"/>
      <c r="CK295" s="342"/>
      <c r="CL295" s="342"/>
      <c r="CM295" s="342"/>
      <c r="CN295" s="342"/>
      <c r="CO295" s="342"/>
      <c r="CP295" s="342"/>
      <c r="CQ295" s="342"/>
      <c r="CR295" s="342"/>
      <c r="CS295" s="342"/>
      <c r="CT295" s="342"/>
      <c r="CU295" s="342"/>
      <c r="CV295" s="342"/>
      <c r="CW295" s="342"/>
      <c r="CX295" s="342"/>
      <c r="CY295" s="342"/>
      <c r="CZ295" s="342"/>
    </row>
    <row r="296" s="166" customFormat="true" ht="15" customHeight="true" x14ac:dyDescent="0.2">
      <c r="A296" s="163"/>
      <c r="B296" s="162"/>
      <c r="C296" s="161"/>
      <c r="Z296" s="343"/>
      <c r="AA296" s="343"/>
      <c r="AB296" s="343"/>
      <c r="AC296" s="343"/>
      <c r="AD296" s="343"/>
      <c r="AE296" s="343"/>
      <c r="AF296" s="343"/>
      <c r="AG296" s="343"/>
      <c r="AH296" s="343"/>
      <c r="AI296" s="343"/>
      <c r="AJ296" s="343"/>
      <c r="AK296" s="343"/>
      <c r="AL296" s="343"/>
      <c r="AM296" s="343"/>
      <c r="AN296" s="343"/>
      <c r="AO296" s="343"/>
      <c r="AP296" s="343"/>
      <c r="AQ296" s="343"/>
      <c r="AR296" s="343"/>
      <c r="AS296" s="343"/>
      <c r="AT296" s="343"/>
      <c r="AU296" s="343"/>
      <c r="AV296" s="343"/>
      <c r="AW296" s="343"/>
      <c r="AX296" s="343"/>
      <c r="AY296" s="343"/>
      <c r="AZ296" s="343"/>
      <c r="BA296" s="304"/>
      <c r="BB296" s="302"/>
      <c r="BC296" s="302"/>
      <c r="BD296" s="302"/>
      <c r="BE296" s="302"/>
      <c r="BF296" s="302"/>
      <c r="BG296" s="302"/>
      <c r="BH296" s="302"/>
      <c r="BI296" s="302"/>
      <c r="BJ296" s="302"/>
      <c r="BK296" s="302"/>
      <c r="BL296" s="302"/>
      <c r="BM296" s="302"/>
      <c r="BN296" s="302"/>
      <c r="BO296" s="302"/>
      <c r="BP296" s="302"/>
      <c r="BQ296" s="302"/>
      <c r="BR296" s="302"/>
      <c r="BS296" s="302"/>
      <c r="BT296" s="302"/>
      <c r="BU296" s="302"/>
      <c r="BV296" s="302"/>
      <c r="BW296" s="302"/>
      <c r="BX296" s="302"/>
      <c r="BY296" s="304"/>
      <c r="BZ296" s="342"/>
      <c r="CA296" s="342"/>
      <c r="CB296" s="342"/>
      <c r="CC296" s="342"/>
      <c r="CD296" s="342"/>
      <c r="CE296" s="342"/>
      <c r="CF296" s="342"/>
      <c r="CG296" s="342"/>
      <c r="CH296" s="342"/>
      <c r="CI296" s="342"/>
      <c r="CJ296" s="342"/>
      <c r="CK296" s="342"/>
      <c r="CL296" s="342"/>
      <c r="CM296" s="342"/>
      <c r="CN296" s="342"/>
      <c r="CO296" s="342"/>
      <c r="CP296" s="342"/>
      <c r="CQ296" s="342"/>
      <c r="CR296" s="342"/>
      <c r="CS296" s="342"/>
      <c r="CT296" s="342"/>
      <c r="CU296" s="342"/>
      <c r="CV296" s="342"/>
      <c r="CW296" s="342"/>
      <c r="CX296" s="342"/>
      <c r="CY296" s="342"/>
      <c r="CZ296" s="342"/>
    </row>
    <row r="297" s="166" customFormat="true" ht="15" customHeight="true" x14ac:dyDescent="0.2">
      <c r="A297" s="163"/>
      <c r="B297" s="162"/>
      <c r="C297" s="161"/>
      <c r="Z297" s="343"/>
      <c r="AA297" s="343"/>
      <c r="AB297" s="343"/>
      <c r="AC297" s="343"/>
      <c r="AD297" s="343"/>
      <c r="AE297" s="343"/>
      <c r="AF297" s="343"/>
      <c r="AG297" s="343"/>
      <c r="AH297" s="343"/>
      <c r="AI297" s="343"/>
      <c r="AJ297" s="343"/>
      <c r="AK297" s="343"/>
      <c r="AL297" s="343"/>
      <c r="AM297" s="343"/>
      <c r="AN297" s="343"/>
      <c r="AO297" s="343"/>
      <c r="AP297" s="343"/>
      <c r="AQ297" s="343"/>
      <c r="AR297" s="343"/>
      <c r="AS297" s="343"/>
      <c r="AT297" s="343"/>
      <c r="AU297" s="343"/>
      <c r="AV297" s="343"/>
      <c r="AW297" s="343"/>
      <c r="AX297" s="343"/>
      <c r="AY297" s="343"/>
      <c r="AZ297" s="343"/>
      <c r="BA297" s="304"/>
      <c r="BB297" s="302"/>
      <c r="BC297" s="302"/>
      <c r="BD297" s="302"/>
      <c r="BE297" s="302"/>
      <c r="BF297" s="302"/>
      <c r="BG297" s="302"/>
      <c r="BH297" s="302"/>
      <c r="BI297" s="302"/>
      <c r="BJ297" s="302"/>
      <c r="BK297" s="302"/>
      <c r="BL297" s="302"/>
      <c r="BM297" s="302"/>
      <c r="BN297" s="302"/>
      <c r="BO297" s="302"/>
      <c r="BP297" s="302"/>
      <c r="BQ297" s="302"/>
      <c r="BR297" s="302"/>
      <c r="BS297" s="302"/>
      <c r="BT297" s="302"/>
      <c r="BU297" s="302"/>
      <c r="BV297" s="302"/>
      <c r="BW297" s="302"/>
      <c r="BX297" s="302"/>
      <c r="BY297" s="304"/>
      <c r="BZ297" s="342"/>
      <c r="CA297" s="342"/>
      <c r="CB297" s="342"/>
      <c r="CC297" s="342"/>
      <c r="CD297" s="342"/>
      <c r="CE297" s="342"/>
      <c r="CF297" s="342"/>
      <c r="CG297" s="342"/>
      <c r="CH297" s="342"/>
      <c r="CI297" s="342"/>
      <c r="CJ297" s="342"/>
      <c r="CK297" s="342"/>
      <c r="CL297" s="342"/>
      <c r="CM297" s="342"/>
      <c r="CN297" s="342"/>
      <c r="CO297" s="342"/>
      <c r="CP297" s="342"/>
      <c r="CQ297" s="342"/>
      <c r="CR297" s="342"/>
      <c r="CS297" s="342"/>
      <c r="CT297" s="342"/>
      <c r="CU297" s="342"/>
      <c r="CV297" s="342"/>
      <c r="CW297" s="342"/>
      <c r="CX297" s="342"/>
      <c r="CY297" s="342"/>
      <c r="CZ297" s="342"/>
    </row>
    <row r="298" s="166" customFormat="true" ht="15" customHeight="true" x14ac:dyDescent="0.2">
      <c r="B298" s="160"/>
      <c r="Z298" s="343"/>
      <c r="AA298" s="343"/>
      <c r="AB298" s="343"/>
      <c r="AC298" s="343"/>
      <c r="AD298" s="343"/>
      <c r="AE298" s="343"/>
      <c r="AF298" s="343"/>
      <c r="AG298" s="343"/>
      <c r="AH298" s="343"/>
      <c r="AI298" s="343"/>
      <c r="AJ298" s="343"/>
      <c r="AK298" s="343"/>
      <c r="AL298" s="343"/>
      <c r="AM298" s="343"/>
      <c r="AN298" s="343"/>
      <c r="AO298" s="343"/>
      <c r="AP298" s="343"/>
      <c r="AQ298" s="343"/>
      <c r="AR298" s="343"/>
      <c r="AS298" s="343"/>
      <c r="AT298" s="343"/>
      <c r="AU298" s="343"/>
      <c r="AV298" s="343"/>
      <c r="AW298" s="343"/>
      <c r="AX298" s="343"/>
      <c r="AY298" s="343"/>
      <c r="AZ298" s="343"/>
      <c r="BA298" s="304"/>
      <c r="BB298" s="302"/>
      <c r="BC298" s="302"/>
      <c r="BD298" s="302"/>
      <c r="BE298" s="302"/>
      <c r="BF298" s="302"/>
      <c r="BG298" s="302"/>
      <c r="BH298" s="302"/>
      <c r="BI298" s="302"/>
      <c r="BJ298" s="302"/>
      <c r="BK298" s="302"/>
      <c r="BL298" s="302"/>
      <c r="BM298" s="302"/>
      <c r="BN298" s="302"/>
      <c r="BO298" s="302"/>
      <c r="BP298" s="302"/>
      <c r="BQ298" s="302"/>
      <c r="BR298" s="302"/>
      <c r="BS298" s="302"/>
      <c r="BT298" s="302"/>
      <c r="BU298" s="302"/>
      <c r="BV298" s="302"/>
      <c r="BW298" s="302"/>
      <c r="BX298" s="302"/>
      <c r="BY298" s="304"/>
      <c r="BZ298" s="342"/>
      <c r="CA298" s="342"/>
      <c r="CB298" s="342"/>
      <c r="CC298" s="342"/>
      <c r="CD298" s="342"/>
      <c r="CE298" s="342"/>
      <c r="CF298" s="342"/>
      <c r="CG298" s="342"/>
      <c r="CH298" s="342"/>
      <c r="CI298" s="342"/>
      <c r="CJ298" s="342"/>
      <c r="CK298" s="342"/>
      <c r="CL298" s="342"/>
      <c r="CM298" s="342"/>
      <c r="CN298" s="342"/>
      <c r="CO298" s="342"/>
      <c r="CP298" s="342"/>
      <c r="CQ298" s="342"/>
      <c r="CR298" s="342"/>
      <c r="CS298" s="342"/>
      <c r="CT298" s="342"/>
      <c r="CU298" s="342"/>
      <c r="CV298" s="342"/>
      <c r="CW298" s="342"/>
      <c r="CX298" s="342"/>
      <c r="CY298" s="342"/>
      <c r="CZ298" s="342"/>
    </row>
    <row r="299" s="166" customFormat="true" ht="15" customHeight="true" x14ac:dyDescent="0.2">
      <c r="A299" s="524"/>
      <c r="B299" s="523"/>
      <c r="C299" s="524"/>
      <c r="D299" s="524"/>
      <c r="Z299" s="343"/>
      <c r="AA299" s="343"/>
      <c r="AB299" s="343"/>
      <c r="AC299" s="343"/>
      <c r="AD299" s="343"/>
      <c r="AE299" s="343"/>
      <c r="AF299" s="343"/>
      <c r="AG299" s="343"/>
      <c r="AH299" s="343"/>
      <c r="AI299" s="343"/>
      <c r="AJ299" s="343"/>
      <c r="AK299" s="343"/>
      <c r="AL299" s="343"/>
      <c r="AM299" s="343"/>
      <c r="AN299" s="343"/>
      <c r="AO299" s="343"/>
      <c r="AP299" s="343"/>
      <c r="AQ299" s="343"/>
      <c r="AR299" s="343"/>
      <c r="AS299" s="343"/>
      <c r="AT299" s="343"/>
      <c r="AU299" s="343"/>
      <c r="AV299" s="343"/>
      <c r="AW299" s="343"/>
      <c r="AX299" s="343"/>
      <c r="AY299" s="343"/>
      <c r="AZ299" s="343"/>
      <c r="BA299" s="304"/>
      <c r="BB299" s="302"/>
      <c r="BC299" s="302"/>
      <c r="BD299" s="302"/>
      <c r="BE299" s="302"/>
      <c r="BF299" s="302"/>
      <c r="BG299" s="302"/>
      <c r="BH299" s="302"/>
      <c r="BI299" s="302"/>
      <c r="BJ299" s="302"/>
      <c r="BK299" s="302"/>
      <c r="BL299" s="302"/>
      <c r="BM299" s="302"/>
      <c r="BN299" s="302"/>
      <c r="BO299" s="302"/>
      <c r="BP299" s="302"/>
      <c r="BQ299" s="302"/>
      <c r="BR299" s="302"/>
      <c r="BS299" s="302"/>
      <c r="BT299" s="302"/>
      <c r="BU299" s="302"/>
      <c r="BV299" s="302"/>
      <c r="BW299" s="302"/>
      <c r="BX299" s="302"/>
      <c r="BY299" s="304"/>
      <c r="BZ299" s="342"/>
      <c r="CA299" s="342"/>
      <c r="CB299" s="342"/>
      <c r="CC299" s="342"/>
      <c r="CD299" s="342"/>
      <c r="CE299" s="342"/>
      <c r="CF299" s="342"/>
      <c r="CG299" s="342"/>
      <c r="CH299" s="342"/>
      <c r="CI299" s="342"/>
      <c r="CJ299" s="342"/>
      <c r="CK299" s="342"/>
      <c r="CL299" s="342"/>
      <c r="CM299" s="342"/>
      <c r="CN299" s="342"/>
      <c r="CO299" s="342"/>
      <c r="CP299" s="342"/>
      <c r="CQ299" s="342"/>
      <c r="CR299" s="342"/>
      <c r="CS299" s="342"/>
      <c r="CT299" s="342"/>
      <c r="CU299" s="342"/>
      <c r="CV299" s="342"/>
      <c r="CW299" s="342"/>
      <c r="CX299" s="342"/>
      <c r="CY299" s="342"/>
      <c r="CZ299" s="342"/>
    </row>
    <row r="300" s="166" customFormat="true" ht="15" customHeight="true" x14ac:dyDescent="0.2">
      <c r="A300" s="163"/>
      <c r="B300" s="162"/>
      <c r="C300" s="159"/>
      <c r="D300" s="159"/>
      <c r="Z300" s="343"/>
      <c r="AA300" s="343"/>
      <c r="AB300" s="343"/>
      <c r="AC300" s="343"/>
      <c r="AD300" s="343"/>
      <c r="AE300" s="343"/>
      <c r="AF300" s="343"/>
      <c r="AG300" s="343"/>
      <c r="AH300" s="343"/>
      <c r="AI300" s="343"/>
      <c r="AJ300" s="343"/>
      <c r="AK300" s="343"/>
      <c r="AL300" s="343"/>
      <c r="AM300" s="343"/>
      <c r="AN300" s="343"/>
      <c r="AO300" s="343"/>
      <c r="AP300" s="343"/>
      <c r="AQ300" s="343"/>
      <c r="AR300" s="343"/>
      <c r="AS300" s="343"/>
      <c r="AT300" s="343"/>
      <c r="AU300" s="343"/>
      <c r="AV300" s="343"/>
      <c r="AW300" s="343"/>
      <c r="AX300" s="343"/>
      <c r="AY300" s="343"/>
      <c r="AZ300" s="343"/>
      <c r="BA300" s="304"/>
      <c r="BB300" s="302"/>
      <c r="BC300" s="302"/>
      <c r="BD300" s="302"/>
      <c r="BE300" s="302"/>
      <c r="BF300" s="302"/>
      <c r="BG300" s="302"/>
      <c r="BH300" s="302"/>
      <c r="BI300" s="302"/>
      <c r="BJ300" s="302"/>
      <c r="BK300" s="302"/>
      <c r="BL300" s="302"/>
      <c r="BM300" s="302"/>
      <c r="BN300" s="302"/>
      <c r="BO300" s="302"/>
      <c r="BP300" s="302"/>
      <c r="BQ300" s="302"/>
      <c r="BR300" s="302"/>
      <c r="BS300" s="302"/>
      <c r="BT300" s="302"/>
      <c r="BU300" s="302"/>
      <c r="BV300" s="302"/>
      <c r="BW300" s="302"/>
      <c r="BX300" s="302"/>
      <c r="BY300" s="304"/>
      <c r="BZ300" s="342"/>
      <c r="CA300" s="342"/>
      <c r="CB300" s="342"/>
      <c r="CC300" s="342"/>
      <c r="CD300" s="342"/>
      <c r="CE300" s="342"/>
      <c r="CF300" s="342"/>
      <c r="CG300" s="342"/>
      <c r="CH300" s="342"/>
      <c r="CI300" s="342"/>
      <c r="CJ300" s="342"/>
      <c r="CK300" s="342"/>
      <c r="CL300" s="342"/>
      <c r="CM300" s="342"/>
      <c r="CN300" s="342"/>
      <c r="CO300" s="342"/>
      <c r="CP300" s="342"/>
      <c r="CQ300" s="342"/>
      <c r="CR300" s="342"/>
      <c r="CS300" s="342"/>
      <c r="CT300" s="342"/>
      <c r="CU300" s="342"/>
      <c r="CV300" s="342"/>
      <c r="CW300" s="342"/>
      <c r="CX300" s="342"/>
      <c r="CY300" s="342"/>
      <c r="CZ300" s="342"/>
    </row>
    <row r="301" s="166" customFormat="true" ht="15" customHeight="true" x14ac:dyDescent="0.2">
      <c r="A301" s="163"/>
      <c r="B301" s="162"/>
      <c r="C301" s="159"/>
      <c r="D301" s="159"/>
      <c r="Z301" s="343"/>
      <c r="AA301" s="343"/>
      <c r="AB301" s="343"/>
      <c r="AC301" s="343"/>
      <c r="AD301" s="343"/>
      <c r="AE301" s="343"/>
      <c r="AF301" s="343"/>
      <c r="AG301" s="343"/>
      <c r="AH301" s="343"/>
      <c r="AI301" s="343"/>
      <c r="AJ301" s="343"/>
      <c r="AK301" s="343"/>
      <c r="AL301" s="343"/>
      <c r="AM301" s="343"/>
      <c r="AN301" s="343"/>
      <c r="AO301" s="343"/>
      <c r="AP301" s="343"/>
      <c r="AQ301" s="343"/>
      <c r="AR301" s="343"/>
      <c r="AS301" s="343"/>
      <c r="AT301" s="343"/>
      <c r="AU301" s="343"/>
      <c r="AV301" s="343"/>
      <c r="AW301" s="343"/>
      <c r="AX301" s="343"/>
      <c r="AY301" s="343"/>
      <c r="AZ301" s="343"/>
      <c r="BA301" s="304"/>
      <c r="BB301" s="302"/>
      <c r="BC301" s="302"/>
      <c r="BD301" s="302"/>
      <c r="BE301" s="302"/>
      <c r="BF301" s="302"/>
      <c r="BG301" s="302"/>
      <c r="BH301" s="302"/>
      <c r="BI301" s="302"/>
      <c r="BJ301" s="302"/>
      <c r="BK301" s="302"/>
      <c r="BL301" s="302"/>
      <c r="BM301" s="302"/>
      <c r="BN301" s="302"/>
      <c r="BO301" s="302"/>
      <c r="BP301" s="302"/>
      <c r="BQ301" s="302"/>
      <c r="BR301" s="302"/>
      <c r="BS301" s="302"/>
      <c r="BT301" s="302"/>
      <c r="BU301" s="302"/>
      <c r="BV301" s="302"/>
      <c r="BW301" s="302"/>
      <c r="BX301" s="302"/>
      <c r="BY301" s="304"/>
      <c r="BZ301" s="342"/>
      <c r="CA301" s="342"/>
      <c r="CB301" s="342"/>
      <c r="CC301" s="342"/>
      <c r="CD301" s="342"/>
      <c r="CE301" s="342"/>
      <c r="CF301" s="342"/>
      <c r="CG301" s="342"/>
      <c r="CH301" s="342"/>
      <c r="CI301" s="342"/>
      <c r="CJ301" s="342"/>
      <c r="CK301" s="342"/>
      <c r="CL301" s="342"/>
      <c r="CM301" s="342"/>
      <c r="CN301" s="342"/>
      <c r="CO301" s="342"/>
      <c r="CP301" s="342"/>
      <c r="CQ301" s="342"/>
      <c r="CR301" s="342"/>
      <c r="CS301" s="342"/>
      <c r="CT301" s="342"/>
      <c r="CU301" s="342"/>
      <c r="CV301" s="342"/>
      <c r="CW301" s="342"/>
      <c r="CX301" s="342"/>
      <c r="CY301" s="342"/>
      <c r="CZ301" s="342"/>
    </row>
    <row r="302" s="166" customFormat="true" ht="15" customHeight="true" x14ac:dyDescent="0.2">
      <c r="A302" s="163"/>
      <c r="B302" s="162"/>
      <c r="C302" s="159"/>
      <c r="D302" s="159"/>
      <c r="Z302" s="343"/>
      <c r="AA302" s="343"/>
      <c r="AB302" s="343"/>
      <c r="AC302" s="343"/>
      <c r="AD302" s="343"/>
      <c r="AE302" s="343"/>
      <c r="AF302" s="343"/>
      <c r="AG302" s="343"/>
      <c r="AH302" s="343"/>
      <c r="AI302" s="343"/>
      <c r="AJ302" s="343"/>
      <c r="AK302" s="343"/>
      <c r="AL302" s="343"/>
      <c r="AM302" s="343"/>
      <c r="AN302" s="343"/>
      <c r="AO302" s="343"/>
      <c r="AP302" s="343"/>
      <c r="AQ302" s="343"/>
      <c r="AR302" s="343"/>
      <c r="AS302" s="343"/>
      <c r="AT302" s="343"/>
      <c r="AU302" s="343"/>
      <c r="AV302" s="343"/>
      <c r="AW302" s="343"/>
      <c r="AX302" s="343"/>
      <c r="AY302" s="343"/>
      <c r="AZ302" s="343"/>
      <c r="BA302" s="304"/>
      <c r="BB302" s="302"/>
      <c r="BC302" s="302"/>
      <c r="BD302" s="302"/>
      <c r="BE302" s="302"/>
      <c r="BF302" s="302"/>
      <c r="BG302" s="302"/>
      <c r="BH302" s="302"/>
      <c r="BI302" s="302"/>
      <c r="BJ302" s="302"/>
      <c r="BK302" s="302"/>
      <c r="BL302" s="302"/>
      <c r="BM302" s="302"/>
      <c r="BN302" s="302"/>
      <c r="BO302" s="302"/>
      <c r="BP302" s="302"/>
      <c r="BQ302" s="302"/>
      <c r="BR302" s="302"/>
      <c r="BS302" s="302"/>
      <c r="BT302" s="302"/>
      <c r="BU302" s="302"/>
      <c r="BV302" s="302"/>
      <c r="BW302" s="302"/>
      <c r="BX302" s="302"/>
      <c r="BY302" s="304"/>
      <c r="BZ302" s="342"/>
      <c r="CA302" s="342"/>
      <c r="CB302" s="342"/>
      <c r="CC302" s="342"/>
      <c r="CD302" s="342"/>
      <c r="CE302" s="342"/>
      <c r="CF302" s="342"/>
      <c r="CG302" s="342"/>
      <c r="CH302" s="342"/>
      <c r="CI302" s="342"/>
      <c r="CJ302" s="342"/>
      <c r="CK302" s="342"/>
      <c r="CL302" s="342"/>
      <c r="CM302" s="342"/>
      <c r="CN302" s="342"/>
      <c r="CO302" s="342"/>
      <c r="CP302" s="342"/>
      <c r="CQ302" s="342"/>
      <c r="CR302" s="342"/>
      <c r="CS302" s="342"/>
      <c r="CT302" s="342"/>
      <c r="CU302" s="342"/>
      <c r="CV302" s="342"/>
      <c r="CW302" s="342"/>
      <c r="CX302" s="342"/>
      <c r="CY302" s="342"/>
      <c r="CZ302" s="342"/>
    </row>
    <row r="303" s="166" customFormat="true" ht="15" customHeight="true" x14ac:dyDescent="0.2">
      <c r="A303" s="163"/>
      <c r="B303" s="162"/>
      <c r="C303" s="161"/>
      <c r="D303" s="161"/>
      <c r="Z303" s="343"/>
      <c r="AA303" s="343"/>
      <c r="AB303" s="343"/>
      <c r="AC303" s="343"/>
      <c r="AD303" s="343"/>
      <c r="AE303" s="343"/>
      <c r="AF303" s="343"/>
      <c r="AG303" s="343"/>
      <c r="AH303" s="343"/>
      <c r="AI303" s="343"/>
      <c r="AJ303" s="343"/>
      <c r="AK303" s="343"/>
      <c r="AL303" s="343"/>
      <c r="AM303" s="343"/>
      <c r="AN303" s="343"/>
      <c r="AO303" s="343"/>
      <c r="AP303" s="343"/>
      <c r="AQ303" s="343"/>
      <c r="AR303" s="343"/>
      <c r="AS303" s="343"/>
      <c r="AT303" s="343"/>
      <c r="AU303" s="343"/>
      <c r="AV303" s="343"/>
      <c r="AW303" s="343"/>
      <c r="AX303" s="343"/>
      <c r="AY303" s="343"/>
      <c r="AZ303" s="343"/>
      <c r="BA303" s="304"/>
      <c r="BB303" s="302"/>
      <c r="BC303" s="302"/>
      <c r="BD303" s="302"/>
      <c r="BE303" s="302"/>
      <c r="BF303" s="302"/>
      <c r="BG303" s="302"/>
      <c r="BH303" s="302"/>
      <c r="BI303" s="302"/>
      <c r="BJ303" s="302"/>
      <c r="BK303" s="302"/>
      <c r="BL303" s="302"/>
      <c r="BM303" s="302"/>
      <c r="BN303" s="302"/>
      <c r="BO303" s="302"/>
      <c r="BP303" s="302"/>
      <c r="BQ303" s="302"/>
      <c r="BR303" s="302"/>
      <c r="BS303" s="302"/>
      <c r="BT303" s="302"/>
      <c r="BU303" s="302"/>
      <c r="BV303" s="302"/>
      <c r="BW303" s="302"/>
      <c r="BX303" s="302"/>
      <c r="BY303" s="304"/>
      <c r="BZ303" s="342"/>
      <c r="CA303" s="342"/>
      <c r="CB303" s="342"/>
      <c r="CC303" s="342"/>
      <c r="CD303" s="342"/>
      <c r="CE303" s="342"/>
      <c r="CF303" s="342"/>
      <c r="CG303" s="342"/>
      <c r="CH303" s="342"/>
      <c r="CI303" s="342"/>
      <c r="CJ303" s="342"/>
      <c r="CK303" s="342"/>
      <c r="CL303" s="342"/>
      <c r="CM303" s="342"/>
      <c r="CN303" s="342"/>
      <c r="CO303" s="342"/>
      <c r="CP303" s="342"/>
      <c r="CQ303" s="342"/>
      <c r="CR303" s="342"/>
      <c r="CS303" s="342"/>
      <c r="CT303" s="342"/>
      <c r="CU303" s="342"/>
      <c r="CV303" s="342"/>
      <c r="CW303" s="342"/>
      <c r="CX303" s="342"/>
      <c r="CY303" s="342"/>
      <c r="CZ303" s="342"/>
    </row>
    <row r="304" s="166" customFormat="true" ht="15" customHeight="true" x14ac:dyDescent="0.2">
      <c r="A304" s="163"/>
      <c r="B304" s="162"/>
      <c r="C304" s="161"/>
      <c r="D304" s="161"/>
      <c r="Z304" s="343"/>
      <c r="AA304" s="343"/>
      <c r="AB304" s="343"/>
      <c r="AC304" s="343"/>
      <c r="AD304" s="343"/>
      <c r="AE304" s="343"/>
      <c r="AF304" s="343"/>
      <c r="AG304" s="343"/>
      <c r="AH304" s="343"/>
      <c r="AI304" s="343"/>
      <c r="AJ304" s="343"/>
      <c r="AK304" s="343"/>
      <c r="AL304" s="343"/>
      <c r="AM304" s="343"/>
      <c r="AN304" s="343"/>
      <c r="AO304" s="343"/>
      <c r="AP304" s="343"/>
      <c r="AQ304" s="343"/>
      <c r="AR304" s="343"/>
      <c r="AS304" s="343"/>
      <c r="AT304" s="343"/>
      <c r="AU304" s="343"/>
      <c r="AV304" s="343"/>
      <c r="AW304" s="343"/>
      <c r="AX304" s="343"/>
      <c r="AY304" s="343"/>
      <c r="AZ304" s="343"/>
      <c r="BA304" s="304"/>
      <c r="BB304" s="302"/>
      <c r="BC304" s="302"/>
      <c r="BD304" s="302"/>
      <c r="BE304" s="302"/>
      <c r="BF304" s="302"/>
      <c r="BG304" s="302"/>
      <c r="BH304" s="302"/>
      <c r="BI304" s="302"/>
      <c r="BJ304" s="302"/>
      <c r="BK304" s="302"/>
      <c r="BL304" s="302"/>
      <c r="BM304" s="302"/>
      <c r="BN304" s="302"/>
      <c r="BO304" s="302"/>
      <c r="BP304" s="302"/>
      <c r="BQ304" s="302"/>
      <c r="BR304" s="302"/>
      <c r="BS304" s="302"/>
      <c r="BT304" s="302"/>
      <c r="BU304" s="302"/>
      <c r="BV304" s="302"/>
      <c r="BW304" s="302"/>
      <c r="BX304" s="302"/>
      <c r="BY304" s="304"/>
      <c r="BZ304" s="342"/>
      <c r="CA304" s="342"/>
      <c r="CB304" s="342"/>
      <c r="CC304" s="342"/>
      <c r="CD304" s="342"/>
      <c r="CE304" s="342"/>
      <c r="CF304" s="342"/>
      <c r="CG304" s="342"/>
      <c r="CH304" s="342"/>
      <c r="CI304" s="342"/>
      <c r="CJ304" s="342"/>
      <c r="CK304" s="342"/>
      <c r="CL304" s="342"/>
      <c r="CM304" s="342"/>
      <c r="CN304" s="342"/>
      <c r="CO304" s="342"/>
      <c r="CP304" s="342"/>
      <c r="CQ304" s="342"/>
      <c r="CR304" s="342"/>
      <c r="CS304" s="342"/>
      <c r="CT304" s="342"/>
      <c r="CU304" s="342"/>
      <c r="CV304" s="342"/>
      <c r="CW304" s="342"/>
      <c r="CX304" s="342"/>
      <c r="CY304" s="342"/>
      <c r="CZ304" s="342"/>
    </row>
    <row r="305" s="166" customFormat="true" ht="15" customHeight="true" x14ac:dyDescent="0.2">
      <c r="A305" s="163"/>
      <c r="B305" s="162"/>
      <c r="C305" s="161"/>
      <c r="D305" s="161"/>
      <c r="Z305" s="343"/>
      <c r="AA305" s="343"/>
      <c r="AB305" s="343"/>
      <c r="AC305" s="343"/>
      <c r="AD305" s="343"/>
      <c r="AE305" s="343"/>
      <c r="AF305" s="343"/>
      <c r="AG305" s="343"/>
      <c r="AH305" s="343"/>
      <c r="AI305" s="343"/>
      <c r="AJ305" s="343"/>
      <c r="AK305" s="343"/>
      <c r="AL305" s="343"/>
      <c r="AM305" s="343"/>
      <c r="AN305" s="343"/>
      <c r="AO305" s="343"/>
      <c r="AP305" s="343"/>
      <c r="AQ305" s="343"/>
      <c r="AR305" s="343"/>
      <c r="AS305" s="343"/>
      <c r="AT305" s="343"/>
      <c r="AU305" s="343"/>
      <c r="AV305" s="343"/>
      <c r="AW305" s="343"/>
      <c r="AX305" s="343"/>
      <c r="AY305" s="343"/>
      <c r="AZ305" s="343"/>
      <c r="BA305" s="304"/>
      <c r="BB305" s="302"/>
      <c r="BC305" s="302"/>
      <c r="BD305" s="302"/>
      <c r="BE305" s="302"/>
      <c r="BF305" s="302"/>
      <c r="BG305" s="302"/>
      <c r="BH305" s="302"/>
      <c r="BI305" s="302"/>
      <c r="BJ305" s="302"/>
      <c r="BK305" s="302"/>
      <c r="BL305" s="302"/>
      <c r="BM305" s="302"/>
      <c r="BN305" s="302"/>
      <c r="BO305" s="302"/>
      <c r="BP305" s="302"/>
      <c r="BQ305" s="302"/>
      <c r="BR305" s="302"/>
      <c r="BS305" s="302"/>
      <c r="BT305" s="302"/>
      <c r="BU305" s="302"/>
      <c r="BV305" s="302"/>
      <c r="BW305" s="302"/>
      <c r="BX305" s="302"/>
      <c r="BY305" s="304"/>
      <c r="BZ305" s="342"/>
      <c r="CA305" s="342"/>
      <c r="CB305" s="342"/>
      <c r="CC305" s="342"/>
      <c r="CD305" s="342"/>
      <c r="CE305" s="342"/>
      <c r="CF305" s="342"/>
      <c r="CG305" s="342"/>
      <c r="CH305" s="342"/>
      <c r="CI305" s="342"/>
      <c r="CJ305" s="342"/>
      <c r="CK305" s="342"/>
      <c r="CL305" s="342"/>
      <c r="CM305" s="342"/>
      <c r="CN305" s="342"/>
      <c r="CO305" s="342"/>
      <c r="CP305" s="342"/>
      <c r="CQ305" s="342"/>
      <c r="CR305" s="342"/>
      <c r="CS305" s="342"/>
      <c r="CT305" s="342"/>
      <c r="CU305" s="342"/>
      <c r="CV305" s="342"/>
      <c r="CW305" s="342"/>
      <c r="CX305" s="342"/>
      <c r="CY305" s="342"/>
      <c r="CZ305" s="342"/>
    </row>
    <row r="306" s="166" customFormat="true" ht="15" customHeight="true" x14ac:dyDescent="0.2">
      <c r="B306" s="160"/>
      <c r="Z306" s="343"/>
      <c r="AA306" s="343"/>
      <c r="AB306" s="343"/>
      <c r="AC306" s="343"/>
      <c r="AD306" s="343"/>
      <c r="AE306" s="343"/>
      <c r="AF306" s="343"/>
      <c r="AG306" s="343"/>
      <c r="AH306" s="343"/>
      <c r="AI306" s="343"/>
      <c r="AJ306" s="343"/>
      <c r="AK306" s="343"/>
      <c r="AL306" s="343"/>
      <c r="AM306" s="343"/>
      <c r="AN306" s="343"/>
      <c r="AO306" s="343"/>
      <c r="AP306" s="343"/>
      <c r="AQ306" s="343"/>
      <c r="AR306" s="343"/>
      <c r="AS306" s="343"/>
      <c r="AT306" s="343"/>
      <c r="AU306" s="343"/>
      <c r="AV306" s="343"/>
      <c r="AW306" s="343"/>
      <c r="AX306" s="343"/>
      <c r="AY306" s="343"/>
      <c r="AZ306" s="343"/>
      <c r="BA306" s="304"/>
      <c r="BB306" s="302"/>
      <c r="BC306" s="302"/>
      <c r="BD306" s="302"/>
      <c r="BE306" s="302"/>
      <c r="BF306" s="302"/>
      <c r="BG306" s="302"/>
      <c r="BH306" s="302"/>
      <c r="BI306" s="302"/>
      <c r="BJ306" s="302"/>
      <c r="BK306" s="302"/>
      <c r="BL306" s="302"/>
      <c r="BM306" s="302"/>
      <c r="BN306" s="302"/>
      <c r="BO306" s="302"/>
      <c r="BP306" s="302"/>
      <c r="BQ306" s="302"/>
      <c r="BR306" s="302"/>
      <c r="BS306" s="302"/>
      <c r="BT306" s="302"/>
      <c r="BU306" s="302"/>
      <c r="BV306" s="302"/>
      <c r="BW306" s="302"/>
      <c r="BX306" s="302"/>
      <c r="BY306" s="304"/>
      <c r="BZ306" s="342"/>
      <c r="CA306" s="342"/>
      <c r="CB306" s="342"/>
      <c r="CC306" s="342"/>
      <c r="CD306" s="342"/>
      <c r="CE306" s="342"/>
      <c r="CF306" s="342"/>
      <c r="CG306" s="342"/>
      <c r="CH306" s="342"/>
      <c r="CI306" s="342"/>
      <c r="CJ306" s="342"/>
      <c r="CK306" s="342"/>
      <c r="CL306" s="342"/>
      <c r="CM306" s="342"/>
      <c r="CN306" s="342"/>
      <c r="CO306" s="342"/>
      <c r="CP306" s="342"/>
      <c r="CQ306" s="342"/>
      <c r="CR306" s="342"/>
      <c r="CS306" s="342"/>
      <c r="CT306" s="342"/>
      <c r="CU306" s="342"/>
      <c r="CV306" s="342"/>
      <c r="CW306" s="342"/>
      <c r="CX306" s="342"/>
      <c r="CY306" s="342"/>
      <c r="CZ306" s="342"/>
    </row>
    <row r="307" s="166" customFormat="true" ht="15" customHeight="true" x14ac:dyDescent="0.2">
      <c r="B307" s="160"/>
      <c r="Z307" s="343"/>
      <c r="AA307" s="343"/>
      <c r="AB307" s="343"/>
      <c r="AC307" s="343"/>
      <c r="AD307" s="343"/>
      <c r="AE307" s="343"/>
      <c r="AF307" s="343"/>
      <c r="AG307" s="343"/>
      <c r="AH307" s="343"/>
      <c r="AI307" s="343"/>
      <c r="AJ307" s="343"/>
      <c r="AK307" s="343"/>
      <c r="AL307" s="343"/>
      <c r="AM307" s="343"/>
      <c r="AN307" s="343"/>
      <c r="AO307" s="343"/>
      <c r="AP307" s="343"/>
      <c r="AQ307" s="343"/>
      <c r="AR307" s="343"/>
      <c r="AS307" s="343"/>
      <c r="AT307" s="343"/>
      <c r="AU307" s="343"/>
      <c r="AV307" s="343"/>
      <c r="AW307" s="343"/>
      <c r="AX307" s="343"/>
      <c r="AY307" s="343"/>
      <c r="AZ307" s="343"/>
      <c r="BA307" s="304"/>
      <c r="BB307" s="302"/>
      <c r="BC307" s="302"/>
      <c r="BD307" s="302"/>
      <c r="BE307" s="302"/>
      <c r="BF307" s="302"/>
      <c r="BG307" s="302"/>
      <c r="BH307" s="302"/>
      <c r="BI307" s="302"/>
      <c r="BJ307" s="302"/>
      <c r="BK307" s="302"/>
      <c r="BL307" s="302"/>
      <c r="BM307" s="302"/>
      <c r="BN307" s="302"/>
      <c r="BO307" s="302"/>
      <c r="BP307" s="302"/>
      <c r="BQ307" s="302"/>
      <c r="BR307" s="302"/>
      <c r="BS307" s="302"/>
      <c r="BT307" s="302"/>
      <c r="BU307" s="302"/>
      <c r="BV307" s="302"/>
      <c r="BW307" s="302"/>
      <c r="BX307" s="302"/>
      <c r="BY307" s="304"/>
      <c r="BZ307" s="342"/>
      <c r="CA307" s="342"/>
      <c r="CB307" s="342"/>
      <c r="CC307" s="342"/>
      <c r="CD307" s="342"/>
      <c r="CE307" s="342"/>
      <c r="CF307" s="342"/>
      <c r="CG307" s="342"/>
      <c r="CH307" s="342"/>
      <c r="CI307" s="342"/>
      <c r="CJ307" s="342"/>
      <c r="CK307" s="342"/>
      <c r="CL307" s="342"/>
      <c r="CM307" s="342"/>
      <c r="CN307" s="342"/>
      <c r="CO307" s="342"/>
      <c r="CP307" s="342"/>
      <c r="CQ307" s="342"/>
      <c r="CR307" s="342"/>
      <c r="CS307" s="342"/>
      <c r="CT307" s="342"/>
      <c r="CU307" s="342"/>
      <c r="CV307" s="342"/>
      <c r="CW307" s="342"/>
      <c r="CX307" s="342"/>
      <c r="CY307" s="342"/>
      <c r="CZ307" s="342"/>
    </row>
    <row r="308" s="166" customFormat="true" ht="15" customHeight="true" x14ac:dyDescent="0.2">
      <c r="B308" s="160"/>
      <c r="Z308" s="343"/>
      <c r="AA308" s="343"/>
      <c r="AB308" s="343"/>
      <c r="AC308" s="343"/>
      <c r="AD308" s="343"/>
      <c r="AE308" s="343"/>
      <c r="AF308" s="343"/>
      <c r="AG308" s="343"/>
      <c r="AH308" s="343"/>
      <c r="AI308" s="343"/>
      <c r="AJ308" s="343"/>
      <c r="AK308" s="343"/>
      <c r="AL308" s="343"/>
      <c r="AM308" s="343"/>
      <c r="AN308" s="343"/>
      <c r="AO308" s="343"/>
      <c r="AP308" s="343"/>
      <c r="AQ308" s="343"/>
      <c r="AR308" s="343"/>
      <c r="AS308" s="343"/>
      <c r="AT308" s="343"/>
      <c r="AU308" s="343"/>
      <c r="AV308" s="343"/>
      <c r="AW308" s="343"/>
      <c r="AX308" s="343"/>
      <c r="AY308" s="343"/>
      <c r="AZ308" s="343"/>
      <c r="BA308" s="304"/>
      <c r="BB308" s="302"/>
      <c r="BC308" s="302"/>
      <c r="BD308" s="302"/>
      <c r="BE308" s="302"/>
      <c r="BF308" s="302"/>
      <c r="BG308" s="302"/>
      <c r="BH308" s="302"/>
      <c r="BI308" s="302"/>
      <c r="BJ308" s="302"/>
      <c r="BK308" s="302"/>
      <c r="BL308" s="302"/>
      <c r="BM308" s="302"/>
      <c r="BN308" s="302"/>
      <c r="BO308" s="302"/>
      <c r="BP308" s="302"/>
      <c r="BQ308" s="302"/>
      <c r="BR308" s="302"/>
      <c r="BS308" s="302"/>
      <c r="BT308" s="302"/>
      <c r="BU308" s="302"/>
      <c r="BV308" s="302"/>
      <c r="BW308" s="302"/>
      <c r="BX308" s="302"/>
      <c r="BY308" s="304"/>
      <c r="BZ308" s="342"/>
      <c r="CA308" s="342"/>
      <c r="CB308" s="342"/>
      <c r="CC308" s="342"/>
      <c r="CD308" s="342"/>
      <c r="CE308" s="342"/>
      <c r="CF308" s="342"/>
      <c r="CG308" s="342"/>
      <c r="CH308" s="342"/>
      <c r="CI308" s="342"/>
      <c r="CJ308" s="342"/>
      <c r="CK308" s="342"/>
      <c r="CL308" s="342"/>
      <c r="CM308" s="342"/>
      <c r="CN308" s="342"/>
      <c r="CO308" s="342"/>
      <c r="CP308" s="342"/>
      <c r="CQ308" s="342"/>
      <c r="CR308" s="342"/>
      <c r="CS308" s="342"/>
      <c r="CT308" s="342"/>
      <c r="CU308" s="342"/>
      <c r="CV308" s="342"/>
      <c r="CW308" s="342"/>
      <c r="CX308" s="342"/>
      <c r="CY308" s="342"/>
      <c r="CZ308" s="342"/>
    </row>
    <row r="309" s="166" customFormat="true" ht="15" customHeight="true" x14ac:dyDescent="0.2">
      <c r="B309" s="160"/>
      <c r="Z309" s="343"/>
      <c r="AA309" s="343"/>
      <c r="AB309" s="343"/>
      <c r="AC309" s="343"/>
      <c r="AD309" s="343"/>
      <c r="AE309" s="343"/>
      <c r="AF309" s="343"/>
      <c r="AG309" s="343"/>
      <c r="AH309" s="343"/>
      <c r="AI309" s="343"/>
      <c r="AJ309" s="343"/>
      <c r="AK309" s="343"/>
      <c r="AL309" s="343"/>
      <c r="AM309" s="343"/>
      <c r="AN309" s="343"/>
      <c r="AO309" s="343"/>
      <c r="AP309" s="343"/>
      <c r="AQ309" s="343"/>
      <c r="AR309" s="343"/>
      <c r="AS309" s="343"/>
      <c r="AT309" s="343"/>
      <c r="AU309" s="343"/>
      <c r="AV309" s="343"/>
      <c r="AW309" s="343"/>
      <c r="AX309" s="343"/>
      <c r="AY309" s="343"/>
      <c r="AZ309" s="343"/>
      <c r="BA309" s="304"/>
      <c r="BB309" s="302"/>
      <c r="BC309" s="302"/>
      <c r="BD309" s="302"/>
      <c r="BE309" s="302"/>
      <c r="BF309" s="302"/>
      <c r="BG309" s="302"/>
      <c r="BH309" s="302"/>
      <c r="BI309" s="302"/>
      <c r="BJ309" s="302"/>
      <c r="BK309" s="302"/>
      <c r="BL309" s="302"/>
      <c r="BM309" s="302"/>
      <c r="BN309" s="302"/>
      <c r="BO309" s="302"/>
      <c r="BP309" s="302"/>
      <c r="BQ309" s="302"/>
      <c r="BR309" s="302"/>
      <c r="BS309" s="302"/>
      <c r="BT309" s="302"/>
      <c r="BU309" s="302"/>
      <c r="BV309" s="302"/>
      <c r="BW309" s="302"/>
      <c r="BX309" s="302"/>
      <c r="BY309" s="304"/>
      <c r="BZ309" s="342"/>
      <c r="CA309" s="342"/>
      <c r="CB309" s="342"/>
      <c r="CC309" s="342"/>
      <c r="CD309" s="342"/>
      <c r="CE309" s="342"/>
      <c r="CF309" s="342"/>
      <c r="CG309" s="342"/>
      <c r="CH309" s="342"/>
      <c r="CI309" s="342"/>
      <c r="CJ309" s="342"/>
      <c r="CK309" s="342"/>
      <c r="CL309" s="342"/>
      <c r="CM309" s="342"/>
      <c r="CN309" s="342"/>
      <c r="CO309" s="342"/>
      <c r="CP309" s="342"/>
      <c r="CQ309" s="342"/>
      <c r="CR309" s="342"/>
      <c r="CS309" s="342"/>
      <c r="CT309" s="342"/>
      <c r="CU309" s="342"/>
      <c r="CV309" s="342"/>
      <c r="CW309" s="342"/>
      <c r="CX309" s="342"/>
      <c r="CY309" s="342"/>
      <c r="CZ309" s="342"/>
    </row>
    <row r="310" s="166" customFormat="true" ht="15" customHeight="true" x14ac:dyDescent="0.2">
      <c r="B310" s="160"/>
      <c r="Z310" s="343"/>
      <c r="AA310" s="343"/>
      <c r="AB310" s="343"/>
      <c r="AC310" s="343"/>
      <c r="AD310" s="343"/>
      <c r="AE310" s="343"/>
      <c r="AF310" s="343"/>
      <c r="AG310" s="343"/>
      <c r="AH310" s="343"/>
      <c r="AI310" s="343"/>
      <c r="AJ310" s="343"/>
      <c r="AK310" s="343"/>
      <c r="AL310" s="343"/>
      <c r="AM310" s="343"/>
      <c r="AN310" s="343"/>
      <c r="AO310" s="343"/>
      <c r="AP310" s="343"/>
      <c r="AQ310" s="343"/>
      <c r="AR310" s="343"/>
      <c r="AS310" s="343"/>
      <c r="AT310" s="343"/>
      <c r="AU310" s="343"/>
      <c r="AV310" s="343"/>
      <c r="AW310" s="343"/>
      <c r="AX310" s="343"/>
      <c r="AY310" s="343"/>
      <c r="AZ310" s="343"/>
      <c r="BA310" s="304"/>
      <c r="BB310" s="302"/>
      <c r="BC310" s="302"/>
      <c r="BD310" s="302"/>
      <c r="BE310" s="302"/>
      <c r="BF310" s="302"/>
      <c r="BG310" s="302"/>
      <c r="BH310" s="302"/>
      <c r="BI310" s="302"/>
      <c r="BJ310" s="302"/>
      <c r="BK310" s="302"/>
      <c r="BL310" s="302"/>
      <c r="BM310" s="302"/>
      <c r="BN310" s="302"/>
      <c r="BO310" s="302"/>
      <c r="BP310" s="302"/>
      <c r="BQ310" s="302"/>
      <c r="BR310" s="302"/>
      <c r="BS310" s="302"/>
      <c r="BT310" s="302"/>
      <c r="BU310" s="302"/>
      <c r="BV310" s="302"/>
      <c r="BW310" s="302"/>
      <c r="BX310" s="302"/>
      <c r="BY310" s="304"/>
      <c r="BZ310" s="342"/>
      <c r="CA310" s="342"/>
      <c r="CB310" s="342"/>
      <c r="CC310" s="342"/>
      <c r="CD310" s="342"/>
      <c r="CE310" s="342"/>
      <c r="CF310" s="342"/>
      <c r="CG310" s="342"/>
      <c r="CH310" s="342"/>
      <c r="CI310" s="342"/>
      <c r="CJ310" s="342"/>
      <c r="CK310" s="342"/>
      <c r="CL310" s="342"/>
      <c r="CM310" s="342"/>
      <c r="CN310" s="342"/>
      <c r="CO310" s="342"/>
      <c r="CP310" s="342"/>
      <c r="CQ310" s="342"/>
      <c r="CR310" s="342"/>
      <c r="CS310" s="342"/>
      <c r="CT310" s="342"/>
      <c r="CU310" s="342"/>
      <c r="CV310" s="342"/>
      <c r="CW310" s="342"/>
      <c r="CX310" s="342"/>
      <c r="CY310" s="342"/>
      <c r="CZ310" s="342"/>
    </row>
    <row r="311" s="166" customFormat="true" ht="15" customHeight="true" x14ac:dyDescent="0.2">
      <c r="B311" s="160"/>
      <c r="Z311" s="343"/>
      <c r="AA311" s="343"/>
      <c r="AB311" s="343"/>
      <c r="AC311" s="343"/>
      <c r="AD311" s="343"/>
      <c r="AE311" s="343"/>
      <c r="AF311" s="343"/>
      <c r="AG311" s="343"/>
      <c r="AH311" s="343"/>
      <c r="AI311" s="343"/>
      <c r="AJ311" s="343"/>
      <c r="AK311" s="343"/>
      <c r="AL311" s="343"/>
      <c r="AM311" s="343"/>
      <c r="AN311" s="343"/>
      <c r="AO311" s="343"/>
      <c r="AP311" s="343"/>
      <c r="AQ311" s="343"/>
      <c r="AR311" s="343"/>
      <c r="AS311" s="343"/>
      <c r="AT311" s="343"/>
      <c r="AU311" s="343"/>
      <c r="AV311" s="343"/>
      <c r="AW311" s="343"/>
      <c r="AX311" s="343"/>
      <c r="AY311" s="343"/>
      <c r="AZ311" s="343"/>
      <c r="BA311" s="304"/>
      <c r="BB311" s="302"/>
      <c r="BC311" s="302"/>
      <c r="BD311" s="302"/>
      <c r="BE311" s="302"/>
      <c r="BF311" s="302"/>
      <c r="BG311" s="302"/>
      <c r="BH311" s="302"/>
      <c r="BI311" s="302"/>
      <c r="BJ311" s="302"/>
      <c r="BK311" s="302"/>
      <c r="BL311" s="302"/>
      <c r="BM311" s="302"/>
      <c r="BN311" s="302"/>
      <c r="BO311" s="302"/>
      <c r="BP311" s="302"/>
      <c r="BQ311" s="302"/>
      <c r="BR311" s="302"/>
      <c r="BS311" s="302"/>
      <c r="BT311" s="302"/>
      <c r="BU311" s="302"/>
      <c r="BV311" s="302"/>
      <c r="BW311" s="302"/>
      <c r="BX311" s="302"/>
      <c r="BY311" s="304"/>
      <c r="BZ311" s="342"/>
      <c r="CA311" s="342"/>
      <c r="CB311" s="342"/>
      <c r="CC311" s="342"/>
      <c r="CD311" s="342"/>
      <c r="CE311" s="342"/>
      <c r="CF311" s="342"/>
      <c r="CG311" s="342"/>
      <c r="CH311" s="342"/>
      <c r="CI311" s="342"/>
      <c r="CJ311" s="342"/>
      <c r="CK311" s="342"/>
      <c r="CL311" s="342"/>
      <c r="CM311" s="342"/>
      <c r="CN311" s="342"/>
      <c r="CO311" s="342"/>
      <c r="CP311" s="342"/>
      <c r="CQ311" s="342"/>
      <c r="CR311" s="342"/>
      <c r="CS311" s="342"/>
      <c r="CT311" s="342"/>
      <c r="CU311" s="342"/>
      <c r="CV311" s="342"/>
      <c r="CW311" s="342"/>
      <c r="CX311" s="342"/>
      <c r="CY311" s="342"/>
      <c r="CZ311" s="342"/>
    </row>
    <row r="312" s="166" customFormat="true" ht="15" customHeight="true" x14ac:dyDescent="0.2">
      <c r="B312" s="160"/>
      <c r="Z312" s="343"/>
      <c r="AA312" s="343"/>
      <c r="AB312" s="343"/>
      <c r="AC312" s="343"/>
      <c r="AD312" s="343"/>
      <c r="AE312" s="343"/>
      <c r="AF312" s="343"/>
      <c r="AG312" s="343"/>
      <c r="AH312" s="343"/>
      <c r="AI312" s="343"/>
      <c r="AJ312" s="343"/>
      <c r="AK312" s="343"/>
      <c r="AL312" s="343"/>
      <c r="AM312" s="343"/>
      <c r="AN312" s="343"/>
      <c r="AO312" s="343"/>
      <c r="AP312" s="343"/>
      <c r="AQ312" s="343"/>
      <c r="AR312" s="343"/>
      <c r="AS312" s="343"/>
      <c r="AT312" s="343"/>
      <c r="AU312" s="343"/>
      <c r="AV312" s="343"/>
      <c r="AW312" s="343"/>
      <c r="AX312" s="343"/>
      <c r="AY312" s="343"/>
      <c r="AZ312" s="343"/>
      <c r="BA312" s="304"/>
      <c r="BB312" s="302"/>
      <c r="BC312" s="302"/>
      <c r="BD312" s="302"/>
      <c r="BE312" s="302"/>
      <c r="BF312" s="302"/>
      <c r="BG312" s="302"/>
      <c r="BH312" s="302"/>
      <c r="BI312" s="302"/>
      <c r="BJ312" s="302"/>
      <c r="BK312" s="302"/>
      <c r="BL312" s="302"/>
      <c r="BM312" s="302"/>
      <c r="BN312" s="302"/>
      <c r="BO312" s="302"/>
      <c r="BP312" s="302"/>
      <c r="BQ312" s="302"/>
      <c r="BR312" s="302"/>
      <c r="BS312" s="302"/>
      <c r="BT312" s="302"/>
      <c r="BU312" s="302"/>
      <c r="BV312" s="302"/>
      <c r="BW312" s="302"/>
      <c r="BX312" s="302"/>
      <c r="BY312" s="304"/>
      <c r="BZ312" s="342"/>
      <c r="CA312" s="342"/>
      <c r="CB312" s="342"/>
      <c r="CC312" s="342"/>
      <c r="CD312" s="342"/>
      <c r="CE312" s="342"/>
      <c r="CF312" s="342"/>
      <c r="CG312" s="342"/>
      <c r="CH312" s="342"/>
      <c r="CI312" s="342"/>
      <c r="CJ312" s="342"/>
      <c r="CK312" s="342"/>
      <c r="CL312" s="342"/>
      <c r="CM312" s="342"/>
      <c r="CN312" s="342"/>
      <c r="CO312" s="342"/>
      <c r="CP312" s="342"/>
      <c r="CQ312" s="342"/>
      <c r="CR312" s="342"/>
      <c r="CS312" s="342"/>
      <c r="CT312" s="342"/>
      <c r="CU312" s="342"/>
      <c r="CV312" s="342"/>
      <c r="CW312" s="342"/>
      <c r="CX312" s="342"/>
      <c r="CY312" s="342"/>
      <c r="CZ312" s="342"/>
    </row>
    <row r="313" s="166" customFormat="true" ht="15" customHeight="true" x14ac:dyDescent="0.2">
      <c r="B313" s="160"/>
      <c r="Z313" s="343"/>
      <c r="AA313" s="343"/>
      <c r="AB313" s="343"/>
      <c r="AC313" s="343"/>
      <c r="AD313" s="343"/>
      <c r="AE313" s="343"/>
      <c r="AF313" s="343"/>
      <c r="AG313" s="343"/>
      <c r="AH313" s="343"/>
      <c r="AI313" s="343"/>
      <c r="AJ313" s="343"/>
      <c r="AK313" s="343"/>
      <c r="AL313" s="343"/>
      <c r="AM313" s="343"/>
      <c r="AN313" s="343"/>
      <c r="AO313" s="343"/>
      <c r="AP313" s="343"/>
      <c r="AQ313" s="343"/>
      <c r="AR313" s="343"/>
      <c r="AS313" s="343"/>
      <c r="AT313" s="343"/>
      <c r="AU313" s="343"/>
      <c r="AV313" s="343"/>
      <c r="AW313" s="343"/>
      <c r="AX313" s="343"/>
      <c r="AY313" s="343"/>
      <c r="AZ313" s="343"/>
      <c r="BA313" s="304"/>
      <c r="BB313" s="302"/>
      <c r="BC313" s="302"/>
      <c r="BD313" s="302"/>
      <c r="BE313" s="302"/>
      <c r="BF313" s="302"/>
      <c r="BG313" s="302"/>
      <c r="BH313" s="302"/>
      <c r="BI313" s="302"/>
      <c r="BJ313" s="302"/>
      <c r="BK313" s="302"/>
      <c r="BL313" s="302"/>
      <c r="BM313" s="302"/>
      <c r="BN313" s="302"/>
      <c r="BO313" s="302"/>
      <c r="BP313" s="302"/>
      <c r="BQ313" s="302"/>
      <c r="BR313" s="302"/>
      <c r="BS313" s="302"/>
      <c r="BT313" s="302"/>
      <c r="BU313" s="302"/>
      <c r="BV313" s="302"/>
      <c r="BW313" s="302"/>
      <c r="BX313" s="302"/>
      <c r="BY313" s="304"/>
      <c r="BZ313" s="342"/>
      <c r="CA313" s="342"/>
      <c r="CB313" s="342"/>
      <c r="CC313" s="342"/>
      <c r="CD313" s="342"/>
      <c r="CE313" s="342"/>
      <c r="CF313" s="342"/>
      <c r="CG313" s="342"/>
      <c r="CH313" s="342"/>
      <c r="CI313" s="342"/>
      <c r="CJ313" s="342"/>
      <c r="CK313" s="342"/>
      <c r="CL313" s="342"/>
      <c r="CM313" s="342"/>
      <c r="CN313" s="342"/>
      <c r="CO313" s="342"/>
      <c r="CP313" s="342"/>
      <c r="CQ313" s="342"/>
      <c r="CR313" s="342"/>
      <c r="CS313" s="342"/>
      <c r="CT313" s="342"/>
      <c r="CU313" s="342"/>
      <c r="CV313" s="342"/>
      <c r="CW313" s="342"/>
      <c r="CX313" s="342"/>
      <c r="CY313" s="342"/>
      <c r="CZ313" s="342"/>
    </row>
    <row r="314" s="166" customFormat="true" ht="15" customHeight="true" x14ac:dyDescent="0.2">
      <c r="B314" s="160"/>
      <c r="Z314" s="343"/>
      <c r="AA314" s="343"/>
      <c r="AB314" s="343"/>
      <c r="AC314" s="343"/>
      <c r="AD314" s="343"/>
      <c r="AE314" s="343"/>
      <c r="AF314" s="343"/>
      <c r="AG314" s="343"/>
      <c r="AH314" s="343"/>
      <c r="AI314" s="343"/>
      <c r="AJ314" s="343"/>
      <c r="AK314" s="343"/>
      <c r="AL314" s="343"/>
      <c r="AM314" s="343"/>
      <c r="AN314" s="343"/>
      <c r="AO314" s="343"/>
      <c r="AP314" s="343"/>
      <c r="AQ314" s="343"/>
      <c r="AR314" s="343"/>
      <c r="AS314" s="343"/>
      <c r="AT314" s="343"/>
      <c r="AU314" s="343"/>
      <c r="AV314" s="343"/>
      <c r="AW314" s="343"/>
      <c r="AX314" s="343"/>
      <c r="AY314" s="343"/>
      <c r="AZ314" s="343"/>
      <c r="BA314" s="304"/>
      <c r="BB314" s="302"/>
      <c r="BC314" s="302"/>
      <c r="BD314" s="302"/>
      <c r="BE314" s="302"/>
      <c r="BF314" s="302"/>
      <c r="BG314" s="302"/>
      <c r="BH314" s="302"/>
      <c r="BI314" s="302"/>
      <c r="BJ314" s="302"/>
      <c r="BK314" s="302"/>
      <c r="BL314" s="302"/>
      <c r="BM314" s="302"/>
      <c r="BN314" s="302"/>
      <c r="BO314" s="302"/>
      <c r="BP314" s="302"/>
      <c r="BQ314" s="302"/>
      <c r="BR314" s="302"/>
      <c r="BS314" s="302"/>
      <c r="BT314" s="302"/>
      <c r="BU314" s="302"/>
      <c r="BV314" s="302"/>
      <c r="BW314" s="302"/>
      <c r="BX314" s="302"/>
      <c r="BY314" s="304"/>
      <c r="BZ314" s="342"/>
      <c r="CA314" s="342"/>
      <c r="CB314" s="342"/>
      <c r="CC314" s="342"/>
      <c r="CD314" s="342"/>
      <c r="CE314" s="342"/>
      <c r="CF314" s="342"/>
      <c r="CG314" s="342"/>
      <c r="CH314" s="342"/>
      <c r="CI314" s="342"/>
      <c r="CJ314" s="342"/>
      <c r="CK314" s="342"/>
      <c r="CL314" s="342"/>
      <c r="CM314" s="342"/>
      <c r="CN314" s="342"/>
      <c r="CO314" s="342"/>
      <c r="CP314" s="342"/>
      <c r="CQ314" s="342"/>
      <c r="CR314" s="342"/>
      <c r="CS314" s="342"/>
      <c r="CT314" s="342"/>
      <c r="CU314" s="342"/>
      <c r="CV314" s="342"/>
      <c r="CW314" s="342"/>
      <c r="CX314" s="342"/>
      <c r="CY314" s="342"/>
      <c r="CZ314" s="342"/>
    </row>
    <row r="315" s="166" customFormat="true" ht="15" customHeight="true" x14ac:dyDescent="0.2">
      <c r="B315" s="160"/>
      <c r="Z315" s="343"/>
      <c r="AA315" s="343"/>
      <c r="AB315" s="343"/>
      <c r="AC315" s="343"/>
      <c r="AD315" s="343"/>
      <c r="AE315" s="343"/>
      <c r="AF315" s="343"/>
      <c r="AG315" s="343"/>
      <c r="AH315" s="343"/>
      <c r="AI315" s="343"/>
      <c r="AJ315" s="343"/>
      <c r="AK315" s="343"/>
      <c r="AL315" s="343"/>
      <c r="AM315" s="343"/>
      <c r="AN315" s="343"/>
      <c r="AO315" s="343"/>
      <c r="AP315" s="343"/>
      <c r="AQ315" s="343"/>
      <c r="AR315" s="343"/>
      <c r="AS315" s="343"/>
      <c r="AT315" s="343"/>
      <c r="AU315" s="343"/>
      <c r="AV315" s="343"/>
      <c r="AW315" s="343"/>
      <c r="AX315" s="343"/>
      <c r="AY315" s="343"/>
      <c r="AZ315" s="343"/>
      <c r="BA315" s="304"/>
      <c r="BB315" s="302"/>
      <c r="BC315" s="302"/>
      <c r="BD315" s="302"/>
      <c r="BE315" s="302"/>
      <c r="BF315" s="302"/>
      <c r="BG315" s="302"/>
      <c r="BH315" s="302"/>
      <c r="BI315" s="302"/>
      <c r="BJ315" s="302"/>
      <c r="BK315" s="302"/>
      <c r="BL315" s="302"/>
      <c r="BM315" s="302"/>
      <c r="BN315" s="302"/>
      <c r="BO315" s="302"/>
      <c r="BP315" s="302"/>
      <c r="BQ315" s="302"/>
      <c r="BR315" s="302"/>
      <c r="BS315" s="302"/>
      <c r="BT315" s="302"/>
      <c r="BU315" s="302"/>
      <c r="BV315" s="302"/>
      <c r="BW315" s="302"/>
      <c r="BX315" s="302"/>
      <c r="BY315" s="304"/>
      <c r="BZ315" s="342"/>
      <c r="CA315" s="342"/>
      <c r="CB315" s="342"/>
      <c r="CC315" s="342"/>
      <c r="CD315" s="342"/>
      <c r="CE315" s="342"/>
      <c r="CF315" s="342"/>
      <c r="CG315" s="342"/>
      <c r="CH315" s="342"/>
      <c r="CI315" s="342"/>
      <c r="CJ315" s="342"/>
      <c r="CK315" s="342"/>
      <c r="CL315" s="342"/>
      <c r="CM315" s="342"/>
      <c r="CN315" s="342"/>
      <c r="CO315" s="342"/>
      <c r="CP315" s="342"/>
      <c r="CQ315" s="342"/>
      <c r="CR315" s="342"/>
      <c r="CS315" s="342"/>
      <c r="CT315" s="342"/>
      <c r="CU315" s="342"/>
      <c r="CV315" s="342"/>
      <c r="CW315" s="342"/>
      <c r="CX315" s="342"/>
      <c r="CY315" s="342"/>
      <c r="CZ315" s="342"/>
    </row>
    <row r="316" s="166" customFormat="true" ht="15" customHeight="true" x14ac:dyDescent="0.2">
      <c r="B316" s="160"/>
      <c r="Z316" s="343"/>
      <c r="AA316" s="343"/>
      <c r="AB316" s="343"/>
      <c r="AC316" s="343"/>
      <c r="AD316" s="343"/>
      <c r="AE316" s="343"/>
      <c r="AF316" s="343"/>
      <c r="AG316" s="343"/>
      <c r="AH316" s="343"/>
      <c r="AI316" s="343"/>
      <c r="AJ316" s="343"/>
      <c r="AK316" s="343"/>
      <c r="AL316" s="343"/>
      <c r="AM316" s="343"/>
      <c r="AN316" s="343"/>
      <c r="AO316" s="343"/>
      <c r="AP316" s="343"/>
      <c r="AQ316" s="343"/>
      <c r="AR316" s="343"/>
      <c r="AS316" s="343"/>
      <c r="AT316" s="343"/>
      <c r="AU316" s="343"/>
      <c r="AV316" s="343"/>
      <c r="AW316" s="343"/>
      <c r="AX316" s="343"/>
      <c r="AY316" s="343"/>
      <c r="AZ316" s="343"/>
      <c r="BA316" s="304"/>
      <c r="BB316" s="302"/>
      <c r="BC316" s="302"/>
      <c r="BD316" s="302"/>
      <c r="BE316" s="302"/>
      <c r="BF316" s="302"/>
      <c r="BG316" s="302"/>
      <c r="BH316" s="302"/>
      <c r="BI316" s="302"/>
      <c r="BJ316" s="302"/>
      <c r="BK316" s="302"/>
      <c r="BL316" s="302"/>
      <c r="BM316" s="302"/>
      <c r="BN316" s="302"/>
      <c r="BO316" s="302"/>
      <c r="BP316" s="302"/>
      <c r="BQ316" s="302"/>
      <c r="BR316" s="302"/>
      <c r="BS316" s="302"/>
      <c r="BT316" s="302"/>
      <c r="BU316" s="302"/>
      <c r="BV316" s="302"/>
      <c r="BW316" s="302"/>
      <c r="BX316" s="302"/>
      <c r="BY316" s="304"/>
      <c r="BZ316" s="342"/>
      <c r="CA316" s="342"/>
      <c r="CB316" s="342"/>
      <c r="CC316" s="342"/>
      <c r="CD316" s="342"/>
      <c r="CE316" s="342"/>
      <c r="CF316" s="342"/>
      <c r="CG316" s="342"/>
      <c r="CH316" s="342"/>
      <c r="CI316" s="342"/>
      <c r="CJ316" s="342"/>
      <c r="CK316" s="342"/>
      <c r="CL316" s="342"/>
      <c r="CM316" s="342"/>
      <c r="CN316" s="342"/>
      <c r="CO316" s="342"/>
      <c r="CP316" s="342"/>
      <c r="CQ316" s="342"/>
      <c r="CR316" s="342"/>
      <c r="CS316" s="342"/>
      <c r="CT316" s="342"/>
      <c r="CU316" s="342"/>
      <c r="CV316" s="342"/>
      <c r="CW316" s="342"/>
      <c r="CX316" s="342"/>
      <c r="CY316" s="342"/>
      <c r="CZ316" s="342"/>
    </row>
    <row r="317" s="166" customFormat="true" ht="15" customHeight="true" x14ac:dyDescent="0.2">
      <c r="B317" s="160"/>
      <c r="Z317" s="343"/>
      <c r="AA317" s="343"/>
      <c r="AB317" s="343"/>
      <c r="AC317" s="343"/>
      <c r="AD317" s="343"/>
      <c r="AE317" s="343"/>
      <c r="AF317" s="343"/>
      <c r="AG317" s="343"/>
      <c r="AH317" s="343"/>
      <c r="AI317" s="343"/>
      <c r="AJ317" s="343"/>
      <c r="AK317" s="343"/>
      <c r="AL317" s="343"/>
      <c r="AM317" s="343"/>
      <c r="AN317" s="343"/>
      <c r="AO317" s="343"/>
      <c r="AP317" s="343"/>
      <c r="AQ317" s="343"/>
      <c r="AR317" s="343"/>
      <c r="AS317" s="343"/>
      <c r="AT317" s="343"/>
      <c r="AU317" s="343"/>
      <c r="AV317" s="343"/>
      <c r="AW317" s="343"/>
      <c r="AX317" s="343"/>
      <c r="AY317" s="343"/>
      <c r="AZ317" s="343"/>
      <c r="BA317" s="304"/>
      <c r="BB317" s="302"/>
      <c r="BC317" s="302"/>
      <c r="BD317" s="302"/>
      <c r="BE317" s="302"/>
      <c r="BF317" s="302"/>
      <c r="BG317" s="302"/>
      <c r="BH317" s="302"/>
      <c r="BI317" s="302"/>
      <c r="BJ317" s="302"/>
      <c r="BK317" s="302"/>
      <c r="BL317" s="302"/>
      <c r="BM317" s="302"/>
      <c r="BN317" s="302"/>
      <c r="BO317" s="302"/>
      <c r="BP317" s="302"/>
      <c r="BQ317" s="302"/>
      <c r="BR317" s="302"/>
      <c r="BS317" s="302"/>
      <c r="BT317" s="302"/>
      <c r="BU317" s="302"/>
      <c r="BV317" s="302"/>
      <c r="BW317" s="302"/>
      <c r="BX317" s="302"/>
      <c r="BY317" s="304"/>
      <c r="BZ317" s="342"/>
      <c r="CA317" s="342"/>
      <c r="CB317" s="342"/>
      <c r="CC317" s="342"/>
      <c r="CD317" s="342"/>
      <c r="CE317" s="342"/>
      <c r="CF317" s="342"/>
      <c r="CG317" s="342"/>
      <c r="CH317" s="342"/>
      <c r="CI317" s="342"/>
      <c r="CJ317" s="342"/>
      <c r="CK317" s="342"/>
      <c r="CL317" s="342"/>
      <c r="CM317" s="342"/>
      <c r="CN317" s="342"/>
      <c r="CO317" s="342"/>
      <c r="CP317" s="342"/>
      <c r="CQ317" s="342"/>
      <c r="CR317" s="342"/>
      <c r="CS317" s="342"/>
      <c r="CT317" s="342"/>
      <c r="CU317" s="342"/>
      <c r="CV317" s="342"/>
      <c r="CW317" s="342"/>
      <c r="CX317" s="342"/>
      <c r="CY317" s="342"/>
      <c r="CZ317" s="342"/>
    </row>
    <row r="318" s="166" customFormat="true" ht="15" customHeight="true" x14ac:dyDescent="0.2">
      <c r="B318" s="160"/>
      <c r="Z318" s="343"/>
      <c r="AA318" s="343"/>
      <c r="AB318" s="343"/>
      <c r="AC318" s="343"/>
      <c r="AD318" s="343"/>
      <c r="AE318" s="343"/>
      <c r="AF318" s="343"/>
      <c r="AG318" s="343"/>
      <c r="AH318" s="343"/>
      <c r="AI318" s="343"/>
      <c r="AJ318" s="343"/>
      <c r="AK318" s="343"/>
      <c r="AL318" s="343"/>
      <c r="AM318" s="343"/>
      <c r="AN318" s="343"/>
      <c r="AO318" s="343"/>
      <c r="AP318" s="343"/>
      <c r="AQ318" s="343"/>
      <c r="AR318" s="343"/>
      <c r="AS318" s="343"/>
      <c r="AT318" s="343"/>
      <c r="AU318" s="343"/>
      <c r="AV318" s="343"/>
      <c r="AW318" s="343"/>
      <c r="AX318" s="343"/>
      <c r="AY318" s="343"/>
      <c r="AZ318" s="343"/>
      <c r="BA318" s="304"/>
      <c r="BB318" s="302"/>
      <c r="BC318" s="302"/>
      <c r="BD318" s="302"/>
      <c r="BE318" s="302"/>
      <c r="BF318" s="302"/>
      <c r="BG318" s="302"/>
      <c r="BH318" s="302"/>
      <c r="BI318" s="302"/>
      <c r="BJ318" s="302"/>
      <c r="BK318" s="302"/>
      <c r="BL318" s="302"/>
      <c r="BM318" s="302"/>
      <c r="BN318" s="302"/>
      <c r="BO318" s="302"/>
      <c r="BP318" s="302"/>
      <c r="BQ318" s="302"/>
      <c r="BR318" s="302"/>
      <c r="BS318" s="302"/>
      <c r="BT318" s="302"/>
      <c r="BU318" s="302"/>
      <c r="BV318" s="302"/>
      <c r="BW318" s="302"/>
      <c r="BX318" s="302"/>
      <c r="BY318" s="304"/>
      <c r="BZ318" s="342"/>
      <c r="CA318" s="342"/>
      <c r="CB318" s="342"/>
      <c r="CC318" s="342"/>
      <c r="CD318" s="342"/>
      <c r="CE318" s="342"/>
      <c r="CF318" s="342"/>
      <c r="CG318" s="342"/>
      <c r="CH318" s="342"/>
      <c r="CI318" s="342"/>
      <c r="CJ318" s="342"/>
      <c r="CK318" s="342"/>
      <c r="CL318" s="342"/>
      <c r="CM318" s="342"/>
      <c r="CN318" s="342"/>
      <c r="CO318" s="342"/>
      <c r="CP318" s="342"/>
      <c r="CQ318" s="342"/>
      <c r="CR318" s="342"/>
      <c r="CS318" s="342"/>
      <c r="CT318" s="342"/>
      <c r="CU318" s="342"/>
      <c r="CV318" s="342"/>
      <c r="CW318" s="342"/>
      <c r="CX318" s="342"/>
      <c r="CY318" s="342"/>
      <c r="CZ318" s="342"/>
    </row>
    <row r="319" s="166" customFormat="true" ht="15" customHeight="true" x14ac:dyDescent="0.2">
      <c r="B319" s="160"/>
      <c r="Z319" s="343"/>
      <c r="AA319" s="343"/>
      <c r="AB319" s="343"/>
      <c r="AC319" s="343"/>
      <c r="AD319" s="343"/>
      <c r="AE319" s="343"/>
      <c r="AF319" s="343"/>
      <c r="AG319" s="343"/>
      <c r="AH319" s="343"/>
      <c r="AI319" s="343"/>
      <c r="AJ319" s="343"/>
      <c r="AK319" s="343"/>
      <c r="AL319" s="343"/>
      <c r="AM319" s="343"/>
      <c r="AN319" s="343"/>
      <c r="AO319" s="343"/>
      <c r="AP319" s="343"/>
      <c r="AQ319" s="343"/>
      <c r="AR319" s="343"/>
      <c r="AS319" s="343"/>
      <c r="AT319" s="343"/>
      <c r="AU319" s="343"/>
      <c r="AV319" s="343"/>
      <c r="AW319" s="343"/>
      <c r="AX319" s="343"/>
      <c r="AY319" s="343"/>
      <c r="AZ319" s="343"/>
      <c r="BA319" s="304"/>
      <c r="BB319" s="302"/>
      <c r="BC319" s="302"/>
      <c r="BD319" s="302"/>
      <c r="BE319" s="302"/>
      <c r="BF319" s="302"/>
      <c r="BG319" s="302"/>
      <c r="BH319" s="302"/>
      <c r="BI319" s="302"/>
      <c r="BJ319" s="302"/>
      <c r="BK319" s="302"/>
      <c r="BL319" s="302"/>
      <c r="BM319" s="302"/>
      <c r="BN319" s="302"/>
      <c r="BO319" s="302"/>
      <c r="BP319" s="302"/>
      <c r="BQ319" s="302"/>
      <c r="BR319" s="302"/>
      <c r="BS319" s="302"/>
      <c r="BT319" s="302"/>
      <c r="BU319" s="302"/>
      <c r="BV319" s="302"/>
      <c r="BW319" s="302"/>
      <c r="BX319" s="302"/>
      <c r="BY319" s="304"/>
      <c r="BZ319" s="342"/>
      <c r="CA319" s="342"/>
      <c r="CB319" s="342"/>
      <c r="CC319" s="342"/>
      <c r="CD319" s="342"/>
      <c r="CE319" s="342"/>
      <c r="CF319" s="342"/>
      <c r="CG319" s="342"/>
      <c r="CH319" s="342"/>
      <c r="CI319" s="342"/>
      <c r="CJ319" s="342"/>
      <c r="CK319" s="342"/>
      <c r="CL319" s="342"/>
      <c r="CM319" s="342"/>
      <c r="CN319" s="342"/>
      <c r="CO319" s="342"/>
      <c r="CP319" s="342"/>
      <c r="CQ319" s="342"/>
      <c r="CR319" s="342"/>
      <c r="CS319" s="342"/>
      <c r="CT319" s="342"/>
      <c r="CU319" s="342"/>
      <c r="CV319" s="342"/>
      <c r="CW319" s="342"/>
      <c r="CX319" s="342"/>
      <c r="CY319" s="342"/>
      <c r="CZ319" s="342"/>
    </row>
    <row r="320" s="166" customFormat="true" ht="15" customHeight="true" x14ac:dyDescent="0.2">
      <c r="B320" s="160"/>
      <c r="Z320" s="343"/>
      <c r="AA320" s="343"/>
      <c r="AB320" s="343"/>
      <c r="AC320" s="343"/>
      <c r="AD320" s="343"/>
      <c r="AE320" s="343"/>
      <c r="AF320" s="343"/>
      <c r="AG320" s="343"/>
      <c r="AH320" s="343"/>
      <c r="AI320" s="343"/>
      <c r="AJ320" s="343"/>
      <c r="AK320" s="343"/>
      <c r="AL320" s="343"/>
      <c r="AM320" s="343"/>
      <c r="AN320" s="343"/>
      <c r="AO320" s="343"/>
      <c r="AP320" s="343"/>
      <c r="AQ320" s="343"/>
      <c r="AR320" s="343"/>
      <c r="AS320" s="343"/>
      <c r="AT320" s="343"/>
      <c r="AU320" s="343"/>
      <c r="AV320" s="343"/>
      <c r="AW320" s="343"/>
      <c r="AX320" s="343"/>
      <c r="AY320" s="343"/>
      <c r="AZ320" s="343"/>
      <c r="BA320" s="304"/>
      <c r="BB320" s="302"/>
      <c r="BC320" s="302"/>
      <c r="BD320" s="302"/>
      <c r="BE320" s="302"/>
      <c r="BF320" s="302"/>
      <c r="BG320" s="302"/>
      <c r="BH320" s="302"/>
      <c r="BI320" s="302"/>
      <c r="BJ320" s="302"/>
      <c r="BK320" s="302"/>
      <c r="BL320" s="302"/>
      <c r="BM320" s="302"/>
      <c r="BN320" s="302"/>
      <c r="BO320" s="302"/>
      <c r="BP320" s="302"/>
      <c r="BQ320" s="302"/>
      <c r="BR320" s="302"/>
      <c r="BS320" s="302"/>
      <c r="BT320" s="302"/>
      <c r="BU320" s="302"/>
      <c r="BV320" s="302"/>
      <c r="BW320" s="302"/>
      <c r="BX320" s="302"/>
      <c r="BY320" s="304"/>
      <c r="BZ320" s="342"/>
      <c r="CA320" s="342"/>
      <c r="CB320" s="342"/>
      <c r="CC320" s="342"/>
      <c r="CD320" s="342"/>
      <c r="CE320" s="342"/>
      <c r="CF320" s="342"/>
      <c r="CG320" s="342"/>
      <c r="CH320" s="342"/>
      <c r="CI320" s="342"/>
      <c r="CJ320" s="342"/>
      <c r="CK320" s="342"/>
      <c r="CL320" s="342"/>
      <c r="CM320" s="342"/>
      <c r="CN320" s="342"/>
      <c r="CO320" s="342"/>
      <c r="CP320" s="342"/>
      <c r="CQ320" s="342"/>
      <c r="CR320" s="342"/>
      <c r="CS320" s="342"/>
      <c r="CT320" s="342"/>
      <c r="CU320" s="342"/>
      <c r="CV320" s="342"/>
      <c r="CW320" s="342"/>
      <c r="CX320" s="342"/>
      <c r="CY320" s="342"/>
      <c r="CZ320" s="342"/>
    </row>
    <row r="321" s="166" customFormat="true" ht="15" customHeight="true" x14ac:dyDescent="0.2">
      <c r="B321" s="160"/>
      <c r="Z321" s="343"/>
      <c r="AA321" s="343"/>
      <c r="AB321" s="343"/>
      <c r="AC321" s="343"/>
      <c r="AD321" s="343"/>
      <c r="AE321" s="343"/>
      <c r="AF321" s="343"/>
      <c r="AG321" s="343"/>
      <c r="AH321" s="343"/>
      <c r="AI321" s="343"/>
      <c r="AJ321" s="343"/>
      <c r="AK321" s="343"/>
      <c r="AL321" s="343"/>
      <c r="AM321" s="343"/>
      <c r="AN321" s="343"/>
      <c r="AO321" s="343"/>
      <c r="AP321" s="343"/>
      <c r="AQ321" s="343"/>
      <c r="AR321" s="343"/>
      <c r="AS321" s="343"/>
      <c r="AT321" s="343"/>
      <c r="AU321" s="343"/>
      <c r="AV321" s="343"/>
      <c r="AW321" s="343"/>
      <c r="AX321" s="343"/>
      <c r="AY321" s="343"/>
      <c r="AZ321" s="343"/>
      <c r="BA321" s="304"/>
      <c r="BB321" s="302"/>
      <c r="BC321" s="302"/>
      <c r="BD321" s="302"/>
      <c r="BE321" s="302"/>
      <c r="BF321" s="302"/>
      <c r="BG321" s="302"/>
      <c r="BH321" s="302"/>
      <c r="BI321" s="302"/>
      <c r="BJ321" s="302"/>
      <c r="BK321" s="302"/>
      <c r="BL321" s="302"/>
      <c r="BM321" s="302"/>
      <c r="BN321" s="302"/>
      <c r="BO321" s="302"/>
      <c r="BP321" s="302"/>
      <c r="BQ321" s="302"/>
      <c r="BR321" s="302"/>
      <c r="BS321" s="302"/>
      <c r="BT321" s="302"/>
      <c r="BU321" s="302"/>
      <c r="BV321" s="302"/>
      <c r="BW321" s="302"/>
      <c r="BX321" s="302"/>
      <c r="BY321" s="304"/>
      <c r="BZ321" s="342"/>
      <c r="CA321" s="342"/>
      <c r="CB321" s="342"/>
      <c r="CC321" s="342"/>
      <c r="CD321" s="342"/>
      <c r="CE321" s="342"/>
      <c r="CF321" s="342"/>
      <c r="CG321" s="342"/>
      <c r="CH321" s="342"/>
      <c r="CI321" s="342"/>
      <c r="CJ321" s="342"/>
      <c r="CK321" s="342"/>
      <c r="CL321" s="342"/>
      <c r="CM321" s="342"/>
      <c r="CN321" s="342"/>
      <c r="CO321" s="342"/>
      <c r="CP321" s="342"/>
      <c r="CQ321" s="342"/>
      <c r="CR321" s="342"/>
      <c r="CS321" s="342"/>
      <c r="CT321" s="342"/>
      <c r="CU321" s="342"/>
      <c r="CV321" s="342"/>
      <c r="CW321" s="342"/>
      <c r="CX321" s="342"/>
      <c r="CY321" s="342"/>
      <c r="CZ321" s="342"/>
    </row>
    <row r="322" s="166" customFormat="true" ht="15" customHeight="true" x14ac:dyDescent="0.2">
      <c r="B322" s="160"/>
      <c r="Z322" s="343"/>
      <c r="AA322" s="343"/>
      <c r="AB322" s="343"/>
      <c r="AC322" s="343"/>
      <c r="AD322" s="343"/>
      <c r="AE322" s="343"/>
      <c r="AF322" s="343"/>
      <c r="AG322" s="343"/>
      <c r="AH322" s="343"/>
      <c r="AI322" s="343"/>
      <c r="AJ322" s="343"/>
      <c r="AK322" s="343"/>
      <c r="AL322" s="343"/>
      <c r="AM322" s="343"/>
      <c r="AN322" s="343"/>
      <c r="AO322" s="343"/>
      <c r="AP322" s="343"/>
      <c r="AQ322" s="343"/>
      <c r="AR322" s="343"/>
      <c r="AS322" s="343"/>
      <c r="AT322" s="343"/>
      <c r="AU322" s="343"/>
      <c r="AV322" s="343"/>
      <c r="AW322" s="343"/>
      <c r="AX322" s="343"/>
      <c r="AY322" s="343"/>
      <c r="AZ322" s="343"/>
      <c r="BA322" s="304"/>
      <c r="BB322" s="302"/>
      <c r="BC322" s="302"/>
      <c r="BD322" s="302"/>
      <c r="BE322" s="302"/>
      <c r="BF322" s="302"/>
      <c r="BG322" s="302"/>
      <c r="BH322" s="302"/>
      <c r="BI322" s="302"/>
      <c r="BJ322" s="302"/>
      <c r="BK322" s="302"/>
      <c r="BL322" s="302"/>
      <c r="BM322" s="302"/>
      <c r="BN322" s="302"/>
      <c r="BO322" s="302"/>
      <c r="BP322" s="302"/>
      <c r="BQ322" s="302"/>
      <c r="BR322" s="302"/>
      <c r="BS322" s="302"/>
      <c r="BT322" s="302"/>
      <c r="BU322" s="302"/>
      <c r="BV322" s="302"/>
      <c r="BW322" s="302"/>
      <c r="BX322" s="302"/>
      <c r="BY322" s="304"/>
      <c r="BZ322" s="342"/>
      <c r="CA322" s="342"/>
      <c r="CB322" s="342"/>
      <c r="CC322" s="342"/>
      <c r="CD322" s="342"/>
      <c r="CE322" s="342"/>
      <c r="CF322" s="342"/>
      <c r="CG322" s="342"/>
      <c r="CH322" s="342"/>
      <c r="CI322" s="342"/>
      <c r="CJ322" s="342"/>
      <c r="CK322" s="342"/>
      <c r="CL322" s="342"/>
      <c r="CM322" s="342"/>
      <c r="CN322" s="342"/>
      <c r="CO322" s="342"/>
      <c r="CP322" s="342"/>
      <c r="CQ322" s="342"/>
      <c r="CR322" s="342"/>
      <c r="CS322" s="342"/>
      <c r="CT322" s="342"/>
      <c r="CU322" s="342"/>
      <c r="CV322" s="342"/>
      <c r="CW322" s="342"/>
      <c r="CX322" s="342"/>
      <c r="CY322" s="342"/>
      <c r="CZ322" s="342"/>
    </row>
    <row r="323" s="166" customFormat="true" ht="15" customHeight="true" x14ac:dyDescent="0.2">
      <c r="B323" s="160"/>
      <c r="Z323" s="343"/>
      <c r="AA323" s="343"/>
      <c r="AB323" s="343"/>
      <c r="AC323" s="343"/>
      <c r="AD323" s="343"/>
      <c r="AE323" s="343"/>
      <c r="AF323" s="343"/>
      <c r="AG323" s="343"/>
      <c r="AH323" s="343"/>
      <c r="AI323" s="343"/>
      <c r="AJ323" s="343"/>
      <c r="AK323" s="343"/>
      <c r="AL323" s="343"/>
      <c r="AM323" s="343"/>
      <c r="AN323" s="343"/>
      <c r="AO323" s="343"/>
      <c r="AP323" s="343"/>
      <c r="AQ323" s="343"/>
      <c r="AR323" s="343"/>
      <c r="AS323" s="343"/>
      <c r="AT323" s="343"/>
      <c r="AU323" s="343"/>
      <c r="AV323" s="343"/>
      <c r="AW323" s="343"/>
      <c r="AX323" s="343"/>
      <c r="AY323" s="343"/>
      <c r="AZ323" s="343"/>
      <c r="BA323" s="304"/>
      <c r="BB323" s="302"/>
      <c r="BC323" s="302"/>
      <c r="BD323" s="302"/>
      <c r="BE323" s="302"/>
      <c r="BF323" s="302"/>
      <c r="BG323" s="302"/>
      <c r="BH323" s="302"/>
      <c r="BI323" s="302"/>
      <c r="BJ323" s="302"/>
      <c r="BK323" s="302"/>
      <c r="BL323" s="302"/>
      <c r="BM323" s="302"/>
      <c r="BN323" s="302"/>
      <c r="BO323" s="302"/>
      <c r="BP323" s="302"/>
      <c r="BQ323" s="302"/>
      <c r="BR323" s="302"/>
      <c r="BS323" s="302"/>
      <c r="BT323" s="302"/>
      <c r="BU323" s="302"/>
      <c r="BV323" s="302"/>
      <c r="BW323" s="302"/>
      <c r="BX323" s="302"/>
      <c r="BY323" s="304"/>
      <c r="BZ323" s="342"/>
      <c r="CA323" s="342"/>
      <c r="CB323" s="342"/>
      <c r="CC323" s="342"/>
      <c r="CD323" s="342"/>
      <c r="CE323" s="342"/>
      <c r="CF323" s="342"/>
      <c r="CG323" s="342"/>
      <c r="CH323" s="342"/>
      <c r="CI323" s="342"/>
      <c r="CJ323" s="342"/>
      <c r="CK323" s="342"/>
      <c r="CL323" s="342"/>
      <c r="CM323" s="342"/>
      <c r="CN323" s="342"/>
      <c r="CO323" s="342"/>
      <c r="CP323" s="342"/>
      <c r="CQ323" s="342"/>
      <c r="CR323" s="342"/>
      <c r="CS323" s="342"/>
      <c r="CT323" s="342"/>
      <c r="CU323" s="342"/>
      <c r="CV323" s="342"/>
      <c r="CW323" s="342"/>
      <c r="CX323" s="342"/>
      <c r="CY323" s="342"/>
      <c r="CZ323" s="342"/>
    </row>
    <row r="324" s="166" customFormat="true" ht="15" customHeight="true" x14ac:dyDescent="0.2">
      <c r="B324" s="160"/>
      <c r="Z324" s="343"/>
      <c r="AA324" s="343"/>
      <c r="AB324" s="343"/>
      <c r="AC324" s="343"/>
      <c r="AD324" s="343"/>
      <c r="AE324" s="343"/>
      <c r="AF324" s="343"/>
      <c r="AG324" s="343"/>
      <c r="AH324" s="343"/>
      <c r="AI324" s="343"/>
      <c r="AJ324" s="343"/>
      <c r="AK324" s="343"/>
      <c r="AL324" s="343"/>
      <c r="AM324" s="343"/>
      <c r="AN324" s="343"/>
      <c r="AO324" s="343"/>
      <c r="AP324" s="343"/>
      <c r="AQ324" s="343"/>
      <c r="AR324" s="343"/>
      <c r="AS324" s="343"/>
      <c r="AT324" s="343"/>
      <c r="AU324" s="343"/>
      <c r="AV324" s="343"/>
      <c r="AW324" s="343"/>
      <c r="AX324" s="343"/>
      <c r="AY324" s="343"/>
      <c r="AZ324" s="343"/>
      <c r="BA324" s="304"/>
      <c r="BB324" s="302"/>
      <c r="BC324" s="302"/>
      <c r="BD324" s="302"/>
      <c r="BE324" s="302"/>
      <c r="BF324" s="302"/>
      <c r="BG324" s="302"/>
      <c r="BH324" s="302"/>
      <c r="BI324" s="302"/>
      <c r="BJ324" s="302"/>
      <c r="BK324" s="302"/>
      <c r="BL324" s="302"/>
      <c r="BM324" s="302"/>
      <c r="BN324" s="302"/>
      <c r="BO324" s="302"/>
      <c r="BP324" s="302"/>
      <c r="BQ324" s="302"/>
      <c r="BR324" s="302"/>
      <c r="BS324" s="302"/>
      <c r="BT324" s="302"/>
      <c r="BU324" s="302"/>
      <c r="BV324" s="302"/>
      <c r="BW324" s="302"/>
      <c r="BX324" s="302"/>
      <c r="BY324" s="304"/>
      <c r="BZ324" s="342"/>
      <c r="CA324" s="342"/>
      <c r="CB324" s="342"/>
      <c r="CC324" s="342"/>
      <c r="CD324" s="342"/>
      <c r="CE324" s="342"/>
      <c r="CF324" s="342"/>
      <c r="CG324" s="342"/>
      <c r="CH324" s="342"/>
      <c r="CI324" s="342"/>
      <c r="CJ324" s="342"/>
      <c r="CK324" s="342"/>
      <c r="CL324" s="342"/>
      <c r="CM324" s="342"/>
      <c r="CN324" s="342"/>
      <c r="CO324" s="342"/>
      <c r="CP324" s="342"/>
      <c r="CQ324" s="342"/>
      <c r="CR324" s="342"/>
      <c r="CS324" s="342"/>
      <c r="CT324" s="342"/>
      <c r="CU324" s="342"/>
      <c r="CV324" s="342"/>
      <c r="CW324" s="342"/>
      <c r="CX324" s="342"/>
      <c r="CY324" s="342"/>
      <c r="CZ324" s="342"/>
    </row>
    <row r="325" s="166" customFormat="true" ht="15" customHeight="true" x14ac:dyDescent="0.2">
      <c r="B325" s="160"/>
      <c r="Z325" s="343"/>
      <c r="AA325" s="343"/>
      <c r="AB325" s="343"/>
      <c r="AC325" s="343"/>
      <c r="AD325" s="343"/>
      <c r="AE325" s="343"/>
      <c r="AF325" s="343"/>
      <c r="AG325" s="343"/>
      <c r="AH325" s="343"/>
      <c r="AI325" s="343"/>
      <c r="AJ325" s="343"/>
      <c r="AK325" s="343"/>
      <c r="AL325" s="343"/>
      <c r="AM325" s="343"/>
      <c r="AN325" s="343"/>
      <c r="AO325" s="343"/>
      <c r="AP325" s="343"/>
      <c r="AQ325" s="343"/>
      <c r="AR325" s="343"/>
      <c r="AS325" s="343"/>
      <c r="AT325" s="343"/>
      <c r="AU325" s="343"/>
      <c r="AV325" s="343"/>
      <c r="AW325" s="343"/>
      <c r="AX325" s="343"/>
      <c r="AY325" s="343"/>
      <c r="AZ325" s="343"/>
      <c r="BA325" s="304"/>
      <c r="BB325" s="302"/>
      <c r="BC325" s="302"/>
      <c r="BD325" s="302"/>
      <c r="BE325" s="302"/>
      <c r="BF325" s="302"/>
      <c r="BG325" s="302"/>
      <c r="BH325" s="302"/>
      <c r="BI325" s="302"/>
      <c r="BJ325" s="302"/>
      <c r="BK325" s="302"/>
      <c r="BL325" s="302"/>
      <c r="BM325" s="302"/>
      <c r="BN325" s="302"/>
      <c r="BO325" s="302"/>
      <c r="BP325" s="302"/>
      <c r="BQ325" s="302"/>
      <c r="BR325" s="302"/>
      <c r="BS325" s="302"/>
      <c r="BT325" s="302"/>
      <c r="BU325" s="302"/>
      <c r="BV325" s="302"/>
      <c r="BW325" s="302"/>
      <c r="BX325" s="302"/>
      <c r="BY325" s="304"/>
      <c r="BZ325" s="342"/>
      <c r="CA325" s="342"/>
      <c r="CB325" s="342"/>
      <c r="CC325" s="342"/>
      <c r="CD325" s="342"/>
      <c r="CE325" s="342"/>
      <c r="CF325" s="342"/>
      <c r="CG325" s="342"/>
      <c r="CH325" s="342"/>
      <c r="CI325" s="342"/>
      <c r="CJ325" s="342"/>
      <c r="CK325" s="342"/>
      <c r="CL325" s="342"/>
      <c r="CM325" s="342"/>
      <c r="CN325" s="342"/>
      <c r="CO325" s="342"/>
      <c r="CP325" s="342"/>
      <c r="CQ325" s="342"/>
      <c r="CR325" s="342"/>
      <c r="CS325" s="342"/>
      <c r="CT325" s="342"/>
      <c r="CU325" s="342"/>
      <c r="CV325" s="342"/>
      <c r="CW325" s="342"/>
      <c r="CX325" s="342"/>
      <c r="CY325" s="342"/>
      <c r="CZ325" s="342"/>
    </row>
    <row r="326" s="166" customFormat="true" ht="15" customHeight="true" x14ac:dyDescent="0.2">
      <c r="B326" s="160"/>
      <c r="Z326" s="343"/>
      <c r="AA326" s="343"/>
      <c r="AB326" s="343"/>
      <c r="AC326" s="343"/>
      <c r="AD326" s="343"/>
      <c r="AE326" s="343"/>
      <c r="AF326" s="343"/>
      <c r="AG326" s="343"/>
      <c r="AH326" s="343"/>
      <c r="AI326" s="343"/>
      <c r="AJ326" s="343"/>
      <c r="AK326" s="343"/>
      <c r="AL326" s="343"/>
      <c r="AM326" s="343"/>
      <c r="AN326" s="343"/>
      <c r="AO326" s="343"/>
      <c r="AP326" s="343"/>
      <c r="AQ326" s="343"/>
      <c r="AR326" s="343"/>
      <c r="AS326" s="343"/>
      <c r="AT326" s="343"/>
      <c r="AU326" s="343"/>
      <c r="AV326" s="343"/>
      <c r="AW326" s="343"/>
      <c r="AX326" s="343"/>
      <c r="AY326" s="343"/>
      <c r="AZ326" s="343"/>
      <c r="BA326" s="304"/>
      <c r="BB326" s="302"/>
      <c r="BC326" s="302"/>
      <c r="BD326" s="302"/>
      <c r="BE326" s="302"/>
      <c r="BF326" s="302"/>
      <c r="BG326" s="302"/>
      <c r="BH326" s="302"/>
      <c r="BI326" s="302"/>
      <c r="BJ326" s="302"/>
      <c r="BK326" s="302"/>
      <c r="BL326" s="302"/>
      <c r="BM326" s="302"/>
      <c r="BN326" s="302"/>
      <c r="BO326" s="302"/>
      <c r="BP326" s="302"/>
      <c r="BQ326" s="302"/>
      <c r="BR326" s="302"/>
      <c r="BS326" s="302"/>
      <c r="BT326" s="302"/>
      <c r="BU326" s="302"/>
      <c r="BV326" s="302"/>
      <c r="BW326" s="302"/>
      <c r="BX326" s="302"/>
      <c r="BY326" s="304"/>
      <c r="BZ326" s="342"/>
      <c r="CA326" s="342"/>
      <c r="CB326" s="342"/>
      <c r="CC326" s="342"/>
      <c r="CD326" s="342"/>
      <c r="CE326" s="342"/>
      <c r="CF326" s="342"/>
      <c r="CG326" s="342"/>
      <c r="CH326" s="342"/>
      <c r="CI326" s="342"/>
      <c r="CJ326" s="342"/>
      <c r="CK326" s="342"/>
      <c r="CL326" s="342"/>
      <c r="CM326" s="342"/>
      <c r="CN326" s="342"/>
      <c r="CO326" s="342"/>
      <c r="CP326" s="342"/>
      <c r="CQ326" s="342"/>
      <c r="CR326" s="342"/>
      <c r="CS326" s="342"/>
      <c r="CT326" s="342"/>
      <c r="CU326" s="342"/>
      <c r="CV326" s="342"/>
      <c r="CW326" s="342"/>
      <c r="CX326" s="342"/>
      <c r="CY326" s="342"/>
      <c r="CZ326" s="342"/>
    </row>
    <row r="327" s="166" customFormat="true" ht="15" customHeight="true" x14ac:dyDescent="0.2">
      <c r="B327" s="160"/>
      <c r="Z327" s="343"/>
      <c r="AA327" s="343"/>
      <c r="AB327" s="343"/>
      <c r="AC327" s="343"/>
      <c r="AD327" s="343"/>
      <c r="AE327" s="343"/>
      <c r="AF327" s="343"/>
      <c r="AG327" s="343"/>
      <c r="AH327" s="343"/>
      <c r="AI327" s="343"/>
      <c r="AJ327" s="343"/>
      <c r="AK327" s="343"/>
      <c r="AL327" s="343"/>
      <c r="AM327" s="343"/>
      <c r="AN327" s="343"/>
      <c r="AO327" s="343"/>
      <c r="AP327" s="343"/>
      <c r="AQ327" s="343"/>
      <c r="AR327" s="343"/>
      <c r="AS327" s="343"/>
      <c r="AT327" s="343"/>
      <c r="AU327" s="343"/>
      <c r="AV327" s="343"/>
      <c r="AW327" s="343"/>
      <c r="AX327" s="343"/>
      <c r="AY327" s="343"/>
      <c r="AZ327" s="343"/>
      <c r="BA327" s="304"/>
      <c r="BB327" s="302"/>
      <c r="BC327" s="302"/>
      <c r="BD327" s="302"/>
      <c r="BE327" s="302"/>
      <c r="BF327" s="302"/>
      <c r="BG327" s="302"/>
      <c r="BH327" s="302"/>
      <c r="BI327" s="302"/>
      <c r="BJ327" s="302"/>
      <c r="BK327" s="302"/>
      <c r="BL327" s="302"/>
      <c r="BM327" s="302"/>
      <c r="BN327" s="302"/>
      <c r="BO327" s="302"/>
      <c r="BP327" s="302"/>
      <c r="BQ327" s="302"/>
      <c r="BR327" s="302"/>
      <c r="BS327" s="302"/>
      <c r="BT327" s="302"/>
      <c r="BU327" s="302"/>
      <c r="BV327" s="302"/>
      <c r="BW327" s="302"/>
      <c r="BX327" s="302"/>
      <c r="BY327" s="304"/>
      <c r="BZ327" s="342"/>
      <c r="CA327" s="342"/>
      <c r="CB327" s="342"/>
      <c r="CC327" s="342"/>
      <c r="CD327" s="342"/>
      <c r="CE327" s="342"/>
      <c r="CF327" s="342"/>
      <c r="CG327" s="342"/>
      <c r="CH327" s="342"/>
      <c r="CI327" s="342"/>
      <c r="CJ327" s="342"/>
      <c r="CK327" s="342"/>
      <c r="CL327" s="342"/>
      <c r="CM327" s="342"/>
      <c r="CN327" s="342"/>
      <c r="CO327" s="342"/>
      <c r="CP327" s="342"/>
      <c r="CQ327" s="342"/>
      <c r="CR327" s="342"/>
      <c r="CS327" s="342"/>
      <c r="CT327" s="342"/>
      <c r="CU327" s="342"/>
      <c r="CV327" s="342"/>
      <c r="CW327" s="342"/>
      <c r="CX327" s="342"/>
      <c r="CY327" s="342"/>
      <c r="CZ327" s="342"/>
    </row>
    <row r="328" s="166" customFormat="true" ht="15" customHeight="true" x14ac:dyDescent="0.2">
      <c r="B328" s="160"/>
      <c r="Z328" s="343"/>
      <c r="AA328" s="343"/>
      <c r="AB328" s="343"/>
      <c r="AC328" s="343"/>
      <c r="AD328" s="343"/>
      <c r="AE328" s="343"/>
      <c r="AF328" s="343"/>
      <c r="AG328" s="343"/>
      <c r="AH328" s="343"/>
      <c r="AI328" s="343"/>
      <c r="AJ328" s="343"/>
      <c r="AK328" s="343"/>
      <c r="AL328" s="343"/>
      <c r="AM328" s="343"/>
      <c r="AN328" s="343"/>
      <c r="AO328" s="343"/>
      <c r="AP328" s="343"/>
      <c r="AQ328" s="343"/>
      <c r="AR328" s="343"/>
      <c r="AS328" s="343"/>
      <c r="AT328" s="343"/>
      <c r="AU328" s="343"/>
      <c r="AV328" s="343"/>
      <c r="AW328" s="343"/>
      <c r="AX328" s="343"/>
      <c r="AY328" s="343"/>
      <c r="AZ328" s="343"/>
      <c r="BA328" s="304"/>
      <c r="BB328" s="302"/>
      <c r="BC328" s="302"/>
      <c r="BD328" s="302"/>
      <c r="BE328" s="302"/>
      <c r="BF328" s="302"/>
      <c r="BG328" s="302"/>
      <c r="BH328" s="302"/>
      <c r="BI328" s="302"/>
      <c r="BJ328" s="302"/>
      <c r="BK328" s="302"/>
      <c r="BL328" s="302"/>
      <c r="BM328" s="302"/>
      <c r="BN328" s="302"/>
      <c r="BO328" s="302"/>
      <c r="BP328" s="302"/>
      <c r="BQ328" s="302"/>
      <c r="BR328" s="302"/>
      <c r="BS328" s="302"/>
      <c r="BT328" s="302"/>
      <c r="BU328" s="302"/>
      <c r="BV328" s="302"/>
      <c r="BW328" s="302"/>
      <c r="BX328" s="302"/>
      <c r="BY328" s="304"/>
      <c r="BZ328" s="342"/>
      <c r="CA328" s="342"/>
      <c r="CB328" s="342"/>
      <c r="CC328" s="342"/>
      <c r="CD328" s="342"/>
      <c r="CE328" s="342"/>
      <c r="CF328" s="342"/>
      <c r="CG328" s="342"/>
      <c r="CH328" s="342"/>
      <c r="CI328" s="342"/>
      <c r="CJ328" s="342"/>
      <c r="CK328" s="342"/>
      <c r="CL328" s="342"/>
      <c r="CM328" s="342"/>
      <c r="CN328" s="342"/>
      <c r="CO328" s="342"/>
      <c r="CP328" s="342"/>
      <c r="CQ328" s="342"/>
      <c r="CR328" s="342"/>
      <c r="CS328" s="342"/>
      <c r="CT328" s="342"/>
      <c r="CU328" s="342"/>
      <c r="CV328" s="342"/>
      <c r="CW328" s="342"/>
      <c r="CX328" s="342"/>
      <c r="CY328" s="342"/>
      <c r="CZ328" s="342"/>
    </row>
    <row r="329" s="166" customFormat="true" ht="250.15" customHeight="true" x14ac:dyDescent="0.2">
      <c r="B329" s="160"/>
      <c r="Z329" s="343"/>
      <c r="AA329" s="343"/>
      <c r="AB329" s="343"/>
      <c r="AC329" s="343"/>
      <c r="AD329" s="343"/>
      <c r="AE329" s="343"/>
      <c r="AF329" s="343"/>
      <c r="AG329" s="343"/>
      <c r="AH329" s="343"/>
      <c r="AI329" s="343"/>
      <c r="AJ329" s="343"/>
      <c r="AK329" s="343"/>
      <c r="AL329" s="343"/>
      <c r="AM329" s="343"/>
      <c r="AN329" s="343"/>
      <c r="AO329" s="343"/>
      <c r="AP329" s="343"/>
      <c r="AQ329" s="343"/>
      <c r="AR329" s="343"/>
      <c r="AS329" s="343"/>
      <c r="AT329" s="343"/>
      <c r="AU329" s="343"/>
      <c r="AV329" s="343"/>
      <c r="AW329" s="343"/>
      <c r="AX329" s="343"/>
      <c r="AY329" s="343"/>
      <c r="AZ329" s="343"/>
      <c r="BA329" s="304"/>
      <c r="BB329" s="302"/>
      <c r="BC329" s="302"/>
      <c r="BD329" s="302"/>
      <c r="BE329" s="302"/>
      <c r="BF329" s="302"/>
      <c r="BG329" s="302"/>
      <c r="BH329" s="302"/>
      <c r="BI329" s="302"/>
      <c r="BJ329" s="302"/>
      <c r="BK329" s="302"/>
      <c r="BL329" s="302"/>
      <c r="BM329" s="302"/>
      <c r="BN329" s="302"/>
      <c r="BO329" s="302"/>
      <c r="BP329" s="302"/>
      <c r="BQ329" s="302"/>
      <c r="BR329" s="302"/>
      <c r="BS329" s="302"/>
      <c r="BT329" s="302"/>
      <c r="BU329" s="302"/>
      <c r="BV329" s="302"/>
      <c r="BW329" s="302"/>
      <c r="BX329" s="302"/>
      <c r="BY329" s="304"/>
      <c r="BZ329" s="342"/>
      <c r="CA329" s="342"/>
      <c r="CB329" s="342"/>
      <c r="CC329" s="342"/>
      <c r="CD329" s="342"/>
      <c r="CE329" s="342"/>
      <c r="CF329" s="342"/>
      <c r="CG329" s="342"/>
      <c r="CH329" s="342"/>
      <c r="CI329" s="342"/>
      <c r="CJ329" s="342"/>
      <c r="CK329" s="342"/>
      <c r="CL329" s="342"/>
      <c r="CM329" s="342"/>
      <c r="CN329" s="342"/>
      <c r="CO329" s="342"/>
      <c r="CP329" s="342"/>
      <c r="CQ329" s="342"/>
      <c r="CR329" s="342"/>
      <c r="CS329" s="342"/>
      <c r="CT329" s="342"/>
      <c r="CU329" s="342"/>
      <c r="CV329" s="342"/>
      <c r="CW329" s="342"/>
      <c r="CX329" s="342"/>
      <c r="CY329" s="342"/>
      <c r="CZ329" s="342"/>
    </row>
    <row r="330" s="345" customFormat="true" ht="19.15" customHeight="true" x14ac:dyDescent="0.2">
      <c r="B330" s="512"/>
      <c r="Z330" s="338"/>
      <c r="AA330" s="338"/>
      <c r="AB330" s="338"/>
      <c r="AC330" s="338"/>
      <c r="AD330" s="338"/>
      <c r="AE330" s="338"/>
      <c r="AF330" s="338"/>
      <c r="AG330" s="338"/>
      <c r="AH330" s="338"/>
      <c r="AI330" s="338"/>
      <c r="AJ330" s="338"/>
      <c r="AK330" s="338"/>
      <c r="AL330" s="338"/>
      <c r="AM330" s="338"/>
      <c r="AN330" s="338"/>
      <c r="AO330" s="338"/>
      <c r="AP330" s="338"/>
      <c r="AQ330" s="338"/>
      <c r="AR330" s="338"/>
      <c r="AS330" s="338"/>
      <c r="AT330" s="338"/>
      <c r="AU330" s="338"/>
      <c r="AV330" s="338"/>
      <c r="AW330" s="338"/>
      <c r="AX330" s="338"/>
      <c r="AY330" s="338"/>
      <c r="AZ330" s="338"/>
      <c r="BA330" s="307"/>
      <c r="BB330" s="307"/>
      <c r="BC330" s="510"/>
      <c r="BD330" s="510"/>
      <c r="BE330" s="510"/>
      <c r="BF330" s="510"/>
      <c r="BG330" s="510"/>
      <c r="BH330" s="510"/>
      <c r="BI330" s="510"/>
      <c r="BJ330" s="510"/>
      <c r="BK330" s="510"/>
      <c r="BL330" s="510"/>
      <c r="BM330" s="510"/>
      <c r="BN330" s="510"/>
      <c r="BO330" s="510"/>
      <c r="BP330" s="510"/>
      <c r="BQ330" s="510"/>
      <c r="BR330" s="510"/>
      <c r="BS330" s="510"/>
      <c r="BT330" s="510"/>
      <c r="BU330" s="510"/>
      <c r="BV330" s="510"/>
      <c r="BW330" s="510"/>
      <c r="BX330" s="510"/>
      <c r="BY330" s="510"/>
      <c r="BZ330" s="338"/>
      <c r="CA330" s="338"/>
      <c r="CB330" s="338"/>
      <c r="CC330" s="338"/>
      <c r="CD330" s="338"/>
      <c r="CE330" s="338"/>
      <c r="CF330" s="338"/>
      <c r="CG330" s="338"/>
      <c r="CH330" s="338"/>
      <c r="CI330" s="338"/>
      <c r="CJ330" s="338"/>
      <c r="CK330" s="338"/>
      <c r="CL330" s="338"/>
      <c r="CM330" s="338"/>
      <c r="CN330" s="338"/>
      <c r="CO330" s="338"/>
      <c r="CP330" s="338"/>
      <c r="CQ330" s="338"/>
      <c r="CR330" s="338"/>
      <c r="CS330" s="338"/>
      <c r="CT330" s="338"/>
      <c r="CU330" s="338"/>
      <c r="CV330" s="338"/>
      <c r="CW330" s="338"/>
      <c r="CX330" s="338"/>
      <c r="CY330" s="338"/>
      <c r="CZ330" s="338"/>
    </row>
    <row r="331" s="345" customFormat="true" ht="15" customHeight="true" x14ac:dyDescent="0.2">
      <c r="B331" s="512"/>
      <c r="Z331" s="338"/>
      <c r="AA331" s="338"/>
      <c r="AB331" s="338"/>
      <c r="AC331" s="338"/>
      <c r="AD331" s="338"/>
      <c r="AE331" s="338"/>
      <c r="AF331" s="338"/>
      <c r="AG331" s="338"/>
      <c r="AH331" s="338"/>
      <c r="AI331" s="338"/>
      <c r="AJ331" s="338"/>
      <c r="AK331" s="338"/>
      <c r="AL331" s="338"/>
      <c r="AM331" s="338"/>
      <c r="AN331" s="338"/>
      <c r="AO331" s="338"/>
      <c r="AP331" s="338"/>
      <c r="AQ331" s="338"/>
      <c r="AR331" s="338"/>
      <c r="AS331" s="338"/>
      <c r="AT331" s="338"/>
      <c r="AU331" s="338"/>
      <c r="AV331" s="338"/>
      <c r="AW331" s="338"/>
      <c r="AX331" s="338"/>
      <c r="AY331" s="338"/>
      <c r="AZ331" s="338"/>
      <c r="BA331" s="307"/>
      <c r="BB331" s="307"/>
      <c r="BC331" s="510"/>
      <c r="BD331" s="510"/>
      <c r="BE331" s="510"/>
      <c r="BF331" s="510"/>
      <c r="BG331" s="510"/>
      <c r="BH331" s="510"/>
      <c r="BI331" s="510"/>
      <c r="BJ331" s="510"/>
      <c r="BK331" s="510"/>
      <c r="BL331" s="510"/>
      <c r="BM331" s="510"/>
      <c r="BN331" s="510"/>
      <c r="BO331" s="510"/>
      <c r="BP331" s="510"/>
      <c r="BQ331" s="510"/>
      <c r="BR331" s="510"/>
      <c r="BS331" s="510"/>
      <c r="BT331" s="510"/>
      <c r="BU331" s="510"/>
      <c r="BV331" s="510"/>
      <c r="BW331" s="510"/>
      <c r="BX331" s="510"/>
      <c r="BY331" s="510"/>
      <c r="BZ331" s="338"/>
      <c r="CA331" s="338"/>
      <c r="CB331" s="338"/>
      <c r="CC331" s="338"/>
      <c r="CD331" s="338"/>
      <c r="CE331" s="338"/>
      <c r="CF331" s="338"/>
      <c r="CG331" s="338"/>
      <c r="CH331" s="338"/>
      <c r="CI331" s="338"/>
      <c r="CJ331" s="338"/>
      <c r="CK331" s="338"/>
      <c r="CL331" s="338"/>
      <c r="CM331" s="338"/>
      <c r="CN331" s="338"/>
      <c r="CO331" s="338"/>
      <c r="CP331" s="338"/>
      <c r="CQ331" s="338"/>
      <c r="CR331" s="338"/>
      <c r="CS331" s="338"/>
      <c r="CT331" s="338"/>
      <c r="CU331" s="338"/>
      <c r="CV331" s="338"/>
      <c r="CW331" s="338"/>
      <c r="CX331" s="338"/>
      <c r="CY331" s="338"/>
      <c r="CZ331" s="338"/>
    </row>
    <row r="332" s="345" customFormat="true" ht="15" customHeight="true" x14ac:dyDescent="0.2">
      <c r="B332" s="512"/>
      <c r="Z332" s="338"/>
      <c r="AA332" s="338"/>
      <c r="AB332" s="338"/>
      <c r="AC332" s="338"/>
      <c r="AD332" s="338"/>
      <c r="AE332" s="338"/>
      <c r="AF332" s="338"/>
      <c r="AG332" s="338"/>
      <c r="AH332" s="338"/>
      <c r="AI332" s="338"/>
      <c r="AJ332" s="338"/>
      <c r="AK332" s="338"/>
      <c r="AL332" s="338"/>
      <c r="AM332" s="338"/>
      <c r="AN332" s="338"/>
      <c r="AO332" s="338"/>
      <c r="AP332" s="338"/>
      <c r="AQ332" s="338"/>
      <c r="AR332" s="338"/>
      <c r="AS332" s="338"/>
      <c r="AT332" s="338"/>
      <c r="AU332" s="338"/>
      <c r="AV332" s="338"/>
      <c r="AW332" s="338"/>
      <c r="AX332" s="338"/>
      <c r="AY332" s="338"/>
      <c r="AZ332" s="338"/>
      <c r="BA332" s="307"/>
      <c r="BB332" s="307"/>
      <c r="BC332" s="510"/>
      <c r="BD332" s="510"/>
      <c r="BE332" s="510"/>
      <c r="BF332" s="510"/>
      <c r="BG332" s="510"/>
      <c r="BH332" s="510"/>
      <c r="BI332" s="510"/>
      <c r="BJ332" s="510"/>
      <c r="BK332" s="510"/>
      <c r="BL332" s="510"/>
      <c r="BM332" s="510"/>
      <c r="BN332" s="510"/>
      <c r="BO332" s="510"/>
      <c r="BP332" s="510"/>
      <c r="BQ332" s="510"/>
      <c r="BR332" s="510"/>
      <c r="BS332" s="510"/>
      <c r="BT332" s="510"/>
      <c r="BU332" s="510"/>
      <c r="BV332" s="510"/>
      <c r="BW332" s="510"/>
      <c r="BX332" s="510"/>
      <c r="BY332" s="510"/>
      <c r="BZ332" s="338"/>
      <c r="CA332" s="338"/>
      <c r="CB332" s="338"/>
      <c r="CC332" s="338"/>
      <c r="CD332" s="338"/>
      <c r="CE332" s="338"/>
      <c r="CF332" s="338"/>
      <c r="CG332" s="338"/>
      <c r="CH332" s="338"/>
      <c r="CI332" s="338"/>
      <c r="CJ332" s="338"/>
      <c r="CK332" s="338"/>
      <c r="CL332" s="338"/>
      <c r="CM332" s="338"/>
      <c r="CN332" s="338"/>
      <c r="CO332" s="338"/>
      <c r="CP332" s="338"/>
      <c r="CQ332" s="338"/>
      <c r="CR332" s="338"/>
      <c r="CS332" s="338"/>
      <c r="CT332" s="338"/>
      <c r="CU332" s="338"/>
      <c r="CV332" s="338"/>
      <c r="CW332" s="338"/>
      <c r="CX332" s="338"/>
      <c r="CY332" s="338"/>
      <c r="CZ332" s="338"/>
    </row>
    <row r="333" s="345" customFormat="true" ht="15" customHeight="true" x14ac:dyDescent="0.2">
      <c r="B333" s="512"/>
      <c r="Z333" s="338"/>
      <c r="AA333" s="338"/>
      <c r="AB333" s="338"/>
      <c r="AC333" s="338"/>
      <c r="AD333" s="338"/>
      <c r="AE333" s="338"/>
      <c r="AF333" s="338"/>
      <c r="AG333" s="338"/>
      <c r="AH333" s="338"/>
      <c r="AI333" s="338"/>
      <c r="AJ333" s="338"/>
      <c r="AK333" s="338"/>
      <c r="AL333" s="338"/>
      <c r="AM333" s="338"/>
      <c r="AN333" s="338"/>
      <c r="AO333" s="338"/>
      <c r="AP333" s="338"/>
      <c r="AQ333" s="338"/>
      <c r="AR333" s="338"/>
      <c r="AS333" s="338"/>
      <c r="AT333" s="338"/>
      <c r="AU333" s="338"/>
      <c r="AV333" s="338"/>
      <c r="AW333" s="338"/>
      <c r="AX333" s="338"/>
      <c r="AY333" s="338"/>
      <c r="AZ333" s="338"/>
      <c r="BA333" s="307"/>
      <c r="BB333" s="307"/>
      <c r="BC333" s="510"/>
      <c r="BD333" s="510"/>
      <c r="BE333" s="510"/>
      <c r="BF333" s="510"/>
      <c r="BG333" s="510"/>
      <c r="BH333" s="510"/>
      <c r="BI333" s="510"/>
      <c r="BJ333" s="510"/>
      <c r="BK333" s="510"/>
      <c r="BL333" s="510"/>
      <c r="BM333" s="510"/>
      <c r="BN333" s="510"/>
      <c r="BO333" s="510"/>
      <c r="BP333" s="510"/>
      <c r="BQ333" s="510"/>
      <c r="BR333" s="510"/>
      <c r="BS333" s="510"/>
      <c r="BT333" s="510"/>
      <c r="BU333" s="510"/>
      <c r="BV333" s="510"/>
      <c r="BW333" s="510"/>
      <c r="BX333" s="510"/>
      <c r="BY333" s="510"/>
      <c r="BZ333" s="338"/>
      <c r="CA333" s="338"/>
      <c r="CB333" s="338"/>
      <c r="CC333" s="338"/>
      <c r="CD333" s="338"/>
      <c r="CE333" s="338"/>
      <c r="CF333" s="338"/>
      <c r="CG333" s="338"/>
      <c r="CH333" s="338"/>
      <c r="CI333" s="338"/>
      <c r="CJ333" s="338"/>
      <c r="CK333" s="338"/>
      <c r="CL333" s="338"/>
      <c r="CM333" s="338"/>
      <c r="CN333" s="338"/>
      <c r="CO333" s="338"/>
      <c r="CP333" s="338"/>
      <c r="CQ333" s="338"/>
      <c r="CR333" s="338"/>
      <c r="CS333" s="338"/>
      <c r="CT333" s="338"/>
      <c r="CU333" s="338"/>
      <c r="CV333" s="338"/>
      <c r="CW333" s="338"/>
      <c r="CX333" s="338"/>
      <c r="CY333" s="338"/>
      <c r="CZ333" s="338"/>
    </row>
    <row r="334" s="345" customFormat="true" ht="15" customHeight="true" x14ac:dyDescent="0.2">
      <c r="B334" s="512"/>
      <c r="Z334" s="338"/>
      <c r="AA334" s="338"/>
      <c r="AB334" s="338"/>
      <c r="AC334" s="338"/>
      <c r="AD334" s="338"/>
      <c r="AE334" s="338"/>
      <c r="AF334" s="338"/>
      <c r="AG334" s="338"/>
      <c r="AH334" s="338"/>
      <c r="AI334" s="338"/>
      <c r="AJ334" s="338"/>
      <c r="AK334" s="338"/>
      <c r="AL334" s="338"/>
      <c r="AM334" s="338"/>
      <c r="AN334" s="338"/>
      <c r="AO334" s="338"/>
      <c r="AP334" s="338"/>
      <c r="AQ334" s="338"/>
      <c r="AR334" s="338"/>
      <c r="AS334" s="338"/>
      <c r="AT334" s="338"/>
      <c r="AU334" s="338"/>
      <c r="AV334" s="338"/>
      <c r="AW334" s="338"/>
      <c r="AX334" s="338"/>
      <c r="AY334" s="338"/>
      <c r="AZ334" s="338"/>
      <c r="BA334" s="307"/>
      <c r="BB334" s="307"/>
      <c r="BC334" s="510"/>
      <c r="BD334" s="510"/>
      <c r="BE334" s="510"/>
      <c r="BF334" s="510"/>
      <c r="BG334" s="510"/>
      <c r="BH334" s="510"/>
      <c r="BI334" s="510"/>
      <c r="BJ334" s="510"/>
      <c r="BK334" s="510"/>
      <c r="BL334" s="510"/>
      <c r="BM334" s="510"/>
      <c r="BN334" s="510"/>
      <c r="BO334" s="510"/>
      <c r="BP334" s="510"/>
      <c r="BQ334" s="510"/>
      <c r="BR334" s="510"/>
      <c r="BS334" s="510"/>
      <c r="BT334" s="510"/>
      <c r="BU334" s="510"/>
      <c r="BV334" s="510"/>
      <c r="BW334" s="510"/>
      <c r="BX334" s="510"/>
      <c r="BY334" s="510"/>
      <c r="BZ334" s="338"/>
      <c r="CA334" s="338"/>
      <c r="CB334" s="338"/>
      <c r="CC334" s="338"/>
      <c r="CD334" s="338"/>
      <c r="CE334" s="338"/>
      <c r="CF334" s="338"/>
      <c r="CG334" s="338"/>
      <c r="CH334" s="338"/>
      <c r="CI334" s="338"/>
      <c r="CJ334" s="338"/>
      <c r="CK334" s="338"/>
      <c r="CL334" s="338"/>
      <c r="CM334" s="338"/>
      <c r="CN334" s="338"/>
      <c r="CO334" s="338"/>
      <c r="CP334" s="338"/>
      <c r="CQ334" s="338"/>
      <c r="CR334" s="338"/>
      <c r="CS334" s="338"/>
      <c r="CT334" s="338"/>
      <c r="CU334" s="338"/>
      <c r="CV334" s="338"/>
      <c r="CW334" s="338"/>
      <c r="CX334" s="338"/>
      <c r="CY334" s="338"/>
      <c r="CZ334" s="338"/>
    </row>
    <row r="335" s="345" customFormat="true" ht="15" customHeight="true" x14ac:dyDescent="0.2">
      <c r="B335" s="512"/>
      <c r="Z335" s="338"/>
      <c r="AA335" s="338"/>
      <c r="AB335" s="338"/>
      <c r="AC335" s="338"/>
      <c r="AD335" s="338"/>
      <c r="AE335" s="338"/>
      <c r="AF335" s="338"/>
      <c r="AG335" s="338"/>
      <c r="AH335" s="338"/>
      <c r="AI335" s="338"/>
      <c r="AJ335" s="338"/>
      <c r="AK335" s="338"/>
      <c r="AL335" s="338"/>
      <c r="AM335" s="338"/>
      <c r="AN335" s="338"/>
      <c r="AO335" s="338"/>
      <c r="AP335" s="338"/>
      <c r="AQ335" s="338"/>
      <c r="AR335" s="338"/>
      <c r="AS335" s="338"/>
      <c r="AT335" s="338"/>
      <c r="AU335" s="338"/>
      <c r="AV335" s="338"/>
      <c r="AW335" s="338"/>
      <c r="AX335" s="338"/>
      <c r="AY335" s="338"/>
      <c r="AZ335" s="338"/>
      <c r="BA335" s="307"/>
      <c r="BB335" s="307"/>
      <c r="BC335" s="510"/>
      <c r="BD335" s="510"/>
      <c r="BE335" s="510"/>
      <c r="BF335" s="510"/>
      <c r="BG335" s="510"/>
      <c r="BH335" s="510"/>
      <c r="BI335" s="510"/>
      <c r="BJ335" s="510"/>
      <c r="BK335" s="510"/>
      <c r="BL335" s="510"/>
      <c r="BM335" s="510"/>
      <c r="BN335" s="510"/>
      <c r="BO335" s="510"/>
      <c r="BP335" s="510"/>
      <c r="BQ335" s="510"/>
      <c r="BR335" s="510"/>
      <c r="BS335" s="510"/>
      <c r="BT335" s="510"/>
      <c r="BU335" s="510"/>
      <c r="BV335" s="510"/>
      <c r="BW335" s="510"/>
      <c r="BX335" s="510"/>
      <c r="BY335" s="510"/>
      <c r="BZ335" s="338"/>
      <c r="CA335" s="338"/>
      <c r="CB335" s="338"/>
      <c r="CC335" s="338"/>
      <c r="CD335" s="338"/>
      <c r="CE335" s="338"/>
      <c r="CF335" s="338"/>
      <c r="CG335" s="338"/>
      <c r="CH335" s="338"/>
      <c r="CI335" s="338"/>
      <c r="CJ335" s="338"/>
      <c r="CK335" s="338"/>
      <c r="CL335" s="338"/>
      <c r="CM335" s="338"/>
      <c r="CN335" s="338"/>
      <c r="CO335" s="338"/>
      <c r="CP335" s="338"/>
      <c r="CQ335" s="338"/>
      <c r="CR335" s="338"/>
      <c r="CS335" s="338"/>
      <c r="CT335" s="338"/>
      <c r="CU335" s="338"/>
      <c r="CV335" s="338"/>
      <c r="CW335" s="338"/>
      <c r="CX335" s="338"/>
      <c r="CY335" s="338"/>
      <c r="CZ335" s="338"/>
    </row>
    <row r="336" s="345" customFormat="true" ht="15" customHeight="true" x14ac:dyDescent="0.2">
      <c r="B336" s="512"/>
      <c r="Z336" s="338"/>
      <c r="AA336" s="338"/>
      <c r="AB336" s="338"/>
      <c r="AC336" s="338"/>
      <c r="AD336" s="338"/>
      <c r="AE336" s="338"/>
      <c r="AF336" s="338"/>
      <c r="AG336" s="338"/>
      <c r="AH336" s="338"/>
      <c r="AI336" s="338"/>
      <c r="AJ336" s="338"/>
      <c r="AK336" s="338"/>
      <c r="AL336" s="338"/>
      <c r="AM336" s="338"/>
      <c r="AN336" s="338"/>
      <c r="AO336" s="338"/>
      <c r="AP336" s="338"/>
      <c r="AQ336" s="338"/>
      <c r="AR336" s="338"/>
      <c r="AS336" s="338"/>
      <c r="AT336" s="338"/>
      <c r="AU336" s="338"/>
      <c r="AV336" s="338"/>
      <c r="AW336" s="338"/>
      <c r="AX336" s="338"/>
      <c r="AY336" s="338"/>
      <c r="AZ336" s="338"/>
      <c r="BA336" s="307"/>
      <c r="BB336" s="307"/>
      <c r="BC336" s="510"/>
      <c r="BD336" s="510"/>
      <c r="BE336" s="510"/>
      <c r="BF336" s="510"/>
      <c r="BG336" s="510"/>
      <c r="BH336" s="510"/>
      <c r="BI336" s="510"/>
      <c r="BJ336" s="510"/>
      <c r="BK336" s="510"/>
      <c r="BL336" s="510"/>
      <c r="BM336" s="510"/>
      <c r="BN336" s="510"/>
      <c r="BO336" s="510"/>
      <c r="BP336" s="510"/>
      <c r="BQ336" s="510"/>
      <c r="BR336" s="510"/>
      <c r="BS336" s="510"/>
      <c r="BT336" s="510"/>
      <c r="BU336" s="510"/>
      <c r="BV336" s="510"/>
      <c r="BW336" s="510"/>
      <c r="BX336" s="510"/>
      <c r="BY336" s="510"/>
      <c r="BZ336" s="338"/>
      <c r="CA336" s="338"/>
      <c r="CB336" s="338"/>
      <c r="CC336" s="338"/>
      <c r="CD336" s="338"/>
      <c r="CE336" s="338"/>
      <c r="CF336" s="338"/>
      <c r="CG336" s="338"/>
      <c r="CH336" s="338"/>
      <c r="CI336" s="338"/>
      <c r="CJ336" s="338"/>
      <c r="CK336" s="338"/>
      <c r="CL336" s="338"/>
      <c r="CM336" s="338"/>
      <c r="CN336" s="338"/>
      <c r="CO336" s="338"/>
      <c r="CP336" s="338"/>
      <c r="CQ336" s="338"/>
      <c r="CR336" s="338"/>
      <c r="CS336" s="338"/>
      <c r="CT336" s="338"/>
      <c r="CU336" s="338"/>
      <c r="CV336" s="338"/>
      <c r="CW336" s="338"/>
      <c r="CX336" s="338"/>
      <c r="CY336" s="338"/>
      <c r="CZ336" s="338"/>
    </row>
    <row r="337" s="345" customFormat="true" ht="18" customHeight="true" x14ac:dyDescent="0.2">
      <c r="B337" s="512"/>
      <c r="Z337" s="338"/>
      <c r="AA337" s="338"/>
      <c r="AB337" s="338"/>
      <c r="AC337" s="338"/>
      <c r="AD337" s="338"/>
      <c r="AE337" s="338"/>
      <c r="AF337" s="338"/>
      <c r="AG337" s="338"/>
      <c r="AH337" s="338"/>
      <c r="AI337" s="338"/>
      <c r="AJ337" s="338"/>
      <c r="AK337" s="338"/>
      <c r="AL337" s="338"/>
      <c r="AM337" s="338"/>
      <c r="AN337" s="338"/>
      <c r="AO337" s="338"/>
      <c r="AP337" s="338"/>
      <c r="AQ337" s="338"/>
      <c r="AR337" s="338"/>
      <c r="AS337" s="338"/>
      <c r="AT337" s="338"/>
      <c r="AU337" s="338"/>
      <c r="AV337" s="338"/>
      <c r="AW337" s="338"/>
      <c r="AX337" s="338"/>
      <c r="AY337" s="338"/>
      <c r="AZ337" s="338"/>
      <c r="BA337" s="307"/>
      <c r="BB337" s="307"/>
      <c r="BC337" s="510"/>
      <c r="BD337" s="510"/>
      <c r="BE337" s="510"/>
      <c r="BF337" s="510"/>
      <c r="BG337" s="510"/>
      <c r="BH337" s="510"/>
      <c r="BI337" s="510"/>
      <c r="BJ337" s="510"/>
      <c r="BK337" s="510"/>
      <c r="BL337" s="510"/>
      <c r="BM337" s="510"/>
      <c r="BN337" s="510"/>
      <c r="BO337" s="510"/>
      <c r="BP337" s="510"/>
      <c r="BQ337" s="510"/>
      <c r="BR337" s="510"/>
      <c r="BS337" s="510"/>
      <c r="BT337" s="510"/>
      <c r="BU337" s="510"/>
      <c r="BV337" s="510"/>
      <c r="BW337" s="510"/>
      <c r="BX337" s="510"/>
      <c r="BY337" s="510"/>
      <c r="BZ337" s="338"/>
      <c r="CA337" s="338"/>
      <c r="CB337" s="338"/>
      <c r="CC337" s="338"/>
      <c r="CD337" s="338"/>
      <c r="CE337" s="338"/>
      <c r="CF337" s="338"/>
      <c r="CG337" s="338"/>
      <c r="CH337" s="338"/>
      <c r="CI337" s="338"/>
      <c r="CJ337" s="338"/>
      <c r="CK337" s="338"/>
      <c r="CL337" s="338"/>
      <c r="CM337" s="338"/>
      <c r="CN337" s="338"/>
      <c r="CO337" s="338"/>
      <c r="CP337" s="338"/>
      <c r="CQ337" s="338"/>
      <c r="CR337" s="338"/>
      <c r="CS337" s="338"/>
      <c r="CT337" s="338"/>
      <c r="CU337" s="338"/>
      <c r="CV337" s="338"/>
      <c r="CW337" s="338"/>
      <c r="CX337" s="338"/>
      <c r="CY337" s="338"/>
      <c r="CZ337" s="338"/>
    </row>
    <row r="338" s="345" customFormat="true" ht="18" customHeight="true" x14ac:dyDescent="0.2">
      <c r="B338" s="512"/>
      <c r="Z338" s="338"/>
      <c r="AA338" s="338"/>
      <c r="AB338" s="338"/>
      <c r="AC338" s="338"/>
      <c r="AD338" s="338"/>
      <c r="AE338" s="338"/>
      <c r="AF338" s="338"/>
      <c r="AG338" s="338"/>
      <c r="AH338" s="338"/>
      <c r="AI338" s="338"/>
      <c r="AJ338" s="338"/>
      <c r="AK338" s="338"/>
      <c r="AL338" s="338"/>
      <c r="AM338" s="338"/>
      <c r="AN338" s="338"/>
      <c r="AO338" s="338"/>
      <c r="AP338" s="338"/>
      <c r="AQ338" s="338"/>
      <c r="AR338" s="338"/>
      <c r="AS338" s="338"/>
      <c r="AT338" s="338"/>
      <c r="AU338" s="338"/>
      <c r="AV338" s="338"/>
      <c r="AW338" s="338"/>
      <c r="AX338" s="338"/>
      <c r="AY338" s="338"/>
      <c r="AZ338" s="338"/>
      <c r="BA338" s="307"/>
      <c r="BB338" s="307"/>
      <c r="BC338" s="510"/>
      <c r="BD338" s="510"/>
      <c r="BE338" s="510"/>
      <c r="BF338" s="510"/>
      <c r="BG338" s="510"/>
      <c r="BH338" s="510"/>
      <c r="BI338" s="510"/>
      <c r="BJ338" s="510"/>
      <c r="BK338" s="510"/>
      <c r="BL338" s="510"/>
      <c r="BM338" s="510"/>
      <c r="BN338" s="510"/>
      <c r="BO338" s="510"/>
      <c r="BP338" s="510"/>
      <c r="BQ338" s="510"/>
      <c r="BR338" s="510"/>
      <c r="BS338" s="510"/>
      <c r="BT338" s="510"/>
      <c r="BU338" s="510"/>
      <c r="BV338" s="510"/>
      <c r="BW338" s="510"/>
      <c r="BX338" s="510"/>
      <c r="BY338" s="510"/>
      <c r="BZ338" s="338"/>
      <c r="CA338" s="338"/>
      <c r="CB338" s="338"/>
      <c r="CC338" s="338"/>
      <c r="CD338" s="338"/>
      <c r="CE338" s="338"/>
      <c r="CF338" s="338"/>
      <c r="CG338" s="338"/>
      <c r="CH338" s="338"/>
      <c r="CI338" s="338"/>
      <c r="CJ338" s="338"/>
      <c r="CK338" s="338"/>
      <c r="CL338" s="338"/>
      <c r="CM338" s="338"/>
      <c r="CN338" s="338"/>
      <c r="CO338" s="338"/>
      <c r="CP338" s="338"/>
      <c r="CQ338" s="338"/>
      <c r="CR338" s="338"/>
      <c r="CS338" s="338"/>
      <c r="CT338" s="338"/>
      <c r="CU338" s="338"/>
      <c r="CV338" s="338"/>
      <c r="CW338" s="338"/>
      <c r="CX338" s="338"/>
      <c r="CY338" s="338"/>
      <c r="CZ338" s="338"/>
    </row>
    <row r="339" s="166" customFormat="true" ht="15" customHeight="true" x14ac:dyDescent="0.2">
      <c r="B339" s="160"/>
      <c r="Z339" s="343"/>
      <c r="AA339" s="343"/>
      <c r="AB339" s="343"/>
      <c r="AC339" s="343"/>
      <c r="AD339" s="343"/>
      <c r="AE339" s="343"/>
      <c r="AF339" s="343"/>
      <c r="AG339" s="343"/>
      <c r="AH339" s="343"/>
      <c r="AI339" s="343"/>
      <c r="AJ339" s="343"/>
      <c r="AK339" s="343"/>
      <c r="AL339" s="343"/>
      <c r="AM339" s="343"/>
      <c r="AN339" s="343"/>
      <c r="AO339" s="343"/>
      <c r="AP339" s="343"/>
      <c r="AQ339" s="343"/>
      <c r="AR339" s="343"/>
      <c r="AS339" s="343"/>
      <c r="AT339" s="343"/>
      <c r="AU339" s="343"/>
      <c r="AV339" s="343"/>
      <c r="AW339" s="343"/>
      <c r="AX339" s="343"/>
      <c r="AY339" s="343"/>
      <c r="AZ339" s="343"/>
      <c r="BA339" s="344" t="s">
        <v>132</v>
      </c>
      <c r="BB339" s="289" t="s">
        <v>131</v>
      </c>
      <c r="BC339" s="1042" t="s">
        <v>116</v>
      </c>
      <c r="BD339" s="1043"/>
      <c r="BE339" s="1043"/>
      <c r="BF339" s="1043"/>
      <c r="BG339" s="1044"/>
      <c r="BH339" s="1042" t="s">
        <v>39</v>
      </c>
      <c r="BI339" s="1043"/>
      <c r="BJ339" s="1043"/>
      <c r="BK339" s="1043"/>
      <c r="BL339" s="1044"/>
      <c r="BM339" s="1042" t="s">
        <v>38</v>
      </c>
      <c r="BN339" s="1043"/>
      <c r="BO339" s="1043"/>
      <c r="BP339" s="1043"/>
      <c r="BQ339" s="1045"/>
      <c r="BR339" s="15" t="s">
        <v>144</v>
      </c>
      <c r="BS339" s="426"/>
      <c r="BT339" s="426"/>
      <c r="BU339" s="426"/>
      <c r="BV339" s="426"/>
      <c r="BW339" s="426"/>
      <c r="BX339" s="426"/>
      <c r="BY339" s="426"/>
      <c r="BZ339" s="342"/>
      <c r="CA339" s="342"/>
      <c r="CB339" s="342"/>
      <c r="CC339" s="342"/>
      <c r="CD339" s="342"/>
      <c r="CE339" s="342"/>
      <c r="CF339" s="342"/>
      <c r="CG339" s="342"/>
      <c r="CH339" s="342"/>
      <c r="CI339" s="342"/>
      <c r="CJ339" s="342"/>
      <c r="CK339" s="342"/>
      <c r="CL339" s="342"/>
      <c r="CM339" s="342"/>
      <c r="CN339" s="342"/>
      <c r="CO339" s="342"/>
      <c r="CP339" s="342"/>
      <c r="CQ339" s="342"/>
      <c r="CR339" s="342"/>
      <c r="CS339" s="342"/>
      <c r="CT339" s="342"/>
      <c r="CU339" s="342"/>
      <c r="CV339" s="342"/>
      <c r="CW339" s="342"/>
      <c r="CX339" s="342"/>
      <c r="CY339" s="342"/>
      <c r="CZ339" s="342"/>
    </row>
    <row r="340" s="166" customFormat="true" ht="12.75" x14ac:dyDescent="0.2">
      <c r="B340" s="160"/>
      <c r="Z340" s="343"/>
      <c r="AA340" s="343"/>
      <c r="AB340" s="343"/>
      <c r="AC340" s="343"/>
      <c r="AD340" s="343"/>
      <c r="AE340" s="343"/>
      <c r="AF340" s="343"/>
      <c r="AG340" s="343"/>
      <c r="AH340" s="343"/>
      <c r="AI340" s="343"/>
      <c r="AJ340" s="343"/>
      <c r="AK340" s="343"/>
      <c r="AL340" s="343"/>
      <c r="AM340" s="343"/>
      <c r="AN340" s="343"/>
      <c r="AO340" s="343"/>
      <c r="AP340" s="343"/>
      <c r="AQ340" s="343"/>
      <c r="AR340" s="343"/>
      <c r="AS340" s="343"/>
      <c r="AT340" s="343"/>
      <c r="AU340" s="343"/>
      <c r="AV340" s="343"/>
      <c r="AW340" s="343"/>
      <c r="AX340" s="343"/>
      <c r="AY340" s="343"/>
      <c r="AZ340" s="343"/>
      <c r="BA340" s="329" t="s">
        <v>128</v>
      </c>
      <c r="BB340" s="328"/>
      <c r="BC340" s="455" t="s">
        <v>0</v>
      </c>
      <c r="BD340" s="326" t="s">
        <v>1</v>
      </c>
      <c r="BE340" s="326" t="s">
        <v>2</v>
      </c>
      <c r="BF340" s="326" t="s">
        <v>3</v>
      </c>
      <c r="BG340" s="456" t="s">
        <v>4</v>
      </c>
      <c r="BH340" s="455" t="s">
        <v>0</v>
      </c>
      <c r="BI340" s="326" t="s">
        <v>1</v>
      </c>
      <c r="BJ340" s="326" t="s">
        <v>2</v>
      </c>
      <c r="BK340" s="326" t="s">
        <v>3</v>
      </c>
      <c r="BL340" s="456" t="s">
        <v>4</v>
      </c>
      <c r="BM340" s="455" t="s">
        <v>0</v>
      </c>
      <c r="BN340" s="326" t="s">
        <v>1</v>
      </c>
      <c r="BO340" s="326" t="s">
        <v>2</v>
      </c>
      <c r="BP340" s="326" t="s">
        <v>3</v>
      </c>
      <c r="BQ340" s="456" t="s">
        <v>4</v>
      </c>
      <c r="BR340" s="455" t="s">
        <v>240</v>
      </c>
      <c r="BS340" s="326" t="s">
        <v>241</v>
      </c>
      <c r="BT340" s="326" t="s">
        <v>242</v>
      </c>
      <c r="BU340" s="326" t="s">
        <v>243</v>
      </c>
      <c r="BV340" s="326" t="s">
        <v>244</v>
      </c>
      <c r="BW340" s="326" t="s">
        <v>245</v>
      </c>
      <c r="BX340" s="326" t="s">
        <v>246</v>
      </c>
      <c r="BY340" s="327" t="s">
        <v>247</v>
      </c>
      <c r="BZ340" s="803"/>
      <c r="CA340" s="803"/>
      <c r="CB340" s="803"/>
      <c r="CC340" s="803"/>
      <c r="CD340" s="803"/>
      <c r="CE340" s="803"/>
      <c r="CF340" s="803"/>
      <c r="CG340" s="803"/>
      <c r="CH340" s="803"/>
      <c r="CI340" s="803"/>
      <c r="CJ340" s="803"/>
      <c r="CK340" s="803"/>
      <c r="CL340" s="803"/>
      <c r="CM340" s="803"/>
      <c r="CN340" s="803"/>
      <c r="CO340" s="803"/>
      <c r="CP340" s="803"/>
      <c r="CQ340" s="803"/>
      <c r="CR340" s="803"/>
      <c r="CS340" s="803"/>
      <c r="CT340" s="803"/>
      <c r="CU340" s="803"/>
      <c r="CV340" s="803"/>
      <c r="CW340" s="803"/>
      <c r="CX340" s="803"/>
      <c r="CY340" s="803"/>
      <c r="CZ340" s="803"/>
    </row>
    <row r="341" s="166" customFormat="true" ht="15" customHeight="true" x14ac:dyDescent="0.2">
      <c r="B341" s="160"/>
      <c r="Z341" s="343"/>
      <c r="AA341" s="343"/>
      <c r="AB341" s="343"/>
      <c r="AC341" s="343"/>
      <c r="AD341" s="343"/>
      <c r="AE341" s="343"/>
      <c r="AF341" s="343"/>
      <c r="AG341" s="343"/>
      <c r="AH341" s="343"/>
      <c r="AI341" s="343"/>
      <c r="AJ341" s="343"/>
      <c r="AK341" s="343"/>
      <c r="AL341" s="343"/>
      <c r="AM341" s="343"/>
      <c r="AN341" s="343"/>
      <c r="AO341" s="343"/>
      <c r="AP341" s="343"/>
      <c r="AQ341" s="343"/>
      <c r="AR341" s="343"/>
      <c r="AS341" s="343"/>
      <c r="AT341" s="343"/>
      <c r="AU341" s="343"/>
      <c r="AV341" s="343"/>
      <c r="AW341" s="343"/>
      <c r="AX341" s="343"/>
      <c r="AY341" s="343"/>
      <c r="AZ341" s="343"/>
      <c r="BA341" s="1046" t="s">
        <v>157</v>
      </c>
      <c r="BB341" s="585" t="s">
        <v>50</v>
      </c>
      <c r="BC341" s="42" t="s">
        <v>36</v>
      </c>
      <c r="BD341" s="38" t="s">
        <v>36</v>
      </c>
      <c r="BE341" s="38" t="s">
        <v>36</v>
      </c>
      <c r="BF341" s="38" t="s">
        <v>36</v>
      </c>
      <c r="BG341" s="33" t="s">
        <v>36</v>
      </c>
      <c r="BH341" s="42" t="s">
        <v>36</v>
      </c>
      <c r="BI341" s="38" t="s">
        <v>36</v>
      </c>
      <c r="BJ341" s="38" t="s">
        <v>36</v>
      </c>
      <c r="BK341" s="38" t="s">
        <v>36</v>
      </c>
      <c r="BL341" s="33" t="s">
        <v>36</v>
      </c>
      <c r="BM341" s="42" t="s">
        <v>36</v>
      </c>
      <c r="BN341" s="38" t="s">
        <v>36</v>
      </c>
      <c r="BO341" s="38" t="s">
        <v>36</v>
      </c>
      <c r="BP341" s="38" t="s">
        <v>36</v>
      </c>
      <c r="BQ341" s="33" t="s">
        <v>36</v>
      </c>
      <c r="BR341" s="42" t="s">
        <v>36</v>
      </c>
      <c r="BS341" s="38" t="s">
        <v>36</v>
      </c>
      <c r="BT341" s="38" t="s">
        <v>36</v>
      </c>
      <c r="BU341" s="38" t="s">
        <v>36</v>
      </c>
      <c r="BV341" s="38" t="s">
        <v>36</v>
      </c>
      <c r="BW341" s="38" t="s">
        <v>36</v>
      </c>
      <c r="BX341" s="38" t="s">
        <v>36</v>
      </c>
      <c r="BY341" s="28" t="s">
        <v>36</v>
      </c>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166" customFormat="true" ht="15" customHeight="true" x14ac:dyDescent="0.2">
      <c r="B342" s="160"/>
      <c r="Z342" s="343"/>
      <c r="AA342" s="343"/>
      <c r="AB342" s="343"/>
      <c r="AC342" s="343"/>
      <c r="AD342" s="343"/>
      <c r="AE342" s="343"/>
      <c r="AF342" s="343"/>
      <c r="AG342" s="343"/>
      <c r="AH342" s="343"/>
      <c r="AI342" s="343"/>
      <c r="AJ342" s="343"/>
      <c r="AK342" s="343"/>
      <c r="AL342" s="343"/>
      <c r="AM342" s="343"/>
      <c r="AN342" s="343"/>
      <c r="AO342" s="343"/>
      <c r="AP342" s="343"/>
      <c r="AQ342" s="343"/>
      <c r="AR342" s="343"/>
      <c r="AS342" s="343"/>
      <c r="AT342" s="343"/>
      <c r="AU342" s="343"/>
      <c r="AV342" s="343"/>
      <c r="AW342" s="343"/>
      <c r="AX342" s="343"/>
      <c r="AY342" s="343"/>
      <c r="AZ342" s="343"/>
      <c r="BA342" s="1039"/>
      <c r="BB342" s="583" t="s">
        <v>49</v>
      </c>
      <c r="BC342" s="41" t="s">
        <v>36</v>
      </c>
      <c r="BD342" s="37" t="s">
        <v>36</v>
      </c>
      <c r="BE342" s="37" t="s">
        <v>36</v>
      </c>
      <c r="BF342" s="37" t="s">
        <v>36</v>
      </c>
      <c r="BG342" s="32" t="s">
        <v>36</v>
      </c>
      <c r="BH342" s="41" t="s">
        <v>36</v>
      </c>
      <c r="BI342" s="37" t="s">
        <v>36</v>
      </c>
      <c r="BJ342" s="37" t="s">
        <v>36</v>
      </c>
      <c r="BK342" s="37" t="s">
        <v>36</v>
      </c>
      <c r="BL342" s="32" t="s">
        <v>36</v>
      </c>
      <c r="BM342" s="41" t="s">
        <v>36</v>
      </c>
      <c r="BN342" s="37" t="s">
        <v>36</v>
      </c>
      <c r="BO342" s="37" t="s">
        <v>36</v>
      </c>
      <c r="BP342" s="37" t="s">
        <v>36</v>
      </c>
      <c r="BQ342" s="32" t="s">
        <v>36</v>
      </c>
      <c r="BR342" s="41" t="s">
        <v>36</v>
      </c>
      <c r="BS342" s="37" t="s">
        <v>36</v>
      </c>
      <c r="BT342" s="37" t="s">
        <v>36</v>
      </c>
      <c r="BU342" s="37" t="s">
        <v>36</v>
      </c>
      <c r="BV342" s="37" t="s">
        <v>36</v>
      </c>
      <c r="BW342" s="37" t="s">
        <v>36</v>
      </c>
      <c r="BX342" s="37" t="s">
        <v>36</v>
      </c>
      <c r="BY342" s="27" t="s">
        <v>36</v>
      </c>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166" customFormat="true" ht="15" customHeight="true" x14ac:dyDescent="0.2">
      <c r="B343" s="160"/>
      <c r="Z343" s="343"/>
      <c r="AA343" s="343"/>
      <c r="AB343" s="343"/>
      <c r="AC343" s="343"/>
      <c r="AD343" s="343"/>
      <c r="AE343" s="343"/>
      <c r="AF343" s="343"/>
      <c r="AG343" s="343"/>
      <c r="AH343" s="343"/>
      <c r="AI343" s="343"/>
      <c r="AJ343" s="343"/>
      <c r="AK343" s="343"/>
      <c r="AL343" s="343"/>
      <c r="AM343" s="343"/>
      <c r="AN343" s="343"/>
      <c r="AO343" s="343"/>
      <c r="AP343" s="343"/>
      <c r="AQ343" s="343"/>
      <c r="AR343" s="343"/>
      <c r="AS343" s="343"/>
      <c r="AT343" s="343"/>
      <c r="AU343" s="343"/>
      <c r="AV343" s="343"/>
      <c r="AW343" s="343"/>
      <c r="AX343" s="343"/>
      <c r="AY343" s="343"/>
      <c r="AZ343" s="343"/>
      <c r="BA343" s="1038" t="s">
        <v>152</v>
      </c>
      <c r="BB343" s="583" t="s">
        <v>50</v>
      </c>
      <c r="BC343" s="41" t="s">
        <v>36</v>
      </c>
      <c r="BD343" s="37" t="s">
        <v>36</v>
      </c>
      <c r="BE343" s="37" t="s">
        <v>36</v>
      </c>
      <c r="BF343" s="37" t="s">
        <v>36</v>
      </c>
      <c r="BG343" s="32" t="s">
        <v>36</v>
      </c>
      <c r="BH343" s="41" t="s">
        <v>36</v>
      </c>
      <c r="BI343" s="37" t="s">
        <v>36</v>
      </c>
      <c r="BJ343" s="37" t="s">
        <v>36</v>
      </c>
      <c r="BK343" s="37" t="s">
        <v>36</v>
      </c>
      <c r="BL343" s="32" t="s">
        <v>36</v>
      </c>
      <c r="BM343" s="41" t="s">
        <v>36</v>
      </c>
      <c r="BN343" s="37" t="s">
        <v>36</v>
      </c>
      <c r="BO343" s="37" t="s">
        <v>36</v>
      </c>
      <c r="BP343" s="37" t="s">
        <v>36</v>
      </c>
      <c r="BQ343" s="32" t="s">
        <v>36</v>
      </c>
      <c r="BR343" s="41" t="s">
        <v>36</v>
      </c>
      <c r="BS343" s="37" t="s">
        <v>36</v>
      </c>
      <c r="BT343" s="37" t="s">
        <v>36</v>
      </c>
      <c r="BU343" s="37" t="s">
        <v>36</v>
      </c>
      <c r="BV343" s="37" t="s">
        <v>36</v>
      </c>
      <c r="BW343" s="37" t="s">
        <v>36</v>
      </c>
      <c r="BX343" s="37" t="s">
        <v>36</v>
      </c>
      <c r="BY343" s="27" t="s">
        <v>36</v>
      </c>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166" customFormat="true" ht="15" customHeight="true" x14ac:dyDescent="0.2">
      <c r="B344" s="160"/>
      <c r="Z344" s="343"/>
      <c r="AA344" s="343"/>
      <c r="AB344" s="343"/>
      <c r="AC344" s="343"/>
      <c r="AD344" s="343"/>
      <c r="AE344" s="343"/>
      <c r="AF344" s="343"/>
      <c r="AG344" s="343"/>
      <c r="AH344" s="343"/>
      <c r="AI344" s="343"/>
      <c r="AJ344" s="343"/>
      <c r="AK344" s="343"/>
      <c r="AL344" s="343"/>
      <c r="AM344" s="343"/>
      <c r="AN344" s="343"/>
      <c r="AO344" s="343"/>
      <c r="AP344" s="343"/>
      <c r="AQ344" s="343"/>
      <c r="AR344" s="343"/>
      <c r="AS344" s="343"/>
      <c r="AT344" s="343"/>
      <c r="AU344" s="343"/>
      <c r="AV344" s="343"/>
      <c r="AW344" s="343"/>
      <c r="AX344" s="343"/>
      <c r="AY344" s="343"/>
      <c r="AZ344" s="343"/>
      <c r="BA344" s="1039"/>
      <c r="BB344" s="583" t="s">
        <v>49</v>
      </c>
      <c r="BC344" s="41" t="s">
        <v>36</v>
      </c>
      <c r="BD344" s="37" t="s">
        <v>36</v>
      </c>
      <c r="BE344" s="37" t="s">
        <v>36</v>
      </c>
      <c r="BF344" s="37" t="s">
        <v>36</v>
      </c>
      <c r="BG344" s="32" t="s">
        <v>36</v>
      </c>
      <c r="BH344" s="41" t="s">
        <v>36</v>
      </c>
      <c r="BI344" s="37" t="s">
        <v>36</v>
      </c>
      <c r="BJ344" s="37" t="s">
        <v>36</v>
      </c>
      <c r="BK344" s="37" t="s">
        <v>36</v>
      </c>
      <c r="BL344" s="32" t="s">
        <v>36</v>
      </c>
      <c r="BM344" s="41" t="s">
        <v>36</v>
      </c>
      <c r="BN344" s="37" t="s">
        <v>36</v>
      </c>
      <c r="BO344" s="37" t="s">
        <v>36</v>
      </c>
      <c r="BP344" s="37" t="s">
        <v>36</v>
      </c>
      <c r="BQ344" s="32" t="s">
        <v>36</v>
      </c>
      <c r="BR344" s="41" t="s">
        <v>36</v>
      </c>
      <c r="BS344" s="37" t="s">
        <v>36</v>
      </c>
      <c r="BT344" s="37" t="s">
        <v>36</v>
      </c>
      <c r="BU344" s="37" t="s">
        <v>36</v>
      </c>
      <c r="BV344" s="37" t="s">
        <v>36</v>
      </c>
      <c r="BW344" s="37" t="s">
        <v>36</v>
      </c>
      <c r="BX344" s="37" t="s">
        <v>36</v>
      </c>
      <c r="BY344" s="27" t="s">
        <v>36</v>
      </c>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166" customFormat="true" ht="15" customHeight="true" x14ac:dyDescent="0.2">
      <c r="B345" s="160"/>
      <c r="Z345" s="343"/>
      <c r="AA345" s="343"/>
      <c r="AB345" s="343"/>
      <c r="AC345" s="343"/>
      <c r="AD345" s="343"/>
      <c r="AE345" s="343"/>
      <c r="AF345" s="343"/>
      <c r="AG345" s="343"/>
      <c r="AH345" s="343"/>
      <c r="AI345" s="343"/>
      <c r="AJ345" s="343"/>
      <c r="AK345" s="343"/>
      <c r="AL345" s="343"/>
      <c r="AM345" s="343"/>
      <c r="AN345" s="343"/>
      <c r="AO345" s="343"/>
      <c r="AP345" s="343"/>
      <c r="AQ345" s="343"/>
      <c r="AR345" s="343"/>
      <c r="AS345" s="343"/>
      <c r="AT345" s="343"/>
      <c r="AU345" s="343"/>
      <c r="AV345" s="343"/>
      <c r="AW345" s="343"/>
      <c r="AX345" s="343"/>
      <c r="AY345" s="343"/>
      <c r="AZ345" s="343"/>
      <c r="BA345" s="1038" t="s">
        <v>153</v>
      </c>
      <c r="BB345" s="583" t="s">
        <v>50</v>
      </c>
      <c r="BC345" s="41" t="s">
        <v>36</v>
      </c>
      <c r="BD345" s="37" t="s">
        <v>36</v>
      </c>
      <c r="BE345" s="37" t="s">
        <v>36</v>
      </c>
      <c r="BF345" s="37" t="s">
        <v>36</v>
      </c>
      <c r="BG345" s="32" t="s">
        <v>36</v>
      </c>
      <c r="BH345" s="41" t="s">
        <v>36</v>
      </c>
      <c r="BI345" s="37" t="s">
        <v>36</v>
      </c>
      <c r="BJ345" s="37" t="s">
        <v>36</v>
      </c>
      <c r="BK345" s="37" t="s">
        <v>36</v>
      </c>
      <c r="BL345" s="32" t="s">
        <v>36</v>
      </c>
      <c r="BM345" s="41" t="s">
        <v>36</v>
      </c>
      <c r="BN345" s="37" t="s">
        <v>36</v>
      </c>
      <c r="BO345" s="37" t="s">
        <v>36</v>
      </c>
      <c r="BP345" s="37" t="s">
        <v>36</v>
      </c>
      <c r="BQ345" s="32" t="s">
        <v>36</v>
      </c>
      <c r="BR345" s="41" t="s">
        <v>36</v>
      </c>
      <c r="BS345" s="37" t="s">
        <v>36</v>
      </c>
      <c r="BT345" s="37" t="s">
        <v>36</v>
      </c>
      <c r="BU345" s="37" t="s">
        <v>36</v>
      </c>
      <c r="BV345" s="37" t="s">
        <v>36</v>
      </c>
      <c r="BW345" s="37" t="s">
        <v>36</v>
      </c>
      <c r="BX345" s="37" t="s">
        <v>36</v>
      </c>
      <c r="BY345" s="27" t="s">
        <v>36</v>
      </c>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166" customFormat="true" ht="15" customHeight="true" x14ac:dyDescent="0.2">
      <c r="B346" s="160"/>
      <c r="Z346" s="343"/>
      <c r="AA346" s="343"/>
      <c r="AB346" s="343"/>
      <c r="AC346" s="343"/>
      <c r="AD346" s="343"/>
      <c r="AE346" s="343"/>
      <c r="AF346" s="343"/>
      <c r="AG346" s="343"/>
      <c r="AH346" s="343"/>
      <c r="AI346" s="343"/>
      <c r="AJ346" s="343"/>
      <c r="AK346" s="343"/>
      <c r="AL346" s="343"/>
      <c r="AM346" s="343"/>
      <c r="AN346" s="343"/>
      <c r="AO346" s="343"/>
      <c r="AP346" s="343"/>
      <c r="AQ346" s="343"/>
      <c r="AR346" s="343"/>
      <c r="AS346" s="343"/>
      <c r="AT346" s="343"/>
      <c r="AU346" s="343"/>
      <c r="AV346" s="343"/>
      <c r="AW346" s="343"/>
      <c r="AX346" s="343"/>
      <c r="AY346" s="343"/>
      <c r="AZ346" s="343"/>
      <c r="BA346" s="1039"/>
      <c r="BB346" s="583" t="s">
        <v>49</v>
      </c>
      <c r="BC346" s="41" t="s">
        <v>36</v>
      </c>
      <c r="BD346" s="37" t="s">
        <v>36</v>
      </c>
      <c r="BE346" s="37" t="s">
        <v>36</v>
      </c>
      <c r="BF346" s="37" t="s">
        <v>36</v>
      </c>
      <c r="BG346" s="32" t="s">
        <v>36</v>
      </c>
      <c r="BH346" s="41" t="s">
        <v>36</v>
      </c>
      <c r="BI346" s="37" t="s">
        <v>36</v>
      </c>
      <c r="BJ346" s="37" t="s">
        <v>36</v>
      </c>
      <c r="BK346" s="37" t="s">
        <v>36</v>
      </c>
      <c r="BL346" s="32" t="s">
        <v>36</v>
      </c>
      <c r="BM346" s="41" t="s">
        <v>36</v>
      </c>
      <c r="BN346" s="37" t="s">
        <v>36</v>
      </c>
      <c r="BO346" s="37" t="s">
        <v>36</v>
      </c>
      <c r="BP346" s="37" t="s">
        <v>36</v>
      </c>
      <c r="BQ346" s="32" t="s">
        <v>36</v>
      </c>
      <c r="BR346" s="41" t="s">
        <v>36</v>
      </c>
      <c r="BS346" s="37" t="s">
        <v>36</v>
      </c>
      <c r="BT346" s="37" t="s">
        <v>36</v>
      </c>
      <c r="BU346" s="37" t="s">
        <v>36</v>
      </c>
      <c r="BV346" s="37" t="s">
        <v>36</v>
      </c>
      <c r="BW346" s="37" t="s">
        <v>36</v>
      </c>
      <c r="BX346" s="37" t="s">
        <v>36</v>
      </c>
      <c r="BY346" s="27" t="s">
        <v>36</v>
      </c>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166" customFormat="true" ht="15" customHeight="true" x14ac:dyDescent="0.2">
      <c r="B347" s="160"/>
      <c r="Z347" s="343"/>
      <c r="AA347" s="343"/>
      <c r="AB347" s="343"/>
      <c r="AC347" s="343"/>
      <c r="AD347" s="343"/>
      <c r="AE347" s="343"/>
      <c r="AF347" s="343"/>
      <c r="AG347" s="343"/>
      <c r="AH347" s="343"/>
      <c r="AI347" s="343"/>
      <c r="AJ347" s="343"/>
      <c r="AK347" s="343"/>
      <c r="AL347" s="343"/>
      <c r="AM347" s="343"/>
      <c r="AN347" s="343"/>
      <c r="AO347" s="343"/>
      <c r="AP347" s="343"/>
      <c r="AQ347" s="343"/>
      <c r="AR347" s="343"/>
      <c r="AS347" s="343"/>
      <c r="AT347" s="343"/>
      <c r="AU347" s="343"/>
      <c r="AV347" s="343"/>
      <c r="AW347" s="343"/>
      <c r="AX347" s="343"/>
      <c r="AY347" s="343"/>
      <c r="AZ347" s="343"/>
      <c r="BA347" s="1038" t="s">
        <v>154</v>
      </c>
      <c r="BB347" s="583" t="s">
        <v>50</v>
      </c>
      <c r="BC347" s="41" t="s">
        <v>36</v>
      </c>
      <c r="BD347" s="37" t="s">
        <v>36</v>
      </c>
      <c r="BE347" s="37" t="s">
        <v>36</v>
      </c>
      <c r="BF347" s="37" t="s">
        <v>36</v>
      </c>
      <c r="BG347" s="32" t="s">
        <v>36</v>
      </c>
      <c r="BH347" s="41" t="s">
        <v>36</v>
      </c>
      <c r="BI347" s="37" t="s">
        <v>36</v>
      </c>
      <c r="BJ347" s="37" t="s">
        <v>36</v>
      </c>
      <c r="BK347" s="37" t="s">
        <v>36</v>
      </c>
      <c r="BL347" s="32" t="s">
        <v>36</v>
      </c>
      <c r="BM347" s="41" t="s">
        <v>36</v>
      </c>
      <c r="BN347" s="37" t="s">
        <v>36</v>
      </c>
      <c r="BO347" s="37" t="s">
        <v>36</v>
      </c>
      <c r="BP347" s="37" t="s">
        <v>36</v>
      </c>
      <c r="BQ347" s="32" t="s">
        <v>36</v>
      </c>
      <c r="BR347" s="41" t="s">
        <v>36</v>
      </c>
      <c r="BS347" s="37" t="s">
        <v>36</v>
      </c>
      <c r="BT347" s="37" t="s">
        <v>36</v>
      </c>
      <c r="BU347" s="37" t="s">
        <v>36</v>
      </c>
      <c r="BV347" s="37" t="s">
        <v>36</v>
      </c>
      <c r="BW347" s="37" t="s">
        <v>36</v>
      </c>
      <c r="BX347" s="37" t="s">
        <v>36</v>
      </c>
      <c r="BY347" s="27" t="s">
        <v>36</v>
      </c>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166" customFormat="true" ht="15" customHeight="true" x14ac:dyDescent="0.2">
      <c r="B348" s="160"/>
      <c r="Z348" s="343"/>
      <c r="AA348" s="343"/>
      <c r="AB348" s="343"/>
      <c r="AC348" s="343"/>
      <c r="AD348" s="343"/>
      <c r="AE348" s="343"/>
      <c r="AF348" s="343"/>
      <c r="AG348" s="343"/>
      <c r="AH348" s="343"/>
      <c r="AI348" s="343"/>
      <c r="AJ348" s="343"/>
      <c r="AK348" s="343"/>
      <c r="AL348" s="343"/>
      <c r="AM348" s="343"/>
      <c r="AN348" s="343"/>
      <c r="AO348" s="343"/>
      <c r="AP348" s="343"/>
      <c r="AQ348" s="343"/>
      <c r="AR348" s="343"/>
      <c r="AS348" s="343"/>
      <c r="AT348" s="343"/>
      <c r="AU348" s="343"/>
      <c r="AV348" s="343"/>
      <c r="AW348" s="343"/>
      <c r="AX348" s="343"/>
      <c r="AY348" s="343"/>
      <c r="AZ348" s="343"/>
      <c r="BA348" s="1039"/>
      <c r="BB348" s="583" t="s">
        <v>49</v>
      </c>
      <c r="BC348" s="41" t="s">
        <v>36</v>
      </c>
      <c r="BD348" s="37" t="s">
        <v>36</v>
      </c>
      <c r="BE348" s="37" t="s">
        <v>36</v>
      </c>
      <c r="BF348" s="37" t="s">
        <v>36</v>
      </c>
      <c r="BG348" s="32" t="s">
        <v>36</v>
      </c>
      <c r="BH348" s="41" t="s">
        <v>36</v>
      </c>
      <c r="BI348" s="37" t="s">
        <v>36</v>
      </c>
      <c r="BJ348" s="37" t="s">
        <v>36</v>
      </c>
      <c r="BK348" s="37" t="s">
        <v>36</v>
      </c>
      <c r="BL348" s="32" t="s">
        <v>36</v>
      </c>
      <c r="BM348" s="41" t="s">
        <v>36</v>
      </c>
      <c r="BN348" s="37" t="s">
        <v>36</v>
      </c>
      <c r="BO348" s="37" t="s">
        <v>36</v>
      </c>
      <c r="BP348" s="37" t="s">
        <v>36</v>
      </c>
      <c r="BQ348" s="32" t="s">
        <v>36</v>
      </c>
      <c r="BR348" s="41" t="s">
        <v>36</v>
      </c>
      <c r="BS348" s="37" t="s">
        <v>36</v>
      </c>
      <c r="BT348" s="37" t="s">
        <v>36</v>
      </c>
      <c r="BU348" s="37" t="s">
        <v>36</v>
      </c>
      <c r="BV348" s="37" t="s">
        <v>36</v>
      </c>
      <c r="BW348" s="37" t="s">
        <v>36</v>
      </c>
      <c r="BX348" s="37" t="s">
        <v>36</v>
      </c>
      <c r="BY348" s="27" t="s">
        <v>36</v>
      </c>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166" customFormat="true" ht="15" customHeight="true" x14ac:dyDescent="0.2">
      <c r="B349" s="160"/>
      <c r="Z349" s="343"/>
      <c r="AA349" s="343"/>
      <c r="AB349" s="343"/>
      <c r="AC349" s="343"/>
      <c r="AD349" s="343"/>
      <c r="AE349" s="343"/>
      <c r="AF349" s="343"/>
      <c r="AG349" s="343"/>
      <c r="AH349" s="343"/>
      <c r="AI349" s="343"/>
      <c r="AJ349" s="343"/>
      <c r="AK349" s="343"/>
      <c r="AL349" s="343"/>
      <c r="AM349" s="343"/>
      <c r="AN349" s="343"/>
      <c r="AO349" s="343"/>
      <c r="AP349" s="343"/>
      <c r="AQ349" s="343"/>
      <c r="AR349" s="343"/>
      <c r="AS349" s="343"/>
      <c r="AT349" s="343"/>
      <c r="AU349" s="343"/>
      <c r="AV349" s="343"/>
      <c r="AW349" s="343"/>
      <c r="AX349" s="343"/>
      <c r="AY349" s="343"/>
      <c r="AZ349" s="343"/>
      <c r="BA349" s="1038" t="s">
        <v>155</v>
      </c>
      <c r="BB349" s="583" t="s">
        <v>50</v>
      </c>
      <c r="BC349" s="41" t="s">
        <v>36</v>
      </c>
      <c r="BD349" s="37" t="s">
        <v>36</v>
      </c>
      <c r="BE349" s="37" t="s">
        <v>36</v>
      </c>
      <c r="BF349" s="37" t="s">
        <v>36</v>
      </c>
      <c r="BG349" s="32" t="s">
        <v>36</v>
      </c>
      <c r="BH349" s="41" t="s">
        <v>36</v>
      </c>
      <c r="BI349" s="37" t="s">
        <v>36</v>
      </c>
      <c r="BJ349" s="37" t="s">
        <v>36</v>
      </c>
      <c r="BK349" s="37" t="s">
        <v>36</v>
      </c>
      <c r="BL349" s="32" t="s">
        <v>36</v>
      </c>
      <c r="BM349" s="41" t="s">
        <v>36</v>
      </c>
      <c r="BN349" s="37" t="s">
        <v>36</v>
      </c>
      <c r="BO349" s="37" t="s">
        <v>36</v>
      </c>
      <c r="BP349" s="37" t="s">
        <v>36</v>
      </c>
      <c r="BQ349" s="32" t="s">
        <v>36</v>
      </c>
      <c r="BR349" s="41" t="s">
        <v>36</v>
      </c>
      <c r="BS349" s="37" t="s">
        <v>36</v>
      </c>
      <c r="BT349" s="37" t="s">
        <v>36</v>
      </c>
      <c r="BU349" s="37" t="s">
        <v>36</v>
      </c>
      <c r="BV349" s="37" t="s">
        <v>36</v>
      </c>
      <c r="BW349" s="37" t="s">
        <v>36</v>
      </c>
      <c r="BX349" s="37" t="s">
        <v>36</v>
      </c>
      <c r="BY349" s="27" t="s">
        <v>36</v>
      </c>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166" customFormat="true" ht="15" customHeight="true" x14ac:dyDescent="0.2">
      <c r="B350" s="160"/>
      <c r="Z350" s="343"/>
      <c r="AA350" s="343"/>
      <c r="AB350" s="343"/>
      <c r="AC350" s="343"/>
      <c r="AD350" s="343"/>
      <c r="AE350" s="343"/>
      <c r="AF350" s="343"/>
      <c r="AG350" s="343"/>
      <c r="AH350" s="343"/>
      <c r="AI350" s="343"/>
      <c r="AJ350" s="343"/>
      <c r="AK350" s="343"/>
      <c r="AL350" s="343"/>
      <c r="AM350" s="343"/>
      <c r="AN350" s="343"/>
      <c r="AO350" s="343"/>
      <c r="AP350" s="343"/>
      <c r="AQ350" s="343"/>
      <c r="AR350" s="343"/>
      <c r="AS350" s="343"/>
      <c r="AT350" s="343"/>
      <c r="AU350" s="343"/>
      <c r="AV350" s="343"/>
      <c r="AW350" s="343"/>
      <c r="AX350" s="343"/>
      <c r="AY350" s="343"/>
      <c r="AZ350" s="343"/>
      <c r="BA350" s="1039"/>
      <c r="BB350" s="583" t="s">
        <v>49</v>
      </c>
      <c r="BC350" s="41" t="s">
        <v>36</v>
      </c>
      <c r="BD350" s="37" t="s">
        <v>36</v>
      </c>
      <c r="BE350" s="37" t="s">
        <v>36</v>
      </c>
      <c r="BF350" s="37" t="s">
        <v>36</v>
      </c>
      <c r="BG350" s="32" t="s">
        <v>36</v>
      </c>
      <c r="BH350" s="41" t="s">
        <v>36</v>
      </c>
      <c r="BI350" s="37" t="s">
        <v>36</v>
      </c>
      <c r="BJ350" s="37" t="s">
        <v>36</v>
      </c>
      <c r="BK350" s="37" t="s">
        <v>36</v>
      </c>
      <c r="BL350" s="32" t="s">
        <v>36</v>
      </c>
      <c r="BM350" s="41" t="s">
        <v>36</v>
      </c>
      <c r="BN350" s="37" t="s">
        <v>36</v>
      </c>
      <c r="BO350" s="37" t="s">
        <v>36</v>
      </c>
      <c r="BP350" s="37" t="s">
        <v>36</v>
      </c>
      <c r="BQ350" s="32" t="s">
        <v>36</v>
      </c>
      <c r="BR350" s="41" t="s">
        <v>36</v>
      </c>
      <c r="BS350" s="37" t="s">
        <v>36</v>
      </c>
      <c r="BT350" s="37" t="s">
        <v>36</v>
      </c>
      <c r="BU350" s="37" t="s">
        <v>36</v>
      </c>
      <c r="BV350" s="37" t="s">
        <v>36</v>
      </c>
      <c r="BW350" s="37" t="s">
        <v>36</v>
      </c>
      <c r="BX350" s="37" t="s">
        <v>36</v>
      </c>
      <c r="BY350" s="27" t="s">
        <v>36</v>
      </c>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166" customFormat="true" ht="15" customHeight="true" x14ac:dyDescent="0.2">
      <c r="B351" s="160"/>
      <c r="Z351" s="343"/>
      <c r="AA351" s="343"/>
      <c r="AB351" s="343"/>
      <c r="AC351" s="343"/>
      <c r="AD351" s="343"/>
      <c r="AE351" s="343"/>
      <c r="AF351" s="343"/>
      <c r="AG351" s="343"/>
      <c r="AH351" s="343"/>
      <c r="AI351" s="343"/>
      <c r="AJ351" s="343"/>
      <c r="AK351" s="343"/>
      <c r="AL351" s="343"/>
      <c r="AM351" s="343"/>
      <c r="AN351" s="343"/>
      <c r="AO351" s="343"/>
      <c r="AP351" s="343"/>
      <c r="AQ351" s="343"/>
      <c r="AR351" s="343"/>
      <c r="AS351" s="343"/>
      <c r="AT351" s="343"/>
      <c r="AU351" s="343"/>
      <c r="AV351" s="343"/>
      <c r="AW351" s="343"/>
      <c r="AX351" s="343"/>
      <c r="AY351" s="343"/>
      <c r="AZ351" s="343"/>
      <c r="BA351" s="1038" t="s">
        <v>156</v>
      </c>
      <c r="BB351" s="583" t="s">
        <v>50</v>
      </c>
      <c r="BC351" s="41" t="s">
        <v>36</v>
      </c>
      <c r="BD351" s="37" t="s">
        <v>36</v>
      </c>
      <c r="BE351" s="37" t="s">
        <v>36</v>
      </c>
      <c r="BF351" s="37" t="s">
        <v>36</v>
      </c>
      <c r="BG351" s="32" t="s">
        <v>36</v>
      </c>
      <c r="BH351" s="41" t="s">
        <v>36</v>
      </c>
      <c r="BI351" s="37" t="s">
        <v>36</v>
      </c>
      <c r="BJ351" s="37" t="s">
        <v>36</v>
      </c>
      <c r="BK351" s="37" t="s">
        <v>36</v>
      </c>
      <c r="BL351" s="32" t="s">
        <v>36</v>
      </c>
      <c r="BM351" s="41" t="s">
        <v>36</v>
      </c>
      <c r="BN351" s="37" t="s">
        <v>36</v>
      </c>
      <c r="BO351" s="37" t="s">
        <v>36</v>
      </c>
      <c r="BP351" s="37" t="s">
        <v>36</v>
      </c>
      <c r="BQ351" s="32" t="s">
        <v>36</v>
      </c>
      <c r="BR351" s="41" t="s">
        <v>36</v>
      </c>
      <c r="BS351" s="37" t="s">
        <v>36</v>
      </c>
      <c r="BT351" s="37" t="s">
        <v>36</v>
      </c>
      <c r="BU351" s="37" t="s">
        <v>36</v>
      </c>
      <c r="BV351" s="37" t="s">
        <v>36</v>
      </c>
      <c r="BW351" s="37" t="s">
        <v>36</v>
      </c>
      <c r="BX351" s="37" t="s">
        <v>36</v>
      </c>
      <c r="BY351" s="27" t="s">
        <v>36</v>
      </c>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166" customFormat="true" ht="15" customHeight="true" x14ac:dyDescent="0.2">
      <c r="B352" s="160"/>
      <c r="Z352" s="343"/>
      <c r="AA352" s="343"/>
      <c r="AB352" s="343"/>
      <c r="AC352" s="343"/>
      <c r="AD352" s="343"/>
      <c r="AE352" s="343"/>
      <c r="AF352" s="343"/>
      <c r="AG352" s="343"/>
      <c r="AH352" s="343"/>
      <c r="AI352" s="343"/>
      <c r="AJ352" s="343"/>
      <c r="AK352" s="343"/>
      <c r="AL352" s="343"/>
      <c r="AM352" s="343"/>
      <c r="AN352" s="343"/>
      <c r="AO352" s="343"/>
      <c r="AP352" s="343"/>
      <c r="AQ352" s="343"/>
      <c r="AR352" s="343"/>
      <c r="AS352" s="343"/>
      <c r="AT352" s="343"/>
      <c r="AU352" s="343"/>
      <c r="AV352" s="343"/>
      <c r="AW352" s="343"/>
      <c r="AX352" s="343"/>
      <c r="AY352" s="343"/>
      <c r="AZ352" s="343"/>
      <c r="BA352" s="1039"/>
      <c r="BB352" s="583" t="s">
        <v>49</v>
      </c>
      <c r="BC352" s="41" t="s">
        <v>36</v>
      </c>
      <c r="BD352" s="37" t="s">
        <v>36</v>
      </c>
      <c r="BE352" s="37" t="s">
        <v>36</v>
      </c>
      <c r="BF352" s="37" t="s">
        <v>36</v>
      </c>
      <c r="BG352" s="32" t="s">
        <v>36</v>
      </c>
      <c r="BH352" s="41" t="s">
        <v>36</v>
      </c>
      <c r="BI352" s="37" t="s">
        <v>36</v>
      </c>
      <c r="BJ352" s="37" t="s">
        <v>36</v>
      </c>
      <c r="BK352" s="37" t="s">
        <v>36</v>
      </c>
      <c r="BL352" s="32" t="s">
        <v>36</v>
      </c>
      <c r="BM352" s="41" t="s">
        <v>36</v>
      </c>
      <c r="BN352" s="37" t="s">
        <v>36</v>
      </c>
      <c r="BO352" s="37" t="s">
        <v>36</v>
      </c>
      <c r="BP352" s="37" t="s">
        <v>36</v>
      </c>
      <c r="BQ352" s="32" t="s">
        <v>36</v>
      </c>
      <c r="BR352" s="41" t="s">
        <v>36</v>
      </c>
      <c r="BS352" s="37" t="s">
        <v>36</v>
      </c>
      <c r="BT352" s="37" t="s">
        <v>36</v>
      </c>
      <c r="BU352" s="37" t="s">
        <v>36</v>
      </c>
      <c r="BV352" s="37" t="s">
        <v>36</v>
      </c>
      <c r="BW352" s="37" t="s">
        <v>36</v>
      </c>
      <c r="BX352" s="37" t="s">
        <v>36</v>
      </c>
      <c r="BY352" s="27" t="s">
        <v>36</v>
      </c>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166" customFormat="true" ht="15" customHeight="true" x14ac:dyDescent="0.2">
      <c r="B353" s="160"/>
      <c r="Z353" s="343"/>
      <c r="AA353" s="343"/>
      <c r="AB353" s="343"/>
      <c r="AC353" s="343"/>
      <c r="AD353" s="343"/>
      <c r="AE353" s="343"/>
      <c r="AF353" s="343"/>
      <c r="AG353" s="343"/>
      <c r="AH353" s="343"/>
      <c r="AI353" s="343"/>
      <c r="AJ353" s="343"/>
      <c r="AK353" s="343"/>
      <c r="AL353" s="343"/>
      <c r="AM353" s="343"/>
      <c r="AN353" s="343"/>
      <c r="AO353" s="343"/>
      <c r="AP353" s="343"/>
      <c r="AQ353" s="343"/>
      <c r="AR353" s="343"/>
      <c r="AS353" s="343"/>
      <c r="AT353" s="343"/>
      <c r="AU353" s="343"/>
      <c r="AV353" s="343"/>
      <c r="AW353" s="343"/>
      <c r="AX353" s="343"/>
      <c r="AY353" s="343"/>
      <c r="AZ353" s="343"/>
      <c r="BA353" s="1038" t="s">
        <v>145</v>
      </c>
      <c r="BB353" s="583" t="s">
        <v>50</v>
      </c>
      <c r="BC353" s="41" t="s">
        <v>36</v>
      </c>
      <c r="BD353" s="37" t="s">
        <v>36</v>
      </c>
      <c r="BE353" s="37" t="s">
        <v>36</v>
      </c>
      <c r="BF353" s="37" t="s">
        <v>36</v>
      </c>
      <c r="BG353" s="32" t="s">
        <v>36</v>
      </c>
      <c r="BH353" s="41" t="s">
        <v>36</v>
      </c>
      <c r="BI353" s="37" t="s">
        <v>36</v>
      </c>
      <c r="BJ353" s="37" t="s">
        <v>36</v>
      </c>
      <c r="BK353" s="37" t="s">
        <v>36</v>
      </c>
      <c r="BL353" s="32" t="s">
        <v>36</v>
      </c>
      <c r="BM353" s="41" t="s">
        <v>36</v>
      </c>
      <c r="BN353" s="37" t="s">
        <v>36</v>
      </c>
      <c r="BO353" s="37" t="s">
        <v>36</v>
      </c>
      <c r="BP353" s="37" t="s">
        <v>36</v>
      </c>
      <c r="BQ353" s="32" t="s">
        <v>36</v>
      </c>
      <c r="BR353" s="41" t="s">
        <v>36</v>
      </c>
      <c r="BS353" s="37" t="s">
        <v>36</v>
      </c>
      <c r="BT353" s="37" t="s">
        <v>36</v>
      </c>
      <c r="BU353" s="37" t="s">
        <v>36</v>
      </c>
      <c r="BV353" s="37" t="s">
        <v>36</v>
      </c>
      <c r="BW353" s="37" t="s">
        <v>36</v>
      </c>
      <c r="BX353" s="37" t="s">
        <v>36</v>
      </c>
      <c r="BY353" s="27" t="s">
        <v>36</v>
      </c>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166" customFormat="true" ht="15" customHeight="true" x14ac:dyDescent="0.2">
      <c r="B354" s="160"/>
      <c r="Z354" s="343"/>
      <c r="AA354" s="343"/>
      <c r="AB354" s="343"/>
      <c r="AC354" s="343"/>
      <c r="AD354" s="343"/>
      <c r="AE354" s="343"/>
      <c r="AF354" s="343"/>
      <c r="AG354" s="343"/>
      <c r="AH354" s="343"/>
      <c r="AI354" s="343"/>
      <c r="AJ354" s="343"/>
      <c r="AK354" s="343"/>
      <c r="AL354" s="343"/>
      <c r="AM354" s="343"/>
      <c r="AN354" s="343"/>
      <c r="AO354" s="343"/>
      <c r="AP354" s="343"/>
      <c r="AQ354" s="343"/>
      <c r="AR354" s="343"/>
      <c r="AS354" s="343"/>
      <c r="AT354" s="343"/>
      <c r="AU354" s="343"/>
      <c r="AV354" s="343"/>
      <c r="AW354" s="343"/>
      <c r="AX354" s="343"/>
      <c r="AY354" s="343"/>
      <c r="AZ354" s="343"/>
      <c r="BA354" s="1040"/>
      <c r="BB354" s="584" t="s">
        <v>49</v>
      </c>
      <c r="BC354" s="40" t="s">
        <v>36</v>
      </c>
      <c r="BD354" s="36" t="s">
        <v>36</v>
      </c>
      <c r="BE354" s="36" t="s">
        <v>36</v>
      </c>
      <c r="BF354" s="36" t="s">
        <v>36</v>
      </c>
      <c r="BG354" s="31" t="s">
        <v>36</v>
      </c>
      <c r="BH354" s="40" t="s">
        <v>36</v>
      </c>
      <c r="BI354" s="36" t="s">
        <v>36</v>
      </c>
      <c r="BJ354" s="36" t="s">
        <v>36</v>
      </c>
      <c r="BK354" s="36" t="s">
        <v>36</v>
      </c>
      <c r="BL354" s="31" t="s">
        <v>36</v>
      </c>
      <c r="BM354" s="40" t="s">
        <v>36</v>
      </c>
      <c r="BN354" s="36" t="s">
        <v>36</v>
      </c>
      <c r="BO354" s="36" t="s">
        <v>36</v>
      </c>
      <c r="BP354" s="36" t="s">
        <v>36</v>
      </c>
      <c r="BQ354" s="31" t="s">
        <v>36</v>
      </c>
      <c r="BR354" s="40" t="s">
        <v>36</v>
      </c>
      <c r="BS354" s="36" t="s">
        <v>36</v>
      </c>
      <c r="BT354" s="36" t="s">
        <v>36</v>
      </c>
      <c r="BU354" s="36" t="s">
        <v>36</v>
      </c>
      <c r="BV354" s="36" t="s">
        <v>36</v>
      </c>
      <c r="BW354" s="36" t="s">
        <v>36</v>
      </c>
      <c r="BX354" s="36" t="s">
        <v>36</v>
      </c>
      <c r="BY354" s="26" t="s">
        <v>36</v>
      </c>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166" customFormat="true" ht="15" customHeight="true" x14ac:dyDescent="0.2">
      <c r="B355" s="160"/>
      <c r="Z355" s="343"/>
      <c r="AA355" s="343"/>
      <c r="AB355" s="343"/>
      <c r="AC355" s="343"/>
      <c r="AD355" s="343"/>
      <c r="AE355" s="343"/>
      <c r="AF355" s="343"/>
      <c r="AG355" s="343"/>
      <c r="AH355" s="343"/>
      <c r="AI355" s="343"/>
      <c r="AJ355" s="343"/>
      <c r="AK355" s="343"/>
      <c r="AL355" s="343"/>
      <c r="AM355" s="343"/>
      <c r="AN355" s="343"/>
      <c r="AO355" s="343"/>
      <c r="AP355" s="343"/>
      <c r="AQ355" s="343"/>
      <c r="AR355" s="343"/>
      <c r="AS355" s="343"/>
      <c r="AT355" s="343"/>
      <c r="AU355" s="343"/>
      <c r="AV355" s="343"/>
      <c r="AW355" s="343"/>
      <c r="AX355" s="343"/>
      <c r="AY355" s="343"/>
      <c r="AZ355" s="343"/>
      <c r="BA355" s="370"/>
      <c r="BB355" s="307"/>
      <c r="BC355" s="436"/>
      <c r="BD355" s="436"/>
      <c r="BE355" s="436"/>
      <c r="BF355" s="436"/>
      <c r="BG355" s="436"/>
      <c r="BH355" s="436"/>
      <c r="BI355" s="436"/>
      <c r="BJ355" s="436"/>
      <c r="BK355" s="436"/>
      <c r="BL355" s="436"/>
      <c r="BM355" s="436"/>
      <c r="BN355" s="436"/>
      <c r="BO355" s="436"/>
      <c r="BP355" s="436"/>
      <c r="BQ355" s="436"/>
      <c r="BR355" s="436"/>
      <c r="BS355" s="436"/>
      <c r="BT355" s="436"/>
      <c r="BU355" s="436"/>
      <c r="BV355" s="436"/>
      <c r="BW355" s="436"/>
      <c r="BX355" s="436"/>
      <c r="BY355" s="436"/>
      <c r="BZ355" s="437"/>
      <c r="CA355" s="437"/>
      <c r="CB355" s="437"/>
      <c r="CC355" s="437"/>
      <c r="CD355" s="437"/>
      <c r="CE355" s="437"/>
      <c r="CF355" s="437"/>
      <c r="CG355" s="437"/>
      <c r="CH355" s="437"/>
      <c r="CI355" s="437"/>
      <c r="CJ355" s="437"/>
      <c r="CK355" s="437"/>
      <c r="CL355" s="437"/>
      <c r="CM355" s="437"/>
      <c r="CN355" s="437"/>
      <c r="CO355" s="437"/>
      <c r="CP355" s="437"/>
      <c r="CQ355" s="437"/>
      <c r="CR355" s="437"/>
      <c r="CS355" s="437"/>
      <c r="CT355" s="437"/>
      <c r="CU355" s="437"/>
      <c r="CV355" s="437"/>
      <c r="CW355" s="437"/>
      <c r="CX355" s="437"/>
      <c r="CY355" s="437"/>
      <c r="CZ355" s="437"/>
    </row>
    <row r="356" s="166" customFormat="true" ht="15" customHeight="true" x14ac:dyDescent="0.2">
      <c r="B356" s="160"/>
      <c r="Z356" s="343"/>
      <c r="AA356" s="343"/>
      <c r="AB356" s="343"/>
      <c r="AC356" s="343"/>
      <c r="AD356" s="343"/>
      <c r="AE356" s="343"/>
      <c r="AF356" s="343"/>
      <c r="AG356" s="343"/>
      <c r="AH356" s="343"/>
      <c r="AI356" s="343"/>
      <c r="AJ356" s="343"/>
      <c r="AK356" s="343"/>
      <c r="AL356" s="343"/>
      <c r="AM356" s="343"/>
      <c r="AN356" s="343"/>
      <c r="AO356" s="343"/>
      <c r="AP356" s="343"/>
      <c r="AQ356" s="343"/>
      <c r="AR356" s="343"/>
      <c r="AS356" s="343"/>
      <c r="AT356" s="343"/>
      <c r="AU356" s="343"/>
      <c r="AV356" s="343"/>
      <c r="AW356" s="343"/>
      <c r="AX356" s="343"/>
      <c r="AY356" s="343"/>
      <c r="AZ356" s="343"/>
      <c r="BA356" s="370"/>
      <c r="BB356" s="307"/>
      <c r="BC356" s="370"/>
      <c r="BD356" s="370"/>
      <c r="BE356" s="370"/>
      <c r="BF356" s="370"/>
      <c r="BG356" s="370"/>
      <c r="BH356" s="370"/>
      <c r="BI356" s="370"/>
      <c r="BJ356" s="370"/>
      <c r="BK356" s="370"/>
      <c r="BL356" s="370"/>
      <c r="BM356" s="370"/>
      <c r="BN356" s="370"/>
      <c r="BO356" s="370"/>
      <c r="BP356" s="370"/>
      <c r="BQ356" s="370"/>
      <c r="BR356" s="370"/>
      <c r="BS356" s="370"/>
      <c r="BT356" s="370"/>
      <c r="BU356" s="370"/>
      <c r="BV356" s="370"/>
      <c r="BW356" s="370"/>
      <c r="BX356" s="370"/>
      <c r="BY356" s="370"/>
      <c r="BZ356" s="343"/>
      <c r="CA356" s="343"/>
      <c r="CB356" s="343"/>
      <c r="CC356" s="343"/>
      <c r="CD356" s="343"/>
      <c r="CE356" s="343"/>
      <c r="CF356" s="343"/>
      <c r="CG356" s="343"/>
      <c r="CH356" s="343"/>
      <c r="CI356" s="343"/>
      <c r="CJ356" s="343"/>
      <c r="CK356" s="343"/>
      <c r="CL356" s="343"/>
      <c r="CM356" s="343"/>
      <c r="CN356" s="343"/>
      <c r="CO356" s="343"/>
      <c r="CP356" s="343"/>
      <c r="CQ356" s="343"/>
      <c r="CR356" s="343"/>
      <c r="CS356" s="343"/>
      <c r="CT356" s="343"/>
      <c r="CU356" s="343"/>
      <c r="CV356" s="343"/>
      <c r="CW356" s="343"/>
      <c r="CX356" s="343"/>
      <c r="CY356" s="343"/>
      <c r="CZ356" s="343"/>
    </row>
    <row r="357" s="303" customFormat="true" ht="15" customHeight="true" x14ac:dyDescent="0.2">
      <c r="B357" s="305"/>
      <c r="Z357" s="343"/>
      <c r="AA357" s="343"/>
      <c r="AB357" s="343"/>
      <c r="AC357" s="343"/>
      <c r="AD357" s="343"/>
      <c r="AE357" s="343"/>
      <c r="AF357" s="343"/>
      <c r="AG357" s="343"/>
      <c r="AH357" s="343"/>
      <c r="AI357" s="343"/>
      <c r="AJ357" s="343"/>
      <c r="AK357" s="343"/>
      <c r="AL357" s="343"/>
      <c r="AM357" s="343"/>
      <c r="AN357" s="343"/>
      <c r="AO357" s="343"/>
      <c r="AP357" s="343"/>
      <c r="AQ357" s="343"/>
      <c r="AR357" s="343"/>
      <c r="AS357" s="343"/>
      <c r="AT357" s="343"/>
      <c r="AU357" s="343"/>
      <c r="AV357" s="343"/>
      <c r="AW357" s="343"/>
      <c r="AX357" s="343"/>
      <c r="AY357" s="343"/>
      <c r="AZ357" s="343"/>
      <c r="BA357" s="370"/>
      <c r="BB357" s="307"/>
      <c r="BC357" s="370"/>
      <c r="BD357" s="370"/>
      <c r="BE357" s="370"/>
      <c r="BF357" s="370"/>
      <c r="BG357" s="370"/>
      <c r="BH357" s="370"/>
      <c r="BI357" s="370"/>
      <c r="BJ357" s="370"/>
      <c r="BK357" s="370"/>
      <c r="BL357" s="370"/>
      <c r="BM357" s="370"/>
      <c r="BN357" s="370"/>
      <c r="BO357" s="370"/>
      <c r="BP357" s="370"/>
      <c r="BQ357" s="370"/>
      <c r="BR357" s="370"/>
      <c r="BS357" s="370"/>
      <c r="BT357" s="370"/>
      <c r="BU357" s="370"/>
      <c r="BV357" s="370"/>
      <c r="BW357" s="370"/>
      <c r="BX357" s="370"/>
      <c r="BY357" s="370"/>
      <c r="BZ357" s="343"/>
      <c r="CA357" s="343"/>
      <c r="CB357" s="343"/>
      <c r="CC357" s="343"/>
      <c r="CD357" s="343"/>
      <c r="CE357" s="343"/>
      <c r="CF357" s="343"/>
      <c r="CG357" s="343"/>
      <c r="CH357" s="343"/>
      <c r="CI357" s="343"/>
      <c r="CJ357" s="343"/>
      <c r="CK357" s="343"/>
      <c r="CL357" s="343"/>
      <c r="CM357" s="343"/>
      <c r="CN357" s="343"/>
      <c r="CO357" s="343"/>
      <c r="CP357" s="343"/>
      <c r="CQ357" s="343"/>
      <c r="CR357" s="343"/>
      <c r="CS357" s="343"/>
      <c r="CT357" s="343"/>
      <c r="CU357" s="343"/>
      <c r="CV357" s="343"/>
      <c r="CW357" s="343"/>
      <c r="CX357" s="343"/>
      <c r="CY357" s="343"/>
      <c r="CZ357" s="343"/>
    </row>
    <row r="358" s="303" customFormat="true" ht="15" customHeight="true" x14ac:dyDescent="0.2">
      <c r="B358" s="305"/>
      <c r="Z358" s="343"/>
      <c r="AA358" s="343"/>
      <c r="AB358" s="343"/>
      <c r="AC358" s="343"/>
      <c r="AD358" s="343"/>
      <c r="AE358" s="343"/>
      <c r="AF358" s="343"/>
      <c r="AG358" s="343"/>
      <c r="AH358" s="343"/>
      <c r="AI358" s="343"/>
      <c r="AJ358" s="343"/>
      <c r="AK358" s="343"/>
      <c r="AL358" s="343"/>
      <c r="AM358" s="343"/>
      <c r="AN358" s="343"/>
      <c r="AO358" s="343"/>
      <c r="AP358" s="343"/>
      <c r="AQ358" s="343"/>
      <c r="AR358" s="343"/>
      <c r="AS358" s="343"/>
      <c r="AT358" s="343"/>
      <c r="AU358" s="343"/>
      <c r="AV358" s="343"/>
      <c r="AW358" s="343"/>
      <c r="AX358" s="343"/>
      <c r="AY358" s="343"/>
      <c r="AZ358" s="343"/>
      <c r="BA358" s="370"/>
      <c r="BB358" s="307"/>
      <c r="BC358" s="370"/>
      <c r="BD358" s="370"/>
      <c r="BE358" s="370"/>
      <c r="BF358" s="370"/>
      <c r="BG358" s="370"/>
      <c r="BH358" s="370"/>
      <c r="BI358" s="370"/>
      <c r="BJ358" s="370"/>
      <c r="BK358" s="370"/>
      <c r="BL358" s="370"/>
      <c r="BM358" s="370"/>
      <c r="BN358" s="370"/>
      <c r="BO358" s="370"/>
      <c r="BP358" s="370"/>
      <c r="BQ358" s="370"/>
      <c r="BR358" s="370"/>
      <c r="BS358" s="370"/>
      <c r="BT358" s="370"/>
      <c r="BU358" s="370"/>
      <c r="BV358" s="370"/>
      <c r="BW358" s="370"/>
      <c r="BX358" s="370"/>
      <c r="BY358" s="370"/>
      <c r="BZ358" s="343"/>
      <c r="CA358" s="343"/>
      <c r="CB358" s="343"/>
      <c r="CC358" s="343"/>
      <c r="CD358" s="343"/>
      <c r="CE358" s="343"/>
      <c r="CF358" s="343"/>
      <c r="CG358" s="343"/>
      <c r="CH358" s="343"/>
      <c r="CI358" s="343"/>
      <c r="CJ358" s="343"/>
      <c r="CK358" s="343"/>
      <c r="CL358" s="343"/>
      <c r="CM358" s="343"/>
      <c r="CN358" s="343"/>
      <c r="CO358" s="343"/>
      <c r="CP358" s="343"/>
      <c r="CQ358" s="343"/>
      <c r="CR358" s="343"/>
      <c r="CS358" s="343"/>
      <c r="CT358" s="343"/>
      <c r="CU358" s="343"/>
      <c r="CV358" s="343"/>
      <c r="CW358" s="343"/>
      <c r="CX358" s="343"/>
      <c r="CY358" s="343"/>
      <c r="CZ358" s="343"/>
    </row>
    <row r="359" s="303" customFormat="true" ht="15" customHeight="true" x14ac:dyDescent="0.2">
      <c r="B359" s="305"/>
      <c r="Z359" s="343"/>
      <c r="AA359" s="343"/>
      <c r="AB359" s="343"/>
      <c r="AC359" s="343"/>
      <c r="AD359" s="343"/>
      <c r="AE359" s="343"/>
      <c r="AF359" s="343"/>
      <c r="AG359" s="343"/>
      <c r="AH359" s="343"/>
      <c r="AI359" s="343"/>
      <c r="AJ359" s="343"/>
      <c r="AK359" s="343"/>
      <c r="AL359" s="343"/>
      <c r="AM359" s="343"/>
      <c r="AN359" s="343"/>
      <c r="AO359" s="343"/>
      <c r="AP359" s="343"/>
      <c r="AQ359" s="343"/>
      <c r="AR359" s="343"/>
      <c r="AS359" s="343"/>
      <c r="AT359" s="343"/>
      <c r="AU359" s="343"/>
      <c r="AV359" s="343"/>
      <c r="AW359" s="343"/>
      <c r="AX359" s="343"/>
      <c r="AY359" s="343"/>
      <c r="AZ359" s="343"/>
      <c r="BA359" s="370"/>
      <c r="BB359" s="307"/>
      <c r="BC359" s="370"/>
      <c r="BD359" s="370"/>
      <c r="BE359" s="370"/>
      <c r="BF359" s="370"/>
      <c r="BG359" s="370"/>
      <c r="BH359" s="370"/>
      <c r="BI359" s="370"/>
      <c r="BJ359" s="370"/>
      <c r="BK359" s="370"/>
      <c r="BL359" s="370"/>
      <c r="BM359" s="370"/>
      <c r="BN359" s="370"/>
      <c r="BO359" s="370"/>
      <c r="BP359" s="370"/>
      <c r="BQ359" s="370"/>
      <c r="BR359" s="370"/>
      <c r="BS359" s="370"/>
      <c r="BT359" s="370"/>
      <c r="BU359" s="370"/>
      <c r="BV359" s="370"/>
      <c r="BW359" s="370"/>
      <c r="BX359" s="370"/>
      <c r="BY359" s="370"/>
      <c r="BZ359" s="343"/>
      <c r="CA359" s="343"/>
      <c r="CB359" s="343"/>
      <c r="CC359" s="343"/>
      <c r="CD359" s="343"/>
      <c r="CE359" s="343"/>
      <c r="CF359" s="343"/>
      <c r="CG359" s="343"/>
      <c r="CH359" s="343"/>
      <c r="CI359" s="343"/>
      <c r="CJ359" s="343"/>
      <c r="CK359" s="343"/>
      <c r="CL359" s="343"/>
      <c r="CM359" s="343"/>
      <c r="CN359" s="343"/>
      <c r="CO359" s="343"/>
      <c r="CP359" s="343"/>
      <c r="CQ359" s="343"/>
      <c r="CR359" s="343"/>
      <c r="CS359" s="343"/>
      <c r="CT359" s="343"/>
      <c r="CU359" s="343"/>
      <c r="CV359" s="343"/>
      <c r="CW359" s="343"/>
      <c r="CX359" s="343"/>
      <c r="CY359" s="343"/>
      <c r="CZ359" s="343"/>
    </row>
    <row r="360" s="303" customFormat="true" ht="15" customHeight="true" x14ac:dyDescent="0.2">
      <c r="B360" s="305"/>
      <c r="Z360" s="343"/>
      <c r="AA360" s="343"/>
      <c r="AB360" s="343"/>
      <c r="AC360" s="343"/>
      <c r="AD360" s="343"/>
      <c r="AE360" s="343"/>
      <c r="AF360" s="343"/>
      <c r="AG360" s="343"/>
      <c r="AH360" s="343"/>
      <c r="AI360" s="343"/>
      <c r="AJ360" s="343"/>
      <c r="AK360" s="343"/>
      <c r="AL360" s="343"/>
      <c r="AM360" s="343"/>
      <c r="AN360" s="343"/>
      <c r="AO360" s="343"/>
      <c r="AP360" s="343"/>
      <c r="AQ360" s="343"/>
      <c r="AR360" s="343"/>
      <c r="AS360" s="343"/>
      <c r="AT360" s="343"/>
      <c r="AU360" s="343"/>
      <c r="AV360" s="343"/>
      <c r="AW360" s="343"/>
      <c r="AX360" s="343"/>
      <c r="AY360" s="343"/>
      <c r="AZ360" s="343"/>
      <c r="BA360" s="370"/>
      <c r="BB360" s="307"/>
      <c r="BC360" s="370"/>
      <c r="BD360" s="370"/>
      <c r="BE360" s="370"/>
      <c r="BF360" s="370"/>
      <c r="BG360" s="370"/>
      <c r="BH360" s="370"/>
      <c r="BI360" s="370"/>
      <c r="BJ360" s="370"/>
      <c r="BK360" s="370"/>
      <c r="BL360" s="370"/>
      <c r="BM360" s="370"/>
      <c r="BN360" s="370"/>
      <c r="BO360" s="370"/>
      <c r="BP360" s="370"/>
      <c r="BQ360" s="370"/>
      <c r="BR360" s="370"/>
      <c r="BS360" s="370"/>
      <c r="BT360" s="370"/>
      <c r="BU360" s="370"/>
      <c r="BV360" s="370"/>
      <c r="BW360" s="370"/>
      <c r="BX360" s="370"/>
      <c r="BY360" s="370"/>
      <c r="BZ360" s="343"/>
      <c r="CA360" s="343"/>
      <c r="CB360" s="343"/>
      <c r="CC360" s="343"/>
      <c r="CD360" s="343"/>
      <c r="CE360" s="343"/>
      <c r="CF360" s="343"/>
      <c r="CG360" s="343"/>
      <c r="CH360" s="343"/>
      <c r="CI360" s="343"/>
      <c r="CJ360" s="343"/>
      <c r="CK360" s="343"/>
      <c r="CL360" s="343"/>
      <c r="CM360" s="343"/>
      <c r="CN360" s="343"/>
      <c r="CO360" s="343"/>
      <c r="CP360" s="343"/>
      <c r="CQ360" s="343"/>
      <c r="CR360" s="343"/>
      <c r="CS360" s="343"/>
      <c r="CT360" s="343"/>
      <c r="CU360" s="343"/>
      <c r="CV360" s="343"/>
      <c r="CW360" s="343"/>
      <c r="CX360" s="343"/>
      <c r="CY360" s="343"/>
      <c r="CZ360" s="343"/>
    </row>
    <row r="361" s="303" customFormat="true" ht="15" customHeight="true" x14ac:dyDescent="0.2">
      <c r="B361" s="305"/>
      <c r="Z361" s="343"/>
      <c r="AA361" s="343"/>
      <c r="AB361" s="343"/>
      <c r="AC361" s="343"/>
      <c r="AD361" s="343"/>
      <c r="AE361" s="343"/>
      <c r="AF361" s="343"/>
      <c r="AG361" s="343"/>
      <c r="AH361" s="343"/>
      <c r="AI361" s="343"/>
      <c r="AJ361" s="343"/>
      <c r="AK361" s="343"/>
      <c r="AL361" s="343"/>
      <c r="AM361" s="343"/>
      <c r="AN361" s="343"/>
      <c r="AO361" s="343"/>
      <c r="AP361" s="343"/>
      <c r="AQ361" s="343"/>
      <c r="AR361" s="343"/>
      <c r="AS361" s="343"/>
      <c r="AT361" s="343"/>
      <c r="AU361" s="343"/>
      <c r="AV361" s="343"/>
      <c r="AW361" s="343"/>
      <c r="AX361" s="343"/>
      <c r="AY361" s="343"/>
      <c r="AZ361" s="343"/>
      <c r="BA361" s="370"/>
      <c r="BB361" s="307"/>
      <c r="BC361" s="370"/>
      <c r="BD361" s="370"/>
      <c r="BE361" s="370"/>
      <c r="BF361" s="370"/>
      <c r="BG361" s="370"/>
      <c r="BH361" s="370"/>
      <c r="BI361" s="370"/>
      <c r="BJ361" s="370"/>
      <c r="BK361" s="370"/>
      <c r="BL361" s="370"/>
      <c r="BM361" s="370"/>
      <c r="BN361" s="370"/>
      <c r="BO361" s="370"/>
      <c r="BP361" s="370"/>
      <c r="BQ361" s="370"/>
      <c r="BR361" s="370"/>
      <c r="BS361" s="370"/>
      <c r="BT361" s="370"/>
      <c r="BU361" s="370"/>
      <c r="BV361" s="370"/>
      <c r="BW361" s="370"/>
      <c r="BX361" s="370"/>
      <c r="BY361" s="370"/>
      <c r="BZ361" s="343"/>
      <c r="CA361" s="343"/>
      <c r="CB361" s="343"/>
      <c r="CC361" s="343"/>
      <c r="CD361" s="343"/>
      <c r="CE361" s="343"/>
      <c r="CF361" s="343"/>
      <c r="CG361" s="343"/>
      <c r="CH361" s="343"/>
      <c r="CI361" s="343"/>
      <c r="CJ361" s="343"/>
      <c r="CK361" s="343"/>
      <c r="CL361" s="343"/>
      <c r="CM361" s="343"/>
      <c r="CN361" s="343"/>
      <c r="CO361" s="343"/>
      <c r="CP361" s="343"/>
      <c r="CQ361" s="343"/>
      <c r="CR361" s="343"/>
      <c r="CS361" s="343"/>
      <c r="CT361" s="343"/>
      <c r="CU361" s="343"/>
      <c r="CV361" s="343"/>
      <c r="CW361" s="343"/>
      <c r="CX361" s="343"/>
      <c r="CY361" s="343"/>
      <c r="CZ361" s="343"/>
    </row>
    <row r="362" s="303" customFormat="true" ht="15" customHeight="true" x14ac:dyDescent="0.2">
      <c r="B362" s="305"/>
      <c r="Z362" s="343"/>
      <c r="AA362" s="343"/>
      <c r="AB362" s="343"/>
      <c r="AC362" s="343"/>
      <c r="AD362" s="343"/>
      <c r="AE362" s="343"/>
      <c r="AF362" s="343"/>
      <c r="AG362" s="343"/>
      <c r="AH362" s="343"/>
      <c r="AI362" s="343"/>
      <c r="AJ362" s="343"/>
      <c r="AK362" s="343"/>
      <c r="AL362" s="343"/>
      <c r="AM362" s="343"/>
      <c r="AN362" s="343"/>
      <c r="AO362" s="343"/>
      <c r="AP362" s="343"/>
      <c r="AQ362" s="343"/>
      <c r="AR362" s="343"/>
      <c r="AS362" s="343"/>
      <c r="AT362" s="343"/>
      <c r="AU362" s="343"/>
      <c r="AV362" s="343"/>
      <c r="AW362" s="343"/>
      <c r="AX362" s="343"/>
      <c r="AY362" s="343"/>
      <c r="AZ362" s="343"/>
      <c r="BA362" s="370"/>
      <c r="BB362" s="307"/>
      <c r="BC362" s="370"/>
      <c r="BD362" s="370"/>
      <c r="BE362" s="370"/>
      <c r="BF362" s="370"/>
      <c r="BG362" s="370"/>
      <c r="BH362" s="370"/>
      <c r="BI362" s="370"/>
      <c r="BJ362" s="370"/>
      <c r="BK362" s="370"/>
      <c r="BL362" s="370"/>
      <c r="BM362" s="370"/>
      <c r="BN362" s="370"/>
      <c r="BO362" s="370"/>
      <c r="BP362" s="370"/>
      <c r="BQ362" s="370"/>
      <c r="BR362" s="370"/>
      <c r="BS362" s="370"/>
      <c r="BT362" s="370"/>
      <c r="BU362" s="370"/>
      <c r="BV362" s="370"/>
      <c r="BW362" s="370"/>
      <c r="BX362" s="370"/>
      <c r="BY362" s="370"/>
      <c r="BZ362" s="343"/>
      <c r="CA362" s="343"/>
      <c r="CB362" s="343"/>
      <c r="CC362" s="343"/>
      <c r="CD362" s="343"/>
      <c r="CE362" s="343"/>
      <c r="CF362" s="343"/>
      <c r="CG362" s="343"/>
      <c r="CH362" s="343"/>
      <c r="CI362" s="343"/>
      <c r="CJ362" s="343"/>
      <c r="CK362" s="343"/>
      <c r="CL362" s="343"/>
      <c r="CM362" s="343"/>
      <c r="CN362" s="343"/>
      <c r="CO362" s="343"/>
      <c r="CP362" s="343"/>
      <c r="CQ362" s="343"/>
      <c r="CR362" s="343"/>
      <c r="CS362" s="343"/>
      <c r="CT362" s="343"/>
      <c r="CU362" s="343"/>
      <c r="CV362" s="343"/>
      <c r="CW362" s="343"/>
      <c r="CX362" s="343"/>
      <c r="CY362" s="343"/>
      <c r="CZ362" s="343"/>
    </row>
    <row r="363" s="303" customFormat="true" ht="15" customHeight="true" x14ac:dyDescent="0.2">
      <c r="B363" s="305"/>
      <c r="Z363" s="343"/>
      <c r="AA363" s="343"/>
      <c r="AB363" s="343"/>
      <c r="AC363" s="343"/>
      <c r="AD363" s="343"/>
      <c r="AE363" s="343"/>
      <c r="AF363" s="343"/>
      <c r="AG363" s="343"/>
      <c r="AH363" s="343"/>
      <c r="AI363" s="343"/>
      <c r="AJ363" s="343"/>
      <c r="AK363" s="343"/>
      <c r="AL363" s="343"/>
      <c r="AM363" s="343"/>
      <c r="AN363" s="343"/>
      <c r="AO363" s="343"/>
      <c r="AP363" s="343"/>
      <c r="AQ363" s="343"/>
      <c r="AR363" s="343"/>
      <c r="AS363" s="343"/>
      <c r="AT363" s="343"/>
      <c r="AU363" s="343"/>
      <c r="AV363" s="343"/>
      <c r="AW363" s="343"/>
      <c r="AX363" s="343"/>
      <c r="AY363" s="343"/>
      <c r="AZ363" s="343"/>
      <c r="BA363" s="370"/>
      <c r="BB363" s="307"/>
      <c r="BC363" s="370"/>
      <c r="BD363" s="370"/>
      <c r="BE363" s="370"/>
      <c r="BF363" s="370"/>
      <c r="BG363" s="370"/>
      <c r="BH363" s="370"/>
      <c r="BI363" s="370"/>
      <c r="BJ363" s="370"/>
      <c r="BK363" s="370"/>
      <c r="BL363" s="370"/>
      <c r="BM363" s="370"/>
      <c r="BN363" s="370"/>
      <c r="BO363" s="370"/>
      <c r="BP363" s="370"/>
      <c r="BQ363" s="370"/>
      <c r="BR363" s="370"/>
      <c r="BS363" s="370"/>
      <c r="BT363" s="370"/>
      <c r="BU363" s="370"/>
      <c r="BV363" s="370"/>
      <c r="BW363" s="370"/>
      <c r="BX363" s="370"/>
      <c r="BY363" s="370"/>
      <c r="BZ363" s="343"/>
      <c r="CA363" s="343"/>
      <c r="CB363" s="343"/>
      <c r="CC363" s="343"/>
      <c r="CD363" s="343"/>
      <c r="CE363" s="343"/>
      <c r="CF363" s="343"/>
      <c r="CG363" s="343"/>
      <c r="CH363" s="343"/>
      <c r="CI363" s="343"/>
      <c r="CJ363" s="343"/>
      <c r="CK363" s="343"/>
      <c r="CL363" s="343"/>
      <c r="CM363" s="343"/>
      <c r="CN363" s="343"/>
      <c r="CO363" s="343"/>
      <c r="CP363" s="343"/>
      <c r="CQ363" s="343"/>
      <c r="CR363" s="343"/>
      <c r="CS363" s="343"/>
      <c r="CT363" s="343"/>
      <c r="CU363" s="343"/>
      <c r="CV363" s="343"/>
      <c r="CW363" s="343"/>
      <c r="CX363" s="343"/>
      <c r="CY363" s="343"/>
      <c r="CZ363" s="343"/>
    </row>
    <row r="364" s="303" customFormat="true" ht="15" customHeight="true" x14ac:dyDescent="0.2">
      <c r="B364" s="305"/>
      <c r="Z364" s="343"/>
      <c r="AA364" s="343"/>
      <c r="AB364" s="343"/>
      <c r="AC364" s="343"/>
      <c r="AD364" s="343"/>
      <c r="AE364" s="343"/>
      <c r="AF364" s="343"/>
      <c r="AG364" s="343"/>
      <c r="AH364" s="343"/>
      <c r="AI364" s="343"/>
      <c r="AJ364" s="343"/>
      <c r="AK364" s="343"/>
      <c r="AL364" s="343"/>
      <c r="AM364" s="343"/>
      <c r="AN364" s="343"/>
      <c r="AO364" s="343"/>
      <c r="AP364" s="343"/>
      <c r="AQ364" s="343"/>
      <c r="AR364" s="343"/>
      <c r="AS364" s="343"/>
      <c r="AT364" s="343"/>
      <c r="AU364" s="343"/>
      <c r="AV364" s="343"/>
      <c r="AW364" s="343"/>
      <c r="AX364" s="343"/>
      <c r="AY364" s="343"/>
      <c r="AZ364" s="343"/>
      <c r="BA364" s="370"/>
      <c r="BB364" s="307"/>
      <c r="BC364" s="370"/>
      <c r="BD364" s="370"/>
      <c r="BE364" s="370"/>
      <c r="BF364" s="370"/>
      <c r="BG364" s="370"/>
      <c r="BH364" s="370"/>
      <c r="BI364" s="370"/>
      <c r="BJ364" s="370"/>
      <c r="BK364" s="370"/>
      <c r="BL364" s="370"/>
      <c r="BM364" s="370"/>
      <c r="BN364" s="370"/>
      <c r="BO364" s="370"/>
      <c r="BP364" s="370"/>
      <c r="BQ364" s="370"/>
      <c r="BR364" s="370"/>
      <c r="BS364" s="370"/>
      <c r="BT364" s="370"/>
      <c r="BU364" s="370"/>
      <c r="BV364" s="370"/>
      <c r="BW364" s="370"/>
      <c r="BX364" s="370"/>
      <c r="BY364" s="370"/>
      <c r="BZ364" s="343"/>
      <c r="CA364" s="343"/>
      <c r="CB364" s="343"/>
      <c r="CC364" s="343"/>
      <c r="CD364" s="343"/>
      <c r="CE364" s="343"/>
      <c r="CF364" s="343"/>
      <c r="CG364" s="343"/>
      <c r="CH364" s="343"/>
      <c r="CI364" s="343"/>
      <c r="CJ364" s="343"/>
      <c r="CK364" s="343"/>
      <c r="CL364" s="343"/>
      <c r="CM364" s="343"/>
      <c r="CN364" s="343"/>
      <c r="CO364" s="343"/>
      <c r="CP364" s="343"/>
      <c r="CQ364" s="343"/>
      <c r="CR364" s="343"/>
      <c r="CS364" s="343"/>
      <c r="CT364" s="343"/>
      <c r="CU364" s="343"/>
      <c r="CV364" s="343"/>
      <c r="CW364" s="343"/>
      <c r="CX364" s="343"/>
      <c r="CY364" s="343"/>
      <c r="CZ364" s="343"/>
    </row>
    <row r="365" s="303" customFormat="true" ht="15" customHeight="true" x14ac:dyDescent="0.2">
      <c r="B365" s="305"/>
      <c r="Z365" s="343"/>
      <c r="AA365" s="343"/>
      <c r="AB365" s="343"/>
      <c r="AC365" s="343"/>
      <c r="AD365" s="343"/>
      <c r="AE365" s="343"/>
      <c r="AF365" s="343"/>
      <c r="AG365" s="343"/>
      <c r="AH365" s="343"/>
      <c r="AI365" s="343"/>
      <c r="AJ365" s="343"/>
      <c r="AK365" s="343"/>
      <c r="AL365" s="343"/>
      <c r="AM365" s="343"/>
      <c r="AN365" s="343"/>
      <c r="AO365" s="343"/>
      <c r="AP365" s="343"/>
      <c r="AQ365" s="343"/>
      <c r="AR365" s="343"/>
      <c r="AS365" s="343"/>
      <c r="AT365" s="343"/>
      <c r="AU365" s="343"/>
      <c r="AV365" s="343"/>
      <c r="AW365" s="343"/>
      <c r="AX365" s="343"/>
      <c r="AY365" s="343"/>
      <c r="AZ365" s="343"/>
      <c r="BA365" s="370"/>
      <c r="BB365" s="307"/>
      <c r="BC365" s="370"/>
      <c r="BD365" s="370"/>
      <c r="BE365" s="370"/>
      <c r="BF365" s="370"/>
      <c r="BG365" s="370"/>
      <c r="BH365" s="370"/>
      <c r="BI365" s="370"/>
      <c r="BJ365" s="370"/>
      <c r="BK365" s="370"/>
      <c r="BL365" s="370"/>
      <c r="BM365" s="370"/>
      <c r="BN365" s="370"/>
      <c r="BO365" s="370"/>
      <c r="BP365" s="370"/>
      <c r="BQ365" s="370"/>
      <c r="BR365" s="370"/>
      <c r="BS365" s="370"/>
      <c r="BT365" s="370"/>
      <c r="BU365" s="370"/>
      <c r="BV365" s="370"/>
      <c r="BW365" s="370"/>
      <c r="BX365" s="370"/>
      <c r="BY365" s="370"/>
      <c r="BZ365" s="343"/>
      <c r="CA365" s="343"/>
      <c r="CB365" s="343"/>
      <c r="CC365" s="343"/>
      <c r="CD365" s="343"/>
      <c r="CE365" s="343"/>
      <c r="CF365" s="343"/>
      <c r="CG365" s="343"/>
      <c r="CH365" s="343"/>
      <c r="CI365" s="343"/>
      <c r="CJ365" s="343"/>
      <c r="CK365" s="343"/>
      <c r="CL365" s="343"/>
      <c r="CM365" s="343"/>
      <c r="CN365" s="343"/>
      <c r="CO365" s="343"/>
      <c r="CP365" s="343"/>
      <c r="CQ365" s="343"/>
      <c r="CR365" s="343"/>
      <c r="CS365" s="343"/>
      <c r="CT365" s="343"/>
      <c r="CU365" s="343"/>
      <c r="CV365" s="343"/>
      <c r="CW365" s="343"/>
      <c r="CX365" s="343"/>
      <c r="CY365" s="343"/>
      <c r="CZ365" s="343"/>
    </row>
    <row r="366" s="303" customFormat="true" ht="15" customHeight="true" x14ac:dyDescent="0.2">
      <c r="B366" s="305"/>
      <c r="Z366" s="343"/>
      <c r="AA366" s="343"/>
      <c r="AB366" s="343"/>
      <c r="AC366" s="343"/>
      <c r="AD366" s="343"/>
      <c r="AE366" s="343"/>
      <c r="AF366" s="343"/>
      <c r="AG366" s="343"/>
      <c r="AH366" s="343"/>
      <c r="AI366" s="343"/>
      <c r="AJ366" s="343"/>
      <c r="AK366" s="343"/>
      <c r="AL366" s="343"/>
      <c r="AM366" s="343"/>
      <c r="AN366" s="343"/>
      <c r="AO366" s="343"/>
      <c r="AP366" s="343"/>
      <c r="AQ366" s="343"/>
      <c r="AR366" s="343"/>
      <c r="AS366" s="343"/>
      <c r="AT366" s="343"/>
      <c r="AU366" s="343"/>
      <c r="AV366" s="343"/>
      <c r="AW366" s="343"/>
      <c r="AX366" s="343"/>
      <c r="AY366" s="343"/>
      <c r="AZ366" s="343"/>
      <c r="BA366" s="370"/>
      <c r="BB366" s="307"/>
      <c r="BC366" s="370"/>
      <c r="BD366" s="370"/>
      <c r="BE366" s="370"/>
      <c r="BF366" s="370"/>
      <c r="BG366" s="370"/>
      <c r="BH366" s="370"/>
      <c r="BI366" s="370"/>
      <c r="BJ366" s="370"/>
      <c r="BK366" s="370"/>
      <c r="BL366" s="370"/>
      <c r="BM366" s="370"/>
      <c r="BN366" s="370"/>
      <c r="BO366" s="370"/>
      <c r="BP366" s="370"/>
      <c r="BQ366" s="370"/>
      <c r="BR366" s="370"/>
      <c r="BS366" s="370"/>
      <c r="BT366" s="370"/>
      <c r="BU366" s="370"/>
      <c r="BV366" s="370"/>
      <c r="BW366" s="370"/>
      <c r="BX366" s="370"/>
      <c r="BY366" s="370"/>
      <c r="BZ366" s="343"/>
      <c r="CA366" s="343"/>
      <c r="CB366" s="343"/>
      <c r="CC366" s="343"/>
      <c r="CD366" s="343"/>
      <c r="CE366" s="343"/>
      <c r="CF366" s="343"/>
      <c r="CG366" s="343"/>
      <c r="CH366" s="343"/>
      <c r="CI366" s="343"/>
      <c r="CJ366" s="343"/>
      <c r="CK366" s="343"/>
      <c r="CL366" s="343"/>
      <c r="CM366" s="343"/>
      <c r="CN366" s="343"/>
      <c r="CO366" s="343"/>
      <c r="CP366" s="343"/>
      <c r="CQ366" s="343"/>
      <c r="CR366" s="343"/>
      <c r="CS366" s="343"/>
      <c r="CT366" s="343"/>
      <c r="CU366" s="343"/>
      <c r="CV366" s="343"/>
      <c r="CW366" s="343"/>
      <c r="CX366" s="343"/>
      <c r="CY366" s="343"/>
      <c r="CZ366" s="343"/>
    </row>
    <row r="367" s="303" customFormat="true" ht="15" customHeight="true" x14ac:dyDescent="0.2">
      <c r="B367" s="305"/>
      <c r="Z367" s="343"/>
      <c r="AA367" s="343"/>
      <c r="AB367" s="343"/>
      <c r="AC367" s="343"/>
      <c r="AD367" s="343"/>
      <c r="AE367" s="343"/>
      <c r="AF367" s="343"/>
      <c r="AG367" s="343"/>
      <c r="AH367" s="343"/>
      <c r="AI367" s="343"/>
      <c r="AJ367" s="343"/>
      <c r="AK367" s="343"/>
      <c r="AL367" s="343"/>
      <c r="AM367" s="343"/>
      <c r="AN367" s="343"/>
      <c r="AO367" s="343"/>
      <c r="AP367" s="343"/>
      <c r="AQ367" s="343"/>
      <c r="AR367" s="343"/>
      <c r="AS367" s="343"/>
      <c r="AT367" s="343"/>
      <c r="AU367" s="343"/>
      <c r="AV367" s="343"/>
      <c r="AW367" s="343"/>
      <c r="AX367" s="343"/>
      <c r="AY367" s="343"/>
      <c r="AZ367" s="343"/>
      <c r="BA367" s="370"/>
      <c r="BB367" s="307"/>
      <c r="BC367" s="370"/>
      <c r="BD367" s="370"/>
      <c r="BE367" s="370"/>
      <c r="BF367" s="370"/>
      <c r="BG367" s="370"/>
      <c r="BH367" s="370"/>
      <c r="BI367" s="370"/>
      <c r="BJ367" s="370"/>
      <c r="BK367" s="370"/>
      <c r="BL367" s="370"/>
      <c r="BM367" s="370"/>
      <c r="BN367" s="370"/>
      <c r="BO367" s="370"/>
      <c r="BP367" s="370"/>
      <c r="BQ367" s="370"/>
      <c r="BR367" s="370"/>
      <c r="BS367" s="370"/>
      <c r="BT367" s="370"/>
      <c r="BU367" s="370"/>
      <c r="BV367" s="370"/>
      <c r="BW367" s="370"/>
      <c r="BX367" s="370"/>
      <c r="BY367" s="370"/>
      <c r="BZ367" s="343"/>
      <c r="CA367" s="343"/>
      <c r="CB367" s="343"/>
      <c r="CC367" s="343"/>
      <c r="CD367" s="343"/>
      <c r="CE367" s="343"/>
      <c r="CF367" s="343"/>
      <c r="CG367" s="343"/>
      <c r="CH367" s="343"/>
      <c r="CI367" s="343"/>
      <c r="CJ367" s="343"/>
      <c r="CK367" s="343"/>
      <c r="CL367" s="343"/>
      <c r="CM367" s="343"/>
      <c r="CN367" s="343"/>
      <c r="CO367" s="343"/>
      <c r="CP367" s="343"/>
      <c r="CQ367" s="343"/>
      <c r="CR367" s="343"/>
      <c r="CS367" s="343"/>
      <c r="CT367" s="343"/>
      <c r="CU367" s="343"/>
      <c r="CV367" s="343"/>
      <c r="CW367" s="343"/>
      <c r="CX367" s="343"/>
      <c r="CY367" s="343"/>
      <c r="CZ367" s="343"/>
    </row>
    <row r="368" s="303" customFormat="true" ht="15" customHeight="true" x14ac:dyDescent="0.2">
      <c r="B368" s="305"/>
      <c r="Z368" s="343"/>
      <c r="AA368" s="343"/>
      <c r="AB368" s="343"/>
      <c r="AC368" s="343"/>
      <c r="AD368" s="343"/>
      <c r="AE368" s="343"/>
      <c r="AF368" s="343"/>
      <c r="AG368" s="343"/>
      <c r="AH368" s="343"/>
      <c r="AI368" s="343"/>
      <c r="AJ368" s="343"/>
      <c r="AK368" s="343"/>
      <c r="AL368" s="343"/>
      <c r="AM368" s="343"/>
      <c r="AN368" s="343"/>
      <c r="AO368" s="343"/>
      <c r="AP368" s="343"/>
      <c r="AQ368" s="343"/>
      <c r="AR368" s="343"/>
      <c r="AS368" s="343"/>
      <c r="AT368" s="343"/>
      <c r="AU368" s="343"/>
      <c r="AV368" s="343"/>
      <c r="AW368" s="343"/>
      <c r="AX368" s="343"/>
      <c r="AY368" s="343"/>
      <c r="AZ368" s="343"/>
      <c r="BA368" s="370"/>
      <c r="BB368" s="307"/>
      <c r="BC368" s="370"/>
      <c r="BD368" s="370"/>
      <c r="BE368" s="370"/>
      <c r="BF368" s="370"/>
      <c r="BG368" s="370"/>
      <c r="BH368" s="370"/>
      <c r="BI368" s="370"/>
      <c r="BJ368" s="370"/>
      <c r="BK368" s="370"/>
      <c r="BL368" s="370"/>
      <c r="BM368" s="370"/>
      <c r="BN368" s="370"/>
      <c r="BO368" s="370"/>
      <c r="BP368" s="370"/>
      <c r="BQ368" s="370"/>
      <c r="BR368" s="370"/>
      <c r="BS368" s="370"/>
      <c r="BT368" s="370"/>
      <c r="BU368" s="370"/>
      <c r="BV368" s="370"/>
      <c r="BW368" s="370"/>
      <c r="BX368" s="370"/>
      <c r="BY368" s="370"/>
      <c r="BZ368" s="343"/>
      <c r="CA368" s="343"/>
      <c r="CB368" s="343"/>
      <c r="CC368" s="343"/>
      <c r="CD368" s="343"/>
      <c r="CE368" s="343"/>
      <c r="CF368" s="343"/>
      <c r="CG368" s="343"/>
      <c r="CH368" s="343"/>
      <c r="CI368" s="343"/>
      <c r="CJ368" s="343"/>
      <c r="CK368" s="343"/>
      <c r="CL368" s="343"/>
      <c r="CM368" s="343"/>
      <c r="CN368" s="343"/>
      <c r="CO368" s="343"/>
      <c r="CP368" s="343"/>
      <c r="CQ368" s="343"/>
      <c r="CR368" s="343"/>
      <c r="CS368" s="343"/>
      <c r="CT368" s="343"/>
      <c r="CU368" s="343"/>
      <c r="CV368" s="343"/>
      <c r="CW368" s="343"/>
      <c r="CX368" s="343"/>
      <c r="CY368" s="343"/>
      <c r="CZ368" s="343"/>
    </row>
    <row r="369" s="303" customFormat="true" ht="15" customHeight="true" x14ac:dyDescent="0.2">
      <c r="B369" s="305"/>
      <c r="Z369" s="343"/>
      <c r="AA369" s="343"/>
      <c r="AB369" s="343"/>
      <c r="AC369" s="343"/>
      <c r="AD369" s="343"/>
      <c r="AE369" s="343"/>
      <c r="AF369" s="343"/>
      <c r="AG369" s="343"/>
      <c r="AH369" s="343"/>
      <c r="AI369" s="343"/>
      <c r="AJ369" s="343"/>
      <c r="AK369" s="343"/>
      <c r="AL369" s="343"/>
      <c r="AM369" s="343"/>
      <c r="AN369" s="343"/>
      <c r="AO369" s="343"/>
      <c r="AP369" s="343"/>
      <c r="AQ369" s="343"/>
      <c r="AR369" s="343"/>
      <c r="AS369" s="343"/>
      <c r="AT369" s="343"/>
      <c r="AU369" s="343"/>
      <c r="AV369" s="343"/>
      <c r="AW369" s="343"/>
      <c r="AX369" s="343"/>
      <c r="AY369" s="343"/>
      <c r="AZ369" s="343"/>
      <c r="BA369" s="370"/>
      <c r="BB369" s="307"/>
      <c r="BC369" s="370"/>
      <c r="BD369" s="370"/>
      <c r="BE369" s="370"/>
      <c r="BF369" s="370"/>
      <c r="BG369" s="370"/>
      <c r="BH369" s="370"/>
      <c r="BI369" s="370"/>
      <c r="BJ369" s="370"/>
      <c r="BK369" s="370"/>
      <c r="BL369" s="370"/>
      <c r="BM369" s="370"/>
      <c r="BN369" s="370"/>
      <c r="BO369" s="370"/>
      <c r="BP369" s="370"/>
      <c r="BQ369" s="370"/>
      <c r="BR369" s="370"/>
      <c r="BS369" s="370"/>
      <c r="BT369" s="370"/>
      <c r="BU369" s="370"/>
      <c r="BV369" s="370"/>
      <c r="BW369" s="370"/>
      <c r="BX369" s="370"/>
      <c r="BY369" s="370"/>
      <c r="BZ369" s="343"/>
      <c r="CA369" s="343"/>
      <c r="CB369" s="343"/>
      <c r="CC369" s="343"/>
      <c r="CD369" s="343"/>
      <c r="CE369" s="343"/>
      <c r="CF369" s="343"/>
      <c r="CG369" s="343"/>
      <c r="CH369" s="343"/>
      <c r="CI369" s="343"/>
      <c r="CJ369" s="343"/>
      <c r="CK369" s="343"/>
      <c r="CL369" s="343"/>
      <c r="CM369" s="343"/>
      <c r="CN369" s="343"/>
      <c r="CO369" s="343"/>
      <c r="CP369" s="343"/>
      <c r="CQ369" s="343"/>
      <c r="CR369" s="343"/>
      <c r="CS369" s="343"/>
      <c r="CT369" s="343"/>
      <c r="CU369" s="343"/>
      <c r="CV369" s="343"/>
      <c r="CW369" s="343"/>
      <c r="CX369" s="343"/>
      <c r="CY369" s="343"/>
      <c r="CZ369" s="343"/>
    </row>
    <row r="370" s="303" customFormat="true" ht="15" customHeight="true" x14ac:dyDescent="0.2">
      <c r="B370" s="305"/>
      <c r="Z370" s="343"/>
      <c r="AA370" s="343"/>
      <c r="AB370" s="343"/>
      <c r="AC370" s="343"/>
      <c r="AD370" s="343"/>
      <c r="AE370" s="343"/>
      <c r="AF370" s="343"/>
      <c r="AG370" s="343"/>
      <c r="AH370" s="343"/>
      <c r="AI370" s="343"/>
      <c r="AJ370" s="343"/>
      <c r="AK370" s="343"/>
      <c r="AL370" s="343"/>
      <c r="AM370" s="343"/>
      <c r="AN370" s="343"/>
      <c r="AO370" s="343"/>
      <c r="AP370" s="343"/>
      <c r="AQ370" s="343"/>
      <c r="AR370" s="343"/>
      <c r="AS370" s="343"/>
      <c r="AT370" s="343"/>
      <c r="AU370" s="343"/>
      <c r="AV370" s="343"/>
      <c r="AW370" s="343"/>
      <c r="AX370" s="343"/>
      <c r="AY370" s="343"/>
      <c r="AZ370" s="343"/>
      <c r="BA370" s="370"/>
      <c r="BB370" s="307"/>
      <c r="BC370" s="370"/>
      <c r="BD370" s="370"/>
      <c r="BE370" s="370"/>
      <c r="BF370" s="370"/>
      <c r="BG370" s="370"/>
      <c r="BH370" s="370"/>
      <c r="BI370" s="370"/>
      <c r="BJ370" s="370"/>
      <c r="BK370" s="370"/>
      <c r="BL370" s="370"/>
      <c r="BM370" s="370"/>
      <c r="BN370" s="370"/>
      <c r="BO370" s="370"/>
      <c r="BP370" s="370"/>
      <c r="BQ370" s="370"/>
      <c r="BR370" s="370"/>
      <c r="BS370" s="370"/>
      <c r="BT370" s="370"/>
      <c r="BU370" s="370"/>
      <c r="BV370" s="370"/>
      <c r="BW370" s="370"/>
      <c r="BX370" s="370"/>
      <c r="BY370" s="370"/>
      <c r="BZ370" s="343"/>
      <c r="CA370" s="343"/>
      <c r="CB370" s="343"/>
      <c r="CC370" s="343"/>
      <c r="CD370" s="343"/>
      <c r="CE370" s="343"/>
      <c r="CF370" s="343"/>
      <c r="CG370" s="343"/>
      <c r="CH370" s="343"/>
      <c r="CI370" s="343"/>
      <c r="CJ370" s="343"/>
      <c r="CK370" s="343"/>
      <c r="CL370" s="343"/>
      <c r="CM370" s="343"/>
      <c r="CN370" s="343"/>
      <c r="CO370" s="343"/>
      <c r="CP370" s="343"/>
      <c r="CQ370" s="343"/>
      <c r="CR370" s="343"/>
      <c r="CS370" s="343"/>
      <c r="CT370" s="343"/>
      <c r="CU370" s="343"/>
      <c r="CV370" s="343"/>
      <c r="CW370" s="343"/>
      <c r="CX370" s="343"/>
      <c r="CY370" s="343"/>
      <c r="CZ370" s="343"/>
    </row>
    <row r="371" s="303" customFormat="true" ht="15" customHeight="true" x14ac:dyDescent="0.2">
      <c r="B371" s="305"/>
      <c r="Z371" s="343"/>
      <c r="AA371" s="343"/>
      <c r="AB371" s="343"/>
      <c r="AC371" s="343"/>
      <c r="AD371" s="343"/>
      <c r="AE371" s="343"/>
      <c r="AF371" s="343"/>
      <c r="AG371" s="343"/>
      <c r="AH371" s="343"/>
      <c r="AI371" s="343"/>
      <c r="AJ371" s="343"/>
      <c r="AK371" s="343"/>
      <c r="AL371" s="343"/>
      <c r="AM371" s="343"/>
      <c r="AN371" s="343"/>
      <c r="AO371" s="343"/>
      <c r="AP371" s="343"/>
      <c r="AQ371" s="343"/>
      <c r="AR371" s="343"/>
      <c r="AS371" s="343"/>
      <c r="AT371" s="343"/>
      <c r="AU371" s="343"/>
      <c r="AV371" s="343"/>
      <c r="AW371" s="343"/>
      <c r="AX371" s="343"/>
      <c r="AY371" s="343"/>
      <c r="AZ371" s="343"/>
      <c r="BA371" s="370"/>
      <c r="BB371" s="307"/>
      <c r="BC371" s="370"/>
      <c r="BD371" s="370"/>
      <c r="BE371" s="370"/>
      <c r="BF371" s="370"/>
      <c r="BG371" s="370"/>
      <c r="BH371" s="370"/>
      <c r="BI371" s="370"/>
      <c r="BJ371" s="370"/>
      <c r="BK371" s="370"/>
      <c r="BL371" s="370"/>
      <c r="BM371" s="370"/>
      <c r="BN371" s="370"/>
      <c r="BO371" s="370"/>
      <c r="BP371" s="370"/>
      <c r="BQ371" s="370"/>
      <c r="BR371" s="370"/>
      <c r="BS371" s="370"/>
      <c r="BT371" s="370"/>
      <c r="BU371" s="370"/>
      <c r="BV371" s="370"/>
      <c r="BW371" s="370"/>
      <c r="BX371" s="370"/>
      <c r="BY371" s="370"/>
      <c r="BZ371" s="343"/>
      <c r="CA371" s="343"/>
      <c r="CB371" s="343"/>
      <c r="CC371" s="343"/>
      <c r="CD371" s="343"/>
      <c r="CE371" s="343"/>
      <c r="CF371" s="343"/>
      <c r="CG371" s="343"/>
      <c r="CH371" s="343"/>
      <c r="CI371" s="343"/>
      <c r="CJ371" s="343"/>
      <c r="CK371" s="343"/>
      <c r="CL371" s="343"/>
      <c r="CM371" s="343"/>
      <c r="CN371" s="343"/>
      <c r="CO371" s="343"/>
      <c r="CP371" s="343"/>
      <c r="CQ371" s="343"/>
      <c r="CR371" s="343"/>
      <c r="CS371" s="343"/>
      <c r="CT371" s="343"/>
      <c r="CU371" s="343"/>
      <c r="CV371" s="343"/>
      <c r="CW371" s="343"/>
      <c r="CX371" s="343"/>
      <c r="CY371" s="343"/>
      <c r="CZ371" s="343"/>
    </row>
    <row r="372" s="303" customFormat="true" ht="15" customHeight="true" x14ac:dyDescent="0.2">
      <c r="B372" s="305"/>
      <c r="Z372" s="343"/>
      <c r="AA372" s="343"/>
      <c r="AB372" s="343"/>
      <c r="AC372" s="343"/>
      <c r="AD372" s="343"/>
      <c r="AE372" s="343"/>
      <c r="AF372" s="343"/>
      <c r="AG372" s="343"/>
      <c r="AH372" s="343"/>
      <c r="AI372" s="343"/>
      <c r="AJ372" s="343"/>
      <c r="AK372" s="343"/>
      <c r="AL372" s="343"/>
      <c r="AM372" s="343"/>
      <c r="AN372" s="343"/>
      <c r="AO372" s="343"/>
      <c r="AP372" s="343"/>
      <c r="AQ372" s="343"/>
      <c r="AR372" s="343"/>
      <c r="AS372" s="343"/>
      <c r="AT372" s="343"/>
      <c r="AU372" s="343"/>
      <c r="AV372" s="343"/>
      <c r="AW372" s="343"/>
      <c r="AX372" s="343"/>
      <c r="AY372" s="343"/>
      <c r="AZ372" s="343"/>
      <c r="BA372" s="370"/>
      <c r="BB372" s="307"/>
      <c r="BC372" s="370"/>
      <c r="BD372" s="370"/>
      <c r="BE372" s="370"/>
      <c r="BF372" s="370"/>
      <c r="BG372" s="370"/>
      <c r="BH372" s="370"/>
      <c r="BI372" s="370"/>
      <c r="BJ372" s="370"/>
      <c r="BK372" s="370"/>
      <c r="BL372" s="370"/>
      <c r="BM372" s="370"/>
      <c r="BN372" s="370"/>
      <c r="BO372" s="370"/>
      <c r="BP372" s="370"/>
      <c r="BQ372" s="370"/>
      <c r="BR372" s="370"/>
      <c r="BS372" s="370"/>
      <c r="BT372" s="370"/>
      <c r="BU372" s="370"/>
      <c r="BV372" s="370"/>
      <c r="BW372" s="370"/>
      <c r="BX372" s="370"/>
      <c r="BY372" s="370"/>
      <c r="BZ372" s="343"/>
      <c r="CA372" s="343"/>
      <c r="CB372" s="343"/>
      <c r="CC372" s="343"/>
      <c r="CD372" s="343"/>
      <c r="CE372" s="343"/>
      <c r="CF372" s="343"/>
      <c r="CG372" s="343"/>
      <c r="CH372" s="343"/>
      <c r="CI372" s="343"/>
      <c r="CJ372" s="343"/>
      <c r="CK372" s="343"/>
      <c r="CL372" s="343"/>
      <c r="CM372" s="343"/>
      <c r="CN372" s="343"/>
      <c r="CO372" s="343"/>
      <c r="CP372" s="343"/>
      <c r="CQ372" s="343"/>
      <c r="CR372" s="343"/>
      <c r="CS372" s="343"/>
      <c r="CT372" s="343"/>
      <c r="CU372" s="343"/>
      <c r="CV372" s="343"/>
      <c r="CW372" s="343"/>
      <c r="CX372" s="343"/>
      <c r="CY372" s="343"/>
      <c r="CZ372" s="343"/>
    </row>
    <row r="373" s="303" customFormat="true" ht="15" customHeight="true" x14ac:dyDescent="0.2">
      <c r="B373" s="305"/>
      <c r="Z373" s="343"/>
      <c r="AA373" s="343"/>
      <c r="AB373" s="343"/>
      <c r="AC373" s="343"/>
      <c r="AD373" s="343"/>
      <c r="AE373" s="343"/>
      <c r="AF373" s="343"/>
      <c r="AG373" s="343"/>
      <c r="AH373" s="343"/>
      <c r="AI373" s="343"/>
      <c r="AJ373" s="343"/>
      <c r="AK373" s="343"/>
      <c r="AL373" s="343"/>
      <c r="AM373" s="343"/>
      <c r="AN373" s="343"/>
      <c r="AO373" s="343"/>
      <c r="AP373" s="343"/>
      <c r="AQ373" s="343"/>
      <c r="AR373" s="343"/>
      <c r="AS373" s="343"/>
      <c r="AT373" s="343"/>
      <c r="AU373" s="343"/>
      <c r="AV373" s="343"/>
      <c r="AW373" s="343"/>
      <c r="AX373" s="343"/>
      <c r="AY373" s="343"/>
      <c r="AZ373" s="343"/>
      <c r="BA373" s="370"/>
      <c r="BB373" s="307"/>
      <c r="BC373" s="370"/>
      <c r="BD373" s="370"/>
      <c r="BE373" s="370"/>
      <c r="BF373" s="370"/>
      <c r="BG373" s="370"/>
      <c r="BH373" s="370"/>
      <c r="BI373" s="370"/>
      <c r="BJ373" s="370"/>
      <c r="BK373" s="370"/>
      <c r="BL373" s="370"/>
      <c r="BM373" s="370"/>
      <c r="BN373" s="370"/>
      <c r="BO373" s="370"/>
      <c r="BP373" s="370"/>
      <c r="BQ373" s="370"/>
      <c r="BR373" s="370"/>
      <c r="BS373" s="370"/>
      <c r="BT373" s="370"/>
      <c r="BU373" s="370"/>
      <c r="BV373" s="370"/>
      <c r="BW373" s="370"/>
      <c r="BX373" s="370"/>
      <c r="BY373" s="370"/>
      <c r="BZ373" s="343"/>
      <c r="CA373" s="343"/>
      <c r="CB373" s="343"/>
      <c r="CC373" s="343"/>
      <c r="CD373" s="343"/>
      <c r="CE373" s="343"/>
      <c r="CF373" s="343"/>
      <c r="CG373" s="343"/>
      <c r="CH373" s="343"/>
      <c r="CI373" s="343"/>
      <c r="CJ373" s="343"/>
      <c r="CK373" s="343"/>
      <c r="CL373" s="343"/>
      <c r="CM373" s="343"/>
      <c r="CN373" s="343"/>
      <c r="CO373" s="343"/>
      <c r="CP373" s="343"/>
      <c r="CQ373" s="343"/>
      <c r="CR373" s="343"/>
      <c r="CS373" s="343"/>
      <c r="CT373" s="343"/>
      <c r="CU373" s="343"/>
      <c r="CV373" s="343"/>
      <c r="CW373" s="343"/>
      <c r="CX373" s="343"/>
      <c r="CY373" s="343"/>
      <c r="CZ373" s="343"/>
    </row>
    <row r="374" s="303" customFormat="true" ht="15" customHeight="true" x14ac:dyDescent="0.2">
      <c r="B374" s="305"/>
      <c r="Z374" s="343"/>
      <c r="AA374" s="343"/>
      <c r="AB374" s="343"/>
      <c r="AC374" s="343"/>
      <c r="AD374" s="343"/>
      <c r="AE374" s="343"/>
      <c r="AF374" s="343"/>
      <c r="AG374" s="343"/>
      <c r="AH374" s="343"/>
      <c r="AI374" s="343"/>
      <c r="AJ374" s="343"/>
      <c r="AK374" s="343"/>
      <c r="AL374" s="343"/>
      <c r="AM374" s="343"/>
      <c r="AN374" s="343"/>
      <c r="AO374" s="343"/>
      <c r="AP374" s="343"/>
      <c r="AQ374" s="343"/>
      <c r="AR374" s="343"/>
      <c r="AS374" s="343"/>
      <c r="AT374" s="343"/>
      <c r="AU374" s="343"/>
      <c r="AV374" s="343"/>
      <c r="AW374" s="343"/>
      <c r="AX374" s="343"/>
      <c r="AY374" s="343"/>
      <c r="AZ374" s="343"/>
      <c r="BA374" s="370"/>
      <c r="BB374" s="307"/>
      <c r="BC374" s="370"/>
      <c r="BD374" s="370"/>
      <c r="BE374" s="370"/>
      <c r="BF374" s="370"/>
      <c r="BG374" s="370"/>
      <c r="BH374" s="370"/>
      <c r="BI374" s="370"/>
      <c r="BJ374" s="370"/>
      <c r="BK374" s="370"/>
      <c r="BL374" s="370"/>
      <c r="BM374" s="370"/>
      <c r="BN374" s="370"/>
      <c r="BO374" s="370"/>
      <c r="BP374" s="370"/>
      <c r="BQ374" s="370"/>
      <c r="BR374" s="370"/>
      <c r="BS374" s="370"/>
      <c r="BT374" s="370"/>
      <c r="BU374" s="370"/>
      <c r="BV374" s="370"/>
      <c r="BW374" s="370"/>
      <c r="BX374" s="370"/>
      <c r="BY374" s="370"/>
      <c r="BZ374" s="343"/>
      <c r="CA374" s="343"/>
      <c r="CB374" s="343"/>
      <c r="CC374" s="343"/>
      <c r="CD374" s="343"/>
      <c r="CE374" s="343"/>
      <c r="CF374" s="343"/>
      <c r="CG374" s="343"/>
      <c r="CH374" s="343"/>
      <c r="CI374" s="343"/>
      <c r="CJ374" s="343"/>
      <c r="CK374" s="343"/>
      <c r="CL374" s="343"/>
      <c r="CM374" s="343"/>
      <c r="CN374" s="343"/>
      <c r="CO374" s="343"/>
      <c r="CP374" s="343"/>
      <c r="CQ374" s="343"/>
      <c r="CR374" s="343"/>
      <c r="CS374" s="343"/>
      <c r="CT374" s="343"/>
      <c r="CU374" s="343"/>
      <c r="CV374" s="343"/>
      <c r="CW374" s="343"/>
      <c r="CX374" s="343"/>
      <c r="CY374" s="343"/>
      <c r="CZ374" s="343"/>
    </row>
    <row r="375" s="303" customFormat="true" ht="15" customHeight="true" x14ac:dyDescent="0.2">
      <c r="B375" s="305"/>
      <c r="Z375" s="343"/>
      <c r="AA375" s="343"/>
      <c r="AB375" s="343"/>
      <c r="AC375" s="343"/>
      <c r="AD375" s="343"/>
      <c r="AE375" s="343"/>
      <c r="AF375" s="343"/>
      <c r="AG375" s="343"/>
      <c r="AH375" s="343"/>
      <c r="AI375" s="343"/>
      <c r="AJ375" s="343"/>
      <c r="AK375" s="343"/>
      <c r="AL375" s="343"/>
      <c r="AM375" s="343"/>
      <c r="AN375" s="343"/>
      <c r="AO375" s="343"/>
      <c r="AP375" s="343"/>
      <c r="AQ375" s="343"/>
      <c r="AR375" s="343"/>
      <c r="AS375" s="343"/>
      <c r="AT375" s="343"/>
      <c r="AU375" s="343"/>
      <c r="AV375" s="343"/>
      <c r="AW375" s="343"/>
      <c r="AX375" s="343"/>
      <c r="AY375" s="343"/>
      <c r="AZ375" s="343"/>
      <c r="BA375" s="304"/>
      <c r="BB375" s="302"/>
      <c r="BC375" s="302"/>
      <c r="BD375" s="302"/>
      <c r="BE375" s="302"/>
      <c r="BF375" s="302"/>
      <c r="BG375" s="302"/>
      <c r="BH375" s="302"/>
      <c r="BI375" s="302"/>
      <c r="BJ375" s="302"/>
      <c r="BK375" s="302"/>
      <c r="BL375" s="302"/>
      <c r="BM375" s="302"/>
      <c r="BN375" s="302"/>
      <c r="BO375" s="302"/>
      <c r="BP375" s="302"/>
      <c r="BQ375" s="302"/>
      <c r="BR375" s="302"/>
      <c r="BS375" s="302"/>
      <c r="BT375" s="302"/>
      <c r="BU375" s="302"/>
      <c r="BV375" s="302"/>
      <c r="BW375" s="302"/>
      <c r="BX375" s="302"/>
      <c r="BY375" s="304"/>
      <c r="BZ375" s="342"/>
      <c r="CA375" s="342"/>
      <c r="CB375" s="342"/>
      <c r="CC375" s="342"/>
      <c r="CD375" s="342"/>
      <c r="CE375" s="342"/>
      <c r="CF375" s="342"/>
      <c r="CG375" s="342"/>
      <c r="CH375" s="342"/>
      <c r="CI375" s="342"/>
      <c r="CJ375" s="342"/>
      <c r="CK375" s="342"/>
      <c r="CL375" s="342"/>
      <c r="CM375" s="342"/>
      <c r="CN375" s="342"/>
      <c r="CO375" s="342"/>
      <c r="CP375" s="342"/>
      <c r="CQ375" s="342"/>
      <c r="CR375" s="342"/>
      <c r="CS375" s="342"/>
      <c r="CT375" s="342"/>
      <c r="CU375" s="342"/>
      <c r="CV375" s="342"/>
      <c r="CW375" s="342"/>
      <c r="CX375" s="342"/>
      <c r="CY375" s="342"/>
      <c r="CZ375" s="342"/>
    </row>
    <row r="376" s="303" customFormat="true" ht="15" customHeight="true" x14ac:dyDescent="0.2">
      <c r="B376" s="305"/>
      <c r="Z376" s="343"/>
      <c r="AA376" s="343"/>
      <c r="AB376" s="343"/>
      <c r="AC376" s="343"/>
      <c r="AD376" s="343"/>
      <c r="AE376" s="343"/>
      <c r="AF376" s="343"/>
      <c r="AG376" s="343"/>
      <c r="AH376" s="343"/>
      <c r="AI376" s="343"/>
      <c r="AJ376" s="343"/>
      <c r="AK376" s="343"/>
      <c r="AL376" s="343"/>
      <c r="AM376" s="343"/>
      <c r="AN376" s="343"/>
      <c r="AO376" s="343"/>
      <c r="AP376" s="343"/>
      <c r="AQ376" s="343"/>
      <c r="AR376" s="343"/>
      <c r="AS376" s="343"/>
      <c r="AT376" s="343"/>
      <c r="AU376" s="343"/>
      <c r="AV376" s="343"/>
      <c r="AW376" s="343"/>
      <c r="AX376" s="343"/>
      <c r="AY376" s="343"/>
      <c r="AZ376" s="343"/>
      <c r="BA376" s="304"/>
      <c r="BB376" s="302"/>
      <c r="BC376" s="302"/>
      <c r="BD376" s="302"/>
      <c r="BE376" s="302"/>
      <c r="BF376" s="302"/>
      <c r="BG376" s="302"/>
      <c r="BH376" s="302"/>
      <c r="BI376" s="302"/>
      <c r="BJ376" s="302"/>
      <c r="BK376" s="302"/>
      <c r="BL376" s="302"/>
      <c r="BM376" s="302"/>
      <c r="BN376" s="302"/>
      <c r="BO376" s="302"/>
      <c r="BP376" s="302"/>
      <c r="BQ376" s="302"/>
      <c r="BR376" s="302"/>
      <c r="BS376" s="302"/>
      <c r="BT376" s="302"/>
      <c r="BU376" s="302"/>
      <c r="BV376" s="302"/>
      <c r="BW376" s="302"/>
      <c r="BX376" s="302"/>
      <c r="BY376" s="304"/>
      <c r="BZ376" s="342"/>
      <c r="CA376" s="342"/>
      <c r="CB376" s="342"/>
      <c r="CC376" s="342"/>
      <c r="CD376" s="342"/>
      <c r="CE376" s="342"/>
      <c r="CF376" s="342"/>
      <c r="CG376" s="342"/>
      <c r="CH376" s="342"/>
      <c r="CI376" s="342"/>
      <c r="CJ376" s="342"/>
      <c r="CK376" s="342"/>
      <c r="CL376" s="342"/>
      <c r="CM376" s="342"/>
      <c r="CN376" s="342"/>
      <c r="CO376" s="342"/>
      <c r="CP376" s="342"/>
      <c r="CQ376" s="342"/>
      <c r="CR376" s="342"/>
      <c r="CS376" s="342"/>
      <c r="CT376" s="342"/>
      <c r="CU376" s="342"/>
      <c r="CV376" s="342"/>
      <c r="CW376" s="342"/>
      <c r="CX376" s="342"/>
      <c r="CY376" s="342"/>
      <c r="CZ376" s="342"/>
    </row>
    <row r="377" s="303" customFormat="true" ht="15" customHeight="true" x14ac:dyDescent="0.2">
      <c r="B377" s="305"/>
      <c r="Z377" s="343"/>
      <c r="AA377" s="343"/>
      <c r="AB377" s="343"/>
      <c r="AC377" s="343"/>
      <c r="AD377" s="343"/>
      <c r="AE377" s="343"/>
      <c r="AF377" s="343"/>
      <c r="AG377" s="343"/>
      <c r="AH377" s="343"/>
      <c r="AI377" s="343"/>
      <c r="AJ377" s="343"/>
      <c r="AK377" s="343"/>
      <c r="AL377" s="343"/>
      <c r="AM377" s="343"/>
      <c r="AN377" s="343"/>
      <c r="AO377" s="343"/>
      <c r="AP377" s="343"/>
      <c r="AQ377" s="343"/>
      <c r="AR377" s="343"/>
      <c r="AS377" s="343"/>
      <c r="AT377" s="343"/>
      <c r="AU377" s="343"/>
      <c r="AV377" s="343"/>
      <c r="AW377" s="343"/>
      <c r="AX377" s="343"/>
      <c r="AY377" s="343"/>
      <c r="AZ377" s="343"/>
      <c r="BA377" s="304"/>
      <c r="BB377" s="302"/>
      <c r="BC377" s="302"/>
      <c r="BD377" s="302"/>
      <c r="BE377" s="302"/>
      <c r="BF377" s="302"/>
      <c r="BG377" s="302"/>
      <c r="BH377" s="302"/>
      <c r="BI377" s="302"/>
      <c r="BJ377" s="302"/>
      <c r="BK377" s="302"/>
      <c r="BL377" s="302"/>
      <c r="BM377" s="302"/>
      <c r="BN377" s="302"/>
      <c r="BO377" s="302"/>
      <c r="BP377" s="302"/>
      <c r="BQ377" s="302"/>
      <c r="BR377" s="302"/>
      <c r="BS377" s="302"/>
      <c r="BT377" s="302"/>
      <c r="BU377" s="302"/>
      <c r="BV377" s="302"/>
      <c r="BW377" s="302"/>
      <c r="BX377" s="302"/>
      <c r="BY377" s="304"/>
      <c r="BZ377" s="342"/>
      <c r="CA377" s="342"/>
      <c r="CB377" s="342"/>
      <c r="CC377" s="342"/>
      <c r="CD377" s="342"/>
      <c r="CE377" s="342"/>
      <c r="CF377" s="342"/>
      <c r="CG377" s="342"/>
      <c r="CH377" s="342"/>
      <c r="CI377" s="342"/>
      <c r="CJ377" s="342"/>
      <c r="CK377" s="342"/>
      <c r="CL377" s="342"/>
      <c r="CM377" s="342"/>
      <c r="CN377" s="342"/>
      <c r="CO377" s="342"/>
      <c r="CP377" s="342"/>
      <c r="CQ377" s="342"/>
      <c r="CR377" s="342"/>
      <c r="CS377" s="342"/>
      <c r="CT377" s="342"/>
      <c r="CU377" s="342"/>
      <c r="CV377" s="342"/>
      <c r="CW377" s="342"/>
      <c r="CX377" s="342"/>
      <c r="CY377" s="342"/>
      <c r="CZ377" s="342"/>
    </row>
    <row r="378" s="303" customFormat="true" ht="15" customHeight="true" x14ac:dyDescent="0.2">
      <c r="B378" s="305"/>
      <c r="Z378" s="343"/>
      <c r="AA378" s="343"/>
      <c r="AB378" s="343"/>
      <c r="AC378" s="343"/>
      <c r="AD378" s="343"/>
      <c r="AE378" s="343"/>
      <c r="AF378" s="343"/>
      <c r="AG378" s="343"/>
      <c r="AH378" s="343"/>
      <c r="AI378" s="343"/>
      <c r="AJ378" s="343"/>
      <c r="AK378" s="343"/>
      <c r="AL378" s="343"/>
      <c r="AM378" s="343"/>
      <c r="AN378" s="343"/>
      <c r="AO378" s="343"/>
      <c r="AP378" s="343"/>
      <c r="AQ378" s="343"/>
      <c r="AR378" s="343"/>
      <c r="AS378" s="343"/>
      <c r="AT378" s="343"/>
      <c r="AU378" s="343"/>
      <c r="AV378" s="343"/>
      <c r="AW378" s="343"/>
      <c r="AX378" s="343"/>
      <c r="AY378" s="343"/>
      <c r="AZ378" s="343"/>
      <c r="BA378" s="304"/>
      <c r="BB378" s="302"/>
      <c r="BC378" s="302"/>
      <c r="BD378" s="302"/>
      <c r="BE378" s="302"/>
      <c r="BF378" s="302"/>
      <c r="BG378" s="302"/>
      <c r="BH378" s="302"/>
      <c r="BI378" s="302"/>
      <c r="BJ378" s="302"/>
      <c r="BK378" s="302"/>
      <c r="BL378" s="302"/>
      <c r="BM378" s="302"/>
      <c r="BN378" s="302"/>
      <c r="BO378" s="302"/>
      <c r="BP378" s="302"/>
      <c r="BQ378" s="302"/>
      <c r="BR378" s="302"/>
      <c r="BS378" s="302"/>
      <c r="BT378" s="302"/>
      <c r="BU378" s="302"/>
      <c r="BV378" s="302"/>
      <c r="BW378" s="302"/>
      <c r="BX378" s="302"/>
      <c r="BY378" s="304"/>
      <c r="BZ378" s="342"/>
      <c r="CA378" s="342"/>
      <c r="CB378" s="342"/>
      <c r="CC378" s="342"/>
      <c r="CD378" s="342"/>
      <c r="CE378" s="342"/>
      <c r="CF378" s="342"/>
      <c r="CG378" s="342"/>
      <c r="CH378" s="342"/>
      <c r="CI378" s="342"/>
      <c r="CJ378" s="342"/>
      <c r="CK378" s="342"/>
      <c r="CL378" s="342"/>
      <c r="CM378" s="342"/>
      <c r="CN378" s="342"/>
      <c r="CO378" s="342"/>
      <c r="CP378" s="342"/>
      <c r="CQ378" s="342"/>
      <c r="CR378" s="342"/>
      <c r="CS378" s="342"/>
      <c r="CT378" s="342"/>
      <c r="CU378" s="342"/>
      <c r="CV378" s="342"/>
      <c r="CW378" s="342"/>
      <c r="CX378" s="342"/>
      <c r="CY378" s="342"/>
      <c r="CZ378" s="342"/>
    </row>
    <row r="379" s="303" customFormat="true" ht="15" customHeight="true" x14ac:dyDescent="0.2">
      <c r="B379" s="305"/>
      <c r="Z379" s="343"/>
      <c r="AA379" s="343"/>
      <c r="AB379" s="343"/>
      <c r="AC379" s="343"/>
      <c r="AD379" s="343"/>
      <c r="AE379" s="343"/>
      <c r="AF379" s="343"/>
      <c r="AG379" s="343"/>
      <c r="AH379" s="343"/>
      <c r="AI379" s="343"/>
      <c r="AJ379" s="343"/>
      <c r="AK379" s="343"/>
      <c r="AL379" s="343"/>
      <c r="AM379" s="343"/>
      <c r="AN379" s="343"/>
      <c r="AO379" s="343"/>
      <c r="AP379" s="343"/>
      <c r="AQ379" s="343"/>
      <c r="AR379" s="343"/>
      <c r="AS379" s="343"/>
      <c r="AT379" s="343"/>
      <c r="AU379" s="343"/>
      <c r="AV379" s="343"/>
      <c r="AW379" s="343"/>
      <c r="AX379" s="343"/>
      <c r="AY379" s="343"/>
      <c r="AZ379" s="343"/>
      <c r="BA379" s="304"/>
      <c r="BB379" s="302"/>
      <c r="BC379" s="302"/>
      <c r="BD379" s="302"/>
      <c r="BE379" s="302"/>
      <c r="BF379" s="302"/>
      <c r="BG379" s="302"/>
      <c r="BH379" s="302"/>
      <c r="BI379" s="302"/>
      <c r="BJ379" s="302"/>
      <c r="BK379" s="302"/>
      <c r="BL379" s="302"/>
      <c r="BM379" s="302"/>
      <c r="BN379" s="302"/>
      <c r="BO379" s="302"/>
      <c r="BP379" s="302"/>
      <c r="BQ379" s="302"/>
      <c r="BR379" s="302"/>
      <c r="BS379" s="302"/>
      <c r="BT379" s="302"/>
      <c r="BU379" s="302"/>
      <c r="BV379" s="302"/>
      <c r="BW379" s="302"/>
      <c r="BX379" s="302"/>
      <c r="BY379" s="304"/>
      <c r="BZ379" s="342"/>
      <c r="CA379" s="342"/>
      <c r="CB379" s="342"/>
      <c r="CC379" s="342"/>
      <c r="CD379" s="342"/>
      <c r="CE379" s="342"/>
      <c r="CF379" s="342"/>
      <c r="CG379" s="342"/>
      <c r="CH379" s="342"/>
      <c r="CI379" s="342"/>
      <c r="CJ379" s="342"/>
      <c r="CK379" s="342"/>
      <c r="CL379" s="342"/>
      <c r="CM379" s="342"/>
      <c r="CN379" s="342"/>
      <c r="CO379" s="342"/>
      <c r="CP379" s="342"/>
      <c r="CQ379" s="342"/>
      <c r="CR379" s="342"/>
      <c r="CS379" s="342"/>
      <c r="CT379" s="342"/>
      <c r="CU379" s="342"/>
      <c r="CV379" s="342"/>
      <c r="CW379" s="342"/>
      <c r="CX379" s="342"/>
      <c r="CY379" s="342"/>
      <c r="CZ379" s="342"/>
    </row>
    <row r="380" s="303" customFormat="true" ht="15" customHeight="true" x14ac:dyDescent="0.2">
      <c r="B380" s="305"/>
      <c r="Z380" s="343"/>
      <c r="AA380" s="343"/>
      <c r="AB380" s="343"/>
      <c r="AC380" s="343"/>
      <c r="AD380" s="343"/>
      <c r="AE380" s="343"/>
      <c r="AF380" s="343"/>
      <c r="AG380" s="343"/>
      <c r="AH380" s="343"/>
      <c r="AI380" s="343"/>
      <c r="AJ380" s="343"/>
      <c r="AK380" s="343"/>
      <c r="AL380" s="343"/>
      <c r="AM380" s="343"/>
      <c r="AN380" s="343"/>
      <c r="AO380" s="343"/>
      <c r="AP380" s="343"/>
      <c r="AQ380" s="343"/>
      <c r="AR380" s="343"/>
      <c r="AS380" s="343"/>
      <c r="AT380" s="343"/>
      <c r="AU380" s="343"/>
      <c r="AV380" s="343"/>
      <c r="AW380" s="343"/>
      <c r="AX380" s="343"/>
      <c r="AY380" s="343"/>
      <c r="AZ380" s="343"/>
      <c r="BA380" s="304"/>
      <c r="BB380" s="302"/>
      <c r="BC380" s="302"/>
      <c r="BD380" s="302"/>
      <c r="BE380" s="302"/>
      <c r="BF380" s="302"/>
      <c r="BG380" s="302"/>
      <c r="BH380" s="302"/>
      <c r="BI380" s="302"/>
      <c r="BJ380" s="302"/>
      <c r="BK380" s="302"/>
      <c r="BL380" s="302"/>
      <c r="BM380" s="302"/>
      <c r="BN380" s="302"/>
      <c r="BO380" s="302"/>
      <c r="BP380" s="302"/>
      <c r="BQ380" s="302"/>
      <c r="BR380" s="302"/>
      <c r="BS380" s="302"/>
      <c r="BT380" s="302"/>
      <c r="BU380" s="302"/>
      <c r="BV380" s="302"/>
      <c r="BW380" s="302"/>
      <c r="BX380" s="302"/>
      <c r="BY380" s="304"/>
      <c r="BZ380" s="342"/>
      <c r="CA380" s="342"/>
      <c r="CB380" s="342"/>
      <c r="CC380" s="342"/>
      <c r="CD380" s="342"/>
      <c r="CE380" s="342"/>
      <c r="CF380" s="342"/>
      <c r="CG380" s="342"/>
      <c r="CH380" s="342"/>
      <c r="CI380" s="342"/>
      <c r="CJ380" s="342"/>
      <c r="CK380" s="342"/>
      <c r="CL380" s="342"/>
      <c r="CM380" s="342"/>
      <c r="CN380" s="342"/>
      <c r="CO380" s="342"/>
      <c r="CP380" s="342"/>
      <c r="CQ380" s="342"/>
      <c r="CR380" s="342"/>
      <c r="CS380" s="342"/>
      <c r="CT380" s="342"/>
      <c r="CU380" s="342"/>
      <c r="CV380" s="342"/>
      <c r="CW380" s="342"/>
      <c r="CX380" s="342"/>
      <c r="CY380" s="342"/>
      <c r="CZ380" s="342"/>
    </row>
    <row r="381" s="303" customFormat="true" ht="15" customHeight="true" x14ac:dyDescent="0.2">
      <c r="B381" s="305"/>
      <c r="Z381" s="343"/>
      <c r="AA381" s="343"/>
      <c r="AB381" s="343"/>
      <c r="AC381" s="343"/>
      <c r="AD381" s="343"/>
      <c r="AE381" s="343"/>
      <c r="AF381" s="343"/>
      <c r="AG381" s="343"/>
      <c r="AH381" s="343"/>
      <c r="AI381" s="343"/>
      <c r="AJ381" s="343"/>
      <c r="AK381" s="343"/>
      <c r="AL381" s="343"/>
      <c r="AM381" s="343"/>
      <c r="AN381" s="343"/>
      <c r="AO381" s="343"/>
      <c r="AP381" s="343"/>
      <c r="AQ381" s="343"/>
      <c r="AR381" s="343"/>
      <c r="AS381" s="343"/>
      <c r="AT381" s="343"/>
      <c r="AU381" s="343"/>
      <c r="AV381" s="343"/>
      <c r="AW381" s="343"/>
      <c r="AX381" s="343"/>
      <c r="AY381" s="343"/>
      <c r="AZ381" s="343"/>
      <c r="BA381" s="304"/>
      <c r="BB381" s="302"/>
      <c r="BC381" s="302"/>
      <c r="BD381" s="302"/>
      <c r="BE381" s="302"/>
      <c r="BF381" s="302"/>
      <c r="BG381" s="302"/>
      <c r="BH381" s="302"/>
      <c r="BI381" s="302"/>
      <c r="BJ381" s="302"/>
      <c r="BK381" s="302"/>
      <c r="BL381" s="302"/>
      <c r="BM381" s="302"/>
      <c r="BN381" s="302"/>
      <c r="BO381" s="302"/>
      <c r="BP381" s="302"/>
      <c r="BQ381" s="302"/>
      <c r="BR381" s="302"/>
      <c r="BS381" s="302"/>
      <c r="BT381" s="302"/>
      <c r="BU381" s="302"/>
      <c r="BV381" s="302"/>
      <c r="BW381" s="302"/>
      <c r="BX381" s="302"/>
      <c r="BY381" s="304"/>
      <c r="BZ381" s="342"/>
      <c r="CA381" s="342"/>
      <c r="CB381" s="342"/>
      <c r="CC381" s="342"/>
      <c r="CD381" s="342"/>
      <c r="CE381" s="342"/>
      <c r="CF381" s="342"/>
      <c r="CG381" s="342"/>
      <c r="CH381" s="342"/>
      <c r="CI381" s="342"/>
      <c r="CJ381" s="342"/>
      <c r="CK381" s="342"/>
      <c r="CL381" s="342"/>
      <c r="CM381" s="342"/>
      <c r="CN381" s="342"/>
      <c r="CO381" s="342"/>
      <c r="CP381" s="342"/>
      <c r="CQ381" s="342"/>
      <c r="CR381" s="342"/>
      <c r="CS381" s="342"/>
      <c r="CT381" s="342"/>
      <c r="CU381" s="342"/>
      <c r="CV381" s="342"/>
      <c r="CW381" s="342"/>
      <c r="CX381" s="342"/>
      <c r="CY381" s="342"/>
      <c r="CZ381" s="342"/>
    </row>
    <row r="382" s="303" customFormat="true" ht="15" customHeight="true" x14ac:dyDescent="0.2">
      <c r="B382" s="305"/>
      <c r="Z382" s="343"/>
      <c r="AA382" s="343"/>
      <c r="AB382" s="343"/>
      <c r="AC382" s="343"/>
      <c r="AD382" s="343"/>
      <c r="AE382" s="343"/>
      <c r="AF382" s="343"/>
      <c r="AG382" s="343"/>
      <c r="AH382" s="343"/>
      <c r="AI382" s="343"/>
      <c r="AJ382" s="343"/>
      <c r="AK382" s="343"/>
      <c r="AL382" s="343"/>
      <c r="AM382" s="343"/>
      <c r="AN382" s="343"/>
      <c r="AO382" s="343"/>
      <c r="AP382" s="343"/>
      <c r="AQ382" s="343"/>
      <c r="AR382" s="343"/>
      <c r="AS382" s="343"/>
      <c r="AT382" s="343"/>
      <c r="AU382" s="343"/>
      <c r="AV382" s="343"/>
      <c r="AW382" s="343"/>
      <c r="AX382" s="343"/>
      <c r="AY382" s="343"/>
      <c r="AZ382" s="343"/>
      <c r="BA382" s="304"/>
      <c r="BB382" s="302"/>
      <c r="BC382" s="302"/>
      <c r="BD382" s="302"/>
      <c r="BE382" s="302"/>
      <c r="BF382" s="302"/>
      <c r="BG382" s="302"/>
      <c r="BH382" s="302"/>
      <c r="BI382" s="302"/>
      <c r="BJ382" s="302"/>
      <c r="BK382" s="302"/>
      <c r="BL382" s="302"/>
      <c r="BM382" s="302"/>
      <c r="BN382" s="302"/>
      <c r="BO382" s="302"/>
      <c r="BP382" s="302"/>
      <c r="BQ382" s="302"/>
      <c r="BR382" s="302"/>
      <c r="BS382" s="302"/>
      <c r="BT382" s="302"/>
      <c r="BU382" s="302"/>
      <c r="BV382" s="302"/>
      <c r="BW382" s="302"/>
      <c r="BX382" s="302"/>
      <c r="BY382" s="304"/>
      <c r="BZ382" s="342"/>
      <c r="CA382" s="342"/>
      <c r="CB382" s="342"/>
      <c r="CC382" s="342"/>
      <c r="CD382" s="342"/>
      <c r="CE382" s="342"/>
      <c r="CF382" s="342"/>
      <c r="CG382" s="342"/>
      <c r="CH382" s="342"/>
      <c r="CI382" s="342"/>
      <c r="CJ382" s="342"/>
      <c r="CK382" s="342"/>
      <c r="CL382" s="342"/>
      <c r="CM382" s="342"/>
      <c r="CN382" s="342"/>
      <c r="CO382" s="342"/>
      <c r="CP382" s="342"/>
      <c r="CQ382" s="342"/>
      <c r="CR382" s="342"/>
      <c r="CS382" s="342"/>
      <c r="CT382" s="342"/>
      <c r="CU382" s="342"/>
      <c r="CV382" s="342"/>
      <c r="CW382" s="342"/>
      <c r="CX382" s="342"/>
      <c r="CY382" s="342"/>
      <c r="CZ382" s="342"/>
    </row>
    <row r="383" s="303" customFormat="true" ht="15" customHeight="true" x14ac:dyDescent="0.2">
      <c r="B383" s="305"/>
      <c r="Z383" s="343"/>
      <c r="AA383" s="343"/>
      <c r="AB383" s="343"/>
      <c r="AC383" s="343"/>
      <c r="AD383" s="343"/>
      <c r="AE383" s="343"/>
      <c r="AF383" s="343"/>
      <c r="AG383" s="343"/>
      <c r="AH383" s="343"/>
      <c r="AI383" s="343"/>
      <c r="AJ383" s="343"/>
      <c r="AK383" s="343"/>
      <c r="AL383" s="343"/>
      <c r="AM383" s="343"/>
      <c r="AN383" s="343"/>
      <c r="AO383" s="343"/>
      <c r="AP383" s="343"/>
      <c r="AQ383" s="343"/>
      <c r="AR383" s="343"/>
      <c r="AS383" s="343"/>
      <c r="AT383" s="343"/>
      <c r="AU383" s="343"/>
      <c r="AV383" s="343"/>
      <c r="AW383" s="343"/>
      <c r="AX383" s="343"/>
      <c r="AY383" s="343"/>
      <c r="AZ383" s="343"/>
      <c r="BA383" s="304"/>
      <c r="BB383" s="302"/>
      <c r="BC383" s="302"/>
      <c r="BD383" s="302"/>
      <c r="BE383" s="302"/>
      <c r="BF383" s="302"/>
      <c r="BG383" s="302"/>
      <c r="BH383" s="302"/>
      <c r="BI383" s="302"/>
      <c r="BJ383" s="302"/>
      <c r="BK383" s="302"/>
      <c r="BL383" s="302"/>
      <c r="BM383" s="302"/>
      <c r="BN383" s="302"/>
      <c r="BO383" s="302"/>
      <c r="BP383" s="302"/>
      <c r="BQ383" s="302"/>
      <c r="BR383" s="302"/>
      <c r="BS383" s="302"/>
      <c r="BT383" s="302"/>
      <c r="BU383" s="302"/>
      <c r="BV383" s="302"/>
      <c r="BW383" s="302"/>
      <c r="BX383" s="302"/>
      <c r="BY383" s="304"/>
      <c r="BZ383" s="342"/>
      <c r="CA383" s="342"/>
      <c r="CB383" s="342"/>
      <c r="CC383" s="342"/>
      <c r="CD383" s="342"/>
      <c r="CE383" s="342"/>
      <c r="CF383" s="342"/>
      <c r="CG383" s="342"/>
      <c r="CH383" s="342"/>
      <c r="CI383" s="342"/>
      <c r="CJ383" s="342"/>
      <c r="CK383" s="342"/>
      <c r="CL383" s="342"/>
      <c r="CM383" s="342"/>
      <c r="CN383" s="342"/>
      <c r="CO383" s="342"/>
      <c r="CP383" s="342"/>
      <c r="CQ383" s="342"/>
      <c r="CR383" s="342"/>
      <c r="CS383" s="342"/>
      <c r="CT383" s="342"/>
      <c r="CU383" s="342"/>
      <c r="CV383" s="342"/>
      <c r="CW383" s="342"/>
      <c r="CX383" s="342"/>
      <c r="CY383" s="342"/>
      <c r="CZ383" s="342"/>
    </row>
    <row r="384" s="303" customFormat="true" ht="15" customHeight="true" x14ac:dyDescent="0.2">
      <c r="B384" s="305"/>
      <c r="Z384" s="343"/>
      <c r="AA384" s="343"/>
      <c r="AB384" s="343"/>
      <c r="AC384" s="343"/>
      <c r="AD384" s="343"/>
      <c r="AE384" s="343"/>
      <c r="AF384" s="343"/>
      <c r="AG384" s="343"/>
      <c r="AH384" s="343"/>
      <c r="AI384" s="343"/>
      <c r="AJ384" s="343"/>
      <c r="AK384" s="343"/>
      <c r="AL384" s="343"/>
      <c r="AM384" s="343"/>
      <c r="AN384" s="343"/>
      <c r="AO384" s="343"/>
      <c r="AP384" s="343"/>
      <c r="AQ384" s="343"/>
      <c r="AR384" s="343"/>
      <c r="AS384" s="343"/>
      <c r="AT384" s="343"/>
      <c r="AU384" s="343"/>
      <c r="AV384" s="343"/>
      <c r="AW384" s="343"/>
      <c r="AX384" s="343"/>
      <c r="AY384" s="343"/>
      <c r="AZ384" s="343"/>
      <c r="BA384" s="304"/>
      <c r="BB384" s="302"/>
      <c r="BC384" s="302"/>
      <c r="BD384" s="302"/>
      <c r="BE384" s="302"/>
      <c r="BF384" s="302"/>
      <c r="BG384" s="302"/>
      <c r="BH384" s="302"/>
      <c r="BI384" s="302"/>
      <c r="BJ384" s="302"/>
      <c r="BK384" s="302"/>
      <c r="BL384" s="302"/>
      <c r="BM384" s="302"/>
      <c r="BN384" s="302"/>
      <c r="BO384" s="302"/>
      <c r="BP384" s="302"/>
      <c r="BQ384" s="302"/>
      <c r="BR384" s="302"/>
      <c r="BS384" s="302"/>
      <c r="BT384" s="302"/>
      <c r="BU384" s="302"/>
      <c r="BV384" s="302"/>
      <c r="BW384" s="302"/>
      <c r="BX384" s="302"/>
      <c r="BY384" s="304"/>
      <c r="BZ384" s="342"/>
      <c r="CA384" s="342"/>
      <c r="CB384" s="342"/>
      <c r="CC384" s="342"/>
      <c r="CD384" s="342"/>
      <c r="CE384" s="342"/>
      <c r="CF384" s="342"/>
      <c r="CG384" s="342"/>
      <c r="CH384" s="342"/>
      <c r="CI384" s="342"/>
      <c r="CJ384" s="342"/>
      <c r="CK384" s="342"/>
      <c r="CL384" s="342"/>
      <c r="CM384" s="342"/>
      <c r="CN384" s="342"/>
      <c r="CO384" s="342"/>
      <c r="CP384" s="342"/>
      <c r="CQ384" s="342"/>
      <c r="CR384" s="342"/>
      <c r="CS384" s="342"/>
      <c r="CT384" s="342"/>
      <c r="CU384" s="342"/>
      <c r="CV384" s="342"/>
      <c r="CW384" s="342"/>
      <c r="CX384" s="342"/>
      <c r="CY384" s="342"/>
      <c r="CZ384" s="342"/>
    </row>
    <row r="385" s="303" customFormat="true" ht="15" customHeight="true" x14ac:dyDescent="0.2">
      <c r="B385" s="305"/>
      <c r="Z385" s="343"/>
      <c r="AA385" s="343"/>
      <c r="AB385" s="343"/>
      <c r="AC385" s="343"/>
      <c r="AD385" s="343"/>
      <c r="AE385" s="343"/>
      <c r="AF385" s="343"/>
      <c r="AG385" s="343"/>
      <c r="AH385" s="343"/>
      <c r="AI385" s="343"/>
      <c r="AJ385" s="343"/>
      <c r="AK385" s="343"/>
      <c r="AL385" s="343"/>
      <c r="AM385" s="343"/>
      <c r="AN385" s="343"/>
      <c r="AO385" s="343"/>
      <c r="AP385" s="343"/>
      <c r="AQ385" s="343"/>
      <c r="AR385" s="343"/>
      <c r="AS385" s="343"/>
      <c r="AT385" s="343"/>
      <c r="AU385" s="343"/>
      <c r="AV385" s="343"/>
      <c r="AW385" s="343"/>
      <c r="AX385" s="343"/>
      <c r="AY385" s="343"/>
      <c r="AZ385" s="343"/>
      <c r="BA385" s="304"/>
      <c r="BB385" s="302"/>
      <c r="BC385" s="302"/>
      <c r="BD385" s="302"/>
      <c r="BE385" s="302"/>
      <c r="BF385" s="302"/>
      <c r="BG385" s="302"/>
      <c r="BH385" s="302"/>
      <c r="BI385" s="302"/>
      <c r="BJ385" s="302"/>
      <c r="BK385" s="302"/>
      <c r="BL385" s="302"/>
      <c r="BM385" s="302"/>
      <c r="BN385" s="302"/>
      <c r="BO385" s="302"/>
      <c r="BP385" s="302"/>
      <c r="BQ385" s="302"/>
      <c r="BR385" s="302"/>
      <c r="BS385" s="302"/>
      <c r="BT385" s="302"/>
      <c r="BU385" s="302"/>
      <c r="BV385" s="302"/>
      <c r="BW385" s="302"/>
      <c r="BX385" s="302"/>
      <c r="BY385" s="304"/>
      <c r="BZ385" s="342"/>
      <c r="CA385" s="342"/>
      <c r="CB385" s="342"/>
      <c r="CC385" s="342"/>
      <c r="CD385" s="342"/>
      <c r="CE385" s="342"/>
      <c r="CF385" s="342"/>
      <c r="CG385" s="342"/>
      <c r="CH385" s="342"/>
      <c r="CI385" s="342"/>
      <c r="CJ385" s="342"/>
      <c r="CK385" s="342"/>
      <c r="CL385" s="342"/>
      <c r="CM385" s="342"/>
      <c r="CN385" s="342"/>
      <c r="CO385" s="342"/>
      <c r="CP385" s="342"/>
      <c r="CQ385" s="342"/>
      <c r="CR385" s="342"/>
      <c r="CS385" s="342"/>
      <c r="CT385" s="342"/>
      <c r="CU385" s="342"/>
      <c r="CV385" s="342"/>
      <c r="CW385" s="342"/>
      <c r="CX385" s="342"/>
      <c r="CY385" s="342"/>
      <c r="CZ385" s="342"/>
    </row>
    <row r="386" s="303" customFormat="true" ht="15" customHeight="true" x14ac:dyDescent="0.2">
      <c r="B386" s="305"/>
      <c r="Z386" s="343"/>
      <c r="AA386" s="343"/>
      <c r="AB386" s="343"/>
      <c r="AC386" s="343"/>
      <c r="AD386" s="343"/>
      <c r="AE386" s="343"/>
      <c r="AF386" s="343"/>
      <c r="AG386" s="343"/>
      <c r="AH386" s="343"/>
      <c r="AI386" s="343"/>
      <c r="AJ386" s="343"/>
      <c r="AK386" s="343"/>
      <c r="AL386" s="343"/>
      <c r="AM386" s="343"/>
      <c r="AN386" s="343"/>
      <c r="AO386" s="343"/>
      <c r="AP386" s="343"/>
      <c r="AQ386" s="343"/>
      <c r="AR386" s="343"/>
      <c r="AS386" s="343"/>
      <c r="AT386" s="343"/>
      <c r="AU386" s="343"/>
      <c r="AV386" s="343"/>
      <c r="AW386" s="343"/>
      <c r="AX386" s="343"/>
      <c r="AY386" s="343"/>
      <c r="AZ386" s="343"/>
      <c r="BA386" s="304"/>
      <c r="BB386" s="302"/>
      <c r="BC386" s="302"/>
      <c r="BD386" s="302"/>
      <c r="BE386" s="302"/>
      <c r="BF386" s="302"/>
      <c r="BG386" s="302"/>
      <c r="BH386" s="302"/>
      <c r="BI386" s="302"/>
      <c r="BJ386" s="302"/>
      <c r="BK386" s="302"/>
      <c r="BL386" s="302"/>
      <c r="BM386" s="302"/>
      <c r="BN386" s="302"/>
      <c r="BO386" s="302"/>
      <c r="BP386" s="302"/>
      <c r="BQ386" s="302"/>
      <c r="BR386" s="302"/>
      <c r="BS386" s="302"/>
      <c r="BT386" s="302"/>
      <c r="BU386" s="302"/>
      <c r="BV386" s="302"/>
      <c r="BW386" s="302"/>
      <c r="BX386" s="302"/>
      <c r="BY386" s="304"/>
      <c r="BZ386" s="342"/>
      <c r="CA386" s="342"/>
      <c r="CB386" s="342"/>
      <c r="CC386" s="342"/>
      <c r="CD386" s="342"/>
      <c r="CE386" s="342"/>
      <c r="CF386" s="342"/>
      <c r="CG386" s="342"/>
      <c r="CH386" s="342"/>
      <c r="CI386" s="342"/>
      <c r="CJ386" s="342"/>
      <c r="CK386" s="342"/>
      <c r="CL386" s="342"/>
      <c r="CM386" s="342"/>
      <c r="CN386" s="342"/>
      <c r="CO386" s="342"/>
      <c r="CP386" s="342"/>
      <c r="CQ386" s="342"/>
      <c r="CR386" s="342"/>
      <c r="CS386" s="342"/>
      <c r="CT386" s="342"/>
      <c r="CU386" s="342"/>
      <c r="CV386" s="342"/>
      <c r="CW386" s="342"/>
      <c r="CX386" s="342"/>
      <c r="CY386" s="342"/>
      <c r="CZ386" s="342"/>
    </row>
    <row r="387" s="303" customFormat="true" ht="15" customHeight="true" x14ac:dyDescent="0.2">
      <c r="B387" s="305"/>
      <c r="Z387" s="343"/>
      <c r="AA387" s="343"/>
      <c r="AB387" s="343"/>
      <c r="AC387" s="343"/>
      <c r="AD387" s="343"/>
      <c r="AE387" s="343"/>
      <c r="AF387" s="343"/>
      <c r="AG387" s="343"/>
      <c r="AH387" s="343"/>
      <c r="AI387" s="343"/>
      <c r="AJ387" s="343"/>
      <c r="AK387" s="343"/>
      <c r="AL387" s="343"/>
      <c r="AM387" s="343"/>
      <c r="AN387" s="343"/>
      <c r="AO387" s="343"/>
      <c r="AP387" s="343"/>
      <c r="AQ387" s="343"/>
      <c r="AR387" s="343"/>
      <c r="AS387" s="343"/>
      <c r="AT387" s="343"/>
      <c r="AU387" s="343"/>
      <c r="AV387" s="343"/>
      <c r="AW387" s="343"/>
      <c r="AX387" s="343"/>
      <c r="AY387" s="343"/>
      <c r="AZ387" s="343"/>
      <c r="BA387" s="304"/>
      <c r="BB387" s="302"/>
      <c r="BC387" s="302"/>
      <c r="BD387" s="302"/>
      <c r="BE387" s="302"/>
      <c r="BF387" s="302"/>
      <c r="BG387" s="302"/>
      <c r="BH387" s="302"/>
      <c r="BI387" s="302"/>
      <c r="BJ387" s="302"/>
      <c r="BK387" s="302"/>
      <c r="BL387" s="302"/>
      <c r="BM387" s="302"/>
      <c r="BN387" s="302"/>
      <c r="BO387" s="302"/>
      <c r="BP387" s="302"/>
      <c r="BQ387" s="302"/>
      <c r="BR387" s="302"/>
      <c r="BS387" s="302"/>
      <c r="BT387" s="302"/>
      <c r="BU387" s="302"/>
      <c r="BV387" s="302"/>
      <c r="BW387" s="302"/>
      <c r="BX387" s="302"/>
      <c r="BY387" s="304"/>
      <c r="BZ387" s="342"/>
      <c r="CA387" s="342"/>
      <c r="CB387" s="342"/>
      <c r="CC387" s="342"/>
      <c r="CD387" s="342"/>
      <c r="CE387" s="342"/>
      <c r="CF387" s="342"/>
      <c r="CG387" s="342"/>
      <c r="CH387" s="342"/>
      <c r="CI387" s="342"/>
      <c r="CJ387" s="342"/>
      <c r="CK387" s="342"/>
      <c r="CL387" s="342"/>
      <c r="CM387" s="342"/>
      <c r="CN387" s="342"/>
      <c r="CO387" s="342"/>
      <c r="CP387" s="342"/>
      <c r="CQ387" s="342"/>
      <c r="CR387" s="342"/>
      <c r="CS387" s="342"/>
      <c r="CT387" s="342"/>
      <c r="CU387" s="342"/>
      <c r="CV387" s="342"/>
      <c r="CW387" s="342"/>
      <c r="CX387" s="342"/>
      <c r="CY387" s="342"/>
      <c r="CZ387" s="342"/>
    </row>
    <row r="388" s="303" customFormat="true" ht="15" customHeight="true" x14ac:dyDescent="0.2">
      <c r="B388" s="305"/>
      <c r="Z388" s="343"/>
      <c r="AA388" s="343"/>
      <c r="AB388" s="343"/>
      <c r="AC388" s="343"/>
      <c r="AD388" s="343"/>
      <c r="AE388" s="343"/>
      <c r="AF388" s="343"/>
      <c r="AG388" s="343"/>
      <c r="AH388" s="343"/>
      <c r="AI388" s="343"/>
      <c r="AJ388" s="343"/>
      <c r="AK388" s="343"/>
      <c r="AL388" s="343"/>
      <c r="AM388" s="343"/>
      <c r="AN388" s="343"/>
      <c r="AO388" s="343"/>
      <c r="AP388" s="343"/>
      <c r="AQ388" s="343"/>
      <c r="AR388" s="343"/>
      <c r="AS388" s="343"/>
      <c r="AT388" s="343"/>
      <c r="AU388" s="343"/>
      <c r="AV388" s="343"/>
      <c r="AW388" s="343"/>
      <c r="AX388" s="343"/>
      <c r="AY388" s="343"/>
      <c r="AZ388" s="343"/>
      <c r="BA388" s="304"/>
      <c r="BB388" s="302"/>
      <c r="BC388" s="302"/>
      <c r="BD388" s="302"/>
      <c r="BE388" s="302"/>
      <c r="BF388" s="302"/>
      <c r="BG388" s="302"/>
      <c r="BH388" s="302"/>
      <c r="BI388" s="302"/>
      <c r="BJ388" s="302"/>
      <c r="BK388" s="302"/>
      <c r="BL388" s="302"/>
      <c r="BM388" s="302"/>
      <c r="BN388" s="302"/>
      <c r="BO388" s="302"/>
      <c r="BP388" s="302"/>
      <c r="BQ388" s="302"/>
      <c r="BR388" s="302"/>
      <c r="BS388" s="302"/>
      <c r="BT388" s="302"/>
      <c r="BU388" s="302"/>
      <c r="BV388" s="302"/>
      <c r="BW388" s="302"/>
      <c r="BX388" s="302"/>
      <c r="BY388" s="304"/>
      <c r="BZ388" s="342"/>
      <c r="CA388" s="342"/>
      <c r="CB388" s="342"/>
      <c r="CC388" s="342"/>
      <c r="CD388" s="342"/>
      <c r="CE388" s="342"/>
      <c r="CF388" s="342"/>
      <c r="CG388" s="342"/>
      <c r="CH388" s="342"/>
      <c r="CI388" s="342"/>
      <c r="CJ388" s="342"/>
      <c r="CK388" s="342"/>
      <c r="CL388" s="342"/>
      <c r="CM388" s="342"/>
      <c r="CN388" s="342"/>
      <c r="CO388" s="342"/>
      <c r="CP388" s="342"/>
      <c r="CQ388" s="342"/>
      <c r="CR388" s="342"/>
      <c r="CS388" s="342"/>
      <c r="CT388" s="342"/>
      <c r="CU388" s="342"/>
      <c r="CV388" s="342"/>
      <c r="CW388" s="342"/>
      <c r="CX388" s="342"/>
      <c r="CY388" s="342"/>
      <c r="CZ388" s="342"/>
    </row>
    <row r="389" s="303" customFormat="true" ht="15" customHeight="true" x14ac:dyDescent="0.2">
      <c r="B389" s="305"/>
      <c r="Z389" s="343"/>
      <c r="AA389" s="343"/>
      <c r="AB389" s="343"/>
      <c r="AC389" s="343"/>
      <c r="AD389" s="343"/>
      <c r="AE389" s="343"/>
      <c r="AF389" s="343"/>
      <c r="AG389" s="343"/>
      <c r="AH389" s="343"/>
      <c r="AI389" s="343"/>
      <c r="AJ389" s="343"/>
      <c r="AK389" s="343"/>
      <c r="AL389" s="343"/>
      <c r="AM389" s="343"/>
      <c r="AN389" s="343"/>
      <c r="AO389" s="343"/>
      <c r="AP389" s="343"/>
      <c r="AQ389" s="343"/>
      <c r="AR389" s="343"/>
      <c r="AS389" s="343"/>
      <c r="AT389" s="343"/>
      <c r="AU389" s="343"/>
      <c r="AV389" s="343"/>
      <c r="AW389" s="343"/>
      <c r="AX389" s="343"/>
      <c r="AY389" s="343"/>
      <c r="AZ389" s="343"/>
      <c r="BA389" s="304"/>
      <c r="BB389" s="302"/>
      <c r="BC389" s="302"/>
      <c r="BD389" s="302"/>
      <c r="BE389" s="302"/>
      <c r="BF389" s="302"/>
      <c r="BG389" s="302"/>
      <c r="BH389" s="302"/>
      <c r="BI389" s="302"/>
      <c r="BJ389" s="302"/>
      <c r="BK389" s="302"/>
      <c r="BL389" s="302"/>
      <c r="BM389" s="302"/>
      <c r="BN389" s="302"/>
      <c r="BO389" s="302"/>
      <c r="BP389" s="302"/>
      <c r="BQ389" s="302"/>
      <c r="BR389" s="302"/>
      <c r="BS389" s="302"/>
      <c r="BT389" s="302"/>
      <c r="BU389" s="302"/>
      <c r="BV389" s="302"/>
      <c r="BW389" s="302"/>
      <c r="BX389" s="302"/>
      <c r="BY389" s="304"/>
      <c r="BZ389" s="342"/>
      <c r="CA389" s="342"/>
      <c r="CB389" s="342"/>
      <c r="CC389" s="342"/>
      <c r="CD389" s="342"/>
      <c r="CE389" s="342"/>
      <c r="CF389" s="342"/>
      <c r="CG389" s="342"/>
      <c r="CH389" s="342"/>
      <c r="CI389" s="342"/>
      <c r="CJ389" s="342"/>
      <c r="CK389" s="342"/>
      <c r="CL389" s="342"/>
      <c r="CM389" s="342"/>
      <c r="CN389" s="342"/>
      <c r="CO389" s="342"/>
      <c r="CP389" s="342"/>
      <c r="CQ389" s="342"/>
      <c r="CR389" s="342"/>
      <c r="CS389" s="342"/>
      <c r="CT389" s="342"/>
      <c r="CU389" s="342"/>
      <c r="CV389" s="342"/>
      <c r="CW389" s="342"/>
      <c r="CX389" s="342"/>
      <c r="CY389" s="342"/>
      <c r="CZ389" s="342"/>
    </row>
    <row r="390" s="166" customFormat="true" ht="15" customHeight="true" x14ac:dyDescent="0.2">
      <c r="B390" s="160"/>
      <c r="Z390" s="343"/>
      <c r="AA390" s="343"/>
      <c r="AB390" s="343"/>
      <c r="AC390" s="343"/>
      <c r="AD390" s="343"/>
      <c r="AE390" s="343"/>
      <c r="AF390" s="343"/>
      <c r="AG390" s="343"/>
      <c r="AH390" s="343"/>
      <c r="AI390" s="343"/>
      <c r="AJ390" s="343"/>
      <c r="AK390" s="343"/>
      <c r="AL390" s="343"/>
      <c r="AM390" s="343"/>
      <c r="AN390" s="343"/>
      <c r="AO390" s="343"/>
      <c r="AP390" s="343"/>
      <c r="AQ390" s="343"/>
      <c r="AR390" s="343"/>
      <c r="AS390" s="343"/>
      <c r="AT390" s="343"/>
      <c r="AU390" s="343"/>
      <c r="AV390" s="343"/>
      <c r="AW390" s="343"/>
      <c r="AX390" s="343"/>
      <c r="AY390" s="343"/>
      <c r="AZ390" s="343"/>
      <c r="BA390" s="304"/>
      <c r="BB390" s="302"/>
      <c r="BC390" s="302"/>
      <c r="BD390" s="302"/>
      <c r="BE390" s="302"/>
      <c r="BF390" s="302"/>
      <c r="BG390" s="302"/>
      <c r="BH390" s="302"/>
      <c r="BI390" s="302"/>
      <c r="BJ390" s="302"/>
      <c r="BK390" s="302"/>
      <c r="BL390" s="302"/>
      <c r="BM390" s="302"/>
      <c r="BN390" s="302"/>
      <c r="BO390" s="302"/>
      <c r="BP390" s="302"/>
      <c r="BQ390" s="302"/>
      <c r="BR390" s="302"/>
      <c r="BS390" s="302"/>
      <c r="BT390" s="302"/>
      <c r="BU390" s="302"/>
      <c r="BV390" s="302"/>
      <c r="BW390" s="302"/>
      <c r="BX390" s="302"/>
      <c r="BY390" s="304"/>
      <c r="BZ390" s="342"/>
      <c r="CA390" s="342"/>
      <c r="CB390" s="342"/>
      <c r="CC390" s="342"/>
      <c r="CD390" s="342"/>
      <c r="CE390" s="342"/>
      <c r="CF390" s="342"/>
      <c r="CG390" s="342"/>
      <c r="CH390" s="342"/>
      <c r="CI390" s="342"/>
      <c r="CJ390" s="342"/>
      <c r="CK390" s="342"/>
      <c r="CL390" s="342"/>
      <c r="CM390" s="342"/>
      <c r="CN390" s="342"/>
      <c r="CO390" s="342"/>
      <c r="CP390" s="342"/>
      <c r="CQ390" s="342"/>
      <c r="CR390" s="342"/>
      <c r="CS390" s="342"/>
      <c r="CT390" s="342"/>
      <c r="CU390" s="342"/>
      <c r="CV390" s="342"/>
      <c r="CW390" s="342"/>
      <c r="CX390" s="342"/>
      <c r="CY390" s="342"/>
      <c r="CZ390" s="342"/>
    </row>
    <row r="391" s="166" customFormat="true" ht="15" customHeight="true" x14ac:dyDescent="0.2">
      <c r="B391" s="160"/>
      <c r="Z391" s="343"/>
      <c r="AA391" s="343"/>
      <c r="AB391" s="343"/>
      <c r="AC391" s="343"/>
      <c r="AD391" s="343"/>
      <c r="AE391" s="343"/>
      <c r="AF391" s="343"/>
      <c r="AG391" s="343"/>
      <c r="AH391" s="343"/>
      <c r="AI391" s="343"/>
      <c r="AJ391" s="343"/>
      <c r="AK391" s="343"/>
      <c r="AL391" s="343"/>
      <c r="AM391" s="343"/>
      <c r="AN391" s="343"/>
      <c r="AO391" s="343"/>
      <c r="AP391" s="343"/>
      <c r="AQ391" s="343"/>
      <c r="AR391" s="343"/>
      <c r="AS391" s="343"/>
      <c r="AT391" s="343"/>
      <c r="AU391" s="343"/>
      <c r="AV391" s="343"/>
      <c r="AW391" s="343"/>
      <c r="AX391" s="343"/>
      <c r="AY391" s="343"/>
      <c r="AZ391" s="343"/>
      <c r="BA391" s="304"/>
      <c r="BB391" s="302"/>
      <c r="BC391" s="302"/>
      <c r="BD391" s="302"/>
      <c r="BE391" s="302"/>
      <c r="BF391" s="302"/>
      <c r="BG391" s="302"/>
      <c r="BH391" s="302"/>
      <c r="BI391" s="302"/>
      <c r="BJ391" s="302"/>
      <c r="BK391" s="302"/>
      <c r="BL391" s="302"/>
      <c r="BM391" s="302"/>
      <c r="BN391" s="302"/>
      <c r="BO391" s="302"/>
      <c r="BP391" s="302"/>
      <c r="BQ391" s="302"/>
      <c r="BR391" s="302"/>
      <c r="BS391" s="302"/>
      <c r="BT391" s="302"/>
      <c r="BU391" s="302"/>
      <c r="BV391" s="302"/>
      <c r="BW391" s="302"/>
      <c r="BX391" s="302"/>
      <c r="BY391" s="304"/>
      <c r="BZ391" s="342"/>
      <c r="CA391" s="342"/>
      <c r="CB391" s="342"/>
      <c r="CC391" s="342"/>
      <c r="CD391" s="342"/>
      <c r="CE391" s="342"/>
      <c r="CF391" s="342"/>
      <c r="CG391" s="342"/>
      <c r="CH391" s="342"/>
      <c r="CI391" s="342"/>
      <c r="CJ391" s="342"/>
      <c r="CK391" s="342"/>
      <c r="CL391" s="342"/>
      <c r="CM391" s="342"/>
      <c r="CN391" s="342"/>
      <c r="CO391" s="342"/>
      <c r="CP391" s="342"/>
      <c r="CQ391" s="342"/>
      <c r="CR391" s="342"/>
      <c r="CS391" s="342"/>
      <c r="CT391" s="342"/>
      <c r="CU391" s="342"/>
      <c r="CV391" s="342"/>
      <c r="CW391" s="342"/>
      <c r="CX391" s="342"/>
      <c r="CY391" s="342"/>
      <c r="CZ391" s="342"/>
    </row>
    <row r="392" s="166" customFormat="true" ht="15" customHeight="true" x14ac:dyDescent="0.2">
      <c r="Z392" s="343"/>
      <c r="AA392" s="343"/>
      <c r="AB392" s="343"/>
      <c r="AC392" s="343"/>
      <c r="AD392" s="343"/>
      <c r="AE392" s="343"/>
      <c r="AF392" s="343"/>
      <c r="AG392" s="343"/>
      <c r="AH392" s="343"/>
      <c r="AI392" s="343"/>
      <c r="AJ392" s="343"/>
      <c r="AK392" s="343"/>
      <c r="AL392" s="343"/>
      <c r="AM392" s="343"/>
      <c r="AN392" s="343"/>
      <c r="AO392" s="343"/>
      <c r="AP392" s="343"/>
      <c r="AQ392" s="343"/>
      <c r="AR392" s="343"/>
      <c r="AS392" s="343"/>
      <c r="AT392" s="343"/>
      <c r="AU392" s="343"/>
      <c r="AV392" s="343"/>
      <c r="AW392" s="343"/>
      <c r="AX392" s="343"/>
      <c r="AY392" s="343"/>
      <c r="AZ392" s="343"/>
      <c r="BA392" s="304"/>
      <c r="BB392" s="302"/>
      <c r="BC392" s="302"/>
      <c r="BD392" s="302"/>
      <c r="BE392" s="302"/>
      <c r="BF392" s="302"/>
      <c r="BG392" s="302"/>
      <c r="BH392" s="302"/>
      <c r="BI392" s="302"/>
      <c r="BJ392" s="302"/>
      <c r="BK392" s="302"/>
      <c r="BL392" s="302"/>
      <c r="BM392" s="302"/>
      <c r="BN392" s="302"/>
      <c r="BO392" s="302"/>
      <c r="BP392" s="302"/>
      <c r="BQ392" s="302"/>
      <c r="BR392" s="302"/>
      <c r="BS392" s="302"/>
      <c r="BT392" s="302"/>
      <c r="BU392" s="302"/>
      <c r="BV392" s="302"/>
      <c r="BW392" s="302"/>
      <c r="BX392" s="302"/>
      <c r="BY392" s="304"/>
      <c r="BZ392" s="342"/>
      <c r="CA392" s="342"/>
      <c r="CB392" s="342"/>
      <c r="CC392" s="342"/>
      <c r="CD392" s="342"/>
      <c r="CE392" s="342"/>
      <c r="CF392" s="342"/>
      <c r="CG392" s="342"/>
      <c r="CH392" s="342"/>
      <c r="CI392" s="342"/>
      <c r="CJ392" s="342"/>
      <c r="CK392" s="342"/>
      <c r="CL392" s="342"/>
      <c r="CM392" s="342"/>
      <c r="CN392" s="342"/>
      <c r="CO392" s="342"/>
      <c r="CP392" s="342"/>
      <c r="CQ392" s="342"/>
      <c r="CR392" s="342"/>
      <c r="CS392" s="342"/>
      <c r="CT392" s="342"/>
      <c r="CU392" s="342"/>
      <c r="CV392" s="342"/>
      <c r="CW392" s="342"/>
      <c r="CX392" s="342"/>
      <c r="CY392" s="342"/>
      <c r="CZ392" s="342"/>
    </row>
    <row r="393" s="166" customFormat="true" ht="15" customHeight="true" x14ac:dyDescent="0.2">
      <c r="Z393" s="343"/>
      <c r="AA393" s="343"/>
      <c r="AB393" s="343"/>
      <c r="AC393" s="343"/>
      <c r="AD393" s="343"/>
      <c r="AE393" s="343"/>
      <c r="AF393" s="343"/>
      <c r="AG393" s="343"/>
      <c r="AH393" s="343"/>
      <c r="AI393" s="343"/>
      <c r="AJ393" s="343"/>
      <c r="AK393" s="343"/>
      <c r="AL393" s="343"/>
      <c r="AM393" s="343"/>
      <c r="AN393" s="343"/>
      <c r="AO393" s="343"/>
      <c r="AP393" s="343"/>
      <c r="AQ393" s="343"/>
      <c r="AR393" s="343"/>
      <c r="AS393" s="343"/>
      <c r="AT393" s="343"/>
      <c r="AU393" s="343"/>
      <c r="AV393" s="343"/>
      <c r="AW393" s="343"/>
      <c r="AX393" s="343"/>
      <c r="AY393" s="343"/>
      <c r="AZ393" s="343"/>
      <c r="BA393" s="304"/>
      <c r="BB393" s="302"/>
      <c r="BC393" s="302"/>
      <c r="BD393" s="302"/>
      <c r="BE393" s="302"/>
      <c r="BF393" s="302"/>
      <c r="BG393" s="302"/>
      <c r="BH393" s="302"/>
      <c r="BI393" s="302"/>
      <c r="BJ393" s="302"/>
      <c r="BK393" s="302"/>
      <c r="BL393" s="302"/>
      <c r="BM393" s="302"/>
      <c r="BN393" s="302"/>
      <c r="BO393" s="302"/>
      <c r="BP393" s="302"/>
      <c r="BQ393" s="302"/>
      <c r="BR393" s="302"/>
      <c r="BS393" s="302"/>
      <c r="BT393" s="302"/>
      <c r="BU393" s="302"/>
      <c r="BV393" s="302"/>
      <c r="BW393" s="302"/>
      <c r="BX393" s="302"/>
      <c r="BY393" s="304"/>
      <c r="BZ393" s="342"/>
      <c r="CA393" s="342"/>
      <c r="CB393" s="342"/>
      <c r="CC393" s="342"/>
      <c r="CD393" s="342"/>
      <c r="CE393" s="342"/>
      <c r="CF393" s="342"/>
      <c r="CG393" s="342"/>
      <c r="CH393" s="342"/>
      <c r="CI393" s="342"/>
      <c r="CJ393" s="342"/>
      <c r="CK393" s="342"/>
      <c r="CL393" s="342"/>
      <c r="CM393" s="342"/>
      <c r="CN393" s="342"/>
      <c r="CO393" s="342"/>
      <c r="CP393" s="342"/>
      <c r="CQ393" s="342"/>
      <c r="CR393" s="342"/>
      <c r="CS393" s="342"/>
      <c r="CT393" s="342"/>
      <c r="CU393" s="342"/>
      <c r="CV393" s="342"/>
      <c r="CW393" s="342"/>
      <c r="CX393" s="342"/>
      <c r="CY393" s="342"/>
      <c r="CZ393" s="342"/>
    </row>
    <row r="394" s="166" customFormat="true" ht="15" customHeight="true" x14ac:dyDescent="0.2">
      <c r="Z394" s="343"/>
      <c r="AA394" s="343"/>
      <c r="AB394" s="343"/>
      <c r="AC394" s="343"/>
      <c r="AD394" s="343"/>
      <c r="AE394" s="343"/>
      <c r="AF394" s="343"/>
      <c r="AG394" s="343"/>
      <c r="AH394" s="343"/>
      <c r="AI394" s="343"/>
      <c r="AJ394" s="343"/>
      <c r="AK394" s="343"/>
      <c r="AL394" s="343"/>
      <c r="AM394" s="343"/>
      <c r="AN394" s="343"/>
      <c r="AO394" s="343"/>
      <c r="AP394" s="343"/>
      <c r="AQ394" s="343"/>
      <c r="AR394" s="343"/>
      <c r="AS394" s="343"/>
      <c r="AT394" s="343"/>
      <c r="AU394" s="343"/>
      <c r="AV394" s="343"/>
      <c r="AW394" s="343"/>
      <c r="AX394" s="343"/>
      <c r="AY394" s="343"/>
      <c r="AZ394" s="343"/>
      <c r="BA394" s="304"/>
      <c r="BB394" s="302"/>
      <c r="BC394" s="302"/>
      <c r="BD394" s="302"/>
      <c r="BE394" s="302"/>
      <c r="BF394" s="302"/>
      <c r="BG394" s="302"/>
      <c r="BH394" s="302"/>
      <c r="BI394" s="302"/>
      <c r="BJ394" s="302"/>
      <c r="BK394" s="302"/>
      <c r="BL394" s="302"/>
      <c r="BM394" s="302"/>
      <c r="BN394" s="302"/>
      <c r="BO394" s="302"/>
      <c r="BP394" s="302"/>
      <c r="BQ394" s="302"/>
      <c r="BR394" s="302"/>
      <c r="BS394" s="302"/>
      <c r="BT394" s="302"/>
      <c r="BU394" s="302"/>
      <c r="BV394" s="302"/>
      <c r="BW394" s="302"/>
      <c r="BX394" s="302"/>
      <c r="BY394" s="304"/>
      <c r="BZ394" s="342"/>
      <c r="CA394" s="342"/>
      <c r="CB394" s="342"/>
      <c r="CC394" s="342"/>
      <c r="CD394" s="342"/>
      <c r="CE394" s="342"/>
      <c r="CF394" s="342"/>
      <c r="CG394" s="342"/>
      <c r="CH394" s="342"/>
      <c r="CI394" s="342"/>
      <c r="CJ394" s="342"/>
      <c r="CK394" s="342"/>
      <c r="CL394" s="342"/>
      <c r="CM394" s="342"/>
      <c r="CN394" s="342"/>
      <c r="CO394" s="342"/>
      <c r="CP394" s="342"/>
      <c r="CQ394" s="342"/>
      <c r="CR394" s="342"/>
      <c r="CS394" s="342"/>
      <c r="CT394" s="342"/>
      <c r="CU394" s="342"/>
      <c r="CV394" s="342"/>
      <c r="CW394" s="342"/>
      <c r="CX394" s="342"/>
      <c r="CY394" s="342"/>
      <c r="CZ394" s="342"/>
    </row>
    <row r="395" s="166" customFormat="true" ht="15" customHeight="true" x14ac:dyDescent="0.2">
      <c r="Z395" s="343"/>
      <c r="AA395" s="343"/>
      <c r="AB395" s="343"/>
      <c r="AC395" s="343"/>
      <c r="AD395" s="343"/>
      <c r="AE395" s="343"/>
      <c r="AF395" s="343"/>
      <c r="AG395" s="343"/>
      <c r="AH395" s="343"/>
      <c r="AI395" s="343"/>
      <c r="AJ395" s="343"/>
      <c r="AK395" s="343"/>
      <c r="AL395" s="343"/>
      <c r="AM395" s="343"/>
      <c r="AN395" s="343"/>
      <c r="AO395" s="343"/>
      <c r="AP395" s="343"/>
      <c r="AQ395" s="343"/>
      <c r="AR395" s="343"/>
      <c r="AS395" s="343"/>
      <c r="AT395" s="343"/>
      <c r="AU395" s="343"/>
      <c r="AV395" s="343"/>
      <c r="AW395" s="343"/>
      <c r="AX395" s="343"/>
      <c r="AY395" s="343"/>
      <c r="AZ395" s="343"/>
      <c r="BA395" s="304"/>
      <c r="BB395" s="302"/>
      <c r="BC395" s="302"/>
      <c r="BD395" s="302"/>
      <c r="BE395" s="302"/>
      <c r="BF395" s="302"/>
      <c r="BG395" s="302"/>
      <c r="BH395" s="302"/>
      <c r="BI395" s="302"/>
      <c r="BJ395" s="302"/>
      <c r="BK395" s="302"/>
      <c r="BL395" s="302"/>
      <c r="BM395" s="302"/>
      <c r="BN395" s="302"/>
      <c r="BO395" s="302"/>
      <c r="BP395" s="302"/>
      <c r="BQ395" s="302"/>
      <c r="BR395" s="302"/>
      <c r="BS395" s="302"/>
      <c r="BT395" s="302"/>
      <c r="BU395" s="302"/>
      <c r="BV395" s="302"/>
      <c r="BW395" s="302"/>
      <c r="BX395" s="302"/>
      <c r="BY395" s="304"/>
      <c r="BZ395" s="342"/>
      <c r="CA395" s="342"/>
      <c r="CB395" s="342"/>
      <c r="CC395" s="342"/>
      <c r="CD395" s="342"/>
      <c r="CE395" s="342"/>
      <c r="CF395" s="342"/>
      <c r="CG395" s="342"/>
      <c r="CH395" s="342"/>
      <c r="CI395" s="342"/>
      <c r="CJ395" s="342"/>
      <c r="CK395" s="342"/>
      <c r="CL395" s="342"/>
      <c r="CM395" s="342"/>
      <c r="CN395" s="342"/>
      <c r="CO395" s="342"/>
      <c r="CP395" s="342"/>
      <c r="CQ395" s="342"/>
      <c r="CR395" s="342"/>
      <c r="CS395" s="342"/>
      <c r="CT395" s="342"/>
      <c r="CU395" s="342"/>
      <c r="CV395" s="342"/>
      <c r="CW395" s="342"/>
      <c r="CX395" s="342"/>
      <c r="CY395" s="342"/>
      <c r="CZ395" s="342"/>
    </row>
    <row r="396" s="166" customFormat="true" ht="15" customHeight="true" x14ac:dyDescent="0.2">
      <c r="Z396" s="343"/>
      <c r="AA396" s="343"/>
      <c r="AB396" s="343"/>
      <c r="AC396" s="343"/>
      <c r="AD396" s="343"/>
      <c r="AE396" s="343"/>
      <c r="AF396" s="343"/>
      <c r="AG396" s="343"/>
      <c r="AH396" s="343"/>
      <c r="AI396" s="343"/>
      <c r="AJ396" s="343"/>
      <c r="AK396" s="343"/>
      <c r="AL396" s="343"/>
      <c r="AM396" s="343"/>
      <c r="AN396" s="343"/>
      <c r="AO396" s="343"/>
      <c r="AP396" s="343"/>
      <c r="AQ396" s="343"/>
      <c r="AR396" s="343"/>
      <c r="AS396" s="343"/>
      <c r="AT396" s="343"/>
      <c r="AU396" s="343"/>
      <c r="AV396" s="343"/>
      <c r="AW396" s="343"/>
      <c r="AX396" s="343"/>
      <c r="AY396" s="343"/>
      <c r="AZ396" s="343"/>
      <c r="BA396" s="304"/>
      <c r="BB396" s="302"/>
      <c r="BC396" s="302"/>
      <c r="BD396" s="302"/>
      <c r="BE396" s="302"/>
      <c r="BF396" s="302"/>
      <c r="BG396" s="302"/>
      <c r="BH396" s="302"/>
      <c r="BI396" s="302"/>
      <c r="BJ396" s="302"/>
      <c r="BK396" s="302"/>
      <c r="BL396" s="302"/>
      <c r="BM396" s="302"/>
      <c r="BN396" s="302"/>
      <c r="BO396" s="302"/>
      <c r="BP396" s="302"/>
      <c r="BQ396" s="302"/>
      <c r="BR396" s="302"/>
      <c r="BS396" s="302"/>
      <c r="BT396" s="302"/>
      <c r="BU396" s="302"/>
      <c r="BV396" s="302"/>
      <c r="BW396" s="302"/>
      <c r="BX396" s="302"/>
      <c r="BY396" s="304"/>
      <c r="BZ396" s="342"/>
      <c r="CA396" s="342"/>
      <c r="CB396" s="342"/>
      <c r="CC396" s="342"/>
      <c r="CD396" s="342"/>
      <c r="CE396" s="342"/>
      <c r="CF396" s="342"/>
      <c r="CG396" s="342"/>
      <c r="CH396" s="342"/>
      <c r="CI396" s="342"/>
      <c r="CJ396" s="342"/>
      <c r="CK396" s="342"/>
      <c r="CL396" s="342"/>
      <c r="CM396" s="342"/>
      <c r="CN396" s="342"/>
      <c r="CO396" s="342"/>
      <c r="CP396" s="342"/>
      <c r="CQ396" s="342"/>
      <c r="CR396" s="342"/>
      <c r="CS396" s="342"/>
      <c r="CT396" s="342"/>
      <c r="CU396" s="342"/>
      <c r="CV396" s="342"/>
      <c r="CW396" s="342"/>
      <c r="CX396" s="342"/>
      <c r="CY396" s="342"/>
      <c r="CZ396" s="342"/>
    </row>
    <row r="397" s="166" customFormat="true" ht="15" customHeight="true" x14ac:dyDescent="0.2">
      <c r="Z397" s="343"/>
      <c r="AA397" s="343"/>
      <c r="AB397" s="343"/>
      <c r="AC397" s="343"/>
      <c r="AD397" s="343"/>
      <c r="AE397" s="343"/>
      <c r="AF397" s="343"/>
      <c r="AG397" s="343"/>
      <c r="AH397" s="343"/>
      <c r="AI397" s="343"/>
      <c r="AJ397" s="343"/>
      <c r="AK397" s="343"/>
      <c r="AL397" s="343"/>
      <c r="AM397" s="343"/>
      <c r="AN397" s="343"/>
      <c r="AO397" s="343"/>
      <c r="AP397" s="343"/>
      <c r="AQ397" s="343"/>
      <c r="AR397" s="343"/>
      <c r="AS397" s="343"/>
      <c r="AT397" s="343"/>
      <c r="AU397" s="343"/>
      <c r="AV397" s="343"/>
      <c r="AW397" s="343"/>
      <c r="AX397" s="343"/>
      <c r="AY397" s="343"/>
      <c r="AZ397" s="343"/>
      <c r="BA397" s="304"/>
      <c r="BB397" s="302"/>
      <c r="BC397" s="302"/>
      <c r="BD397" s="302"/>
      <c r="BE397" s="302"/>
      <c r="BF397" s="302"/>
      <c r="BG397" s="302"/>
      <c r="BH397" s="302"/>
      <c r="BI397" s="302"/>
      <c r="BJ397" s="302"/>
      <c r="BK397" s="302"/>
      <c r="BL397" s="302"/>
      <c r="BM397" s="302"/>
      <c r="BN397" s="302"/>
      <c r="BO397" s="302"/>
      <c r="BP397" s="302"/>
      <c r="BQ397" s="302"/>
      <c r="BR397" s="302"/>
      <c r="BS397" s="302"/>
      <c r="BT397" s="302"/>
      <c r="BU397" s="302"/>
      <c r="BV397" s="302"/>
      <c r="BW397" s="302"/>
      <c r="BX397" s="302"/>
      <c r="BY397" s="304"/>
      <c r="BZ397" s="342"/>
      <c r="CA397" s="342"/>
      <c r="CB397" s="342"/>
      <c r="CC397" s="342"/>
      <c r="CD397" s="342"/>
      <c r="CE397" s="342"/>
      <c r="CF397" s="342"/>
      <c r="CG397" s="342"/>
      <c r="CH397" s="342"/>
      <c r="CI397" s="342"/>
      <c r="CJ397" s="342"/>
      <c r="CK397" s="342"/>
      <c r="CL397" s="342"/>
      <c r="CM397" s="342"/>
      <c r="CN397" s="342"/>
      <c r="CO397" s="342"/>
      <c r="CP397" s="342"/>
      <c r="CQ397" s="342"/>
      <c r="CR397" s="342"/>
      <c r="CS397" s="342"/>
      <c r="CT397" s="342"/>
      <c r="CU397" s="342"/>
      <c r="CV397" s="342"/>
      <c r="CW397" s="342"/>
      <c r="CX397" s="342"/>
      <c r="CY397" s="342"/>
      <c r="CZ397" s="342"/>
    </row>
    <row r="398" s="166" customFormat="true" ht="15" customHeight="true" x14ac:dyDescent="0.2">
      <c r="Z398" s="343"/>
      <c r="AA398" s="343"/>
      <c r="AB398" s="343"/>
      <c r="AC398" s="343"/>
      <c r="AD398" s="343"/>
      <c r="AE398" s="343"/>
      <c r="AF398" s="343"/>
      <c r="AG398" s="343"/>
      <c r="AH398" s="343"/>
      <c r="AI398" s="343"/>
      <c r="AJ398" s="343"/>
      <c r="AK398" s="343"/>
      <c r="AL398" s="343"/>
      <c r="AM398" s="343"/>
      <c r="AN398" s="343"/>
      <c r="AO398" s="343"/>
      <c r="AP398" s="343"/>
      <c r="AQ398" s="343"/>
      <c r="AR398" s="343"/>
      <c r="AS398" s="343"/>
      <c r="AT398" s="343"/>
      <c r="AU398" s="343"/>
      <c r="AV398" s="343"/>
      <c r="AW398" s="343"/>
      <c r="AX398" s="343"/>
      <c r="AY398" s="343"/>
      <c r="AZ398" s="343"/>
      <c r="BA398" s="304"/>
      <c r="BB398" s="302"/>
      <c r="BC398" s="302"/>
      <c r="BD398" s="302"/>
      <c r="BE398" s="302"/>
      <c r="BF398" s="302"/>
      <c r="BG398" s="302"/>
      <c r="BH398" s="302"/>
      <c r="BI398" s="302"/>
      <c r="BJ398" s="302"/>
      <c r="BK398" s="302"/>
      <c r="BL398" s="302"/>
      <c r="BM398" s="302"/>
      <c r="BN398" s="302"/>
      <c r="BO398" s="302"/>
      <c r="BP398" s="302"/>
      <c r="BQ398" s="302"/>
      <c r="BR398" s="302"/>
      <c r="BS398" s="302"/>
      <c r="BT398" s="302"/>
      <c r="BU398" s="302"/>
      <c r="BV398" s="302"/>
      <c r="BW398" s="302"/>
      <c r="BX398" s="302"/>
      <c r="BY398" s="304"/>
      <c r="BZ398" s="342"/>
      <c r="CA398" s="342"/>
      <c r="CB398" s="342"/>
      <c r="CC398" s="342"/>
      <c r="CD398" s="342"/>
      <c r="CE398" s="342"/>
      <c r="CF398" s="342"/>
      <c r="CG398" s="342"/>
      <c r="CH398" s="342"/>
      <c r="CI398" s="342"/>
      <c r="CJ398" s="342"/>
      <c r="CK398" s="342"/>
      <c r="CL398" s="342"/>
      <c r="CM398" s="342"/>
      <c r="CN398" s="342"/>
      <c r="CO398" s="342"/>
      <c r="CP398" s="342"/>
      <c r="CQ398" s="342"/>
      <c r="CR398" s="342"/>
      <c r="CS398" s="342"/>
      <c r="CT398" s="342"/>
      <c r="CU398" s="342"/>
      <c r="CV398" s="342"/>
      <c r="CW398" s="342"/>
      <c r="CX398" s="342"/>
      <c r="CY398" s="342"/>
      <c r="CZ398" s="342"/>
    </row>
    <row r="399" s="525" customFormat="true" ht="15" customHeight="true" x14ac:dyDescent="0.25">
      <c r="A399" s="308"/>
      <c r="B399" s="308"/>
      <c r="C399" s="1071" t="s">
        <v>133</v>
      </c>
      <c r="D399" s="1072"/>
      <c r="E399" s="1072"/>
      <c r="F399" s="1072"/>
      <c r="G399" s="308"/>
      <c r="H399" s="1073" t="s">
        <v>134</v>
      </c>
      <c r="I399" s="1074"/>
      <c r="J399" s="1074"/>
      <c r="K399" s="1074"/>
      <c r="M399" s="1073" t="s">
        <v>135</v>
      </c>
      <c r="N399" s="1074"/>
      <c r="O399" s="1074"/>
      <c r="P399" s="1074"/>
      <c r="Z399" s="338"/>
      <c r="AA399" s="338"/>
      <c r="AB399" s="338"/>
      <c r="AC399" s="338"/>
      <c r="AD399" s="338"/>
      <c r="AE399" s="338"/>
      <c r="AF399" s="338"/>
      <c r="AG399" s="338"/>
      <c r="AH399" s="338"/>
      <c r="AI399" s="338"/>
      <c r="AJ399" s="338"/>
      <c r="AK399" s="338"/>
      <c r="AL399" s="338"/>
      <c r="AM399" s="338"/>
      <c r="AN399" s="338"/>
      <c r="AO399" s="338"/>
      <c r="AP399" s="338"/>
      <c r="AQ399" s="338"/>
      <c r="AR399" s="338"/>
      <c r="AS399" s="338"/>
      <c r="AT399" s="338"/>
      <c r="AU399" s="338"/>
      <c r="AV399" s="338"/>
      <c r="AW399" s="338"/>
      <c r="AX399" s="338"/>
      <c r="AY399" s="338"/>
      <c r="AZ399" s="338"/>
      <c r="BB399" s="308"/>
      <c r="BZ399" s="338"/>
      <c r="CA399" s="338"/>
      <c r="CB399" s="338"/>
      <c r="CC399" s="338"/>
      <c r="CD399" s="338"/>
      <c r="CE399" s="338"/>
      <c r="CF399" s="338"/>
      <c r="CG399" s="338"/>
      <c r="CH399" s="338"/>
      <c r="CI399" s="338"/>
      <c r="CJ399" s="338"/>
      <c r="CK399" s="338"/>
      <c r="CL399" s="338"/>
      <c r="CM399" s="338"/>
      <c r="CN399" s="338"/>
      <c r="CO399" s="338"/>
      <c r="CP399" s="338"/>
      <c r="CQ399" s="338"/>
      <c r="CR399" s="338"/>
      <c r="CS399" s="338"/>
      <c r="CT399" s="338"/>
      <c r="CU399" s="338"/>
      <c r="CV399" s="338"/>
      <c r="CW399" s="338"/>
      <c r="CX399" s="338"/>
      <c r="CY399" s="338"/>
      <c r="CZ399" s="338"/>
    </row>
    <row r="400" s="345" customFormat="true" ht="15" customHeight="true" x14ac:dyDescent="0.2">
      <c r="C400" s="1075" t="s">
        <v>206</v>
      </c>
      <c r="D400" s="960"/>
      <c r="E400" s="960"/>
      <c r="F400" s="511"/>
      <c r="G400" s="511"/>
      <c r="H400" s="1076" t="s">
        <v>206</v>
      </c>
      <c r="I400" s="1076"/>
      <c r="J400" s="1076"/>
      <c r="K400" s="511"/>
      <c r="L400" s="511"/>
      <c r="M400" s="1076" t="s">
        <v>206</v>
      </c>
      <c r="N400" s="1076"/>
      <c r="O400" s="1076"/>
      <c r="P400" s="511"/>
      <c r="Q400" s="511"/>
      <c r="Z400" s="338"/>
      <c r="AA400" s="338"/>
      <c r="AB400" s="338"/>
      <c r="AC400" s="338"/>
      <c r="AD400" s="338"/>
      <c r="AE400" s="338"/>
      <c r="AF400" s="338"/>
      <c r="AG400" s="338"/>
      <c r="AH400" s="338"/>
      <c r="AI400" s="338"/>
      <c r="AJ400" s="338"/>
      <c r="AK400" s="338"/>
      <c r="AL400" s="338"/>
      <c r="AM400" s="338"/>
      <c r="AN400" s="338"/>
      <c r="AO400" s="338"/>
      <c r="AP400" s="338"/>
      <c r="AQ400" s="338"/>
      <c r="AR400" s="338"/>
      <c r="AS400" s="338"/>
      <c r="AT400" s="338"/>
      <c r="AU400" s="338"/>
      <c r="AV400" s="338"/>
      <c r="AW400" s="338"/>
      <c r="AX400" s="338"/>
      <c r="AY400" s="338"/>
      <c r="AZ400" s="338"/>
      <c r="BA400" s="525"/>
      <c r="BB400" s="308"/>
      <c r="BC400" s="525"/>
      <c r="BD400" s="525"/>
      <c r="BE400" s="525"/>
      <c r="BF400" s="525"/>
      <c r="BG400" s="525"/>
      <c r="BH400" s="525"/>
      <c r="BI400" s="525"/>
      <c r="BJ400" s="525"/>
      <c r="BK400" s="525"/>
      <c r="BL400" s="525"/>
      <c r="BM400" s="525"/>
      <c r="BN400" s="525"/>
      <c r="BO400" s="525"/>
      <c r="BP400" s="525"/>
      <c r="BQ400" s="525"/>
      <c r="BR400" s="525"/>
      <c r="BS400" s="525"/>
      <c r="BT400" s="525"/>
      <c r="BU400" s="525"/>
      <c r="BV400" s="525"/>
      <c r="BW400" s="525"/>
      <c r="BX400" s="525"/>
      <c r="BY400" s="525"/>
      <c r="BZ400" s="338"/>
      <c r="CA400" s="338"/>
      <c r="CB400" s="338"/>
      <c r="CC400" s="338"/>
      <c r="CD400" s="338"/>
      <c r="CE400" s="338"/>
      <c r="CF400" s="338"/>
      <c r="CG400" s="338"/>
      <c r="CH400" s="338"/>
      <c r="CI400" s="338"/>
      <c r="CJ400" s="338"/>
      <c r="CK400" s="338"/>
      <c r="CL400" s="338"/>
      <c r="CM400" s="338"/>
      <c r="CN400" s="338"/>
      <c r="CO400" s="338"/>
      <c r="CP400" s="338"/>
      <c r="CQ400" s="338"/>
      <c r="CR400" s="338"/>
      <c r="CS400" s="338"/>
      <c r="CT400" s="338"/>
      <c r="CU400" s="338"/>
      <c r="CV400" s="338"/>
      <c r="CW400" s="338"/>
      <c r="CX400" s="338"/>
      <c r="CY400" s="338"/>
      <c r="CZ400" s="338"/>
    </row>
    <row r="401" s="345" customFormat="true" ht="25.15" customHeight="true" x14ac:dyDescent="0.2">
      <c r="C401" s="1075"/>
      <c r="D401" s="960"/>
      <c r="E401" s="556" t="s">
        <v>207</v>
      </c>
      <c r="F401" s="511"/>
      <c r="G401" s="511"/>
      <c r="H401" s="1076"/>
      <c r="I401" s="1076"/>
      <c r="J401" s="557" t="s">
        <v>207</v>
      </c>
      <c r="K401" s="511"/>
      <c r="L401" s="511"/>
      <c r="M401" s="1076"/>
      <c r="N401" s="1076"/>
      <c r="O401" s="558" t="s">
        <v>207</v>
      </c>
      <c r="P401" s="511"/>
      <c r="Q401" s="511"/>
      <c r="Z401" s="338"/>
      <c r="AA401" s="338"/>
      <c r="AB401" s="338"/>
      <c r="AC401" s="338"/>
      <c r="AD401" s="338"/>
      <c r="AE401" s="338"/>
      <c r="AF401" s="338"/>
      <c r="AG401" s="338"/>
      <c r="AH401" s="338"/>
      <c r="AI401" s="338"/>
      <c r="AJ401" s="338"/>
      <c r="AK401" s="338"/>
      <c r="AL401" s="338"/>
      <c r="AM401" s="338"/>
      <c r="AN401" s="338"/>
      <c r="AO401" s="338"/>
      <c r="AP401" s="338"/>
      <c r="AQ401" s="338"/>
      <c r="AR401" s="338"/>
      <c r="AS401" s="338"/>
      <c r="AT401" s="338"/>
      <c r="AU401" s="338"/>
      <c r="AV401" s="338"/>
      <c r="AW401" s="338"/>
      <c r="AX401" s="338"/>
      <c r="AY401" s="338"/>
      <c r="AZ401" s="338"/>
      <c r="BA401" s="525"/>
      <c r="BB401" s="308"/>
      <c r="BC401" s="525"/>
      <c r="BD401" s="525"/>
      <c r="BE401" s="525"/>
      <c r="BF401" s="525"/>
      <c r="BG401" s="525"/>
      <c r="BH401" s="525"/>
      <c r="BI401" s="525"/>
      <c r="BJ401" s="525"/>
      <c r="BK401" s="525"/>
      <c r="BL401" s="525"/>
      <c r="BM401" s="525"/>
      <c r="BN401" s="525"/>
      <c r="BO401" s="525"/>
      <c r="BP401" s="525"/>
      <c r="BQ401" s="525"/>
      <c r="BR401" s="525"/>
      <c r="BS401" s="525"/>
      <c r="BT401" s="525"/>
      <c r="BU401" s="525"/>
      <c r="BV401" s="525"/>
      <c r="BW401" s="525"/>
      <c r="BX401" s="525"/>
      <c r="BY401" s="525"/>
      <c r="BZ401" s="338"/>
      <c r="CA401" s="338"/>
      <c r="CB401" s="338"/>
      <c r="CC401" s="338"/>
      <c r="CD401" s="338"/>
      <c r="CE401" s="338"/>
      <c r="CF401" s="338"/>
      <c r="CG401" s="338"/>
      <c r="CH401" s="338"/>
      <c r="CI401" s="338"/>
      <c r="CJ401" s="338"/>
      <c r="CK401" s="338"/>
      <c r="CL401" s="338"/>
      <c r="CM401" s="338"/>
      <c r="CN401" s="338"/>
      <c r="CO401" s="338"/>
      <c r="CP401" s="338"/>
      <c r="CQ401" s="338"/>
      <c r="CR401" s="338"/>
      <c r="CS401" s="338"/>
      <c r="CT401" s="338"/>
      <c r="CU401" s="338"/>
      <c r="CV401" s="338"/>
      <c r="CW401" s="338"/>
      <c r="CX401" s="338"/>
      <c r="CY401" s="338"/>
      <c r="CZ401" s="338"/>
    </row>
    <row r="402" s="345" customFormat="true" ht="25.15" customHeight="true" x14ac:dyDescent="0.2">
      <c r="B402" s="1079" t="s">
        <v>142</v>
      </c>
      <c r="C402" s="960"/>
      <c r="D402" s="960"/>
      <c r="E402" s="559" t="s">
        <v>208</v>
      </c>
      <c r="F402" s="511"/>
      <c r="G402" s="511"/>
      <c r="H402" s="1076"/>
      <c r="I402" s="1076"/>
      <c r="J402" s="560" t="s">
        <v>208</v>
      </c>
      <c r="K402" s="511"/>
      <c r="L402" s="511"/>
      <c r="M402" s="1076"/>
      <c r="N402" s="1076"/>
      <c r="O402" s="561" t="s">
        <v>208</v>
      </c>
      <c r="P402" s="511"/>
      <c r="Q402" s="511"/>
      <c r="Z402" s="338"/>
      <c r="AA402" s="338"/>
      <c r="AB402" s="338"/>
      <c r="AC402" s="338"/>
      <c r="AD402" s="338"/>
      <c r="AE402" s="338"/>
      <c r="AF402" s="338"/>
      <c r="AG402" s="338"/>
      <c r="AH402" s="338"/>
      <c r="AI402" s="338"/>
      <c r="AJ402" s="338"/>
      <c r="AK402" s="338"/>
      <c r="AL402" s="338"/>
      <c r="AM402" s="338"/>
      <c r="AN402" s="338"/>
      <c r="AO402" s="338"/>
      <c r="AP402" s="338"/>
      <c r="AQ402" s="338"/>
      <c r="AR402" s="338"/>
      <c r="AS402" s="338"/>
      <c r="AT402" s="338"/>
      <c r="AU402" s="338"/>
      <c r="AV402" s="338"/>
      <c r="AW402" s="338"/>
      <c r="AX402" s="338"/>
      <c r="AY402" s="338"/>
      <c r="AZ402" s="338"/>
      <c r="BA402" s="525"/>
      <c r="BB402" s="308"/>
      <c r="BC402" s="525"/>
      <c r="BD402" s="525"/>
      <c r="BE402" s="525"/>
      <c r="BF402" s="525"/>
      <c r="BG402" s="525"/>
      <c r="BH402" s="525"/>
      <c r="BI402" s="525"/>
      <c r="BJ402" s="525"/>
      <c r="BK402" s="525"/>
      <c r="BL402" s="525"/>
      <c r="BM402" s="525"/>
      <c r="BN402" s="525"/>
      <c r="BO402" s="525"/>
      <c r="BP402" s="525"/>
      <c r="BQ402" s="525"/>
      <c r="BR402" s="525"/>
      <c r="BS402" s="525"/>
      <c r="BT402" s="525"/>
      <c r="BU402" s="525"/>
      <c r="BV402" s="525"/>
      <c r="BW402" s="525"/>
      <c r="BX402" s="525"/>
      <c r="BY402" s="525"/>
      <c r="BZ402" s="338"/>
      <c r="CA402" s="338"/>
      <c r="CB402" s="338"/>
      <c r="CC402" s="338"/>
      <c r="CD402" s="338"/>
      <c r="CE402" s="338"/>
      <c r="CF402" s="338"/>
      <c r="CG402" s="338"/>
      <c r="CH402" s="338"/>
      <c r="CI402" s="338"/>
      <c r="CJ402" s="338"/>
      <c r="CK402" s="338"/>
      <c r="CL402" s="338"/>
      <c r="CM402" s="338"/>
      <c r="CN402" s="338"/>
      <c r="CO402" s="338"/>
      <c r="CP402" s="338"/>
      <c r="CQ402" s="338"/>
      <c r="CR402" s="338"/>
      <c r="CS402" s="338"/>
      <c r="CT402" s="338"/>
      <c r="CU402" s="338"/>
      <c r="CV402" s="338"/>
      <c r="CW402" s="338"/>
      <c r="CX402" s="338"/>
      <c r="CY402" s="338"/>
      <c r="CZ402" s="338"/>
    </row>
    <row r="403" s="345" customFormat="true" ht="25.15" customHeight="true" x14ac:dyDescent="0.2">
      <c r="B403" s="960"/>
      <c r="C403" s="1077" t="s">
        <v>358</v>
      </c>
      <c r="D403" s="1078"/>
      <c r="E403" s="696">
        <v>0.80283831314955667</v>
      </c>
      <c r="F403" s="612"/>
      <c r="G403" s="612"/>
      <c r="H403" s="1078" t="s">
        <v>359</v>
      </c>
      <c r="I403" s="1078"/>
      <c r="J403" s="697">
        <v>0.78047907120904347</v>
      </c>
      <c r="K403" s="612"/>
      <c r="L403" s="612"/>
      <c r="M403" s="1078" t="s">
        <v>359</v>
      </c>
      <c r="N403" s="1078"/>
      <c r="O403" s="698">
        <v>0.71440055300903937</v>
      </c>
      <c r="P403" s="612"/>
      <c r="Q403" s="612"/>
      <c r="Z403" s="338"/>
      <c r="AA403" s="338"/>
      <c r="AB403" s="338"/>
      <c r="AC403" s="338"/>
      <c r="AD403" s="338"/>
      <c r="AE403" s="338"/>
      <c r="AF403" s="338"/>
      <c r="AG403" s="338"/>
      <c r="AH403" s="338"/>
      <c r="AI403" s="338"/>
      <c r="AJ403" s="338"/>
      <c r="AK403" s="338"/>
      <c r="AL403" s="338"/>
      <c r="AM403" s="338"/>
      <c r="AN403" s="338"/>
      <c r="AO403" s="338"/>
      <c r="AP403" s="338"/>
      <c r="AQ403" s="338"/>
      <c r="AR403" s="338"/>
      <c r="AS403" s="338"/>
      <c r="AT403" s="338"/>
      <c r="AU403" s="338"/>
      <c r="AV403" s="338"/>
      <c r="AW403" s="338"/>
      <c r="AX403" s="338"/>
      <c r="AY403" s="338"/>
      <c r="AZ403" s="338"/>
      <c r="BA403" s="340"/>
      <c r="BB403" s="419"/>
      <c r="BC403" s="340"/>
      <c r="BD403" s="340"/>
      <c r="BE403" s="340"/>
      <c r="BF403" s="340"/>
      <c r="BG403" s="340"/>
      <c r="BH403" s="340"/>
      <c r="BI403" s="340"/>
      <c r="BJ403" s="340"/>
      <c r="BK403" s="340"/>
      <c r="BL403" s="340"/>
      <c r="BM403" s="340"/>
      <c r="BN403" s="340"/>
      <c r="BO403" s="340"/>
      <c r="BP403" s="340"/>
      <c r="BQ403" s="340"/>
      <c r="BR403" s="340"/>
      <c r="BS403" s="340"/>
      <c r="BT403" s="340"/>
      <c r="BU403" s="340"/>
      <c r="BV403" s="340"/>
      <c r="BW403" s="340"/>
      <c r="BX403" s="340"/>
      <c r="BY403" s="340"/>
      <c r="BZ403" s="341"/>
      <c r="CA403" s="341"/>
      <c r="CB403" s="341"/>
      <c r="CC403" s="341"/>
      <c r="CD403" s="341"/>
      <c r="CE403" s="341"/>
      <c r="CF403" s="341"/>
      <c r="CG403" s="341"/>
      <c r="CH403" s="341"/>
      <c r="CI403" s="341"/>
      <c r="CJ403" s="341"/>
      <c r="CK403" s="341"/>
      <c r="CL403" s="341"/>
      <c r="CM403" s="341"/>
      <c r="CN403" s="341"/>
      <c r="CO403" s="341"/>
      <c r="CP403" s="341"/>
      <c r="CQ403" s="341"/>
      <c r="CR403" s="341"/>
      <c r="CS403" s="341"/>
      <c r="CT403" s="341"/>
      <c r="CU403" s="341"/>
      <c r="CV403" s="341"/>
      <c r="CW403" s="341"/>
      <c r="CX403" s="341"/>
      <c r="CY403" s="341"/>
      <c r="CZ403" s="341"/>
    </row>
    <row r="404" s="345" customFormat="true" ht="25.15" customHeight="true" x14ac:dyDescent="0.2">
      <c r="B404" s="960"/>
      <c r="C404" s="1077" t="s">
        <v>360</v>
      </c>
      <c r="D404" s="1078"/>
      <c r="E404" s="699">
        <v>0.79073177419476959</v>
      </c>
      <c r="F404" s="612"/>
      <c r="G404" s="612"/>
      <c r="H404" s="1078" t="s">
        <v>358</v>
      </c>
      <c r="I404" s="1078"/>
      <c r="J404" s="700">
        <v>0.77015571719854936</v>
      </c>
      <c r="K404" s="612"/>
      <c r="L404" s="612"/>
      <c r="M404" s="1078" t="s">
        <v>360</v>
      </c>
      <c r="N404" s="1078"/>
      <c r="O404" s="701">
        <v>0.69173000186209521</v>
      </c>
      <c r="P404" s="612"/>
      <c r="Q404" s="612"/>
      <c r="Z404" s="338"/>
      <c r="AA404" s="338"/>
      <c r="AB404" s="338"/>
      <c r="AC404" s="338"/>
      <c r="AD404" s="338"/>
      <c r="AE404" s="338"/>
      <c r="AF404" s="338"/>
      <c r="AG404" s="338"/>
      <c r="AH404" s="338"/>
      <c r="AI404" s="338"/>
      <c r="AJ404" s="338"/>
      <c r="AK404" s="338"/>
      <c r="AL404" s="338"/>
      <c r="AM404" s="338"/>
      <c r="AN404" s="338"/>
      <c r="AO404" s="338"/>
      <c r="AP404" s="338"/>
      <c r="AQ404" s="338"/>
      <c r="AR404" s="338"/>
      <c r="AS404" s="338"/>
      <c r="AT404" s="338"/>
      <c r="AU404" s="338"/>
      <c r="AV404" s="338"/>
      <c r="AW404" s="338"/>
      <c r="AX404" s="338"/>
      <c r="AY404" s="338"/>
      <c r="AZ404" s="338"/>
      <c r="BA404" s="340"/>
      <c r="BB404" s="419"/>
      <c r="BC404" s="340"/>
      <c r="BD404" s="340"/>
      <c r="BE404" s="340"/>
      <c r="BF404" s="340"/>
      <c r="BG404" s="340"/>
      <c r="BH404" s="340"/>
      <c r="BI404" s="340"/>
      <c r="BJ404" s="340"/>
      <c r="BK404" s="340"/>
      <c r="BL404" s="340"/>
      <c r="BM404" s="340"/>
      <c r="BN404" s="340"/>
      <c r="BO404" s="340"/>
      <c r="BP404" s="340"/>
      <c r="BQ404" s="340"/>
      <c r="BR404" s="340"/>
      <c r="BS404" s="340"/>
      <c r="BT404" s="340"/>
      <c r="BU404" s="340"/>
      <c r="BV404" s="340"/>
      <c r="BW404" s="340"/>
      <c r="BX404" s="340"/>
      <c r="BY404" s="340"/>
      <c r="BZ404" s="341"/>
      <c r="CA404" s="341"/>
      <c r="CB404" s="341"/>
      <c r="CC404" s="341"/>
      <c r="CD404" s="341"/>
      <c r="CE404" s="341"/>
      <c r="CF404" s="341"/>
      <c r="CG404" s="341"/>
      <c r="CH404" s="341"/>
      <c r="CI404" s="341"/>
      <c r="CJ404" s="341"/>
      <c r="CK404" s="341"/>
      <c r="CL404" s="341"/>
      <c r="CM404" s="341"/>
      <c r="CN404" s="341"/>
      <c r="CO404" s="341"/>
      <c r="CP404" s="341"/>
      <c r="CQ404" s="341"/>
      <c r="CR404" s="341"/>
      <c r="CS404" s="341"/>
      <c r="CT404" s="341"/>
      <c r="CU404" s="341"/>
      <c r="CV404" s="341"/>
      <c r="CW404" s="341"/>
      <c r="CX404" s="341"/>
      <c r="CY404" s="341"/>
      <c r="CZ404" s="341"/>
    </row>
    <row r="405" s="345" customFormat="true" ht="25.15" customHeight="true" x14ac:dyDescent="0.2">
      <c r="B405" s="960"/>
      <c r="C405" s="1077" t="s">
        <v>359</v>
      </c>
      <c r="D405" s="1078"/>
      <c r="E405" s="699">
        <v>0.7894915475851656</v>
      </c>
      <c r="F405" s="612"/>
      <c r="G405" s="612"/>
      <c r="H405" s="1078" t="s">
        <v>360</v>
      </c>
      <c r="I405" s="1078"/>
      <c r="J405" s="700">
        <v>0.7653160375252307</v>
      </c>
      <c r="K405" s="612"/>
      <c r="L405" s="612"/>
      <c r="M405" s="1078" t="s">
        <v>358</v>
      </c>
      <c r="N405" s="1078"/>
      <c r="O405" s="701">
        <v>0.63773417653148756</v>
      </c>
      <c r="P405" s="612"/>
      <c r="Q405" s="612"/>
      <c r="Z405" s="338"/>
      <c r="AA405" s="338"/>
      <c r="AB405" s="338"/>
      <c r="AC405" s="338"/>
      <c r="AD405" s="338"/>
      <c r="AE405" s="338"/>
      <c r="AF405" s="338"/>
      <c r="AG405" s="338"/>
      <c r="AH405" s="338"/>
      <c r="AI405" s="338"/>
      <c r="AJ405" s="338"/>
      <c r="AK405" s="338"/>
      <c r="AL405" s="338"/>
      <c r="AM405" s="338"/>
      <c r="AN405" s="338"/>
      <c r="AO405" s="338"/>
      <c r="AP405" s="338"/>
      <c r="AQ405" s="338"/>
      <c r="AR405" s="338"/>
      <c r="AS405" s="338"/>
      <c r="AT405" s="338"/>
      <c r="AU405" s="338"/>
      <c r="AV405" s="338"/>
      <c r="AW405" s="338"/>
      <c r="AX405" s="338"/>
      <c r="AY405" s="338"/>
      <c r="AZ405" s="338"/>
      <c r="BA405" s="340"/>
      <c r="BB405" s="419"/>
      <c r="BC405" s="340"/>
      <c r="BD405" s="340"/>
      <c r="BE405" s="340"/>
      <c r="BF405" s="340"/>
      <c r="BG405" s="340"/>
      <c r="BH405" s="340"/>
      <c r="BI405" s="340"/>
      <c r="BJ405" s="340"/>
      <c r="BK405" s="340"/>
      <c r="BL405" s="340"/>
      <c r="BM405" s="340"/>
      <c r="BN405" s="340"/>
      <c r="BO405" s="340"/>
      <c r="BP405" s="340"/>
      <c r="BQ405" s="340"/>
      <c r="BR405" s="340"/>
      <c r="BS405" s="340"/>
      <c r="BT405" s="340"/>
      <c r="BU405" s="340"/>
      <c r="BV405" s="340"/>
      <c r="BW405" s="340"/>
      <c r="BX405" s="340"/>
      <c r="BY405" s="340"/>
      <c r="BZ405" s="341"/>
      <c r="CA405" s="341"/>
      <c r="CB405" s="341"/>
      <c r="CC405" s="341"/>
      <c r="CD405" s="341"/>
      <c r="CE405" s="341"/>
      <c r="CF405" s="341"/>
      <c r="CG405" s="341"/>
      <c r="CH405" s="341"/>
      <c r="CI405" s="341"/>
      <c r="CJ405" s="341"/>
      <c r="CK405" s="341"/>
      <c r="CL405" s="341"/>
      <c r="CM405" s="341"/>
      <c r="CN405" s="341"/>
      <c r="CO405" s="341"/>
      <c r="CP405" s="341"/>
      <c r="CQ405" s="341"/>
      <c r="CR405" s="341"/>
      <c r="CS405" s="341"/>
      <c r="CT405" s="341"/>
      <c r="CU405" s="341"/>
      <c r="CV405" s="341"/>
      <c r="CW405" s="341"/>
      <c r="CX405" s="341"/>
      <c r="CY405" s="341"/>
      <c r="CZ405" s="341"/>
    </row>
    <row r="406" s="345" customFormat="true" ht="25.15" customHeight="true" x14ac:dyDescent="0.2">
      <c r="B406" s="960"/>
      <c r="C406" s="1077" t="s">
        <v>361</v>
      </c>
      <c r="D406" s="1078"/>
      <c r="E406" s="699">
        <v>0.7723184789843246</v>
      </c>
      <c r="F406" s="612"/>
      <c r="G406" s="612"/>
      <c r="H406" s="1078" t="s">
        <v>362</v>
      </c>
      <c r="I406" s="1078"/>
      <c r="J406" s="700">
        <v>0.76025759624539146</v>
      </c>
      <c r="K406" s="612"/>
      <c r="L406" s="612"/>
      <c r="M406" s="1078" t="s">
        <v>363</v>
      </c>
      <c r="N406" s="1078"/>
      <c r="O406" s="701">
        <v>0.62990773339540362</v>
      </c>
      <c r="P406" s="612"/>
      <c r="Q406" s="612"/>
      <c r="Z406" s="338"/>
      <c r="AA406" s="338"/>
      <c r="AB406" s="338"/>
      <c r="AC406" s="338"/>
      <c r="AD406" s="338"/>
      <c r="AE406" s="338"/>
      <c r="AF406" s="338"/>
      <c r="AG406" s="338"/>
      <c r="AH406" s="338"/>
      <c r="AI406" s="338"/>
      <c r="AJ406" s="338"/>
      <c r="AK406" s="338"/>
      <c r="AL406" s="338"/>
      <c r="AM406" s="338"/>
      <c r="AN406" s="338"/>
      <c r="AO406" s="338"/>
      <c r="AP406" s="338"/>
      <c r="AQ406" s="338"/>
      <c r="AR406" s="338"/>
      <c r="AS406" s="338"/>
      <c r="AT406" s="338"/>
      <c r="AU406" s="338"/>
      <c r="AV406" s="338"/>
      <c r="AW406" s="338"/>
      <c r="AX406" s="338"/>
      <c r="AY406" s="338"/>
      <c r="AZ406" s="338"/>
      <c r="BA406" s="340"/>
      <c r="BB406" s="419"/>
      <c r="BC406" s="340"/>
      <c r="BD406" s="340"/>
      <c r="BE406" s="340"/>
      <c r="BF406" s="340"/>
      <c r="BG406" s="340"/>
      <c r="BH406" s="340"/>
      <c r="BI406" s="340"/>
      <c r="BJ406" s="340"/>
      <c r="BK406" s="340"/>
      <c r="BL406" s="340"/>
      <c r="BM406" s="340"/>
      <c r="BN406" s="340"/>
      <c r="BO406" s="340"/>
      <c r="BP406" s="340"/>
      <c r="BQ406" s="340"/>
      <c r="BR406" s="340"/>
      <c r="BS406" s="340"/>
      <c r="BT406" s="340"/>
      <c r="BU406" s="340"/>
      <c r="BV406" s="340"/>
      <c r="BW406" s="340"/>
      <c r="BX406" s="340"/>
      <c r="BY406" s="340"/>
      <c r="BZ406" s="341"/>
      <c r="CA406" s="341"/>
      <c r="CB406" s="341"/>
      <c r="CC406" s="341"/>
      <c r="CD406" s="341"/>
      <c r="CE406" s="341"/>
      <c r="CF406" s="341"/>
      <c r="CG406" s="341"/>
      <c r="CH406" s="341"/>
      <c r="CI406" s="341"/>
      <c r="CJ406" s="341"/>
      <c r="CK406" s="341"/>
      <c r="CL406" s="341"/>
      <c r="CM406" s="341"/>
      <c r="CN406" s="341"/>
      <c r="CO406" s="341"/>
      <c r="CP406" s="341"/>
      <c r="CQ406" s="341"/>
      <c r="CR406" s="341"/>
      <c r="CS406" s="341"/>
      <c r="CT406" s="341"/>
      <c r="CU406" s="341"/>
      <c r="CV406" s="341"/>
      <c r="CW406" s="341"/>
      <c r="CX406" s="341"/>
      <c r="CY406" s="341"/>
      <c r="CZ406" s="341"/>
    </row>
    <row r="407" s="345" customFormat="true" ht="25.15" customHeight="true" x14ac:dyDescent="0.2">
      <c r="B407" s="960"/>
      <c r="C407" s="1077" t="s">
        <v>362</v>
      </c>
      <c r="D407" s="1078"/>
      <c r="E407" s="699">
        <v>0.74552306776352417</v>
      </c>
      <c r="F407" s="612"/>
      <c r="G407" s="612"/>
      <c r="H407" s="1078" t="s">
        <v>364</v>
      </c>
      <c r="I407" s="1078"/>
      <c r="J407" s="700">
        <v>0.7037099044853462</v>
      </c>
      <c r="K407" s="612"/>
      <c r="L407" s="612"/>
      <c r="M407" s="1078" t="s">
        <v>362</v>
      </c>
      <c r="N407" s="1078"/>
      <c r="O407" s="701">
        <v>0.57768196205768085</v>
      </c>
      <c r="P407" s="612"/>
      <c r="Q407" s="612"/>
      <c r="Z407" s="338"/>
      <c r="AA407" s="338"/>
      <c r="AB407" s="338"/>
      <c r="AC407" s="338"/>
      <c r="AD407" s="338"/>
      <c r="AE407" s="338"/>
      <c r="AF407" s="338"/>
      <c r="AG407" s="338"/>
      <c r="AH407" s="338"/>
      <c r="AI407" s="338"/>
      <c r="AJ407" s="338"/>
      <c r="AK407" s="338"/>
      <c r="AL407" s="338"/>
      <c r="AM407" s="338"/>
      <c r="AN407" s="338"/>
      <c r="AO407" s="338"/>
      <c r="AP407" s="338"/>
      <c r="AQ407" s="338"/>
      <c r="AR407" s="338"/>
      <c r="AS407" s="338"/>
      <c r="AT407" s="338"/>
      <c r="AU407" s="338"/>
      <c r="AV407" s="338"/>
      <c r="AW407" s="338"/>
      <c r="AX407" s="338"/>
      <c r="AY407" s="338"/>
      <c r="AZ407" s="338"/>
      <c r="BA407" s="340"/>
      <c r="BB407" s="419"/>
      <c r="BC407" s="340"/>
      <c r="BD407" s="340"/>
      <c r="BE407" s="340"/>
      <c r="BF407" s="340"/>
      <c r="BG407" s="340"/>
      <c r="BH407" s="340"/>
      <c r="BI407" s="340"/>
      <c r="BJ407" s="340"/>
      <c r="BK407" s="340"/>
      <c r="BL407" s="340"/>
      <c r="BM407" s="340"/>
      <c r="BN407" s="340"/>
      <c r="BO407" s="340"/>
      <c r="BP407" s="340"/>
      <c r="BQ407" s="340"/>
      <c r="BR407" s="340"/>
      <c r="BS407" s="340"/>
      <c r="BT407" s="340"/>
      <c r="BU407" s="340"/>
      <c r="BV407" s="340"/>
      <c r="BW407" s="340"/>
      <c r="BX407" s="340"/>
      <c r="BY407" s="340"/>
      <c r="BZ407" s="341"/>
      <c r="CA407" s="341"/>
      <c r="CB407" s="341"/>
      <c r="CC407" s="341"/>
      <c r="CD407" s="341"/>
      <c r="CE407" s="341"/>
      <c r="CF407" s="341"/>
      <c r="CG407" s="341"/>
      <c r="CH407" s="341"/>
      <c r="CI407" s="341"/>
      <c r="CJ407" s="341"/>
      <c r="CK407" s="341"/>
      <c r="CL407" s="341"/>
      <c r="CM407" s="341"/>
      <c r="CN407" s="341"/>
      <c r="CO407" s="341"/>
      <c r="CP407" s="341"/>
      <c r="CQ407" s="341"/>
      <c r="CR407" s="341"/>
      <c r="CS407" s="341"/>
      <c r="CT407" s="341"/>
      <c r="CU407" s="341"/>
      <c r="CV407" s="341"/>
      <c r="CW407" s="341"/>
      <c r="CX407" s="341"/>
      <c r="CY407" s="341"/>
      <c r="CZ407" s="341"/>
    </row>
    <row r="408" s="345" customFormat="true" ht="25.15" customHeight="true" x14ac:dyDescent="0.2">
      <c r="B408" s="960"/>
      <c r="C408" s="1077" t="s">
        <v>364</v>
      </c>
      <c r="D408" s="1078"/>
      <c r="E408" s="699">
        <v>0.70656173841620762</v>
      </c>
      <c r="F408" s="612"/>
      <c r="G408" s="612"/>
      <c r="H408" s="1078" t="s">
        <v>363</v>
      </c>
      <c r="I408" s="1078"/>
      <c r="J408" s="700">
        <v>0.67765643799868414</v>
      </c>
      <c r="K408" s="612"/>
      <c r="L408" s="612"/>
      <c r="M408" s="1078" t="s">
        <v>361</v>
      </c>
      <c r="N408" s="1078"/>
      <c r="O408" s="701">
        <v>0.55340017065935432</v>
      </c>
      <c r="P408" s="612"/>
      <c r="Q408" s="612"/>
      <c r="Z408" s="338"/>
      <c r="AA408" s="338"/>
      <c r="AB408" s="338"/>
      <c r="AC408" s="338"/>
      <c r="AD408" s="338"/>
      <c r="AE408" s="338"/>
      <c r="AF408" s="338"/>
      <c r="AG408" s="338"/>
      <c r="AH408" s="338"/>
      <c r="AI408" s="338"/>
      <c r="AJ408" s="338"/>
      <c r="AK408" s="338"/>
      <c r="AL408" s="338"/>
      <c r="AM408" s="338"/>
      <c r="AN408" s="338"/>
      <c r="AO408" s="338"/>
      <c r="AP408" s="338"/>
      <c r="AQ408" s="338"/>
      <c r="AR408" s="338"/>
      <c r="AS408" s="338"/>
      <c r="AT408" s="338"/>
      <c r="AU408" s="338"/>
      <c r="AV408" s="338"/>
      <c r="AW408" s="338"/>
      <c r="AX408" s="338"/>
      <c r="AY408" s="338"/>
      <c r="AZ408" s="338"/>
      <c r="BA408" s="340"/>
      <c r="BB408" s="419"/>
      <c r="BC408" s="340"/>
      <c r="BD408" s="340"/>
      <c r="BE408" s="340"/>
      <c r="BF408" s="340"/>
      <c r="BG408" s="340"/>
      <c r="BH408" s="340"/>
      <c r="BI408" s="340"/>
      <c r="BJ408" s="340"/>
      <c r="BK408" s="340"/>
      <c r="BL408" s="340"/>
      <c r="BM408" s="340"/>
      <c r="BN408" s="340"/>
      <c r="BO408" s="340"/>
      <c r="BP408" s="340"/>
      <c r="BQ408" s="340"/>
      <c r="BR408" s="340"/>
      <c r="BS408" s="340"/>
      <c r="BT408" s="340"/>
      <c r="BU408" s="340"/>
      <c r="BV408" s="340"/>
      <c r="BW408" s="340"/>
      <c r="BX408" s="340"/>
      <c r="BY408" s="340"/>
      <c r="BZ408" s="341"/>
      <c r="CA408" s="341"/>
      <c r="CB408" s="341"/>
      <c r="CC408" s="341"/>
      <c r="CD408" s="341"/>
      <c r="CE408" s="341"/>
      <c r="CF408" s="341"/>
      <c r="CG408" s="341"/>
      <c r="CH408" s="341"/>
      <c r="CI408" s="341"/>
      <c r="CJ408" s="341"/>
      <c r="CK408" s="341"/>
      <c r="CL408" s="341"/>
      <c r="CM408" s="341"/>
      <c r="CN408" s="341"/>
      <c r="CO408" s="341"/>
      <c r="CP408" s="341"/>
      <c r="CQ408" s="341"/>
      <c r="CR408" s="341"/>
      <c r="CS408" s="341"/>
      <c r="CT408" s="341"/>
      <c r="CU408" s="341"/>
      <c r="CV408" s="341"/>
      <c r="CW408" s="341"/>
      <c r="CX408" s="341"/>
      <c r="CY408" s="341"/>
      <c r="CZ408" s="341"/>
    </row>
    <row r="409" s="345" customFormat="true" ht="25.15" customHeight="true" x14ac:dyDescent="0.2">
      <c r="B409" s="960"/>
      <c r="C409" s="1077" t="s">
        <v>363</v>
      </c>
      <c r="D409" s="1078"/>
      <c r="E409" s="699">
        <v>0.68376183518425482</v>
      </c>
      <c r="F409" s="612"/>
      <c r="G409" s="612"/>
      <c r="H409" s="1078" t="s">
        <v>361</v>
      </c>
      <c r="I409" s="1078"/>
      <c r="J409" s="700">
        <v>0.6670415735542411</v>
      </c>
      <c r="K409" s="612"/>
      <c r="L409" s="612"/>
      <c r="M409" s="1078" t="s">
        <v>364</v>
      </c>
      <c r="N409" s="1078"/>
      <c r="O409" s="701">
        <v>0.54598958818796461</v>
      </c>
      <c r="P409" s="612"/>
      <c r="Q409" s="612"/>
      <c r="Z409" s="338"/>
      <c r="AA409" s="338"/>
      <c r="AB409" s="338"/>
      <c r="AC409" s="338"/>
      <c r="AD409" s="338"/>
      <c r="AE409" s="338"/>
      <c r="AF409" s="338"/>
      <c r="AG409" s="338"/>
      <c r="AH409" s="338"/>
      <c r="AI409" s="338"/>
      <c r="AJ409" s="338"/>
      <c r="AK409" s="338"/>
      <c r="AL409" s="338"/>
      <c r="AM409" s="338"/>
      <c r="AN409" s="338"/>
      <c r="AO409" s="338"/>
      <c r="AP409" s="338"/>
      <c r="AQ409" s="338"/>
      <c r="AR409" s="338"/>
      <c r="AS409" s="338"/>
      <c r="AT409" s="338"/>
      <c r="AU409" s="338"/>
      <c r="AV409" s="338"/>
      <c r="AW409" s="338"/>
      <c r="AX409" s="338"/>
      <c r="AY409" s="338"/>
      <c r="AZ409" s="338"/>
      <c r="BA409" s="340"/>
      <c r="BB409" s="419"/>
      <c r="BC409" s="340"/>
      <c r="BD409" s="340"/>
      <c r="BE409" s="340"/>
      <c r="BF409" s="340"/>
      <c r="BG409" s="340"/>
      <c r="BH409" s="340"/>
      <c r="BI409" s="340"/>
      <c r="BJ409" s="340"/>
      <c r="BK409" s="340"/>
      <c r="BL409" s="340"/>
      <c r="BM409" s="340"/>
      <c r="BN409" s="340"/>
      <c r="BO409" s="340"/>
      <c r="BP409" s="340"/>
      <c r="BQ409" s="340"/>
      <c r="BR409" s="340"/>
      <c r="BS409" s="340"/>
      <c r="BT409" s="340"/>
      <c r="BU409" s="340"/>
      <c r="BV409" s="340"/>
      <c r="BW409" s="340"/>
      <c r="BX409" s="340"/>
      <c r="BY409" s="340"/>
      <c r="BZ409" s="341"/>
      <c r="CA409" s="341"/>
      <c r="CB409" s="341"/>
      <c r="CC409" s="341"/>
      <c r="CD409" s="341"/>
      <c r="CE409" s="341"/>
      <c r="CF409" s="341"/>
      <c r="CG409" s="341"/>
      <c r="CH409" s="341"/>
      <c r="CI409" s="341"/>
      <c r="CJ409" s="341"/>
      <c r="CK409" s="341"/>
      <c r="CL409" s="341"/>
      <c r="CM409" s="341"/>
      <c r="CN409" s="341"/>
      <c r="CO409" s="341"/>
      <c r="CP409" s="341"/>
      <c r="CQ409" s="341"/>
      <c r="CR409" s="341"/>
      <c r="CS409" s="341"/>
      <c r="CT409" s="341"/>
      <c r="CU409" s="341"/>
      <c r="CV409" s="341"/>
      <c r="CW409" s="341"/>
      <c r="CX409" s="341"/>
      <c r="CY409" s="341"/>
      <c r="CZ409" s="341"/>
    </row>
    <row r="410" s="345" customFormat="true" ht="25.15" customHeight="true" x14ac:dyDescent="0.2">
      <c r="B410" s="960"/>
      <c r="C410" s="1077" t="s">
        <v>365</v>
      </c>
      <c r="D410" s="1078"/>
      <c r="E410" s="699">
        <v>0.57620661801252993</v>
      </c>
      <c r="F410" s="612"/>
      <c r="G410" s="612"/>
      <c r="H410" s="1078" t="s">
        <v>365</v>
      </c>
      <c r="I410" s="1078"/>
      <c r="J410" s="700">
        <v>0.64401050001078441</v>
      </c>
      <c r="K410" s="612"/>
      <c r="L410" s="612"/>
      <c r="M410" s="1078" t="s">
        <v>366</v>
      </c>
      <c r="N410" s="1078"/>
      <c r="O410" s="701">
        <v>0.54160071966350398</v>
      </c>
      <c r="P410" s="612"/>
      <c r="Q410" s="612"/>
      <c r="Z410" s="338"/>
      <c r="AA410" s="338"/>
      <c r="AB410" s="338"/>
      <c r="AC410" s="338"/>
      <c r="AD410" s="338"/>
      <c r="AE410" s="338"/>
      <c r="AF410" s="338"/>
      <c r="AG410" s="338"/>
      <c r="AH410" s="338"/>
      <c r="AI410" s="338"/>
      <c r="AJ410" s="338"/>
      <c r="AK410" s="338"/>
      <c r="AL410" s="338"/>
      <c r="AM410" s="338"/>
      <c r="AN410" s="338"/>
      <c r="AO410" s="338"/>
      <c r="AP410" s="338"/>
      <c r="AQ410" s="338"/>
      <c r="AR410" s="338"/>
      <c r="AS410" s="338"/>
      <c r="AT410" s="338"/>
      <c r="AU410" s="338"/>
      <c r="AV410" s="338"/>
      <c r="AW410" s="338"/>
      <c r="AX410" s="338"/>
      <c r="AY410" s="338"/>
      <c r="AZ410" s="338"/>
      <c r="BA410" s="340"/>
      <c r="BB410" s="419"/>
      <c r="BC410" s="340"/>
      <c r="BD410" s="340"/>
      <c r="BE410" s="340"/>
      <c r="BF410" s="340"/>
      <c r="BG410" s="340"/>
      <c r="BH410" s="340"/>
      <c r="BI410" s="340"/>
      <c r="BJ410" s="340"/>
      <c r="BK410" s="340"/>
      <c r="BL410" s="340"/>
      <c r="BM410" s="340"/>
      <c r="BN410" s="340"/>
      <c r="BO410" s="340"/>
      <c r="BP410" s="340"/>
      <c r="BQ410" s="340"/>
      <c r="BR410" s="340"/>
      <c r="BS410" s="340"/>
      <c r="BT410" s="340"/>
      <c r="BU410" s="340"/>
      <c r="BV410" s="340"/>
      <c r="BW410" s="340"/>
      <c r="BX410" s="340"/>
      <c r="BY410" s="340"/>
      <c r="BZ410" s="341"/>
      <c r="CA410" s="341"/>
      <c r="CB410" s="341"/>
      <c r="CC410" s="341"/>
      <c r="CD410" s="341"/>
      <c r="CE410" s="341"/>
      <c r="CF410" s="341"/>
      <c r="CG410" s="341"/>
      <c r="CH410" s="341"/>
      <c r="CI410" s="341"/>
      <c r="CJ410" s="341"/>
      <c r="CK410" s="341"/>
      <c r="CL410" s="341"/>
      <c r="CM410" s="341"/>
      <c r="CN410" s="341"/>
      <c r="CO410" s="341"/>
      <c r="CP410" s="341"/>
      <c r="CQ410" s="341"/>
      <c r="CR410" s="341"/>
      <c r="CS410" s="341"/>
      <c r="CT410" s="341"/>
      <c r="CU410" s="341"/>
      <c r="CV410" s="341"/>
      <c r="CW410" s="341"/>
      <c r="CX410" s="341"/>
      <c r="CY410" s="341"/>
      <c r="CZ410" s="341"/>
    </row>
    <row r="411" s="345" customFormat="true" ht="25.15" customHeight="true" x14ac:dyDescent="0.2">
      <c r="B411" s="960"/>
      <c r="C411" s="1077" t="s">
        <v>367</v>
      </c>
      <c r="D411" s="1078"/>
      <c r="E411" s="699">
        <v>0.57405996067431442</v>
      </c>
      <c r="F411" s="612"/>
      <c r="G411" s="612"/>
      <c r="H411" s="1078" t="s">
        <v>367</v>
      </c>
      <c r="I411" s="1078"/>
      <c r="J411" s="700">
        <v>0.56853228491394814</v>
      </c>
      <c r="K411" s="612"/>
      <c r="L411" s="612"/>
      <c r="M411" s="1078" t="s">
        <v>368</v>
      </c>
      <c r="N411" s="1078"/>
      <c r="O411" s="701">
        <v>-0.53267954017511177</v>
      </c>
      <c r="P411" s="612"/>
      <c r="Q411" s="612"/>
      <c r="Z411" s="338"/>
      <c r="AA411" s="338"/>
      <c r="AB411" s="338"/>
      <c r="AC411" s="338"/>
      <c r="AD411" s="338"/>
      <c r="AE411" s="338"/>
      <c r="AF411" s="338"/>
      <c r="AG411" s="338"/>
      <c r="AH411" s="338"/>
      <c r="AI411" s="338"/>
      <c r="AJ411" s="338"/>
      <c r="AK411" s="338"/>
      <c r="AL411" s="338"/>
      <c r="AM411" s="338"/>
      <c r="AN411" s="338"/>
      <c r="AO411" s="338"/>
      <c r="AP411" s="338"/>
      <c r="AQ411" s="338"/>
      <c r="AR411" s="338"/>
      <c r="AS411" s="338"/>
      <c r="AT411" s="338"/>
      <c r="AU411" s="338"/>
      <c r="AV411" s="338"/>
      <c r="AW411" s="338"/>
      <c r="AX411" s="338"/>
      <c r="AY411" s="338"/>
      <c r="AZ411" s="338"/>
      <c r="BA411" s="340"/>
      <c r="BB411" s="419"/>
      <c r="BC411" s="340"/>
      <c r="BD411" s="340"/>
      <c r="BE411" s="340"/>
      <c r="BF411" s="340"/>
      <c r="BG411" s="340"/>
      <c r="BH411" s="340"/>
      <c r="BI411" s="340"/>
      <c r="BJ411" s="340"/>
      <c r="BK411" s="340"/>
      <c r="BL411" s="340"/>
      <c r="BM411" s="340"/>
      <c r="BN411" s="340"/>
      <c r="BO411" s="340"/>
      <c r="BP411" s="340"/>
      <c r="BQ411" s="340"/>
      <c r="BR411" s="340"/>
      <c r="BS411" s="340"/>
      <c r="BT411" s="340"/>
      <c r="BU411" s="340"/>
      <c r="BV411" s="340"/>
      <c r="BW411" s="340"/>
      <c r="BX411" s="340"/>
      <c r="BY411" s="340"/>
      <c r="BZ411" s="341"/>
      <c r="CA411" s="341"/>
      <c r="CB411" s="341"/>
      <c r="CC411" s="341"/>
      <c r="CD411" s="341"/>
      <c r="CE411" s="341"/>
      <c r="CF411" s="341"/>
      <c r="CG411" s="341"/>
      <c r="CH411" s="341"/>
      <c r="CI411" s="341"/>
      <c r="CJ411" s="341"/>
      <c r="CK411" s="341"/>
      <c r="CL411" s="341"/>
      <c r="CM411" s="341"/>
      <c r="CN411" s="341"/>
      <c r="CO411" s="341"/>
      <c r="CP411" s="341"/>
      <c r="CQ411" s="341"/>
      <c r="CR411" s="341"/>
      <c r="CS411" s="341"/>
      <c r="CT411" s="341"/>
      <c r="CU411" s="341"/>
      <c r="CV411" s="341"/>
      <c r="CW411" s="341"/>
      <c r="CX411" s="341"/>
      <c r="CY411" s="341"/>
      <c r="CZ411" s="341"/>
    </row>
    <row r="412" s="345" customFormat="true" ht="25.15" customHeight="true" x14ac:dyDescent="0.2">
      <c r="B412" s="960"/>
      <c r="C412" s="1077" t="s">
        <v>368</v>
      </c>
      <c r="D412" s="1078"/>
      <c r="E412" s="699">
        <v>-0.56104404090221638</v>
      </c>
      <c r="F412" s="612"/>
      <c r="G412" s="612"/>
      <c r="H412" s="1078" t="s">
        <v>369</v>
      </c>
      <c r="I412" s="1078"/>
      <c r="J412" s="700">
        <v>0.49423491771177358</v>
      </c>
      <c r="K412" s="612"/>
      <c r="L412" s="612"/>
      <c r="M412" s="1078" t="s">
        <v>370</v>
      </c>
      <c r="N412" s="1078"/>
      <c r="O412" s="701">
        <v>0.51865898282026646</v>
      </c>
      <c r="P412" s="612"/>
      <c r="Q412" s="612"/>
      <c r="Z412" s="338"/>
      <c r="AA412" s="338"/>
      <c r="AB412" s="338"/>
      <c r="AC412" s="338"/>
      <c r="AD412" s="338"/>
      <c r="AE412" s="338"/>
      <c r="AF412" s="338"/>
      <c r="AG412" s="338"/>
      <c r="AH412" s="338"/>
      <c r="AI412" s="338"/>
      <c r="AJ412" s="338"/>
      <c r="AK412" s="338"/>
      <c r="AL412" s="338"/>
      <c r="AM412" s="338"/>
      <c r="AN412" s="338"/>
      <c r="AO412" s="338"/>
      <c r="AP412" s="338"/>
      <c r="AQ412" s="338"/>
      <c r="AR412" s="338"/>
      <c r="AS412" s="338"/>
      <c r="AT412" s="338"/>
      <c r="AU412" s="338"/>
      <c r="AV412" s="338"/>
      <c r="AW412" s="338"/>
      <c r="AX412" s="338"/>
      <c r="AY412" s="338"/>
      <c r="AZ412" s="338"/>
      <c r="BA412" s="340"/>
      <c r="BB412" s="419"/>
      <c r="BC412" s="340"/>
      <c r="BD412" s="340"/>
      <c r="BE412" s="340"/>
      <c r="BF412" s="340"/>
      <c r="BG412" s="340"/>
      <c r="BH412" s="340"/>
      <c r="BI412" s="340"/>
      <c r="BJ412" s="340"/>
      <c r="BK412" s="340"/>
      <c r="BL412" s="340"/>
      <c r="BM412" s="340"/>
      <c r="BN412" s="340"/>
      <c r="BO412" s="340"/>
      <c r="BP412" s="340"/>
      <c r="BQ412" s="340"/>
      <c r="BR412" s="340"/>
      <c r="BS412" s="340"/>
      <c r="BT412" s="340"/>
      <c r="BU412" s="340"/>
      <c r="BV412" s="340"/>
      <c r="BW412" s="340"/>
      <c r="BX412" s="340"/>
      <c r="BY412" s="340"/>
      <c r="BZ412" s="341"/>
      <c r="CA412" s="341"/>
      <c r="CB412" s="341"/>
      <c r="CC412" s="341"/>
      <c r="CD412" s="341"/>
      <c r="CE412" s="341"/>
      <c r="CF412" s="341"/>
      <c r="CG412" s="341"/>
      <c r="CH412" s="341"/>
      <c r="CI412" s="341"/>
      <c r="CJ412" s="341"/>
      <c r="CK412" s="341"/>
      <c r="CL412" s="341"/>
      <c r="CM412" s="341"/>
      <c r="CN412" s="341"/>
      <c r="CO412" s="341"/>
      <c r="CP412" s="341"/>
      <c r="CQ412" s="341"/>
      <c r="CR412" s="341"/>
      <c r="CS412" s="341"/>
      <c r="CT412" s="341"/>
      <c r="CU412" s="341"/>
      <c r="CV412" s="341"/>
      <c r="CW412" s="341"/>
      <c r="CX412" s="341"/>
      <c r="CY412" s="341"/>
      <c r="CZ412" s="341"/>
    </row>
    <row r="413" s="345" customFormat="true" ht="25.15" customHeight="true" x14ac:dyDescent="0.2">
      <c r="B413" s="960"/>
      <c r="C413" s="1077" t="s">
        <v>371</v>
      </c>
      <c r="D413" s="1078"/>
      <c r="E413" s="699">
        <v>-0.52333013365123415</v>
      </c>
      <c r="F413" s="612"/>
      <c r="G413" s="612"/>
      <c r="H413" s="1078" t="s">
        <v>370</v>
      </c>
      <c r="I413" s="1078"/>
      <c r="J413" s="700">
        <v>0.48766874777373953</v>
      </c>
      <c r="K413" s="612"/>
      <c r="L413" s="612"/>
      <c r="M413" s="1078" t="s">
        <v>372</v>
      </c>
      <c r="N413" s="1078"/>
      <c r="O413" s="701">
        <v>0.50669628500537411</v>
      </c>
      <c r="P413" s="612"/>
      <c r="Q413" s="612"/>
      <c r="Z413" s="338"/>
      <c r="AA413" s="338"/>
      <c r="AB413" s="338"/>
      <c r="AC413" s="338"/>
      <c r="AD413" s="338"/>
      <c r="AE413" s="338"/>
      <c r="AF413" s="338"/>
      <c r="AG413" s="338"/>
      <c r="AH413" s="338"/>
      <c r="AI413" s="338"/>
      <c r="AJ413" s="338"/>
      <c r="AK413" s="338"/>
      <c r="AL413" s="338"/>
      <c r="AM413" s="338"/>
      <c r="AN413" s="338"/>
      <c r="AO413" s="338"/>
      <c r="AP413" s="338"/>
      <c r="AQ413" s="338"/>
      <c r="AR413" s="338"/>
      <c r="AS413" s="338"/>
      <c r="AT413" s="338"/>
      <c r="AU413" s="338"/>
      <c r="AV413" s="338"/>
      <c r="AW413" s="338"/>
      <c r="AX413" s="338"/>
      <c r="AY413" s="338"/>
      <c r="AZ413" s="338"/>
      <c r="BA413" s="340"/>
      <c r="BB413" s="419"/>
      <c r="BC413" s="340"/>
      <c r="BD413" s="340"/>
      <c r="BE413" s="340"/>
      <c r="BF413" s="340"/>
      <c r="BG413" s="340"/>
      <c r="BH413" s="340"/>
      <c r="BI413" s="340"/>
      <c r="BJ413" s="340"/>
      <c r="BK413" s="340"/>
      <c r="BL413" s="340"/>
      <c r="BM413" s="340"/>
      <c r="BN413" s="340"/>
      <c r="BO413" s="340"/>
      <c r="BP413" s="340"/>
      <c r="BQ413" s="340"/>
      <c r="BR413" s="340"/>
      <c r="BS413" s="340"/>
      <c r="BT413" s="340"/>
      <c r="BU413" s="340"/>
      <c r="BV413" s="340"/>
      <c r="BW413" s="340"/>
      <c r="BX413" s="340"/>
      <c r="BY413" s="340"/>
      <c r="BZ413" s="341"/>
      <c r="CA413" s="341"/>
      <c r="CB413" s="341"/>
      <c r="CC413" s="341"/>
      <c r="CD413" s="341"/>
      <c r="CE413" s="341"/>
      <c r="CF413" s="341"/>
      <c r="CG413" s="341"/>
      <c r="CH413" s="341"/>
      <c r="CI413" s="341"/>
      <c r="CJ413" s="341"/>
      <c r="CK413" s="341"/>
      <c r="CL413" s="341"/>
      <c r="CM413" s="341"/>
      <c r="CN413" s="341"/>
      <c r="CO413" s="341"/>
      <c r="CP413" s="341"/>
      <c r="CQ413" s="341"/>
      <c r="CR413" s="341"/>
      <c r="CS413" s="341"/>
      <c r="CT413" s="341"/>
      <c r="CU413" s="341"/>
      <c r="CV413" s="341"/>
      <c r="CW413" s="341"/>
      <c r="CX413" s="341"/>
      <c r="CY413" s="341"/>
      <c r="CZ413" s="341"/>
    </row>
    <row r="414" s="345" customFormat="true" ht="25.15" customHeight="true" x14ac:dyDescent="0.2">
      <c r="B414" s="960"/>
      <c r="C414" s="1077" t="s">
        <v>373</v>
      </c>
      <c r="D414" s="1078"/>
      <c r="E414" s="699">
        <v>-0.5096793796785497</v>
      </c>
      <c r="F414" s="612"/>
      <c r="G414" s="612"/>
      <c r="H414" s="1078" t="s">
        <v>374</v>
      </c>
      <c r="I414" s="1078"/>
      <c r="J414" s="700">
        <v>-0.43395335466554208</v>
      </c>
      <c r="K414" s="612"/>
      <c r="L414" s="612"/>
      <c r="M414" s="1078" t="s">
        <v>374</v>
      </c>
      <c r="N414" s="1078"/>
      <c r="O414" s="701">
        <v>0.44673972445224724</v>
      </c>
      <c r="P414" s="612"/>
      <c r="Q414" s="612"/>
      <c r="Z414" s="338"/>
      <c r="AA414" s="338"/>
      <c r="AB414" s="338"/>
      <c r="AC414" s="338"/>
      <c r="AD414" s="338"/>
      <c r="AE414" s="338"/>
      <c r="AF414" s="338"/>
      <c r="AG414" s="338"/>
      <c r="AH414" s="338"/>
      <c r="AI414" s="338"/>
      <c r="AJ414" s="338"/>
      <c r="AK414" s="338"/>
      <c r="AL414" s="338"/>
      <c r="AM414" s="338"/>
      <c r="AN414" s="338"/>
      <c r="AO414" s="338"/>
      <c r="AP414" s="338"/>
      <c r="AQ414" s="338"/>
      <c r="AR414" s="338"/>
      <c r="AS414" s="338"/>
      <c r="AT414" s="338"/>
      <c r="AU414" s="338"/>
      <c r="AV414" s="338"/>
      <c r="AW414" s="338"/>
      <c r="AX414" s="338"/>
      <c r="AY414" s="338"/>
      <c r="AZ414" s="338"/>
      <c r="BA414" s="340"/>
      <c r="BB414" s="419"/>
      <c r="BC414" s="340"/>
      <c r="BD414" s="340"/>
      <c r="BE414" s="340"/>
      <c r="BF414" s="340"/>
      <c r="BG414" s="340"/>
      <c r="BH414" s="340"/>
      <c r="BI414" s="340"/>
      <c r="BJ414" s="340"/>
      <c r="BK414" s="340"/>
      <c r="BL414" s="340"/>
      <c r="BM414" s="340"/>
      <c r="BN414" s="340"/>
      <c r="BO414" s="340"/>
      <c r="BP414" s="340"/>
      <c r="BQ414" s="340"/>
      <c r="BR414" s="340"/>
      <c r="BS414" s="340"/>
      <c r="BT414" s="340"/>
      <c r="BU414" s="340"/>
      <c r="BV414" s="340"/>
      <c r="BW414" s="340"/>
      <c r="BX414" s="340"/>
      <c r="BY414" s="340"/>
      <c r="BZ414" s="341"/>
      <c r="CA414" s="341"/>
      <c r="CB414" s="341"/>
      <c r="CC414" s="341"/>
      <c r="CD414" s="341"/>
      <c r="CE414" s="341"/>
      <c r="CF414" s="341"/>
      <c r="CG414" s="341"/>
      <c r="CH414" s="341"/>
      <c r="CI414" s="341"/>
      <c r="CJ414" s="341"/>
      <c r="CK414" s="341"/>
      <c r="CL414" s="341"/>
      <c r="CM414" s="341"/>
      <c r="CN414" s="341"/>
      <c r="CO414" s="341"/>
      <c r="CP414" s="341"/>
      <c r="CQ414" s="341"/>
      <c r="CR414" s="341"/>
      <c r="CS414" s="341"/>
      <c r="CT414" s="341"/>
      <c r="CU414" s="341"/>
      <c r="CV414" s="341"/>
      <c r="CW414" s="341"/>
      <c r="CX414" s="341"/>
      <c r="CY414" s="341"/>
      <c r="CZ414" s="341"/>
    </row>
    <row r="415" s="345" customFormat="true" ht="25.15" customHeight="true" x14ac:dyDescent="0.2">
      <c r="B415" s="960"/>
      <c r="C415" s="1077" t="s">
        <v>375</v>
      </c>
      <c r="D415" s="1078"/>
      <c r="E415" s="699">
        <v>-0.50275680342290263</v>
      </c>
      <c r="F415" s="612"/>
      <c r="G415" s="612"/>
      <c r="H415" s="1078" t="s">
        <v>376</v>
      </c>
      <c r="I415" s="1078"/>
      <c r="J415" s="700">
        <v>0.35272645511400275</v>
      </c>
      <c r="K415" s="612"/>
      <c r="L415" s="612"/>
      <c r="M415" s="1078" t="s">
        <v>369</v>
      </c>
      <c r="N415" s="1078"/>
      <c r="O415" s="701">
        <v>0.44357545725595054</v>
      </c>
      <c r="P415" s="612"/>
      <c r="Q415" s="612"/>
      <c r="Z415" s="338"/>
      <c r="AA415" s="338"/>
      <c r="AB415" s="338"/>
      <c r="AC415" s="338"/>
      <c r="AD415" s="338"/>
      <c r="AE415" s="338"/>
      <c r="AF415" s="338"/>
      <c r="AG415" s="338"/>
      <c r="AH415" s="338"/>
      <c r="AI415" s="338"/>
      <c r="AJ415" s="338"/>
      <c r="AK415" s="338"/>
      <c r="AL415" s="338"/>
      <c r="AM415" s="338"/>
      <c r="AN415" s="338"/>
      <c r="AO415" s="338"/>
      <c r="AP415" s="338"/>
      <c r="AQ415" s="338"/>
      <c r="AR415" s="338"/>
      <c r="AS415" s="338"/>
      <c r="AT415" s="338"/>
      <c r="AU415" s="338"/>
      <c r="AV415" s="338"/>
      <c r="AW415" s="338"/>
      <c r="AX415" s="338"/>
      <c r="AY415" s="338"/>
      <c r="AZ415" s="338"/>
      <c r="BA415" s="340"/>
      <c r="BB415" s="419"/>
      <c r="BC415" s="340"/>
      <c r="BD415" s="340"/>
      <c r="BE415" s="340"/>
      <c r="BF415" s="340"/>
      <c r="BG415" s="340"/>
      <c r="BH415" s="340"/>
      <c r="BI415" s="340"/>
      <c r="BJ415" s="340"/>
      <c r="BK415" s="340"/>
      <c r="BL415" s="340"/>
      <c r="BM415" s="340"/>
      <c r="BN415" s="340"/>
      <c r="BO415" s="340"/>
      <c r="BP415" s="340"/>
      <c r="BQ415" s="340"/>
      <c r="BR415" s="340"/>
      <c r="BS415" s="340"/>
      <c r="BT415" s="340"/>
      <c r="BU415" s="340"/>
      <c r="BV415" s="340"/>
      <c r="BW415" s="340"/>
      <c r="BX415" s="340"/>
      <c r="BY415" s="340"/>
      <c r="BZ415" s="341"/>
      <c r="CA415" s="341"/>
      <c r="CB415" s="341"/>
      <c r="CC415" s="341"/>
      <c r="CD415" s="341"/>
      <c r="CE415" s="341"/>
      <c r="CF415" s="341"/>
      <c r="CG415" s="341"/>
      <c r="CH415" s="341"/>
      <c r="CI415" s="341"/>
      <c r="CJ415" s="341"/>
      <c r="CK415" s="341"/>
      <c r="CL415" s="341"/>
      <c r="CM415" s="341"/>
      <c r="CN415" s="341"/>
      <c r="CO415" s="341"/>
      <c r="CP415" s="341"/>
      <c r="CQ415" s="341"/>
      <c r="CR415" s="341"/>
      <c r="CS415" s="341"/>
      <c r="CT415" s="341"/>
      <c r="CU415" s="341"/>
      <c r="CV415" s="341"/>
      <c r="CW415" s="341"/>
      <c r="CX415" s="341"/>
      <c r="CY415" s="341"/>
      <c r="CZ415" s="341"/>
    </row>
    <row r="416" s="345" customFormat="true" ht="25.15" customHeight="true" x14ac:dyDescent="0.2">
      <c r="B416" s="960"/>
      <c r="C416" s="1077" t="s">
        <v>377</v>
      </c>
      <c r="D416" s="1078"/>
      <c r="E416" s="699">
        <v>0.47804746896024675</v>
      </c>
      <c r="F416" s="612"/>
      <c r="G416" s="612"/>
      <c r="H416" s="1078" t="s">
        <v>378</v>
      </c>
      <c r="I416" s="1078"/>
      <c r="J416" s="700">
        <v>0.31677020020601065</v>
      </c>
      <c r="K416" s="612"/>
      <c r="L416" s="612"/>
      <c r="M416" s="1078" t="s">
        <v>375</v>
      </c>
      <c r="N416" s="1078"/>
      <c r="O416" s="701">
        <v>-0.44071048883714792</v>
      </c>
      <c r="P416" s="612"/>
      <c r="Q416" s="612"/>
      <c r="Z416" s="338"/>
      <c r="AA416" s="338"/>
      <c r="AB416" s="338"/>
      <c r="AC416" s="338"/>
      <c r="AD416" s="338"/>
      <c r="AE416" s="338"/>
      <c r="AF416" s="338"/>
      <c r="AG416" s="338"/>
      <c r="AH416" s="338"/>
      <c r="AI416" s="338"/>
      <c r="AJ416" s="338"/>
      <c r="AK416" s="338"/>
      <c r="AL416" s="338"/>
      <c r="AM416" s="338"/>
      <c r="AN416" s="338"/>
      <c r="AO416" s="338"/>
      <c r="AP416" s="338"/>
      <c r="AQ416" s="338"/>
      <c r="AR416" s="338"/>
      <c r="AS416" s="338"/>
      <c r="AT416" s="338"/>
      <c r="AU416" s="338"/>
      <c r="AV416" s="338"/>
      <c r="AW416" s="338"/>
      <c r="AX416" s="338"/>
      <c r="AY416" s="338"/>
      <c r="AZ416" s="338"/>
      <c r="BA416" s="340"/>
      <c r="BB416" s="419"/>
      <c r="BC416" s="340"/>
      <c r="BD416" s="340"/>
      <c r="BE416" s="340"/>
      <c r="BF416" s="340"/>
      <c r="BG416" s="340"/>
      <c r="BH416" s="340"/>
      <c r="BI416" s="340"/>
      <c r="BJ416" s="340"/>
      <c r="BK416" s="340"/>
      <c r="BL416" s="340"/>
      <c r="BM416" s="340"/>
      <c r="BN416" s="340"/>
      <c r="BO416" s="340"/>
      <c r="BP416" s="340"/>
      <c r="BQ416" s="340"/>
      <c r="BR416" s="340"/>
      <c r="BS416" s="340"/>
      <c r="BT416" s="340"/>
      <c r="BU416" s="340"/>
      <c r="BV416" s="340"/>
      <c r="BW416" s="340"/>
      <c r="BX416" s="340"/>
      <c r="BY416" s="340"/>
      <c r="BZ416" s="341"/>
      <c r="CA416" s="341"/>
      <c r="CB416" s="341"/>
      <c r="CC416" s="341"/>
      <c r="CD416" s="341"/>
      <c r="CE416" s="341"/>
      <c r="CF416" s="341"/>
      <c r="CG416" s="341"/>
      <c r="CH416" s="341"/>
      <c r="CI416" s="341"/>
      <c r="CJ416" s="341"/>
      <c r="CK416" s="341"/>
      <c r="CL416" s="341"/>
      <c r="CM416" s="341"/>
      <c r="CN416" s="341"/>
      <c r="CO416" s="341"/>
      <c r="CP416" s="341"/>
      <c r="CQ416" s="341"/>
      <c r="CR416" s="341"/>
      <c r="CS416" s="341"/>
      <c r="CT416" s="341"/>
      <c r="CU416" s="341"/>
      <c r="CV416" s="341"/>
      <c r="CW416" s="341"/>
      <c r="CX416" s="341"/>
      <c r="CY416" s="341"/>
      <c r="CZ416" s="341"/>
    </row>
    <row r="417" s="345" customFormat="true" ht="25.15" customHeight="true" x14ac:dyDescent="0.2">
      <c r="B417" s="960"/>
      <c r="C417" s="1077" t="s">
        <v>370</v>
      </c>
      <c r="D417" s="1078"/>
      <c r="E417" s="699">
        <v>0.45107384870501904</v>
      </c>
      <c r="F417" s="612"/>
      <c r="G417" s="612"/>
      <c r="H417" s="1078" t="s">
        <v>373</v>
      </c>
      <c r="I417" s="1078"/>
      <c r="J417" s="700">
        <v>-0.30247511018655787</v>
      </c>
      <c r="K417" s="612"/>
      <c r="L417" s="612"/>
      <c r="M417" s="1078" t="s">
        <v>379</v>
      </c>
      <c r="N417" s="1078"/>
      <c r="O417" s="701">
        <v>0.43735912948738015</v>
      </c>
      <c r="P417" s="612"/>
      <c r="Q417" s="612"/>
      <c r="Z417" s="338"/>
      <c r="AA417" s="338"/>
      <c r="AB417" s="338"/>
      <c r="AC417" s="338"/>
      <c r="AD417" s="338"/>
      <c r="AE417" s="338"/>
      <c r="AF417" s="338"/>
      <c r="AG417" s="338"/>
      <c r="AH417" s="338"/>
      <c r="AI417" s="338"/>
      <c r="AJ417" s="338"/>
      <c r="AK417" s="338"/>
      <c r="AL417" s="338"/>
      <c r="AM417" s="338"/>
      <c r="AN417" s="338"/>
      <c r="AO417" s="338"/>
      <c r="AP417" s="338"/>
      <c r="AQ417" s="338"/>
      <c r="AR417" s="338"/>
      <c r="AS417" s="338"/>
      <c r="AT417" s="338"/>
      <c r="AU417" s="338"/>
      <c r="AV417" s="338"/>
      <c r="AW417" s="338"/>
      <c r="AX417" s="338"/>
      <c r="AY417" s="338"/>
      <c r="AZ417" s="338"/>
      <c r="BA417" s="340"/>
      <c r="BB417" s="419"/>
      <c r="BC417" s="340"/>
      <c r="BD417" s="340"/>
      <c r="BE417" s="340"/>
      <c r="BF417" s="340"/>
      <c r="BG417" s="340"/>
      <c r="BH417" s="340"/>
      <c r="BI417" s="340"/>
      <c r="BJ417" s="340"/>
      <c r="BK417" s="340"/>
      <c r="BL417" s="340"/>
      <c r="BM417" s="340"/>
      <c r="BN417" s="340"/>
      <c r="BO417" s="340"/>
      <c r="BP417" s="340"/>
      <c r="BQ417" s="340"/>
      <c r="BR417" s="340"/>
      <c r="BS417" s="340"/>
      <c r="BT417" s="340"/>
      <c r="BU417" s="340"/>
      <c r="BV417" s="340"/>
      <c r="BW417" s="340"/>
      <c r="BX417" s="340"/>
      <c r="BY417" s="340"/>
      <c r="BZ417" s="341"/>
      <c r="CA417" s="341"/>
      <c r="CB417" s="341"/>
      <c r="CC417" s="341"/>
      <c r="CD417" s="341"/>
      <c r="CE417" s="341"/>
      <c r="CF417" s="341"/>
      <c r="CG417" s="341"/>
      <c r="CH417" s="341"/>
      <c r="CI417" s="341"/>
      <c r="CJ417" s="341"/>
      <c r="CK417" s="341"/>
      <c r="CL417" s="341"/>
      <c r="CM417" s="341"/>
      <c r="CN417" s="341"/>
      <c r="CO417" s="341"/>
      <c r="CP417" s="341"/>
      <c r="CQ417" s="341"/>
      <c r="CR417" s="341"/>
      <c r="CS417" s="341"/>
      <c r="CT417" s="341"/>
      <c r="CU417" s="341"/>
      <c r="CV417" s="341"/>
      <c r="CW417" s="341"/>
      <c r="CX417" s="341"/>
      <c r="CY417" s="341"/>
      <c r="CZ417" s="341"/>
    </row>
    <row r="418" s="345" customFormat="true" ht="25.15" customHeight="true" x14ac:dyDescent="0.2">
      <c r="B418" s="960"/>
      <c r="C418" s="1077" t="s">
        <v>369</v>
      </c>
      <c r="D418" s="1078"/>
      <c r="E418" s="699">
        <v>0.44586875689567262</v>
      </c>
      <c r="F418" s="612"/>
      <c r="G418" s="612"/>
      <c r="H418" s="1078" t="s">
        <v>380</v>
      </c>
      <c r="I418" s="1078"/>
      <c r="J418" s="700">
        <v>0.28718485730963417</v>
      </c>
      <c r="K418" s="612"/>
      <c r="L418" s="612"/>
      <c r="M418" s="1078" t="s">
        <v>373</v>
      </c>
      <c r="N418" s="1078"/>
      <c r="O418" s="701">
        <v>-0.42702489241061597</v>
      </c>
      <c r="P418" s="612"/>
      <c r="Q418" s="612"/>
      <c r="Z418" s="338"/>
      <c r="AA418" s="338"/>
      <c r="AB418" s="338"/>
      <c r="AC418" s="338"/>
      <c r="AD418" s="338"/>
      <c r="AE418" s="338"/>
      <c r="AF418" s="338"/>
      <c r="AG418" s="338"/>
      <c r="AH418" s="338"/>
      <c r="AI418" s="338"/>
      <c r="AJ418" s="338"/>
      <c r="AK418" s="338"/>
      <c r="AL418" s="338"/>
      <c r="AM418" s="338"/>
      <c r="AN418" s="338"/>
      <c r="AO418" s="338"/>
      <c r="AP418" s="338"/>
      <c r="AQ418" s="338"/>
      <c r="AR418" s="338"/>
      <c r="AS418" s="338"/>
      <c r="AT418" s="338"/>
      <c r="AU418" s="338"/>
      <c r="AV418" s="338"/>
      <c r="AW418" s="338"/>
      <c r="AX418" s="338"/>
      <c r="AY418" s="338"/>
      <c r="AZ418" s="338"/>
      <c r="BA418" s="340"/>
      <c r="BB418" s="419"/>
      <c r="BC418" s="340"/>
      <c r="BD418" s="340"/>
      <c r="BE418" s="340"/>
      <c r="BF418" s="340"/>
      <c r="BG418" s="340"/>
      <c r="BH418" s="340"/>
      <c r="BI418" s="340"/>
      <c r="BJ418" s="340"/>
      <c r="BK418" s="340"/>
      <c r="BL418" s="340"/>
      <c r="BM418" s="340"/>
      <c r="BN418" s="340"/>
      <c r="BO418" s="340"/>
      <c r="BP418" s="340"/>
      <c r="BQ418" s="340"/>
      <c r="BR418" s="340"/>
      <c r="BS418" s="340"/>
      <c r="BT418" s="340"/>
      <c r="BU418" s="340"/>
      <c r="BV418" s="340"/>
      <c r="BW418" s="340"/>
      <c r="BX418" s="340"/>
      <c r="BY418" s="340"/>
      <c r="BZ418" s="341"/>
      <c r="CA418" s="341"/>
      <c r="CB418" s="341"/>
      <c r="CC418" s="341"/>
      <c r="CD418" s="341"/>
      <c r="CE418" s="341"/>
      <c r="CF418" s="341"/>
      <c r="CG418" s="341"/>
      <c r="CH418" s="341"/>
      <c r="CI418" s="341"/>
      <c r="CJ418" s="341"/>
      <c r="CK418" s="341"/>
      <c r="CL418" s="341"/>
      <c r="CM418" s="341"/>
      <c r="CN418" s="341"/>
      <c r="CO418" s="341"/>
      <c r="CP418" s="341"/>
      <c r="CQ418" s="341"/>
      <c r="CR418" s="341"/>
      <c r="CS418" s="341"/>
      <c r="CT418" s="341"/>
      <c r="CU418" s="341"/>
      <c r="CV418" s="341"/>
      <c r="CW418" s="341"/>
      <c r="CX418" s="341"/>
      <c r="CY418" s="341"/>
      <c r="CZ418" s="341"/>
    </row>
    <row r="419" s="345" customFormat="true" ht="25.15" customHeight="true" x14ac:dyDescent="0.2">
      <c r="B419" s="960"/>
      <c r="C419" s="1077" t="s">
        <v>379</v>
      </c>
      <c r="D419" s="1078"/>
      <c r="E419" s="699">
        <v>0.39154555003363156</v>
      </c>
      <c r="F419" s="612"/>
      <c r="G419" s="612"/>
      <c r="H419" s="1078" t="s">
        <v>377</v>
      </c>
      <c r="I419" s="1078"/>
      <c r="J419" s="700">
        <v>0.28496681129489176</v>
      </c>
      <c r="K419" s="612"/>
      <c r="L419" s="612"/>
      <c r="M419" s="1078" t="s">
        <v>367</v>
      </c>
      <c r="N419" s="1078"/>
      <c r="O419" s="701">
        <v>0.42278783237334283</v>
      </c>
      <c r="P419" s="612"/>
      <c r="Q419" s="612"/>
      <c r="Z419" s="338"/>
      <c r="AA419" s="338"/>
      <c r="AB419" s="338"/>
      <c r="AC419" s="338"/>
      <c r="AD419" s="338"/>
      <c r="AE419" s="338"/>
      <c r="AF419" s="338"/>
      <c r="AG419" s="338"/>
      <c r="AH419" s="338"/>
      <c r="AI419" s="338"/>
      <c r="AJ419" s="338"/>
      <c r="AK419" s="338"/>
      <c r="AL419" s="338"/>
      <c r="AM419" s="338"/>
      <c r="AN419" s="338"/>
      <c r="AO419" s="338"/>
      <c r="AP419" s="338"/>
      <c r="AQ419" s="338"/>
      <c r="AR419" s="338"/>
      <c r="AS419" s="338"/>
      <c r="AT419" s="338"/>
      <c r="AU419" s="338"/>
      <c r="AV419" s="338"/>
      <c r="AW419" s="338"/>
      <c r="AX419" s="338"/>
      <c r="AY419" s="338"/>
      <c r="AZ419" s="338"/>
      <c r="BA419" s="340"/>
      <c r="BB419" s="419"/>
      <c r="BC419" s="340"/>
      <c r="BD419" s="340"/>
      <c r="BE419" s="340"/>
      <c r="BF419" s="340"/>
      <c r="BG419" s="340"/>
      <c r="BH419" s="340"/>
      <c r="BI419" s="340"/>
      <c r="BJ419" s="340"/>
      <c r="BK419" s="340"/>
      <c r="BL419" s="340"/>
      <c r="BM419" s="340"/>
      <c r="BN419" s="340"/>
      <c r="BO419" s="340"/>
      <c r="BP419" s="340"/>
      <c r="BQ419" s="340"/>
      <c r="BR419" s="340"/>
      <c r="BS419" s="340"/>
      <c r="BT419" s="340"/>
      <c r="BU419" s="340"/>
      <c r="BV419" s="340"/>
      <c r="BW419" s="340"/>
      <c r="BX419" s="340"/>
      <c r="BY419" s="340"/>
      <c r="BZ419" s="341"/>
      <c r="CA419" s="341"/>
      <c r="CB419" s="341"/>
      <c r="CC419" s="341"/>
      <c r="CD419" s="341"/>
      <c r="CE419" s="341"/>
      <c r="CF419" s="341"/>
      <c r="CG419" s="341"/>
      <c r="CH419" s="341"/>
      <c r="CI419" s="341"/>
      <c r="CJ419" s="341"/>
      <c r="CK419" s="341"/>
      <c r="CL419" s="341"/>
      <c r="CM419" s="341"/>
      <c r="CN419" s="341"/>
      <c r="CO419" s="341"/>
      <c r="CP419" s="341"/>
      <c r="CQ419" s="341"/>
      <c r="CR419" s="341"/>
      <c r="CS419" s="341"/>
      <c r="CT419" s="341"/>
      <c r="CU419" s="341"/>
      <c r="CV419" s="341"/>
      <c r="CW419" s="341"/>
      <c r="CX419" s="341"/>
      <c r="CY419" s="341"/>
      <c r="CZ419" s="341"/>
    </row>
    <row r="420" s="345" customFormat="true" ht="25.15" customHeight="true" x14ac:dyDescent="0.2">
      <c r="B420" s="960"/>
      <c r="C420" s="1077" t="s">
        <v>381</v>
      </c>
      <c r="D420" s="1078"/>
      <c r="E420" s="699">
        <v>0.31422194721044416</v>
      </c>
      <c r="F420" s="612"/>
      <c r="G420" s="612"/>
      <c r="H420" s="1078" t="s">
        <v>372</v>
      </c>
      <c r="I420" s="1078"/>
      <c r="J420" s="700">
        <v>0.27801882405198247</v>
      </c>
      <c r="K420" s="612"/>
      <c r="L420" s="612"/>
      <c r="M420" s="1078" t="s">
        <v>382</v>
      </c>
      <c r="N420" s="1078"/>
      <c r="O420" s="701">
        <v>0.36027666845439171</v>
      </c>
      <c r="P420" s="612"/>
      <c r="Q420" s="612"/>
      <c r="Z420" s="338"/>
      <c r="AA420" s="338"/>
      <c r="AB420" s="338"/>
      <c r="AC420" s="338"/>
      <c r="AD420" s="338"/>
      <c r="AE420" s="338"/>
      <c r="AF420" s="338"/>
      <c r="AG420" s="338"/>
      <c r="AH420" s="338"/>
      <c r="AI420" s="338"/>
      <c r="AJ420" s="338"/>
      <c r="AK420" s="338"/>
      <c r="AL420" s="338"/>
      <c r="AM420" s="338"/>
      <c r="AN420" s="338"/>
      <c r="AO420" s="338"/>
      <c r="AP420" s="338"/>
      <c r="AQ420" s="338"/>
      <c r="AR420" s="338"/>
      <c r="AS420" s="338"/>
      <c r="AT420" s="338"/>
      <c r="AU420" s="338"/>
      <c r="AV420" s="338"/>
      <c r="AW420" s="338"/>
      <c r="AX420" s="338"/>
      <c r="AY420" s="338"/>
      <c r="AZ420" s="338"/>
      <c r="BA420" s="340"/>
      <c r="BB420" s="419"/>
      <c r="BC420" s="340"/>
      <c r="BD420" s="340"/>
      <c r="BE420" s="340"/>
      <c r="BF420" s="340"/>
      <c r="BG420" s="340"/>
      <c r="BH420" s="340"/>
      <c r="BI420" s="340"/>
      <c r="BJ420" s="340"/>
      <c r="BK420" s="340"/>
      <c r="BL420" s="340"/>
      <c r="BM420" s="340"/>
      <c r="BN420" s="340"/>
      <c r="BO420" s="340"/>
      <c r="BP420" s="340"/>
      <c r="BQ420" s="340"/>
      <c r="BR420" s="340"/>
      <c r="BS420" s="340"/>
      <c r="BT420" s="340"/>
      <c r="BU420" s="340"/>
      <c r="BV420" s="340"/>
      <c r="BW420" s="340"/>
      <c r="BX420" s="340"/>
      <c r="BY420" s="340"/>
      <c r="BZ420" s="341"/>
      <c r="CA420" s="341"/>
      <c r="CB420" s="341"/>
      <c r="CC420" s="341"/>
      <c r="CD420" s="341"/>
      <c r="CE420" s="341"/>
      <c r="CF420" s="341"/>
      <c r="CG420" s="341"/>
      <c r="CH420" s="341"/>
      <c r="CI420" s="341"/>
      <c r="CJ420" s="341"/>
      <c r="CK420" s="341"/>
      <c r="CL420" s="341"/>
      <c r="CM420" s="341"/>
      <c r="CN420" s="341"/>
      <c r="CO420" s="341"/>
      <c r="CP420" s="341"/>
      <c r="CQ420" s="341"/>
      <c r="CR420" s="341"/>
      <c r="CS420" s="341"/>
      <c r="CT420" s="341"/>
      <c r="CU420" s="341"/>
      <c r="CV420" s="341"/>
      <c r="CW420" s="341"/>
      <c r="CX420" s="341"/>
      <c r="CY420" s="341"/>
      <c r="CZ420" s="341"/>
    </row>
    <row r="421" s="345" customFormat="true" ht="25.15" customHeight="true" x14ac:dyDescent="0.2">
      <c r="B421" s="960"/>
      <c r="C421" s="1077" t="s">
        <v>372</v>
      </c>
      <c r="D421" s="1078"/>
      <c r="E421" s="699">
        <v>0.27321360967561087</v>
      </c>
      <c r="F421" s="612"/>
      <c r="G421" s="612"/>
      <c r="H421" s="1078" t="s">
        <v>383</v>
      </c>
      <c r="I421" s="1078"/>
      <c r="J421" s="700">
        <v>0.26837676683240036</v>
      </c>
      <c r="K421" s="612"/>
      <c r="L421" s="612"/>
      <c r="M421" s="1078" t="s">
        <v>381</v>
      </c>
      <c r="N421" s="1078"/>
      <c r="O421" s="701">
        <v>0.35778313959129721</v>
      </c>
      <c r="P421" s="612"/>
      <c r="Q421" s="612"/>
      <c r="Z421" s="338"/>
      <c r="AA421" s="338"/>
      <c r="AB421" s="338"/>
      <c r="AC421" s="338"/>
      <c r="AD421" s="338"/>
      <c r="AE421" s="338"/>
      <c r="AF421" s="338"/>
      <c r="AG421" s="338"/>
      <c r="AH421" s="338"/>
      <c r="AI421" s="338"/>
      <c r="AJ421" s="338"/>
      <c r="AK421" s="338"/>
      <c r="AL421" s="338"/>
      <c r="AM421" s="338"/>
      <c r="AN421" s="338"/>
      <c r="AO421" s="338"/>
      <c r="AP421" s="338"/>
      <c r="AQ421" s="338"/>
      <c r="AR421" s="338"/>
      <c r="AS421" s="338"/>
      <c r="AT421" s="338"/>
      <c r="AU421" s="338"/>
      <c r="AV421" s="338"/>
      <c r="AW421" s="338"/>
      <c r="AX421" s="338"/>
      <c r="AY421" s="338"/>
      <c r="AZ421" s="338"/>
      <c r="BA421" s="340"/>
      <c r="BB421" s="419"/>
      <c r="BC421" s="340"/>
      <c r="BD421" s="340"/>
      <c r="BE421" s="340"/>
      <c r="BF421" s="340"/>
      <c r="BG421" s="340"/>
      <c r="BH421" s="340"/>
      <c r="BI421" s="340"/>
      <c r="BJ421" s="340"/>
      <c r="BK421" s="340"/>
      <c r="BL421" s="340"/>
      <c r="BM421" s="340"/>
      <c r="BN421" s="340"/>
      <c r="BO421" s="340"/>
      <c r="BP421" s="340"/>
      <c r="BQ421" s="340"/>
      <c r="BR421" s="340"/>
      <c r="BS421" s="340"/>
      <c r="BT421" s="340"/>
      <c r="BU421" s="340"/>
      <c r="BV421" s="340"/>
      <c r="BW421" s="340"/>
      <c r="BX421" s="340"/>
      <c r="BY421" s="340"/>
      <c r="BZ421" s="341"/>
      <c r="CA421" s="341"/>
      <c r="CB421" s="341"/>
      <c r="CC421" s="341"/>
      <c r="CD421" s="341"/>
      <c r="CE421" s="341"/>
      <c r="CF421" s="341"/>
      <c r="CG421" s="341"/>
      <c r="CH421" s="341"/>
      <c r="CI421" s="341"/>
      <c r="CJ421" s="341"/>
      <c r="CK421" s="341"/>
      <c r="CL421" s="341"/>
      <c r="CM421" s="341"/>
      <c r="CN421" s="341"/>
      <c r="CO421" s="341"/>
      <c r="CP421" s="341"/>
      <c r="CQ421" s="341"/>
      <c r="CR421" s="341"/>
      <c r="CS421" s="341"/>
      <c r="CT421" s="341"/>
      <c r="CU421" s="341"/>
      <c r="CV421" s="341"/>
      <c r="CW421" s="341"/>
      <c r="CX421" s="341"/>
      <c r="CY421" s="341"/>
      <c r="CZ421" s="341"/>
    </row>
    <row r="422" s="345" customFormat="true" ht="25.15" customHeight="true" x14ac:dyDescent="0.2">
      <c r="B422" s="960"/>
      <c r="C422" s="1077" t="s">
        <v>378</v>
      </c>
      <c r="D422" s="1078"/>
      <c r="E422" s="699">
        <v>0.27057704888354478</v>
      </c>
      <c r="F422" s="612"/>
      <c r="G422" s="612"/>
      <c r="H422" s="1078" t="s">
        <v>381</v>
      </c>
      <c r="I422" s="1078"/>
      <c r="J422" s="700">
        <v>0.25856566965636629</v>
      </c>
      <c r="K422" s="612"/>
      <c r="L422" s="612"/>
      <c r="M422" s="1078" t="s">
        <v>365</v>
      </c>
      <c r="N422" s="1078"/>
      <c r="O422" s="701">
        <v>0.3529685503125754</v>
      </c>
      <c r="P422" s="612"/>
      <c r="Q422" s="612"/>
      <c r="Z422" s="338"/>
      <c r="AA422" s="338"/>
      <c r="AB422" s="338"/>
      <c r="AC422" s="338"/>
      <c r="AD422" s="338"/>
      <c r="AE422" s="338"/>
      <c r="AF422" s="338"/>
      <c r="AG422" s="338"/>
      <c r="AH422" s="338"/>
      <c r="AI422" s="338"/>
      <c r="AJ422" s="338"/>
      <c r="AK422" s="338"/>
      <c r="AL422" s="338"/>
      <c r="AM422" s="338"/>
      <c r="AN422" s="338"/>
      <c r="AO422" s="338"/>
      <c r="AP422" s="338"/>
      <c r="AQ422" s="338"/>
      <c r="AR422" s="338"/>
      <c r="AS422" s="338"/>
      <c r="AT422" s="338"/>
      <c r="AU422" s="338"/>
      <c r="AV422" s="338"/>
      <c r="AW422" s="338"/>
      <c r="AX422" s="338"/>
      <c r="AY422" s="338"/>
      <c r="AZ422" s="338"/>
      <c r="BA422" s="340"/>
      <c r="BB422" s="419"/>
      <c r="BC422" s="340"/>
      <c r="BD422" s="340"/>
      <c r="BE422" s="340"/>
      <c r="BF422" s="340"/>
      <c r="BG422" s="340"/>
      <c r="BH422" s="340"/>
      <c r="BI422" s="340"/>
      <c r="BJ422" s="340"/>
      <c r="BK422" s="340"/>
      <c r="BL422" s="340"/>
      <c r="BM422" s="340"/>
      <c r="BN422" s="340"/>
      <c r="BO422" s="340"/>
      <c r="BP422" s="340"/>
      <c r="BQ422" s="340"/>
      <c r="BR422" s="340"/>
      <c r="BS422" s="340"/>
      <c r="BT422" s="340"/>
      <c r="BU422" s="340"/>
      <c r="BV422" s="340"/>
      <c r="BW422" s="340"/>
      <c r="BX422" s="340"/>
      <c r="BY422" s="340"/>
      <c r="BZ422" s="341"/>
      <c r="CA422" s="341"/>
      <c r="CB422" s="341"/>
      <c r="CC422" s="341"/>
      <c r="CD422" s="341"/>
      <c r="CE422" s="341"/>
      <c r="CF422" s="341"/>
      <c r="CG422" s="341"/>
      <c r="CH422" s="341"/>
      <c r="CI422" s="341"/>
      <c r="CJ422" s="341"/>
      <c r="CK422" s="341"/>
      <c r="CL422" s="341"/>
      <c r="CM422" s="341"/>
      <c r="CN422" s="341"/>
      <c r="CO422" s="341"/>
      <c r="CP422" s="341"/>
      <c r="CQ422" s="341"/>
      <c r="CR422" s="341"/>
      <c r="CS422" s="341"/>
      <c r="CT422" s="341"/>
      <c r="CU422" s="341"/>
      <c r="CV422" s="341"/>
      <c r="CW422" s="341"/>
      <c r="CX422" s="341"/>
      <c r="CY422" s="341"/>
      <c r="CZ422" s="341"/>
    </row>
    <row r="423" s="345" customFormat="true" ht="25.15" customHeight="true" x14ac:dyDescent="0.2">
      <c r="B423" s="960"/>
      <c r="C423" s="1077" t="s">
        <v>382</v>
      </c>
      <c r="D423" s="1078"/>
      <c r="E423" s="699">
        <v>-0.25403054359253585</v>
      </c>
      <c r="F423" s="612"/>
      <c r="G423" s="612"/>
      <c r="H423" s="1078" t="s">
        <v>368</v>
      </c>
      <c r="I423" s="1078"/>
      <c r="J423" s="700">
        <v>-0.23674338438813136</v>
      </c>
      <c r="K423" s="612"/>
      <c r="L423" s="612"/>
      <c r="M423" s="1078" t="s">
        <v>376</v>
      </c>
      <c r="N423" s="1078"/>
      <c r="O423" s="701">
        <v>0.34031624168382313</v>
      </c>
      <c r="P423" s="612"/>
      <c r="Q423" s="612"/>
      <c r="Z423" s="338"/>
      <c r="AA423" s="338"/>
      <c r="AB423" s="338"/>
      <c r="AC423" s="338"/>
      <c r="AD423" s="338"/>
      <c r="AE423" s="338"/>
      <c r="AF423" s="338"/>
      <c r="AG423" s="338"/>
      <c r="AH423" s="338"/>
      <c r="AI423" s="338"/>
      <c r="AJ423" s="338"/>
      <c r="AK423" s="338"/>
      <c r="AL423" s="338"/>
      <c r="AM423" s="338"/>
      <c r="AN423" s="338"/>
      <c r="AO423" s="338"/>
      <c r="AP423" s="338"/>
      <c r="AQ423" s="338"/>
      <c r="AR423" s="338"/>
      <c r="AS423" s="338"/>
      <c r="AT423" s="338"/>
      <c r="AU423" s="338"/>
      <c r="AV423" s="338"/>
      <c r="AW423" s="338"/>
      <c r="AX423" s="338"/>
      <c r="AY423" s="338"/>
      <c r="AZ423" s="338"/>
      <c r="BA423" s="340"/>
      <c r="BB423" s="419"/>
      <c r="BC423" s="340"/>
      <c r="BD423" s="340"/>
      <c r="BE423" s="340"/>
      <c r="BF423" s="340"/>
      <c r="BG423" s="340"/>
      <c r="BH423" s="340"/>
      <c r="BI423" s="340"/>
      <c r="BJ423" s="340"/>
      <c r="BK423" s="340"/>
      <c r="BL423" s="340"/>
      <c r="BM423" s="340"/>
      <c r="BN423" s="340"/>
      <c r="BO423" s="340"/>
      <c r="BP423" s="340"/>
      <c r="BQ423" s="340"/>
      <c r="BR423" s="340"/>
      <c r="BS423" s="340"/>
      <c r="BT423" s="340"/>
      <c r="BU423" s="340"/>
      <c r="BV423" s="340"/>
      <c r="BW423" s="340"/>
      <c r="BX423" s="340"/>
      <c r="BY423" s="340"/>
      <c r="BZ423" s="341"/>
      <c r="CA423" s="341"/>
      <c r="CB423" s="341"/>
      <c r="CC423" s="341"/>
      <c r="CD423" s="341"/>
      <c r="CE423" s="341"/>
      <c r="CF423" s="341"/>
      <c r="CG423" s="341"/>
      <c r="CH423" s="341"/>
      <c r="CI423" s="341"/>
      <c r="CJ423" s="341"/>
      <c r="CK423" s="341"/>
      <c r="CL423" s="341"/>
      <c r="CM423" s="341"/>
      <c r="CN423" s="341"/>
      <c r="CO423" s="341"/>
      <c r="CP423" s="341"/>
      <c r="CQ423" s="341"/>
      <c r="CR423" s="341"/>
      <c r="CS423" s="341"/>
      <c r="CT423" s="341"/>
      <c r="CU423" s="341"/>
      <c r="CV423" s="341"/>
      <c r="CW423" s="341"/>
      <c r="CX423" s="341"/>
      <c r="CY423" s="341"/>
      <c r="CZ423" s="341"/>
    </row>
    <row r="424" s="345" customFormat="true" ht="25.15" customHeight="true" x14ac:dyDescent="0.2">
      <c r="B424" s="960"/>
      <c r="C424" s="1077" t="s">
        <v>384</v>
      </c>
      <c r="D424" s="1078"/>
      <c r="E424" s="699">
        <v>-0.24908753463902528</v>
      </c>
      <c r="F424" s="612"/>
      <c r="G424" s="612"/>
      <c r="H424" s="1078" t="s">
        <v>371</v>
      </c>
      <c r="I424" s="1078"/>
      <c r="J424" s="700">
        <v>-0.20813911952412867</v>
      </c>
      <c r="K424" s="612"/>
      <c r="L424" s="612"/>
      <c r="M424" s="1078" t="s">
        <v>385</v>
      </c>
      <c r="N424" s="1078"/>
      <c r="O424" s="701">
        <v>0.29930311698823325</v>
      </c>
      <c r="P424" s="612"/>
      <c r="Q424" s="612"/>
      <c r="Z424" s="338"/>
      <c r="AA424" s="338"/>
      <c r="AB424" s="338"/>
      <c r="AC424" s="338"/>
      <c r="AD424" s="338"/>
      <c r="AE424" s="338"/>
      <c r="AF424" s="338"/>
      <c r="AG424" s="338"/>
      <c r="AH424" s="338"/>
      <c r="AI424" s="338"/>
      <c r="AJ424" s="338"/>
      <c r="AK424" s="338"/>
      <c r="AL424" s="338"/>
      <c r="AM424" s="338"/>
      <c r="AN424" s="338"/>
      <c r="AO424" s="338"/>
      <c r="AP424" s="338"/>
      <c r="AQ424" s="338"/>
      <c r="AR424" s="338"/>
      <c r="AS424" s="338"/>
      <c r="AT424" s="338"/>
      <c r="AU424" s="338"/>
      <c r="AV424" s="338"/>
      <c r="AW424" s="338"/>
      <c r="AX424" s="338"/>
      <c r="AY424" s="338"/>
      <c r="AZ424" s="338"/>
      <c r="BA424" s="340"/>
      <c r="BB424" s="419"/>
      <c r="BC424" s="340"/>
      <c r="BD424" s="340"/>
      <c r="BE424" s="340"/>
      <c r="BF424" s="340"/>
      <c r="BG424" s="340"/>
      <c r="BH424" s="340"/>
      <c r="BI424" s="340"/>
      <c r="BJ424" s="340"/>
      <c r="BK424" s="340"/>
      <c r="BL424" s="340"/>
      <c r="BM424" s="340"/>
      <c r="BN424" s="340"/>
      <c r="BO424" s="340"/>
      <c r="BP424" s="340"/>
      <c r="BQ424" s="340"/>
      <c r="BR424" s="340"/>
      <c r="BS424" s="340"/>
      <c r="BT424" s="340"/>
      <c r="BU424" s="340"/>
      <c r="BV424" s="340"/>
      <c r="BW424" s="340"/>
      <c r="BX424" s="340"/>
      <c r="BY424" s="340"/>
      <c r="BZ424" s="341"/>
      <c r="CA424" s="341"/>
      <c r="CB424" s="341"/>
      <c r="CC424" s="341"/>
      <c r="CD424" s="341"/>
      <c r="CE424" s="341"/>
      <c r="CF424" s="341"/>
      <c r="CG424" s="341"/>
      <c r="CH424" s="341"/>
      <c r="CI424" s="341"/>
      <c r="CJ424" s="341"/>
      <c r="CK424" s="341"/>
      <c r="CL424" s="341"/>
      <c r="CM424" s="341"/>
      <c r="CN424" s="341"/>
      <c r="CO424" s="341"/>
      <c r="CP424" s="341"/>
      <c r="CQ424" s="341"/>
      <c r="CR424" s="341"/>
      <c r="CS424" s="341"/>
      <c r="CT424" s="341"/>
      <c r="CU424" s="341"/>
      <c r="CV424" s="341"/>
      <c r="CW424" s="341"/>
      <c r="CX424" s="341"/>
      <c r="CY424" s="341"/>
      <c r="CZ424" s="341"/>
    </row>
    <row r="425" s="345" customFormat="true" ht="25.15" customHeight="true" x14ac:dyDescent="0.2">
      <c r="B425" s="960"/>
      <c r="C425" s="1077" t="s">
        <v>376</v>
      </c>
      <c r="D425" s="1078"/>
      <c r="E425" s="699">
        <v>0.24339796424204077</v>
      </c>
      <c r="F425" s="612"/>
      <c r="G425" s="612"/>
      <c r="H425" s="1078" t="s">
        <v>386</v>
      </c>
      <c r="I425" s="1078"/>
      <c r="J425" s="700">
        <v>-0.20736451357877714</v>
      </c>
      <c r="K425" s="612"/>
      <c r="L425" s="612"/>
      <c r="M425" s="1078" t="s">
        <v>380</v>
      </c>
      <c r="N425" s="1078"/>
      <c r="O425" s="701">
        <v>0.27086009626473051</v>
      </c>
      <c r="P425" s="612"/>
      <c r="Q425" s="612"/>
      <c r="Z425" s="338"/>
      <c r="AA425" s="338"/>
      <c r="AB425" s="338"/>
      <c r="AC425" s="338"/>
      <c r="AD425" s="338"/>
      <c r="AE425" s="338"/>
      <c r="AF425" s="338"/>
      <c r="AG425" s="338"/>
      <c r="AH425" s="338"/>
      <c r="AI425" s="338"/>
      <c r="AJ425" s="338"/>
      <c r="AK425" s="338"/>
      <c r="AL425" s="338"/>
      <c r="AM425" s="338"/>
      <c r="AN425" s="338"/>
      <c r="AO425" s="338"/>
      <c r="AP425" s="338"/>
      <c r="AQ425" s="338"/>
      <c r="AR425" s="338"/>
      <c r="AS425" s="338"/>
      <c r="AT425" s="338"/>
      <c r="AU425" s="338"/>
      <c r="AV425" s="338"/>
      <c r="AW425" s="338"/>
      <c r="AX425" s="338"/>
      <c r="AY425" s="338"/>
      <c r="AZ425" s="338"/>
      <c r="BA425" s="340"/>
      <c r="BB425" s="419"/>
      <c r="BC425" s="340"/>
      <c r="BD425" s="340"/>
      <c r="BE425" s="340"/>
      <c r="BF425" s="340"/>
      <c r="BG425" s="340"/>
      <c r="BH425" s="340"/>
      <c r="BI425" s="340"/>
      <c r="BJ425" s="340"/>
      <c r="BK425" s="340"/>
      <c r="BL425" s="340"/>
      <c r="BM425" s="340"/>
      <c r="BN425" s="340"/>
      <c r="BO425" s="340"/>
      <c r="BP425" s="340"/>
      <c r="BQ425" s="340"/>
      <c r="BR425" s="340"/>
      <c r="BS425" s="340"/>
      <c r="BT425" s="340"/>
      <c r="BU425" s="340"/>
      <c r="BV425" s="340"/>
      <c r="BW425" s="340"/>
      <c r="BX425" s="340"/>
      <c r="BY425" s="340"/>
      <c r="BZ425" s="341"/>
      <c r="CA425" s="341"/>
      <c r="CB425" s="341"/>
      <c r="CC425" s="341"/>
      <c r="CD425" s="341"/>
      <c r="CE425" s="341"/>
      <c r="CF425" s="341"/>
      <c r="CG425" s="341"/>
      <c r="CH425" s="341"/>
      <c r="CI425" s="341"/>
      <c r="CJ425" s="341"/>
      <c r="CK425" s="341"/>
      <c r="CL425" s="341"/>
      <c r="CM425" s="341"/>
      <c r="CN425" s="341"/>
      <c r="CO425" s="341"/>
      <c r="CP425" s="341"/>
      <c r="CQ425" s="341"/>
      <c r="CR425" s="341"/>
      <c r="CS425" s="341"/>
      <c r="CT425" s="341"/>
      <c r="CU425" s="341"/>
      <c r="CV425" s="341"/>
      <c r="CW425" s="341"/>
      <c r="CX425" s="341"/>
      <c r="CY425" s="341"/>
      <c r="CZ425" s="341"/>
    </row>
    <row r="426" s="345" customFormat="true" ht="25.15" customHeight="true" x14ac:dyDescent="0.2">
      <c r="B426" s="960"/>
      <c r="C426" s="1077" t="s">
        <v>387</v>
      </c>
      <c r="D426" s="1078"/>
      <c r="E426" s="699">
        <v>-0.24098779338075682</v>
      </c>
      <c r="F426" s="612"/>
      <c r="G426" s="612"/>
      <c r="H426" s="1078" t="s">
        <v>379</v>
      </c>
      <c r="I426" s="1078"/>
      <c r="J426" s="700">
        <v>-0.20704215123121383</v>
      </c>
      <c r="K426" s="612"/>
      <c r="L426" s="612"/>
      <c r="M426" s="1078" t="s">
        <v>331</v>
      </c>
      <c r="N426" s="1078"/>
      <c r="O426" s="701">
        <v>0.26933094876559599</v>
      </c>
      <c r="P426" s="612"/>
      <c r="Q426" s="612"/>
      <c r="Z426" s="338"/>
      <c r="AA426" s="338"/>
      <c r="AB426" s="338"/>
      <c r="AC426" s="338"/>
      <c r="AD426" s="338"/>
      <c r="AE426" s="338"/>
      <c r="AF426" s="338"/>
      <c r="AG426" s="338"/>
      <c r="AH426" s="338"/>
      <c r="AI426" s="338"/>
      <c r="AJ426" s="338"/>
      <c r="AK426" s="338"/>
      <c r="AL426" s="338"/>
      <c r="AM426" s="338"/>
      <c r="AN426" s="338"/>
      <c r="AO426" s="338"/>
      <c r="AP426" s="338"/>
      <c r="AQ426" s="338"/>
      <c r="AR426" s="338"/>
      <c r="AS426" s="338"/>
      <c r="AT426" s="338"/>
      <c r="AU426" s="338"/>
      <c r="AV426" s="338"/>
      <c r="AW426" s="338"/>
      <c r="AX426" s="338"/>
      <c r="AY426" s="338"/>
      <c r="AZ426" s="338"/>
      <c r="BA426" s="340"/>
      <c r="BB426" s="419"/>
      <c r="BC426" s="340"/>
      <c r="BD426" s="340"/>
      <c r="BE426" s="340"/>
      <c r="BF426" s="340"/>
      <c r="BG426" s="340"/>
      <c r="BH426" s="340"/>
      <c r="BI426" s="340"/>
      <c r="BJ426" s="340"/>
      <c r="BK426" s="340"/>
      <c r="BL426" s="340"/>
      <c r="BM426" s="340"/>
      <c r="BN426" s="340"/>
      <c r="BO426" s="340"/>
      <c r="BP426" s="340"/>
      <c r="BQ426" s="340"/>
      <c r="BR426" s="340"/>
      <c r="BS426" s="340"/>
      <c r="BT426" s="340"/>
      <c r="BU426" s="340"/>
      <c r="BV426" s="340"/>
      <c r="BW426" s="340"/>
      <c r="BX426" s="340"/>
      <c r="BY426" s="340"/>
      <c r="BZ426" s="341"/>
      <c r="CA426" s="341"/>
      <c r="CB426" s="341"/>
      <c r="CC426" s="341"/>
      <c r="CD426" s="341"/>
      <c r="CE426" s="341"/>
      <c r="CF426" s="341"/>
      <c r="CG426" s="341"/>
      <c r="CH426" s="341"/>
      <c r="CI426" s="341"/>
      <c r="CJ426" s="341"/>
      <c r="CK426" s="341"/>
      <c r="CL426" s="341"/>
      <c r="CM426" s="341"/>
      <c r="CN426" s="341"/>
      <c r="CO426" s="341"/>
      <c r="CP426" s="341"/>
      <c r="CQ426" s="341"/>
      <c r="CR426" s="341"/>
      <c r="CS426" s="341"/>
      <c r="CT426" s="341"/>
      <c r="CU426" s="341"/>
      <c r="CV426" s="341"/>
      <c r="CW426" s="341"/>
      <c r="CX426" s="341"/>
      <c r="CY426" s="341"/>
      <c r="CZ426" s="341"/>
    </row>
    <row r="427" s="345" customFormat="true" ht="25.15" customHeight="true" x14ac:dyDescent="0.2">
      <c r="B427" s="960"/>
      <c r="C427" s="1077" t="s">
        <v>383</v>
      </c>
      <c r="D427" s="1078"/>
      <c r="E427" s="699">
        <v>0.23437141249957841</v>
      </c>
      <c r="F427" s="612"/>
      <c r="G427" s="612"/>
      <c r="H427" s="1078" t="s">
        <v>388</v>
      </c>
      <c r="I427" s="1078"/>
      <c r="J427" s="700">
        <v>-0.19481267115514553</v>
      </c>
      <c r="K427" s="612"/>
      <c r="L427" s="612"/>
      <c r="M427" s="1078" t="s">
        <v>299</v>
      </c>
      <c r="N427" s="1078"/>
      <c r="O427" s="701">
        <v>-0.25462768189550877</v>
      </c>
      <c r="P427" s="612"/>
      <c r="Q427" s="612"/>
      <c r="Z427" s="338"/>
      <c r="AA427" s="338"/>
      <c r="AB427" s="338"/>
      <c r="AC427" s="338"/>
      <c r="AD427" s="338"/>
      <c r="AE427" s="338"/>
      <c r="AF427" s="338"/>
      <c r="AG427" s="338"/>
      <c r="AH427" s="338"/>
      <c r="AI427" s="338"/>
      <c r="AJ427" s="338"/>
      <c r="AK427" s="338"/>
      <c r="AL427" s="338"/>
      <c r="AM427" s="338"/>
      <c r="AN427" s="338"/>
      <c r="AO427" s="338"/>
      <c r="AP427" s="338"/>
      <c r="AQ427" s="338"/>
      <c r="AR427" s="338"/>
      <c r="AS427" s="338"/>
      <c r="AT427" s="338"/>
      <c r="AU427" s="338"/>
      <c r="AV427" s="338"/>
      <c r="AW427" s="338"/>
      <c r="AX427" s="338"/>
      <c r="AY427" s="338"/>
      <c r="AZ427" s="338"/>
      <c r="BA427" s="340"/>
      <c r="BB427" s="419"/>
      <c r="BC427" s="340"/>
      <c r="BD427" s="340"/>
      <c r="BE427" s="340"/>
      <c r="BF427" s="340"/>
      <c r="BG427" s="340"/>
      <c r="BH427" s="340"/>
      <c r="BI427" s="340"/>
      <c r="BJ427" s="340"/>
      <c r="BK427" s="340"/>
      <c r="BL427" s="340"/>
      <c r="BM427" s="340"/>
      <c r="BN427" s="340"/>
      <c r="BO427" s="340"/>
      <c r="BP427" s="340"/>
      <c r="BQ427" s="340"/>
      <c r="BR427" s="340"/>
      <c r="BS427" s="340"/>
      <c r="BT427" s="340"/>
      <c r="BU427" s="340"/>
      <c r="BV427" s="340"/>
      <c r="BW427" s="340"/>
      <c r="BX427" s="340"/>
      <c r="BY427" s="340"/>
      <c r="BZ427" s="341"/>
      <c r="CA427" s="341"/>
      <c r="CB427" s="341"/>
      <c r="CC427" s="341"/>
      <c r="CD427" s="341"/>
      <c r="CE427" s="341"/>
      <c r="CF427" s="341"/>
      <c r="CG427" s="341"/>
      <c r="CH427" s="341"/>
      <c r="CI427" s="341"/>
      <c r="CJ427" s="341"/>
      <c r="CK427" s="341"/>
      <c r="CL427" s="341"/>
      <c r="CM427" s="341"/>
      <c r="CN427" s="341"/>
      <c r="CO427" s="341"/>
      <c r="CP427" s="341"/>
      <c r="CQ427" s="341"/>
      <c r="CR427" s="341"/>
      <c r="CS427" s="341"/>
      <c r="CT427" s="341"/>
      <c r="CU427" s="341"/>
      <c r="CV427" s="341"/>
      <c r="CW427" s="341"/>
      <c r="CX427" s="341"/>
      <c r="CY427" s="341"/>
      <c r="CZ427" s="341"/>
    </row>
    <row r="428" s="345" customFormat="true" ht="25.15" customHeight="true" x14ac:dyDescent="0.2">
      <c r="B428" s="960"/>
      <c r="C428" s="1077" t="s">
        <v>389</v>
      </c>
      <c r="D428" s="1078"/>
      <c r="E428" s="699">
        <v>0.20358017595085229</v>
      </c>
      <c r="F428" s="612"/>
      <c r="G428" s="612"/>
      <c r="H428" s="1078" t="s">
        <v>389</v>
      </c>
      <c r="I428" s="1078"/>
      <c r="J428" s="700">
        <v>0.18512991018713962</v>
      </c>
      <c r="K428" s="612"/>
      <c r="L428" s="612"/>
      <c r="M428" s="1078" t="s">
        <v>322</v>
      </c>
      <c r="N428" s="1078"/>
      <c r="O428" s="701">
        <v>0.24595272900398338</v>
      </c>
      <c r="P428" s="612"/>
      <c r="Q428" s="612"/>
      <c r="Z428" s="338"/>
      <c r="AA428" s="338"/>
      <c r="AB428" s="338"/>
      <c r="AC428" s="338"/>
      <c r="AD428" s="338"/>
      <c r="AE428" s="338"/>
      <c r="AF428" s="338"/>
      <c r="AG428" s="338"/>
      <c r="AH428" s="338"/>
      <c r="AI428" s="338"/>
      <c r="AJ428" s="338"/>
      <c r="AK428" s="338"/>
      <c r="AL428" s="338"/>
      <c r="AM428" s="338"/>
      <c r="AN428" s="338"/>
      <c r="AO428" s="338"/>
      <c r="AP428" s="338"/>
      <c r="AQ428" s="338"/>
      <c r="AR428" s="338"/>
      <c r="AS428" s="338"/>
      <c r="AT428" s="338"/>
      <c r="AU428" s="338"/>
      <c r="AV428" s="338"/>
      <c r="AW428" s="338"/>
      <c r="AX428" s="338"/>
      <c r="AY428" s="338"/>
      <c r="AZ428" s="338"/>
      <c r="BA428" s="340"/>
      <c r="BB428" s="419"/>
      <c r="BC428" s="340"/>
      <c r="BD428" s="340"/>
      <c r="BE428" s="340"/>
      <c r="BF428" s="340"/>
      <c r="BG428" s="340"/>
      <c r="BH428" s="340"/>
      <c r="BI428" s="340"/>
      <c r="BJ428" s="340"/>
      <c r="BK428" s="340"/>
      <c r="BL428" s="340"/>
      <c r="BM428" s="340"/>
      <c r="BN428" s="340"/>
      <c r="BO428" s="340"/>
      <c r="BP428" s="340"/>
      <c r="BQ428" s="340"/>
      <c r="BR428" s="340"/>
      <c r="BS428" s="340"/>
      <c r="BT428" s="340"/>
      <c r="BU428" s="340"/>
      <c r="BV428" s="340"/>
      <c r="BW428" s="340"/>
      <c r="BX428" s="340"/>
      <c r="BY428" s="340"/>
      <c r="BZ428" s="341"/>
      <c r="CA428" s="341"/>
      <c r="CB428" s="341"/>
      <c r="CC428" s="341"/>
      <c r="CD428" s="341"/>
      <c r="CE428" s="341"/>
      <c r="CF428" s="341"/>
      <c r="CG428" s="341"/>
      <c r="CH428" s="341"/>
      <c r="CI428" s="341"/>
      <c r="CJ428" s="341"/>
      <c r="CK428" s="341"/>
      <c r="CL428" s="341"/>
      <c r="CM428" s="341"/>
      <c r="CN428" s="341"/>
      <c r="CO428" s="341"/>
      <c r="CP428" s="341"/>
      <c r="CQ428" s="341"/>
      <c r="CR428" s="341"/>
      <c r="CS428" s="341"/>
      <c r="CT428" s="341"/>
      <c r="CU428" s="341"/>
      <c r="CV428" s="341"/>
      <c r="CW428" s="341"/>
      <c r="CX428" s="341"/>
      <c r="CY428" s="341"/>
      <c r="CZ428" s="341"/>
    </row>
    <row r="429" s="345" customFormat="true" ht="25.15" customHeight="true" x14ac:dyDescent="0.2">
      <c r="B429" s="960"/>
      <c r="C429" s="1077" t="s">
        <v>390</v>
      </c>
      <c r="D429" s="1078"/>
      <c r="E429" s="699">
        <v>-0.19493562936033931</v>
      </c>
      <c r="F429" s="612"/>
      <c r="G429" s="612"/>
      <c r="H429" s="1078" t="s">
        <v>384</v>
      </c>
      <c r="I429" s="1078"/>
      <c r="J429" s="700">
        <v>-0.17834073820946031</v>
      </c>
      <c r="K429" s="612"/>
      <c r="L429" s="612"/>
      <c r="M429" s="1078" t="s">
        <v>391</v>
      </c>
      <c r="N429" s="1078"/>
      <c r="O429" s="701">
        <v>0.22982799623533584</v>
      </c>
      <c r="P429" s="612"/>
      <c r="Q429" s="612"/>
      <c r="Z429" s="338"/>
      <c r="AA429" s="338"/>
      <c r="AB429" s="338"/>
      <c r="AC429" s="338"/>
      <c r="AD429" s="338"/>
      <c r="AE429" s="338"/>
      <c r="AF429" s="338"/>
      <c r="AG429" s="338"/>
      <c r="AH429" s="338"/>
      <c r="AI429" s="338"/>
      <c r="AJ429" s="338"/>
      <c r="AK429" s="338"/>
      <c r="AL429" s="338"/>
      <c r="AM429" s="338"/>
      <c r="AN429" s="338"/>
      <c r="AO429" s="338"/>
      <c r="AP429" s="338"/>
      <c r="AQ429" s="338"/>
      <c r="AR429" s="338"/>
      <c r="AS429" s="338"/>
      <c r="AT429" s="338"/>
      <c r="AU429" s="338"/>
      <c r="AV429" s="338"/>
      <c r="AW429" s="338"/>
      <c r="AX429" s="338"/>
      <c r="AY429" s="338"/>
      <c r="AZ429" s="338"/>
      <c r="BA429" s="340"/>
      <c r="BB429" s="419"/>
      <c r="BC429" s="340"/>
      <c r="BD429" s="340"/>
      <c r="BE429" s="340"/>
      <c r="BF429" s="340"/>
      <c r="BG429" s="340"/>
      <c r="BH429" s="340"/>
      <c r="BI429" s="340"/>
      <c r="BJ429" s="340"/>
      <c r="BK429" s="340"/>
      <c r="BL429" s="340"/>
      <c r="BM429" s="340"/>
      <c r="BN429" s="340"/>
      <c r="BO429" s="340"/>
      <c r="BP429" s="340"/>
      <c r="BQ429" s="340"/>
      <c r="BR429" s="340"/>
      <c r="BS429" s="340"/>
      <c r="BT429" s="340"/>
      <c r="BU429" s="340"/>
      <c r="BV429" s="340"/>
      <c r="BW429" s="340"/>
      <c r="BX429" s="340"/>
      <c r="BY429" s="340"/>
      <c r="BZ429" s="341"/>
      <c r="CA429" s="341"/>
      <c r="CB429" s="341"/>
      <c r="CC429" s="341"/>
      <c r="CD429" s="341"/>
      <c r="CE429" s="341"/>
      <c r="CF429" s="341"/>
      <c r="CG429" s="341"/>
      <c r="CH429" s="341"/>
      <c r="CI429" s="341"/>
      <c r="CJ429" s="341"/>
      <c r="CK429" s="341"/>
      <c r="CL429" s="341"/>
      <c r="CM429" s="341"/>
      <c r="CN429" s="341"/>
      <c r="CO429" s="341"/>
      <c r="CP429" s="341"/>
      <c r="CQ429" s="341"/>
      <c r="CR429" s="341"/>
      <c r="CS429" s="341"/>
      <c r="CT429" s="341"/>
      <c r="CU429" s="341"/>
      <c r="CV429" s="341"/>
      <c r="CW429" s="341"/>
      <c r="CX429" s="341"/>
      <c r="CY429" s="341"/>
      <c r="CZ429" s="341"/>
    </row>
    <row r="430" s="345" customFormat="true" ht="25.15" customHeight="true" x14ac:dyDescent="0.2">
      <c r="B430" s="960"/>
      <c r="C430" s="1077" t="s">
        <v>374</v>
      </c>
      <c r="D430" s="1078"/>
      <c r="E430" s="699">
        <v>0.16801313906186566</v>
      </c>
      <c r="F430" s="612"/>
      <c r="G430" s="612"/>
      <c r="H430" s="1078" t="s">
        <v>297</v>
      </c>
      <c r="I430" s="1078"/>
      <c r="J430" s="700">
        <v>0.1631121963139443</v>
      </c>
      <c r="K430" s="612"/>
      <c r="L430" s="612"/>
      <c r="M430" s="1078" t="s">
        <v>286</v>
      </c>
      <c r="N430" s="1078"/>
      <c r="O430" s="701">
        <v>-0.22684006169828538</v>
      </c>
      <c r="P430" s="612"/>
      <c r="Q430" s="612"/>
      <c r="Z430" s="338"/>
      <c r="AA430" s="338"/>
      <c r="AB430" s="338"/>
      <c r="AC430" s="338"/>
      <c r="AD430" s="338"/>
      <c r="AE430" s="338"/>
      <c r="AF430" s="338"/>
      <c r="AG430" s="338"/>
      <c r="AH430" s="338"/>
      <c r="AI430" s="338"/>
      <c r="AJ430" s="338"/>
      <c r="AK430" s="338"/>
      <c r="AL430" s="338"/>
      <c r="AM430" s="338"/>
      <c r="AN430" s="338"/>
      <c r="AO430" s="338"/>
      <c r="AP430" s="338"/>
      <c r="AQ430" s="338"/>
      <c r="AR430" s="338"/>
      <c r="AS430" s="338"/>
      <c r="AT430" s="338"/>
      <c r="AU430" s="338"/>
      <c r="AV430" s="338"/>
      <c r="AW430" s="338"/>
      <c r="AX430" s="338"/>
      <c r="AY430" s="338"/>
      <c r="AZ430" s="338"/>
      <c r="BA430" s="340"/>
      <c r="BB430" s="419"/>
      <c r="BC430" s="340"/>
      <c r="BD430" s="340"/>
      <c r="BE430" s="340"/>
      <c r="BF430" s="340"/>
      <c r="BG430" s="340"/>
      <c r="BH430" s="340"/>
      <c r="BI430" s="340"/>
      <c r="BJ430" s="340"/>
      <c r="BK430" s="340"/>
      <c r="BL430" s="340"/>
      <c r="BM430" s="340"/>
      <c r="BN430" s="340"/>
      <c r="BO430" s="340"/>
      <c r="BP430" s="340"/>
      <c r="BQ430" s="340"/>
      <c r="BR430" s="340"/>
      <c r="BS430" s="340"/>
      <c r="BT430" s="340"/>
      <c r="BU430" s="340"/>
      <c r="BV430" s="340"/>
      <c r="BW430" s="340"/>
      <c r="BX430" s="340"/>
      <c r="BY430" s="340"/>
      <c r="BZ430" s="341"/>
      <c r="CA430" s="341"/>
      <c r="CB430" s="341"/>
      <c r="CC430" s="341"/>
      <c r="CD430" s="341"/>
      <c r="CE430" s="341"/>
      <c r="CF430" s="341"/>
      <c r="CG430" s="341"/>
      <c r="CH430" s="341"/>
      <c r="CI430" s="341"/>
      <c r="CJ430" s="341"/>
      <c r="CK430" s="341"/>
      <c r="CL430" s="341"/>
      <c r="CM430" s="341"/>
      <c r="CN430" s="341"/>
      <c r="CO430" s="341"/>
      <c r="CP430" s="341"/>
      <c r="CQ430" s="341"/>
      <c r="CR430" s="341"/>
      <c r="CS430" s="341"/>
      <c r="CT430" s="341"/>
      <c r="CU430" s="341"/>
      <c r="CV430" s="341"/>
      <c r="CW430" s="341"/>
      <c r="CX430" s="341"/>
      <c r="CY430" s="341"/>
      <c r="CZ430" s="341"/>
    </row>
    <row r="431" s="345" customFormat="true" ht="25.15" customHeight="true" x14ac:dyDescent="0.2">
      <c r="B431" s="960"/>
      <c r="C431" s="1077" t="s">
        <v>380</v>
      </c>
      <c r="D431" s="1078"/>
      <c r="E431" s="699">
        <v>0.15117044097621005</v>
      </c>
      <c r="F431" s="612"/>
      <c r="G431" s="612"/>
      <c r="H431" s="1078" t="s">
        <v>392</v>
      </c>
      <c r="I431" s="1078"/>
      <c r="J431" s="700">
        <v>0.15491048354269857</v>
      </c>
      <c r="K431" s="612"/>
      <c r="L431" s="612"/>
      <c r="M431" s="1078" t="s">
        <v>341</v>
      </c>
      <c r="N431" s="1078"/>
      <c r="O431" s="701">
        <v>0.20367726307882997</v>
      </c>
      <c r="P431" s="612"/>
      <c r="Q431" s="612"/>
      <c r="Z431" s="338"/>
      <c r="AA431" s="338"/>
      <c r="AB431" s="338"/>
      <c r="AC431" s="338"/>
      <c r="AD431" s="338"/>
      <c r="AE431" s="338"/>
      <c r="AF431" s="338"/>
      <c r="AG431" s="338"/>
      <c r="AH431" s="338"/>
      <c r="AI431" s="338"/>
      <c r="AJ431" s="338"/>
      <c r="AK431" s="338"/>
      <c r="AL431" s="338"/>
      <c r="AM431" s="338"/>
      <c r="AN431" s="338"/>
      <c r="AO431" s="338"/>
      <c r="AP431" s="338"/>
      <c r="AQ431" s="338"/>
      <c r="AR431" s="338"/>
      <c r="AS431" s="338"/>
      <c r="AT431" s="338"/>
      <c r="AU431" s="338"/>
      <c r="AV431" s="338"/>
      <c r="AW431" s="338"/>
      <c r="AX431" s="338"/>
      <c r="AY431" s="338"/>
      <c r="AZ431" s="338"/>
      <c r="BA431" s="340"/>
      <c r="BB431" s="419"/>
      <c r="BC431" s="340"/>
      <c r="BD431" s="340"/>
      <c r="BE431" s="340"/>
      <c r="BF431" s="340"/>
      <c r="BG431" s="340"/>
      <c r="BH431" s="340"/>
      <c r="BI431" s="340"/>
      <c r="BJ431" s="340"/>
      <c r="BK431" s="340"/>
      <c r="BL431" s="340"/>
      <c r="BM431" s="340"/>
      <c r="BN431" s="340"/>
      <c r="BO431" s="340"/>
      <c r="BP431" s="340"/>
      <c r="BQ431" s="340"/>
      <c r="BR431" s="340"/>
      <c r="BS431" s="340"/>
      <c r="BT431" s="340"/>
      <c r="BU431" s="340"/>
      <c r="BV431" s="340"/>
      <c r="BW431" s="340"/>
      <c r="BX431" s="340"/>
      <c r="BY431" s="340"/>
      <c r="BZ431" s="341"/>
      <c r="CA431" s="341"/>
      <c r="CB431" s="341"/>
      <c r="CC431" s="341"/>
      <c r="CD431" s="341"/>
      <c r="CE431" s="341"/>
      <c r="CF431" s="341"/>
      <c r="CG431" s="341"/>
      <c r="CH431" s="341"/>
      <c r="CI431" s="341"/>
      <c r="CJ431" s="341"/>
      <c r="CK431" s="341"/>
      <c r="CL431" s="341"/>
      <c r="CM431" s="341"/>
      <c r="CN431" s="341"/>
      <c r="CO431" s="341"/>
      <c r="CP431" s="341"/>
      <c r="CQ431" s="341"/>
      <c r="CR431" s="341"/>
      <c r="CS431" s="341"/>
      <c r="CT431" s="341"/>
      <c r="CU431" s="341"/>
      <c r="CV431" s="341"/>
      <c r="CW431" s="341"/>
      <c r="CX431" s="341"/>
      <c r="CY431" s="341"/>
      <c r="CZ431" s="341"/>
    </row>
    <row r="432" s="345" customFormat="true" ht="25.15" customHeight="true" x14ac:dyDescent="0.2">
      <c r="B432" s="960"/>
      <c r="C432" s="1077" t="s">
        <v>391</v>
      </c>
      <c r="D432" s="1078"/>
      <c r="E432" s="699">
        <v>0.14062388049704197</v>
      </c>
      <c r="F432" s="612"/>
      <c r="G432" s="612"/>
      <c r="H432" s="1078" t="s">
        <v>305</v>
      </c>
      <c r="I432" s="1078"/>
      <c r="J432" s="700">
        <v>-0.14124788974186944</v>
      </c>
      <c r="K432" s="612"/>
      <c r="L432" s="612"/>
      <c r="M432" s="1078" t="s">
        <v>303</v>
      </c>
      <c r="N432" s="1078"/>
      <c r="O432" s="701">
        <v>-0.19414068556843722</v>
      </c>
      <c r="P432" s="612"/>
      <c r="Q432" s="612"/>
      <c r="Z432" s="338"/>
      <c r="AA432" s="338"/>
      <c r="AB432" s="338"/>
      <c r="AC432" s="338"/>
      <c r="AD432" s="338"/>
      <c r="AE432" s="338"/>
      <c r="AF432" s="338"/>
      <c r="AG432" s="338"/>
      <c r="AH432" s="338"/>
      <c r="AI432" s="338"/>
      <c r="AJ432" s="338"/>
      <c r="AK432" s="338"/>
      <c r="AL432" s="338"/>
      <c r="AM432" s="338"/>
      <c r="AN432" s="338"/>
      <c r="AO432" s="338"/>
      <c r="AP432" s="338"/>
      <c r="AQ432" s="338"/>
      <c r="AR432" s="338"/>
      <c r="AS432" s="338"/>
      <c r="AT432" s="338"/>
      <c r="AU432" s="338"/>
      <c r="AV432" s="338"/>
      <c r="AW432" s="338"/>
      <c r="AX432" s="338"/>
      <c r="AY432" s="338"/>
      <c r="AZ432" s="338"/>
      <c r="BA432" s="340"/>
      <c r="BB432" s="419"/>
      <c r="BC432" s="340"/>
      <c r="BD432" s="340"/>
      <c r="BE432" s="340"/>
      <c r="BF432" s="340"/>
      <c r="BG432" s="340"/>
      <c r="BH432" s="340"/>
      <c r="BI432" s="340"/>
      <c r="BJ432" s="340"/>
      <c r="BK432" s="340"/>
      <c r="BL432" s="340"/>
      <c r="BM432" s="340"/>
      <c r="BN432" s="340"/>
      <c r="BO432" s="340"/>
      <c r="BP432" s="340"/>
      <c r="BQ432" s="340"/>
      <c r="BR432" s="340"/>
      <c r="BS432" s="340"/>
      <c r="BT432" s="340"/>
      <c r="BU432" s="340"/>
      <c r="BV432" s="340"/>
      <c r="BW432" s="340"/>
      <c r="BX432" s="340"/>
      <c r="BY432" s="340"/>
      <c r="BZ432" s="341"/>
      <c r="CA432" s="341"/>
      <c r="CB432" s="341"/>
      <c r="CC432" s="341"/>
      <c r="CD432" s="341"/>
      <c r="CE432" s="341"/>
      <c r="CF432" s="341"/>
      <c r="CG432" s="341"/>
      <c r="CH432" s="341"/>
      <c r="CI432" s="341"/>
      <c r="CJ432" s="341"/>
      <c r="CK432" s="341"/>
      <c r="CL432" s="341"/>
      <c r="CM432" s="341"/>
      <c r="CN432" s="341"/>
      <c r="CO432" s="341"/>
      <c r="CP432" s="341"/>
      <c r="CQ432" s="341"/>
      <c r="CR432" s="341"/>
      <c r="CS432" s="341"/>
      <c r="CT432" s="341"/>
      <c r="CU432" s="341"/>
      <c r="CV432" s="341"/>
      <c r="CW432" s="341"/>
      <c r="CX432" s="341"/>
      <c r="CY432" s="341"/>
      <c r="CZ432" s="341"/>
    </row>
    <row r="433" s="345" customFormat="true" ht="25.15" customHeight="true" x14ac:dyDescent="0.2">
      <c r="B433" s="960"/>
      <c r="C433" s="1077" t="s">
        <v>392</v>
      </c>
      <c r="D433" s="1078"/>
      <c r="E433" s="699">
        <v>0.13877259662417446</v>
      </c>
      <c r="F433" s="612"/>
      <c r="G433" s="612"/>
      <c r="H433" s="1078" t="s">
        <v>387</v>
      </c>
      <c r="I433" s="1078"/>
      <c r="J433" s="700">
        <v>0.13451404577299841</v>
      </c>
      <c r="K433" s="612"/>
      <c r="L433" s="612"/>
      <c r="M433" s="1078" t="s">
        <v>386</v>
      </c>
      <c r="N433" s="1078"/>
      <c r="O433" s="701">
        <v>-0.18305407479885777</v>
      </c>
      <c r="P433" s="612"/>
      <c r="Q433" s="612"/>
      <c r="Z433" s="338"/>
      <c r="AA433" s="338"/>
      <c r="AB433" s="338"/>
      <c r="AC433" s="338"/>
      <c r="AD433" s="338"/>
      <c r="AE433" s="338"/>
      <c r="AF433" s="338"/>
      <c r="AG433" s="338"/>
      <c r="AH433" s="338"/>
      <c r="AI433" s="338"/>
      <c r="AJ433" s="338"/>
      <c r="AK433" s="338"/>
      <c r="AL433" s="338"/>
      <c r="AM433" s="338"/>
      <c r="AN433" s="338"/>
      <c r="AO433" s="338"/>
      <c r="AP433" s="338"/>
      <c r="AQ433" s="338"/>
      <c r="AR433" s="338"/>
      <c r="AS433" s="338"/>
      <c r="AT433" s="338"/>
      <c r="AU433" s="338"/>
      <c r="AV433" s="338"/>
      <c r="AW433" s="338"/>
      <c r="AX433" s="338"/>
      <c r="AY433" s="338"/>
      <c r="AZ433" s="338"/>
      <c r="BA433" s="340"/>
      <c r="BB433" s="419"/>
      <c r="BC433" s="340"/>
      <c r="BD433" s="340"/>
      <c r="BE433" s="340"/>
      <c r="BF433" s="340"/>
      <c r="BG433" s="340"/>
      <c r="BH433" s="340"/>
      <c r="BI433" s="340"/>
      <c r="BJ433" s="340"/>
      <c r="BK433" s="340"/>
      <c r="BL433" s="340"/>
      <c r="BM433" s="340"/>
      <c r="BN433" s="340"/>
      <c r="BO433" s="340"/>
      <c r="BP433" s="340"/>
      <c r="BQ433" s="340"/>
      <c r="BR433" s="340"/>
      <c r="BS433" s="340"/>
      <c r="BT433" s="340"/>
      <c r="BU433" s="340"/>
      <c r="BV433" s="340"/>
      <c r="BW433" s="340"/>
      <c r="BX433" s="340"/>
      <c r="BY433" s="340"/>
      <c r="BZ433" s="341"/>
      <c r="CA433" s="341"/>
      <c r="CB433" s="341"/>
      <c r="CC433" s="341"/>
      <c r="CD433" s="341"/>
      <c r="CE433" s="341"/>
      <c r="CF433" s="341"/>
      <c r="CG433" s="341"/>
      <c r="CH433" s="341"/>
      <c r="CI433" s="341"/>
      <c r="CJ433" s="341"/>
      <c r="CK433" s="341"/>
      <c r="CL433" s="341"/>
      <c r="CM433" s="341"/>
      <c r="CN433" s="341"/>
      <c r="CO433" s="341"/>
      <c r="CP433" s="341"/>
      <c r="CQ433" s="341"/>
      <c r="CR433" s="341"/>
      <c r="CS433" s="341"/>
      <c r="CT433" s="341"/>
      <c r="CU433" s="341"/>
      <c r="CV433" s="341"/>
      <c r="CW433" s="341"/>
      <c r="CX433" s="341"/>
      <c r="CY433" s="341"/>
      <c r="CZ433" s="341"/>
    </row>
    <row r="434" s="345" customFormat="true" ht="25.15" customHeight="true" x14ac:dyDescent="0.2">
      <c r="B434" s="960"/>
      <c r="C434" s="1077" t="s">
        <v>224</v>
      </c>
      <c r="D434" s="1078"/>
      <c r="E434" s="699">
        <v>-0.12429368561825334</v>
      </c>
      <c r="F434" s="612"/>
      <c r="G434" s="612"/>
      <c r="H434" s="1078" t="s">
        <v>224</v>
      </c>
      <c r="I434" s="1078"/>
      <c r="J434" s="700">
        <v>-0.11306441582319704</v>
      </c>
      <c r="K434" s="612"/>
      <c r="L434" s="612"/>
      <c r="M434" s="1078" t="s">
        <v>326</v>
      </c>
      <c r="N434" s="1078"/>
      <c r="O434" s="701">
        <v>0.18064695717029</v>
      </c>
      <c r="P434" s="612"/>
      <c r="Q434" s="612"/>
      <c r="Z434" s="338"/>
      <c r="AA434" s="338"/>
      <c r="AB434" s="338"/>
      <c r="AC434" s="338"/>
      <c r="AD434" s="338"/>
      <c r="AE434" s="338"/>
      <c r="AF434" s="338"/>
      <c r="AG434" s="338"/>
      <c r="AH434" s="338"/>
      <c r="AI434" s="338"/>
      <c r="AJ434" s="338"/>
      <c r="AK434" s="338"/>
      <c r="AL434" s="338"/>
      <c r="AM434" s="338"/>
      <c r="AN434" s="338"/>
      <c r="AO434" s="338"/>
      <c r="AP434" s="338"/>
      <c r="AQ434" s="338"/>
      <c r="AR434" s="338"/>
      <c r="AS434" s="338"/>
      <c r="AT434" s="338"/>
      <c r="AU434" s="338"/>
      <c r="AV434" s="338"/>
      <c r="AW434" s="338"/>
      <c r="AX434" s="338"/>
      <c r="AY434" s="338"/>
      <c r="AZ434" s="338"/>
      <c r="BA434" s="340"/>
      <c r="BB434" s="419"/>
      <c r="BC434" s="340"/>
      <c r="BD434" s="340"/>
      <c r="BE434" s="340"/>
      <c r="BF434" s="340"/>
      <c r="BG434" s="340"/>
      <c r="BH434" s="340"/>
      <c r="BI434" s="340"/>
      <c r="BJ434" s="340"/>
      <c r="BK434" s="340"/>
      <c r="BL434" s="340"/>
      <c r="BM434" s="340"/>
      <c r="BN434" s="340"/>
      <c r="BO434" s="340"/>
      <c r="BP434" s="340"/>
      <c r="BQ434" s="340"/>
      <c r="BR434" s="340"/>
      <c r="BS434" s="340"/>
      <c r="BT434" s="340"/>
      <c r="BU434" s="340"/>
      <c r="BV434" s="340"/>
      <c r="BW434" s="340"/>
      <c r="BX434" s="340"/>
      <c r="BY434" s="340"/>
      <c r="BZ434" s="341"/>
      <c r="CA434" s="341"/>
      <c r="CB434" s="341"/>
      <c r="CC434" s="341"/>
      <c r="CD434" s="341"/>
      <c r="CE434" s="341"/>
      <c r="CF434" s="341"/>
      <c r="CG434" s="341"/>
      <c r="CH434" s="341"/>
      <c r="CI434" s="341"/>
      <c r="CJ434" s="341"/>
      <c r="CK434" s="341"/>
      <c r="CL434" s="341"/>
      <c r="CM434" s="341"/>
      <c r="CN434" s="341"/>
      <c r="CO434" s="341"/>
      <c r="CP434" s="341"/>
      <c r="CQ434" s="341"/>
      <c r="CR434" s="341"/>
      <c r="CS434" s="341"/>
      <c r="CT434" s="341"/>
      <c r="CU434" s="341"/>
      <c r="CV434" s="341"/>
      <c r="CW434" s="341"/>
      <c r="CX434" s="341"/>
      <c r="CY434" s="341"/>
      <c r="CZ434" s="341"/>
    </row>
    <row r="435" s="345" customFormat="true" ht="25.15" customHeight="true" x14ac:dyDescent="0.2">
      <c r="B435" s="960"/>
      <c r="C435" s="1077" t="s">
        <v>366</v>
      </c>
      <c r="D435" s="1078"/>
      <c r="E435" s="699">
        <v>0.11535553633272061</v>
      </c>
      <c r="F435" s="612"/>
      <c r="G435" s="612"/>
      <c r="H435" s="1078" t="s">
        <v>382</v>
      </c>
      <c r="I435" s="1078"/>
      <c r="J435" s="700">
        <v>-0.1126608384045264</v>
      </c>
      <c r="K435" s="612"/>
      <c r="L435" s="612"/>
      <c r="M435" s="1078" t="s">
        <v>378</v>
      </c>
      <c r="N435" s="1078"/>
      <c r="O435" s="701">
        <v>0.17792871186220305</v>
      </c>
      <c r="P435" s="612"/>
      <c r="Q435" s="612"/>
      <c r="Z435" s="338"/>
      <c r="AA435" s="338"/>
      <c r="AB435" s="338"/>
      <c r="AC435" s="338"/>
      <c r="AD435" s="338"/>
      <c r="AE435" s="338"/>
      <c r="AF435" s="338"/>
      <c r="AG435" s="338"/>
      <c r="AH435" s="338"/>
      <c r="AI435" s="338"/>
      <c r="AJ435" s="338"/>
      <c r="AK435" s="338"/>
      <c r="AL435" s="338"/>
      <c r="AM435" s="338"/>
      <c r="AN435" s="338"/>
      <c r="AO435" s="338"/>
      <c r="AP435" s="338"/>
      <c r="AQ435" s="338"/>
      <c r="AR435" s="338"/>
      <c r="AS435" s="338"/>
      <c r="AT435" s="338"/>
      <c r="AU435" s="338"/>
      <c r="AV435" s="338"/>
      <c r="AW435" s="338"/>
      <c r="AX435" s="338"/>
      <c r="AY435" s="338"/>
      <c r="AZ435" s="338"/>
      <c r="BA435" s="340"/>
      <c r="BB435" s="419"/>
      <c r="BC435" s="340"/>
      <c r="BD435" s="340"/>
      <c r="BE435" s="340"/>
      <c r="BF435" s="340"/>
      <c r="BG435" s="340"/>
      <c r="BH435" s="340"/>
      <c r="BI435" s="340"/>
      <c r="BJ435" s="340"/>
      <c r="BK435" s="340"/>
      <c r="BL435" s="340"/>
      <c r="BM435" s="340"/>
      <c r="BN435" s="340"/>
      <c r="BO435" s="340"/>
      <c r="BP435" s="340"/>
      <c r="BQ435" s="340"/>
      <c r="BR435" s="340"/>
      <c r="BS435" s="340"/>
      <c r="BT435" s="340"/>
      <c r="BU435" s="340"/>
      <c r="BV435" s="340"/>
      <c r="BW435" s="340"/>
      <c r="BX435" s="340"/>
      <c r="BY435" s="340"/>
      <c r="BZ435" s="341"/>
      <c r="CA435" s="341"/>
      <c r="CB435" s="341"/>
      <c r="CC435" s="341"/>
      <c r="CD435" s="341"/>
      <c r="CE435" s="341"/>
      <c r="CF435" s="341"/>
      <c r="CG435" s="341"/>
      <c r="CH435" s="341"/>
      <c r="CI435" s="341"/>
      <c r="CJ435" s="341"/>
      <c r="CK435" s="341"/>
      <c r="CL435" s="341"/>
      <c r="CM435" s="341"/>
      <c r="CN435" s="341"/>
      <c r="CO435" s="341"/>
      <c r="CP435" s="341"/>
      <c r="CQ435" s="341"/>
      <c r="CR435" s="341"/>
      <c r="CS435" s="341"/>
      <c r="CT435" s="341"/>
      <c r="CU435" s="341"/>
      <c r="CV435" s="341"/>
      <c r="CW435" s="341"/>
      <c r="CX435" s="341"/>
      <c r="CY435" s="341"/>
      <c r="CZ435" s="341"/>
    </row>
    <row r="436" s="345" customFormat="true" ht="25.15" customHeight="true" x14ac:dyDescent="0.2">
      <c r="B436" s="960"/>
      <c r="C436" s="1077" t="s">
        <v>393</v>
      </c>
      <c r="D436" s="1078"/>
      <c r="E436" s="699">
        <v>0.10086197771527086</v>
      </c>
      <c r="F436" s="612"/>
      <c r="G436" s="612"/>
      <c r="H436" s="1078" t="s">
        <v>375</v>
      </c>
      <c r="I436" s="1078"/>
      <c r="J436" s="700">
        <v>-0.10176026444491634</v>
      </c>
      <c r="K436" s="612"/>
      <c r="L436" s="612"/>
      <c r="M436" s="1078" t="s">
        <v>387</v>
      </c>
      <c r="N436" s="1078"/>
      <c r="O436" s="701">
        <v>0.17069194579459945</v>
      </c>
      <c r="P436" s="612"/>
      <c r="Q436" s="612"/>
      <c r="Z436" s="338"/>
      <c r="AA436" s="338"/>
      <c r="AB436" s="338"/>
      <c r="AC436" s="338"/>
      <c r="AD436" s="338"/>
      <c r="AE436" s="338"/>
      <c r="AF436" s="338"/>
      <c r="AG436" s="338"/>
      <c r="AH436" s="338"/>
      <c r="AI436" s="338"/>
      <c r="AJ436" s="338"/>
      <c r="AK436" s="338"/>
      <c r="AL436" s="338"/>
      <c r="AM436" s="338"/>
      <c r="AN436" s="338"/>
      <c r="AO436" s="338"/>
      <c r="AP436" s="338"/>
      <c r="AQ436" s="338"/>
      <c r="AR436" s="338"/>
      <c r="AS436" s="338"/>
      <c r="AT436" s="338"/>
      <c r="AU436" s="338"/>
      <c r="AV436" s="338"/>
      <c r="AW436" s="338"/>
      <c r="AX436" s="338"/>
      <c r="AY436" s="338"/>
      <c r="AZ436" s="338"/>
      <c r="BA436" s="340"/>
      <c r="BB436" s="419"/>
      <c r="BC436" s="340"/>
      <c r="BD436" s="340"/>
      <c r="BE436" s="340"/>
      <c r="BF436" s="340"/>
      <c r="BG436" s="340"/>
      <c r="BH436" s="340"/>
      <c r="BI436" s="340"/>
      <c r="BJ436" s="340"/>
      <c r="BK436" s="340"/>
      <c r="BL436" s="340"/>
      <c r="BM436" s="340"/>
      <c r="BN436" s="340"/>
      <c r="BO436" s="340"/>
      <c r="BP436" s="340"/>
      <c r="BQ436" s="340"/>
      <c r="BR436" s="340"/>
      <c r="BS436" s="340"/>
      <c r="BT436" s="340"/>
      <c r="BU436" s="340"/>
      <c r="BV436" s="340"/>
      <c r="BW436" s="340"/>
      <c r="BX436" s="340"/>
      <c r="BY436" s="340"/>
      <c r="BZ436" s="341"/>
      <c r="CA436" s="341"/>
      <c r="CB436" s="341"/>
      <c r="CC436" s="341"/>
      <c r="CD436" s="341"/>
      <c r="CE436" s="341"/>
      <c r="CF436" s="341"/>
      <c r="CG436" s="341"/>
      <c r="CH436" s="341"/>
      <c r="CI436" s="341"/>
      <c r="CJ436" s="341"/>
      <c r="CK436" s="341"/>
      <c r="CL436" s="341"/>
      <c r="CM436" s="341"/>
      <c r="CN436" s="341"/>
      <c r="CO436" s="341"/>
      <c r="CP436" s="341"/>
      <c r="CQ436" s="341"/>
      <c r="CR436" s="341"/>
      <c r="CS436" s="341"/>
      <c r="CT436" s="341"/>
      <c r="CU436" s="341"/>
      <c r="CV436" s="341"/>
      <c r="CW436" s="341"/>
      <c r="CX436" s="341"/>
      <c r="CY436" s="341"/>
      <c r="CZ436" s="341"/>
    </row>
    <row r="437" s="345" customFormat="true" ht="25.15" customHeight="true" x14ac:dyDescent="0.2">
      <c r="B437" s="960"/>
      <c r="C437" s="1077" t="s">
        <v>394</v>
      </c>
      <c r="D437" s="1078"/>
      <c r="E437" s="699">
        <v>8.9972521173832712E-2</v>
      </c>
      <c r="F437" s="612"/>
      <c r="G437" s="612"/>
      <c r="H437" s="1078" t="s">
        <v>286</v>
      </c>
      <c r="I437" s="1078"/>
      <c r="J437" s="700">
        <v>9.6689194176341878E-2</v>
      </c>
      <c r="K437" s="612"/>
      <c r="L437" s="612"/>
      <c r="M437" s="1078" t="s">
        <v>383</v>
      </c>
      <c r="N437" s="1078"/>
      <c r="O437" s="701">
        <v>0.14980424746668963</v>
      </c>
      <c r="P437" s="612"/>
      <c r="Q437" s="612"/>
      <c r="Z437" s="338"/>
      <c r="AA437" s="338"/>
      <c r="AB437" s="338"/>
      <c r="AC437" s="338"/>
      <c r="AD437" s="338"/>
      <c r="AE437" s="338"/>
      <c r="AF437" s="338"/>
      <c r="AG437" s="338"/>
      <c r="AH437" s="338"/>
      <c r="AI437" s="338"/>
      <c r="AJ437" s="338"/>
      <c r="AK437" s="338"/>
      <c r="AL437" s="338"/>
      <c r="AM437" s="338"/>
      <c r="AN437" s="338"/>
      <c r="AO437" s="338"/>
      <c r="AP437" s="338"/>
      <c r="AQ437" s="338"/>
      <c r="AR437" s="338"/>
      <c r="AS437" s="338"/>
      <c r="AT437" s="338"/>
      <c r="AU437" s="338"/>
      <c r="AV437" s="338"/>
      <c r="AW437" s="338"/>
      <c r="AX437" s="338"/>
      <c r="AY437" s="338"/>
      <c r="AZ437" s="338"/>
      <c r="BA437" s="340"/>
      <c r="BB437" s="419"/>
      <c r="BC437" s="340"/>
      <c r="BD437" s="340"/>
      <c r="BE437" s="340"/>
      <c r="BF437" s="340"/>
      <c r="BG437" s="340"/>
      <c r="BH437" s="340"/>
      <c r="BI437" s="340"/>
      <c r="BJ437" s="340"/>
      <c r="BK437" s="340"/>
      <c r="BL437" s="340"/>
      <c r="BM437" s="340"/>
      <c r="BN437" s="340"/>
      <c r="BO437" s="340"/>
      <c r="BP437" s="340"/>
      <c r="BQ437" s="340"/>
      <c r="BR437" s="340"/>
      <c r="BS437" s="340"/>
      <c r="BT437" s="340"/>
      <c r="BU437" s="340"/>
      <c r="BV437" s="340"/>
      <c r="BW437" s="340"/>
      <c r="BX437" s="340"/>
      <c r="BY437" s="340"/>
      <c r="BZ437" s="341"/>
      <c r="CA437" s="341"/>
      <c r="CB437" s="341"/>
      <c r="CC437" s="341"/>
      <c r="CD437" s="341"/>
      <c r="CE437" s="341"/>
      <c r="CF437" s="341"/>
      <c r="CG437" s="341"/>
      <c r="CH437" s="341"/>
      <c r="CI437" s="341"/>
      <c r="CJ437" s="341"/>
      <c r="CK437" s="341"/>
      <c r="CL437" s="341"/>
      <c r="CM437" s="341"/>
      <c r="CN437" s="341"/>
      <c r="CO437" s="341"/>
      <c r="CP437" s="341"/>
      <c r="CQ437" s="341"/>
      <c r="CR437" s="341"/>
      <c r="CS437" s="341"/>
      <c r="CT437" s="341"/>
      <c r="CU437" s="341"/>
      <c r="CV437" s="341"/>
      <c r="CW437" s="341"/>
      <c r="CX437" s="341"/>
      <c r="CY437" s="341"/>
      <c r="CZ437" s="341"/>
    </row>
    <row r="438" s="345" customFormat="true" ht="25.15" customHeight="true" x14ac:dyDescent="0.2">
      <c r="B438" s="960"/>
      <c r="C438" s="1077" t="s">
        <v>388</v>
      </c>
      <c r="D438" s="1078"/>
      <c r="E438" s="699">
        <v>8.421447979781567E-2</v>
      </c>
      <c r="F438" s="612"/>
      <c r="G438" s="612"/>
      <c r="H438" s="1078" t="s">
        <v>291</v>
      </c>
      <c r="I438" s="1078"/>
      <c r="J438" s="700">
        <v>-9.0178489145624943E-2</v>
      </c>
      <c r="K438" s="612"/>
      <c r="L438" s="612"/>
      <c r="M438" s="1078" t="s">
        <v>306</v>
      </c>
      <c r="N438" s="1078"/>
      <c r="O438" s="701">
        <v>0.1463607857499602</v>
      </c>
      <c r="P438" s="612"/>
      <c r="Q438" s="612"/>
      <c r="Z438" s="338"/>
      <c r="AA438" s="338"/>
      <c r="AB438" s="338"/>
      <c r="AC438" s="338"/>
      <c r="AD438" s="338"/>
      <c r="AE438" s="338"/>
      <c r="AF438" s="338"/>
      <c r="AG438" s="338"/>
      <c r="AH438" s="338"/>
      <c r="AI438" s="338"/>
      <c r="AJ438" s="338"/>
      <c r="AK438" s="338"/>
      <c r="AL438" s="338"/>
      <c r="AM438" s="338"/>
      <c r="AN438" s="338"/>
      <c r="AO438" s="338"/>
      <c r="AP438" s="338"/>
      <c r="AQ438" s="338"/>
      <c r="AR438" s="338"/>
      <c r="AS438" s="338"/>
      <c r="AT438" s="338"/>
      <c r="AU438" s="338"/>
      <c r="AV438" s="338"/>
      <c r="AW438" s="338"/>
      <c r="AX438" s="338"/>
      <c r="AY438" s="338"/>
      <c r="AZ438" s="338"/>
      <c r="BA438" s="340"/>
      <c r="BB438" s="419"/>
      <c r="BC438" s="340"/>
      <c r="BD438" s="340"/>
      <c r="BE438" s="340"/>
      <c r="BF438" s="340"/>
      <c r="BG438" s="340"/>
      <c r="BH438" s="340"/>
      <c r="BI438" s="340"/>
      <c r="BJ438" s="340"/>
      <c r="BK438" s="340"/>
      <c r="BL438" s="340"/>
      <c r="BM438" s="340"/>
      <c r="BN438" s="340"/>
      <c r="BO438" s="340"/>
      <c r="BP438" s="340"/>
      <c r="BQ438" s="340"/>
      <c r="BR438" s="340"/>
      <c r="BS438" s="340"/>
      <c r="BT438" s="340"/>
      <c r="BU438" s="340"/>
      <c r="BV438" s="340"/>
      <c r="BW438" s="340"/>
      <c r="BX438" s="340"/>
      <c r="BY438" s="340"/>
      <c r="BZ438" s="341"/>
      <c r="CA438" s="341"/>
      <c r="CB438" s="341"/>
      <c r="CC438" s="341"/>
      <c r="CD438" s="341"/>
      <c r="CE438" s="341"/>
      <c r="CF438" s="341"/>
      <c r="CG438" s="341"/>
      <c r="CH438" s="341"/>
      <c r="CI438" s="341"/>
      <c r="CJ438" s="341"/>
      <c r="CK438" s="341"/>
      <c r="CL438" s="341"/>
      <c r="CM438" s="341"/>
      <c r="CN438" s="341"/>
      <c r="CO438" s="341"/>
      <c r="CP438" s="341"/>
      <c r="CQ438" s="341"/>
      <c r="CR438" s="341"/>
      <c r="CS438" s="341"/>
      <c r="CT438" s="341"/>
      <c r="CU438" s="341"/>
      <c r="CV438" s="341"/>
      <c r="CW438" s="341"/>
      <c r="CX438" s="341"/>
      <c r="CY438" s="341"/>
      <c r="CZ438" s="341"/>
    </row>
    <row r="439" s="345" customFormat="true" ht="25.15" customHeight="true" x14ac:dyDescent="0.2">
      <c r="B439" s="960"/>
      <c r="C439" s="1077" t="s">
        <v>395</v>
      </c>
      <c r="D439" s="1078"/>
      <c r="E439" s="699">
        <v>7.0926462436292123E-2</v>
      </c>
      <c r="F439" s="612"/>
      <c r="G439" s="612"/>
      <c r="H439" s="1078" t="s">
        <v>396</v>
      </c>
      <c r="I439" s="1078"/>
      <c r="J439" s="700">
        <v>-8.5570359425693077E-2</v>
      </c>
      <c r="K439" s="612"/>
      <c r="L439" s="612"/>
      <c r="M439" s="1078" t="s">
        <v>305</v>
      </c>
      <c r="N439" s="1078"/>
      <c r="O439" s="701">
        <v>-0.13733639993207991</v>
      </c>
      <c r="P439" s="612"/>
      <c r="Q439" s="612"/>
      <c r="Z439" s="338"/>
      <c r="AA439" s="338"/>
      <c r="AB439" s="338"/>
      <c r="AC439" s="338"/>
      <c r="AD439" s="338"/>
      <c r="AE439" s="338"/>
      <c r="AF439" s="338"/>
      <c r="AG439" s="338"/>
      <c r="AH439" s="338"/>
      <c r="AI439" s="338"/>
      <c r="AJ439" s="338"/>
      <c r="AK439" s="338"/>
      <c r="AL439" s="338"/>
      <c r="AM439" s="338"/>
      <c r="AN439" s="338"/>
      <c r="AO439" s="338"/>
      <c r="AP439" s="338"/>
      <c r="AQ439" s="338"/>
      <c r="AR439" s="338"/>
      <c r="AS439" s="338"/>
      <c r="AT439" s="338"/>
      <c r="AU439" s="338"/>
      <c r="AV439" s="338"/>
      <c r="AW439" s="338"/>
      <c r="AX439" s="338"/>
      <c r="AY439" s="338"/>
      <c r="AZ439" s="338"/>
      <c r="BA439" s="340"/>
      <c r="BB439" s="419"/>
      <c r="BC439" s="340"/>
      <c r="BD439" s="340"/>
      <c r="BE439" s="340"/>
      <c r="BF439" s="340"/>
      <c r="BG439" s="340"/>
      <c r="BH439" s="340"/>
      <c r="BI439" s="340"/>
      <c r="BJ439" s="340"/>
      <c r="BK439" s="340"/>
      <c r="BL439" s="340"/>
      <c r="BM439" s="340"/>
      <c r="BN439" s="340"/>
      <c r="BO439" s="340"/>
      <c r="BP439" s="340"/>
      <c r="BQ439" s="340"/>
      <c r="BR439" s="340"/>
      <c r="BS439" s="340"/>
      <c r="BT439" s="340"/>
      <c r="BU439" s="340"/>
      <c r="BV439" s="340"/>
      <c r="BW439" s="340"/>
      <c r="BX439" s="340"/>
      <c r="BY439" s="340"/>
      <c r="BZ439" s="341"/>
      <c r="CA439" s="341"/>
      <c r="CB439" s="341"/>
      <c r="CC439" s="341"/>
      <c r="CD439" s="341"/>
      <c r="CE439" s="341"/>
      <c r="CF439" s="341"/>
      <c r="CG439" s="341"/>
      <c r="CH439" s="341"/>
      <c r="CI439" s="341"/>
      <c r="CJ439" s="341"/>
      <c r="CK439" s="341"/>
      <c r="CL439" s="341"/>
      <c r="CM439" s="341"/>
      <c r="CN439" s="341"/>
      <c r="CO439" s="341"/>
      <c r="CP439" s="341"/>
      <c r="CQ439" s="341"/>
      <c r="CR439" s="341"/>
      <c r="CS439" s="341"/>
      <c r="CT439" s="341"/>
      <c r="CU439" s="341"/>
      <c r="CV439" s="341"/>
      <c r="CW439" s="341"/>
      <c r="CX439" s="341"/>
      <c r="CY439" s="341"/>
      <c r="CZ439" s="341"/>
    </row>
    <row r="440" s="345" customFormat="true" ht="25.15" customHeight="true" x14ac:dyDescent="0.2">
      <c r="B440" s="960"/>
      <c r="C440" s="1077" t="s">
        <v>397</v>
      </c>
      <c r="D440" s="1078"/>
      <c r="E440" s="699">
        <v>-7.0769060832229114E-2</v>
      </c>
      <c r="F440" s="612"/>
      <c r="G440" s="612"/>
      <c r="H440" s="1078" t="s">
        <v>385</v>
      </c>
      <c r="I440" s="1078"/>
      <c r="J440" s="700">
        <v>8.316038782407445E-2</v>
      </c>
      <c r="K440" s="612"/>
      <c r="L440" s="612"/>
      <c r="M440" s="1078" t="s">
        <v>390</v>
      </c>
      <c r="N440" s="1078"/>
      <c r="O440" s="701">
        <v>-0.13648625362902936</v>
      </c>
      <c r="P440" s="612"/>
      <c r="Q440" s="612"/>
      <c r="Z440" s="338"/>
      <c r="AA440" s="338"/>
      <c r="AB440" s="338"/>
      <c r="AC440" s="338"/>
      <c r="AD440" s="338"/>
      <c r="AE440" s="338"/>
      <c r="AF440" s="338"/>
      <c r="AG440" s="338"/>
      <c r="AH440" s="338"/>
      <c r="AI440" s="338"/>
      <c r="AJ440" s="338"/>
      <c r="AK440" s="338"/>
      <c r="AL440" s="338"/>
      <c r="AM440" s="338"/>
      <c r="AN440" s="338"/>
      <c r="AO440" s="338"/>
      <c r="AP440" s="338"/>
      <c r="AQ440" s="338"/>
      <c r="AR440" s="338"/>
      <c r="AS440" s="338"/>
      <c r="AT440" s="338"/>
      <c r="AU440" s="338"/>
      <c r="AV440" s="338"/>
      <c r="AW440" s="338"/>
      <c r="AX440" s="338"/>
      <c r="AY440" s="338"/>
      <c r="AZ440" s="338"/>
      <c r="BA440" s="340"/>
      <c r="BB440" s="419"/>
      <c r="BC440" s="340"/>
      <c r="BD440" s="340"/>
      <c r="BE440" s="340"/>
      <c r="BF440" s="340"/>
      <c r="BG440" s="340"/>
      <c r="BH440" s="340"/>
      <c r="BI440" s="340"/>
      <c r="BJ440" s="340"/>
      <c r="BK440" s="340"/>
      <c r="BL440" s="340"/>
      <c r="BM440" s="340"/>
      <c r="BN440" s="340"/>
      <c r="BO440" s="340"/>
      <c r="BP440" s="340"/>
      <c r="BQ440" s="340"/>
      <c r="BR440" s="340"/>
      <c r="BS440" s="340"/>
      <c r="BT440" s="340"/>
      <c r="BU440" s="340"/>
      <c r="BV440" s="340"/>
      <c r="BW440" s="340"/>
      <c r="BX440" s="340"/>
      <c r="BY440" s="340"/>
      <c r="BZ440" s="341"/>
      <c r="CA440" s="341"/>
      <c r="CB440" s="341"/>
      <c r="CC440" s="341"/>
      <c r="CD440" s="341"/>
      <c r="CE440" s="341"/>
      <c r="CF440" s="341"/>
      <c r="CG440" s="341"/>
      <c r="CH440" s="341"/>
      <c r="CI440" s="341"/>
      <c r="CJ440" s="341"/>
      <c r="CK440" s="341"/>
      <c r="CL440" s="341"/>
      <c r="CM440" s="341"/>
      <c r="CN440" s="341"/>
      <c r="CO440" s="341"/>
      <c r="CP440" s="341"/>
      <c r="CQ440" s="341"/>
      <c r="CR440" s="341"/>
      <c r="CS440" s="341"/>
      <c r="CT440" s="341"/>
      <c r="CU440" s="341"/>
      <c r="CV440" s="341"/>
      <c r="CW440" s="341"/>
      <c r="CX440" s="341"/>
      <c r="CY440" s="341"/>
      <c r="CZ440" s="341"/>
    </row>
    <row r="441" s="345" customFormat="true" ht="25.15" customHeight="true" x14ac:dyDescent="0.2">
      <c r="B441" s="960"/>
      <c r="C441" s="1077" t="s">
        <v>385</v>
      </c>
      <c r="D441" s="1078"/>
      <c r="E441" s="699">
        <v>-5.9983330955843378E-2</v>
      </c>
      <c r="F441" s="612"/>
      <c r="G441" s="612"/>
      <c r="H441" s="1078" t="s">
        <v>398</v>
      </c>
      <c r="I441" s="1078"/>
      <c r="J441" s="700">
        <v>8.2681619666901934E-2</v>
      </c>
      <c r="K441" s="612"/>
      <c r="L441" s="612"/>
      <c r="M441" s="1078" t="s">
        <v>384</v>
      </c>
      <c r="N441" s="1078"/>
      <c r="O441" s="701">
        <v>-0.12617265158724131</v>
      </c>
      <c r="P441" s="612"/>
      <c r="Q441" s="612"/>
      <c r="Z441" s="338"/>
      <c r="AA441" s="338"/>
      <c r="AB441" s="338"/>
      <c r="AC441" s="338"/>
      <c r="AD441" s="338"/>
      <c r="AE441" s="338"/>
      <c r="AF441" s="338"/>
      <c r="AG441" s="338"/>
      <c r="AH441" s="338"/>
      <c r="AI441" s="338"/>
      <c r="AJ441" s="338"/>
      <c r="AK441" s="338"/>
      <c r="AL441" s="338"/>
      <c r="AM441" s="338"/>
      <c r="AN441" s="338"/>
      <c r="AO441" s="338"/>
      <c r="AP441" s="338"/>
      <c r="AQ441" s="338"/>
      <c r="AR441" s="338"/>
      <c r="AS441" s="338"/>
      <c r="AT441" s="338"/>
      <c r="AU441" s="338"/>
      <c r="AV441" s="338"/>
      <c r="AW441" s="338"/>
      <c r="AX441" s="338"/>
      <c r="AY441" s="338"/>
      <c r="AZ441" s="338"/>
      <c r="BA441" s="340"/>
      <c r="BB441" s="419"/>
      <c r="BC441" s="340"/>
      <c r="BD441" s="340"/>
      <c r="BE441" s="340"/>
      <c r="BF441" s="340"/>
      <c r="BG441" s="340"/>
      <c r="BH441" s="340"/>
      <c r="BI441" s="340"/>
      <c r="BJ441" s="340"/>
      <c r="BK441" s="340"/>
      <c r="BL441" s="340"/>
      <c r="BM441" s="340"/>
      <c r="BN441" s="340"/>
      <c r="BO441" s="340"/>
      <c r="BP441" s="340"/>
      <c r="BQ441" s="340"/>
      <c r="BR441" s="340"/>
      <c r="BS441" s="340"/>
      <c r="BT441" s="340"/>
      <c r="BU441" s="340"/>
      <c r="BV441" s="340"/>
      <c r="BW441" s="340"/>
      <c r="BX441" s="340"/>
      <c r="BY441" s="340"/>
      <c r="BZ441" s="341"/>
      <c r="CA441" s="341"/>
      <c r="CB441" s="341"/>
      <c r="CC441" s="341"/>
      <c r="CD441" s="341"/>
      <c r="CE441" s="341"/>
      <c r="CF441" s="341"/>
      <c r="CG441" s="341"/>
      <c r="CH441" s="341"/>
      <c r="CI441" s="341"/>
      <c r="CJ441" s="341"/>
      <c r="CK441" s="341"/>
      <c r="CL441" s="341"/>
      <c r="CM441" s="341"/>
      <c r="CN441" s="341"/>
      <c r="CO441" s="341"/>
      <c r="CP441" s="341"/>
      <c r="CQ441" s="341"/>
      <c r="CR441" s="341"/>
      <c r="CS441" s="341"/>
      <c r="CT441" s="341"/>
      <c r="CU441" s="341"/>
      <c r="CV441" s="341"/>
      <c r="CW441" s="341"/>
      <c r="CX441" s="341"/>
      <c r="CY441" s="341"/>
      <c r="CZ441" s="341"/>
    </row>
    <row r="442" s="345" customFormat="true" ht="25.15" customHeight="true" x14ac:dyDescent="0.2">
      <c r="B442" s="960"/>
      <c r="C442" s="1077" t="s">
        <v>386</v>
      </c>
      <c r="D442" s="1078"/>
      <c r="E442" s="699">
        <v>5.4332938185648827E-2</v>
      </c>
      <c r="F442" s="612"/>
      <c r="G442" s="612"/>
      <c r="H442" s="1078" t="s">
        <v>284</v>
      </c>
      <c r="I442" s="1078"/>
      <c r="J442" s="700">
        <v>8.048597758796644E-2</v>
      </c>
      <c r="K442" s="612"/>
      <c r="L442" s="612"/>
      <c r="M442" s="1078" t="s">
        <v>291</v>
      </c>
      <c r="N442" s="1078"/>
      <c r="O442" s="701">
        <v>0.12157117252764151</v>
      </c>
      <c r="P442" s="612"/>
      <c r="Q442" s="612"/>
      <c r="Z442" s="338"/>
      <c r="AA442" s="338"/>
      <c r="AB442" s="338"/>
      <c r="AC442" s="338"/>
      <c r="AD442" s="338"/>
      <c r="AE442" s="338"/>
      <c r="AF442" s="338"/>
      <c r="AG442" s="338"/>
      <c r="AH442" s="338"/>
      <c r="AI442" s="338"/>
      <c r="AJ442" s="338"/>
      <c r="AK442" s="338"/>
      <c r="AL442" s="338"/>
      <c r="AM442" s="338"/>
      <c r="AN442" s="338"/>
      <c r="AO442" s="338"/>
      <c r="AP442" s="338"/>
      <c r="AQ442" s="338"/>
      <c r="AR442" s="338"/>
      <c r="AS442" s="338"/>
      <c r="AT442" s="338"/>
      <c r="AU442" s="338"/>
      <c r="AV442" s="338"/>
      <c r="AW442" s="338"/>
      <c r="AX442" s="338"/>
      <c r="AY442" s="338"/>
      <c r="AZ442" s="338"/>
      <c r="BA442" s="340"/>
      <c r="BB442" s="419"/>
      <c r="BC442" s="340"/>
      <c r="BD442" s="340"/>
      <c r="BE442" s="340"/>
      <c r="BF442" s="340"/>
      <c r="BG442" s="340"/>
      <c r="BH442" s="340"/>
      <c r="BI442" s="340"/>
      <c r="BJ442" s="340"/>
      <c r="BK442" s="340"/>
      <c r="BL442" s="340"/>
      <c r="BM442" s="340"/>
      <c r="BN442" s="340"/>
      <c r="BO442" s="340"/>
      <c r="BP442" s="340"/>
      <c r="BQ442" s="340"/>
      <c r="BR442" s="340"/>
      <c r="BS442" s="340"/>
      <c r="BT442" s="340"/>
      <c r="BU442" s="340"/>
      <c r="BV442" s="340"/>
      <c r="BW442" s="340"/>
      <c r="BX442" s="340"/>
      <c r="BY442" s="340"/>
      <c r="BZ442" s="341"/>
      <c r="CA442" s="341"/>
      <c r="CB442" s="341"/>
      <c r="CC442" s="341"/>
      <c r="CD442" s="341"/>
      <c r="CE442" s="341"/>
      <c r="CF442" s="341"/>
      <c r="CG442" s="341"/>
      <c r="CH442" s="341"/>
      <c r="CI442" s="341"/>
      <c r="CJ442" s="341"/>
      <c r="CK442" s="341"/>
      <c r="CL442" s="341"/>
      <c r="CM442" s="341"/>
      <c r="CN442" s="341"/>
      <c r="CO442" s="341"/>
      <c r="CP442" s="341"/>
      <c r="CQ442" s="341"/>
      <c r="CR442" s="341"/>
      <c r="CS442" s="341"/>
      <c r="CT442" s="341"/>
      <c r="CU442" s="341"/>
      <c r="CV442" s="341"/>
      <c r="CW442" s="341"/>
      <c r="CX442" s="341"/>
      <c r="CY442" s="341"/>
      <c r="CZ442" s="341"/>
    </row>
    <row r="443" s="345" customFormat="true" ht="25.15" customHeight="true" x14ac:dyDescent="0.2">
      <c r="B443" s="960"/>
      <c r="C443" s="1077" t="s">
        <v>399</v>
      </c>
      <c r="D443" s="1078"/>
      <c r="E443" s="699">
        <v>4.420942106706395E-2</v>
      </c>
      <c r="F443" s="612"/>
      <c r="G443" s="612"/>
      <c r="H443" s="1078" t="s">
        <v>294</v>
      </c>
      <c r="I443" s="1078"/>
      <c r="J443" s="700">
        <v>-7.8174149492070175E-2</v>
      </c>
      <c r="K443" s="612"/>
      <c r="L443" s="612"/>
      <c r="M443" s="1078" t="s">
        <v>393</v>
      </c>
      <c r="N443" s="1078"/>
      <c r="O443" s="701">
        <v>0.11799189766424795</v>
      </c>
      <c r="P443" s="612"/>
      <c r="Q443" s="612"/>
      <c r="Z443" s="338"/>
      <c r="AA443" s="338"/>
      <c r="AB443" s="338"/>
      <c r="AC443" s="338"/>
      <c r="AD443" s="338"/>
      <c r="AE443" s="338"/>
      <c r="AF443" s="338"/>
      <c r="AG443" s="338"/>
      <c r="AH443" s="338"/>
      <c r="AI443" s="338"/>
      <c r="AJ443" s="338"/>
      <c r="AK443" s="338"/>
      <c r="AL443" s="338"/>
      <c r="AM443" s="338"/>
      <c r="AN443" s="338"/>
      <c r="AO443" s="338"/>
      <c r="AP443" s="338"/>
      <c r="AQ443" s="338"/>
      <c r="AR443" s="338"/>
      <c r="AS443" s="338"/>
      <c r="AT443" s="338"/>
      <c r="AU443" s="338"/>
      <c r="AV443" s="338"/>
      <c r="AW443" s="338"/>
      <c r="AX443" s="338"/>
      <c r="AY443" s="338"/>
      <c r="AZ443" s="338"/>
      <c r="BA443" s="340"/>
      <c r="BB443" s="419"/>
      <c r="BC443" s="340"/>
      <c r="BD443" s="340"/>
      <c r="BE443" s="340"/>
      <c r="BF443" s="340"/>
      <c r="BG443" s="340"/>
      <c r="BH443" s="340"/>
      <c r="BI443" s="340"/>
      <c r="BJ443" s="340"/>
      <c r="BK443" s="340"/>
      <c r="BL443" s="340"/>
      <c r="BM443" s="340"/>
      <c r="BN443" s="340"/>
      <c r="BO443" s="340"/>
      <c r="BP443" s="340"/>
      <c r="BQ443" s="340"/>
      <c r="BR443" s="340"/>
      <c r="BS443" s="340"/>
      <c r="BT443" s="340"/>
      <c r="BU443" s="340"/>
      <c r="BV443" s="340"/>
      <c r="BW443" s="340"/>
      <c r="BX443" s="340"/>
      <c r="BY443" s="340"/>
      <c r="BZ443" s="341"/>
      <c r="CA443" s="341"/>
      <c r="CB443" s="341"/>
      <c r="CC443" s="341"/>
      <c r="CD443" s="341"/>
      <c r="CE443" s="341"/>
      <c r="CF443" s="341"/>
      <c r="CG443" s="341"/>
      <c r="CH443" s="341"/>
      <c r="CI443" s="341"/>
      <c r="CJ443" s="341"/>
      <c r="CK443" s="341"/>
      <c r="CL443" s="341"/>
      <c r="CM443" s="341"/>
      <c r="CN443" s="341"/>
      <c r="CO443" s="341"/>
      <c r="CP443" s="341"/>
      <c r="CQ443" s="341"/>
      <c r="CR443" s="341"/>
      <c r="CS443" s="341"/>
      <c r="CT443" s="341"/>
      <c r="CU443" s="341"/>
      <c r="CV443" s="341"/>
      <c r="CW443" s="341"/>
      <c r="CX443" s="341"/>
      <c r="CY443" s="341"/>
      <c r="CZ443" s="341"/>
    </row>
    <row r="444" s="345" customFormat="true" ht="25.15" customHeight="true" x14ac:dyDescent="0.2">
      <c r="B444" s="960"/>
      <c r="C444" s="1077" t="s">
        <v>400</v>
      </c>
      <c r="D444" s="1078"/>
      <c r="E444" s="699">
        <v>3.5716871571217973E-2</v>
      </c>
      <c r="F444" s="612"/>
      <c r="G444" s="612"/>
      <c r="H444" s="1078" t="s">
        <v>401</v>
      </c>
      <c r="I444" s="1078"/>
      <c r="J444" s="700">
        <v>-7.6615829622477427E-2</v>
      </c>
      <c r="K444" s="612"/>
      <c r="L444" s="612"/>
      <c r="M444" s="1078" t="s">
        <v>395</v>
      </c>
      <c r="N444" s="1078"/>
      <c r="O444" s="701">
        <v>0.11304330984935058</v>
      </c>
      <c r="P444" s="612"/>
      <c r="Q444" s="612"/>
      <c r="Z444" s="338"/>
      <c r="AA444" s="338"/>
      <c r="AB444" s="338"/>
      <c r="AC444" s="338"/>
      <c r="AD444" s="338"/>
      <c r="AE444" s="338"/>
      <c r="AF444" s="338"/>
      <c r="AG444" s="338"/>
      <c r="AH444" s="338"/>
      <c r="AI444" s="338"/>
      <c r="AJ444" s="338"/>
      <c r="AK444" s="338"/>
      <c r="AL444" s="338"/>
      <c r="AM444" s="338"/>
      <c r="AN444" s="338"/>
      <c r="AO444" s="338"/>
      <c r="AP444" s="338"/>
      <c r="AQ444" s="338"/>
      <c r="AR444" s="338"/>
      <c r="AS444" s="338"/>
      <c r="AT444" s="338"/>
      <c r="AU444" s="338"/>
      <c r="AV444" s="338"/>
      <c r="AW444" s="338"/>
      <c r="AX444" s="338"/>
      <c r="AY444" s="338"/>
      <c r="AZ444" s="338"/>
      <c r="BA444" s="340"/>
      <c r="BB444" s="419"/>
      <c r="BC444" s="340"/>
      <c r="BD444" s="340"/>
      <c r="BE444" s="340"/>
      <c r="BF444" s="340"/>
      <c r="BG444" s="340"/>
      <c r="BH444" s="340"/>
      <c r="BI444" s="340"/>
      <c r="BJ444" s="340"/>
      <c r="BK444" s="340"/>
      <c r="BL444" s="340"/>
      <c r="BM444" s="340"/>
      <c r="BN444" s="340"/>
      <c r="BO444" s="340"/>
      <c r="BP444" s="340"/>
      <c r="BQ444" s="340"/>
      <c r="BR444" s="340"/>
      <c r="BS444" s="340"/>
      <c r="BT444" s="340"/>
      <c r="BU444" s="340"/>
      <c r="BV444" s="340"/>
      <c r="BW444" s="340"/>
      <c r="BX444" s="340"/>
      <c r="BY444" s="340"/>
      <c r="BZ444" s="341"/>
      <c r="CA444" s="341"/>
      <c r="CB444" s="341"/>
      <c r="CC444" s="341"/>
      <c r="CD444" s="341"/>
      <c r="CE444" s="341"/>
      <c r="CF444" s="341"/>
      <c r="CG444" s="341"/>
      <c r="CH444" s="341"/>
      <c r="CI444" s="341"/>
      <c r="CJ444" s="341"/>
      <c r="CK444" s="341"/>
      <c r="CL444" s="341"/>
      <c r="CM444" s="341"/>
      <c r="CN444" s="341"/>
      <c r="CO444" s="341"/>
      <c r="CP444" s="341"/>
      <c r="CQ444" s="341"/>
      <c r="CR444" s="341"/>
      <c r="CS444" s="341"/>
      <c r="CT444" s="341"/>
      <c r="CU444" s="341"/>
      <c r="CV444" s="341"/>
      <c r="CW444" s="341"/>
      <c r="CX444" s="341"/>
      <c r="CY444" s="341"/>
      <c r="CZ444" s="341"/>
    </row>
    <row r="445" s="345" customFormat="true" ht="25.15" customHeight="true" x14ac:dyDescent="0.2">
      <c r="B445" s="960"/>
      <c r="C445" s="1077" t="s">
        <v>402</v>
      </c>
      <c r="D445" s="1078"/>
      <c r="E445" s="699">
        <v>-3.2869281838707951E-2</v>
      </c>
      <c r="F445" s="612"/>
      <c r="G445" s="612"/>
      <c r="H445" s="1078" t="s">
        <v>403</v>
      </c>
      <c r="I445" s="1078"/>
      <c r="J445" s="700">
        <v>-7.5121256562451152E-2</v>
      </c>
      <c r="K445" s="612"/>
      <c r="L445" s="612"/>
      <c r="M445" s="1078" t="s">
        <v>345</v>
      </c>
      <c r="N445" s="1078"/>
      <c r="O445" s="701">
        <v>0.10790058777207796</v>
      </c>
      <c r="P445" s="612"/>
      <c r="Q445" s="612"/>
      <c r="Z445" s="338"/>
      <c r="AA445" s="338"/>
      <c r="AB445" s="338"/>
      <c r="AC445" s="338"/>
      <c r="AD445" s="338"/>
      <c r="AE445" s="338"/>
      <c r="AF445" s="338"/>
      <c r="AG445" s="338"/>
      <c r="AH445" s="338"/>
      <c r="AI445" s="338"/>
      <c r="AJ445" s="338"/>
      <c r="AK445" s="338"/>
      <c r="AL445" s="338"/>
      <c r="AM445" s="338"/>
      <c r="AN445" s="338"/>
      <c r="AO445" s="338"/>
      <c r="AP445" s="338"/>
      <c r="AQ445" s="338"/>
      <c r="AR445" s="338"/>
      <c r="AS445" s="338"/>
      <c r="AT445" s="338"/>
      <c r="AU445" s="338"/>
      <c r="AV445" s="338"/>
      <c r="AW445" s="338"/>
      <c r="AX445" s="338"/>
      <c r="AY445" s="338"/>
      <c r="AZ445" s="338"/>
      <c r="BA445" s="340"/>
      <c r="BB445" s="419"/>
      <c r="BC445" s="340"/>
      <c r="BD445" s="340"/>
      <c r="BE445" s="340"/>
      <c r="BF445" s="340"/>
      <c r="BG445" s="340"/>
      <c r="BH445" s="340"/>
      <c r="BI445" s="340"/>
      <c r="BJ445" s="340"/>
      <c r="BK445" s="340"/>
      <c r="BL445" s="340"/>
      <c r="BM445" s="340"/>
      <c r="BN445" s="340"/>
      <c r="BO445" s="340"/>
      <c r="BP445" s="340"/>
      <c r="BQ445" s="340"/>
      <c r="BR445" s="340"/>
      <c r="BS445" s="340"/>
      <c r="BT445" s="340"/>
      <c r="BU445" s="340"/>
      <c r="BV445" s="340"/>
      <c r="BW445" s="340"/>
      <c r="BX445" s="340"/>
      <c r="BY445" s="340"/>
      <c r="BZ445" s="341"/>
      <c r="CA445" s="341"/>
      <c r="CB445" s="341"/>
      <c r="CC445" s="341"/>
      <c r="CD445" s="341"/>
      <c r="CE445" s="341"/>
      <c r="CF445" s="341"/>
      <c r="CG445" s="341"/>
      <c r="CH445" s="341"/>
      <c r="CI445" s="341"/>
      <c r="CJ445" s="341"/>
      <c r="CK445" s="341"/>
      <c r="CL445" s="341"/>
      <c r="CM445" s="341"/>
      <c r="CN445" s="341"/>
      <c r="CO445" s="341"/>
      <c r="CP445" s="341"/>
      <c r="CQ445" s="341"/>
      <c r="CR445" s="341"/>
      <c r="CS445" s="341"/>
      <c r="CT445" s="341"/>
      <c r="CU445" s="341"/>
      <c r="CV445" s="341"/>
      <c r="CW445" s="341"/>
      <c r="CX445" s="341"/>
      <c r="CY445" s="341"/>
      <c r="CZ445" s="341"/>
    </row>
    <row r="446" s="345" customFormat="true" ht="25.15" customHeight="true" x14ac:dyDescent="0.2">
      <c r="C446" s="1077" t="s">
        <v>404</v>
      </c>
      <c r="D446" s="1078"/>
      <c r="E446" s="699">
        <v>-3.0794788752103248E-2</v>
      </c>
      <c r="F446" s="612"/>
      <c r="G446" s="612"/>
      <c r="H446" s="1078" t="s">
        <v>394</v>
      </c>
      <c r="I446" s="1078"/>
      <c r="J446" s="700">
        <v>7.3132342334734521E-2</v>
      </c>
      <c r="K446" s="612"/>
      <c r="L446" s="612"/>
      <c r="M446" s="1078" t="s">
        <v>346</v>
      </c>
      <c r="N446" s="1078"/>
      <c r="O446" s="701">
        <v>0.10008768314429746</v>
      </c>
      <c r="P446" s="612"/>
      <c r="Q446" s="612"/>
      <c r="Z446" s="338"/>
      <c r="AA446" s="338"/>
      <c r="AB446" s="338"/>
      <c r="AC446" s="338"/>
      <c r="AD446" s="338"/>
      <c r="AE446" s="338"/>
      <c r="AF446" s="338"/>
      <c r="AG446" s="338"/>
      <c r="AH446" s="338"/>
      <c r="AI446" s="338"/>
      <c r="AJ446" s="338"/>
      <c r="AK446" s="338"/>
      <c r="AL446" s="338"/>
      <c r="AM446" s="338"/>
      <c r="AN446" s="338"/>
      <c r="AO446" s="338"/>
      <c r="AP446" s="338"/>
      <c r="AQ446" s="338"/>
      <c r="AR446" s="338"/>
      <c r="AS446" s="338"/>
      <c r="AT446" s="338"/>
      <c r="AU446" s="338"/>
      <c r="AV446" s="338"/>
      <c r="AW446" s="338"/>
      <c r="AX446" s="338"/>
      <c r="AY446" s="338"/>
      <c r="AZ446" s="338"/>
      <c r="BA446" s="340"/>
      <c r="BB446" s="419"/>
      <c r="BC446" s="340"/>
      <c r="BD446" s="340"/>
      <c r="BE446" s="340"/>
      <c r="BF446" s="340"/>
      <c r="BG446" s="340"/>
      <c r="BH446" s="340"/>
      <c r="BI446" s="340"/>
      <c r="BJ446" s="340"/>
      <c r="BK446" s="340"/>
      <c r="BL446" s="340"/>
      <c r="BM446" s="340"/>
      <c r="BN446" s="340"/>
      <c r="BO446" s="340"/>
      <c r="BP446" s="340"/>
      <c r="BQ446" s="340"/>
      <c r="BR446" s="340"/>
      <c r="BS446" s="340"/>
      <c r="BT446" s="340"/>
      <c r="BU446" s="340"/>
      <c r="BV446" s="340"/>
      <c r="BW446" s="340"/>
      <c r="BX446" s="340"/>
      <c r="BY446" s="340"/>
      <c r="BZ446" s="341"/>
      <c r="CA446" s="341"/>
      <c r="CB446" s="341"/>
      <c r="CC446" s="341"/>
      <c r="CD446" s="341"/>
      <c r="CE446" s="341"/>
      <c r="CF446" s="341"/>
      <c r="CG446" s="341"/>
      <c r="CH446" s="341"/>
      <c r="CI446" s="341"/>
      <c r="CJ446" s="341"/>
      <c r="CK446" s="341"/>
      <c r="CL446" s="341"/>
      <c r="CM446" s="341"/>
      <c r="CN446" s="341"/>
      <c r="CO446" s="341"/>
      <c r="CP446" s="341"/>
      <c r="CQ446" s="341"/>
      <c r="CR446" s="341"/>
      <c r="CS446" s="341"/>
      <c r="CT446" s="341"/>
      <c r="CU446" s="341"/>
      <c r="CV446" s="341"/>
      <c r="CW446" s="341"/>
      <c r="CX446" s="341"/>
      <c r="CY446" s="341"/>
      <c r="CZ446" s="341"/>
    </row>
    <row r="447" s="345" customFormat="true" ht="25.15" customHeight="true" x14ac:dyDescent="0.2">
      <c r="C447" s="1077" t="s">
        <v>405</v>
      </c>
      <c r="D447" s="1078"/>
      <c r="E447" s="699">
        <v>2.960775124929732E-2</v>
      </c>
      <c r="F447" s="612"/>
      <c r="G447" s="612"/>
      <c r="H447" s="1078" t="s">
        <v>366</v>
      </c>
      <c r="I447" s="1078"/>
      <c r="J447" s="700">
        <v>6.9897914325395619E-2</v>
      </c>
      <c r="K447" s="612"/>
      <c r="L447" s="612"/>
      <c r="M447" s="1078" t="s">
        <v>284</v>
      </c>
      <c r="N447" s="1078"/>
      <c r="O447" s="701">
        <v>-9.7452388803930964E-2</v>
      </c>
      <c r="P447" s="612"/>
      <c r="Q447" s="612"/>
      <c r="Z447" s="338"/>
      <c r="AA447" s="338"/>
      <c r="AB447" s="338"/>
      <c r="AC447" s="338"/>
      <c r="AD447" s="338"/>
      <c r="AE447" s="338"/>
      <c r="AF447" s="338"/>
      <c r="AG447" s="338"/>
      <c r="AH447" s="338"/>
      <c r="AI447" s="338"/>
      <c r="AJ447" s="338"/>
      <c r="AK447" s="338"/>
      <c r="AL447" s="338"/>
      <c r="AM447" s="338"/>
      <c r="AN447" s="338"/>
      <c r="AO447" s="338"/>
      <c r="AP447" s="338"/>
      <c r="AQ447" s="338"/>
      <c r="AR447" s="338"/>
      <c r="AS447" s="338"/>
      <c r="AT447" s="338"/>
      <c r="AU447" s="338"/>
      <c r="AV447" s="338"/>
      <c r="AW447" s="338"/>
      <c r="AX447" s="338"/>
      <c r="AY447" s="338"/>
      <c r="AZ447" s="338"/>
      <c r="BA447" s="340"/>
      <c r="BB447" s="419"/>
      <c r="BC447" s="340"/>
      <c r="BD447" s="340"/>
      <c r="BE447" s="340"/>
      <c r="BF447" s="340"/>
      <c r="BG447" s="340"/>
      <c r="BH447" s="340"/>
      <c r="BI447" s="340"/>
      <c r="BJ447" s="340"/>
      <c r="BK447" s="340"/>
      <c r="BL447" s="340"/>
      <c r="BM447" s="340"/>
      <c r="BN447" s="340"/>
      <c r="BO447" s="340"/>
      <c r="BP447" s="340"/>
      <c r="BQ447" s="340"/>
      <c r="BR447" s="340"/>
      <c r="BS447" s="340"/>
      <c r="BT447" s="340"/>
      <c r="BU447" s="340"/>
      <c r="BV447" s="340"/>
      <c r="BW447" s="340"/>
      <c r="BX447" s="340"/>
      <c r="BY447" s="340"/>
      <c r="BZ447" s="341"/>
      <c r="CA447" s="341"/>
      <c r="CB447" s="341"/>
      <c r="CC447" s="341"/>
      <c r="CD447" s="341"/>
      <c r="CE447" s="341"/>
      <c r="CF447" s="341"/>
      <c r="CG447" s="341"/>
      <c r="CH447" s="341"/>
      <c r="CI447" s="341"/>
      <c r="CJ447" s="341"/>
      <c r="CK447" s="341"/>
      <c r="CL447" s="341"/>
      <c r="CM447" s="341"/>
      <c r="CN447" s="341"/>
      <c r="CO447" s="341"/>
      <c r="CP447" s="341"/>
      <c r="CQ447" s="341"/>
      <c r="CR447" s="341"/>
      <c r="CS447" s="341"/>
      <c r="CT447" s="341"/>
      <c r="CU447" s="341"/>
      <c r="CV447" s="341"/>
      <c r="CW447" s="341"/>
      <c r="CX447" s="341"/>
      <c r="CY447" s="341"/>
      <c r="CZ447" s="341"/>
    </row>
    <row r="448" s="345" customFormat="true" ht="25.15" customHeight="true" x14ac:dyDescent="0.2">
      <c r="C448" s="1077" t="s">
        <v>406</v>
      </c>
      <c r="D448" s="1078"/>
      <c r="E448" s="699">
        <v>-2.8980640090092304E-2</v>
      </c>
      <c r="F448" s="612"/>
      <c r="G448" s="612"/>
      <c r="H448" s="1078" t="s">
        <v>317</v>
      </c>
      <c r="I448" s="1078"/>
      <c r="J448" s="700">
        <v>-6.8171549726846928E-2</v>
      </c>
      <c r="K448" s="612"/>
      <c r="L448" s="612"/>
      <c r="M448" s="1078" t="s">
        <v>321</v>
      </c>
      <c r="N448" s="1078"/>
      <c r="O448" s="701">
        <v>9.6407403701883512E-2</v>
      </c>
      <c r="P448" s="612"/>
      <c r="Q448" s="612"/>
      <c r="Z448" s="338"/>
      <c r="AA448" s="338"/>
      <c r="AB448" s="338"/>
      <c r="AC448" s="338"/>
      <c r="AD448" s="338"/>
      <c r="AE448" s="338"/>
      <c r="AF448" s="338"/>
      <c r="AG448" s="338"/>
      <c r="AH448" s="338"/>
      <c r="AI448" s="338"/>
      <c r="AJ448" s="338"/>
      <c r="AK448" s="338"/>
      <c r="AL448" s="338"/>
      <c r="AM448" s="338"/>
      <c r="AN448" s="338"/>
      <c r="AO448" s="338"/>
      <c r="AP448" s="338"/>
      <c r="AQ448" s="338"/>
      <c r="AR448" s="338"/>
      <c r="AS448" s="338"/>
      <c r="AT448" s="338"/>
      <c r="AU448" s="338"/>
      <c r="AV448" s="338"/>
      <c r="AW448" s="338"/>
      <c r="AX448" s="338"/>
      <c r="AY448" s="338"/>
      <c r="AZ448" s="338"/>
      <c r="BA448" s="340"/>
      <c r="BB448" s="419"/>
      <c r="BC448" s="340"/>
      <c r="BD448" s="340"/>
      <c r="BE448" s="340"/>
      <c r="BF448" s="340"/>
      <c r="BG448" s="340"/>
      <c r="BH448" s="340"/>
      <c r="BI448" s="340"/>
      <c r="BJ448" s="340"/>
      <c r="BK448" s="340"/>
      <c r="BL448" s="340"/>
      <c r="BM448" s="340"/>
      <c r="BN448" s="340"/>
      <c r="BO448" s="340"/>
      <c r="BP448" s="340"/>
      <c r="BQ448" s="340"/>
      <c r="BR448" s="340"/>
      <c r="BS448" s="340"/>
      <c r="BT448" s="340"/>
      <c r="BU448" s="340"/>
      <c r="BV448" s="340"/>
      <c r="BW448" s="340"/>
      <c r="BX448" s="340"/>
      <c r="BY448" s="340"/>
      <c r="BZ448" s="341"/>
      <c r="CA448" s="341"/>
      <c r="CB448" s="341"/>
      <c r="CC448" s="341"/>
      <c r="CD448" s="341"/>
      <c r="CE448" s="341"/>
      <c r="CF448" s="341"/>
      <c r="CG448" s="341"/>
      <c r="CH448" s="341"/>
      <c r="CI448" s="341"/>
      <c r="CJ448" s="341"/>
      <c r="CK448" s="341"/>
      <c r="CL448" s="341"/>
      <c r="CM448" s="341"/>
      <c r="CN448" s="341"/>
      <c r="CO448" s="341"/>
      <c r="CP448" s="341"/>
      <c r="CQ448" s="341"/>
      <c r="CR448" s="341"/>
      <c r="CS448" s="341"/>
      <c r="CT448" s="341"/>
      <c r="CU448" s="341"/>
      <c r="CV448" s="341"/>
      <c r="CW448" s="341"/>
      <c r="CX448" s="341"/>
      <c r="CY448" s="341"/>
      <c r="CZ448" s="341"/>
    </row>
    <row r="449" s="345" customFormat="true" ht="25.15" customHeight="true" x14ac:dyDescent="0.2">
      <c r="C449" s="1077" t="s">
        <v>403</v>
      </c>
      <c r="D449" s="1078"/>
      <c r="E449" s="699">
        <v>2.4001305684298622E-2</v>
      </c>
      <c r="F449" s="612"/>
      <c r="G449" s="612"/>
      <c r="H449" s="1078" t="s">
        <v>306</v>
      </c>
      <c r="I449" s="1078"/>
      <c r="J449" s="700">
        <v>4.8461788122909057E-2</v>
      </c>
      <c r="K449" s="612"/>
      <c r="L449" s="612"/>
      <c r="M449" s="1078" t="s">
        <v>317</v>
      </c>
      <c r="N449" s="1078"/>
      <c r="O449" s="701">
        <v>8.4144856895396428E-2</v>
      </c>
      <c r="P449" s="612"/>
      <c r="Q449" s="612"/>
      <c r="Z449" s="338"/>
      <c r="AA449" s="338"/>
      <c r="AB449" s="338"/>
      <c r="AC449" s="338"/>
      <c r="AD449" s="338"/>
      <c r="AE449" s="338"/>
      <c r="AF449" s="338"/>
      <c r="AG449" s="338"/>
      <c r="AH449" s="338"/>
      <c r="AI449" s="338"/>
      <c r="AJ449" s="338"/>
      <c r="AK449" s="338"/>
      <c r="AL449" s="338"/>
      <c r="AM449" s="338"/>
      <c r="AN449" s="338"/>
      <c r="AO449" s="338"/>
      <c r="AP449" s="338"/>
      <c r="AQ449" s="338"/>
      <c r="AR449" s="338"/>
      <c r="AS449" s="338"/>
      <c r="AT449" s="338"/>
      <c r="AU449" s="338"/>
      <c r="AV449" s="338"/>
      <c r="AW449" s="338"/>
      <c r="AX449" s="338"/>
      <c r="AY449" s="338"/>
      <c r="AZ449" s="338"/>
      <c r="BA449" s="340"/>
      <c r="BB449" s="419"/>
      <c r="BC449" s="340"/>
      <c r="BD449" s="340"/>
      <c r="BE449" s="340"/>
      <c r="BF449" s="340"/>
      <c r="BG449" s="340"/>
      <c r="BH449" s="340"/>
      <c r="BI449" s="340"/>
      <c r="BJ449" s="340"/>
      <c r="BK449" s="340"/>
      <c r="BL449" s="340"/>
      <c r="BM449" s="340"/>
      <c r="BN449" s="340"/>
      <c r="BO449" s="340"/>
      <c r="BP449" s="340"/>
      <c r="BQ449" s="340"/>
      <c r="BR449" s="340"/>
      <c r="BS449" s="340"/>
      <c r="BT449" s="340"/>
      <c r="BU449" s="340"/>
      <c r="BV449" s="340"/>
      <c r="BW449" s="340"/>
      <c r="BX449" s="340"/>
      <c r="BY449" s="340"/>
      <c r="BZ449" s="341"/>
      <c r="CA449" s="341"/>
      <c r="CB449" s="341"/>
      <c r="CC449" s="341"/>
      <c r="CD449" s="341"/>
      <c r="CE449" s="341"/>
      <c r="CF449" s="341"/>
      <c r="CG449" s="341"/>
      <c r="CH449" s="341"/>
      <c r="CI449" s="341"/>
      <c r="CJ449" s="341"/>
      <c r="CK449" s="341"/>
      <c r="CL449" s="341"/>
      <c r="CM449" s="341"/>
      <c r="CN449" s="341"/>
      <c r="CO449" s="341"/>
      <c r="CP449" s="341"/>
      <c r="CQ449" s="341"/>
      <c r="CR449" s="341"/>
      <c r="CS449" s="341"/>
      <c r="CT449" s="341"/>
      <c r="CU449" s="341"/>
      <c r="CV449" s="341"/>
      <c r="CW449" s="341"/>
      <c r="CX449" s="341"/>
      <c r="CY449" s="341"/>
      <c r="CZ449" s="341"/>
    </row>
    <row r="450" s="345" customFormat="true" ht="25.15" customHeight="true" x14ac:dyDescent="0.2">
      <c r="C450" s="1077" t="s">
        <v>396</v>
      </c>
      <c r="D450" s="1078"/>
      <c r="E450" s="699">
        <v>-2.3627491021993755E-2</v>
      </c>
      <c r="F450" s="612"/>
      <c r="G450" s="612"/>
      <c r="H450" s="1078" t="s">
        <v>299</v>
      </c>
      <c r="I450" s="1078"/>
      <c r="J450" s="700">
        <v>-4.4599443033139105E-2</v>
      </c>
      <c r="K450" s="612"/>
      <c r="L450" s="612"/>
      <c r="M450" s="1078" t="s">
        <v>397</v>
      </c>
      <c r="N450" s="1078"/>
      <c r="O450" s="701">
        <v>-7.7846595388905954E-2</v>
      </c>
      <c r="P450" s="612"/>
      <c r="Q450" s="612"/>
      <c r="Z450" s="338"/>
      <c r="AA450" s="338"/>
      <c r="AB450" s="338"/>
      <c r="AC450" s="338"/>
      <c r="AD450" s="338"/>
      <c r="AE450" s="338"/>
      <c r="AF450" s="338"/>
      <c r="AG450" s="338"/>
      <c r="AH450" s="338"/>
      <c r="AI450" s="338"/>
      <c r="AJ450" s="338"/>
      <c r="AK450" s="338"/>
      <c r="AL450" s="338"/>
      <c r="AM450" s="338"/>
      <c r="AN450" s="338"/>
      <c r="AO450" s="338"/>
      <c r="AP450" s="338"/>
      <c r="AQ450" s="338"/>
      <c r="AR450" s="338"/>
      <c r="AS450" s="338"/>
      <c r="AT450" s="338"/>
      <c r="AU450" s="338"/>
      <c r="AV450" s="338"/>
      <c r="AW450" s="338"/>
      <c r="AX450" s="338"/>
      <c r="AY450" s="338"/>
      <c r="AZ450" s="338"/>
      <c r="BA450" s="340"/>
      <c r="BB450" s="419"/>
      <c r="BC450" s="340"/>
      <c r="BD450" s="340"/>
      <c r="BE450" s="340"/>
      <c r="BF450" s="340"/>
      <c r="BG450" s="340"/>
      <c r="BH450" s="340"/>
      <c r="BI450" s="340"/>
      <c r="BJ450" s="340"/>
      <c r="BK450" s="340"/>
      <c r="BL450" s="340"/>
      <c r="BM450" s="340"/>
      <c r="BN450" s="340"/>
      <c r="BO450" s="340"/>
      <c r="BP450" s="340"/>
      <c r="BQ450" s="340"/>
      <c r="BR450" s="340"/>
      <c r="BS450" s="340"/>
      <c r="BT450" s="340"/>
      <c r="BU450" s="340"/>
      <c r="BV450" s="340"/>
      <c r="BW450" s="340"/>
      <c r="BX450" s="340"/>
      <c r="BY450" s="340"/>
      <c r="BZ450" s="341"/>
      <c r="CA450" s="341"/>
      <c r="CB450" s="341"/>
      <c r="CC450" s="341"/>
      <c r="CD450" s="341"/>
      <c r="CE450" s="341"/>
      <c r="CF450" s="341"/>
      <c r="CG450" s="341"/>
      <c r="CH450" s="341"/>
      <c r="CI450" s="341"/>
      <c r="CJ450" s="341"/>
      <c r="CK450" s="341"/>
      <c r="CL450" s="341"/>
      <c r="CM450" s="341"/>
      <c r="CN450" s="341"/>
      <c r="CO450" s="341"/>
      <c r="CP450" s="341"/>
      <c r="CQ450" s="341"/>
      <c r="CR450" s="341"/>
      <c r="CS450" s="341"/>
      <c r="CT450" s="341"/>
      <c r="CU450" s="341"/>
      <c r="CV450" s="341"/>
      <c r="CW450" s="341"/>
      <c r="CX450" s="341"/>
      <c r="CY450" s="341"/>
      <c r="CZ450" s="341"/>
    </row>
    <row r="451" s="345" customFormat="true" ht="25.15" customHeight="true" x14ac:dyDescent="0.2">
      <c r="C451" s="1077" t="s">
        <v>407</v>
      </c>
      <c r="D451" s="1078"/>
      <c r="E451" s="699">
        <v>1.8716207683534901E-2</v>
      </c>
      <c r="F451" s="612"/>
      <c r="G451" s="612"/>
      <c r="H451" s="1078" t="s">
        <v>395</v>
      </c>
      <c r="I451" s="1078"/>
      <c r="J451" s="700">
        <v>4.3931635061618443E-2</v>
      </c>
      <c r="K451" s="612"/>
      <c r="L451" s="612"/>
      <c r="M451" s="1078" t="s">
        <v>332</v>
      </c>
      <c r="N451" s="1078"/>
      <c r="O451" s="701">
        <v>7.0796043723764079E-2</v>
      </c>
      <c r="P451" s="612"/>
      <c r="Q451" s="612"/>
      <c r="Z451" s="338"/>
      <c r="AA451" s="338"/>
      <c r="AB451" s="338"/>
      <c r="AC451" s="338"/>
      <c r="AD451" s="338"/>
      <c r="AE451" s="338"/>
      <c r="AF451" s="338"/>
      <c r="AG451" s="338"/>
      <c r="AH451" s="338"/>
      <c r="AI451" s="338"/>
      <c r="AJ451" s="338"/>
      <c r="AK451" s="338"/>
      <c r="AL451" s="338"/>
      <c r="AM451" s="338"/>
      <c r="AN451" s="338"/>
      <c r="AO451" s="338"/>
      <c r="AP451" s="338"/>
      <c r="AQ451" s="338"/>
      <c r="AR451" s="338"/>
      <c r="AS451" s="338"/>
      <c r="AT451" s="338"/>
      <c r="AU451" s="338"/>
      <c r="AV451" s="338"/>
      <c r="AW451" s="338"/>
      <c r="AX451" s="338"/>
      <c r="AY451" s="338"/>
      <c r="AZ451" s="338"/>
      <c r="BA451" s="340"/>
      <c r="BB451" s="419"/>
      <c r="BC451" s="340"/>
      <c r="BD451" s="340"/>
      <c r="BE451" s="340"/>
      <c r="BF451" s="340"/>
      <c r="BG451" s="340"/>
      <c r="BH451" s="340"/>
      <c r="BI451" s="340"/>
      <c r="BJ451" s="340"/>
      <c r="BK451" s="340"/>
      <c r="BL451" s="340"/>
      <c r="BM451" s="340"/>
      <c r="BN451" s="340"/>
      <c r="BO451" s="340"/>
      <c r="BP451" s="340"/>
      <c r="BQ451" s="340"/>
      <c r="BR451" s="340"/>
      <c r="BS451" s="340"/>
      <c r="BT451" s="340"/>
      <c r="BU451" s="340"/>
      <c r="BV451" s="340"/>
      <c r="BW451" s="340"/>
      <c r="BX451" s="340"/>
      <c r="BY451" s="340"/>
      <c r="BZ451" s="341"/>
      <c r="CA451" s="341"/>
      <c r="CB451" s="341"/>
      <c r="CC451" s="341"/>
      <c r="CD451" s="341"/>
      <c r="CE451" s="341"/>
      <c r="CF451" s="341"/>
      <c r="CG451" s="341"/>
      <c r="CH451" s="341"/>
      <c r="CI451" s="341"/>
      <c r="CJ451" s="341"/>
      <c r="CK451" s="341"/>
      <c r="CL451" s="341"/>
      <c r="CM451" s="341"/>
      <c r="CN451" s="341"/>
      <c r="CO451" s="341"/>
      <c r="CP451" s="341"/>
      <c r="CQ451" s="341"/>
      <c r="CR451" s="341"/>
      <c r="CS451" s="341"/>
      <c r="CT451" s="341"/>
      <c r="CU451" s="341"/>
      <c r="CV451" s="341"/>
      <c r="CW451" s="341"/>
      <c r="CX451" s="341"/>
      <c r="CY451" s="341"/>
      <c r="CZ451" s="341"/>
    </row>
    <row r="452" s="345" customFormat="true" ht="25.15" customHeight="true" x14ac:dyDescent="0.2">
      <c r="C452" s="1077" t="s">
        <v>408</v>
      </c>
      <c r="D452" s="1078"/>
      <c r="E452" s="699">
        <v>1.6290900169817029E-2</v>
      </c>
      <c r="F452" s="612"/>
      <c r="G452" s="612"/>
      <c r="H452" s="1078" t="s">
        <v>400</v>
      </c>
      <c r="I452" s="1078"/>
      <c r="J452" s="700">
        <v>4.3841517183157493E-2</v>
      </c>
      <c r="K452" s="612"/>
      <c r="L452" s="612"/>
      <c r="M452" s="1078" t="s">
        <v>347</v>
      </c>
      <c r="N452" s="1078"/>
      <c r="O452" s="701">
        <v>6.6166571632989779E-2</v>
      </c>
      <c r="P452" s="612"/>
      <c r="Q452" s="612"/>
      <c r="Z452" s="338"/>
      <c r="AA452" s="338"/>
      <c r="AB452" s="338"/>
      <c r="AC452" s="338"/>
      <c r="AD452" s="338"/>
      <c r="AE452" s="338"/>
      <c r="AF452" s="338"/>
      <c r="AG452" s="338"/>
      <c r="AH452" s="338"/>
      <c r="AI452" s="338"/>
      <c r="AJ452" s="338"/>
      <c r="AK452" s="338"/>
      <c r="AL452" s="338"/>
      <c r="AM452" s="338"/>
      <c r="AN452" s="338"/>
      <c r="AO452" s="338"/>
      <c r="AP452" s="338"/>
      <c r="AQ452" s="338"/>
      <c r="AR452" s="338"/>
      <c r="AS452" s="338"/>
      <c r="AT452" s="338"/>
      <c r="AU452" s="338"/>
      <c r="AV452" s="338"/>
      <c r="AW452" s="338"/>
      <c r="AX452" s="338"/>
      <c r="AY452" s="338"/>
      <c r="AZ452" s="338"/>
      <c r="BA452" s="340"/>
      <c r="BB452" s="419"/>
      <c r="BC452" s="340"/>
      <c r="BD452" s="340"/>
      <c r="BE452" s="340"/>
      <c r="BF452" s="340"/>
      <c r="BG452" s="340"/>
      <c r="BH452" s="340"/>
      <c r="BI452" s="340"/>
      <c r="BJ452" s="340"/>
      <c r="BK452" s="340"/>
      <c r="BL452" s="340"/>
      <c r="BM452" s="340"/>
      <c r="BN452" s="340"/>
      <c r="BO452" s="340"/>
      <c r="BP452" s="340"/>
      <c r="BQ452" s="340"/>
      <c r="BR452" s="340"/>
      <c r="BS452" s="340"/>
      <c r="BT452" s="340"/>
      <c r="BU452" s="340"/>
      <c r="BV452" s="340"/>
      <c r="BW452" s="340"/>
      <c r="BX452" s="340"/>
      <c r="BY452" s="340"/>
      <c r="BZ452" s="341"/>
      <c r="CA452" s="341"/>
      <c r="CB452" s="341"/>
      <c r="CC452" s="341"/>
      <c r="CD452" s="341"/>
      <c r="CE452" s="341"/>
      <c r="CF452" s="341"/>
      <c r="CG452" s="341"/>
      <c r="CH452" s="341"/>
      <c r="CI452" s="341"/>
      <c r="CJ452" s="341"/>
      <c r="CK452" s="341"/>
      <c r="CL452" s="341"/>
      <c r="CM452" s="341"/>
      <c r="CN452" s="341"/>
      <c r="CO452" s="341"/>
      <c r="CP452" s="341"/>
      <c r="CQ452" s="341"/>
      <c r="CR452" s="341"/>
      <c r="CS452" s="341"/>
      <c r="CT452" s="341"/>
      <c r="CU452" s="341"/>
      <c r="CV452" s="341"/>
      <c r="CW452" s="341"/>
      <c r="CX452" s="341"/>
      <c r="CY452" s="341"/>
      <c r="CZ452" s="341"/>
    </row>
    <row r="453" s="345" customFormat="true" ht="25.15" customHeight="true" x14ac:dyDescent="0.2">
      <c r="C453" s="1077" t="s">
        <v>409</v>
      </c>
      <c r="D453" s="1078"/>
      <c r="E453" s="699">
        <v>1.4359177926436643E-2</v>
      </c>
      <c r="F453" s="612"/>
      <c r="G453" s="612"/>
      <c r="H453" s="1078" t="s">
        <v>331</v>
      </c>
      <c r="I453" s="1078"/>
      <c r="J453" s="700">
        <v>-3.7365906556712791E-2</v>
      </c>
      <c r="K453" s="612"/>
      <c r="L453" s="612"/>
      <c r="M453" s="1078" t="s">
        <v>388</v>
      </c>
      <c r="N453" s="1078"/>
      <c r="O453" s="701">
        <v>-6.3075442730808035E-2</v>
      </c>
      <c r="P453" s="612"/>
      <c r="Q453" s="612"/>
      <c r="Z453" s="338"/>
      <c r="AA453" s="338"/>
      <c r="AB453" s="338"/>
      <c r="AC453" s="338"/>
      <c r="AD453" s="338"/>
      <c r="AE453" s="338"/>
      <c r="AF453" s="338"/>
      <c r="AG453" s="338"/>
      <c r="AH453" s="338"/>
      <c r="AI453" s="338"/>
      <c r="AJ453" s="338"/>
      <c r="AK453" s="338"/>
      <c r="AL453" s="338"/>
      <c r="AM453" s="338"/>
      <c r="AN453" s="338"/>
      <c r="AO453" s="338"/>
      <c r="AP453" s="338"/>
      <c r="AQ453" s="338"/>
      <c r="AR453" s="338"/>
      <c r="AS453" s="338"/>
      <c r="AT453" s="338"/>
      <c r="AU453" s="338"/>
      <c r="AV453" s="338"/>
      <c r="AW453" s="338"/>
      <c r="AX453" s="338"/>
      <c r="AY453" s="338"/>
      <c r="AZ453" s="338"/>
      <c r="BA453" s="340"/>
      <c r="BB453" s="419"/>
      <c r="BC453" s="340"/>
      <c r="BD453" s="340"/>
      <c r="BE453" s="340"/>
      <c r="BF453" s="340"/>
      <c r="BG453" s="340"/>
      <c r="BH453" s="340"/>
      <c r="BI453" s="340"/>
      <c r="BJ453" s="340"/>
      <c r="BK453" s="340"/>
      <c r="BL453" s="340"/>
      <c r="BM453" s="340"/>
      <c r="BN453" s="340"/>
      <c r="BO453" s="340"/>
      <c r="BP453" s="340"/>
      <c r="BQ453" s="340"/>
      <c r="BR453" s="340"/>
      <c r="BS453" s="340"/>
      <c r="BT453" s="340"/>
      <c r="BU453" s="340"/>
      <c r="BV453" s="340"/>
      <c r="BW453" s="340"/>
      <c r="BX453" s="340"/>
      <c r="BY453" s="340"/>
      <c r="BZ453" s="341"/>
      <c r="CA453" s="341"/>
      <c r="CB453" s="341"/>
      <c r="CC453" s="341"/>
      <c r="CD453" s="341"/>
      <c r="CE453" s="341"/>
      <c r="CF453" s="341"/>
      <c r="CG453" s="341"/>
      <c r="CH453" s="341"/>
      <c r="CI453" s="341"/>
      <c r="CJ453" s="341"/>
      <c r="CK453" s="341"/>
      <c r="CL453" s="341"/>
      <c r="CM453" s="341"/>
      <c r="CN453" s="341"/>
      <c r="CO453" s="341"/>
      <c r="CP453" s="341"/>
      <c r="CQ453" s="341"/>
      <c r="CR453" s="341"/>
      <c r="CS453" s="341"/>
      <c r="CT453" s="341"/>
      <c r="CU453" s="341"/>
      <c r="CV453" s="341"/>
      <c r="CW453" s="341"/>
      <c r="CX453" s="341"/>
      <c r="CY453" s="341"/>
      <c r="CZ453" s="341"/>
    </row>
    <row r="454" s="345" customFormat="true" ht="25.15" customHeight="true" x14ac:dyDescent="0.2">
      <c r="C454" s="1077" t="s">
        <v>410</v>
      </c>
      <c r="D454" s="1078"/>
      <c r="E454" s="699">
        <v>1.4158678002346835E-2</v>
      </c>
      <c r="F454" s="612"/>
      <c r="G454" s="612"/>
      <c r="H454" s="1078" t="s">
        <v>391</v>
      </c>
      <c r="I454" s="1078"/>
      <c r="J454" s="700">
        <v>-3.5206024287622643E-2</v>
      </c>
      <c r="K454" s="612"/>
      <c r="L454" s="612"/>
      <c r="M454" s="1078" t="s">
        <v>410</v>
      </c>
      <c r="N454" s="1078"/>
      <c r="O454" s="701">
        <v>5.4444853946593652E-2</v>
      </c>
      <c r="P454" s="612"/>
      <c r="Q454" s="612"/>
      <c r="Z454" s="338"/>
      <c r="AA454" s="338"/>
      <c r="AB454" s="338"/>
      <c r="AC454" s="338"/>
      <c r="AD454" s="338"/>
      <c r="AE454" s="338"/>
      <c r="AF454" s="338"/>
      <c r="AG454" s="338"/>
      <c r="AH454" s="338"/>
      <c r="AI454" s="338"/>
      <c r="AJ454" s="338"/>
      <c r="AK454" s="338"/>
      <c r="AL454" s="338"/>
      <c r="AM454" s="338"/>
      <c r="AN454" s="338"/>
      <c r="AO454" s="338"/>
      <c r="AP454" s="338"/>
      <c r="AQ454" s="338"/>
      <c r="AR454" s="338"/>
      <c r="AS454" s="338"/>
      <c r="AT454" s="338"/>
      <c r="AU454" s="338"/>
      <c r="AV454" s="338"/>
      <c r="AW454" s="338"/>
      <c r="AX454" s="338"/>
      <c r="AY454" s="338"/>
      <c r="AZ454" s="338"/>
      <c r="BA454" s="340"/>
      <c r="BB454" s="419"/>
      <c r="BC454" s="340"/>
      <c r="BD454" s="340"/>
      <c r="BE454" s="340"/>
      <c r="BF454" s="340"/>
      <c r="BG454" s="340"/>
      <c r="BH454" s="340"/>
      <c r="BI454" s="340"/>
      <c r="BJ454" s="340"/>
      <c r="BK454" s="340"/>
      <c r="BL454" s="340"/>
      <c r="BM454" s="340"/>
      <c r="BN454" s="340"/>
      <c r="BO454" s="340"/>
      <c r="BP454" s="340"/>
      <c r="BQ454" s="340"/>
      <c r="BR454" s="340"/>
      <c r="BS454" s="340"/>
      <c r="BT454" s="340"/>
      <c r="BU454" s="340"/>
      <c r="BV454" s="340"/>
      <c r="BW454" s="340"/>
      <c r="BX454" s="340"/>
      <c r="BY454" s="340"/>
      <c r="BZ454" s="341"/>
      <c r="CA454" s="341"/>
      <c r="CB454" s="341"/>
      <c r="CC454" s="341"/>
      <c r="CD454" s="341"/>
      <c r="CE454" s="341"/>
      <c r="CF454" s="341"/>
      <c r="CG454" s="341"/>
      <c r="CH454" s="341"/>
      <c r="CI454" s="341"/>
      <c r="CJ454" s="341"/>
      <c r="CK454" s="341"/>
      <c r="CL454" s="341"/>
      <c r="CM454" s="341"/>
      <c r="CN454" s="341"/>
      <c r="CO454" s="341"/>
      <c r="CP454" s="341"/>
      <c r="CQ454" s="341"/>
      <c r="CR454" s="341"/>
      <c r="CS454" s="341"/>
      <c r="CT454" s="341"/>
      <c r="CU454" s="341"/>
      <c r="CV454" s="341"/>
      <c r="CW454" s="341"/>
      <c r="CX454" s="341"/>
      <c r="CY454" s="341"/>
      <c r="CZ454" s="341"/>
    </row>
    <row r="455" s="345" customFormat="true" ht="25.15" customHeight="true" x14ac:dyDescent="0.2">
      <c r="C455" s="1077" t="s">
        <v>411</v>
      </c>
      <c r="D455" s="1078"/>
      <c r="E455" s="699">
        <v>1.3715637037664685E-2</v>
      </c>
      <c r="F455" s="612"/>
      <c r="G455" s="612"/>
      <c r="H455" s="1078" t="s">
        <v>412</v>
      </c>
      <c r="I455" s="1078"/>
      <c r="J455" s="700">
        <v>-3.4925842344285855E-2</v>
      </c>
      <c r="K455" s="612"/>
      <c r="L455" s="612"/>
      <c r="M455" s="1078" t="s">
        <v>224</v>
      </c>
      <c r="N455" s="1078"/>
      <c r="O455" s="701">
        <v>-5.3191146826621134E-2</v>
      </c>
      <c r="P455" s="612"/>
      <c r="Q455" s="612"/>
      <c r="Z455" s="338"/>
      <c r="AA455" s="338"/>
      <c r="AB455" s="338"/>
      <c r="AC455" s="338"/>
      <c r="AD455" s="338"/>
      <c r="AE455" s="338"/>
      <c r="AF455" s="338"/>
      <c r="AG455" s="338"/>
      <c r="AH455" s="338"/>
      <c r="AI455" s="338"/>
      <c r="AJ455" s="338"/>
      <c r="AK455" s="338"/>
      <c r="AL455" s="338"/>
      <c r="AM455" s="338"/>
      <c r="AN455" s="338"/>
      <c r="AO455" s="338"/>
      <c r="AP455" s="338"/>
      <c r="AQ455" s="338"/>
      <c r="AR455" s="338"/>
      <c r="AS455" s="338"/>
      <c r="AT455" s="338"/>
      <c r="AU455" s="338"/>
      <c r="AV455" s="338"/>
      <c r="AW455" s="338"/>
      <c r="AX455" s="338"/>
      <c r="AY455" s="338"/>
      <c r="AZ455" s="338"/>
      <c r="BA455" s="340"/>
      <c r="BB455" s="419"/>
      <c r="BC455" s="340"/>
      <c r="BD455" s="340"/>
      <c r="BE455" s="340"/>
      <c r="BF455" s="340"/>
      <c r="BG455" s="340"/>
      <c r="BH455" s="340"/>
      <c r="BI455" s="340"/>
      <c r="BJ455" s="340"/>
      <c r="BK455" s="340"/>
      <c r="BL455" s="340"/>
      <c r="BM455" s="340"/>
      <c r="BN455" s="340"/>
      <c r="BO455" s="340"/>
      <c r="BP455" s="340"/>
      <c r="BQ455" s="340"/>
      <c r="BR455" s="340"/>
      <c r="BS455" s="340"/>
      <c r="BT455" s="340"/>
      <c r="BU455" s="340"/>
      <c r="BV455" s="340"/>
      <c r="BW455" s="340"/>
      <c r="BX455" s="340"/>
      <c r="BY455" s="340"/>
      <c r="BZ455" s="341"/>
      <c r="CA455" s="341"/>
      <c r="CB455" s="341"/>
      <c r="CC455" s="341"/>
      <c r="CD455" s="341"/>
      <c r="CE455" s="341"/>
      <c r="CF455" s="341"/>
      <c r="CG455" s="341"/>
      <c r="CH455" s="341"/>
      <c r="CI455" s="341"/>
      <c r="CJ455" s="341"/>
      <c r="CK455" s="341"/>
      <c r="CL455" s="341"/>
      <c r="CM455" s="341"/>
      <c r="CN455" s="341"/>
      <c r="CO455" s="341"/>
      <c r="CP455" s="341"/>
      <c r="CQ455" s="341"/>
      <c r="CR455" s="341"/>
      <c r="CS455" s="341"/>
      <c r="CT455" s="341"/>
      <c r="CU455" s="341"/>
      <c r="CV455" s="341"/>
      <c r="CW455" s="341"/>
      <c r="CX455" s="341"/>
      <c r="CY455" s="341"/>
      <c r="CZ455" s="341"/>
    </row>
    <row r="456" s="345" customFormat="true" ht="25.15" customHeight="true" x14ac:dyDescent="0.2">
      <c r="C456" s="1077" t="s">
        <v>413</v>
      </c>
      <c r="D456" s="1078"/>
      <c r="E456" s="699">
        <v>-1.2190061266126588E-2</v>
      </c>
      <c r="F456" s="612"/>
      <c r="G456" s="612"/>
      <c r="H456" s="1078" t="s">
        <v>405</v>
      </c>
      <c r="I456" s="1078"/>
      <c r="J456" s="700">
        <v>3.3769043293018254E-2</v>
      </c>
      <c r="K456" s="612"/>
      <c r="L456" s="612"/>
      <c r="M456" s="1078" t="s">
        <v>414</v>
      </c>
      <c r="N456" s="1078"/>
      <c r="O456" s="701">
        <v>-5.2108405360467139E-2</v>
      </c>
      <c r="P456" s="612"/>
      <c r="Q456" s="612"/>
      <c r="Z456" s="338"/>
      <c r="AA456" s="338"/>
      <c r="AB456" s="338"/>
      <c r="AC456" s="338"/>
      <c r="AD456" s="338"/>
      <c r="AE456" s="338"/>
      <c r="AF456" s="338"/>
      <c r="AG456" s="338"/>
      <c r="AH456" s="338"/>
      <c r="AI456" s="338"/>
      <c r="AJ456" s="338"/>
      <c r="AK456" s="338"/>
      <c r="AL456" s="338"/>
      <c r="AM456" s="338"/>
      <c r="AN456" s="338"/>
      <c r="AO456" s="338"/>
      <c r="AP456" s="338"/>
      <c r="AQ456" s="338"/>
      <c r="AR456" s="338"/>
      <c r="AS456" s="338"/>
      <c r="AT456" s="338"/>
      <c r="AU456" s="338"/>
      <c r="AV456" s="338"/>
      <c r="AW456" s="338"/>
      <c r="AX456" s="338"/>
      <c r="AY456" s="338"/>
      <c r="AZ456" s="338"/>
      <c r="BA456" s="340"/>
      <c r="BB456" s="419"/>
      <c r="BC456" s="340"/>
      <c r="BD456" s="340"/>
      <c r="BE456" s="340"/>
      <c r="BF456" s="340"/>
      <c r="BG456" s="340"/>
      <c r="BH456" s="340"/>
      <c r="BI456" s="340"/>
      <c r="BJ456" s="340"/>
      <c r="BK456" s="340"/>
      <c r="BL456" s="340"/>
      <c r="BM456" s="340"/>
      <c r="BN456" s="340"/>
      <c r="BO456" s="340"/>
      <c r="BP456" s="340"/>
      <c r="BQ456" s="340"/>
      <c r="BR456" s="340"/>
      <c r="BS456" s="340"/>
      <c r="BT456" s="340"/>
      <c r="BU456" s="340"/>
      <c r="BV456" s="340"/>
      <c r="BW456" s="340"/>
      <c r="BX456" s="340"/>
      <c r="BY456" s="340"/>
      <c r="BZ456" s="341"/>
      <c r="CA456" s="341"/>
      <c r="CB456" s="341"/>
      <c r="CC456" s="341"/>
      <c r="CD456" s="341"/>
      <c r="CE456" s="341"/>
      <c r="CF456" s="341"/>
      <c r="CG456" s="341"/>
      <c r="CH456" s="341"/>
      <c r="CI456" s="341"/>
      <c r="CJ456" s="341"/>
      <c r="CK456" s="341"/>
      <c r="CL456" s="341"/>
      <c r="CM456" s="341"/>
      <c r="CN456" s="341"/>
      <c r="CO456" s="341"/>
      <c r="CP456" s="341"/>
      <c r="CQ456" s="341"/>
      <c r="CR456" s="341"/>
      <c r="CS456" s="341"/>
      <c r="CT456" s="341"/>
      <c r="CU456" s="341"/>
      <c r="CV456" s="341"/>
      <c r="CW456" s="341"/>
      <c r="CX456" s="341"/>
      <c r="CY456" s="341"/>
      <c r="CZ456" s="341"/>
    </row>
    <row r="457" s="345" customFormat="true" ht="25.15" customHeight="true" x14ac:dyDescent="0.2">
      <c r="C457" s="1077" t="s">
        <v>414</v>
      </c>
      <c r="D457" s="1078"/>
      <c r="E457" s="699">
        <v>1.1404083868993657E-2</v>
      </c>
      <c r="F457" s="612"/>
      <c r="G457" s="612"/>
      <c r="H457" s="1078" t="s">
        <v>415</v>
      </c>
      <c r="I457" s="1078"/>
      <c r="J457" s="700">
        <v>-3.0582470174021836E-2</v>
      </c>
      <c r="K457" s="612"/>
      <c r="L457" s="612"/>
      <c r="M457" s="1078" t="s">
        <v>404</v>
      </c>
      <c r="N457" s="1078"/>
      <c r="O457" s="701">
        <v>-4.647153804753397E-2</v>
      </c>
      <c r="P457" s="612"/>
      <c r="Q457" s="612"/>
      <c r="Z457" s="338"/>
      <c r="AA457" s="338"/>
      <c r="AB457" s="338"/>
      <c r="AC457" s="338"/>
      <c r="AD457" s="338"/>
      <c r="AE457" s="338"/>
      <c r="AF457" s="338"/>
      <c r="AG457" s="338"/>
      <c r="AH457" s="338"/>
      <c r="AI457" s="338"/>
      <c r="AJ457" s="338"/>
      <c r="AK457" s="338"/>
      <c r="AL457" s="338"/>
      <c r="AM457" s="338"/>
      <c r="AN457" s="338"/>
      <c r="AO457" s="338"/>
      <c r="AP457" s="338"/>
      <c r="AQ457" s="338"/>
      <c r="AR457" s="338"/>
      <c r="AS457" s="338"/>
      <c r="AT457" s="338"/>
      <c r="AU457" s="338"/>
      <c r="AV457" s="338"/>
      <c r="AW457" s="338"/>
      <c r="AX457" s="338"/>
      <c r="AY457" s="338"/>
      <c r="AZ457" s="338"/>
      <c r="BA457" s="340"/>
      <c r="BB457" s="419"/>
      <c r="BC457" s="340"/>
      <c r="BD457" s="340"/>
      <c r="BE457" s="340"/>
      <c r="BF457" s="340"/>
      <c r="BG457" s="340"/>
      <c r="BH457" s="340"/>
      <c r="BI457" s="340"/>
      <c r="BJ457" s="340"/>
      <c r="BK457" s="340"/>
      <c r="BL457" s="340"/>
      <c r="BM457" s="340"/>
      <c r="BN457" s="340"/>
      <c r="BO457" s="340"/>
      <c r="BP457" s="340"/>
      <c r="BQ457" s="340"/>
      <c r="BR457" s="340"/>
      <c r="BS457" s="340"/>
      <c r="BT457" s="340"/>
      <c r="BU457" s="340"/>
      <c r="BV457" s="340"/>
      <c r="BW457" s="340"/>
      <c r="BX457" s="340"/>
      <c r="BY457" s="340"/>
      <c r="BZ457" s="341"/>
      <c r="CA457" s="341"/>
      <c r="CB457" s="341"/>
      <c r="CC457" s="341"/>
      <c r="CD457" s="341"/>
      <c r="CE457" s="341"/>
      <c r="CF457" s="341"/>
      <c r="CG457" s="341"/>
      <c r="CH457" s="341"/>
      <c r="CI457" s="341"/>
      <c r="CJ457" s="341"/>
      <c r="CK457" s="341"/>
      <c r="CL457" s="341"/>
      <c r="CM457" s="341"/>
      <c r="CN457" s="341"/>
      <c r="CO457" s="341"/>
      <c r="CP457" s="341"/>
      <c r="CQ457" s="341"/>
      <c r="CR457" s="341"/>
      <c r="CS457" s="341"/>
      <c r="CT457" s="341"/>
      <c r="CU457" s="341"/>
      <c r="CV457" s="341"/>
      <c r="CW457" s="341"/>
      <c r="CX457" s="341"/>
      <c r="CY457" s="341"/>
      <c r="CZ457" s="341"/>
    </row>
    <row r="458" s="345" customFormat="true" ht="25.15" customHeight="true" x14ac:dyDescent="0.2">
      <c r="C458" s="1077" t="s">
        <v>415</v>
      </c>
      <c r="D458" s="1078"/>
      <c r="E458" s="699">
        <v>-7.8810023924853444E-3</v>
      </c>
      <c r="F458" s="612"/>
      <c r="G458" s="612"/>
      <c r="H458" s="1078" t="s">
        <v>345</v>
      </c>
      <c r="I458" s="1078"/>
      <c r="J458" s="700">
        <v>2.8376120946261397E-2</v>
      </c>
      <c r="K458" s="612"/>
      <c r="L458" s="612"/>
      <c r="M458" s="1078" t="s">
        <v>409</v>
      </c>
      <c r="N458" s="1078"/>
      <c r="O458" s="701">
        <v>3.9679564806616024E-2</v>
      </c>
      <c r="P458" s="612"/>
      <c r="Q458" s="612"/>
      <c r="Z458" s="338"/>
      <c r="AA458" s="338"/>
      <c r="AB458" s="338"/>
      <c r="AC458" s="338"/>
      <c r="AD458" s="338"/>
      <c r="AE458" s="338"/>
      <c r="AF458" s="338"/>
      <c r="AG458" s="338"/>
      <c r="AH458" s="338"/>
      <c r="AI458" s="338"/>
      <c r="AJ458" s="338"/>
      <c r="AK458" s="338"/>
      <c r="AL458" s="338"/>
      <c r="AM458" s="338"/>
      <c r="AN458" s="338"/>
      <c r="AO458" s="338"/>
      <c r="AP458" s="338"/>
      <c r="AQ458" s="338"/>
      <c r="AR458" s="338"/>
      <c r="AS458" s="338"/>
      <c r="AT458" s="338"/>
      <c r="AU458" s="338"/>
      <c r="AV458" s="338"/>
      <c r="AW458" s="338"/>
      <c r="AX458" s="338"/>
      <c r="AY458" s="338"/>
      <c r="AZ458" s="338"/>
      <c r="BA458" s="340"/>
      <c r="BB458" s="419"/>
      <c r="BC458" s="340"/>
      <c r="BD458" s="340"/>
      <c r="BE458" s="340"/>
      <c r="BF458" s="340"/>
      <c r="BG458" s="340"/>
      <c r="BH458" s="340"/>
      <c r="BI458" s="340"/>
      <c r="BJ458" s="340"/>
      <c r="BK458" s="340"/>
      <c r="BL458" s="340"/>
      <c r="BM458" s="340"/>
      <c r="BN458" s="340"/>
      <c r="BO458" s="340"/>
      <c r="BP458" s="340"/>
      <c r="BQ458" s="340"/>
      <c r="BR458" s="340"/>
      <c r="BS458" s="340"/>
      <c r="BT458" s="340"/>
      <c r="BU458" s="340"/>
      <c r="BV458" s="340"/>
      <c r="BW458" s="340"/>
      <c r="BX458" s="340"/>
      <c r="BY458" s="340"/>
      <c r="BZ458" s="341"/>
      <c r="CA458" s="341"/>
      <c r="CB458" s="341"/>
      <c r="CC458" s="341"/>
      <c r="CD458" s="341"/>
      <c r="CE458" s="341"/>
      <c r="CF458" s="341"/>
      <c r="CG458" s="341"/>
      <c r="CH458" s="341"/>
      <c r="CI458" s="341"/>
      <c r="CJ458" s="341"/>
      <c r="CK458" s="341"/>
      <c r="CL458" s="341"/>
      <c r="CM458" s="341"/>
      <c r="CN458" s="341"/>
      <c r="CO458" s="341"/>
      <c r="CP458" s="341"/>
      <c r="CQ458" s="341"/>
      <c r="CR458" s="341"/>
      <c r="CS458" s="341"/>
      <c r="CT458" s="341"/>
      <c r="CU458" s="341"/>
      <c r="CV458" s="341"/>
      <c r="CW458" s="341"/>
      <c r="CX458" s="341"/>
      <c r="CY458" s="341"/>
      <c r="CZ458" s="341"/>
    </row>
    <row r="459" s="345" customFormat="true" ht="25.15" customHeight="true" x14ac:dyDescent="0.2">
      <c r="C459" s="1077" t="s">
        <v>416</v>
      </c>
      <c r="D459" s="1078"/>
      <c r="E459" s="699">
        <v>4.905561421895948E-3</v>
      </c>
      <c r="F459" s="612"/>
      <c r="G459" s="612"/>
      <c r="H459" s="1078" t="s">
        <v>321</v>
      </c>
      <c r="I459" s="1078"/>
      <c r="J459" s="700">
        <v>2.7707252568367653E-2</v>
      </c>
      <c r="K459" s="612"/>
      <c r="L459" s="612"/>
      <c r="M459" s="1078" t="s">
        <v>415</v>
      </c>
      <c r="N459" s="1078"/>
      <c r="O459" s="701">
        <v>-3.927523908792066E-2</v>
      </c>
      <c r="P459" s="612"/>
      <c r="Q459" s="612"/>
      <c r="Z459" s="338"/>
      <c r="AA459" s="338"/>
      <c r="AB459" s="338"/>
      <c r="AC459" s="338"/>
      <c r="AD459" s="338"/>
      <c r="AE459" s="338"/>
      <c r="AF459" s="338"/>
      <c r="AG459" s="338"/>
      <c r="AH459" s="338"/>
      <c r="AI459" s="338"/>
      <c r="AJ459" s="338"/>
      <c r="AK459" s="338"/>
      <c r="AL459" s="338"/>
      <c r="AM459" s="338"/>
      <c r="AN459" s="338"/>
      <c r="AO459" s="338"/>
      <c r="AP459" s="338"/>
      <c r="AQ459" s="338"/>
      <c r="AR459" s="338"/>
      <c r="AS459" s="338"/>
      <c r="AT459" s="338"/>
      <c r="AU459" s="338"/>
      <c r="AV459" s="338"/>
      <c r="AW459" s="338"/>
      <c r="AX459" s="338"/>
      <c r="AY459" s="338"/>
      <c r="AZ459" s="338"/>
      <c r="BA459" s="340"/>
      <c r="BB459" s="419"/>
      <c r="BC459" s="340"/>
      <c r="BD459" s="340"/>
      <c r="BE459" s="340"/>
      <c r="BF459" s="340"/>
      <c r="BG459" s="340"/>
      <c r="BH459" s="340"/>
      <c r="BI459" s="340"/>
      <c r="BJ459" s="340"/>
      <c r="BK459" s="340"/>
      <c r="BL459" s="340"/>
      <c r="BM459" s="340"/>
      <c r="BN459" s="340"/>
      <c r="BO459" s="340"/>
      <c r="BP459" s="340"/>
      <c r="BQ459" s="340"/>
      <c r="BR459" s="340"/>
      <c r="BS459" s="340"/>
      <c r="BT459" s="340"/>
      <c r="BU459" s="340"/>
      <c r="BV459" s="340"/>
      <c r="BW459" s="340"/>
      <c r="BX459" s="340"/>
      <c r="BY459" s="340"/>
      <c r="BZ459" s="341"/>
      <c r="CA459" s="341"/>
      <c r="CB459" s="341"/>
      <c r="CC459" s="341"/>
      <c r="CD459" s="341"/>
      <c r="CE459" s="341"/>
      <c r="CF459" s="341"/>
      <c r="CG459" s="341"/>
      <c r="CH459" s="341"/>
      <c r="CI459" s="341"/>
      <c r="CJ459" s="341"/>
      <c r="CK459" s="341"/>
      <c r="CL459" s="341"/>
      <c r="CM459" s="341"/>
      <c r="CN459" s="341"/>
      <c r="CO459" s="341"/>
      <c r="CP459" s="341"/>
      <c r="CQ459" s="341"/>
      <c r="CR459" s="341"/>
      <c r="CS459" s="341"/>
      <c r="CT459" s="341"/>
      <c r="CU459" s="341"/>
      <c r="CV459" s="341"/>
      <c r="CW459" s="341"/>
      <c r="CX459" s="341"/>
      <c r="CY459" s="341"/>
      <c r="CZ459" s="341"/>
    </row>
    <row r="460" s="345" customFormat="true" ht="25.15" customHeight="true" x14ac:dyDescent="0.2">
      <c r="C460" s="1077" t="s">
        <v>417</v>
      </c>
      <c r="D460" s="1078"/>
      <c r="E460" s="699">
        <v>-4.7344229447155673E-3</v>
      </c>
      <c r="F460" s="612"/>
      <c r="G460" s="612"/>
      <c r="H460" s="1078" t="s">
        <v>326</v>
      </c>
      <c r="I460" s="1078"/>
      <c r="J460" s="700">
        <v>-2.7650552317745419E-2</v>
      </c>
      <c r="K460" s="612"/>
      <c r="L460" s="612"/>
      <c r="M460" s="1078" t="s">
        <v>297</v>
      </c>
      <c r="N460" s="1078"/>
      <c r="O460" s="701">
        <v>3.8470951732706427E-2</v>
      </c>
      <c r="P460" s="612"/>
      <c r="Q460" s="612"/>
      <c r="Z460" s="338"/>
      <c r="AA460" s="338"/>
      <c r="AB460" s="338"/>
      <c r="AC460" s="338"/>
      <c r="AD460" s="338"/>
      <c r="AE460" s="338"/>
      <c r="AF460" s="338"/>
      <c r="AG460" s="338"/>
      <c r="AH460" s="338"/>
      <c r="AI460" s="338"/>
      <c r="AJ460" s="338"/>
      <c r="AK460" s="338"/>
      <c r="AL460" s="338"/>
      <c r="AM460" s="338"/>
      <c r="AN460" s="338"/>
      <c r="AO460" s="338"/>
      <c r="AP460" s="338"/>
      <c r="AQ460" s="338"/>
      <c r="AR460" s="338"/>
      <c r="AS460" s="338"/>
      <c r="AT460" s="338"/>
      <c r="AU460" s="338"/>
      <c r="AV460" s="338"/>
      <c r="AW460" s="338"/>
      <c r="AX460" s="338"/>
      <c r="AY460" s="338"/>
      <c r="AZ460" s="338"/>
      <c r="BA460" s="340"/>
      <c r="BB460" s="419"/>
      <c r="BC460" s="340"/>
      <c r="BD460" s="340"/>
      <c r="BE460" s="340"/>
      <c r="BF460" s="340"/>
      <c r="BG460" s="340"/>
      <c r="BH460" s="340"/>
      <c r="BI460" s="340"/>
      <c r="BJ460" s="340"/>
      <c r="BK460" s="340"/>
      <c r="BL460" s="340"/>
      <c r="BM460" s="340"/>
      <c r="BN460" s="340"/>
      <c r="BO460" s="340"/>
      <c r="BP460" s="340"/>
      <c r="BQ460" s="340"/>
      <c r="BR460" s="340"/>
      <c r="BS460" s="340"/>
      <c r="BT460" s="340"/>
      <c r="BU460" s="340"/>
      <c r="BV460" s="340"/>
      <c r="BW460" s="340"/>
      <c r="BX460" s="340"/>
      <c r="BY460" s="340"/>
      <c r="BZ460" s="341"/>
      <c r="CA460" s="341"/>
      <c r="CB460" s="341"/>
      <c r="CC460" s="341"/>
      <c r="CD460" s="341"/>
      <c r="CE460" s="341"/>
      <c r="CF460" s="341"/>
      <c r="CG460" s="341"/>
      <c r="CH460" s="341"/>
      <c r="CI460" s="341"/>
      <c r="CJ460" s="341"/>
      <c r="CK460" s="341"/>
      <c r="CL460" s="341"/>
      <c r="CM460" s="341"/>
      <c r="CN460" s="341"/>
      <c r="CO460" s="341"/>
      <c r="CP460" s="341"/>
      <c r="CQ460" s="341"/>
      <c r="CR460" s="341"/>
      <c r="CS460" s="341"/>
      <c r="CT460" s="341"/>
      <c r="CU460" s="341"/>
      <c r="CV460" s="341"/>
      <c r="CW460" s="341"/>
      <c r="CX460" s="341"/>
      <c r="CY460" s="341"/>
      <c r="CZ460" s="341"/>
    </row>
    <row r="461" s="345" customFormat="true" ht="25.15" customHeight="true" x14ac:dyDescent="0.2">
      <c r="C461" s="1077" t="s">
        <v>418</v>
      </c>
      <c r="D461" s="1078"/>
      <c r="E461" s="699">
        <v>-2.5367872832173263E-3</v>
      </c>
      <c r="F461" s="612"/>
      <c r="G461" s="612"/>
      <c r="H461" s="1078" t="s">
        <v>419</v>
      </c>
      <c r="I461" s="1078"/>
      <c r="J461" s="700">
        <v>-2.5489261319298802E-2</v>
      </c>
      <c r="K461" s="612"/>
      <c r="L461" s="612"/>
      <c r="M461" s="1078" t="s">
        <v>392</v>
      </c>
      <c r="N461" s="1078"/>
      <c r="O461" s="701">
        <v>-3.6187177275097675E-2</v>
      </c>
      <c r="P461" s="612"/>
      <c r="Q461" s="612"/>
      <c r="Z461" s="338"/>
      <c r="AA461" s="338"/>
      <c r="AB461" s="338"/>
      <c r="AC461" s="338"/>
      <c r="AD461" s="338"/>
      <c r="AE461" s="338"/>
      <c r="AF461" s="338"/>
      <c r="AG461" s="338"/>
      <c r="AH461" s="338"/>
      <c r="AI461" s="338"/>
      <c r="AJ461" s="338"/>
      <c r="AK461" s="338"/>
      <c r="AL461" s="338"/>
      <c r="AM461" s="338"/>
      <c r="AN461" s="338"/>
      <c r="AO461" s="338"/>
      <c r="AP461" s="338"/>
      <c r="AQ461" s="338"/>
      <c r="AR461" s="338"/>
      <c r="AS461" s="338"/>
      <c r="AT461" s="338"/>
      <c r="AU461" s="338"/>
      <c r="AV461" s="338"/>
      <c r="AW461" s="338"/>
      <c r="AX461" s="338"/>
      <c r="AY461" s="338"/>
      <c r="AZ461" s="338"/>
      <c r="BA461" s="340"/>
      <c r="BB461" s="419"/>
      <c r="BC461" s="340"/>
      <c r="BD461" s="340"/>
      <c r="BE461" s="340"/>
      <c r="BF461" s="340"/>
      <c r="BG461" s="340"/>
      <c r="BH461" s="340"/>
      <c r="BI461" s="340"/>
      <c r="BJ461" s="340"/>
      <c r="BK461" s="340"/>
      <c r="BL461" s="340"/>
      <c r="BM461" s="340"/>
      <c r="BN461" s="340"/>
      <c r="BO461" s="340"/>
      <c r="BP461" s="340"/>
      <c r="BQ461" s="340"/>
      <c r="BR461" s="340"/>
      <c r="BS461" s="340"/>
      <c r="BT461" s="340"/>
      <c r="BU461" s="340"/>
      <c r="BV461" s="340"/>
      <c r="BW461" s="340"/>
      <c r="BX461" s="340"/>
      <c r="BY461" s="340"/>
      <c r="BZ461" s="341"/>
      <c r="CA461" s="341"/>
      <c r="CB461" s="341"/>
      <c r="CC461" s="341"/>
      <c r="CD461" s="341"/>
      <c r="CE461" s="341"/>
      <c r="CF461" s="341"/>
      <c r="CG461" s="341"/>
      <c r="CH461" s="341"/>
      <c r="CI461" s="341"/>
      <c r="CJ461" s="341"/>
      <c r="CK461" s="341"/>
      <c r="CL461" s="341"/>
      <c r="CM461" s="341"/>
      <c r="CN461" s="341"/>
      <c r="CO461" s="341"/>
      <c r="CP461" s="341"/>
      <c r="CQ461" s="341"/>
      <c r="CR461" s="341"/>
      <c r="CS461" s="341"/>
      <c r="CT461" s="341"/>
      <c r="CU461" s="341"/>
      <c r="CV461" s="341"/>
      <c r="CW461" s="341"/>
      <c r="CX461" s="341"/>
      <c r="CY461" s="341"/>
      <c r="CZ461" s="341"/>
    </row>
    <row r="462" s="345" customFormat="true" ht="25.15" customHeight="true" x14ac:dyDescent="0.2">
      <c r="C462" s="1077" t="s">
        <v>412</v>
      </c>
      <c r="D462" s="1078"/>
      <c r="E462" s="699">
        <v>2.1833243822297456E-3</v>
      </c>
      <c r="F462" s="612"/>
      <c r="G462" s="612"/>
      <c r="H462" s="1078" t="s">
        <v>417</v>
      </c>
      <c r="I462" s="1078"/>
      <c r="J462" s="700">
        <v>-2.413085562612988E-2</v>
      </c>
      <c r="K462" s="612"/>
      <c r="L462" s="612"/>
      <c r="M462" s="1078" t="s">
        <v>408</v>
      </c>
      <c r="N462" s="1078"/>
      <c r="O462" s="701">
        <v>3.4724027596893178E-2</v>
      </c>
      <c r="P462" s="612"/>
      <c r="Q462" s="612"/>
      <c r="Z462" s="338"/>
      <c r="AA462" s="338"/>
      <c r="AB462" s="338"/>
      <c r="AC462" s="338"/>
      <c r="AD462" s="338"/>
      <c r="AE462" s="338"/>
      <c r="AF462" s="338"/>
      <c r="AG462" s="338"/>
      <c r="AH462" s="338"/>
      <c r="AI462" s="338"/>
      <c r="AJ462" s="338"/>
      <c r="AK462" s="338"/>
      <c r="AL462" s="338"/>
      <c r="AM462" s="338"/>
      <c r="AN462" s="338"/>
      <c r="AO462" s="338"/>
      <c r="AP462" s="338"/>
      <c r="AQ462" s="338"/>
      <c r="AR462" s="338"/>
      <c r="AS462" s="338"/>
      <c r="AT462" s="338"/>
      <c r="AU462" s="338"/>
      <c r="AV462" s="338"/>
      <c r="AW462" s="338"/>
      <c r="AX462" s="338"/>
      <c r="AY462" s="338"/>
      <c r="AZ462" s="338"/>
      <c r="BA462" s="340"/>
      <c r="BB462" s="419"/>
      <c r="BC462" s="340"/>
      <c r="BD462" s="340"/>
      <c r="BE462" s="340"/>
      <c r="BF462" s="340"/>
      <c r="BG462" s="340"/>
      <c r="BH462" s="340"/>
      <c r="BI462" s="340"/>
      <c r="BJ462" s="340"/>
      <c r="BK462" s="340"/>
      <c r="BL462" s="340"/>
      <c r="BM462" s="340"/>
      <c r="BN462" s="340"/>
      <c r="BO462" s="340"/>
      <c r="BP462" s="340"/>
      <c r="BQ462" s="340"/>
      <c r="BR462" s="340"/>
      <c r="BS462" s="340"/>
      <c r="BT462" s="340"/>
      <c r="BU462" s="340"/>
      <c r="BV462" s="340"/>
      <c r="BW462" s="340"/>
      <c r="BX462" s="340"/>
      <c r="BY462" s="340"/>
      <c r="BZ462" s="341"/>
      <c r="CA462" s="341"/>
      <c r="CB462" s="341"/>
      <c r="CC462" s="341"/>
      <c r="CD462" s="341"/>
      <c r="CE462" s="341"/>
      <c r="CF462" s="341"/>
      <c r="CG462" s="341"/>
      <c r="CH462" s="341"/>
      <c r="CI462" s="341"/>
      <c r="CJ462" s="341"/>
      <c r="CK462" s="341"/>
      <c r="CL462" s="341"/>
      <c r="CM462" s="341"/>
      <c r="CN462" s="341"/>
      <c r="CO462" s="341"/>
      <c r="CP462" s="341"/>
      <c r="CQ462" s="341"/>
      <c r="CR462" s="341"/>
      <c r="CS462" s="341"/>
      <c r="CT462" s="341"/>
      <c r="CU462" s="341"/>
      <c r="CV462" s="341"/>
      <c r="CW462" s="341"/>
      <c r="CX462" s="341"/>
      <c r="CY462" s="341"/>
      <c r="CZ462" s="341"/>
    </row>
    <row r="463" s="345" customFormat="true" ht="25.15" customHeight="true" x14ac:dyDescent="0.2">
      <c r="C463" s="1077" t="s">
        <v>420</v>
      </c>
      <c r="D463" s="1078"/>
      <c r="E463" s="699">
        <v>9.3366630115287563E-4</v>
      </c>
      <c r="F463" s="612"/>
      <c r="G463" s="612"/>
      <c r="H463" s="1078" t="s">
        <v>346</v>
      </c>
      <c r="I463" s="1078"/>
      <c r="J463" s="700">
        <v>-2.3116996457126608E-2</v>
      </c>
      <c r="K463" s="612"/>
      <c r="L463" s="612"/>
      <c r="M463" s="1078" t="s">
        <v>402</v>
      </c>
      <c r="N463" s="1078"/>
      <c r="O463" s="701">
        <v>-3.3228991867816103E-2</v>
      </c>
      <c r="P463" s="612"/>
      <c r="Q463" s="612"/>
      <c r="Z463" s="338"/>
      <c r="AA463" s="338"/>
      <c r="AB463" s="338"/>
      <c r="AC463" s="338"/>
      <c r="AD463" s="338"/>
      <c r="AE463" s="338"/>
      <c r="AF463" s="338"/>
      <c r="AG463" s="338"/>
      <c r="AH463" s="338"/>
      <c r="AI463" s="338"/>
      <c r="AJ463" s="338"/>
      <c r="AK463" s="338"/>
      <c r="AL463" s="338"/>
      <c r="AM463" s="338"/>
      <c r="AN463" s="338"/>
      <c r="AO463" s="338"/>
      <c r="AP463" s="338"/>
      <c r="AQ463" s="338"/>
      <c r="AR463" s="338"/>
      <c r="AS463" s="338"/>
      <c r="AT463" s="338"/>
      <c r="AU463" s="338"/>
      <c r="AV463" s="338"/>
      <c r="AW463" s="338"/>
      <c r="AX463" s="338"/>
      <c r="AY463" s="338"/>
      <c r="AZ463" s="338"/>
      <c r="BA463" s="340"/>
      <c r="BB463" s="419"/>
      <c r="BC463" s="340"/>
      <c r="BD463" s="340"/>
      <c r="BE463" s="340"/>
      <c r="BF463" s="340"/>
      <c r="BG463" s="340"/>
      <c r="BH463" s="340"/>
      <c r="BI463" s="340"/>
      <c r="BJ463" s="340"/>
      <c r="BK463" s="340"/>
      <c r="BL463" s="340"/>
      <c r="BM463" s="340"/>
      <c r="BN463" s="340"/>
      <c r="BO463" s="340"/>
      <c r="BP463" s="340"/>
      <c r="BQ463" s="340"/>
      <c r="BR463" s="340"/>
      <c r="BS463" s="340"/>
      <c r="BT463" s="340"/>
      <c r="BU463" s="340"/>
      <c r="BV463" s="340"/>
      <c r="BW463" s="340"/>
      <c r="BX463" s="340"/>
      <c r="BY463" s="340"/>
      <c r="BZ463" s="341"/>
      <c r="CA463" s="341"/>
      <c r="CB463" s="341"/>
      <c r="CC463" s="341"/>
      <c r="CD463" s="341"/>
      <c r="CE463" s="341"/>
      <c r="CF463" s="341"/>
      <c r="CG463" s="341"/>
      <c r="CH463" s="341"/>
      <c r="CI463" s="341"/>
      <c r="CJ463" s="341"/>
      <c r="CK463" s="341"/>
      <c r="CL463" s="341"/>
      <c r="CM463" s="341"/>
      <c r="CN463" s="341"/>
      <c r="CO463" s="341"/>
      <c r="CP463" s="341"/>
      <c r="CQ463" s="341"/>
      <c r="CR463" s="341"/>
      <c r="CS463" s="341"/>
      <c r="CT463" s="341"/>
      <c r="CU463" s="341"/>
      <c r="CV463" s="341"/>
      <c r="CW463" s="341"/>
      <c r="CX463" s="341"/>
      <c r="CY463" s="341"/>
      <c r="CZ463" s="341"/>
    </row>
    <row r="464" s="345" customFormat="true" ht="25.15" customHeight="true" x14ac:dyDescent="0.2">
      <c r="C464" s="1077" t="s">
        <v>421</v>
      </c>
      <c r="D464" s="1078"/>
      <c r="E464" s="699">
        <v>3.5218743343896772E-4</v>
      </c>
      <c r="F464" s="612"/>
      <c r="G464" s="612"/>
      <c r="H464" s="1078" t="s">
        <v>390</v>
      </c>
      <c r="I464" s="1078"/>
      <c r="J464" s="700">
        <v>-2.30545076986663E-2</v>
      </c>
      <c r="K464" s="612"/>
      <c r="L464" s="612"/>
      <c r="M464" s="1078" t="s">
        <v>396</v>
      </c>
      <c r="N464" s="1078"/>
      <c r="O464" s="701">
        <v>-3.284649406878138E-2</v>
      </c>
      <c r="P464" s="612"/>
      <c r="Q464" s="612"/>
      <c r="Z464" s="338"/>
      <c r="AA464" s="338"/>
      <c r="AB464" s="338"/>
      <c r="AC464" s="338"/>
      <c r="AD464" s="338"/>
      <c r="AE464" s="338"/>
      <c r="AF464" s="338"/>
      <c r="AG464" s="338"/>
      <c r="AH464" s="338"/>
      <c r="AI464" s="338"/>
      <c r="AJ464" s="338"/>
      <c r="AK464" s="338"/>
      <c r="AL464" s="338"/>
      <c r="AM464" s="338"/>
      <c r="AN464" s="338"/>
      <c r="AO464" s="338"/>
      <c r="AP464" s="338"/>
      <c r="AQ464" s="338"/>
      <c r="AR464" s="338"/>
      <c r="AS464" s="338"/>
      <c r="AT464" s="338"/>
      <c r="AU464" s="338"/>
      <c r="AV464" s="338"/>
      <c r="AW464" s="338"/>
      <c r="AX464" s="338"/>
      <c r="AY464" s="338"/>
      <c r="AZ464" s="338"/>
      <c r="BA464" s="340"/>
      <c r="BB464" s="419"/>
      <c r="BC464" s="340"/>
      <c r="BD464" s="340"/>
      <c r="BE464" s="340"/>
      <c r="BF464" s="340"/>
      <c r="BG464" s="340"/>
      <c r="BH464" s="340"/>
      <c r="BI464" s="340"/>
      <c r="BJ464" s="340"/>
      <c r="BK464" s="340"/>
      <c r="BL464" s="340"/>
      <c r="BM464" s="340"/>
      <c r="BN464" s="340"/>
      <c r="BO464" s="340"/>
      <c r="BP464" s="340"/>
      <c r="BQ464" s="340"/>
      <c r="BR464" s="340"/>
      <c r="BS464" s="340"/>
      <c r="BT464" s="340"/>
      <c r="BU464" s="340"/>
      <c r="BV464" s="340"/>
      <c r="BW464" s="340"/>
      <c r="BX464" s="340"/>
      <c r="BY464" s="340"/>
      <c r="BZ464" s="341"/>
      <c r="CA464" s="341"/>
      <c r="CB464" s="341"/>
      <c r="CC464" s="341"/>
      <c r="CD464" s="341"/>
      <c r="CE464" s="341"/>
      <c r="CF464" s="341"/>
      <c r="CG464" s="341"/>
      <c r="CH464" s="341"/>
      <c r="CI464" s="341"/>
      <c r="CJ464" s="341"/>
      <c r="CK464" s="341"/>
      <c r="CL464" s="341"/>
      <c r="CM464" s="341"/>
      <c r="CN464" s="341"/>
      <c r="CO464" s="341"/>
      <c r="CP464" s="341"/>
      <c r="CQ464" s="341"/>
      <c r="CR464" s="341"/>
      <c r="CS464" s="341"/>
      <c r="CT464" s="341"/>
      <c r="CU464" s="341"/>
      <c r="CV464" s="341"/>
      <c r="CW464" s="341"/>
      <c r="CX464" s="341"/>
      <c r="CY464" s="341"/>
      <c r="CZ464" s="341"/>
    </row>
    <row r="465" s="345" customFormat="true" ht="25.15" customHeight="true" x14ac:dyDescent="0.2">
      <c r="C465" s="1077" t="s">
        <v>422</v>
      </c>
      <c r="D465" s="1078"/>
      <c r="E465" s="702">
        <v>-1.1907364093688527E-4</v>
      </c>
      <c r="F465" s="612"/>
      <c r="G465" s="612"/>
      <c r="H465" s="1078" t="s">
        <v>423</v>
      </c>
      <c r="I465" s="1078"/>
      <c r="J465" s="700">
        <v>-2.2443813789642733E-2</v>
      </c>
      <c r="K465" s="612"/>
      <c r="L465" s="612"/>
      <c r="M465" s="1078" t="s">
        <v>294</v>
      </c>
      <c r="N465" s="1078"/>
      <c r="O465" s="701">
        <v>-2.961751905565653E-2</v>
      </c>
      <c r="P465" s="612"/>
      <c r="Q465" s="612"/>
      <c r="Z465" s="338"/>
      <c r="AA465" s="338"/>
      <c r="AB465" s="338"/>
      <c r="AC465" s="338"/>
      <c r="AD465" s="338"/>
      <c r="AE465" s="338"/>
      <c r="AF465" s="338"/>
      <c r="AG465" s="338"/>
      <c r="AH465" s="338"/>
      <c r="AI465" s="338"/>
      <c r="AJ465" s="338"/>
      <c r="AK465" s="338"/>
      <c r="AL465" s="338"/>
      <c r="AM465" s="338"/>
      <c r="AN465" s="338"/>
      <c r="AO465" s="338"/>
      <c r="AP465" s="338"/>
      <c r="AQ465" s="338"/>
      <c r="AR465" s="338"/>
      <c r="AS465" s="338"/>
      <c r="AT465" s="338"/>
      <c r="AU465" s="338"/>
      <c r="AV465" s="338"/>
      <c r="AW465" s="338"/>
      <c r="AX465" s="338"/>
      <c r="AY465" s="338"/>
      <c r="AZ465" s="338"/>
      <c r="BA465" s="340"/>
      <c r="BB465" s="419"/>
      <c r="BC465" s="340"/>
      <c r="BD465" s="340"/>
      <c r="BE465" s="340"/>
      <c r="BF465" s="340"/>
      <c r="BG465" s="340"/>
      <c r="BH465" s="340"/>
      <c r="BI465" s="340"/>
      <c r="BJ465" s="340"/>
      <c r="BK465" s="340"/>
      <c r="BL465" s="340"/>
      <c r="BM465" s="340"/>
      <c r="BN465" s="340"/>
      <c r="BO465" s="340"/>
      <c r="BP465" s="340"/>
      <c r="BQ465" s="340"/>
      <c r="BR465" s="340"/>
      <c r="BS465" s="340"/>
      <c r="BT465" s="340"/>
      <c r="BU465" s="340"/>
      <c r="BV465" s="340"/>
      <c r="BW465" s="340"/>
      <c r="BX465" s="340"/>
      <c r="BY465" s="340"/>
      <c r="BZ465" s="341"/>
      <c r="CA465" s="341"/>
      <c r="CB465" s="341"/>
      <c r="CC465" s="341"/>
      <c r="CD465" s="341"/>
      <c r="CE465" s="341"/>
      <c r="CF465" s="341"/>
      <c r="CG465" s="341"/>
      <c r="CH465" s="341"/>
      <c r="CI465" s="341"/>
      <c r="CJ465" s="341"/>
      <c r="CK465" s="341"/>
      <c r="CL465" s="341"/>
      <c r="CM465" s="341"/>
      <c r="CN465" s="341"/>
      <c r="CO465" s="341"/>
      <c r="CP465" s="341"/>
      <c r="CQ465" s="341"/>
      <c r="CR465" s="341"/>
      <c r="CS465" s="341"/>
      <c r="CT465" s="341"/>
      <c r="CU465" s="341"/>
      <c r="CV465" s="341"/>
      <c r="CW465" s="341"/>
      <c r="CX465" s="341"/>
      <c r="CY465" s="341"/>
      <c r="CZ465" s="341"/>
    </row>
    <row r="466" s="345" customFormat="true" ht="25.15" customHeight="true" x14ac:dyDescent="0.2">
      <c r="C466" s="1077"/>
      <c r="D466" s="1078"/>
      <c r="E466" s="612"/>
      <c r="F466" s="612"/>
      <c r="G466" s="612"/>
      <c r="H466" s="1078" t="s">
        <v>399</v>
      </c>
      <c r="I466" s="1078"/>
      <c r="J466" s="700">
        <v>2.1934610131219397E-2</v>
      </c>
      <c r="K466" s="612"/>
      <c r="L466" s="612"/>
      <c r="M466" s="1078" t="s">
        <v>315</v>
      </c>
      <c r="N466" s="1078"/>
      <c r="O466" s="701">
        <v>-2.6998910250840974E-2</v>
      </c>
      <c r="P466" s="612"/>
      <c r="Q466" s="612"/>
      <c r="Z466" s="338"/>
      <c r="AA466" s="338"/>
      <c r="AB466" s="338"/>
      <c r="AC466" s="338"/>
      <c r="AD466" s="338"/>
      <c r="AE466" s="338"/>
      <c r="AF466" s="338"/>
      <c r="AG466" s="338"/>
      <c r="AH466" s="338"/>
      <c r="AI466" s="338"/>
      <c r="AJ466" s="338"/>
      <c r="AK466" s="338"/>
      <c r="AL466" s="338"/>
      <c r="AM466" s="338"/>
      <c r="AN466" s="338"/>
      <c r="AO466" s="338"/>
      <c r="AP466" s="338"/>
      <c r="AQ466" s="338"/>
      <c r="AR466" s="338"/>
      <c r="AS466" s="338"/>
      <c r="AT466" s="338"/>
      <c r="AU466" s="338"/>
      <c r="AV466" s="338"/>
      <c r="AW466" s="338"/>
      <c r="AX466" s="338"/>
      <c r="AY466" s="338"/>
      <c r="AZ466" s="338"/>
      <c r="BA466" s="340"/>
      <c r="BB466" s="419"/>
      <c r="BC466" s="340"/>
      <c r="BD466" s="340"/>
      <c r="BE466" s="340"/>
      <c r="BF466" s="340"/>
      <c r="BG466" s="340"/>
      <c r="BH466" s="340"/>
      <c r="BI466" s="340"/>
      <c r="BJ466" s="340"/>
      <c r="BK466" s="340"/>
      <c r="BL466" s="340"/>
      <c r="BM466" s="340"/>
      <c r="BN466" s="340"/>
      <c r="BO466" s="340"/>
      <c r="BP466" s="340"/>
      <c r="BQ466" s="340"/>
      <c r="BR466" s="340"/>
      <c r="BS466" s="340"/>
      <c r="BT466" s="340"/>
      <c r="BU466" s="340"/>
      <c r="BV466" s="340"/>
      <c r="BW466" s="340"/>
      <c r="BX466" s="340"/>
      <c r="BY466" s="340"/>
      <c r="BZ466" s="341"/>
      <c r="CA466" s="341"/>
      <c r="CB466" s="341"/>
      <c r="CC466" s="341"/>
      <c r="CD466" s="341"/>
      <c r="CE466" s="341"/>
      <c r="CF466" s="341"/>
      <c r="CG466" s="341"/>
      <c r="CH466" s="341"/>
      <c r="CI466" s="341"/>
      <c r="CJ466" s="341"/>
      <c r="CK466" s="341"/>
      <c r="CL466" s="341"/>
      <c r="CM466" s="341"/>
      <c r="CN466" s="341"/>
      <c r="CO466" s="341"/>
      <c r="CP466" s="341"/>
      <c r="CQ466" s="341"/>
      <c r="CR466" s="341"/>
      <c r="CS466" s="341"/>
      <c r="CT466" s="341"/>
      <c r="CU466" s="341"/>
      <c r="CV466" s="341"/>
      <c r="CW466" s="341"/>
      <c r="CX466" s="341"/>
      <c r="CY466" s="341"/>
      <c r="CZ466" s="341"/>
    </row>
    <row r="467" s="345" customFormat="true" ht="25.15" customHeight="true" x14ac:dyDescent="0.2">
      <c r="C467" s="1077"/>
      <c r="D467" s="1078"/>
      <c r="E467" s="612"/>
      <c r="F467" s="612"/>
      <c r="G467" s="612"/>
      <c r="H467" s="1078" t="s">
        <v>315</v>
      </c>
      <c r="I467" s="1078"/>
      <c r="J467" s="700">
        <v>-2.0724442453428527E-2</v>
      </c>
      <c r="K467" s="612"/>
      <c r="L467" s="612"/>
      <c r="M467" s="1078" t="s">
        <v>371</v>
      </c>
      <c r="N467" s="1078"/>
      <c r="O467" s="701">
        <v>2.5712094231561591E-2</v>
      </c>
      <c r="P467" s="612"/>
      <c r="Q467" s="612"/>
      <c r="Z467" s="338"/>
      <c r="AA467" s="338"/>
      <c r="AB467" s="338"/>
      <c r="AC467" s="338"/>
      <c r="AD467" s="338"/>
      <c r="AE467" s="338"/>
      <c r="AF467" s="338"/>
      <c r="AG467" s="338"/>
      <c r="AH467" s="338"/>
      <c r="AI467" s="338"/>
      <c r="AJ467" s="338"/>
      <c r="AK467" s="338"/>
      <c r="AL467" s="338"/>
      <c r="AM467" s="338"/>
      <c r="AN467" s="338"/>
      <c r="AO467" s="338"/>
      <c r="AP467" s="338"/>
      <c r="AQ467" s="338"/>
      <c r="AR467" s="338"/>
      <c r="AS467" s="338"/>
      <c r="AT467" s="338"/>
      <c r="AU467" s="338"/>
      <c r="AV467" s="338"/>
      <c r="AW467" s="338"/>
      <c r="AX467" s="338"/>
      <c r="AY467" s="338"/>
      <c r="AZ467" s="338"/>
      <c r="BA467" s="340"/>
      <c r="BB467" s="419"/>
      <c r="BC467" s="340"/>
      <c r="BD467" s="340"/>
      <c r="BE467" s="340"/>
      <c r="BF467" s="340"/>
      <c r="BG467" s="340"/>
      <c r="BH467" s="340"/>
      <c r="BI467" s="340"/>
      <c r="BJ467" s="340"/>
      <c r="BK467" s="340"/>
      <c r="BL467" s="340"/>
      <c r="BM467" s="340"/>
      <c r="BN467" s="340"/>
      <c r="BO467" s="340"/>
      <c r="BP467" s="340"/>
      <c r="BQ467" s="340"/>
      <c r="BR467" s="340"/>
      <c r="BS467" s="340"/>
      <c r="BT467" s="340"/>
      <c r="BU467" s="340"/>
      <c r="BV467" s="340"/>
      <c r="BW467" s="340"/>
      <c r="BX467" s="340"/>
      <c r="BY467" s="340"/>
      <c r="BZ467" s="341"/>
      <c r="CA467" s="341"/>
      <c r="CB467" s="341"/>
      <c r="CC467" s="341"/>
      <c r="CD467" s="341"/>
      <c r="CE467" s="341"/>
      <c r="CF467" s="341"/>
      <c r="CG467" s="341"/>
      <c r="CH467" s="341"/>
      <c r="CI467" s="341"/>
      <c r="CJ467" s="341"/>
      <c r="CK467" s="341"/>
      <c r="CL467" s="341"/>
      <c r="CM467" s="341"/>
      <c r="CN467" s="341"/>
      <c r="CO467" s="341"/>
      <c r="CP467" s="341"/>
      <c r="CQ467" s="341"/>
      <c r="CR467" s="341"/>
      <c r="CS467" s="341"/>
      <c r="CT467" s="341"/>
      <c r="CU467" s="341"/>
      <c r="CV467" s="341"/>
      <c r="CW467" s="341"/>
      <c r="CX467" s="341"/>
      <c r="CY467" s="341"/>
      <c r="CZ467" s="341"/>
    </row>
    <row r="468" s="345" customFormat="true" ht="25.15" customHeight="true" x14ac:dyDescent="0.2">
      <c r="C468" s="1077"/>
      <c r="D468" s="1078"/>
      <c r="E468" s="612"/>
      <c r="F468" s="612"/>
      <c r="G468" s="612"/>
      <c r="H468" s="1078" t="s">
        <v>418</v>
      </c>
      <c r="I468" s="1078"/>
      <c r="J468" s="700">
        <v>-2.0717324407310674E-2</v>
      </c>
      <c r="K468" s="612"/>
      <c r="L468" s="612"/>
      <c r="M468" s="1078" t="s">
        <v>406</v>
      </c>
      <c r="N468" s="1078"/>
      <c r="O468" s="701">
        <v>-2.2263380716395383E-2</v>
      </c>
      <c r="P468" s="612"/>
      <c r="Q468" s="612"/>
      <c r="Z468" s="338"/>
      <c r="AA468" s="338"/>
      <c r="AB468" s="338"/>
      <c r="AC468" s="338"/>
      <c r="AD468" s="338"/>
      <c r="AE468" s="338"/>
      <c r="AF468" s="338"/>
      <c r="AG468" s="338"/>
      <c r="AH468" s="338"/>
      <c r="AI468" s="338"/>
      <c r="AJ468" s="338"/>
      <c r="AK468" s="338"/>
      <c r="AL468" s="338"/>
      <c r="AM468" s="338"/>
      <c r="AN468" s="338"/>
      <c r="AO468" s="338"/>
      <c r="AP468" s="338"/>
      <c r="AQ468" s="338"/>
      <c r="AR468" s="338"/>
      <c r="AS468" s="338"/>
      <c r="AT468" s="338"/>
      <c r="AU468" s="338"/>
      <c r="AV468" s="338"/>
      <c r="AW468" s="338"/>
      <c r="AX468" s="338"/>
      <c r="AY468" s="338"/>
      <c r="AZ468" s="338"/>
      <c r="BA468" s="340"/>
      <c r="BB468" s="419"/>
      <c r="BC468" s="340"/>
      <c r="BD468" s="340"/>
      <c r="BE468" s="340"/>
      <c r="BF468" s="340"/>
      <c r="BG468" s="340"/>
      <c r="BH468" s="340"/>
      <c r="BI468" s="340"/>
      <c r="BJ468" s="340"/>
      <c r="BK468" s="340"/>
      <c r="BL468" s="340"/>
      <c r="BM468" s="340"/>
      <c r="BN468" s="340"/>
      <c r="BO468" s="340"/>
      <c r="BP468" s="340"/>
      <c r="BQ468" s="340"/>
      <c r="BR468" s="340"/>
      <c r="BS468" s="340"/>
      <c r="BT468" s="340"/>
      <c r="BU468" s="340"/>
      <c r="BV468" s="340"/>
      <c r="BW468" s="340"/>
      <c r="BX468" s="340"/>
      <c r="BY468" s="340"/>
      <c r="BZ468" s="341"/>
      <c r="CA468" s="341"/>
      <c r="CB468" s="341"/>
      <c r="CC468" s="341"/>
      <c r="CD468" s="341"/>
      <c r="CE468" s="341"/>
      <c r="CF468" s="341"/>
      <c r="CG468" s="341"/>
      <c r="CH468" s="341"/>
      <c r="CI468" s="341"/>
      <c r="CJ468" s="341"/>
      <c r="CK468" s="341"/>
      <c r="CL468" s="341"/>
      <c r="CM468" s="341"/>
      <c r="CN468" s="341"/>
      <c r="CO468" s="341"/>
      <c r="CP468" s="341"/>
      <c r="CQ468" s="341"/>
      <c r="CR468" s="341"/>
      <c r="CS468" s="341"/>
      <c r="CT468" s="341"/>
      <c r="CU468" s="341"/>
      <c r="CV468" s="341"/>
      <c r="CW468" s="341"/>
      <c r="CX468" s="341"/>
      <c r="CY468" s="341"/>
      <c r="CZ468" s="341"/>
    </row>
    <row r="469" s="345" customFormat="true" ht="25.15" customHeight="true" x14ac:dyDescent="0.2">
      <c r="C469" s="1077" t="s">
        <v>232</v>
      </c>
      <c r="D469" s="1078"/>
      <c r="E469" s="1078"/>
      <c r="F469" s="612"/>
      <c r="G469" s="612"/>
      <c r="H469" s="1078" t="s">
        <v>413</v>
      </c>
      <c r="I469" s="1078"/>
      <c r="J469" s="700">
        <v>-2.0091577269462781E-2</v>
      </c>
      <c r="K469" s="612"/>
      <c r="L469" s="612"/>
      <c r="M469" s="1078" t="s">
        <v>423</v>
      </c>
      <c r="N469" s="1078"/>
      <c r="O469" s="701">
        <v>-1.952010559276501E-2</v>
      </c>
      <c r="P469" s="612"/>
      <c r="Q469" s="612"/>
      <c r="Z469" s="338"/>
      <c r="AA469" s="338"/>
      <c r="AB469" s="338"/>
      <c r="AC469" s="338"/>
      <c r="AD469" s="338"/>
      <c r="AE469" s="338"/>
      <c r="AF469" s="338"/>
      <c r="AG469" s="338"/>
      <c r="AH469" s="338"/>
      <c r="AI469" s="338"/>
      <c r="AJ469" s="338"/>
      <c r="AK469" s="338"/>
      <c r="AL469" s="338"/>
      <c r="AM469" s="338"/>
      <c r="AN469" s="338"/>
      <c r="AO469" s="338"/>
      <c r="AP469" s="338"/>
      <c r="AQ469" s="338"/>
      <c r="AR469" s="338"/>
      <c r="AS469" s="338"/>
      <c r="AT469" s="338"/>
      <c r="AU469" s="338"/>
      <c r="AV469" s="338"/>
      <c r="AW469" s="338"/>
      <c r="AX469" s="338"/>
      <c r="AY469" s="338"/>
      <c r="AZ469" s="338"/>
      <c r="BA469" s="340"/>
      <c r="BB469" s="419"/>
      <c r="BC469" s="340"/>
      <c r="BD469" s="340"/>
      <c r="BE469" s="340"/>
      <c r="BF469" s="340"/>
      <c r="BG469" s="340"/>
      <c r="BH469" s="340"/>
      <c r="BI469" s="340"/>
      <c r="BJ469" s="340"/>
      <c r="BK469" s="340"/>
      <c r="BL469" s="340"/>
      <c r="BM469" s="340"/>
      <c r="BN469" s="340"/>
      <c r="BO469" s="340"/>
      <c r="BP469" s="340"/>
      <c r="BQ469" s="340"/>
      <c r="BR469" s="340"/>
      <c r="BS469" s="340"/>
      <c r="BT469" s="340"/>
      <c r="BU469" s="340"/>
      <c r="BV469" s="340"/>
      <c r="BW469" s="340"/>
      <c r="BX469" s="340"/>
      <c r="BY469" s="340"/>
      <c r="BZ469" s="341"/>
      <c r="CA469" s="341"/>
      <c r="CB469" s="341"/>
      <c r="CC469" s="341"/>
      <c r="CD469" s="341"/>
      <c r="CE469" s="341"/>
      <c r="CF469" s="341"/>
      <c r="CG469" s="341"/>
      <c r="CH469" s="341"/>
      <c r="CI469" s="341"/>
      <c r="CJ469" s="341"/>
      <c r="CK469" s="341"/>
      <c r="CL469" s="341"/>
      <c r="CM469" s="341"/>
      <c r="CN469" s="341"/>
      <c r="CO469" s="341"/>
      <c r="CP469" s="341"/>
      <c r="CQ469" s="341"/>
      <c r="CR469" s="341"/>
      <c r="CS469" s="341"/>
      <c r="CT469" s="341"/>
      <c r="CU469" s="341"/>
      <c r="CV469" s="341"/>
      <c r="CW469" s="341"/>
      <c r="CX469" s="341"/>
      <c r="CY469" s="341"/>
      <c r="CZ469" s="341"/>
    </row>
    <row r="470" s="345" customFormat="true" ht="25.15" customHeight="true" x14ac:dyDescent="0.2">
      <c r="C470" s="1077"/>
      <c r="D470" s="1078"/>
      <c r="E470" s="681" t="s">
        <v>233</v>
      </c>
      <c r="F470" s="612"/>
      <c r="G470" s="612"/>
      <c r="H470" s="1078" t="s">
        <v>407</v>
      </c>
      <c r="I470" s="1078"/>
      <c r="J470" s="700">
        <v>1.5715097083949331E-2</v>
      </c>
      <c r="K470" s="612"/>
      <c r="L470" s="612"/>
      <c r="M470" s="1078" t="s">
        <v>419</v>
      </c>
      <c r="N470" s="1078"/>
      <c r="O470" s="701">
        <v>-1.7602781018838987E-2</v>
      </c>
      <c r="P470" s="612"/>
      <c r="Q470" s="612"/>
      <c r="Z470" s="338"/>
      <c r="AA470" s="338"/>
      <c r="AB470" s="338"/>
      <c r="AC470" s="338"/>
      <c r="AD470" s="338"/>
      <c r="AE470" s="338"/>
      <c r="AF470" s="338"/>
      <c r="AG470" s="338"/>
      <c r="AH470" s="338"/>
      <c r="AI470" s="338"/>
      <c r="AJ470" s="338"/>
      <c r="AK470" s="338"/>
      <c r="AL470" s="338"/>
      <c r="AM470" s="338"/>
      <c r="AN470" s="338"/>
      <c r="AO470" s="338"/>
      <c r="AP470" s="338"/>
      <c r="AQ470" s="338"/>
      <c r="AR470" s="338"/>
      <c r="AS470" s="338"/>
      <c r="AT470" s="338"/>
      <c r="AU470" s="338"/>
      <c r="AV470" s="338"/>
      <c r="AW470" s="338"/>
      <c r="AX470" s="338"/>
      <c r="AY470" s="338"/>
      <c r="AZ470" s="338"/>
      <c r="BA470" s="340"/>
      <c r="BB470" s="419"/>
      <c r="BC470" s="340"/>
      <c r="BD470" s="340"/>
      <c r="BE470" s="340"/>
      <c r="BF470" s="340"/>
      <c r="BG470" s="340"/>
      <c r="BH470" s="340"/>
      <c r="BI470" s="340"/>
      <c r="BJ470" s="340"/>
      <c r="BK470" s="340"/>
      <c r="BL470" s="340"/>
      <c r="BM470" s="340"/>
      <c r="BN470" s="340"/>
      <c r="BO470" s="340"/>
      <c r="BP470" s="340"/>
      <c r="BQ470" s="340"/>
      <c r="BR470" s="340"/>
      <c r="BS470" s="340"/>
      <c r="BT470" s="340"/>
      <c r="BU470" s="340"/>
      <c r="BV470" s="340"/>
      <c r="BW470" s="340"/>
      <c r="BX470" s="340"/>
      <c r="BY470" s="340"/>
      <c r="BZ470" s="341"/>
      <c r="CA470" s="341"/>
      <c r="CB470" s="341"/>
      <c r="CC470" s="341"/>
      <c r="CD470" s="341"/>
      <c r="CE470" s="341"/>
      <c r="CF470" s="341"/>
      <c r="CG470" s="341"/>
      <c r="CH470" s="341"/>
      <c r="CI470" s="341"/>
      <c r="CJ470" s="341"/>
      <c r="CK470" s="341"/>
      <c r="CL470" s="341"/>
      <c r="CM470" s="341"/>
      <c r="CN470" s="341"/>
      <c r="CO470" s="341"/>
      <c r="CP470" s="341"/>
      <c r="CQ470" s="341"/>
      <c r="CR470" s="341"/>
      <c r="CS470" s="341"/>
      <c r="CT470" s="341"/>
      <c r="CU470" s="341"/>
      <c r="CV470" s="341"/>
      <c r="CW470" s="341"/>
      <c r="CX470" s="341"/>
      <c r="CY470" s="341"/>
      <c r="CZ470" s="341"/>
    </row>
    <row r="471" s="345" customFormat="true" ht="25.15" customHeight="true" x14ac:dyDescent="0.2">
      <c r="C471" s="1077" t="s">
        <v>224</v>
      </c>
      <c r="D471" s="1078"/>
      <c r="E471" s="696">
        <v>1.5448920284569196E-2</v>
      </c>
      <c r="F471" s="612"/>
      <c r="G471" s="612"/>
      <c r="H471" s="1078" t="s">
        <v>422</v>
      </c>
      <c r="I471" s="1078"/>
      <c r="J471" s="700">
        <v>-1.5235561061010835E-2</v>
      </c>
      <c r="K471" s="612"/>
      <c r="L471" s="612"/>
      <c r="M471" s="1078" t="s">
        <v>398</v>
      </c>
      <c r="N471" s="1078"/>
      <c r="O471" s="701">
        <v>1.7029931192644461E-2</v>
      </c>
      <c r="P471" s="612"/>
      <c r="Q471" s="612"/>
      <c r="Z471" s="338"/>
      <c r="AA471" s="338"/>
      <c r="AB471" s="338"/>
      <c r="AC471" s="338"/>
      <c r="AD471" s="338"/>
      <c r="AE471" s="338"/>
      <c r="AF471" s="338"/>
      <c r="AG471" s="338"/>
      <c r="AH471" s="338"/>
      <c r="AI471" s="338"/>
      <c r="AJ471" s="338"/>
      <c r="AK471" s="338"/>
      <c r="AL471" s="338"/>
      <c r="AM471" s="338"/>
      <c r="AN471" s="338"/>
      <c r="AO471" s="338"/>
      <c r="AP471" s="338"/>
      <c r="AQ471" s="338"/>
      <c r="AR471" s="338"/>
      <c r="AS471" s="338"/>
      <c r="AT471" s="338"/>
      <c r="AU471" s="338"/>
      <c r="AV471" s="338"/>
      <c r="AW471" s="338"/>
      <c r="AX471" s="338"/>
      <c r="AY471" s="338"/>
      <c r="AZ471" s="338"/>
      <c r="BA471" s="340"/>
      <c r="BB471" s="419"/>
      <c r="BC471" s="340"/>
      <c r="BD471" s="340"/>
      <c r="BE471" s="340"/>
      <c r="BF471" s="340"/>
      <c r="BG471" s="340"/>
      <c r="BH471" s="340"/>
      <c r="BI471" s="340"/>
      <c r="BJ471" s="340"/>
      <c r="BK471" s="340"/>
      <c r="BL471" s="340"/>
      <c r="BM471" s="340"/>
      <c r="BN471" s="340"/>
      <c r="BO471" s="340"/>
      <c r="BP471" s="340"/>
      <c r="BQ471" s="340"/>
      <c r="BR471" s="340"/>
      <c r="BS471" s="340"/>
      <c r="BT471" s="340"/>
      <c r="BU471" s="340"/>
      <c r="BV471" s="340"/>
      <c r="BW471" s="340"/>
      <c r="BX471" s="340"/>
      <c r="BY471" s="340"/>
      <c r="BZ471" s="341"/>
      <c r="CA471" s="341"/>
      <c r="CB471" s="341"/>
      <c r="CC471" s="341"/>
      <c r="CD471" s="341"/>
      <c r="CE471" s="341"/>
      <c r="CF471" s="341"/>
      <c r="CG471" s="341"/>
      <c r="CH471" s="341"/>
      <c r="CI471" s="341"/>
      <c r="CJ471" s="341"/>
      <c r="CK471" s="341"/>
      <c r="CL471" s="341"/>
      <c r="CM471" s="341"/>
      <c r="CN471" s="341"/>
      <c r="CO471" s="341"/>
      <c r="CP471" s="341"/>
      <c r="CQ471" s="341"/>
      <c r="CR471" s="341"/>
      <c r="CS471" s="341"/>
      <c r="CT471" s="341"/>
      <c r="CU471" s="341"/>
      <c r="CV471" s="341"/>
      <c r="CW471" s="341"/>
      <c r="CX471" s="341"/>
      <c r="CY471" s="341"/>
      <c r="CZ471" s="341"/>
    </row>
    <row r="472" s="345" customFormat="true" ht="25.15" customHeight="true" x14ac:dyDescent="0.2">
      <c r="C472" s="1077" t="s">
        <v>368</v>
      </c>
      <c r="D472" s="1078"/>
      <c r="E472" s="699">
        <v>0.31477041583188786</v>
      </c>
      <c r="F472" s="612"/>
      <c r="G472" s="612"/>
      <c r="H472" s="1078" t="s">
        <v>322</v>
      </c>
      <c r="I472" s="1078"/>
      <c r="J472" s="700">
        <v>1.2314086794357715E-2</v>
      </c>
      <c r="K472" s="612"/>
      <c r="L472" s="612"/>
      <c r="M472" s="1078" t="s">
        <v>399</v>
      </c>
      <c r="N472" s="1078"/>
      <c r="O472" s="701">
        <v>-1.6498541772061136E-2</v>
      </c>
      <c r="P472" s="612"/>
      <c r="Q472" s="612"/>
      <c r="Z472" s="338"/>
      <c r="AA472" s="338"/>
      <c r="AB472" s="338"/>
      <c r="AC472" s="338"/>
      <c r="AD472" s="338"/>
      <c r="AE472" s="338"/>
      <c r="AF472" s="338"/>
      <c r="AG472" s="338"/>
      <c r="AH472" s="338"/>
      <c r="AI472" s="338"/>
      <c r="AJ472" s="338"/>
      <c r="AK472" s="338"/>
      <c r="AL472" s="338"/>
      <c r="AM472" s="338"/>
      <c r="AN472" s="338"/>
      <c r="AO472" s="338"/>
      <c r="AP472" s="338"/>
      <c r="AQ472" s="338"/>
      <c r="AR472" s="338"/>
      <c r="AS472" s="338"/>
      <c r="AT472" s="338"/>
      <c r="AU472" s="338"/>
      <c r="AV472" s="338"/>
      <c r="AW472" s="338"/>
      <c r="AX472" s="338"/>
      <c r="AY472" s="338"/>
      <c r="AZ472" s="338"/>
      <c r="BA472" s="340"/>
      <c r="BB472" s="419"/>
      <c r="BC472" s="340"/>
      <c r="BD472" s="340"/>
      <c r="BE472" s="340"/>
      <c r="BF472" s="340"/>
      <c r="BG472" s="340"/>
      <c r="BH472" s="340"/>
      <c r="BI472" s="340"/>
      <c r="BJ472" s="340"/>
      <c r="BK472" s="340"/>
      <c r="BL472" s="340"/>
      <c r="BM472" s="340"/>
      <c r="BN472" s="340"/>
      <c r="BO472" s="340"/>
      <c r="BP472" s="340"/>
      <c r="BQ472" s="340"/>
      <c r="BR472" s="340"/>
      <c r="BS472" s="340"/>
      <c r="BT472" s="340"/>
      <c r="BU472" s="340"/>
      <c r="BV472" s="340"/>
      <c r="BW472" s="340"/>
      <c r="BX472" s="340"/>
      <c r="BY472" s="340"/>
      <c r="BZ472" s="341"/>
      <c r="CA472" s="341"/>
      <c r="CB472" s="341"/>
      <c r="CC472" s="341"/>
      <c r="CD472" s="341"/>
      <c r="CE472" s="341"/>
      <c r="CF472" s="341"/>
      <c r="CG472" s="341"/>
      <c r="CH472" s="341"/>
      <c r="CI472" s="341"/>
      <c r="CJ472" s="341"/>
      <c r="CK472" s="341"/>
      <c r="CL472" s="341"/>
      <c r="CM472" s="341"/>
      <c r="CN472" s="341"/>
      <c r="CO472" s="341"/>
      <c r="CP472" s="341"/>
      <c r="CQ472" s="341"/>
      <c r="CR472" s="341"/>
      <c r="CS472" s="341"/>
      <c r="CT472" s="341"/>
      <c r="CU472" s="341"/>
      <c r="CV472" s="341"/>
      <c r="CW472" s="341"/>
      <c r="CX472" s="341"/>
      <c r="CY472" s="341"/>
      <c r="CZ472" s="341"/>
    </row>
    <row r="473" s="345" customFormat="true" ht="25.15" customHeight="true" x14ac:dyDescent="0.2">
      <c r="C473" s="1077" t="s">
        <v>390</v>
      </c>
      <c r="D473" s="1078"/>
      <c r="E473" s="699">
        <v>3.7999899594111583E-2</v>
      </c>
      <c r="F473" s="612"/>
      <c r="G473" s="612"/>
      <c r="H473" s="1078" t="s">
        <v>410</v>
      </c>
      <c r="I473" s="1078"/>
      <c r="J473" s="700">
        <v>-1.0890579850482458E-2</v>
      </c>
      <c r="K473" s="612"/>
      <c r="L473" s="612"/>
      <c r="M473" s="1078" t="s">
        <v>389</v>
      </c>
      <c r="N473" s="1078"/>
      <c r="O473" s="701">
        <v>1.1563312573356964E-2</v>
      </c>
      <c r="P473" s="612"/>
      <c r="Q473" s="612"/>
      <c r="Z473" s="338"/>
      <c r="AA473" s="338"/>
      <c r="AB473" s="338"/>
      <c r="AC473" s="338"/>
      <c r="AD473" s="338"/>
      <c r="AE473" s="338"/>
      <c r="AF473" s="338"/>
      <c r="AG473" s="338"/>
      <c r="AH473" s="338"/>
      <c r="AI473" s="338"/>
      <c r="AJ473" s="338"/>
      <c r="AK473" s="338"/>
      <c r="AL473" s="338"/>
      <c r="AM473" s="338"/>
      <c r="AN473" s="338"/>
      <c r="AO473" s="338"/>
      <c r="AP473" s="338"/>
      <c r="AQ473" s="338"/>
      <c r="AR473" s="338"/>
      <c r="AS473" s="338"/>
      <c r="AT473" s="338"/>
      <c r="AU473" s="338"/>
      <c r="AV473" s="338"/>
      <c r="AW473" s="338"/>
      <c r="AX473" s="338"/>
      <c r="AY473" s="338"/>
      <c r="AZ473" s="338"/>
      <c r="BA473" s="340"/>
      <c r="BB473" s="419"/>
      <c r="BC473" s="340"/>
      <c r="BD473" s="340"/>
      <c r="BE473" s="340"/>
      <c r="BF473" s="340"/>
      <c r="BG473" s="340"/>
      <c r="BH473" s="340"/>
      <c r="BI473" s="340"/>
      <c r="BJ473" s="340"/>
      <c r="BK473" s="340"/>
      <c r="BL473" s="340"/>
      <c r="BM473" s="340"/>
      <c r="BN473" s="340"/>
      <c r="BO473" s="340"/>
      <c r="BP473" s="340"/>
      <c r="BQ473" s="340"/>
      <c r="BR473" s="340"/>
      <c r="BS473" s="340"/>
      <c r="BT473" s="340"/>
      <c r="BU473" s="340"/>
      <c r="BV473" s="340"/>
      <c r="BW473" s="340"/>
      <c r="BX473" s="340"/>
      <c r="BY473" s="340"/>
      <c r="BZ473" s="341"/>
      <c r="CA473" s="341"/>
      <c r="CB473" s="341"/>
      <c r="CC473" s="341"/>
      <c r="CD473" s="341"/>
      <c r="CE473" s="341"/>
      <c r="CF473" s="341"/>
      <c r="CG473" s="341"/>
      <c r="CH473" s="341"/>
      <c r="CI473" s="341"/>
      <c r="CJ473" s="341"/>
      <c r="CK473" s="341"/>
      <c r="CL473" s="341"/>
      <c r="CM473" s="341"/>
      <c r="CN473" s="341"/>
      <c r="CO473" s="341"/>
      <c r="CP473" s="341"/>
      <c r="CQ473" s="341"/>
      <c r="CR473" s="341"/>
      <c r="CS473" s="341"/>
      <c r="CT473" s="341"/>
      <c r="CU473" s="341"/>
      <c r="CV473" s="341"/>
      <c r="CW473" s="341"/>
      <c r="CX473" s="341"/>
      <c r="CY473" s="341"/>
      <c r="CZ473" s="341"/>
    </row>
    <row r="474" s="345" customFormat="true" ht="25.15" customHeight="true" x14ac:dyDescent="0.2">
      <c r="C474" s="1077" t="s">
        <v>417</v>
      </c>
      <c r="D474" s="1078"/>
      <c r="E474" s="699">
        <v>2.2414760619449223E-5</v>
      </c>
      <c r="F474" s="612"/>
      <c r="G474" s="612"/>
      <c r="H474" s="1078" t="s">
        <v>420</v>
      </c>
      <c r="I474" s="1078"/>
      <c r="J474" s="700">
        <v>-1.0880639849826379E-2</v>
      </c>
      <c r="K474" s="612"/>
      <c r="L474" s="612"/>
      <c r="M474" s="1078" t="s">
        <v>420</v>
      </c>
      <c r="N474" s="1078"/>
      <c r="O474" s="701">
        <v>-1.119595604037159E-2</v>
      </c>
      <c r="P474" s="612"/>
      <c r="Q474" s="612"/>
      <c r="Z474" s="338"/>
      <c r="AA474" s="338"/>
      <c r="AB474" s="338"/>
      <c r="AC474" s="338"/>
      <c r="AD474" s="338"/>
      <c r="AE474" s="338"/>
      <c r="AF474" s="338"/>
      <c r="AG474" s="338"/>
      <c r="AH474" s="338"/>
      <c r="AI474" s="338"/>
      <c r="AJ474" s="338"/>
      <c r="AK474" s="338"/>
      <c r="AL474" s="338"/>
      <c r="AM474" s="338"/>
      <c r="AN474" s="338"/>
      <c r="AO474" s="338"/>
      <c r="AP474" s="338"/>
      <c r="AQ474" s="338"/>
      <c r="AR474" s="338"/>
      <c r="AS474" s="338"/>
      <c r="AT474" s="338"/>
      <c r="AU474" s="338"/>
      <c r="AV474" s="338"/>
      <c r="AW474" s="338"/>
      <c r="AX474" s="338"/>
      <c r="AY474" s="338"/>
      <c r="AZ474" s="338"/>
      <c r="BA474" s="340"/>
      <c r="BB474" s="419"/>
      <c r="BC474" s="340"/>
      <c r="BD474" s="340"/>
      <c r="BE474" s="340"/>
      <c r="BF474" s="340"/>
      <c r="BG474" s="340"/>
      <c r="BH474" s="340"/>
      <c r="BI474" s="340"/>
      <c r="BJ474" s="340"/>
      <c r="BK474" s="340"/>
      <c r="BL474" s="340"/>
      <c r="BM474" s="340"/>
      <c r="BN474" s="340"/>
      <c r="BO474" s="340"/>
      <c r="BP474" s="340"/>
      <c r="BQ474" s="340"/>
      <c r="BR474" s="340"/>
      <c r="BS474" s="340"/>
      <c r="BT474" s="340"/>
      <c r="BU474" s="340"/>
      <c r="BV474" s="340"/>
      <c r="BW474" s="340"/>
      <c r="BX474" s="340"/>
      <c r="BY474" s="340"/>
      <c r="BZ474" s="341"/>
      <c r="CA474" s="341"/>
      <c r="CB474" s="341"/>
      <c r="CC474" s="341"/>
      <c r="CD474" s="341"/>
      <c r="CE474" s="341"/>
      <c r="CF474" s="341"/>
      <c r="CG474" s="341"/>
      <c r="CH474" s="341"/>
      <c r="CI474" s="341"/>
      <c r="CJ474" s="341"/>
      <c r="CK474" s="341"/>
      <c r="CL474" s="341"/>
      <c r="CM474" s="341"/>
      <c r="CN474" s="341"/>
      <c r="CO474" s="341"/>
      <c r="CP474" s="341"/>
      <c r="CQ474" s="341"/>
      <c r="CR474" s="341"/>
      <c r="CS474" s="341"/>
      <c r="CT474" s="341"/>
      <c r="CU474" s="341"/>
      <c r="CV474" s="341"/>
      <c r="CW474" s="341"/>
      <c r="CX474" s="341"/>
      <c r="CY474" s="341"/>
      <c r="CZ474" s="341"/>
    </row>
    <row r="475" s="345" customFormat="true" ht="25.15" customHeight="true" x14ac:dyDescent="0.2">
      <c r="C475" s="1077" t="s">
        <v>413</v>
      </c>
      <c r="D475" s="1078"/>
      <c r="E475" s="699">
        <v>1.4859759367191974E-4</v>
      </c>
      <c r="F475" s="612"/>
      <c r="G475" s="612"/>
      <c r="H475" s="1078" t="s">
        <v>332</v>
      </c>
      <c r="I475" s="1078"/>
      <c r="J475" s="700">
        <v>-1.0521287614354323E-2</v>
      </c>
      <c r="K475" s="612"/>
      <c r="L475" s="612"/>
      <c r="M475" s="1078" t="s">
        <v>403</v>
      </c>
      <c r="N475" s="1078"/>
      <c r="O475" s="701">
        <v>-1.0653973507367926E-2</v>
      </c>
      <c r="P475" s="612"/>
      <c r="Q475" s="612"/>
      <c r="Z475" s="338"/>
      <c r="AA475" s="338"/>
      <c r="AB475" s="338"/>
      <c r="AC475" s="338"/>
      <c r="AD475" s="338"/>
      <c r="AE475" s="338"/>
      <c r="AF475" s="338"/>
      <c r="AG475" s="338"/>
      <c r="AH475" s="338"/>
      <c r="AI475" s="338"/>
      <c r="AJ475" s="338"/>
      <c r="AK475" s="338"/>
      <c r="AL475" s="338"/>
      <c r="AM475" s="338"/>
      <c r="AN475" s="338"/>
      <c r="AO475" s="338"/>
      <c r="AP475" s="338"/>
      <c r="AQ475" s="338"/>
      <c r="AR475" s="338"/>
      <c r="AS475" s="338"/>
      <c r="AT475" s="338"/>
      <c r="AU475" s="338"/>
      <c r="AV475" s="338"/>
      <c r="AW475" s="338"/>
      <c r="AX475" s="338"/>
      <c r="AY475" s="338"/>
      <c r="AZ475" s="338"/>
      <c r="BA475" s="340"/>
      <c r="BB475" s="419"/>
      <c r="BC475" s="340"/>
      <c r="BD475" s="340"/>
      <c r="BE475" s="340"/>
      <c r="BF475" s="340"/>
      <c r="BG475" s="340"/>
      <c r="BH475" s="340"/>
      <c r="BI475" s="340"/>
      <c r="BJ475" s="340"/>
      <c r="BK475" s="340"/>
      <c r="BL475" s="340"/>
      <c r="BM475" s="340"/>
      <c r="BN475" s="340"/>
      <c r="BO475" s="340"/>
      <c r="BP475" s="340"/>
      <c r="BQ475" s="340"/>
      <c r="BR475" s="340"/>
      <c r="BS475" s="340"/>
      <c r="BT475" s="340"/>
      <c r="BU475" s="340"/>
      <c r="BV475" s="340"/>
      <c r="BW475" s="340"/>
      <c r="BX475" s="340"/>
      <c r="BY475" s="340"/>
      <c r="BZ475" s="341"/>
      <c r="CA475" s="341"/>
      <c r="CB475" s="341"/>
      <c r="CC475" s="341"/>
      <c r="CD475" s="341"/>
      <c r="CE475" s="341"/>
      <c r="CF475" s="341"/>
      <c r="CG475" s="341"/>
      <c r="CH475" s="341"/>
      <c r="CI475" s="341"/>
      <c r="CJ475" s="341"/>
      <c r="CK475" s="341"/>
      <c r="CL475" s="341"/>
      <c r="CM475" s="341"/>
      <c r="CN475" s="341"/>
      <c r="CO475" s="341"/>
      <c r="CP475" s="341"/>
      <c r="CQ475" s="341"/>
      <c r="CR475" s="341"/>
      <c r="CS475" s="341"/>
      <c r="CT475" s="341"/>
      <c r="CU475" s="341"/>
      <c r="CV475" s="341"/>
      <c r="CW475" s="341"/>
      <c r="CX475" s="341"/>
      <c r="CY475" s="341"/>
      <c r="CZ475" s="341"/>
    </row>
    <row r="476" s="345" customFormat="true" ht="25.15" customHeight="true" x14ac:dyDescent="0.2">
      <c r="C476" s="1077" t="s">
        <v>421</v>
      </c>
      <c r="D476" s="1078"/>
      <c r="E476" s="699">
        <v>1.2403598827232731E-7</v>
      </c>
      <c r="F476" s="612"/>
      <c r="G476" s="612"/>
      <c r="H476" s="1078" t="s">
        <v>421</v>
      </c>
      <c r="I476" s="1078"/>
      <c r="J476" s="700">
        <v>-7.1653893038552763E-3</v>
      </c>
      <c r="K476" s="612"/>
      <c r="L476" s="612"/>
      <c r="M476" s="1078" t="s">
        <v>416</v>
      </c>
      <c r="N476" s="1078"/>
      <c r="O476" s="701">
        <v>9.9753982765059864E-3</v>
      </c>
      <c r="P476" s="612"/>
      <c r="Q476" s="612"/>
      <c r="Z476" s="338"/>
      <c r="AA476" s="338"/>
      <c r="AB476" s="338"/>
      <c r="AC476" s="338"/>
      <c r="AD476" s="338"/>
      <c r="AE476" s="338"/>
      <c r="AF476" s="338"/>
      <c r="AG476" s="338"/>
      <c r="AH476" s="338"/>
      <c r="AI476" s="338"/>
      <c r="AJ476" s="338"/>
      <c r="AK476" s="338"/>
      <c r="AL476" s="338"/>
      <c r="AM476" s="338"/>
      <c r="AN476" s="338"/>
      <c r="AO476" s="338"/>
      <c r="AP476" s="338"/>
      <c r="AQ476" s="338"/>
      <c r="AR476" s="338"/>
      <c r="AS476" s="338"/>
      <c r="AT476" s="338"/>
      <c r="AU476" s="338"/>
      <c r="AV476" s="338"/>
      <c r="AW476" s="338"/>
      <c r="AX476" s="338"/>
      <c r="AY476" s="338"/>
      <c r="AZ476" s="338"/>
      <c r="BA476" s="340"/>
      <c r="BB476" s="419"/>
      <c r="BC476" s="340"/>
      <c r="BD476" s="340"/>
      <c r="BE476" s="340"/>
      <c r="BF476" s="340"/>
      <c r="BG476" s="340"/>
      <c r="BH476" s="340"/>
      <c r="BI476" s="340"/>
      <c r="BJ476" s="340"/>
      <c r="BK476" s="340"/>
      <c r="BL476" s="340"/>
      <c r="BM476" s="340"/>
      <c r="BN476" s="340"/>
      <c r="BO476" s="340"/>
      <c r="BP476" s="340"/>
      <c r="BQ476" s="340"/>
      <c r="BR476" s="340"/>
      <c r="BS476" s="340"/>
      <c r="BT476" s="340"/>
      <c r="BU476" s="340"/>
      <c r="BV476" s="340"/>
      <c r="BW476" s="340"/>
      <c r="BX476" s="340"/>
      <c r="BY476" s="340"/>
      <c r="BZ476" s="341"/>
      <c r="CA476" s="341"/>
      <c r="CB476" s="341"/>
      <c r="CC476" s="341"/>
      <c r="CD476" s="341"/>
      <c r="CE476" s="341"/>
      <c r="CF476" s="341"/>
      <c r="CG476" s="341"/>
      <c r="CH476" s="341"/>
      <c r="CI476" s="341"/>
      <c r="CJ476" s="341"/>
      <c r="CK476" s="341"/>
      <c r="CL476" s="341"/>
      <c r="CM476" s="341"/>
      <c r="CN476" s="341"/>
      <c r="CO476" s="341"/>
      <c r="CP476" s="341"/>
      <c r="CQ476" s="341"/>
      <c r="CR476" s="341"/>
      <c r="CS476" s="341"/>
      <c r="CT476" s="341"/>
      <c r="CU476" s="341"/>
      <c r="CV476" s="341"/>
      <c r="CW476" s="341"/>
      <c r="CX476" s="341"/>
      <c r="CY476" s="341"/>
      <c r="CZ476" s="341"/>
    </row>
    <row r="477" s="345" customFormat="true" ht="25.15" customHeight="true" x14ac:dyDescent="0.2">
      <c r="C477" s="1077" t="s">
        <v>422</v>
      </c>
      <c r="D477" s="1078"/>
      <c r="E477" s="699">
        <v>1.4178531965966281E-8</v>
      </c>
      <c r="F477" s="612"/>
      <c r="G477" s="612"/>
      <c r="H477" s="1078" t="s">
        <v>303</v>
      </c>
      <c r="I477" s="1078"/>
      <c r="J477" s="700">
        <v>-6.932110416531332E-3</v>
      </c>
      <c r="K477" s="612"/>
      <c r="L477" s="612"/>
      <c r="M477" s="1078" t="s">
        <v>401</v>
      </c>
      <c r="N477" s="1078"/>
      <c r="O477" s="701">
        <v>9.184640381048069E-3</v>
      </c>
      <c r="P477" s="612"/>
      <c r="Q477" s="612"/>
      <c r="Z477" s="338"/>
      <c r="AA477" s="338"/>
      <c r="AB477" s="338"/>
      <c r="AC477" s="338"/>
      <c r="AD477" s="338"/>
      <c r="AE477" s="338"/>
      <c r="AF477" s="338"/>
      <c r="AG477" s="338"/>
      <c r="AH477" s="338"/>
      <c r="AI477" s="338"/>
      <c r="AJ477" s="338"/>
      <c r="AK477" s="338"/>
      <c r="AL477" s="338"/>
      <c r="AM477" s="338"/>
      <c r="AN477" s="338"/>
      <c r="AO477" s="338"/>
      <c r="AP477" s="338"/>
      <c r="AQ477" s="338"/>
      <c r="AR477" s="338"/>
      <c r="AS477" s="338"/>
      <c r="AT477" s="338"/>
      <c r="AU477" s="338"/>
      <c r="AV477" s="338"/>
      <c r="AW477" s="338"/>
      <c r="AX477" s="338"/>
      <c r="AY477" s="338"/>
      <c r="AZ477" s="338"/>
      <c r="BA477" s="340"/>
      <c r="BB477" s="419"/>
      <c r="BC477" s="340"/>
      <c r="BD477" s="340"/>
      <c r="BE477" s="340"/>
      <c r="BF477" s="340"/>
      <c r="BG477" s="340"/>
      <c r="BH477" s="340"/>
      <c r="BI477" s="340"/>
      <c r="BJ477" s="340"/>
      <c r="BK477" s="340"/>
      <c r="BL477" s="340"/>
      <c r="BM477" s="340"/>
      <c r="BN477" s="340"/>
      <c r="BO477" s="340"/>
      <c r="BP477" s="340"/>
      <c r="BQ477" s="340"/>
      <c r="BR477" s="340"/>
      <c r="BS477" s="340"/>
      <c r="BT477" s="340"/>
      <c r="BU477" s="340"/>
      <c r="BV477" s="340"/>
      <c r="BW477" s="340"/>
      <c r="BX477" s="340"/>
      <c r="BY477" s="340"/>
      <c r="BZ477" s="341"/>
      <c r="CA477" s="341"/>
      <c r="CB477" s="341"/>
      <c r="CC477" s="341"/>
      <c r="CD477" s="341"/>
      <c r="CE477" s="341"/>
      <c r="CF477" s="341"/>
      <c r="CG477" s="341"/>
      <c r="CH477" s="341"/>
      <c r="CI477" s="341"/>
      <c r="CJ477" s="341"/>
      <c r="CK477" s="341"/>
      <c r="CL477" s="341"/>
      <c r="CM477" s="341"/>
      <c r="CN477" s="341"/>
      <c r="CO477" s="341"/>
      <c r="CP477" s="341"/>
      <c r="CQ477" s="341"/>
      <c r="CR477" s="341"/>
      <c r="CS477" s="341"/>
      <c r="CT477" s="341"/>
      <c r="CU477" s="341"/>
      <c r="CV477" s="341"/>
      <c r="CW477" s="341"/>
      <c r="CX477" s="341"/>
      <c r="CY477" s="341"/>
      <c r="CZ477" s="341"/>
    </row>
    <row r="478" s="345" customFormat="true" ht="25.15" customHeight="true" x14ac:dyDescent="0.2">
      <c r="C478" s="1077" t="s">
        <v>365</v>
      </c>
      <c r="D478" s="1078"/>
      <c r="E478" s="699">
        <v>0.33201406664143757</v>
      </c>
      <c r="F478" s="612"/>
      <c r="G478" s="612"/>
      <c r="H478" s="1078" t="s">
        <v>408</v>
      </c>
      <c r="I478" s="1078"/>
      <c r="J478" s="700">
        <v>-6.5164043493302426E-3</v>
      </c>
      <c r="K478" s="612"/>
      <c r="L478" s="612"/>
      <c r="M478" s="1078" t="s">
        <v>377</v>
      </c>
      <c r="N478" s="1078"/>
      <c r="O478" s="701">
        <v>6.3777549202666721E-3</v>
      </c>
      <c r="P478" s="612"/>
      <c r="Q478" s="612"/>
      <c r="Z478" s="338"/>
      <c r="AA478" s="338"/>
      <c r="AB478" s="338"/>
      <c r="AC478" s="338"/>
      <c r="AD478" s="338"/>
      <c r="AE478" s="338"/>
      <c r="AF478" s="338"/>
      <c r="AG478" s="338"/>
      <c r="AH478" s="338"/>
      <c r="AI478" s="338"/>
      <c r="AJ478" s="338"/>
      <c r="AK478" s="338"/>
      <c r="AL478" s="338"/>
      <c r="AM478" s="338"/>
      <c r="AN478" s="338"/>
      <c r="AO478" s="338"/>
      <c r="AP478" s="338"/>
      <c r="AQ478" s="338"/>
      <c r="AR478" s="338"/>
      <c r="AS478" s="338"/>
      <c r="AT478" s="338"/>
      <c r="AU478" s="338"/>
      <c r="AV478" s="338"/>
      <c r="AW478" s="338"/>
      <c r="AX478" s="338"/>
      <c r="AY478" s="338"/>
      <c r="AZ478" s="338"/>
      <c r="BA478" s="340"/>
      <c r="BB478" s="419"/>
      <c r="BC478" s="340"/>
      <c r="BD478" s="340"/>
      <c r="BE478" s="340"/>
      <c r="BF478" s="340"/>
      <c r="BG478" s="340"/>
      <c r="BH478" s="340"/>
      <c r="BI478" s="340"/>
      <c r="BJ478" s="340"/>
      <c r="BK478" s="340"/>
      <c r="BL478" s="340"/>
      <c r="BM478" s="340"/>
      <c r="BN478" s="340"/>
      <c r="BO478" s="340"/>
      <c r="BP478" s="340"/>
      <c r="BQ478" s="340"/>
      <c r="BR478" s="340"/>
      <c r="BS478" s="340"/>
      <c r="BT478" s="340"/>
      <c r="BU478" s="340"/>
      <c r="BV478" s="340"/>
      <c r="BW478" s="340"/>
      <c r="BX478" s="340"/>
      <c r="BY478" s="340"/>
      <c r="BZ478" s="341"/>
      <c r="CA478" s="341"/>
      <c r="CB478" s="341"/>
      <c r="CC478" s="341"/>
      <c r="CD478" s="341"/>
      <c r="CE478" s="341"/>
      <c r="CF478" s="341"/>
      <c r="CG478" s="341"/>
      <c r="CH478" s="341"/>
      <c r="CI478" s="341"/>
      <c r="CJ478" s="341"/>
      <c r="CK478" s="341"/>
      <c r="CL478" s="341"/>
      <c r="CM478" s="341"/>
      <c r="CN478" s="341"/>
      <c r="CO478" s="341"/>
      <c r="CP478" s="341"/>
      <c r="CQ478" s="341"/>
      <c r="CR478" s="341"/>
      <c r="CS478" s="341"/>
      <c r="CT478" s="341"/>
      <c r="CU478" s="341"/>
      <c r="CV478" s="341"/>
      <c r="CW478" s="341"/>
      <c r="CX478" s="341"/>
      <c r="CY478" s="341"/>
      <c r="CZ478" s="341"/>
    </row>
    <row r="479" s="345" customFormat="true" ht="25.15" customHeight="true" x14ac:dyDescent="0.2">
      <c r="C479" s="1077" t="s">
        <v>374</v>
      </c>
      <c r="D479" s="1078"/>
      <c r="E479" s="699">
        <v>2.8228414897421807E-2</v>
      </c>
      <c r="F479" s="612"/>
      <c r="G479" s="612"/>
      <c r="H479" s="1078" t="s">
        <v>411</v>
      </c>
      <c r="I479" s="1078"/>
      <c r="J479" s="700">
        <v>5.9416026256794924E-3</v>
      </c>
      <c r="K479" s="612"/>
      <c r="L479" s="612"/>
      <c r="M479" s="1078" t="s">
        <v>412</v>
      </c>
      <c r="N479" s="1078"/>
      <c r="O479" s="701">
        <v>-2.0019852234686554E-3</v>
      </c>
      <c r="P479" s="612"/>
      <c r="Q479" s="612"/>
      <c r="Z479" s="338"/>
      <c r="AA479" s="338"/>
      <c r="AB479" s="338"/>
      <c r="AC479" s="338"/>
      <c r="AD479" s="338"/>
      <c r="AE479" s="338"/>
      <c r="AF479" s="338"/>
      <c r="AG479" s="338"/>
      <c r="AH479" s="338"/>
      <c r="AI479" s="338"/>
      <c r="AJ479" s="338"/>
      <c r="AK479" s="338"/>
      <c r="AL479" s="338"/>
      <c r="AM479" s="338"/>
      <c r="AN479" s="338"/>
      <c r="AO479" s="338"/>
      <c r="AP479" s="338"/>
      <c r="AQ479" s="338"/>
      <c r="AR479" s="338"/>
      <c r="AS479" s="338"/>
      <c r="AT479" s="338"/>
      <c r="AU479" s="338"/>
      <c r="AV479" s="338"/>
      <c r="AW479" s="338"/>
      <c r="AX479" s="338"/>
      <c r="AY479" s="338"/>
      <c r="AZ479" s="338"/>
      <c r="BA479" s="340"/>
      <c r="BB479" s="419"/>
      <c r="BC479" s="340"/>
      <c r="BD479" s="340"/>
      <c r="BE479" s="340"/>
      <c r="BF479" s="340"/>
      <c r="BG479" s="340"/>
      <c r="BH479" s="340"/>
      <c r="BI479" s="340"/>
      <c r="BJ479" s="340"/>
      <c r="BK479" s="340"/>
      <c r="BL479" s="340"/>
      <c r="BM479" s="340"/>
      <c r="BN479" s="340"/>
      <c r="BO479" s="340"/>
      <c r="BP479" s="340"/>
      <c r="BQ479" s="340"/>
      <c r="BR479" s="340"/>
      <c r="BS479" s="340"/>
      <c r="BT479" s="340"/>
      <c r="BU479" s="340"/>
      <c r="BV479" s="340"/>
      <c r="BW479" s="340"/>
      <c r="BX479" s="340"/>
      <c r="BY479" s="340"/>
      <c r="BZ479" s="341"/>
      <c r="CA479" s="341"/>
      <c r="CB479" s="341"/>
      <c r="CC479" s="341"/>
      <c r="CD479" s="341"/>
      <c r="CE479" s="341"/>
      <c r="CF479" s="341"/>
      <c r="CG479" s="341"/>
      <c r="CH479" s="341"/>
      <c r="CI479" s="341"/>
      <c r="CJ479" s="341"/>
      <c r="CK479" s="341"/>
      <c r="CL479" s="341"/>
      <c r="CM479" s="341"/>
      <c r="CN479" s="341"/>
      <c r="CO479" s="341"/>
      <c r="CP479" s="341"/>
      <c r="CQ479" s="341"/>
      <c r="CR479" s="341"/>
      <c r="CS479" s="341"/>
      <c r="CT479" s="341"/>
      <c r="CU479" s="341"/>
      <c r="CV479" s="341"/>
      <c r="CW479" s="341"/>
      <c r="CX479" s="341"/>
      <c r="CY479" s="341"/>
      <c r="CZ479" s="341"/>
    </row>
    <row r="480" s="345" customFormat="true" ht="25.15" customHeight="true" x14ac:dyDescent="0.2">
      <c r="C480" s="1077" t="s">
        <v>393</v>
      </c>
      <c r="D480" s="1078"/>
      <c r="E480" s="699">
        <v>1.0173138548635796E-2</v>
      </c>
      <c r="F480" s="612"/>
      <c r="G480" s="612"/>
      <c r="H480" s="1078" t="s">
        <v>393</v>
      </c>
      <c r="I480" s="1078"/>
      <c r="J480" s="700">
        <v>4.716655887004562E-3</v>
      </c>
      <c r="K480" s="612"/>
      <c r="L480" s="612"/>
      <c r="M480" s="1078" t="s">
        <v>413</v>
      </c>
      <c r="N480" s="1078"/>
      <c r="O480" s="703">
        <v>6.622897859316347E-5</v>
      </c>
      <c r="P480" s="612"/>
      <c r="Q480" s="612"/>
      <c r="Z480" s="338"/>
      <c r="AA480" s="338"/>
      <c r="AB480" s="338"/>
      <c r="AC480" s="338"/>
      <c r="AD480" s="338"/>
      <c r="AE480" s="338"/>
      <c r="AF480" s="338"/>
      <c r="AG480" s="338"/>
      <c r="AH480" s="338"/>
      <c r="AI480" s="338"/>
      <c r="AJ480" s="338"/>
      <c r="AK480" s="338"/>
      <c r="AL480" s="338"/>
      <c r="AM480" s="338"/>
      <c r="AN480" s="338"/>
      <c r="AO480" s="338"/>
      <c r="AP480" s="338"/>
      <c r="AQ480" s="338"/>
      <c r="AR480" s="338"/>
      <c r="AS480" s="338"/>
      <c r="AT480" s="338"/>
      <c r="AU480" s="338"/>
      <c r="AV480" s="338"/>
      <c r="AW480" s="338"/>
      <c r="AX480" s="338"/>
      <c r="AY480" s="338"/>
      <c r="AZ480" s="338"/>
      <c r="BA480" s="340"/>
      <c r="BB480" s="419"/>
      <c r="BC480" s="340"/>
      <c r="BD480" s="340"/>
      <c r="BE480" s="340"/>
      <c r="BF480" s="340"/>
      <c r="BG480" s="340"/>
      <c r="BH480" s="340"/>
      <c r="BI480" s="340"/>
      <c r="BJ480" s="340"/>
      <c r="BK480" s="340"/>
      <c r="BL480" s="340"/>
      <c r="BM480" s="340"/>
      <c r="BN480" s="340"/>
      <c r="BO480" s="340"/>
      <c r="BP480" s="340"/>
      <c r="BQ480" s="340"/>
      <c r="BR480" s="340"/>
      <c r="BS480" s="340"/>
      <c r="BT480" s="340"/>
      <c r="BU480" s="340"/>
      <c r="BV480" s="340"/>
      <c r="BW480" s="340"/>
      <c r="BX480" s="340"/>
      <c r="BY480" s="340"/>
      <c r="BZ480" s="341"/>
      <c r="CA480" s="341"/>
      <c r="CB480" s="341"/>
      <c r="CC480" s="341"/>
      <c r="CD480" s="341"/>
      <c r="CE480" s="341"/>
      <c r="CF480" s="341"/>
      <c r="CG480" s="341"/>
      <c r="CH480" s="341"/>
      <c r="CI480" s="341"/>
      <c r="CJ480" s="341"/>
      <c r="CK480" s="341"/>
      <c r="CL480" s="341"/>
      <c r="CM480" s="341"/>
      <c r="CN480" s="341"/>
      <c r="CO480" s="341"/>
      <c r="CP480" s="341"/>
      <c r="CQ480" s="341"/>
      <c r="CR480" s="341"/>
      <c r="CS480" s="341"/>
      <c r="CT480" s="341"/>
      <c r="CU480" s="341"/>
      <c r="CV480" s="341"/>
      <c r="CW480" s="341"/>
      <c r="CX480" s="341"/>
      <c r="CY480" s="341"/>
      <c r="CZ480" s="341"/>
    </row>
    <row r="481" s="345" customFormat="true" ht="25.15" customHeight="true" x14ac:dyDescent="0.2">
      <c r="C481" s="1077" t="s">
        <v>402</v>
      </c>
      <c r="D481" s="1078"/>
      <c r="E481" s="699">
        <v>1.0803896885924163E-3</v>
      </c>
      <c r="F481" s="612"/>
      <c r="G481" s="612"/>
      <c r="H481" s="1078" t="s">
        <v>341</v>
      </c>
      <c r="I481" s="1078"/>
      <c r="J481" s="700">
        <v>1.9858333619536704E-3</v>
      </c>
      <c r="K481" s="612"/>
      <c r="L481" s="612"/>
      <c r="M481" s="1078"/>
      <c r="N481" s="1078"/>
      <c r="O481" s="612"/>
      <c r="P481" s="612"/>
      <c r="Q481" s="612"/>
      <c r="Z481" s="338"/>
      <c r="AA481" s="338"/>
      <c r="AB481" s="338"/>
      <c r="AC481" s="338"/>
      <c r="AD481" s="338"/>
      <c r="AE481" s="338"/>
      <c r="AF481" s="338"/>
      <c r="AG481" s="338"/>
      <c r="AH481" s="338"/>
      <c r="AI481" s="338"/>
      <c r="AJ481" s="338"/>
      <c r="AK481" s="338"/>
      <c r="AL481" s="338"/>
      <c r="AM481" s="338"/>
      <c r="AN481" s="338"/>
      <c r="AO481" s="338"/>
      <c r="AP481" s="338"/>
      <c r="AQ481" s="338"/>
      <c r="AR481" s="338"/>
      <c r="AS481" s="338"/>
      <c r="AT481" s="338"/>
      <c r="AU481" s="338"/>
      <c r="AV481" s="338"/>
      <c r="AW481" s="338"/>
      <c r="AX481" s="338"/>
      <c r="AY481" s="338"/>
      <c r="AZ481" s="338"/>
      <c r="BA481" s="340"/>
      <c r="BB481" s="419"/>
      <c r="BC481" s="340"/>
      <c r="BD481" s="340"/>
      <c r="BE481" s="340"/>
      <c r="BF481" s="340"/>
      <c r="BG481" s="340"/>
      <c r="BH481" s="340"/>
      <c r="BI481" s="340"/>
      <c r="BJ481" s="340"/>
      <c r="BK481" s="340"/>
      <c r="BL481" s="340"/>
      <c r="BM481" s="340"/>
      <c r="BN481" s="340"/>
      <c r="BO481" s="340"/>
      <c r="BP481" s="340"/>
      <c r="BQ481" s="340"/>
      <c r="BR481" s="340"/>
      <c r="BS481" s="340"/>
      <c r="BT481" s="340"/>
      <c r="BU481" s="340"/>
      <c r="BV481" s="340"/>
      <c r="BW481" s="340"/>
      <c r="BX481" s="340"/>
      <c r="BY481" s="340"/>
      <c r="BZ481" s="341"/>
      <c r="CA481" s="341"/>
      <c r="CB481" s="341"/>
      <c r="CC481" s="341"/>
      <c r="CD481" s="341"/>
      <c r="CE481" s="341"/>
      <c r="CF481" s="341"/>
      <c r="CG481" s="341"/>
      <c r="CH481" s="341"/>
      <c r="CI481" s="341"/>
      <c r="CJ481" s="341"/>
      <c r="CK481" s="341"/>
      <c r="CL481" s="341"/>
      <c r="CM481" s="341"/>
      <c r="CN481" s="341"/>
      <c r="CO481" s="341"/>
      <c r="CP481" s="341"/>
      <c r="CQ481" s="341"/>
      <c r="CR481" s="341"/>
      <c r="CS481" s="341"/>
      <c r="CT481" s="341"/>
      <c r="CU481" s="341"/>
      <c r="CV481" s="341"/>
      <c r="CW481" s="341"/>
      <c r="CX481" s="341"/>
      <c r="CY481" s="341"/>
      <c r="CZ481" s="341"/>
    </row>
    <row r="482" s="345" customFormat="true" ht="25.15" customHeight="true" x14ac:dyDescent="0.2">
      <c r="C482" s="1077" t="s">
        <v>375</v>
      </c>
      <c r="D482" s="1078"/>
      <c r="E482" s="699">
        <v>0.25276440338801515</v>
      </c>
      <c r="F482" s="612"/>
      <c r="G482" s="612"/>
      <c r="H482" s="1078" t="s">
        <v>409</v>
      </c>
      <c r="I482" s="1078"/>
      <c r="J482" s="700">
        <v>1.687903180156045E-3</v>
      </c>
      <c r="K482" s="612"/>
      <c r="L482" s="612"/>
      <c r="M482" s="1078"/>
      <c r="N482" s="1078"/>
      <c r="O482" s="612"/>
      <c r="P482" s="612"/>
      <c r="Q482" s="612"/>
      <c r="Z482" s="338"/>
      <c r="AA482" s="338"/>
      <c r="AB482" s="338"/>
      <c r="AC482" s="338"/>
      <c r="AD482" s="338"/>
      <c r="AE482" s="338"/>
      <c r="AF482" s="338"/>
      <c r="AG482" s="338"/>
      <c r="AH482" s="338"/>
      <c r="AI482" s="338"/>
      <c r="AJ482" s="338"/>
      <c r="AK482" s="338"/>
      <c r="AL482" s="338"/>
      <c r="AM482" s="338"/>
      <c r="AN482" s="338"/>
      <c r="AO482" s="338"/>
      <c r="AP482" s="338"/>
      <c r="AQ482" s="338"/>
      <c r="AR482" s="338"/>
      <c r="AS482" s="338"/>
      <c r="AT482" s="338"/>
      <c r="AU482" s="338"/>
      <c r="AV482" s="338"/>
      <c r="AW482" s="338"/>
      <c r="AX482" s="338"/>
      <c r="AY482" s="338"/>
      <c r="AZ482" s="338"/>
      <c r="BA482" s="340"/>
      <c r="BB482" s="419"/>
      <c r="BC482" s="340"/>
      <c r="BD482" s="340"/>
      <c r="BE482" s="340"/>
      <c r="BF482" s="340"/>
      <c r="BG482" s="340"/>
      <c r="BH482" s="340"/>
      <c r="BI482" s="340"/>
      <c r="BJ482" s="340"/>
      <c r="BK482" s="340"/>
      <c r="BL482" s="340"/>
      <c r="BM482" s="340"/>
      <c r="BN482" s="340"/>
      <c r="BO482" s="340"/>
      <c r="BP482" s="340"/>
      <c r="BQ482" s="340"/>
      <c r="BR482" s="340"/>
      <c r="BS482" s="340"/>
      <c r="BT482" s="340"/>
      <c r="BU482" s="340"/>
      <c r="BV482" s="340"/>
      <c r="BW482" s="340"/>
      <c r="BX482" s="340"/>
      <c r="BY482" s="340"/>
      <c r="BZ482" s="341"/>
      <c r="CA482" s="341"/>
      <c r="CB482" s="341"/>
      <c r="CC482" s="341"/>
      <c r="CD482" s="341"/>
      <c r="CE482" s="341"/>
      <c r="CF482" s="341"/>
      <c r="CG482" s="341"/>
      <c r="CH482" s="341"/>
      <c r="CI482" s="341"/>
      <c r="CJ482" s="341"/>
      <c r="CK482" s="341"/>
      <c r="CL482" s="341"/>
      <c r="CM482" s="341"/>
      <c r="CN482" s="341"/>
      <c r="CO482" s="341"/>
      <c r="CP482" s="341"/>
      <c r="CQ482" s="341"/>
      <c r="CR482" s="341"/>
      <c r="CS482" s="341"/>
      <c r="CT482" s="341"/>
      <c r="CU482" s="341"/>
      <c r="CV482" s="341"/>
      <c r="CW482" s="341"/>
      <c r="CX482" s="341"/>
      <c r="CY482" s="341"/>
      <c r="CZ482" s="341"/>
    </row>
    <row r="483" s="345" customFormat="true" ht="25.15" customHeight="true" x14ac:dyDescent="0.2">
      <c r="C483" s="1077" t="s">
        <v>406</v>
      </c>
      <c r="D483" s="1078"/>
      <c r="E483" s="699">
        <v>8.3987750003146529E-4</v>
      </c>
      <c r="F483" s="612"/>
      <c r="G483" s="612"/>
      <c r="H483" s="1078" t="s">
        <v>414</v>
      </c>
      <c r="I483" s="1078"/>
      <c r="J483" s="704">
        <v>-1.151048240618639E-4</v>
      </c>
      <c r="K483" s="612"/>
      <c r="L483" s="612"/>
      <c r="M483" s="1078"/>
      <c r="N483" s="1078"/>
      <c r="O483" s="612"/>
      <c r="P483" s="612"/>
      <c r="Q483" s="612"/>
      <c r="Z483" s="338"/>
      <c r="AA483" s="338"/>
      <c r="AB483" s="338"/>
      <c r="AC483" s="338"/>
      <c r="AD483" s="338"/>
      <c r="AE483" s="338"/>
      <c r="AF483" s="338"/>
      <c r="AG483" s="338"/>
      <c r="AH483" s="338"/>
      <c r="AI483" s="338"/>
      <c r="AJ483" s="338"/>
      <c r="AK483" s="338"/>
      <c r="AL483" s="338"/>
      <c r="AM483" s="338"/>
      <c r="AN483" s="338"/>
      <c r="AO483" s="338"/>
      <c r="AP483" s="338"/>
      <c r="AQ483" s="338"/>
      <c r="AR483" s="338"/>
      <c r="AS483" s="338"/>
      <c r="AT483" s="338"/>
      <c r="AU483" s="338"/>
      <c r="AV483" s="338"/>
      <c r="AW483" s="338"/>
      <c r="AX483" s="338"/>
      <c r="AY483" s="338"/>
      <c r="AZ483" s="338"/>
      <c r="BA483" s="340"/>
      <c r="BB483" s="419"/>
      <c r="BC483" s="340"/>
      <c r="BD483" s="340"/>
      <c r="BE483" s="340"/>
      <c r="BF483" s="340"/>
      <c r="BG483" s="340"/>
      <c r="BH483" s="340"/>
      <c r="BI483" s="340"/>
      <c r="BJ483" s="340"/>
      <c r="BK483" s="340"/>
      <c r="BL483" s="340"/>
      <c r="BM483" s="340"/>
      <c r="BN483" s="340"/>
      <c r="BO483" s="340"/>
      <c r="BP483" s="340"/>
      <c r="BQ483" s="340"/>
      <c r="BR483" s="340"/>
      <c r="BS483" s="340"/>
      <c r="BT483" s="340"/>
      <c r="BU483" s="340"/>
      <c r="BV483" s="340"/>
      <c r="BW483" s="340"/>
      <c r="BX483" s="340"/>
      <c r="BY483" s="340"/>
      <c r="BZ483" s="341"/>
      <c r="CA483" s="341"/>
      <c r="CB483" s="341"/>
      <c r="CC483" s="341"/>
      <c r="CD483" s="341"/>
      <c r="CE483" s="341"/>
      <c r="CF483" s="341"/>
      <c r="CG483" s="341"/>
      <c r="CH483" s="341"/>
      <c r="CI483" s="341"/>
      <c r="CJ483" s="341"/>
      <c r="CK483" s="341"/>
      <c r="CL483" s="341"/>
      <c r="CM483" s="341"/>
      <c r="CN483" s="341"/>
      <c r="CO483" s="341"/>
      <c r="CP483" s="341"/>
      <c r="CQ483" s="341"/>
      <c r="CR483" s="341"/>
      <c r="CS483" s="341"/>
      <c r="CT483" s="341"/>
      <c r="CU483" s="341"/>
      <c r="CV483" s="341"/>
      <c r="CW483" s="341"/>
      <c r="CX483" s="341"/>
      <c r="CY483" s="341"/>
      <c r="CZ483" s="341"/>
    </row>
    <row r="484" s="345" customFormat="true" ht="25.15" customHeight="true" x14ac:dyDescent="0.2">
      <c r="C484" s="1077" t="s">
        <v>397</v>
      </c>
      <c r="D484" s="1078"/>
      <c r="E484" s="699">
        <v>5.0082599710757451E-3</v>
      </c>
      <c r="F484" s="612"/>
      <c r="G484" s="612"/>
      <c r="H484" s="1078"/>
      <c r="I484" s="1078"/>
      <c r="J484" s="612"/>
      <c r="K484" s="612"/>
      <c r="L484" s="612"/>
      <c r="M484" s="1078" t="s">
        <v>232</v>
      </c>
      <c r="N484" s="1078"/>
      <c r="O484" s="1078"/>
      <c r="P484" s="612"/>
      <c r="Q484" s="612"/>
      <c r="Z484" s="338"/>
      <c r="AA484" s="338"/>
      <c r="AB484" s="338"/>
      <c r="AC484" s="338"/>
      <c r="AD484" s="338"/>
      <c r="AE484" s="338"/>
      <c r="AF484" s="338"/>
      <c r="AG484" s="338"/>
      <c r="AH484" s="338"/>
      <c r="AI484" s="338"/>
      <c r="AJ484" s="338"/>
      <c r="AK484" s="338"/>
      <c r="AL484" s="338"/>
      <c r="AM484" s="338"/>
      <c r="AN484" s="338"/>
      <c r="AO484" s="338"/>
      <c r="AP484" s="338"/>
      <c r="AQ484" s="338"/>
      <c r="AR484" s="338"/>
      <c r="AS484" s="338"/>
      <c r="AT484" s="338"/>
      <c r="AU484" s="338"/>
      <c r="AV484" s="338"/>
      <c r="AW484" s="338"/>
      <c r="AX484" s="338"/>
      <c r="AY484" s="338"/>
      <c r="AZ484" s="338"/>
      <c r="BA484" s="340"/>
      <c r="BB484" s="419"/>
      <c r="BC484" s="340"/>
      <c r="BD484" s="340"/>
      <c r="BE484" s="340"/>
      <c r="BF484" s="340"/>
      <c r="BG484" s="340"/>
      <c r="BH484" s="340"/>
      <c r="BI484" s="340"/>
      <c r="BJ484" s="340"/>
      <c r="BK484" s="340"/>
      <c r="BL484" s="340"/>
      <c r="BM484" s="340"/>
      <c r="BN484" s="340"/>
      <c r="BO484" s="340"/>
      <c r="BP484" s="340"/>
      <c r="BQ484" s="340"/>
      <c r="BR484" s="340"/>
      <c r="BS484" s="340"/>
      <c r="BT484" s="340"/>
      <c r="BU484" s="340"/>
      <c r="BV484" s="340"/>
      <c r="BW484" s="340"/>
      <c r="BX484" s="340"/>
      <c r="BY484" s="340"/>
      <c r="BZ484" s="341"/>
      <c r="CA484" s="341"/>
      <c r="CB484" s="341"/>
      <c r="CC484" s="341"/>
      <c r="CD484" s="341"/>
      <c r="CE484" s="341"/>
      <c r="CF484" s="341"/>
      <c r="CG484" s="341"/>
      <c r="CH484" s="341"/>
      <c r="CI484" s="341"/>
      <c r="CJ484" s="341"/>
      <c r="CK484" s="341"/>
      <c r="CL484" s="341"/>
      <c r="CM484" s="341"/>
      <c r="CN484" s="341"/>
      <c r="CO484" s="341"/>
      <c r="CP484" s="341"/>
      <c r="CQ484" s="341"/>
      <c r="CR484" s="341"/>
      <c r="CS484" s="341"/>
      <c r="CT484" s="341"/>
      <c r="CU484" s="341"/>
      <c r="CV484" s="341"/>
      <c r="CW484" s="341"/>
      <c r="CX484" s="341"/>
      <c r="CY484" s="341"/>
      <c r="CZ484" s="341"/>
    </row>
    <row r="485" s="345" customFormat="true" ht="25.15" customHeight="true" x14ac:dyDescent="0.2">
      <c r="C485" s="1077" t="s">
        <v>404</v>
      </c>
      <c r="D485" s="1078"/>
      <c r="E485" s="699">
        <v>9.4831901428666472E-4</v>
      </c>
      <c r="F485" s="612"/>
      <c r="G485" s="612"/>
      <c r="H485" s="1078"/>
      <c r="I485" s="1078"/>
      <c r="J485" s="612"/>
      <c r="K485" s="612"/>
      <c r="L485" s="612"/>
      <c r="M485" s="1078"/>
      <c r="N485" s="1078"/>
      <c r="O485" s="682" t="s">
        <v>233</v>
      </c>
      <c r="P485" s="612"/>
      <c r="Q485" s="612"/>
      <c r="Z485" s="338"/>
      <c r="AA485" s="338"/>
      <c r="AB485" s="338"/>
      <c r="AC485" s="338"/>
      <c r="AD485" s="338"/>
      <c r="AE485" s="338"/>
      <c r="AF485" s="338"/>
      <c r="AG485" s="338"/>
      <c r="AH485" s="338"/>
      <c r="AI485" s="338"/>
      <c r="AJ485" s="338"/>
      <c r="AK485" s="338"/>
      <c r="AL485" s="338"/>
      <c r="AM485" s="338"/>
      <c r="AN485" s="338"/>
      <c r="AO485" s="338"/>
      <c r="AP485" s="338"/>
      <c r="AQ485" s="338"/>
      <c r="AR485" s="338"/>
      <c r="AS485" s="338"/>
      <c r="AT485" s="338"/>
      <c r="AU485" s="338"/>
      <c r="AV485" s="338"/>
      <c r="AW485" s="338"/>
      <c r="AX485" s="338"/>
      <c r="AY485" s="338"/>
      <c r="AZ485" s="338"/>
      <c r="BA485" s="340"/>
      <c r="BB485" s="419"/>
      <c r="BC485" s="340"/>
      <c r="BD485" s="340"/>
      <c r="BE485" s="340"/>
      <c r="BF485" s="340"/>
      <c r="BG485" s="340"/>
      <c r="BH485" s="340"/>
      <c r="BI485" s="340"/>
      <c r="BJ485" s="340"/>
      <c r="BK485" s="340"/>
      <c r="BL485" s="340"/>
      <c r="BM485" s="340"/>
      <c r="BN485" s="340"/>
      <c r="BO485" s="340"/>
      <c r="BP485" s="340"/>
      <c r="BQ485" s="340"/>
      <c r="BR485" s="340"/>
      <c r="BS485" s="340"/>
      <c r="BT485" s="340"/>
      <c r="BU485" s="340"/>
      <c r="BV485" s="340"/>
      <c r="BW485" s="340"/>
      <c r="BX485" s="340"/>
      <c r="BY485" s="340"/>
      <c r="BZ485" s="341"/>
      <c r="CA485" s="341"/>
      <c r="CB485" s="341"/>
      <c r="CC485" s="341"/>
      <c r="CD485" s="341"/>
      <c r="CE485" s="341"/>
      <c r="CF485" s="341"/>
      <c r="CG485" s="341"/>
      <c r="CH485" s="341"/>
      <c r="CI485" s="341"/>
      <c r="CJ485" s="341"/>
      <c r="CK485" s="341"/>
      <c r="CL485" s="341"/>
      <c r="CM485" s="341"/>
      <c r="CN485" s="341"/>
      <c r="CO485" s="341"/>
      <c r="CP485" s="341"/>
      <c r="CQ485" s="341"/>
      <c r="CR485" s="341"/>
      <c r="CS485" s="341"/>
      <c r="CT485" s="341"/>
      <c r="CU485" s="341"/>
      <c r="CV485" s="341"/>
      <c r="CW485" s="341"/>
      <c r="CX485" s="341"/>
      <c r="CY485" s="341"/>
      <c r="CZ485" s="341"/>
    </row>
    <row r="486" s="345" customFormat="true" ht="25.15" customHeight="true" x14ac:dyDescent="0.2">
      <c r="C486" s="1077" t="s">
        <v>409</v>
      </c>
      <c r="D486" s="1078"/>
      <c r="E486" s="699">
        <v>2.0618599072306533E-4</v>
      </c>
      <c r="F486" s="612"/>
      <c r="G486" s="612"/>
      <c r="H486" s="1078"/>
      <c r="I486" s="1078"/>
      <c r="J486" s="612"/>
      <c r="K486" s="612"/>
      <c r="L486" s="612"/>
      <c r="M486" s="1078" t="s">
        <v>224</v>
      </c>
      <c r="N486" s="1078"/>
      <c r="O486" s="698">
        <v>2.8292981007311674E-3</v>
      </c>
      <c r="P486" s="612"/>
      <c r="Q486" s="612"/>
      <c r="Z486" s="338"/>
      <c r="AA486" s="338"/>
      <c r="AB486" s="338"/>
      <c r="AC486" s="338"/>
      <c r="AD486" s="338"/>
      <c r="AE486" s="338"/>
      <c r="AF486" s="338"/>
      <c r="AG486" s="338"/>
      <c r="AH486" s="338"/>
      <c r="AI486" s="338"/>
      <c r="AJ486" s="338"/>
      <c r="AK486" s="338"/>
      <c r="AL486" s="338"/>
      <c r="AM486" s="338"/>
      <c r="AN486" s="338"/>
      <c r="AO486" s="338"/>
      <c r="AP486" s="338"/>
      <c r="AQ486" s="338"/>
      <c r="AR486" s="338"/>
      <c r="AS486" s="338"/>
      <c r="AT486" s="338"/>
      <c r="AU486" s="338"/>
      <c r="AV486" s="338"/>
      <c r="AW486" s="338"/>
      <c r="AX486" s="338"/>
      <c r="AY486" s="338"/>
      <c r="AZ486" s="338"/>
      <c r="BA486" s="340"/>
      <c r="BB486" s="419"/>
      <c r="BC486" s="340"/>
      <c r="BD486" s="340"/>
      <c r="BE486" s="340"/>
      <c r="BF486" s="340"/>
      <c r="BG486" s="340"/>
      <c r="BH486" s="340"/>
      <c r="BI486" s="340"/>
      <c r="BJ486" s="340"/>
      <c r="BK486" s="340"/>
      <c r="BL486" s="340"/>
      <c r="BM486" s="340"/>
      <c r="BN486" s="340"/>
      <c r="BO486" s="340"/>
      <c r="BP486" s="340"/>
      <c r="BQ486" s="340"/>
      <c r="BR486" s="340"/>
      <c r="BS486" s="340"/>
      <c r="BT486" s="340"/>
      <c r="BU486" s="340"/>
      <c r="BV486" s="340"/>
      <c r="BW486" s="340"/>
      <c r="BX486" s="340"/>
      <c r="BY486" s="340"/>
      <c r="BZ486" s="341"/>
      <c r="CA486" s="341"/>
      <c r="CB486" s="341"/>
      <c r="CC486" s="341"/>
      <c r="CD486" s="341"/>
      <c r="CE486" s="341"/>
      <c r="CF486" s="341"/>
      <c r="CG486" s="341"/>
      <c r="CH486" s="341"/>
      <c r="CI486" s="341"/>
      <c r="CJ486" s="341"/>
      <c r="CK486" s="341"/>
      <c r="CL486" s="341"/>
      <c r="CM486" s="341"/>
      <c r="CN486" s="341"/>
      <c r="CO486" s="341"/>
      <c r="CP486" s="341"/>
      <c r="CQ486" s="341"/>
      <c r="CR486" s="341"/>
      <c r="CS486" s="341"/>
      <c r="CT486" s="341"/>
      <c r="CU486" s="341"/>
      <c r="CV486" s="341"/>
      <c r="CW486" s="341"/>
      <c r="CX486" s="341"/>
      <c r="CY486" s="341"/>
      <c r="CZ486" s="341"/>
    </row>
    <row r="487" s="345" customFormat="true" ht="25.15" customHeight="true" x14ac:dyDescent="0.2">
      <c r="C487" s="1077" t="s">
        <v>407</v>
      </c>
      <c r="D487" s="1078"/>
      <c r="E487" s="699">
        <v>3.5029643005321087E-4</v>
      </c>
      <c r="F487" s="612"/>
      <c r="G487" s="612"/>
      <c r="H487" s="1078" t="s">
        <v>232</v>
      </c>
      <c r="I487" s="1078"/>
      <c r="J487" s="1078"/>
      <c r="K487" s="612"/>
      <c r="L487" s="612"/>
      <c r="M487" s="1078" t="s">
        <v>368</v>
      </c>
      <c r="N487" s="1078"/>
      <c r="O487" s="701">
        <v>0.28374749252116849</v>
      </c>
      <c r="P487" s="612"/>
      <c r="Q487" s="612"/>
      <c r="Z487" s="338"/>
      <c r="AA487" s="338"/>
      <c r="AB487" s="338"/>
      <c r="AC487" s="338"/>
      <c r="AD487" s="338"/>
      <c r="AE487" s="338"/>
      <c r="AF487" s="338"/>
      <c r="AG487" s="338"/>
      <c r="AH487" s="338"/>
      <c r="AI487" s="338"/>
      <c r="AJ487" s="338"/>
      <c r="AK487" s="338"/>
      <c r="AL487" s="338"/>
      <c r="AM487" s="338"/>
      <c r="AN487" s="338"/>
      <c r="AO487" s="338"/>
      <c r="AP487" s="338"/>
      <c r="AQ487" s="338"/>
      <c r="AR487" s="338"/>
      <c r="AS487" s="338"/>
      <c r="AT487" s="338"/>
      <c r="AU487" s="338"/>
      <c r="AV487" s="338"/>
      <c r="AW487" s="338"/>
      <c r="AX487" s="338"/>
      <c r="AY487" s="338"/>
      <c r="AZ487" s="338"/>
      <c r="BA487" s="340"/>
      <c r="BB487" s="419"/>
      <c r="BC487" s="340"/>
      <c r="BD487" s="340"/>
      <c r="BE487" s="340"/>
      <c r="BF487" s="340"/>
      <c r="BG487" s="340"/>
      <c r="BH487" s="340"/>
      <c r="BI487" s="340"/>
      <c r="BJ487" s="340"/>
      <c r="BK487" s="340"/>
      <c r="BL487" s="340"/>
      <c r="BM487" s="340"/>
      <c r="BN487" s="340"/>
      <c r="BO487" s="340"/>
      <c r="BP487" s="340"/>
      <c r="BQ487" s="340"/>
      <c r="BR487" s="340"/>
      <c r="BS487" s="340"/>
      <c r="BT487" s="340"/>
      <c r="BU487" s="340"/>
      <c r="BV487" s="340"/>
      <c r="BW487" s="340"/>
      <c r="BX487" s="340"/>
      <c r="BY487" s="340"/>
      <c r="BZ487" s="341"/>
      <c r="CA487" s="341"/>
      <c r="CB487" s="341"/>
      <c r="CC487" s="341"/>
      <c r="CD487" s="341"/>
      <c r="CE487" s="341"/>
      <c r="CF487" s="341"/>
      <c r="CG487" s="341"/>
      <c r="CH487" s="341"/>
      <c r="CI487" s="341"/>
      <c r="CJ487" s="341"/>
      <c r="CK487" s="341"/>
      <c r="CL487" s="341"/>
      <c r="CM487" s="341"/>
      <c r="CN487" s="341"/>
      <c r="CO487" s="341"/>
      <c r="CP487" s="341"/>
      <c r="CQ487" s="341"/>
      <c r="CR487" s="341"/>
      <c r="CS487" s="341"/>
      <c r="CT487" s="341"/>
      <c r="CU487" s="341"/>
      <c r="CV487" s="341"/>
      <c r="CW487" s="341"/>
      <c r="CX487" s="341"/>
      <c r="CY487" s="341"/>
      <c r="CZ487" s="341"/>
    </row>
    <row r="488" s="345" customFormat="true" ht="25.15" customHeight="true" x14ac:dyDescent="0.2">
      <c r="C488" s="1077" t="s">
        <v>418</v>
      </c>
      <c r="D488" s="1078"/>
      <c r="E488" s="699">
        <v>6.4352897202931437E-6</v>
      </c>
      <c r="F488" s="612"/>
      <c r="G488" s="612"/>
      <c r="H488" s="1078"/>
      <c r="I488" s="1078"/>
      <c r="J488" s="683" t="s">
        <v>233</v>
      </c>
      <c r="K488" s="612"/>
      <c r="L488" s="612"/>
      <c r="M488" s="1078" t="s">
        <v>390</v>
      </c>
      <c r="N488" s="1078"/>
      <c r="O488" s="701">
        <v>1.8628497429687731E-2</v>
      </c>
      <c r="P488" s="612"/>
      <c r="Q488" s="612"/>
      <c r="Z488" s="338"/>
      <c r="AA488" s="338"/>
      <c r="AB488" s="338"/>
      <c r="AC488" s="338"/>
      <c r="AD488" s="338"/>
      <c r="AE488" s="338"/>
      <c r="AF488" s="338"/>
      <c r="AG488" s="338"/>
      <c r="AH488" s="338"/>
      <c r="AI488" s="338"/>
      <c r="AJ488" s="338"/>
      <c r="AK488" s="338"/>
      <c r="AL488" s="338"/>
      <c r="AM488" s="338"/>
      <c r="AN488" s="338"/>
      <c r="AO488" s="338"/>
      <c r="AP488" s="338"/>
      <c r="AQ488" s="338"/>
      <c r="AR488" s="338"/>
      <c r="AS488" s="338"/>
      <c r="AT488" s="338"/>
      <c r="AU488" s="338"/>
      <c r="AV488" s="338"/>
      <c r="AW488" s="338"/>
      <c r="AX488" s="338"/>
      <c r="AY488" s="338"/>
      <c r="AZ488" s="338"/>
      <c r="BA488" s="340"/>
      <c r="BB488" s="419"/>
      <c r="BC488" s="340"/>
      <c r="BD488" s="340"/>
      <c r="BE488" s="340"/>
      <c r="BF488" s="340"/>
      <c r="BG488" s="340"/>
      <c r="BH488" s="340"/>
      <c r="BI488" s="340"/>
      <c r="BJ488" s="340"/>
      <c r="BK488" s="340"/>
      <c r="BL488" s="340"/>
      <c r="BM488" s="340"/>
      <c r="BN488" s="340"/>
      <c r="BO488" s="340"/>
      <c r="BP488" s="340"/>
      <c r="BQ488" s="340"/>
      <c r="BR488" s="340"/>
      <c r="BS488" s="340"/>
      <c r="BT488" s="340"/>
      <c r="BU488" s="340"/>
      <c r="BV488" s="340"/>
      <c r="BW488" s="340"/>
      <c r="BX488" s="340"/>
      <c r="BY488" s="340"/>
      <c r="BZ488" s="341"/>
      <c r="CA488" s="341"/>
      <c r="CB488" s="341"/>
      <c r="CC488" s="341"/>
      <c r="CD488" s="341"/>
      <c r="CE488" s="341"/>
      <c r="CF488" s="341"/>
      <c r="CG488" s="341"/>
      <c r="CH488" s="341"/>
      <c r="CI488" s="341"/>
      <c r="CJ488" s="341"/>
      <c r="CK488" s="341"/>
      <c r="CL488" s="341"/>
      <c r="CM488" s="341"/>
      <c r="CN488" s="341"/>
      <c r="CO488" s="341"/>
      <c r="CP488" s="341"/>
      <c r="CQ488" s="341"/>
      <c r="CR488" s="341"/>
      <c r="CS488" s="341"/>
      <c r="CT488" s="341"/>
      <c r="CU488" s="341"/>
      <c r="CV488" s="341"/>
      <c r="CW488" s="341"/>
      <c r="CX488" s="341"/>
      <c r="CY488" s="341"/>
      <c r="CZ488" s="341"/>
    </row>
    <row r="489" s="345" customFormat="true" ht="25.15" customHeight="true" x14ac:dyDescent="0.2">
      <c r="C489" s="1077" t="s">
        <v>400</v>
      </c>
      <c r="D489" s="1078"/>
      <c r="E489" s="699">
        <v>1.2756949148348786E-3</v>
      </c>
      <c r="F489" s="612"/>
      <c r="G489" s="612"/>
      <c r="H489" s="1078" t="s">
        <v>224</v>
      </c>
      <c r="I489" s="1078"/>
      <c r="J489" s="697">
        <v>1.2783562125440809E-2</v>
      </c>
      <c r="K489" s="612"/>
      <c r="L489" s="612"/>
      <c r="M489" s="1078" t="s">
        <v>413</v>
      </c>
      <c r="N489" s="1078"/>
      <c r="O489" s="701">
        <v>4.3862776054937055E-9</v>
      </c>
      <c r="P489" s="612"/>
      <c r="Q489" s="612"/>
      <c r="Z489" s="338"/>
      <c r="AA489" s="338"/>
      <c r="AB489" s="338"/>
      <c r="AC489" s="338"/>
      <c r="AD489" s="338"/>
      <c r="AE489" s="338"/>
      <c r="AF489" s="338"/>
      <c r="AG489" s="338"/>
      <c r="AH489" s="338"/>
      <c r="AI489" s="338"/>
      <c r="AJ489" s="338"/>
      <c r="AK489" s="338"/>
      <c r="AL489" s="338"/>
      <c r="AM489" s="338"/>
      <c r="AN489" s="338"/>
      <c r="AO489" s="338"/>
      <c r="AP489" s="338"/>
      <c r="AQ489" s="338"/>
      <c r="AR489" s="338"/>
      <c r="AS489" s="338"/>
      <c r="AT489" s="338"/>
      <c r="AU489" s="338"/>
      <c r="AV489" s="338"/>
      <c r="AW489" s="338"/>
      <c r="AX489" s="338"/>
      <c r="AY489" s="338"/>
      <c r="AZ489" s="338"/>
      <c r="BA489" s="340"/>
      <c r="BB489" s="419"/>
      <c r="BC489" s="340"/>
      <c r="BD489" s="340"/>
      <c r="BE489" s="340"/>
      <c r="BF489" s="340"/>
      <c r="BG489" s="340"/>
      <c r="BH489" s="340"/>
      <c r="BI489" s="340"/>
      <c r="BJ489" s="340"/>
      <c r="BK489" s="340"/>
      <c r="BL489" s="340"/>
      <c r="BM489" s="340"/>
      <c r="BN489" s="340"/>
      <c r="BO489" s="340"/>
      <c r="BP489" s="340"/>
      <c r="BQ489" s="340"/>
      <c r="BR489" s="340"/>
      <c r="BS489" s="340"/>
      <c r="BT489" s="340"/>
      <c r="BU489" s="340"/>
      <c r="BV489" s="340"/>
      <c r="BW489" s="340"/>
      <c r="BX489" s="340"/>
      <c r="BY489" s="340"/>
      <c r="BZ489" s="341"/>
      <c r="CA489" s="341"/>
      <c r="CB489" s="341"/>
      <c r="CC489" s="341"/>
      <c r="CD489" s="341"/>
      <c r="CE489" s="341"/>
      <c r="CF489" s="341"/>
      <c r="CG489" s="341"/>
      <c r="CH489" s="341"/>
      <c r="CI489" s="341"/>
      <c r="CJ489" s="341"/>
      <c r="CK489" s="341"/>
      <c r="CL489" s="341"/>
      <c r="CM489" s="341"/>
      <c r="CN489" s="341"/>
      <c r="CO489" s="341"/>
      <c r="CP489" s="341"/>
      <c r="CQ489" s="341"/>
      <c r="CR489" s="341"/>
      <c r="CS489" s="341"/>
      <c r="CT489" s="341"/>
      <c r="CU489" s="341"/>
      <c r="CV489" s="341"/>
      <c r="CW489" s="341"/>
      <c r="CX489" s="341"/>
      <c r="CY489" s="341"/>
      <c r="CZ489" s="341"/>
    </row>
    <row r="490" s="345" customFormat="true" ht="25.15" customHeight="true" x14ac:dyDescent="0.2">
      <c r="C490" s="1077" t="s">
        <v>383</v>
      </c>
      <c r="D490" s="1078"/>
      <c r="E490" s="699">
        <v>5.4929958997047536E-2</v>
      </c>
      <c r="F490" s="612"/>
      <c r="G490" s="612"/>
      <c r="H490" s="1078" t="s">
        <v>368</v>
      </c>
      <c r="I490" s="1078"/>
      <c r="J490" s="700">
        <v>5.6047430051546519E-2</v>
      </c>
      <c r="K490" s="612"/>
      <c r="L490" s="612"/>
      <c r="M490" s="1078" t="s">
        <v>365</v>
      </c>
      <c r="N490" s="1078"/>
      <c r="O490" s="701">
        <v>0.12458679750976108</v>
      </c>
      <c r="P490" s="612"/>
      <c r="Q490" s="612"/>
      <c r="Z490" s="338"/>
      <c r="AA490" s="338"/>
      <c r="AB490" s="338"/>
      <c r="AC490" s="338"/>
      <c r="AD490" s="338"/>
      <c r="AE490" s="338"/>
      <c r="AF490" s="338"/>
      <c r="AG490" s="338"/>
      <c r="AH490" s="338"/>
      <c r="AI490" s="338"/>
      <c r="AJ490" s="338"/>
      <c r="AK490" s="338"/>
      <c r="AL490" s="338"/>
      <c r="AM490" s="338"/>
      <c r="AN490" s="338"/>
      <c r="AO490" s="338"/>
      <c r="AP490" s="338"/>
      <c r="AQ490" s="338"/>
      <c r="AR490" s="338"/>
      <c r="AS490" s="338"/>
      <c r="AT490" s="338"/>
      <c r="AU490" s="338"/>
      <c r="AV490" s="338"/>
      <c r="AW490" s="338"/>
      <c r="AX490" s="338"/>
      <c r="AY490" s="338"/>
      <c r="AZ490" s="338"/>
      <c r="BA490" s="340"/>
      <c r="BB490" s="419"/>
      <c r="BC490" s="340"/>
      <c r="BD490" s="340"/>
      <c r="BE490" s="340"/>
      <c r="BF490" s="340"/>
      <c r="BG490" s="340"/>
      <c r="BH490" s="340"/>
      <c r="BI490" s="340"/>
      <c r="BJ490" s="340"/>
      <c r="BK490" s="340"/>
      <c r="BL490" s="340"/>
      <c r="BM490" s="340"/>
      <c r="BN490" s="340"/>
      <c r="BO490" s="340"/>
      <c r="BP490" s="340"/>
      <c r="BQ490" s="340"/>
      <c r="BR490" s="340"/>
      <c r="BS490" s="340"/>
      <c r="BT490" s="340"/>
      <c r="BU490" s="340"/>
      <c r="BV490" s="340"/>
      <c r="BW490" s="340"/>
      <c r="BX490" s="340"/>
      <c r="BY490" s="340"/>
      <c r="BZ490" s="341"/>
      <c r="CA490" s="341"/>
      <c r="CB490" s="341"/>
      <c r="CC490" s="341"/>
      <c r="CD490" s="341"/>
      <c r="CE490" s="341"/>
      <c r="CF490" s="341"/>
      <c r="CG490" s="341"/>
      <c r="CH490" s="341"/>
      <c r="CI490" s="341"/>
      <c r="CJ490" s="341"/>
      <c r="CK490" s="341"/>
      <c r="CL490" s="341"/>
      <c r="CM490" s="341"/>
      <c r="CN490" s="341"/>
      <c r="CO490" s="341"/>
      <c r="CP490" s="341"/>
      <c r="CQ490" s="341"/>
      <c r="CR490" s="341"/>
      <c r="CS490" s="341"/>
      <c r="CT490" s="341"/>
      <c r="CU490" s="341"/>
      <c r="CV490" s="341"/>
      <c r="CW490" s="341"/>
      <c r="CX490" s="341"/>
      <c r="CY490" s="341"/>
      <c r="CZ490" s="341"/>
    </row>
    <row r="491" s="345" customFormat="true" ht="25.15" customHeight="true" x14ac:dyDescent="0.2">
      <c r="C491" s="1077" t="s">
        <v>399</v>
      </c>
      <c r="D491" s="1078"/>
      <c r="E491" s="699">
        <v>1.954472911084958E-3</v>
      </c>
      <c r="F491" s="612"/>
      <c r="G491" s="612"/>
      <c r="H491" s="1078" t="s">
        <v>390</v>
      </c>
      <c r="I491" s="1078"/>
      <c r="J491" s="700">
        <v>5.3151032522786375E-4</v>
      </c>
      <c r="K491" s="612"/>
      <c r="L491" s="612"/>
      <c r="M491" s="1078" t="s">
        <v>374</v>
      </c>
      <c r="N491" s="1078"/>
      <c r="O491" s="701">
        <v>0.19957638140366979</v>
      </c>
      <c r="P491" s="612"/>
      <c r="Q491" s="612"/>
      <c r="Z491" s="338"/>
      <c r="AA491" s="338"/>
      <c r="AB491" s="338"/>
      <c r="AC491" s="338"/>
      <c r="AD491" s="338"/>
      <c r="AE491" s="338"/>
      <c r="AF491" s="338"/>
      <c r="AG491" s="338"/>
      <c r="AH491" s="338"/>
      <c r="AI491" s="338"/>
      <c r="AJ491" s="338"/>
      <c r="AK491" s="338"/>
      <c r="AL491" s="338"/>
      <c r="AM491" s="338"/>
      <c r="AN491" s="338"/>
      <c r="AO491" s="338"/>
      <c r="AP491" s="338"/>
      <c r="AQ491" s="338"/>
      <c r="AR491" s="338"/>
      <c r="AS491" s="338"/>
      <c r="AT491" s="338"/>
      <c r="AU491" s="338"/>
      <c r="AV491" s="338"/>
      <c r="AW491" s="338"/>
      <c r="AX491" s="338"/>
      <c r="AY491" s="338"/>
      <c r="AZ491" s="338"/>
      <c r="BA491" s="340"/>
      <c r="BB491" s="419"/>
      <c r="BC491" s="340"/>
      <c r="BD491" s="340"/>
      <c r="BE491" s="340"/>
      <c r="BF491" s="340"/>
      <c r="BG491" s="340"/>
      <c r="BH491" s="340"/>
      <c r="BI491" s="340"/>
      <c r="BJ491" s="340"/>
      <c r="BK491" s="340"/>
      <c r="BL491" s="340"/>
      <c r="BM491" s="340"/>
      <c r="BN491" s="340"/>
      <c r="BO491" s="340"/>
      <c r="BP491" s="340"/>
      <c r="BQ491" s="340"/>
      <c r="BR491" s="340"/>
      <c r="BS491" s="340"/>
      <c r="BT491" s="340"/>
      <c r="BU491" s="340"/>
      <c r="BV491" s="340"/>
      <c r="BW491" s="340"/>
      <c r="BX491" s="340"/>
      <c r="BY491" s="340"/>
      <c r="BZ491" s="341"/>
      <c r="CA491" s="341"/>
      <c r="CB491" s="341"/>
      <c r="CC491" s="341"/>
      <c r="CD491" s="341"/>
      <c r="CE491" s="341"/>
      <c r="CF491" s="341"/>
      <c r="CG491" s="341"/>
      <c r="CH491" s="341"/>
      <c r="CI491" s="341"/>
      <c r="CJ491" s="341"/>
      <c r="CK491" s="341"/>
      <c r="CL491" s="341"/>
      <c r="CM491" s="341"/>
      <c r="CN491" s="341"/>
      <c r="CO491" s="341"/>
      <c r="CP491" s="341"/>
      <c r="CQ491" s="341"/>
      <c r="CR491" s="341"/>
      <c r="CS491" s="341"/>
      <c r="CT491" s="341"/>
      <c r="CU491" s="341"/>
      <c r="CV491" s="341"/>
      <c r="CW491" s="341"/>
      <c r="CX491" s="341"/>
      <c r="CY491" s="341"/>
      <c r="CZ491" s="341"/>
    </row>
    <row r="492" s="345" customFormat="true" ht="25.15" customHeight="true" x14ac:dyDescent="0.2">
      <c r="C492" s="1077" t="s">
        <v>379</v>
      </c>
      <c r="D492" s="1078"/>
      <c r="E492" s="699">
        <v>0.15330791775113908</v>
      </c>
      <c r="F492" s="612"/>
      <c r="G492" s="612"/>
      <c r="H492" s="1078" t="s">
        <v>417</v>
      </c>
      <c r="I492" s="1078"/>
      <c r="J492" s="700">
        <v>5.8229819324912414E-4</v>
      </c>
      <c r="K492" s="612"/>
      <c r="L492" s="612"/>
      <c r="M492" s="1078" t="s">
        <v>393</v>
      </c>
      <c r="N492" s="1078"/>
      <c r="O492" s="701">
        <v>1.392208791441036E-2</v>
      </c>
      <c r="P492" s="612"/>
      <c r="Q492" s="612"/>
      <c r="Z492" s="338"/>
      <c r="AA492" s="338"/>
      <c r="AB492" s="338"/>
      <c r="AC492" s="338"/>
      <c r="AD492" s="338"/>
      <c r="AE492" s="338"/>
      <c r="AF492" s="338"/>
      <c r="AG492" s="338"/>
      <c r="AH492" s="338"/>
      <c r="AI492" s="338"/>
      <c r="AJ492" s="338"/>
      <c r="AK492" s="338"/>
      <c r="AL492" s="338"/>
      <c r="AM492" s="338"/>
      <c r="AN492" s="338"/>
      <c r="AO492" s="338"/>
      <c r="AP492" s="338"/>
      <c r="AQ492" s="338"/>
      <c r="AR492" s="338"/>
      <c r="AS492" s="338"/>
      <c r="AT492" s="338"/>
      <c r="AU492" s="338"/>
      <c r="AV492" s="338"/>
      <c r="AW492" s="338"/>
      <c r="AX492" s="338"/>
      <c r="AY492" s="338"/>
      <c r="AZ492" s="338"/>
      <c r="BA492" s="340"/>
      <c r="BB492" s="419"/>
      <c r="BC492" s="340"/>
      <c r="BD492" s="340"/>
      <c r="BE492" s="340"/>
      <c r="BF492" s="340"/>
      <c r="BG492" s="340"/>
      <c r="BH492" s="340"/>
      <c r="BI492" s="340"/>
      <c r="BJ492" s="340"/>
      <c r="BK492" s="340"/>
      <c r="BL492" s="340"/>
      <c r="BM492" s="340"/>
      <c r="BN492" s="340"/>
      <c r="BO492" s="340"/>
      <c r="BP492" s="340"/>
      <c r="BQ492" s="340"/>
      <c r="BR492" s="340"/>
      <c r="BS492" s="340"/>
      <c r="BT492" s="340"/>
      <c r="BU492" s="340"/>
      <c r="BV492" s="340"/>
      <c r="BW492" s="340"/>
      <c r="BX492" s="340"/>
      <c r="BY492" s="340"/>
      <c r="BZ492" s="341"/>
      <c r="CA492" s="341"/>
      <c r="CB492" s="341"/>
      <c r="CC492" s="341"/>
      <c r="CD492" s="341"/>
      <c r="CE492" s="341"/>
      <c r="CF492" s="341"/>
      <c r="CG492" s="341"/>
      <c r="CH492" s="341"/>
      <c r="CI492" s="341"/>
      <c r="CJ492" s="341"/>
      <c r="CK492" s="341"/>
      <c r="CL492" s="341"/>
      <c r="CM492" s="341"/>
      <c r="CN492" s="341"/>
      <c r="CO492" s="341"/>
      <c r="CP492" s="341"/>
      <c r="CQ492" s="341"/>
      <c r="CR492" s="341"/>
      <c r="CS492" s="341"/>
      <c r="CT492" s="341"/>
      <c r="CU492" s="341"/>
      <c r="CV492" s="341"/>
      <c r="CW492" s="341"/>
      <c r="CX492" s="341"/>
      <c r="CY492" s="341"/>
      <c r="CZ492" s="341"/>
    </row>
    <row r="493" s="345" customFormat="true" ht="25.15" customHeight="true" x14ac:dyDescent="0.2">
      <c r="C493" s="1077" t="s">
        <v>384</v>
      </c>
      <c r="D493" s="1078"/>
      <c r="E493" s="699">
        <v>6.204459991254762E-2</v>
      </c>
      <c r="F493" s="612"/>
      <c r="G493" s="612"/>
      <c r="H493" s="1078" t="s">
        <v>413</v>
      </c>
      <c r="I493" s="1078"/>
      <c r="J493" s="700">
        <v>4.0367147717479353E-4</v>
      </c>
      <c r="K493" s="612"/>
      <c r="L493" s="612"/>
      <c r="M493" s="1078" t="s">
        <v>402</v>
      </c>
      <c r="N493" s="1078"/>
      <c r="O493" s="701">
        <v>1.1041659005513887E-3</v>
      </c>
      <c r="P493" s="612"/>
      <c r="Q493" s="612"/>
      <c r="Z493" s="338"/>
      <c r="AA493" s="338"/>
      <c r="AB493" s="338"/>
      <c r="AC493" s="338"/>
      <c r="AD493" s="338"/>
      <c r="AE493" s="338"/>
      <c r="AF493" s="338"/>
      <c r="AG493" s="338"/>
      <c r="AH493" s="338"/>
      <c r="AI493" s="338"/>
      <c r="AJ493" s="338"/>
      <c r="AK493" s="338"/>
      <c r="AL493" s="338"/>
      <c r="AM493" s="338"/>
      <c r="AN493" s="338"/>
      <c r="AO493" s="338"/>
      <c r="AP493" s="338"/>
      <c r="AQ493" s="338"/>
      <c r="AR493" s="338"/>
      <c r="AS493" s="338"/>
      <c r="AT493" s="338"/>
      <c r="AU493" s="338"/>
      <c r="AV493" s="338"/>
      <c r="AW493" s="338"/>
      <c r="AX493" s="338"/>
      <c r="AY493" s="338"/>
      <c r="AZ493" s="338"/>
      <c r="BA493" s="340"/>
      <c r="BB493" s="419"/>
      <c r="BC493" s="340"/>
      <c r="BD493" s="340"/>
      <c r="BE493" s="340"/>
      <c r="BF493" s="340"/>
      <c r="BG493" s="340"/>
      <c r="BH493" s="340"/>
      <c r="BI493" s="340"/>
      <c r="BJ493" s="340"/>
      <c r="BK493" s="340"/>
      <c r="BL493" s="340"/>
      <c r="BM493" s="340"/>
      <c r="BN493" s="340"/>
      <c r="BO493" s="340"/>
      <c r="BP493" s="340"/>
      <c r="BQ493" s="340"/>
      <c r="BR493" s="340"/>
      <c r="BS493" s="340"/>
      <c r="BT493" s="340"/>
      <c r="BU493" s="340"/>
      <c r="BV493" s="340"/>
      <c r="BW493" s="340"/>
      <c r="BX493" s="340"/>
      <c r="BY493" s="340"/>
      <c r="BZ493" s="341"/>
      <c r="CA493" s="341"/>
      <c r="CB493" s="341"/>
      <c r="CC493" s="341"/>
      <c r="CD493" s="341"/>
      <c r="CE493" s="341"/>
      <c r="CF493" s="341"/>
      <c r="CG493" s="341"/>
      <c r="CH493" s="341"/>
      <c r="CI493" s="341"/>
      <c r="CJ493" s="341"/>
      <c r="CK493" s="341"/>
      <c r="CL493" s="341"/>
      <c r="CM493" s="341"/>
      <c r="CN493" s="341"/>
      <c r="CO493" s="341"/>
      <c r="CP493" s="341"/>
      <c r="CQ493" s="341"/>
      <c r="CR493" s="341"/>
      <c r="CS493" s="341"/>
      <c r="CT493" s="341"/>
      <c r="CU493" s="341"/>
      <c r="CV493" s="341"/>
      <c r="CW493" s="341"/>
      <c r="CX493" s="341"/>
      <c r="CY493" s="341"/>
      <c r="CZ493" s="341"/>
    </row>
    <row r="494" s="345" customFormat="true" ht="25.15" customHeight="true" x14ac:dyDescent="0.2">
      <c r="C494" s="1077" t="s">
        <v>415</v>
      </c>
      <c r="D494" s="1078"/>
      <c r="E494" s="699">
        <v>6.2110198710359717E-5</v>
      </c>
      <c r="F494" s="612"/>
      <c r="G494" s="612"/>
      <c r="H494" s="1078" t="s">
        <v>421</v>
      </c>
      <c r="I494" s="1078"/>
      <c r="J494" s="700">
        <v>5.1342803875803601E-5</v>
      </c>
      <c r="K494" s="612"/>
      <c r="L494" s="612"/>
      <c r="M494" s="1078" t="s">
        <v>375</v>
      </c>
      <c r="N494" s="1078"/>
      <c r="O494" s="701">
        <v>0.19422573497107787</v>
      </c>
      <c r="P494" s="612"/>
      <c r="Q494" s="612"/>
      <c r="Z494" s="338"/>
      <c r="AA494" s="338"/>
      <c r="AB494" s="338"/>
      <c r="AC494" s="338"/>
      <c r="AD494" s="338"/>
      <c r="AE494" s="338"/>
      <c r="AF494" s="338"/>
      <c r="AG494" s="338"/>
      <c r="AH494" s="338"/>
      <c r="AI494" s="338"/>
      <c r="AJ494" s="338"/>
      <c r="AK494" s="338"/>
      <c r="AL494" s="338"/>
      <c r="AM494" s="338"/>
      <c r="AN494" s="338"/>
      <c r="AO494" s="338"/>
      <c r="AP494" s="338"/>
      <c r="AQ494" s="338"/>
      <c r="AR494" s="338"/>
      <c r="AS494" s="338"/>
      <c r="AT494" s="338"/>
      <c r="AU494" s="338"/>
      <c r="AV494" s="338"/>
      <c r="AW494" s="338"/>
      <c r="AX494" s="338"/>
      <c r="AY494" s="338"/>
      <c r="AZ494" s="338"/>
      <c r="BA494" s="340"/>
      <c r="BB494" s="419"/>
      <c r="BC494" s="340"/>
      <c r="BD494" s="340"/>
      <c r="BE494" s="340"/>
      <c r="BF494" s="340"/>
      <c r="BG494" s="340"/>
      <c r="BH494" s="340"/>
      <c r="BI494" s="340"/>
      <c r="BJ494" s="340"/>
      <c r="BK494" s="340"/>
      <c r="BL494" s="340"/>
      <c r="BM494" s="340"/>
      <c r="BN494" s="340"/>
      <c r="BO494" s="340"/>
      <c r="BP494" s="340"/>
      <c r="BQ494" s="340"/>
      <c r="BR494" s="340"/>
      <c r="BS494" s="340"/>
      <c r="BT494" s="340"/>
      <c r="BU494" s="340"/>
      <c r="BV494" s="340"/>
      <c r="BW494" s="340"/>
      <c r="BX494" s="340"/>
      <c r="BY494" s="340"/>
      <c r="BZ494" s="341"/>
      <c r="CA494" s="341"/>
      <c r="CB494" s="341"/>
      <c r="CC494" s="341"/>
      <c r="CD494" s="341"/>
      <c r="CE494" s="341"/>
      <c r="CF494" s="341"/>
      <c r="CG494" s="341"/>
      <c r="CH494" s="341"/>
      <c r="CI494" s="341"/>
      <c r="CJ494" s="341"/>
      <c r="CK494" s="341"/>
      <c r="CL494" s="341"/>
      <c r="CM494" s="341"/>
      <c r="CN494" s="341"/>
      <c r="CO494" s="341"/>
      <c r="CP494" s="341"/>
      <c r="CQ494" s="341"/>
      <c r="CR494" s="341"/>
      <c r="CS494" s="341"/>
      <c r="CT494" s="341"/>
      <c r="CU494" s="341"/>
      <c r="CV494" s="341"/>
      <c r="CW494" s="341"/>
      <c r="CX494" s="341"/>
      <c r="CY494" s="341"/>
      <c r="CZ494" s="341"/>
    </row>
    <row r="495" s="345" customFormat="true" ht="25.15" customHeight="true" x14ac:dyDescent="0.2">
      <c r="C495" s="1077" t="s">
        <v>403</v>
      </c>
      <c r="D495" s="1078"/>
      <c r="E495" s="699">
        <v>5.7606267455114532E-4</v>
      </c>
      <c r="F495" s="612"/>
      <c r="G495" s="612"/>
      <c r="H495" s="1078" t="s">
        <v>422</v>
      </c>
      <c r="I495" s="1078"/>
      <c r="J495" s="700">
        <v>2.321223208437896E-4</v>
      </c>
      <c r="K495" s="612"/>
      <c r="L495" s="612"/>
      <c r="M495" s="1078" t="s">
        <v>406</v>
      </c>
      <c r="N495" s="1078"/>
      <c r="O495" s="701">
        <v>4.9565812092316585E-4</v>
      </c>
      <c r="P495" s="612"/>
      <c r="Q495" s="612"/>
      <c r="Z495" s="338"/>
      <c r="AA495" s="338"/>
      <c r="AB495" s="338"/>
      <c r="AC495" s="338"/>
      <c r="AD495" s="338"/>
      <c r="AE495" s="338"/>
      <c r="AF495" s="338"/>
      <c r="AG495" s="338"/>
      <c r="AH495" s="338"/>
      <c r="AI495" s="338"/>
      <c r="AJ495" s="338"/>
      <c r="AK495" s="338"/>
      <c r="AL495" s="338"/>
      <c r="AM495" s="338"/>
      <c r="AN495" s="338"/>
      <c r="AO495" s="338"/>
      <c r="AP495" s="338"/>
      <c r="AQ495" s="338"/>
      <c r="AR495" s="338"/>
      <c r="AS495" s="338"/>
      <c r="AT495" s="338"/>
      <c r="AU495" s="338"/>
      <c r="AV495" s="338"/>
      <c r="AW495" s="338"/>
      <c r="AX495" s="338"/>
      <c r="AY495" s="338"/>
      <c r="AZ495" s="338"/>
      <c r="BA495" s="340"/>
      <c r="BB495" s="419"/>
      <c r="BC495" s="340"/>
      <c r="BD495" s="340"/>
      <c r="BE495" s="340"/>
      <c r="BF495" s="340"/>
      <c r="BG495" s="340"/>
      <c r="BH495" s="340"/>
      <c r="BI495" s="340"/>
      <c r="BJ495" s="340"/>
      <c r="BK495" s="340"/>
      <c r="BL495" s="340"/>
      <c r="BM495" s="340"/>
      <c r="BN495" s="340"/>
      <c r="BO495" s="340"/>
      <c r="BP495" s="340"/>
      <c r="BQ495" s="340"/>
      <c r="BR495" s="340"/>
      <c r="BS495" s="340"/>
      <c r="BT495" s="340"/>
      <c r="BU495" s="340"/>
      <c r="BV495" s="340"/>
      <c r="BW495" s="340"/>
      <c r="BX495" s="340"/>
      <c r="BY495" s="340"/>
      <c r="BZ495" s="341"/>
      <c r="CA495" s="341"/>
      <c r="CB495" s="341"/>
      <c r="CC495" s="341"/>
      <c r="CD495" s="341"/>
      <c r="CE495" s="341"/>
      <c r="CF495" s="341"/>
      <c r="CG495" s="341"/>
      <c r="CH495" s="341"/>
      <c r="CI495" s="341"/>
      <c r="CJ495" s="341"/>
      <c r="CK495" s="341"/>
      <c r="CL495" s="341"/>
      <c r="CM495" s="341"/>
      <c r="CN495" s="341"/>
      <c r="CO495" s="341"/>
      <c r="CP495" s="341"/>
      <c r="CQ495" s="341"/>
      <c r="CR495" s="341"/>
      <c r="CS495" s="341"/>
      <c r="CT495" s="341"/>
      <c r="CU495" s="341"/>
      <c r="CV495" s="341"/>
      <c r="CW495" s="341"/>
      <c r="CX495" s="341"/>
      <c r="CY495" s="341"/>
      <c r="CZ495" s="341"/>
    </row>
    <row r="496" s="345" customFormat="true" ht="25.15" customHeight="true" x14ac:dyDescent="0.2">
      <c r="C496" s="1077" t="s">
        <v>416</v>
      </c>
      <c r="D496" s="1078"/>
      <c r="E496" s="699">
        <v>2.4064532863993797E-5</v>
      </c>
      <c r="F496" s="612"/>
      <c r="G496" s="612"/>
      <c r="H496" s="1078" t="s">
        <v>365</v>
      </c>
      <c r="I496" s="1078"/>
      <c r="J496" s="700">
        <v>0.41474952412414057</v>
      </c>
      <c r="K496" s="612"/>
      <c r="L496" s="612"/>
      <c r="M496" s="1078" t="s">
        <v>397</v>
      </c>
      <c r="N496" s="1078"/>
      <c r="O496" s="701">
        <v>6.0600924136440335E-3</v>
      </c>
      <c r="P496" s="612"/>
      <c r="Q496" s="612"/>
      <c r="Z496" s="338"/>
      <c r="AA496" s="338"/>
      <c r="AB496" s="338"/>
      <c r="AC496" s="338"/>
      <c r="AD496" s="338"/>
      <c r="AE496" s="338"/>
      <c r="AF496" s="338"/>
      <c r="AG496" s="338"/>
      <c r="AH496" s="338"/>
      <c r="AI496" s="338"/>
      <c r="AJ496" s="338"/>
      <c r="AK496" s="338"/>
      <c r="AL496" s="338"/>
      <c r="AM496" s="338"/>
      <c r="AN496" s="338"/>
      <c r="AO496" s="338"/>
      <c r="AP496" s="338"/>
      <c r="AQ496" s="338"/>
      <c r="AR496" s="338"/>
      <c r="AS496" s="338"/>
      <c r="AT496" s="338"/>
      <c r="AU496" s="338"/>
      <c r="AV496" s="338"/>
      <c r="AW496" s="338"/>
      <c r="AX496" s="338"/>
      <c r="AY496" s="338"/>
      <c r="AZ496" s="338"/>
      <c r="BA496" s="340"/>
      <c r="BB496" s="419"/>
      <c r="BC496" s="340"/>
      <c r="BD496" s="340"/>
      <c r="BE496" s="340"/>
      <c r="BF496" s="340"/>
      <c r="BG496" s="340"/>
      <c r="BH496" s="340"/>
      <c r="BI496" s="340"/>
      <c r="BJ496" s="340"/>
      <c r="BK496" s="340"/>
      <c r="BL496" s="340"/>
      <c r="BM496" s="340"/>
      <c r="BN496" s="340"/>
      <c r="BO496" s="340"/>
      <c r="BP496" s="340"/>
      <c r="BQ496" s="340"/>
      <c r="BR496" s="340"/>
      <c r="BS496" s="340"/>
      <c r="BT496" s="340"/>
      <c r="BU496" s="340"/>
      <c r="BV496" s="340"/>
      <c r="BW496" s="340"/>
      <c r="BX496" s="340"/>
      <c r="BY496" s="340"/>
      <c r="BZ496" s="341"/>
      <c r="CA496" s="341"/>
      <c r="CB496" s="341"/>
      <c r="CC496" s="341"/>
      <c r="CD496" s="341"/>
      <c r="CE496" s="341"/>
      <c r="CF496" s="341"/>
      <c r="CG496" s="341"/>
      <c r="CH496" s="341"/>
      <c r="CI496" s="341"/>
      <c r="CJ496" s="341"/>
      <c r="CK496" s="341"/>
      <c r="CL496" s="341"/>
      <c r="CM496" s="341"/>
      <c r="CN496" s="341"/>
      <c r="CO496" s="341"/>
      <c r="CP496" s="341"/>
      <c r="CQ496" s="341"/>
      <c r="CR496" s="341"/>
      <c r="CS496" s="341"/>
      <c r="CT496" s="341"/>
      <c r="CU496" s="341"/>
      <c r="CV496" s="341"/>
      <c r="CW496" s="341"/>
      <c r="CX496" s="341"/>
      <c r="CY496" s="341"/>
      <c r="CZ496" s="341"/>
    </row>
    <row r="497" s="345" customFormat="true" ht="25.15" customHeight="true" x14ac:dyDescent="0.2">
      <c r="C497" s="1077" t="s">
        <v>373</v>
      </c>
      <c r="D497" s="1078"/>
      <c r="E497" s="699">
        <v>0.25977307006951122</v>
      </c>
      <c r="F497" s="612"/>
      <c r="G497" s="612"/>
      <c r="H497" s="1078" t="s">
        <v>374</v>
      </c>
      <c r="I497" s="1078"/>
      <c r="J497" s="700">
        <v>0.18831551402547775</v>
      </c>
      <c r="K497" s="612"/>
      <c r="L497" s="612"/>
      <c r="M497" s="1078" t="s">
        <v>404</v>
      </c>
      <c r="N497" s="1078"/>
      <c r="O497" s="701">
        <v>2.1596038485033973E-3</v>
      </c>
      <c r="P497" s="612"/>
      <c r="Q497" s="612"/>
      <c r="Z497" s="338"/>
      <c r="AA497" s="338"/>
      <c r="AB497" s="338"/>
      <c r="AC497" s="338"/>
      <c r="AD497" s="338"/>
      <c r="AE497" s="338"/>
      <c r="AF497" s="338"/>
      <c r="AG497" s="338"/>
      <c r="AH497" s="338"/>
      <c r="AI497" s="338"/>
      <c r="AJ497" s="338"/>
      <c r="AK497" s="338"/>
      <c r="AL497" s="338"/>
      <c r="AM497" s="338"/>
      <c r="AN497" s="338"/>
      <c r="AO497" s="338"/>
      <c r="AP497" s="338"/>
      <c r="AQ497" s="338"/>
      <c r="AR497" s="338"/>
      <c r="AS497" s="338"/>
      <c r="AT497" s="338"/>
      <c r="AU497" s="338"/>
      <c r="AV497" s="338"/>
      <c r="AW497" s="338"/>
      <c r="AX497" s="338"/>
      <c r="AY497" s="338"/>
      <c r="AZ497" s="338"/>
      <c r="BA497" s="340"/>
      <c r="BB497" s="419"/>
      <c r="BC497" s="340"/>
      <c r="BD497" s="340"/>
      <c r="BE497" s="340"/>
      <c r="BF497" s="340"/>
      <c r="BG497" s="340"/>
      <c r="BH497" s="340"/>
      <c r="BI497" s="340"/>
      <c r="BJ497" s="340"/>
      <c r="BK497" s="340"/>
      <c r="BL497" s="340"/>
      <c r="BM497" s="340"/>
      <c r="BN497" s="340"/>
      <c r="BO497" s="340"/>
      <c r="BP497" s="340"/>
      <c r="BQ497" s="340"/>
      <c r="BR497" s="340"/>
      <c r="BS497" s="340"/>
      <c r="BT497" s="340"/>
      <c r="BU497" s="340"/>
      <c r="BV497" s="340"/>
      <c r="BW497" s="340"/>
      <c r="BX497" s="340"/>
      <c r="BY497" s="340"/>
      <c r="BZ497" s="341"/>
      <c r="CA497" s="341"/>
      <c r="CB497" s="341"/>
      <c r="CC497" s="341"/>
      <c r="CD497" s="341"/>
      <c r="CE497" s="341"/>
      <c r="CF497" s="341"/>
      <c r="CG497" s="341"/>
      <c r="CH497" s="341"/>
      <c r="CI497" s="341"/>
      <c r="CJ497" s="341"/>
      <c r="CK497" s="341"/>
      <c r="CL497" s="341"/>
      <c r="CM497" s="341"/>
      <c r="CN497" s="341"/>
      <c r="CO497" s="341"/>
      <c r="CP497" s="341"/>
      <c r="CQ497" s="341"/>
      <c r="CR497" s="341"/>
      <c r="CS497" s="341"/>
      <c r="CT497" s="341"/>
      <c r="CU497" s="341"/>
      <c r="CV497" s="341"/>
      <c r="CW497" s="341"/>
      <c r="CX497" s="341"/>
      <c r="CY497" s="341"/>
      <c r="CZ497" s="341"/>
    </row>
    <row r="498" s="345" customFormat="true" ht="25.15" customHeight="true" x14ac:dyDescent="0.2">
      <c r="C498" s="1077" t="s">
        <v>391</v>
      </c>
      <c r="D498" s="1078"/>
      <c r="E498" s="699">
        <v>1.9775075766046341E-2</v>
      </c>
      <c r="F498" s="612"/>
      <c r="G498" s="612"/>
      <c r="H498" s="1078" t="s">
        <v>393</v>
      </c>
      <c r="I498" s="1078"/>
      <c r="J498" s="700">
        <v>2.2246842756414791E-5</v>
      </c>
      <c r="K498" s="612"/>
      <c r="L498" s="612"/>
      <c r="M498" s="1078" t="s">
        <v>409</v>
      </c>
      <c r="N498" s="1078"/>
      <c r="O498" s="701">
        <v>1.574467863242441E-3</v>
      </c>
      <c r="P498" s="612"/>
      <c r="Q498" s="612"/>
      <c r="Z498" s="338"/>
      <c r="AA498" s="338"/>
      <c r="AB498" s="338"/>
      <c r="AC498" s="338"/>
      <c r="AD498" s="338"/>
      <c r="AE498" s="338"/>
      <c r="AF498" s="338"/>
      <c r="AG498" s="338"/>
      <c r="AH498" s="338"/>
      <c r="AI498" s="338"/>
      <c r="AJ498" s="338"/>
      <c r="AK498" s="338"/>
      <c r="AL498" s="338"/>
      <c r="AM498" s="338"/>
      <c r="AN498" s="338"/>
      <c r="AO498" s="338"/>
      <c r="AP498" s="338"/>
      <c r="AQ498" s="338"/>
      <c r="AR498" s="338"/>
      <c r="AS498" s="338"/>
      <c r="AT498" s="338"/>
      <c r="AU498" s="338"/>
      <c r="AV498" s="338"/>
      <c r="AW498" s="338"/>
      <c r="AX498" s="338"/>
      <c r="AY498" s="338"/>
      <c r="AZ498" s="338"/>
      <c r="BA498" s="340"/>
      <c r="BB498" s="419"/>
      <c r="BC498" s="340"/>
      <c r="BD498" s="340"/>
      <c r="BE498" s="340"/>
      <c r="BF498" s="340"/>
      <c r="BG498" s="340"/>
      <c r="BH498" s="340"/>
      <c r="BI498" s="340"/>
      <c r="BJ498" s="340"/>
      <c r="BK498" s="340"/>
      <c r="BL498" s="340"/>
      <c r="BM498" s="340"/>
      <c r="BN498" s="340"/>
      <c r="BO498" s="340"/>
      <c r="BP498" s="340"/>
      <c r="BQ498" s="340"/>
      <c r="BR498" s="340"/>
      <c r="BS498" s="340"/>
      <c r="BT498" s="340"/>
      <c r="BU498" s="340"/>
      <c r="BV498" s="340"/>
      <c r="BW498" s="340"/>
      <c r="BX498" s="340"/>
      <c r="BY498" s="340"/>
      <c r="BZ498" s="341"/>
      <c r="CA498" s="341"/>
      <c r="CB498" s="341"/>
      <c r="CC498" s="341"/>
      <c r="CD498" s="341"/>
      <c r="CE498" s="341"/>
      <c r="CF498" s="341"/>
      <c r="CG498" s="341"/>
      <c r="CH498" s="341"/>
      <c r="CI498" s="341"/>
      <c r="CJ498" s="341"/>
      <c r="CK498" s="341"/>
      <c r="CL498" s="341"/>
      <c r="CM498" s="341"/>
      <c r="CN498" s="341"/>
      <c r="CO498" s="341"/>
      <c r="CP498" s="341"/>
      <c r="CQ498" s="341"/>
      <c r="CR498" s="341"/>
      <c r="CS498" s="341"/>
      <c r="CT498" s="341"/>
      <c r="CU498" s="341"/>
      <c r="CV498" s="341"/>
      <c r="CW498" s="341"/>
      <c r="CX498" s="341"/>
      <c r="CY498" s="341"/>
      <c r="CZ498" s="341"/>
    </row>
    <row r="499" s="345" customFormat="true" ht="25.15" customHeight="true" x14ac:dyDescent="0.2">
      <c r="C499" s="1077" t="s">
        <v>420</v>
      </c>
      <c r="D499" s="1078"/>
      <c r="E499" s="699">
        <v>8.7173276190849228E-7</v>
      </c>
      <c r="F499" s="612"/>
      <c r="G499" s="612"/>
      <c r="H499" s="1078" t="s">
        <v>375</v>
      </c>
      <c r="I499" s="1078"/>
      <c r="J499" s="700">
        <v>1.0355151419899305E-2</v>
      </c>
      <c r="K499" s="612"/>
      <c r="L499" s="612"/>
      <c r="M499" s="1078" t="s">
        <v>383</v>
      </c>
      <c r="N499" s="1078"/>
      <c r="O499" s="701">
        <v>2.2441312559061188E-2</v>
      </c>
      <c r="P499" s="612"/>
      <c r="Q499" s="612"/>
      <c r="Z499" s="338"/>
      <c r="AA499" s="338"/>
      <c r="AB499" s="338"/>
      <c r="AC499" s="338"/>
      <c r="AD499" s="338"/>
      <c r="AE499" s="338"/>
      <c r="AF499" s="338"/>
      <c r="AG499" s="338"/>
      <c r="AH499" s="338"/>
      <c r="AI499" s="338"/>
      <c r="AJ499" s="338"/>
      <c r="AK499" s="338"/>
      <c r="AL499" s="338"/>
      <c r="AM499" s="338"/>
      <c r="AN499" s="338"/>
      <c r="AO499" s="338"/>
      <c r="AP499" s="338"/>
      <c r="AQ499" s="338"/>
      <c r="AR499" s="338"/>
      <c r="AS499" s="338"/>
      <c r="AT499" s="338"/>
      <c r="AU499" s="338"/>
      <c r="AV499" s="338"/>
      <c r="AW499" s="338"/>
      <c r="AX499" s="338"/>
      <c r="AY499" s="338"/>
      <c r="AZ499" s="338"/>
      <c r="BA499" s="340"/>
      <c r="BB499" s="419"/>
      <c r="BC499" s="340"/>
      <c r="BD499" s="340"/>
      <c r="BE499" s="340"/>
      <c r="BF499" s="340"/>
      <c r="BG499" s="340"/>
      <c r="BH499" s="340"/>
      <c r="BI499" s="340"/>
      <c r="BJ499" s="340"/>
      <c r="BK499" s="340"/>
      <c r="BL499" s="340"/>
      <c r="BM499" s="340"/>
      <c r="BN499" s="340"/>
      <c r="BO499" s="340"/>
      <c r="BP499" s="340"/>
      <c r="BQ499" s="340"/>
      <c r="BR499" s="340"/>
      <c r="BS499" s="340"/>
      <c r="BT499" s="340"/>
      <c r="BU499" s="340"/>
      <c r="BV499" s="340"/>
      <c r="BW499" s="340"/>
      <c r="BX499" s="340"/>
      <c r="BY499" s="340"/>
      <c r="BZ499" s="341"/>
      <c r="CA499" s="341"/>
      <c r="CB499" s="341"/>
      <c r="CC499" s="341"/>
      <c r="CD499" s="341"/>
      <c r="CE499" s="341"/>
      <c r="CF499" s="341"/>
      <c r="CG499" s="341"/>
      <c r="CH499" s="341"/>
      <c r="CI499" s="341"/>
      <c r="CJ499" s="341"/>
      <c r="CK499" s="341"/>
      <c r="CL499" s="341"/>
      <c r="CM499" s="341"/>
      <c r="CN499" s="341"/>
      <c r="CO499" s="341"/>
      <c r="CP499" s="341"/>
      <c r="CQ499" s="341"/>
      <c r="CR499" s="341"/>
      <c r="CS499" s="341"/>
      <c r="CT499" s="341"/>
      <c r="CU499" s="341"/>
      <c r="CV499" s="341"/>
      <c r="CW499" s="341"/>
      <c r="CX499" s="341"/>
      <c r="CY499" s="341"/>
      <c r="CZ499" s="341"/>
    </row>
    <row r="500" s="345" customFormat="true" ht="25.15" customHeight="true" x14ac:dyDescent="0.2">
      <c r="C500" s="1077" t="s">
        <v>396</v>
      </c>
      <c r="D500" s="1078"/>
      <c r="E500" s="699">
        <v>5.5825833199439547E-4</v>
      </c>
      <c r="F500" s="612"/>
      <c r="G500" s="612"/>
      <c r="H500" s="1078" t="s">
        <v>409</v>
      </c>
      <c r="I500" s="1078"/>
      <c r="J500" s="700">
        <v>2.8490171455808901E-6</v>
      </c>
      <c r="K500" s="612"/>
      <c r="L500" s="612"/>
      <c r="M500" s="1078" t="s">
        <v>399</v>
      </c>
      <c r="N500" s="1078"/>
      <c r="O500" s="701">
        <v>2.7220188060444621E-4</v>
      </c>
      <c r="P500" s="612"/>
      <c r="Q500" s="612"/>
      <c r="Z500" s="338"/>
      <c r="AA500" s="338"/>
      <c r="AB500" s="338"/>
      <c r="AC500" s="338"/>
      <c r="AD500" s="338"/>
      <c r="AE500" s="338"/>
      <c r="AF500" s="338"/>
      <c r="AG500" s="338"/>
      <c r="AH500" s="338"/>
      <c r="AI500" s="338"/>
      <c r="AJ500" s="338"/>
      <c r="AK500" s="338"/>
      <c r="AL500" s="338"/>
      <c r="AM500" s="338"/>
      <c r="AN500" s="338"/>
      <c r="AO500" s="338"/>
      <c r="AP500" s="338"/>
      <c r="AQ500" s="338"/>
      <c r="AR500" s="338"/>
      <c r="AS500" s="338"/>
      <c r="AT500" s="338"/>
      <c r="AU500" s="338"/>
      <c r="AV500" s="338"/>
      <c r="AW500" s="338"/>
      <c r="AX500" s="338"/>
      <c r="AY500" s="338"/>
      <c r="AZ500" s="338"/>
      <c r="BA500" s="340"/>
      <c r="BB500" s="419"/>
      <c r="BC500" s="340"/>
      <c r="BD500" s="340"/>
      <c r="BE500" s="340"/>
      <c r="BF500" s="340"/>
      <c r="BG500" s="340"/>
      <c r="BH500" s="340"/>
      <c r="BI500" s="340"/>
      <c r="BJ500" s="340"/>
      <c r="BK500" s="340"/>
      <c r="BL500" s="340"/>
      <c r="BM500" s="340"/>
      <c r="BN500" s="340"/>
      <c r="BO500" s="340"/>
      <c r="BP500" s="340"/>
      <c r="BQ500" s="340"/>
      <c r="BR500" s="340"/>
      <c r="BS500" s="340"/>
      <c r="BT500" s="340"/>
      <c r="BU500" s="340"/>
      <c r="BV500" s="340"/>
      <c r="BW500" s="340"/>
      <c r="BX500" s="340"/>
      <c r="BY500" s="340"/>
      <c r="BZ500" s="341"/>
      <c r="CA500" s="341"/>
      <c r="CB500" s="341"/>
      <c r="CC500" s="341"/>
      <c r="CD500" s="341"/>
      <c r="CE500" s="341"/>
      <c r="CF500" s="341"/>
      <c r="CG500" s="341"/>
      <c r="CH500" s="341"/>
      <c r="CI500" s="341"/>
      <c r="CJ500" s="341"/>
      <c r="CK500" s="341"/>
      <c r="CL500" s="341"/>
      <c r="CM500" s="341"/>
      <c r="CN500" s="341"/>
      <c r="CO500" s="341"/>
      <c r="CP500" s="341"/>
      <c r="CQ500" s="341"/>
      <c r="CR500" s="341"/>
      <c r="CS500" s="341"/>
      <c r="CT500" s="341"/>
      <c r="CU500" s="341"/>
      <c r="CV500" s="341"/>
      <c r="CW500" s="341"/>
      <c r="CX500" s="341"/>
      <c r="CY500" s="341"/>
      <c r="CZ500" s="341"/>
    </row>
    <row r="501" s="345" customFormat="true" ht="25.15" customHeight="true" x14ac:dyDescent="0.2">
      <c r="C501" s="1077" t="s">
        <v>411</v>
      </c>
      <c r="D501" s="1078"/>
      <c r="E501" s="699">
        <v>1.8811869934895928E-4</v>
      </c>
      <c r="F501" s="612"/>
      <c r="G501" s="612"/>
      <c r="H501" s="1078" t="s">
        <v>407</v>
      </c>
      <c r="I501" s="1078"/>
      <c r="J501" s="700">
        <v>2.4696427635795276E-4</v>
      </c>
      <c r="K501" s="612"/>
      <c r="L501" s="612"/>
      <c r="M501" s="1078" t="s">
        <v>379</v>
      </c>
      <c r="N501" s="1078"/>
      <c r="O501" s="701">
        <v>0.19128300814595894</v>
      </c>
      <c r="P501" s="612"/>
      <c r="Q501" s="612"/>
      <c r="Z501" s="338"/>
      <c r="AA501" s="338"/>
      <c r="AB501" s="338"/>
      <c r="AC501" s="338"/>
      <c r="AD501" s="338"/>
      <c r="AE501" s="338"/>
      <c r="AF501" s="338"/>
      <c r="AG501" s="338"/>
      <c r="AH501" s="338"/>
      <c r="AI501" s="338"/>
      <c r="AJ501" s="338"/>
      <c r="AK501" s="338"/>
      <c r="AL501" s="338"/>
      <c r="AM501" s="338"/>
      <c r="AN501" s="338"/>
      <c r="AO501" s="338"/>
      <c r="AP501" s="338"/>
      <c r="AQ501" s="338"/>
      <c r="AR501" s="338"/>
      <c r="AS501" s="338"/>
      <c r="AT501" s="338"/>
      <c r="AU501" s="338"/>
      <c r="AV501" s="338"/>
      <c r="AW501" s="338"/>
      <c r="AX501" s="338"/>
      <c r="AY501" s="338"/>
      <c r="AZ501" s="338"/>
      <c r="BA501" s="340"/>
      <c r="BB501" s="419"/>
      <c r="BC501" s="340"/>
      <c r="BD501" s="340"/>
      <c r="BE501" s="340"/>
      <c r="BF501" s="340"/>
      <c r="BG501" s="340"/>
      <c r="BH501" s="340"/>
      <c r="BI501" s="340"/>
      <c r="BJ501" s="340"/>
      <c r="BK501" s="340"/>
      <c r="BL501" s="340"/>
      <c r="BM501" s="340"/>
      <c r="BN501" s="340"/>
      <c r="BO501" s="340"/>
      <c r="BP501" s="340"/>
      <c r="BQ501" s="340"/>
      <c r="BR501" s="340"/>
      <c r="BS501" s="340"/>
      <c r="BT501" s="340"/>
      <c r="BU501" s="340"/>
      <c r="BV501" s="340"/>
      <c r="BW501" s="340"/>
      <c r="BX501" s="340"/>
      <c r="BY501" s="340"/>
      <c r="BZ501" s="341"/>
      <c r="CA501" s="341"/>
      <c r="CB501" s="341"/>
      <c r="CC501" s="341"/>
      <c r="CD501" s="341"/>
      <c r="CE501" s="341"/>
      <c r="CF501" s="341"/>
      <c r="CG501" s="341"/>
      <c r="CH501" s="341"/>
      <c r="CI501" s="341"/>
      <c r="CJ501" s="341"/>
      <c r="CK501" s="341"/>
      <c r="CL501" s="341"/>
      <c r="CM501" s="341"/>
      <c r="CN501" s="341"/>
      <c r="CO501" s="341"/>
      <c r="CP501" s="341"/>
      <c r="CQ501" s="341"/>
      <c r="CR501" s="341"/>
      <c r="CS501" s="341"/>
      <c r="CT501" s="341"/>
      <c r="CU501" s="341"/>
      <c r="CV501" s="341"/>
      <c r="CW501" s="341"/>
      <c r="CX501" s="341"/>
      <c r="CY501" s="341"/>
      <c r="CZ501" s="341"/>
    </row>
    <row r="502" s="345" customFormat="true" ht="25.15" customHeight="true" x14ac:dyDescent="0.2">
      <c r="C502" s="1077" t="s">
        <v>394</v>
      </c>
      <c r="D502" s="1078"/>
      <c r="E502" s="699">
        <v>8.0950545663757752E-3</v>
      </c>
      <c r="F502" s="612"/>
      <c r="G502" s="612"/>
      <c r="H502" s="1078" t="s">
        <v>418</v>
      </c>
      <c r="I502" s="1078"/>
      <c r="J502" s="700">
        <v>4.2920753059775055E-4</v>
      </c>
      <c r="K502" s="612"/>
      <c r="L502" s="612"/>
      <c r="M502" s="1078" t="s">
        <v>384</v>
      </c>
      <c r="N502" s="1078"/>
      <c r="O502" s="701">
        <v>1.5919538008555386E-2</v>
      </c>
      <c r="P502" s="612"/>
      <c r="Q502" s="612"/>
      <c r="Z502" s="338"/>
      <c r="AA502" s="338"/>
      <c r="AB502" s="338"/>
      <c r="AC502" s="338"/>
      <c r="AD502" s="338"/>
      <c r="AE502" s="338"/>
      <c r="AF502" s="338"/>
      <c r="AG502" s="338"/>
      <c r="AH502" s="338"/>
      <c r="AI502" s="338"/>
      <c r="AJ502" s="338"/>
      <c r="AK502" s="338"/>
      <c r="AL502" s="338"/>
      <c r="AM502" s="338"/>
      <c r="AN502" s="338"/>
      <c r="AO502" s="338"/>
      <c r="AP502" s="338"/>
      <c r="AQ502" s="338"/>
      <c r="AR502" s="338"/>
      <c r="AS502" s="338"/>
      <c r="AT502" s="338"/>
      <c r="AU502" s="338"/>
      <c r="AV502" s="338"/>
      <c r="AW502" s="338"/>
      <c r="AX502" s="338"/>
      <c r="AY502" s="338"/>
      <c r="AZ502" s="338"/>
      <c r="BA502" s="340"/>
      <c r="BB502" s="419"/>
      <c r="BC502" s="340"/>
      <c r="BD502" s="340"/>
      <c r="BE502" s="340"/>
      <c r="BF502" s="340"/>
      <c r="BG502" s="340"/>
      <c r="BH502" s="340"/>
      <c r="BI502" s="340"/>
      <c r="BJ502" s="340"/>
      <c r="BK502" s="340"/>
      <c r="BL502" s="340"/>
      <c r="BM502" s="340"/>
      <c r="BN502" s="340"/>
      <c r="BO502" s="340"/>
      <c r="BP502" s="340"/>
      <c r="BQ502" s="340"/>
      <c r="BR502" s="340"/>
      <c r="BS502" s="340"/>
      <c r="BT502" s="340"/>
      <c r="BU502" s="340"/>
      <c r="BV502" s="340"/>
      <c r="BW502" s="340"/>
      <c r="BX502" s="340"/>
      <c r="BY502" s="340"/>
      <c r="BZ502" s="341"/>
      <c r="CA502" s="341"/>
      <c r="CB502" s="341"/>
      <c r="CC502" s="341"/>
      <c r="CD502" s="341"/>
      <c r="CE502" s="341"/>
      <c r="CF502" s="341"/>
      <c r="CG502" s="341"/>
      <c r="CH502" s="341"/>
      <c r="CI502" s="341"/>
      <c r="CJ502" s="341"/>
      <c r="CK502" s="341"/>
      <c r="CL502" s="341"/>
      <c r="CM502" s="341"/>
      <c r="CN502" s="341"/>
      <c r="CO502" s="341"/>
      <c r="CP502" s="341"/>
      <c r="CQ502" s="341"/>
      <c r="CR502" s="341"/>
      <c r="CS502" s="341"/>
      <c r="CT502" s="341"/>
      <c r="CU502" s="341"/>
      <c r="CV502" s="341"/>
      <c r="CW502" s="341"/>
      <c r="CX502" s="341"/>
      <c r="CY502" s="341"/>
      <c r="CZ502" s="341"/>
    </row>
    <row r="503" s="345" customFormat="true" ht="25.15" customHeight="true" x14ac:dyDescent="0.2">
      <c r="C503" s="1077" t="s">
        <v>389</v>
      </c>
      <c r="D503" s="1078"/>
      <c r="E503" s="699">
        <v>4.1444888040179977E-2</v>
      </c>
      <c r="F503" s="612"/>
      <c r="G503" s="612"/>
      <c r="H503" s="1078" t="s">
        <v>400</v>
      </c>
      <c r="I503" s="1078"/>
      <c r="J503" s="700">
        <v>1.9220786289210936E-3</v>
      </c>
      <c r="K503" s="612"/>
      <c r="L503" s="612"/>
      <c r="M503" s="1078" t="s">
        <v>415</v>
      </c>
      <c r="N503" s="1078"/>
      <c r="O503" s="701">
        <v>1.5425444054133308E-3</v>
      </c>
      <c r="P503" s="612"/>
      <c r="Q503" s="612"/>
      <c r="Z503" s="338"/>
      <c r="AA503" s="338"/>
      <c r="AB503" s="338"/>
      <c r="AC503" s="338"/>
      <c r="AD503" s="338"/>
      <c r="AE503" s="338"/>
      <c r="AF503" s="338"/>
      <c r="AG503" s="338"/>
      <c r="AH503" s="338"/>
      <c r="AI503" s="338"/>
      <c r="AJ503" s="338"/>
      <c r="AK503" s="338"/>
      <c r="AL503" s="338"/>
      <c r="AM503" s="338"/>
      <c r="AN503" s="338"/>
      <c r="AO503" s="338"/>
      <c r="AP503" s="338"/>
      <c r="AQ503" s="338"/>
      <c r="AR503" s="338"/>
      <c r="AS503" s="338"/>
      <c r="AT503" s="338"/>
      <c r="AU503" s="338"/>
      <c r="AV503" s="338"/>
      <c r="AW503" s="338"/>
      <c r="AX503" s="338"/>
      <c r="AY503" s="338"/>
      <c r="AZ503" s="338"/>
      <c r="BA503" s="340"/>
      <c r="BB503" s="419"/>
      <c r="BC503" s="340"/>
      <c r="BD503" s="340"/>
      <c r="BE503" s="340"/>
      <c r="BF503" s="340"/>
      <c r="BG503" s="340"/>
      <c r="BH503" s="340"/>
      <c r="BI503" s="340"/>
      <c r="BJ503" s="340"/>
      <c r="BK503" s="340"/>
      <c r="BL503" s="340"/>
      <c r="BM503" s="340"/>
      <c r="BN503" s="340"/>
      <c r="BO503" s="340"/>
      <c r="BP503" s="340"/>
      <c r="BQ503" s="340"/>
      <c r="BR503" s="340"/>
      <c r="BS503" s="340"/>
      <c r="BT503" s="340"/>
      <c r="BU503" s="340"/>
      <c r="BV503" s="340"/>
      <c r="BW503" s="340"/>
      <c r="BX503" s="340"/>
      <c r="BY503" s="340"/>
      <c r="BZ503" s="341"/>
      <c r="CA503" s="341"/>
      <c r="CB503" s="341"/>
      <c r="CC503" s="341"/>
      <c r="CD503" s="341"/>
      <c r="CE503" s="341"/>
      <c r="CF503" s="341"/>
      <c r="CG503" s="341"/>
      <c r="CH503" s="341"/>
      <c r="CI503" s="341"/>
      <c r="CJ503" s="341"/>
      <c r="CK503" s="341"/>
      <c r="CL503" s="341"/>
      <c r="CM503" s="341"/>
      <c r="CN503" s="341"/>
      <c r="CO503" s="341"/>
      <c r="CP503" s="341"/>
      <c r="CQ503" s="341"/>
      <c r="CR503" s="341"/>
      <c r="CS503" s="341"/>
      <c r="CT503" s="341"/>
      <c r="CU503" s="341"/>
      <c r="CV503" s="341"/>
      <c r="CW503" s="341"/>
      <c r="CX503" s="341"/>
      <c r="CY503" s="341"/>
      <c r="CZ503" s="341"/>
    </row>
    <row r="504" s="345" customFormat="true" ht="25.15" customHeight="true" x14ac:dyDescent="0.2">
      <c r="C504" s="1077" t="s">
        <v>395</v>
      </c>
      <c r="D504" s="1078"/>
      <c r="E504" s="699">
        <v>5.0305630737267574E-3</v>
      </c>
      <c r="F504" s="612"/>
      <c r="G504" s="612"/>
      <c r="H504" s="1078" t="s">
        <v>383</v>
      </c>
      <c r="I504" s="1078"/>
      <c r="J504" s="700">
        <v>7.2026088975412586E-2</v>
      </c>
      <c r="K504" s="612"/>
      <c r="L504" s="612"/>
      <c r="M504" s="1078" t="s">
        <v>403</v>
      </c>
      <c r="N504" s="1078"/>
      <c r="O504" s="701">
        <v>1.1350715149569763E-4</v>
      </c>
      <c r="P504" s="612"/>
      <c r="Q504" s="612"/>
      <c r="Z504" s="338"/>
      <c r="AA504" s="338"/>
      <c r="AB504" s="338"/>
      <c r="AC504" s="338"/>
      <c r="AD504" s="338"/>
      <c r="AE504" s="338"/>
      <c r="AF504" s="338"/>
      <c r="AG504" s="338"/>
      <c r="AH504" s="338"/>
      <c r="AI504" s="338"/>
      <c r="AJ504" s="338"/>
      <c r="AK504" s="338"/>
      <c r="AL504" s="338"/>
      <c r="AM504" s="338"/>
      <c r="AN504" s="338"/>
      <c r="AO504" s="338"/>
      <c r="AP504" s="338"/>
      <c r="AQ504" s="338"/>
      <c r="AR504" s="338"/>
      <c r="AS504" s="338"/>
      <c r="AT504" s="338"/>
      <c r="AU504" s="338"/>
      <c r="AV504" s="338"/>
      <c r="AW504" s="338"/>
      <c r="AX504" s="338"/>
      <c r="AY504" s="338"/>
      <c r="AZ504" s="338"/>
      <c r="BA504" s="340"/>
      <c r="BB504" s="419"/>
      <c r="BC504" s="340"/>
      <c r="BD504" s="340"/>
      <c r="BE504" s="340"/>
      <c r="BF504" s="340"/>
      <c r="BG504" s="340"/>
      <c r="BH504" s="340"/>
      <c r="BI504" s="340"/>
      <c r="BJ504" s="340"/>
      <c r="BK504" s="340"/>
      <c r="BL504" s="340"/>
      <c r="BM504" s="340"/>
      <c r="BN504" s="340"/>
      <c r="BO504" s="340"/>
      <c r="BP504" s="340"/>
      <c r="BQ504" s="340"/>
      <c r="BR504" s="340"/>
      <c r="BS504" s="340"/>
      <c r="BT504" s="340"/>
      <c r="BU504" s="340"/>
      <c r="BV504" s="340"/>
      <c r="BW504" s="340"/>
      <c r="BX504" s="340"/>
      <c r="BY504" s="340"/>
      <c r="BZ504" s="341"/>
      <c r="CA504" s="341"/>
      <c r="CB504" s="341"/>
      <c r="CC504" s="341"/>
      <c r="CD504" s="341"/>
      <c r="CE504" s="341"/>
      <c r="CF504" s="341"/>
      <c r="CG504" s="341"/>
      <c r="CH504" s="341"/>
      <c r="CI504" s="341"/>
      <c r="CJ504" s="341"/>
      <c r="CK504" s="341"/>
      <c r="CL504" s="341"/>
      <c r="CM504" s="341"/>
      <c r="CN504" s="341"/>
      <c r="CO504" s="341"/>
      <c r="CP504" s="341"/>
      <c r="CQ504" s="341"/>
      <c r="CR504" s="341"/>
      <c r="CS504" s="341"/>
      <c r="CT504" s="341"/>
      <c r="CU504" s="341"/>
      <c r="CV504" s="341"/>
      <c r="CW504" s="341"/>
      <c r="CX504" s="341"/>
      <c r="CY504" s="341"/>
      <c r="CZ504" s="341"/>
    </row>
    <row r="505" s="345" customFormat="true" ht="25.15" customHeight="true" x14ac:dyDescent="0.2">
      <c r="C505" s="1077" t="s">
        <v>405</v>
      </c>
      <c r="D505" s="1078"/>
      <c r="E505" s="699">
        <v>8.7661893404026702E-4</v>
      </c>
      <c r="F505" s="612"/>
      <c r="G505" s="612"/>
      <c r="H505" s="1078" t="s">
        <v>399</v>
      </c>
      <c r="I505" s="1078"/>
      <c r="J505" s="700">
        <v>4.8112712160859258E-4</v>
      </c>
      <c r="K505" s="612"/>
      <c r="L505" s="612"/>
      <c r="M505" s="1078" t="s">
        <v>416</v>
      </c>
      <c r="N505" s="1078"/>
      <c r="O505" s="701">
        <v>9.9508570774918604E-5</v>
      </c>
      <c r="P505" s="612"/>
      <c r="Q505" s="612"/>
      <c r="Z505" s="338"/>
      <c r="AA505" s="338"/>
      <c r="AB505" s="338"/>
      <c r="AC505" s="338"/>
      <c r="AD505" s="338"/>
      <c r="AE505" s="338"/>
      <c r="AF505" s="338"/>
      <c r="AG505" s="338"/>
      <c r="AH505" s="338"/>
      <c r="AI505" s="338"/>
      <c r="AJ505" s="338"/>
      <c r="AK505" s="338"/>
      <c r="AL505" s="338"/>
      <c r="AM505" s="338"/>
      <c r="AN505" s="338"/>
      <c r="AO505" s="338"/>
      <c r="AP505" s="338"/>
      <c r="AQ505" s="338"/>
      <c r="AR505" s="338"/>
      <c r="AS505" s="338"/>
      <c r="AT505" s="338"/>
      <c r="AU505" s="338"/>
      <c r="AV505" s="338"/>
      <c r="AW505" s="338"/>
      <c r="AX505" s="338"/>
      <c r="AY505" s="338"/>
      <c r="AZ505" s="338"/>
      <c r="BA505" s="340"/>
      <c r="BB505" s="419"/>
      <c r="BC505" s="340"/>
      <c r="BD505" s="340"/>
      <c r="BE505" s="340"/>
      <c r="BF505" s="340"/>
      <c r="BG505" s="340"/>
      <c r="BH505" s="340"/>
      <c r="BI505" s="340"/>
      <c r="BJ505" s="340"/>
      <c r="BK505" s="340"/>
      <c r="BL505" s="340"/>
      <c r="BM505" s="340"/>
      <c r="BN505" s="340"/>
      <c r="BO505" s="340"/>
      <c r="BP505" s="340"/>
      <c r="BQ505" s="340"/>
      <c r="BR505" s="340"/>
      <c r="BS505" s="340"/>
      <c r="BT505" s="340"/>
      <c r="BU505" s="340"/>
      <c r="BV505" s="340"/>
      <c r="BW505" s="340"/>
      <c r="BX505" s="340"/>
      <c r="BY505" s="340"/>
      <c r="BZ505" s="341"/>
      <c r="CA505" s="341"/>
      <c r="CB505" s="341"/>
      <c r="CC505" s="341"/>
      <c r="CD505" s="341"/>
      <c r="CE505" s="341"/>
      <c r="CF505" s="341"/>
      <c r="CG505" s="341"/>
      <c r="CH505" s="341"/>
      <c r="CI505" s="341"/>
      <c r="CJ505" s="341"/>
      <c r="CK505" s="341"/>
      <c r="CL505" s="341"/>
      <c r="CM505" s="341"/>
      <c r="CN505" s="341"/>
      <c r="CO505" s="341"/>
      <c r="CP505" s="341"/>
      <c r="CQ505" s="341"/>
      <c r="CR505" s="341"/>
      <c r="CS505" s="341"/>
      <c r="CT505" s="341"/>
      <c r="CU505" s="341"/>
      <c r="CV505" s="341"/>
      <c r="CW505" s="341"/>
      <c r="CX505" s="341"/>
      <c r="CY505" s="341"/>
      <c r="CZ505" s="341"/>
    </row>
    <row r="506" s="345" customFormat="true" ht="25.15" customHeight="true" x14ac:dyDescent="0.2">
      <c r="C506" s="1077" t="s">
        <v>408</v>
      </c>
      <c r="D506" s="1078"/>
      <c r="E506" s="699">
        <v>2.653934283429445E-4</v>
      </c>
      <c r="F506" s="612"/>
      <c r="G506" s="612"/>
      <c r="H506" s="1078" t="s">
        <v>379</v>
      </c>
      <c r="I506" s="1078"/>
      <c r="J506" s="700">
        <v>4.2866452386448817E-2</v>
      </c>
      <c r="K506" s="612"/>
      <c r="L506" s="612"/>
      <c r="M506" s="1078" t="s">
        <v>373</v>
      </c>
      <c r="N506" s="1078"/>
      <c r="O506" s="701">
        <v>0.18235025873829816</v>
      </c>
      <c r="P506" s="612"/>
      <c r="Q506" s="612"/>
      <c r="Z506" s="338"/>
      <c r="AA506" s="338"/>
      <c r="AB506" s="338"/>
      <c r="AC506" s="338"/>
      <c r="AD506" s="338"/>
      <c r="AE506" s="338"/>
      <c r="AF506" s="338"/>
      <c r="AG506" s="338"/>
      <c r="AH506" s="338"/>
      <c r="AI506" s="338"/>
      <c r="AJ506" s="338"/>
      <c r="AK506" s="338"/>
      <c r="AL506" s="338"/>
      <c r="AM506" s="338"/>
      <c r="AN506" s="338"/>
      <c r="AO506" s="338"/>
      <c r="AP506" s="338"/>
      <c r="AQ506" s="338"/>
      <c r="AR506" s="338"/>
      <c r="AS506" s="338"/>
      <c r="AT506" s="338"/>
      <c r="AU506" s="338"/>
      <c r="AV506" s="338"/>
      <c r="AW506" s="338"/>
      <c r="AX506" s="338"/>
      <c r="AY506" s="338"/>
      <c r="AZ506" s="338"/>
      <c r="BA506" s="340"/>
      <c r="BB506" s="419"/>
      <c r="BC506" s="340"/>
      <c r="BD506" s="340"/>
      <c r="BE506" s="340"/>
      <c r="BF506" s="340"/>
      <c r="BG506" s="340"/>
      <c r="BH506" s="340"/>
      <c r="BI506" s="340"/>
      <c r="BJ506" s="340"/>
      <c r="BK506" s="340"/>
      <c r="BL506" s="340"/>
      <c r="BM506" s="340"/>
      <c r="BN506" s="340"/>
      <c r="BO506" s="340"/>
      <c r="BP506" s="340"/>
      <c r="BQ506" s="340"/>
      <c r="BR506" s="340"/>
      <c r="BS506" s="340"/>
      <c r="BT506" s="340"/>
      <c r="BU506" s="340"/>
      <c r="BV506" s="340"/>
      <c r="BW506" s="340"/>
      <c r="BX506" s="340"/>
      <c r="BY506" s="340"/>
      <c r="BZ506" s="341"/>
      <c r="CA506" s="341"/>
      <c r="CB506" s="341"/>
      <c r="CC506" s="341"/>
      <c r="CD506" s="341"/>
      <c r="CE506" s="341"/>
      <c r="CF506" s="341"/>
      <c r="CG506" s="341"/>
      <c r="CH506" s="341"/>
      <c r="CI506" s="341"/>
      <c r="CJ506" s="341"/>
      <c r="CK506" s="341"/>
      <c r="CL506" s="341"/>
      <c r="CM506" s="341"/>
      <c r="CN506" s="341"/>
      <c r="CO506" s="341"/>
      <c r="CP506" s="341"/>
      <c r="CQ506" s="341"/>
      <c r="CR506" s="341"/>
      <c r="CS506" s="341"/>
      <c r="CT506" s="341"/>
      <c r="CU506" s="341"/>
      <c r="CV506" s="341"/>
      <c r="CW506" s="341"/>
      <c r="CX506" s="341"/>
      <c r="CY506" s="341"/>
      <c r="CZ506" s="341"/>
    </row>
    <row r="507" s="345" customFormat="true" ht="25.15" customHeight="true" x14ac:dyDescent="0.2">
      <c r="C507" s="1077" t="s">
        <v>377</v>
      </c>
      <c r="D507" s="1078"/>
      <c r="E507" s="699">
        <v>0.22852938257929808</v>
      </c>
      <c r="F507" s="612"/>
      <c r="G507" s="612"/>
      <c r="H507" s="1078" t="s">
        <v>384</v>
      </c>
      <c r="I507" s="1078"/>
      <c r="J507" s="700">
        <v>3.1805418905095258E-2</v>
      </c>
      <c r="K507" s="612"/>
      <c r="L507" s="612"/>
      <c r="M507" s="1078" t="s">
        <v>391</v>
      </c>
      <c r="N507" s="1078"/>
      <c r="O507" s="701">
        <v>5.2820907853549544E-2</v>
      </c>
      <c r="P507" s="612"/>
      <c r="Q507" s="612"/>
      <c r="Z507" s="338"/>
      <c r="AA507" s="338"/>
      <c r="AB507" s="338"/>
      <c r="AC507" s="338"/>
      <c r="AD507" s="338"/>
      <c r="AE507" s="338"/>
      <c r="AF507" s="338"/>
      <c r="AG507" s="338"/>
      <c r="AH507" s="338"/>
      <c r="AI507" s="338"/>
      <c r="AJ507" s="338"/>
      <c r="AK507" s="338"/>
      <c r="AL507" s="338"/>
      <c r="AM507" s="338"/>
      <c r="AN507" s="338"/>
      <c r="AO507" s="338"/>
      <c r="AP507" s="338"/>
      <c r="AQ507" s="338"/>
      <c r="AR507" s="338"/>
      <c r="AS507" s="338"/>
      <c r="AT507" s="338"/>
      <c r="AU507" s="338"/>
      <c r="AV507" s="338"/>
      <c r="AW507" s="338"/>
      <c r="AX507" s="338"/>
      <c r="AY507" s="338"/>
      <c r="AZ507" s="338"/>
      <c r="BA507" s="340"/>
      <c r="BB507" s="419"/>
      <c r="BC507" s="340"/>
      <c r="BD507" s="340"/>
      <c r="BE507" s="340"/>
      <c r="BF507" s="340"/>
      <c r="BG507" s="340"/>
      <c r="BH507" s="340"/>
      <c r="BI507" s="340"/>
      <c r="BJ507" s="340"/>
      <c r="BK507" s="340"/>
      <c r="BL507" s="340"/>
      <c r="BM507" s="340"/>
      <c r="BN507" s="340"/>
      <c r="BO507" s="340"/>
      <c r="BP507" s="340"/>
      <c r="BQ507" s="340"/>
      <c r="BR507" s="340"/>
      <c r="BS507" s="340"/>
      <c r="BT507" s="340"/>
      <c r="BU507" s="340"/>
      <c r="BV507" s="340"/>
      <c r="BW507" s="340"/>
      <c r="BX507" s="340"/>
      <c r="BY507" s="340"/>
      <c r="BZ507" s="341"/>
      <c r="CA507" s="341"/>
      <c r="CB507" s="341"/>
      <c r="CC507" s="341"/>
      <c r="CD507" s="341"/>
      <c r="CE507" s="341"/>
      <c r="CF507" s="341"/>
      <c r="CG507" s="341"/>
      <c r="CH507" s="341"/>
      <c r="CI507" s="341"/>
      <c r="CJ507" s="341"/>
      <c r="CK507" s="341"/>
      <c r="CL507" s="341"/>
      <c r="CM507" s="341"/>
      <c r="CN507" s="341"/>
      <c r="CO507" s="341"/>
      <c r="CP507" s="341"/>
      <c r="CQ507" s="341"/>
      <c r="CR507" s="341"/>
      <c r="CS507" s="341"/>
      <c r="CT507" s="341"/>
      <c r="CU507" s="341"/>
      <c r="CV507" s="341"/>
      <c r="CW507" s="341"/>
      <c r="CX507" s="341"/>
      <c r="CY507" s="341"/>
      <c r="CZ507" s="341"/>
    </row>
    <row r="508" s="345" customFormat="true" ht="25.15" customHeight="true" x14ac:dyDescent="0.2">
      <c r="C508" s="1077" t="s">
        <v>371</v>
      </c>
      <c r="D508" s="1078"/>
      <c r="E508" s="699">
        <v>0.27387442878741858</v>
      </c>
      <c r="F508" s="612"/>
      <c r="G508" s="612"/>
      <c r="H508" s="1078" t="s">
        <v>415</v>
      </c>
      <c r="I508" s="1078"/>
      <c r="J508" s="700">
        <v>9.3528748194493516E-4</v>
      </c>
      <c r="K508" s="612"/>
      <c r="L508" s="612"/>
      <c r="M508" s="1078" t="s">
        <v>420</v>
      </c>
      <c r="N508" s="1078"/>
      <c r="O508" s="701">
        <v>1.2534943165793308E-4</v>
      </c>
      <c r="P508" s="612"/>
      <c r="Q508" s="612"/>
      <c r="Z508" s="338"/>
      <c r="AA508" s="338"/>
      <c r="AB508" s="338"/>
      <c r="AC508" s="338"/>
      <c r="AD508" s="338"/>
      <c r="AE508" s="338"/>
      <c r="AF508" s="338"/>
      <c r="AG508" s="338"/>
      <c r="AH508" s="338"/>
      <c r="AI508" s="338"/>
      <c r="AJ508" s="338"/>
      <c r="AK508" s="338"/>
      <c r="AL508" s="338"/>
      <c r="AM508" s="338"/>
      <c r="AN508" s="338"/>
      <c r="AO508" s="338"/>
      <c r="AP508" s="338"/>
      <c r="AQ508" s="338"/>
      <c r="AR508" s="338"/>
      <c r="AS508" s="338"/>
      <c r="AT508" s="338"/>
      <c r="AU508" s="338"/>
      <c r="AV508" s="338"/>
      <c r="AW508" s="338"/>
      <c r="AX508" s="338"/>
      <c r="AY508" s="338"/>
      <c r="AZ508" s="338"/>
      <c r="BA508" s="340"/>
      <c r="BB508" s="419"/>
      <c r="BC508" s="340"/>
      <c r="BD508" s="340"/>
      <c r="BE508" s="340"/>
      <c r="BF508" s="340"/>
      <c r="BG508" s="340"/>
      <c r="BH508" s="340"/>
      <c r="BI508" s="340"/>
      <c r="BJ508" s="340"/>
      <c r="BK508" s="340"/>
      <c r="BL508" s="340"/>
      <c r="BM508" s="340"/>
      <c r="BN508" s="340"/>
      <c r="BO508" s="340"/>
      <c r="BP508" s="340"/>
      <c r="BQ508" s="340"/>
      <c r="BR508" s="340"/>
      <c r="BS508" s="340"/>
      <c r="BT508" s="340"/>
      <c r="BU508" s="340"/>
      <c r="BV508" s="340"/>
      <c r="BW508" s="340"/>
      <c r="BX508" s="340"/>
      <c r="BY508" s="340"/>
      <c r="BZ508" s="341"/>
      <c r="CA508" s="341"/>
      <c r="CB508" s="341"/>
      <c r="CC508" s="341"/>
      <c r="CD508" s="341"/>
      <c r="CE508" s="341"/>
      <c r="CF508" s="341"/>
      <c r="CG508" s="341"/>
      <c r="CH508" s="341"/>
      <c r="CI508" s="341"/>
      <c r="CJ508" s="341"/>
      <c r="CK508" s="341"/>
      <c r="CL508" s="341"/>
      <c r="CM508" s="341"/>
      <c r="CN508" s="341"/>
      <c r="CO508" s="341"/>
      <c r="CP508" s="341"/>
      <c r="CQ508" s="341"/>
      <c r="CR508" s="341"/>
      <c r="CS508" s="341"/>
      <c r="CT508" s="341"/>
      <c r="CU508" s="341"/>
      <c r="CV508" s="341"/>
      <c r="CW508" s="341"/>
      <c r="CX508" s="341"/>
      <c r="CY508" s="341"/>
      <c r="CZ508" s="341"/>
    </row>
    <row r="509" s="345" customFormat="true" ht="25.15" customHeight="true" x14ac:dyDescent="0.2">
      <c r="C509" s="1077" t="s">
        <v>412</v>
      </c>
      <c r="D509" s="1078"/>
      <c r="E509" s="699">
        <v>4.7669053580389002E-6</v>
      </c>
      <c r="F509" s="612"/>
      <c r="G509" s="612"/>
      <c r="H509" s="1078" t="s">
        <v>403</v>
      </c>
      <c r="I509" s="1078"/>
      <c r="J509" s="700">
        <v>5.6432031875216105E-3</v>
      </c>
      <c r="K509" s="612"/>
      <c r="L509" s="612"/>
      <c r="M509" s="1078" t="s">
        <v>396</v>
      </c>
      <c r="N509" s="1078"/>
      <c r="O509" s="701">
        <v>1.0788921726104905E-3</v>
      </c>
      <c r="P509" s="612"/>
      <c r="Q509" s="612"/>
      <c r="Z509" s="338"/>
      <c r="AA509" s="338"/>
      <c r="AB509" s="338"/>
      <c r="AC509" s="338"/>
      <c r="AD509" s="338"/>
      <c r="AE509" s="338"/>
      <c r="AF509" s="338"/>
      <c r="AG509" s="338"/>
      <c r="AH509" s="338"/>
      <c r="AI509" s="338"/>
      <c r="AJ509" s="338"/>
      <c r="AK509" s="338"/>
      <c r="AL509" s="338"/>
      <c r="AM509" s="338"/>
      <c r="AN509" s="338"/>
      <c r="AO509" s="338"/>
      <c r="AP509" s="338"/>
      <c r="AQ509" s="338"/>
      <c r="AR509" s="338"/>
      <c r="AS509" s="338"/>
      <c r="AT509" s="338"/>
      <c r="AU509" s="338"/>
      <c r="AV509" s="338"/>
      <c r="AW509" s="338"/>
      <c r="AX509" s="338"/>
      <c r="AY509" s="338"/>
      <c r="AZ509" s="338"/>
      <c r="BA509" s="340"/>
      <c r="BB509" s="419"/>
      <c r="BC509" s="340"/>
      <c r="BD509" s="340"/>
      <c r="BE509" s="340"/>
      <c r="BF509" s="340"/>
      <c r="BG509" s="340"/>
      <c r="BH509" s="340"/>
      <c r="BI509" s="340"/>
      <c r="BJ509" s="340"/>
      <c r="BK509" s="340"/>
      <c r="BL509" s="340"/>
      <c r="BM509" s="340"/>
      <c r="BN509" s="340"/>
      <c r="BO509" s="340"/>
      <c r="BP509" s="340"/>
      <c r="BQ509" s="340"/>
      <c r="BR509" s="340"/>
      <c r="BS509" s="340"/>
      <c r="BT509" s="340"/>
      <c r="BU509" s="340"/>
      <c r="BV509" s="340"/>
      <c r="BW509" s="340"/>
      <c r="BX509" s="340"/>
      <c r="BY509" s="340"/>
      <c r="BZ509" s="341"/>
      <c r="CA509" s="341"/>
      <c r="CB509" s="341"/>
      <c r="CC509" s="341"/>
      <c r="CD509" s="341"/>
      <c r="CE509" s="341"/>
      <c r="CF509" s="341"/>
      <c r="CG509" s="341"/>
      <c r="CH509" s="341"/>
      <c r="CI509" s="341"/>
      <c r="CJ509" s="341"/>
      <c r="CK509" s="341"/>
      <c r="CL509" s="341"/>
      <c r="CM509" s="341"/>
      <c r="CN509" s="341"/>
      <c r="CO509" s="341"/>
      <c r="CP509" s="341"/>
      <c r="CQ509" s="341"/>
      <c r="CR509" s="341"/>
      <c r="CS509" s="341"/>
      <c r="CT509" s="341"/>
      <c r="CU509" s="341"/>
      <c r="CV509" s="341"/>
      <c r="CW509" s="341"/>
      <c r="CX509" s="341"/>
      <c r="CY509" s="341"/>
      <c r="CZ509" s="341"/>
    </row>
    <row r="510" s="345" customFormat="true" ht="25.15" customHeight="true" x14ac:dyDescent="0.2">
      <c r="C510" s="1077" t="s">
        <v>388</v>
      </c>
      <c r="D510" s="1078"/>
      <c r="E510" s="699">
        <v>7.0920786076167034E-3</v>
      </c>
      <c r="F510" s="612"/>
      <c r="G510" s="612"/>
      <c r="H510" s="1078" t="s">
        <v>373</v>
      </c>
      <c r="I510" s="1078"/>
      <c r="J510" s="700">
        <v>9.1491192282370321E-2</v>
      </c>
      <c r="K510" s="612"/>
      <c r="L510" s="612"/>
      <c r="M510" s="1078" t="s">
        <v>389</v>
      </c>
      <c r="N510" s="1078"/>
      <c r="O510" s="701">
        <v>1.3371019766915523E-4</v>
      </c>
      <c r="P510" s="612"/>
      <c r="Q510" s="612"/>
      <c r="Z510" s="338"/>
      <c r="AA510" s="338"/>
      <c r="AB510" s="338"/>
      <c r="AC510" s="338"/>
      <c r="AD510" s="338"/>
      <c r="AE510" s="338"/>
      <c r="AF510" s="338"/>
      <c r="AG510" s="338"/>
      <c r="AH510" s="338"/>
      <c r="AI510" s="338"/>
      <c r="AJ510" s="338"/>
      <c r="AK510" s="338"/>
      <c r="AL510" s="338"/>
      <c r="AM510" s="338"/>
      <c r="AN510" s="338"/>
      <c r="AO510" s="338"/>
      <c r="AP510" s="338"/>
      <c r="AQ510" s="338"/>
      <c r="AR510" s="338"/>
      <c r="AS510" s="338"/>
      <c r="AT510" s="338"/>
      <c r="AU510" s="338"/>
      <c r="AV510" s="338"/>
      <c r="AW510" s="338"/>
      <c r="AX510" s="338"/>
      <c r="AY510" s="338"/>
      <c r="AZ510" s="338"/>
      <c r="BA510" s="340"/>
      <c r="BB510" s="419"/>
      <c r="BC510" s="340"/>
      <c r="BD510" s="340"/>
      <c r="BE510" s="340"/>
      <c r="BF510" s="340"/>
      <c r="BG510" s="340"/>
      <c r="BH510" s="340"/>
      <c r="BI510" s="340"/>
      <c r="BJ510" s="340"/>
      <c r="BK510" s="340"/>
      <c r="BL510" s="340"/>
      <c r="BM510" s="340"/>
      <c r="BN510" s="340"/>
      <c r="BO510" s="340"/>
      <c r="BP510" s="340"/>
      <c r="BQ510" s="340"/>
      <c r="BR510" s="340"/>
      <c r="BS510" s="340"/>
      <c r="BT510" s="340"/>
      <c r="BU510" s="340"/>
      <c r="BV510" s="340"/>
      <c r="BW510" s="340"/>
      <c r="BX510" s="340"/>
      <c r="BY510" s="340"/>
      <c r="BZ510" s="341"/>
      <c r="CA510" s="341"/>
      <c r="CB510" s="341"/>
      <c r="CC510" s="341"/>
      <c r="CD510" s="341"/>
      <c r="CE510" s="341"/>
      <c r="CF510" s="341"/>
      <c r="CG510" s="341"/>
      <c r="CH510" s="341"/>
      <c r="CI510" s="341"/>
      <c r="CJ510" s="341"/>
      <c r="CK510" s="341"/>
      <c r="CL510" s="341"/>
      <c r="CM510" s="341"/>
      <c r="CN510" s="341"/>
      <c r="CO510" s="341"/>
      <c r="CP510" s="341"/>
      <c r="CQ510" s="341"/>
      <c r="CR510" s="341"/>
      <c r="CS510" s="341"/>
      <c r="CT510" s="341"/>
      <c r="CU510" s="341"/>
      <c r="CV510" s="341"/>
      <c r="CW510" s="341"/>
      <c r="CX510" s="341"/>
      <c r="CY510" s="341"/>
      <c r="CZ510" s="341"/>
    </row>
    <row r="511" s="345" customFormat="true" ht="25.15" customHeight="true" x14ac:dyDescent="0.2">
      <c r="C511" s="1077" t="s">
        <v>392</v>
      </c>
      <c r="D511" s="1078"/>
      <c r="E511" s="699">
        <v>1.9257833573815837E-2</v>
      </c>
      <c r="F511" s="612"/>
      <c r="G511" s="612"/>
      <c r="H511" s="1078" t="s">
        <v>391</v>
      </c>
      <c r="I511" s="1078"/>
      <c r="J511" s="700">
        <v>1.2394641461406755E-3</v>
      </c>
      <c r="K511" s="612"/>
      <c r="L511" s="612"/>
      <c r="M511" s="1078" t="s">
        <v>395</v>
      </c>
      <c r="N511" s="1078"/>
      <c r="O511" s="701">
        <v>1.2778789901696282E-2</v>
      </c>
      <c r="P511" s="612"/>
      <c r="Q511" s="612"/>
      <c r="Z511" s="338"/>
      <c r="AA511" s="338"/>
      <c r="AB511" s="338"/>
      <c r="AC511" s="338"/>
      <c r="AD511" s="338"/>
      <c r="AE511" s="338"/>
      <c r="AF511" s="338"/>
      <c r="AG511" s="338"/>
      <c r="AH511" s="338"/>
      <c r="AI511" s="338"/>
      <c r="AJ511" s="338"/>
      <c r="AK511" s="338"/>
      <c r="AL511" s="338"/>
      <c r="AM511" s="338"/>
      <c r="AN511" s="338"/>
      <c r="AO511" s="338"/>
      <c r="AP511" s="338"/>
      <c r="AQ511" s="338"/>
      <c r="AR511" s="338"/>
      <c r="AS511" s="338"/>
      <c r="AT511" s="338"/>
      <c r="AU511" s="338"/>
      <c r="AV511" s="338"/>
      <c r="AW511" s="338"/>
      <c r="AX511" s="338"/>
      <c r="AY511" s="338"/>
      <c r="AZ511" s="338"/>
      <c r="BA511" s="340"/>
      <c r="BB511" s="419"/>
      <c r="BC511" s="340"/>
      <c r="BD511" s="340"/>
      <c r="BE511" s="340"/>
      <c r="BF511" s="340"/>
      <c r="BG511" s="340"/>
      <c r="BH511" s="340"/>
      <c r="BI511" s="340"/>
      <c r="BJ511" s="340"/>
      <c r="BK511" s="340"/>
      <c r="BL511" s="340"/>
      <c r="BM511" s="340"/>
      <c r="BN511" s="340"/>
      <c r="BO511" s="340"/>
      <c r="BP511" s="340"/>
      <c r="BQ511" s="340"/>
      <c r="BR511" s="340"/>
      <c r="BS511" s="340"/>
      <c r="BT511" s="340"/>
      <c r="BU511" s="340"/>
      <c r="BV511" s="340"/>
      <c r="BW511" s="340"/>
      <c r="BX511" s="340"/>
      <c r="BY511" s="340"/>
      <c r="BZ511" s="341"/>
      <c r="CA511" s="341"/>
      <c r="CB511" s="341"/>
      <c r="CC511" s="341"/>
      <c r="CD511" s="341"/>
      <c r="CE511" s="341"/>
      <c r="CF511" s="341"/>
      <c r="CG511" s="341"/>
      <c r="CH511" s="341"/>
      <c r="CI511" s="341"/>
      <c r="CJ511" s="341"/>
      <c r="CK511" s="341"/>
      <c r="CL511" s="341"/>
      <c r="CM511" s="341"/>
      <c r="CN511" s="341"/>
      <c r="CO511" s="341"/>
      <c r="CP511" s="341"/>
      <c r="CQ511" s="341"/>
      <c r="CR511" s="341"/>
      <c r="CS511" s="341"/>
      <c r="CT511" s="341"/>
      <c r="CU511" s="341"/>
      <c r="CV511" s="341"/>
      <c r="CW511" s="341"/>
      <c r="CX511" s="341"/>
      <c r="CY511" s="341"/>
      <c r="CZ511" s="341"/>
    </row>
    <row r="512" s="345" customFormat="true" ht="25.15" customHeight="true" x14ac:dyDescent="0.2">
      <c r="C512" s="1077" t="s">
        <v>414</v>
      </c>
      <c r="D512" s="1078"/>
      <c r="E512" s="699">
        <v>1.3005312889104135E-4</v>
      </c>
      <c r="F512" s="612"/>
      <c r="G512" s="612"/>
      <c r="H512" s="1078" t="s">
        <v>420</v>
      </c>
      <c r="I512" s="1078"/>
      <c r="J512" s="700">
        <v>1.183883235416298E-4</v>
      </c>
      <c r="K512" s="612"/>
      <c r="L512" s="612"/>
      <c r="M512" s="1078" t="s">
        <v>408</v>
      </c>
      <c r="N512" s="1078"/>
      <c r="O512" s="701">
        <v>1.2057580925497991E-3</v>
      </c>
      <c r="P512" s="612"/>
      <c r="Q512" s="612"/>
      <c r="Z512" s="338"/>
      <c r="AA512" s="338"/>
      <c r="AB512" s="338"/>
      <c r="AC512" s="338"/>
      <c r="AD512" s="338"/>
      <c r="AE512" s="338"/>
      <c r="AF512" s="338"/>
      <c r="AG512" s="338"/>
      <c r="AH512" s="338"/>
      <c r="AI512" s="338"/>
      <c r="AJ512" s="338"/>
      <c r="AK512" s="338"/>
      <c r="AL512" s="338"/>
      <c r="AM512" s="338"/>
      <c r="AN512" s="338"/>
      <c r="AO512" s="338"/>
      <c r="AP512" s="338"/>
      <c r="AQ512" s="338"/>
      <c r="AR512" s="338"/>
      <c r="AS512" s="338"/>
      <c r="AT512" s="338"/>
      <c r="AU512" s="338"/>
      <c r="AV512" s="338"/>
      <c r="AW512" s="338"/>
      <c r="AX512" s="338"/>
      <c r="AY512" s="338"/>
      <c r="AZ512" s="338"/>
      <c r="BA512" s="340"/>
      <c r="BB512" s="419"/>
      <c r="BC512" s="340"/>
      <c r="BD512" s="340"/>
      <c r="BE512" s="340"/>
      <c r="BF512" s="340"/>
      <c r="BG512" s="340"/>
      <c r="BH512" s="340"/>
      <c r="BI512" s="340"/>
      <c r="BJ512" s="340"/>
      <c r="BK512" s="340"/>
      <c r="BL512" s="340"/>
      <c r="BM512" s="340"/>
      <c r="BN512" s="340"/>
      <c r="BO512" s="340"/>
      <c r="BP512" s="340"/>
      <c r="BQ512" s="340"/>
      <c r="BR512" s="340"/>
      <c r="BS512" s="340"/>
      <c r="BT512" s="340"/>
      <c r="BU512" s="340"/>
      <c r="BV512" s="340"/>
      <c r="BW512" s="340"/>
      <c r="BX512" s="340"/>
      <c r="BY512" s="340"/>
      <c r="BZ512" s="341"/>
      <c r="CA512" s="341"/>
      <c r="CB512" s="341"/>
      <c r="CC512" s="341"/>
      <c r="CD512" s="341"/>
      <c r="CE512" s="341"/>
      <c r="CF512" s="341"/>
      <c r="CG512" s="341"/>
      <c r="CH512" s="341"/>
      <c r="CI512" s="341"/>
      <c r="CJ512" s="341"/>
      <c r="CK512" s="341"/>
      <c r="CL512" s="341"/>
      <c r="CM512" s="341"/>
      <c r="CN512" s="341"/>
      <c r="CO512" s="341"/>
      <c r="CP512" s="341"/>
      <c r="CQ512" s="341"/>
      <c r="CR512" s="341"/>
      <c r="CS512" s="341"/>
      <c r="CT512" s="341"/>
      <c r="CU512" s="341"/>
      <c r="CV512" s="341"/>
      <c r="CW512" s="341"/>
      <c r="CX512" s="341"/>
      <c r="CY512" s="341"/>
      <c r="CZ512" s="341"/>
    </row>
    <row r="513" s="345" customFormat="true" ht="25.15" customHeight="true" x14ac:dyDescent="0.2">
      <c r="C513" s="1077" t="s">
        <v>387</v>
      </c>
      <c r="D513" s="1078"/>
      <c r="E513" s="699">
        <v>5.8075116558526339E-2</v>
      </c>
      <c r="F513" s="612"/>
      <c r="G513" s="612"/>
      <c r="H513" s="1078" t="s">
        <v>396</v>
      </c>
      <c r="I513" s="1078"/>
      <c r="J513" s="700">
        <v>7.3222864122423001E-3</v>
      </c>
      <c r="K513" s="612"/>
      <c r="L513" s="612"/>
      <c r="M513" s="1078" t="s">
        <v>377</v>
      </c>
      <c r="N513" s="1078"/>
      <c r="O513" s="701">
        <v>4.0675757822985746E-5</v>
      </c>
      <c r="P513" s="612"/>
      <c r="Q513" s="612"/>
      <c r="Z513" s="338"/>
      <c r="AA513" s="338"/>
      <c r="AB513" s="338"/>
      <c r="AC513" s="338"/>
      <c r="AD513" s="338"/>
      <c r="AE513" s="338"/>
      <c r="AF513" s="338"/>
      <c r="AG513" s="338"/>
      <c r="AH513" s="338"/>
      <c r="AI513" s="338"/>
      <c r="AJ513" s="338"/>
      <c r="AK513" s="338"/>
      <c r="AL513" s="338"/>
      <c r="AM513" s="338"/>
      <c r="AN513" s="338"/>
      <c r="AO513" s="338"/>
      <c r="AP513" s="338"/>
      <c r="AQ513" s="338"/>
      <c r="AR513" s="338"/>
      <c r="AS513" s="338"/>
      <c r="AT513" s="338"/>
      <c r="AU513" s="338"/>
      <c r="AV513" s="338"/>
      <c r="AW513" s="338"/>
      <c r="AX513" s="338"/>
      <c r="AY513" s="338"/>
      <c r="AZ513" s="338"/>
      <c r="BA513" s="340"/>
      <c r="BB513" s="419"/>
      <c r="BC513" s="340"/>
      <c r="BD513" s="340"/>
      <c r="BE513" s="340"/>
      <c r="BF513" s="340"/>
      <c r="BG513" s="340"/>
      <c r="BH513" s="340"/>
      <c r="BI513" s="340"/>
      <c r="BJ513" s="340"/>
      <c r="BK513" s="340"/>
      <c r="BL513" s="340"/>
      <c r="BM513" s="340"/>
      <c r="BN513" s="340"/>
      <c r="BO513" s="340"/>
      <c r="BP513" s="340"/>
      <c r="BQ513" s="340"/>
      <c r="BR513" s="340"/>
      <c r="BS513" s="340"/>
      <c r="BT513" s="340"/>
      <c r="BU513" s="340"/>
      <c r="BV513" s="340"/>
      <c r="BW513" s="340"/>
      <c r="BX513" s="340"/>
      <c r="BY513" s="340"/>
      <c r="BZ513" s="341"/>
      <c r="CA513" s="341"/>
      <c r="CB513" s="341"/>
      <c r="CC513" s="341"/>
      <c r="CD513" s="341"/>
      <c r="CE513" s="341"/>
      <c r="CF513" s="341"/>
      <c r="CG513" s="341"/>
      <c r="CH513" s="341"/>
      <c r="CI513" s="341"/>
      <c r="CJ513" s="341"/>
      <c r="CK513" s="341"/>
      <c r="CL513" s="341"/>
      <c r="CM513" s="341"/>
      <c r="CN513" s="341"/>
      <c r="CO513" s="341"/>
      <c r="CP513" s="341"/>
      <c r="CQ513" s="341"/>
      <c r="CR513" s="341"/>
      <c r="CS513" s="341"/>
      <c r="CT513" s="341"/>
      <c r="CU513" s="341"/>
      <c r="CV513" s="341"/>
      <c r="CW513" s="341"/>
      <c r="CX513" s="341"/>
      <c r="CY513" s="341"/>
      <c r="CZ513" s="341"/>
    </row>
    <row r="514" s="345" customFormat="true" ht="25.15" customHeight="true" x14ac:dyDescent="0.2">
      <c r="C514" s="1077" t="s">
        <v>386</v>
      </c>
      <c r="D514" s="1078"/>
      <c r="E514" s="699">
        <v>2.9520681718855366E-3</v>
      </c>
      <c r="F514" s="612"/>
      <c r="G514" s="612"/>
      <c r="H514" s="1078" t="s">
        <v>411</v>
      </c>
      <c r="I514" s="1078"/>
      <c r="J514" s="700">
        <v>3.5302641761481436E-5</v>
      </c>
      <c r="K514" s="612"/>
      <c r="L514" s="612"/>
      <c r="M514" s="1078" t="s">
        <v>371</v>
      </c>
      <c r="N514" s="1078"/>
      <c r="O514" s="701">
        <v>6.6111178977270278E-4</v>
      </c>
      <c r="P514" s="612"/>
      <c r="Q514" s="612"/>
      <c r="Z514" s="338"/>
      <c r="AA514" s="338"/>
      <c r="AB514" s="338"/>
      <c r="AC514" s="338"/>
      <c r="AD514" s="338"/>
      <c r="AE514" s="338"/>
      <c r="AF514" s="338"/>
      <c r="AG514" s="338"/>
      <c r="AH514" s="338"/>
      <c r="AI514" s="338"/>
      <c r="AJ514" s="338"/>
      <c r="AK514" s="338"/>
      <c r="AL514" s="338"/>
      <c r="AM514" s="338"/>
      <c r="AN514" s="338"/>
      <c r="AO514" s="338"/>
      <c r="AP514" s="338"/>
      <c r="AQ514" s="338"/>
      <c r="AR514" s="338"/>
      <c r="AS514" s="338"/>
      <c r="AT514" s="338"/>
      <c r="AU514" s="338"/>
      <c r="AV514" s="338"/>
      <c r="AW514" s="338"/>
      <c r="AX514" s="338"/>
      <c r="AY514" s="338"/>
      <c r="AZ514" s="338"/>
      <c r="BA514" s="340"/>
      <c r="BB514" s="419"/>
      <c r="BC514" s="340"/>
      <c r="BD514" s="340"/>
      <c r="BE514" s="340"/>
      <c r="BF514" s="340"/>
      <c r="BG514" s="340"/>
      <c r="BH514" s="340"/>
      <c r="BI514" s="340"/>
      <c r="BJ514" s="340"/>
      <c r="BK514" s="340"/>
      <c r="BL514" s="340"/>
      <c r="BM514" s="340"/>
      <c r="BN514" s="340"/>
      <c r="BO514" s="340"/>
      <c r="BP514" s="340"/>
      <c r="BQ514" s="340"/>
      <c r="BR514" s="340"/>
      <c r="BS514" s="340"/>
      <c r="BT514" s="340"/>
      <c r="BU514" s="340"/>
      <c r="BV514" s="340"/>
      <c r="BW514" s="340"/>
      <c r="BX514" s="340"/>
      <c r="BY514" s="340"/>
      <c r="BZ514" s="341"/>
      <c r="CA514" s="341"/>
      <c r="CB514" s="341"/>
      <c r="CC514" s="341"/>
      <c r="CD514" s="341"/>
      <c r="CE514" s="341"/>
      <c r="CF514" s="341"/>
      <c r="CG514" s="341"/>
      <c r="CH514" s="341"/>
      <c r="CI514" s="341"/>
      <c r="CJ514" s="341"/>
      <c r="CK514" s="341"/>
      <c r="CL514" s="341"/>
      <c r="CM514" s="341"/>
      <c r="CN514" s="341"/>
      <c r="CO514" s="341"/>
      <c r="CP514" s="341"/>
      <c r="CQ514" s="341"/>
      <c r="CR514" s="341"/>
      <c r="CS514" s="341"/>
      <c r="CT514" s="341"/>
      <c r="CU514" s="341"/>
      <c r="CV514" s="341"/>
      <c r="CW514" s="341"/>
      <c r="CX514" s="341"/>
      <c r="CY514" s="341"/>
      <c r="CZ514" s="341"/>
    </row>
    <row r="515" s="345" customFormat="true" ht="25.15" customHeight="true" x14ac:dyDescent="0.2">
      <c r="C515" s="1077" t="s">
        <v>361</v>
      </c>
      <c r="D515" s="1078"/>
      <c r="E515" s="699">
        <v>0.59647583298066065</v>
      </c>
      <c r="F515" s="612"/>
      <c r="G515" s="612"/>
      <c r="H515" s="1078" t="s">
        <v>394</v>
      </c>
      <c r="I515" s="1078"/>
      <c r="J515" s="700">
        <v>5.3483394953648027E-3</v>
      </c>
      <c r="K515" s="612"/>
      <c r="L515" s="612"/>
      <c r="M515" s="1078" t="s">
        <v>412</v>
      </c>
      <c r="N515" s="1078"/>
      <c r="O515" s="701">
        <v>4.0079448349868425E-6</v>
      </c>
      <c r="P515" s="612"/>
      <c r="Q515" s="612"/>
      <c r="Z515" s="338"/>
      <c r="AA515" s="338"/>
      <c r="AB515" s="338"/>
      <c r="AC515" s="338"/>
      <c r="AD515" s="338"/>
      <c r="AE515" s="338"/>
      <c r="AF515" s="338"/>
      <c r="AG515" s="338"/>
      <c r="AH515" s="338"/>
      <c r="AI515" s="338"/>
      <c r="AJ515" s="338"/>
      <c r="AK515" s="338"/>
      <c r="AL515" s="338"/>
      <c r="AM515" s="338"/>
      <c r="AN515" s="338"/>
      <c r="AO515" s="338"/>
      <c r="AP515" s="338"/>
      <c r="AQ515" s="338"/>
      <c r="AR515" s="338"/>
      <c r="AS515" s="338"/>
      <c r="AT515" s="338"/>
      <c r="AU515" s="338"/>
      <c r="AV515" s="338"/>
      <c r="AW515" s="338"/>
      <c r="AX515" s="338"/>
      <c r="AY515" s="338"/>
      <c r="AZ515" s="338"/>
      <c r="BA515" s="340"/>
      <c r="BB515" s="419"/>
      <c r="BC515" s="340"/>
      <c r="BD515" s="340"/>
      <c r="BE515" s="340"/>
      <c r="BF515" s="340"/>
      <c r="BG515" s="340"/>
      <c r="BH515" s="340"/>
      <c r="BI515" s="340"/>
      <c r="BJ515" s="340"/>
      <c r="BK515" s="340"/>
      <c r="BL515" s="340"/>
      <c r="BM515" s="340"/>
      <c r="BN515" s="340"/>
      <c r="BO515" s="340"/>
      <c r="BP515" s="340"/>
      <c r="BQ515" s="340"/>
      <c r="BR515" s="340"/>
      <c r="BS515" s="340"/>
      <c r="BT515" s="340"/>
      <c r="BU515" s="340"/>
      <c r="BV515" s="340"/>
      <c r="BW515" s="340"/>
      <c r="BX515" s="340"/>
      <c r="BY515" s="340"/>
      <c r="BZ515" s="341"/>
      <c r="CA515" s="341"/>
      <c r="CB515" s="341"/>
      <c r="CC515" s="341"/>
      <c r="CD515" s="341"/>
      <c r="CE515" s="341"/>
      <c r="CF515" s="341"/>
      <c r="CG515" s="341"/>
      <c r="CH515" s="341"/>
      <c r="CI515" s="341"/>
      <c r="CJ515" s="341"/>
      <c r="CK515" s="341"/>
      <c r="CL515" s="341"/>
      <c r="CM515" s="341"/>
      <c r="CN515" s="341"/>
      <c r="CO515" s="341"/>
      <c r="CP515" s="341"/>
      <c r="CQ515" s="341"/>
      <c r="CR515" s="341"/>
      <c r="CS515" s="341"/>
      <c r="CT515" s="341"/>
      <c r="CU515" s="341"/>
      <c r="CV515" s="341"/>
      <c r="CW515" s="341"/>
      <c r="CX515" s="341"/>
      <c r="CY515" s="341"/>
      <c r="CZ515" s="341"/>
    </row>
    <row r="516" s="345" customFormat="true" ht="25.15" customHeight="true" x14ac:dyDescent="0.2">
      <c r="C516" s="1077" t="s">
        <v>380</v>
      </c>
      <c r="D516" s="1078"/>
      <c r="E516" s="699">
        <v>2.2852502224941805E-2</v>
      </c>
      <c r="F516" s="612"/>
      <c r="G516" s="612"/>
      <c r="H516" s="1078" t="s">
        <v>389</v>
      </c>
      <c r="I516" s="1078"/>
      <c r="J516" s="700">
        <v>3.4273083645898379E-2</v>
      </c>
      <c r="K516" s="612"/>
      <c r="L516" s="612"/>
      <c r="M516" s="1078" t="s">
        <v>388</v>
      </c>
      <c r="N516" s="1078"/>
      <c r="O516" s="701">
        <v>3.978511475687444E-3</v>
      </c>
      <c r="P516" s="612"/>
      <c r="Q516" s="612"/>
      <c r="Z516" s="338"/>
      <c r="AA516" s="338"/>
      <c r="AB516" s="338"/>
      <c r="AC516" s="338"/>
      <c r="AD516" s="338"/>
      <c r="AE516" s="338"/>
      <c r="AF516" s="338"/>
      <c r="AG516" s="338"/>
      <c r="AH516" s="338"/>
      <c r="AI516" s="338"/>
      <c r="AJ516" s="338"/>
      <c r="AK516" s="338"/>
      <c r="AL516" s="338"/>
      <c r="AM516" s="338"/>
      <c r="AN516" s="338"/>
      <c r="AO516" s="338"/>
      <c r="AP516" s="338"/>
      <c r="AQ516" s="338"/>
      <c r="AR516" s="338"/>
      <c r="AS516" s="338"/>
      <c r="AT516" s="338"/>
      <c r="AU516" s="338"/>
      <c r="AV516" s="338"/>
      <c r="AW516" s="338"/>
      <c r="AX516" s="338"/>
      <c r="AY516" s="338"/>
      <c r="AZ516" s="338"/>
      <c r="BA516" s="340"/>
      <c r="BB516" s="419"/>
      <c r="BC516" s="340"/>
      <c r="BD516" s="340"/>
      <c r="BE516" s="340"/>
      <c r="BF516" s="340"/>
      <c r="BG516" s="340"/>
      <c r="BH516" s="340"/>
      <c r="BI516" s="340"/>
      <c r="BJ516" s="340"/>
      <c r="BK516" s="340"/>
      <c r="BL516" s="340"/>
      <c r="BM516" s="340"/>
      <c r="BN516" s="340"/>
      <c r="BO516" s="340"/>
      <c r="BP516" s="340"/>
      <c r="BQ516" s="340"/>
      <c r="BR516" s="340"/>
      <c r="BS516" s="340"/>
      <c r="BT516" s="340"/>
      <c r="BU516" s="340"/>
      <c r="BV516" s="340"/>
      <c r="BW516" s="340"/>
      <c r="BX516" s="340"/>
      <c r="BY516" s="340"/>
      <c r="BZ516" s="341"/>
      <c r="CA516" s="341"/>
      <c r="CB516" s="341"/>
      <c r="CC516" s="341"/>
      <c r="CD516" s="341"/>
      <c r="CE516" s="341"/>
      <c r="CF516" s="341"/>
      <c r="CG516" s="341"/>
      <c r="CH516" s="341"/>
      <c r="CI516" s="341"/>
      <c r="CJ516" s="341"/>
      <c r="CK516" s="341"/>
      <c r="CL516" s="341"/>
      <c r="CM516" s="341"/>
      <c r="CN516" s="341"/>
      <c r="CO516" s="341"/>
      <c r="CP516" s="341"/>
      <c r="CQ516" s="341"/>
      <c r="CR516" s="341"/>
      <c r="CS516" s="341"/>
      <c r="CT516" s="341"/>
      <c r="CU516" s="341"/>
      <c r="CV516" s="341"/>
      <c r="CW516" s="341"/>
      <c r="CX516" s="341"/>
      <c r="CY516" s="341"/>
      <c r="CZ516" s="341"/>
    </row>
    <row r="517" s="345" customFormat="true" ht="25.15" customHeight="true" x14ac:dyDescent="0.2">
      <c r="C517" s="1077" t="s">
        <v>360</v>
      </c>
      <c r="D517" s="1078"/>
      <c r="E517" s="699">
        <v>0.62525673872120813</v>
      </c>
      <c r="F517" s="612"/>
      <c r="G517" s="612"/>
      <c r="H517" s="1078" t="s">
        <v>395</v>
      </c>
      <c r="I517" s="1078"/>
      <c r="J517" s="700">
        <v>1.9299885591872229E-3</v>
      </c>
      <c r="K517" s="612"/>
      <c r="L517" s="612"/>
      <c r="M517" s="1078" t="s">
        <v>392</v>
      </c>
      <c r="N517" s="1078"/>
      <c r="O517" s="701">
        <v>1.3095117991393456E-3</v>
      </c>
      <c r="P517" s="612"/>
      <c r="Q517" s="612"/>
      <c r="Z517" s="338"/>
      <c r="AA517" s="338"/>
      <c r="AB517" s="338"/>
      <c r="AC517" s="338"/>
      <c r="AD517" s="338"/>
      <c r="AE517" s="338"/>
      <c r="AF517" s="338"/>
      <c r="AG517" s="338"/>
      <c r="AH517" s="338"/>
      <c r="AI517" s="338"/>
      <c r="AJ517" s="338"/>
      <c r="AK517" s="338"/>
      <c r="AL517" s="338"/>
      <c r="AM517" s="338"/>
      <c r="AN517" s="338"/>
      <c r="AO517" s="338"/>
      <c r="AP517" s="338"/>
      <c r="AQ517" s="338"/>
      <c r="AR517" s="338"/>
      <c r="AS517" s="338"/>
      <c r="AT517" s="338"/>
      <c r="AU517" s="338"/>
      <c r="AV517" s="338"/>
      <c r="AW517" s="338"/>
      <c r="AX517" s="338"/>
      <c r="AY517" s="338"/>
      <c r="AZ517" s="338"/>
      <c r="BA517" s="340"/>
      <c r="BB517" s="419"/>
      <c r="BC517" s="340"/>
      <c r="BD517" s="340"/>
      <c r="BE517" s="340"/>
      <c r="BF517" s="340"/>
      <c r="BG517" s="340"/>
      <c r="BH517" s="340"/>
      <c r="BI517" s="340"/>
      <c r="BJ517" s="340"/>
      <c r="BK517" s="340"/>
      <c r="BL517" s="340"/>
      <c r="BM517" s="340"/>
      <c r="BN517" s="340"/>
      <c r="BO517" s="340"/>
      <c r="BP517" s="340"/>
      <c r="BQ517" s="340"/>
      <c r="BR517" s="340"/>
      <c r="BS517" s="340"/>
      <c r="BT517" s="340"/>
      <c r="BU517" s="340"/>
      <c r="BV517" s="340"/>
      <c r="BW517" s="340"/>
      <c r="BX517" s="340"/>
      <c r="BY517" s="340"/>
      <c r="BZ517" s="341"/>
      <c r="CA517" s="341"/>
      <c r="CB517" s="341"/>
      <c r="CC517" s="341"/>
      <c r="CD517" s="341"/>
      <c r="CE517" s="341"/>
      <c r="CF517" s="341"/>
      <c r="CG517" s="341"/>
      <c r="CH517" s="341"/>
      <c r="CI517" s="341"/>
      <c r="CJ517" s="341"/>
      <c r="CK517" s="341"/>
      <c r="CL517" s="341"/>
      <c r="CM517" s="341"/>
      <c r="CN517" s="341"/>
      <c r="CO517" s="341"/>
      <c r="CP517" s="341"/>
      <c r="CQ517" s="341"/>
      <c r="CR517" s="341"/>
      <c r="CS517" s="341"/>
      <c r="CT517" s="341"/>
      <c r="CU517" s="341"/>
      <c r="CV517" s="341"/>
      <c r="CW517" s="341"/>
      <c r="CX517" s="341"/>
      <c r="CY517" s="341"/>
      <c r="CZ517" s="341"/>
    </row>
    <row r="518" s="345" customFormat="true" ht="25.15" customHeight="true" x14ac:dyDescent="0.2">
      <c r="C518" s="1077" t="s">
        <v>369</v>
      </c>
      <c r="D518" s="1078"/>
      <c r="E518" s="699">
        <v>0.19879894837569242</v>
      </c>
      <c r="F518" s="612"/>
      <c r="G518" s="612"/>
      <c r="H518" s="1078" t="s">
        <v>405</v>
      </c>
      <c r="I518" s="1078"/>
      <c r="J518" s="700">
        <v>1.1403482849257412E-3</v>
      </c>
      <c r="K518" s="612"/>
      <c r="L518" s="612"/>
      <c r="M518" s="1078" t="s">
        <v>414</v>
      </c>
      <c r="N518" s="1078"/>
      <c r="O518" s="701">
        <v>2.7152859092107605E-3</v>
      </c>
      <c r="P518" s="612"/>
      <c r="Q518" s="612"/>
      <c r="Z518" s="338"/>
      <c r="AA518" s="338"/>
      <c r="AB518" s="338"/>
      <c r="AC518" s="338"/>
      <c r="AD518" s="338"/>
      <c r="AE518" s="338"/>
      <c r="AF518" s="338"/>
      <c r="AG518" s="338"/>
      <c r="AH518" s="338"/>
      <c r="AI518" s="338"/>
      <c r="AJ518" s="338"/>
      <c r="AK518" s="338"/>
      <c r="AL518" s="338"/>
      <c r="AM518" s="338"/>
      <c r="AN518" s="338"/>
      <c r="AO518" s="338"/>
      <c r="AP518" s="338"/>
      <c r="AQ518" s="338"/>
      <c r="AR518" s="338"/>
      <c r="AS518" s="338"/>
      <c r="AT518" s="338"/>
      <c r="AU518" s="338"/>
      <c r="AV518" s="338"/>
      <c r="AW518" s="338"/>
      <c r="AX518" s="338"/>
      <c r="AY518" s="338"/>
      <c r="AZ518" s="338"/>
      <c r="BA518" s="340"/>
      <c r="BB518" s="419"/>
      <c r="BC518" s="340"/>
      <c r="BD518" s="340"/>
      <c r="BE518" s="340"/>
      <c r="BF518" s="340"/>
      <c r="BG518" s="340"/>
      <c r="BH518" s="340"/>
      <c r="BI518" s="340"/>
      <c r="BJ518" s="340"/>
      <c r="BK518" s="340"/>
      <c r="BL518" s="340"/>
      <c r="BM518" s="340"/>
      <c r="BN518" s="340"/>
      <c r="BO518" s="340"/>
      <c r="BP518" s="340"/>
      <c r="BQ518" s="340"/>
      <c r="BR518" s="340"/>
      <c r="BS518" s="340"/>
      <c r="BT518" s="340"/>
      <c r="BU518" s="340"/>
      <c r="BV518" s="340"/>
      <c r="BW518" s="340"/>
      <c r="BX518" s="340"/>
      <c r="BY518" s="340"/>
      <c r="BZ518" s="341"/>
      <c r="CA518" s="341"/>
      <c r="CB518" s="341"/>
      <c r="CC518" s="341"/>
      <c r="CD518" s="341"/>
      <c r="CE518" s="341"/>
      <c r="CF518" s="341"/>
      <c r="CG518" s="341"/>
      <c r="CH518" s="341"/>
      <c r="CI518" s="341"/>
      <c r="CJ518" s="341"/>
      <c r="CK518" s="341"/>
      <c r="CL518" s="341"/>
      <c r="CM518" s="341"/>
      <c r="CN518" s="341"/>
      <c r="CO518" s="341"/>
      <c r="CP518" s="341"/>
      <c r="CQ518" s="341"/>
      <c r="CR518" s="341"/>
      <c r="CS518" s="341"/>
      <c r="CT518" s="341"/>
      <c r="CU518" s="341"/>
      <c r="CV518" s="341"/>
      <c r="CW518" s="341"/>
      <c r="CX518" s="341"/>
      <c r="CY518" s="341"/>
      <c r="CZ518" s="341"/>
    </row>
    <row r="519" s="345" customFormat="true" ht="25.15" customHeight="true" x14ac:dyDescent="0.2">
      <c r="C519" s="1077" t="s">
        <v>362</v>
      </c>
      <c r="D519" s="1078"/>
      <c r="E519" s="699">
        <v>0.5558046445675362</v>
      </c>
      <c r="F519" s="612"/>
      <c r="G519" s="612"/>
      <c r="H519" s="1078" t="s">
        <v>408</v>
      </c>
      <c r="I519" s="1078"/>
      <c r="J519" s="700">
        <v>4.2463525643970106E-5</v>
      </c>
      <c r="K519" s="612"/>
      <c r="L519" s="612"/>
      <c r="M519" s="1078" t="s">
        <v>387</v>
      </c>
      <c r="N519" s="1078"/>
      <c r="O519" s="701">
        <v>2.9135740359146477E-2</v>
      </c>
      <c r="P519" s="612"/>
      <c r="Q519" s="612"/>
      <c r="Z519" s="338"/>
      <c r="AA519" s="338"/>
      <c r="AB519" s="338"/>
      <c r="AC519" s="338"/>
      <c r="AD519" s="338"/>
      <c r="AE519" s="338"/>
      <c r="AF519" s="338"/>
      <c r="AG519" s="338"/>
      <c r="AH519" s="338"/>
      <c r="AI519" s="338"/>
      <c r="AJ519" s="338"/>
      <c r="AK519" s="338"/>
      <c r="AL519" s="338"/>
      <c r="AM519" s="338"/>
      <c r="AN519" s="338"/>
      <c r="AO519" s="338"/>
      <c r="AP519" s="338"/>
      <c r="AQ519" s="338"/>
      <c r="AR519" s="338"/>
      <c r="AS519" s="338"/>
      <c r="AT519" s="338"/>
      <c r="AU519" s="338"/>
      <c r="AV519" s="338"/>
      <c r="AW519" s="338"/>
      <c r="AX519" s="338"/>
      <c r="AY519" s="338"/>
      <c r="AZ519" s="338"/>
      <c r="BA519" s="340"/>
      <c r="BB519" s="419"/>
      <c r="BC519" s="340"/>
      <c r="BD519" s="340"/>
      <c r="BE519" s="340"/>
      <c r="BF519" s="340"/>
      <c r="BG519" s="340"/>
      <c r="BH519" s="340"/>
      <c r="BI519" s="340"/>
      <c r="BJ519" s="340"/>
      <c r="BK519" s="340"/>
      <c r="BL519" s="340"/>
      <c r="BM519" s="340"/>
      <c r="BN519" s="340"/>
      <c r="BO519" s="340"/>
      <c r="BP519" s="340"/>
      <c r="BQ519" s="340"/>
      <c r="BR519" s="340"/>
      <c r="BS519" s="340"/>
      <c r="BT519" s="340"/>
      <c r="BU519" s="340"/>
      <c r="BV519" s="340"/>
      <c r="BW519" s="340"/>
      <c r="BX519" s="340"/>
      <c r="BY519" s="340"/>
      <c r="BZ519" s="341"/>
      <c r="CA519" s="341"/>
      <c r="CB519" s="341"/>
      <c r="CC519" s="341"/>
      <c r="CD519" s="341"/>
      <c r="CE519" s="341"/>
      <c r="CF519" s="341"/>
      <c r="CG519" s="341"/>
      <c r="CH519" s="341"/>
      <c r="CI519" s="341"/>
      <c r="CJ519" s="341"/>
      <c r="CK519" s="341"/>
      <c r="CL519" s="341"/>
      <c r="CM519" s="341"/>
      <c r="CN519" s="341"/>
      <c r="CO519" s="341"/>
      <c r="CP519" s="341"/>
      <c r="CQ519" s="341"/>
      <c r="CR519" s="341"/>
      <c r="CS519" s="341"/>
      <c r="CT519" s="341"/>
      <c r="CU519" s="341"/>
      <c r="CV519" s="341"/>
      <c r="CW519" s="341"/>
      <c r="CX519" s="341"/>
      <c r="CY519" s="341"/>
      <c r="CZ519" s="341"/>
    </row>
    <row r="520" s="345" customFormat="true" ht="25.15" customHeight="true" x14ac:dyDescent="0.2">
      <c r="C520" s="1077" t="s">
        <v>359</v>
      </c>
      <c r="D520" s="1078"/>
      <c r="E520" s="699">
        <v>0.62329690370841984</v>
      </c>
      <c r="F520" s="612"/>
      <c r="G520" s="612"/>
      <c r="H520" s="1078" t="s">
        <v>377</v>
      </c>
      <c r="I520" s="1078"/>
      <c r="J520" s="700">
        <v>8.120608353957845E-2</v>
      </c>
      <c r="K520" s="612"/>
      <c r="L520" s="612"/>
      <c r="M520" s="1078" t="s">
        <v>386</v>
      </c>
      <c r="N520" s="1078"/>
      <c r="O520" s="701">
        <v>3.3508794300465813E-2</v>
      </c>
      <c r="P520" s="612"/>
      <c r="Q520" s="612"/>
      <c r="Z520" s="338"/>
      <c r="AA520" s="338"/>
      <c r="AB520" s="338"/>
      <c r="AC520" s="338"/>
      <c r="AD520" s="338"/>
      <c r="AE520" s="338"/>
      <c r="AF520" s="338"/>
      <c r="AG520" s="338"/>
      <c r="AH520" s="338"/>
      <c r="AI520" s="338"/>
      <c r="AJ520" s="338"/>
      <c r="AK520" s="338"/>
      <c r="AL520" s="338"/>
      <c r="AM520" s="338"/>
      <c r="AN520" s="338"/>
      <c r="AO520" s="338"/>
      <c r="AP520" s="338"/>
      <c r="AQ520" s="338"/>
      <c r="AR520" s="338"/>
      <c r="AS520" s="338"/>
      <c r="AT520" s="338"/>
      <c r="AU520" s="338"/>
      <c r="AV520" s="338"/>
      <c r="AW520" s="338"/>
      <c r="AX520" s="338"/>
      <c r="AY520" s="338"/>
      <c r="AZ520" s="338"/>
      <c r="BA520" s="340"/>
      <c r="BB520" s="419"/>
      <c r="BC520" s="340"/>
      <c r="BD520" s="340"/>
      <c r="BE520" s="340"/>
      <c r="BF520" s="340"/>
      <c r="BG520" s="340"/>
      <c r="BH520" s="340"/>
      <c r="BI520" s="340"/>
      <c r="BJ520" s="340"/>
      <c r="BK520" s="340"/>
      <c r="BL520" s="340"/>
      <c r="BM520" s="340"/>
      <c r="BN520" s="340"/>
      <c r="BO520" s="340"/>
      <c r="BP520" s="340"/>
      <c r="BQ520" s="340"/>
      <c r="BR520" s="340"/>
      <c r="BS520" s="340"/>
      <c r="BT520" s="340"/>
      <c r="BU520" s="340"/>
      <c r="BV520" s="340"/>
      <c r="BW520" s="340"/>
      <c r="BX520" s="340"/>
      <c r="BY520" s="340"/>
      <c r="BZ520" s="341"/>
      <c r="CA520" s="341"/>
      <c r="CB520" s="341"/>
      <c r="CC520" s="341"/>
      <c r="CD520" s="341"/>
      <c r="CE520" s="341"/>
      <c r="CF520" s="341"/>
      <c r="CG520" s="341"/>
      <c r="CH520" s="341"/>
      <c r="CI520" s="341"/>
      <c r="CJ520" s="341"/>
      <c r="CK520" s="341"/>
      <c r="CL520" s="341"/>
      <c r="CM520" s="341"/>
      <c r="CN520" s="341"/>
      <c r="CO520" s="341"/>
      <c r="CP520" s="341"/>
      <c r="CQ520" s="341"/>
      <c r="CR520" s="341"/>
      <c r="CS520" s="341"/>
      <c r="CT520" s="341"/>
      <c r="CU520" s="341"/>
      <c r="CV520" s="341"/>
      <c r="CW520" s="341"/>
      <c r="CX520" s="341"/>
      <c r="CY520" s="341"/>
      <c r="CZ520" s="341"/>
    </row>
    <row r="521" s="345" customFormat="true" ht="25.15" customHeight="true" x14ac:dyDescent="0.2">
      <c r="C521" s="1077" t="s">
        <v>358</v>
      </c>
      <c r="D521" s="1078"/>
      <c r="E521" s="699">
        <v>0.64454935706082561</v>
      </c>
      <c r="F521" s="612"/>
      <c r="G521" s="612"/>
      <c r="H521" s="1078" t="s">
        <v>371</v>
      </c>
      <c r="I521" s="1078"/>
      <c r="J521" s="700">
        <v>4.3321893076279518E-2</v>
      </c>
      <c r="K521" s="612"/>
      <c r="L521" s="612"/>
      <c r="M521" s="1078" t="s">
        <v>361</v>
      </c>
      <c r="N521" s="1078"/>
      <c r="O521" s="701">
        <v>0.30625174888580248</v>
      </c>
      <c r="P521" s="612"/>
      <c r="Q521" s="612"/>
      <c r="Z521" s="338"/>
      <c r="AA521" s="338"/>
      <c r="AB521" s="338"/>
      <c r="AC521" s="338"/>
      <c r="AD521" s="338"/>
      <c r="AE521" s="338"/>
      <c r="AF521" s="338"/>
      <c r="AG521" s="338"/>
      <c r="AH521" s="338"/>
      <c r="AI521" s="338"/>
      <c r="AJ521" s="338"/>
      <c r="AK521" s="338"/>
      <c r="AL521" s="338"/>
      <c r="AM521" s="338"/>
      <c r="AN521" s="338"/>
      <c r="AO521" s="338"/>
      <c r="AP521" s="338"/>
      <c r="AQ521" s="338"/>
      <c r="AR521" s="338"/>
      <c r="AS521" s="338"/>
      <c r="AT521" s="338"/>
      <c r="AU521" s="338"/>
      <c r="AV521" s="338"/>
      <c r="AW521" s="338"/>
      <c r="AX521" s="338"/>
      <c r="AY521" s="338"/>
      <c r="AZ521" s="338"/>
      <c r="BA521" s="340"/>
      <c r="BB521" s="419"/>
      <c r="BC521" s="340"/>
      <c r="BD521" s="340"/>
      <c r="BE521" s="340"/>
      <c r="BF521" s="340"/>
      <c r="BG521" s="340"/>
      <c r="BH521" s="340"/>
      <c r="BI521" s="340"/>
      <c r="BJ521" s="340"/>
      <c r="BK521" s="340"/>
      <c r="BL521" s="340"/>
      <c r="BM521" s="340"/>
      <c r="BN521" s="340"/>
      <c r="BO521" s="340"/>
      <c r="BP521" s="340"/>
      <c r="BQ521" s="340"/>
      <c r="BR521" s="340"/>
      <c r="BS521" s="340"/>
      <c r="BT521" s="340"/>
      <c r="BU521" s="340"/>
      <c r="BV521" s="340"/>
      <c r="BW521" s="340"/>
      <c r="BX521" s="340"/>
      <c r="BY521" s="340"/>
      <c r="BZ521" s="341"/>
      <c r="CA521" s="341"/>
      <c r="CB521" s="341"/>
      <c r="CC521" s="341"/>
      <c r="CD521" s="341"/>
      <c r="CE521" s="341"/>
      <c r="CF521" s="341"/>
      <c r="CG521" s="341"/>
      <c r="CH521" s="341"/>
      <c r="CI521" s="341"/>
      <c r="CJ521" s="341"/>
      <c r="CK521" s="341"/>
      <c r="CL521" s="341"/>
      <c r="CM521" s="341"/>
      <c r="CN521" s="341"/>
      <c r="CO521" s="341"/>
      <c r="CP521" s="341"/>
      <c r="CQ521" s="341"/>
      <c r="CR521" s="341"/>
      <c r="CS521" s="341"/>
      <c r="CT521" s="341"/>
      <c r="CU521" s="341"/>
      <c r="CV521" s="341"/>
      <c r="CW521" s="341"/>
      <c r="CX521" s="341"/>
      <c r="CY521" s="341"/>
      <c r="CZ521" s="341"/>
    </row>
    <row r="522" s="345" customFormat="true" ht="25.15" customHeight="true" x14ac:dyDescent="0.2">
      <c r="C522" s="1077" t="s">
        <v>363</v>
      </c>
      <c r="D522" s="1078"/>
      <c r="E522" s="699">
        <v>0.46753024725454007</v>
      </c>
      <c r="F522" s="612"/>
      <c r="G522" s="612"/>
      <c r="H522" s="1078" t="s">
        <v>412</v>
      </c>
      <c r="I522" s="1078"/>
      <c r="J522" s="700">
        <v>1.219814463457911E-3</v>
      </c>
      <c r="K522" s="612"/>
      <c r="L522" s="612"/>
      <c r="M522" s="1078" t="s">
        <v>380</v>
      </c>
      <c r="N522" s="1078"/>
      <c r="O522" s="701">
        <v>7.3365191748539074E-2</v>
      </c>
      <c r="P522" s="612"/>
      <c r="Q522" s="612"/>
      <c r="Z522" s="338"/>
      <c r="AA522" s="338"/>
      <c r="AB522" s="338"/>
      <c r="AC522" s="338"/>
      <c r="AD522" s="338"/>
      <c r="AE522" s="338"/>
      <c r="AF522" s="338"/>
      <c r="AG522" s="338"/>
      <c r="AH522" s="338"/>
      <c r="AI522" s="338"/>
      <c r="AJ522" s="338"/>
      <c r="AK522" s="338"/>
      <c r="AL522" s="338"/>
      <c r="AM522" s="338"/>
      <c r="AN522" s="338"/>
      <c r="AO522" s="338"/>
      <c r="AP522" s="338"/>
      <c r="AQ522" s="338"/>
      <c r="AR522" s="338"/>
      <c r="AS522" s="338"/>
      <c r="AT522" s="338"/>
      <c r="AU522" s="338"/>
      <c r="AV522" s="338"/>
      <c r="AW522" s="338"/>
      <c r="AX522" s="338"/>
      <c r="AY522" s="338"/>
      <c r="AZ522" s="338"/>
      <c r="BA522" s="340"/>
      <c r="BB522" s="419"/>
      <c r="BC522" s="340"/>
      <c r="BD522" s="340"/>
      <c r="BE522" s="340"/>
      <c r="BF522" s="340"/>
      <c r="BG522" s="340"/>
      <c r="BH522" s="340"/>
      <c r="BI522" s="340"/>
      <c r="BJ522" s="340"/>
      <c r="BK522" s="340"/>
      <c r="BL522" s="340"/>
      <c r="BM522" s="340"/>
      <c r="BN522" s="340"/>
      <c r="BO522" s="340"/>
      <c r="BP522" s="340"/>
      <c r="BQ522" s="340"/>
      <c r="BR522" s="340"/>
      <c r="BS522" s="340"/>
      <c r="BT522" s="340"/>
      <c r="BU522" s="340"/>
      <c r="BV522" s="340"/>
      <c r="BW522" s="340"/>
      <c r="BX522" s="340"/>
      <c r="BY522" s="340"/>
      <c r="BZ522" s="341"/>
      <c r="CA522" s="341"/>
      <c r="CB522" s="341"/>
      <c r="CC522" s="341"/>
      <c r="CD522" s="341"/>
      <c r="CE522" s="341"/>
      <c r="CF522" s="341"/>
      <c r="CG522" s="341"/>
      <c r="CH522" s="341"/>
      <c r="CI522" s="341"/>
      <c r="CJ522" s="341"/>
      <c r="CK522" s="341"/>
      <c r="CL522" s="341"/>
      <c r="CM522" s="341"/>
      <c r="CN522" s="341"/>
      <c r="CO522" s="341"/>
      <c r="CP522" s="341"/>
      <c r="CQ522" s="341"/>
      <c r="CR522" s="341"/>
      <c r="CS522" s="341"/>
      <c r="CT522" s="341"/>
      <c r="CU522" s="341"/>
      <c r="CV522" s="341"/>
      <c r="CW522" s="341"/>
      <c r="CX522" s="341"/>
      <c r="CY522" s="341"/>
      <c r="CZ522" s="341"/>
    </row>
    <row r="523" s="345" customFormat="true" ht="25.15" customHeight="true" x14ac:dyDescent="0.2">
      <c r="C523" s="1077" t="s">
        <v>364</v>
      </c>
      <c r="D523" s="1078"/>
      <c r="E523" s="699">
        <v>0.49922949019373342</v>
      </c>
      <c r="F523" s="612"/>
      <c r="G523" s="612"/>
      <c r="H523" s="1078" t="s">
        <v>388</v>
      </c>
      <c r="I523" s="1078"/>
      <c r="J523" s="700">
        <v>3.7951976842602868E-2</v>
      </c>
      <c r="K523" s="612"/>
      <c r="L523" s="612"/>
      <c r="M523" s="1078" t="s">
        <v>360</v>
      </c>
      <c r="N523" s="1078"/>
      <c r="O523" s="701">
        <v>0.47849039547613426</v>
      </c>
      <c r="P523" s="612"/>
      <c r="Q523" s="612"/>
      <c r="Z523" s="338"/>
      <c r="AA523" s="338"/>
      <c r="AB523" s="338"/>
      <c r="AC523" s="338"/>
      <c r="AD523" s="338"/>
      <c r="AE523" s="338"/>
      <c r="AF523" s="338"/>
      <c r="AG523" s="338"/>
      <c r="AH523" s="338"/>
      <c r="AI523" s="338"/>
      <c r="AJ523" s="338"/>
      <c r="AK523" s="338"/>
      <c r="AL523" s="338"/>
      <c r="AM523" s="338"/>
      <c r="AN523" s="338"/>
      <c r="AO523" s="338"/>
      <c r="AP523" s="338"/>
      <c r="AQ523" s="338"/>
      <c r="AR523" s="338"/>
      <c r="AS523" s="338"/>
      <c r="AT523" s="338"/>
      <c r="AU523" s="338"/>
      <c r="AV523" s="338"/>
      <c r="AW523" s="338"/>
      <c r="AX523" s="338"/>
      <c r="AY523" s="338"/>
      <c r="AZ523" s="338"/>
      <c r="BA523" s="340"/>
      <c r="BB523" s="419"/>
      <c r="BC523" s="340"/>
      <c r="BD523" s="340"/>
      <c r="BE523" s="340"/>
      <c r="BF523" s="340"/>
      <c r="BG523" s="340"/>
      <c r="BH523" s="340"/>
      <c r="BI523" s="340"/>
      <c r="BJ523" s="340"/>
      <c r="BK523" s="340"/>
      <c r="BL523" s="340"/>
      <c r="BM523" s="340"/>
      <c r="BN523" s="340"/>
      <c r="BO523" s="340"/>
      <c r="BP523" s="340"/>
      <c r="BQ523" s="340"/>
      <c r="BR523" s="340"/>
      <c r="BS523" s="340"/>
      <c r="BT523" s="340"/>
      <c r="BU523" s="340"/>
      <c r="BV523" s="340"/>
      <c r="BW523" s="340"/>
      <c r="BX523" s="340"/>
      <c r="BY523" s="340"/>
      <c r="BZ523" s="341"/>
      <c r="CA523" s="341"/>
      <c r="CB523" s="341"/>
      <c r="CC523" s="341"/>
      <c r="CD523" s="341"/>
      <c r="CE523" s="341"/>
      <c r="CF523" s="341"/>
      <c r="CG523" s="341"/>
      <c r="CH523" s="341"/>
      <c r="CI523" s="341"/>
      <c r="CJ523" s="341"/>
      <c r="CK523" s="341"/>
      <c r="CL523" s="341"/>
      <c r="CM523" s="341"/>
      <c r="CN523" s="341"/>
      <c r="CO523" s="341"/>
      <c r="CP523" s="341"/>
      <c r="CQ523" s="341"/>
      <c r="CR523" s="341"/>
      <c r="CS523" s="341"/>
      <c r="CT523" s="341"/>
      <c r="CU523" s="341"/>
      <c r="CV523" s="341"/>
      <c r="CW523" s="341"/>
      <c r="CX523" s="341"/>
      <c r="CY523" s="341"/>
      <c r="CZ523" s="341"/>
    </row>
    <row r="524" s="345" customFormat="true" ht="25.15" customHeight="true" x14ac:dyDescent="0.2">
      <c r="C524" s="1077" t="s">
        <v>378</v>
      </c>
      <c r="D524" s="1078"/>
      <c r="E524" s="699">
        <v>7.3211939382528179E-2</v>
      </c>
      <c r="F524" s="612"/>
      <c r="G524" s="612"/>
      <c r="H524" s="1078" t="s">
        <v>392</v>
      </c>
      <c r="I524" s="1078"/>
      <c r="J524" s="700">
        <v>2.3997257911432684E-2</v>
      </c>
      <c r="K524" s="612"/>
      <c r="L524" s="612"/>
      <c r="M524" s="1078" t="s">
        <v>369</v>
      </c>
      <c r="N524" s="1078"/>
      <c r="O524" s="701">
        <v>0.19675918627982561</v>
      </c>
      <c r="P524" s="612"/>
      <c r="Q524" s="612"/>
      <c r="Z524" s="338"/>
      <c r="AA524" s="338"/>
      <c r="AB524" s="338"/>
      <c r="AC524" s="338"/>
      <c r="AD524" s="338"/>
      <c r="AE524" s="338"/>
      <c r="AF524" s="338"/>
      <c r="AG524" s="338"/>
      <c r="AH524" s="338"/>
      <c r="AI524" s="338"/>
      <c r="AJ524" s="338"/>
      <c r="AK524" s="338"/>
      <c r="AL524" s="338"/>
      <c r="AM524" s="338"/>
      <c r="AN524" s="338"/>
      <c r="AO524" s="338"/>
      <c r="AP524" s="338"/>
      <c r="AQ524" s="338"/>
      <c r="AR524" s="338"/>
      <c r="AS524" s="338"/>
      <c r="AT524" s="338"/>
      <c r="AU524" s="338"/>
      <c r="AV524" s="338"/>
      <c r="AW524" s="338"/>
      <c r="AX524" s="338"/>
      <c r="AY524" s="338"/>
      <c r="AZ524" s="338"/>
      <c r="BA524" s="340"/>
      <c r="BB524" s="419"/>
      <c r="BC524" s="340"/>
      <c r="BD524" s="340"/>
      <c r="BE524" s="340"/>
      <c r="BF524" s="340"/>
      <c r="BG524" s="340"/>
      <c r="BH524" s="340"/>
      <c r="BI524" s="340"/>
      <c r="BJ524" s="340"/>
      <c r="BK524" s="340"/>
      <c r="BL524" s="340"/>
      <c r="BM524" s="340"/>
      <c r="BN524" s="340"/>
      <c r="BO524" s="340"/>
      <c r="BP524" s="340"/>
      <c r="BQ524" s="340"/>
      <c r="BR524" s="340"/>
      <c r="BS524" s="340"/>
      <c r="BT524" s="340"/>
      <c r="BU524" s="340"/>
      <c r="BV524" s="340"/>
      <c r="BW524" s="340"/>
      <c r="BX524" s="340"/>
      <c r="BY524" s="340"/>
      <c r="BZ524" s="341"/>
      <c r="CA524" s="341"/>
      <c r="CB524" s="341"/>
      <c r="CC524" s="341"/>
      <c r="CD524" s="341"/>
      <c r="CE524" s="341"/>
      <c r="CF524" s="341"/>
      <c r="CG524" s="341"/>
      <c r="CH524" s="341"/>
      <c r="CI524" s="341"/>
      <c r="CJ524" s="341"/>
      <c r="CK524" s="341"/>
      <c r="CL524" s="341"/>
      <c r="CM524" s="341"/>
      <c r="CN524" s="341"/>
      <c r="CO524" s="341"/>
      <c r="CP524" s="341"/>
      <c r="CQ524" s="341"/>
      <c r="CR524" s="341"/>
      <c r="CS524" s="341"/>
      <c r="CT524" s="341"/>
      <c r="CU524" s="341"/>
      <c r="CV524" s="341"/>
      <c r="CW524" s="341"/>
      <c r="CX524" s="341"/>
      <c r="CY524" s="341"/>
      <c r="CZ524" s="341"/>
    </row>
    <row r="525" s="345" customFormat="true" ht="25.15" customHeight="true" x14ac:dyDescent="0.2">
      <c r="C525" s="1077" t="s">
        <v>372</v>
      </c>
      <c r="D525" s="1078"/>
      <c r="E525" s="699">
        <v>7.4645676511977052E-2</v>
      </c>
      <c r="F525" s="612"/>
      <c r="G525" s="612"/>
      <c r="H525" s="1078" t="s">
        <v>414</v>
      </c>
      <c r="I525" s="1078"/>
      <c r="J525" s="700">
        <v>1.3249120522312643E-8</v>
      </c>
      <c r="K525" s="612"/>
      <c r="L525" s="612"/>
      <c r="M525" s="1078" t="s">
        <v>362</v>
      </c>
      <c r="N525" s="1078"/>
      <c r="O525" s="701">
        <v>0.33371644928681182</v>
      </c>
      <c r="P525" s="612"/>
      <c r="Q525" s="612"/>
      <c r="Z525" s="338"/>
      <c r="AA525" s="338"/>
      <c r="AB525" s="338"/>
      <c r="AC525" s="338"/>
      <c r="AD525" s="338"/>
      <c r="AE525" s="338"/>
      <c r="AF525" s="338"/>
      <c r="AG525" s="338"/>
      <c r="AH525" s="338"/>
      <c r="AI525" s="338"/>
      <c r="AJ525" s="338"/>
      <c r="AK525" s="338"/>
      <c r="AL525" s="338"/>
      <c r="AM525" s="338"/>
      <c r="AN525" s="338"/>
      <c r="AO525" s="338"/>
      <c r="AP525" s="338"/>
      <c r="AQ525" s="338"/>
      <c r="AR525" s="338"/>
      <c r="AS525" s="338"/>
      <c r="AT525" s="338"/>
      <c r="AU525" s="338"/>
      <c r="AV525" s="338"/>
      <c r="AW525" s="338"/>
      <c r="AX525" s="338"/>
      <c r="AY525" s="338"/>
      <c r="AZ525" s="338"/>
      <c r="BA525" s="340"/>
      <c r="BB525" s="419"/>
      <c r="BC525" s="340"/>
      <c r="BD525" s="340"/>
      <c r="BE525" s="340"/>
      <c r="BF525" s="340"/>
      <c r="BG525" s="340"/>
      <c r="BH525" s="340"/>
      <c r="BI525" s="340"/>
      <c r="BJ525" s="340"/>
      <c r="BK525" s="340"/>
      <c r="BL525" s="340"/>
      <c r="BM525" s="340"/>
      <c r="BN525" s="340"/>
      <c r="BO525" s="340"/>
      <c r="BP525" s="340"/>
      <c r="BQ525" s="340"/>
      <c r="BR525" s="340"/>
      <c r="BS525" s="340"/>
      <c r="BT525" s="340"/>
      <c r="BU525" s="340"/>
      <c r="BV525" s="340"/>
      <c r="BW525" s="340"/>
      <c r="BX525" s="340"/>
      <c r="BY525" s="340"/>
      <c r="BZ525" s="341"/>
      <c r="CA525" s="341"/>
      <c r="CB525" s="341"/>
      <c r="CC525" s="341"/>
      <c r="CD525" s="341"/>
      <c r="CE525" s="341"/>
      <c r="CF525" s="341"/>
      <c r="CG525" s="341"/>
      <c r="CH525" s="341"/>
      <c r="CI525" s="341"/>
      <c r="CJ525" s="341"/>
      <c r="CK525" s="341"/>
      <c r="CL525" s="341"/>
      <c r="CM525" s="341"/>
      <c r="CN525" s="341"/>
      <c r="CO525" s="341"/>
      <c r="CP525" s="341"/>
      <c r="CQ525" s="341"/>
      <c r="CR525" s="341"/>
      <c r="CS525" s="341"/>
      <c r="CT525" s="341"/>
      <c r="CU525" s="341"/>
      <c r="CV525" s="341"/>
      <c r="CW525" s="341"/>
      <c r="CX525" s="341"/>
      <c r="CY525" s="341"/>
      <c r="CZ525" s="341"/>
    </row>
    <row r="526" s="345" customFormat="true" ht="25.15" customHeight="true" x14ac:dyDescent="0.2">
      <c r="C526" s="1077" t="s">
        <v>376</v>
      </c>
      <c r="D526" s="1078"/>
      <c r="E526" s="699">
        <v>5.9242568997169759E-2</v>
      </c>
      <c r="F526" s="612"/>
      <c r="G526" s="612"/>
      <c r="H526" s="1078" t="s">
        <v>387</v>
      </c>
      <c r="I526" s="1078"/>
      <c r="J526" s="700">
        <v>1.8094028510220312E-2</v>
      </c>
      <c r="K526" s="612"/>
      <c r="L526" s="612"/>
      <c r="M526" s="1078" t="s">
        <v>359</v>
      </c>
      <c r="N526" s="1078"/>
      <c r="O526" s="701">
        <v>0.51036815013962122</v>
      </c>
      <c r="P526" s="612"/>
      <c r="Q526" s="612"/>
      <c r="Z526" s="338"/>
      <c r="AA526" s="338"/>
      <c r="AB526" s="338"/>
      <c r="AC526" s="338"/>
      <c r="AD526" s="338"/>
      <c r="AE526" s="338"/>
      <c r="AF526" s="338"/>
      <c r="AG526" s="338"/>
      <c r="AH526" s="338"/>
      <c r="AI526" s="338"/>
      <c r="AJ526" s="338"/>
      <c r="AK526" s="338"/>
      <c r="AL526" s="338"/>
      <c r="AM526" s="338"/>
      <c r="AN526" s="338"/>
      <c r="AO526" s="338"/>
      <c r="AP526" s="338"/>
      <c r="AQ526" s="338"/>
      <c r="AR526" s="338"/>
      <c r="AS526" s="338"/>
      <c r="AT526" s="338"/>
      <c r="AU526" s="338"/>
      <c r="AV526" s="338"/>
      <c r="AW526" s="338"/>
      <c r="AX526" s="338"/>
      <c r="AY526" s="338"/>
      <c r="AZ526" s="338"/>
      <c r="BA526" s="340"/>
      <c r="BB526" s="419"/>
      <c r="BC526" s="340"/>
      <c r="BD526" s="340"/>
      <c r="BE526" s="340"/>
      <c r="BF526" s="340"/>
      <c r="BG526" s="340"/>
      <c r="BH526" s="340"/>
      <c r="BI526" s="340"/>
      <c r="BJ526" s="340"/>
      <c r="BK526" s="340"/>
      <c r="BL526" s="340"/>
      <c r="BM526" s="340"/>
      <c r="BN526" s="340"/>
      <c r="BO526" s="340"/>
      <c r="BP526" s="340"/>
      <c r="BQ526" s="340"/>
      <c r="BR526" s="340"/>
      <c r="BS526" s="340"/>
      <c r="BT526" s="340"/>
      <c r="BU526" s="340"/>
      <c r="BV526" s="340"/>
      <c r="BW526" s="340"/>
      <c r="BX526" s="340"/>
      <c r="BY526" s="340"/>
      <c r="BZ526" s="341"/>
      <c r="CA526" s="341"/>
      <c r="CB526" s="341"/>
      <c r="CC526" s="341"/>
      <c r="CD526" s="341"/>
      <c r="CE526" s="341"/>
      <c r="CF526" s="341"/>
      <c r="CG526" s="341"/>
      <c r="CH526" s="341"/>
      <c r="CI526" s="341"/>
      <c r="CJ526" s="341"/>
      <c r="CK526" s="341"/>
      <c r="CL526" s="341"/>
      <c r="CM526" s="341"/>
      <c r="CN526" s="341"/>
      <c r="CO526" s="341"/>
      <c r="CP526" s="341"/>
      <c r="CQ526" s="341"/>
      <c r="CR526" s="341"/>
      <c r="CS526" s="341"/>
      <c r="CT526" s="341"/>
      <c r="CU526" s="341"/>
      <c r="CV526" s="341"/>
      <c r="CW526" s="341"/>
      <c r="CX526" s="341"/>
      <c r="CY526" s="341"/>
      <c r="CZ526" s="341"/>
    </row>
    <row r="527" s="345" customFormat="true" ht="25.15" customHeight="true" x14ac:dyDescent="0.2">
      <c r="C527" s="1077" t="s">
        <v>381</v>
      </c>
      <c r="D527" s="1078"/>
      <c r="E527" s="699">
        <v>9.8735432108723153E-2</v>
      </c>
      <c r="F527" s="612"/>
      <c r="G527" s="612"/>
      <c r="H527" s="1078" t="s">
        <v>386</v>
      </c>
      <c r="I527" s="1078"/>
      <c r="J527" s="700">
        <v>4.3000041491762848E-2</v>
      </c>
      <c r="K527" s="612"/>
      <c r="L527" s="612"/>
      <c r="M527" s="1078" t="s">
        <v>358</v>
      </c>
      <c r="N527" s="1078"/>
      <c r="O527" s="701">
        <v>0.40670487991629456</v>
      </c>
      <c r="P527" s="612"/>
      <c r="Q527" s="612"/>
      <c r="Z527" s="338"/>
      <c r="AA527" s="338"/>
      <c r="AB527" s="338"/>
      <c r="AC527" s="338"/>
      <c r="AD527" s="338"/>
      <c r="AE527" s="338"/>
      <c r="AF527" s="338"/>
      <c r="AG527" s="338"/>
      <c r="AH527" s="338"/>
      <c r="AI527" s="338"/>
      <c r="AJ527" s="338"/>
      <c r="AK527" s="338"/>
      <c r="AL527" s="338"/>
      <c r="AM527" s="338"/>
      <c r="AN527" s="338"/>
      <c r="AO527" s="338"/>
      <c r="AP527" s="338"/>
      <c r="AQ527" s="338"/>
      <c r="AR527" s="338"/>
      <c r="AS527" s="338"/>
      <c r="AT527" s="338"/>
      <c r="AU527" s="338"/>
      <c r="AV527" s="338"/>
      <c r="AW527" s="338"/>
      <c r="AX527" s="338"/>
      <c r="AY527" s="338"/>
      <c r="AZ527" s="338"/>
      <c r="BA527" s="340"/>
      <c r="BB527" s="419"/>
      <c r="BC527" s="340"/>
      <c r="BD527" s="340"/>
      <c r="BE527" s="340"/>
      <c r="BF527" s="340"/>
      <c r="BG527" s="340"/>
      <c r="BH527" s="340"/>
      <c r="BI527" s="340"/>
      <c r="BJ527" s="340"/>
      <c r="BK527" s="340"/>
      <c r="BL527" s="340"/>
      <c r="BM527" s="340"/>
      <c r="BN527" s="340"/>
      <c r="BO527" s="340"/>
      <c r="BP527" s="340"/>
      <c r="BQ527" s="340"/>
      <c r="BR527" s="340"/>
      <c r="BS527" s="340"/>
      <c r="BT527" s="340"/>
      <c r="BU527" s="340"/>
      <c r="BV527" s="340"/>
      <c r="BW527" s="340"/>
      <c r="BX527" s="340"/>
      <c r="BY527" s="340"/>
      <c r="BZ527" s="341"/>
      <c r="CA527" s="341"/>
      <c r="CB527" s="341"/>
      <c r="CC527" s="341"/>
      <c r="CD527" s="341"/>
      <c r="CE527" s="341"/>
      <c r="CF527" s="341"/>
      <c r="CG527" s="341"/>
      <c r="CH527" s="341"/>
      <c r="CI527" s="341"/>
      <c r="CJ527" s="341"/>
      <c r="CK527" s="341"/>
      <c r="CL527" s="341"/>
      <c r="CM527" s="341"/>
      <c r="CN527" s="341"/>
      <c r="CO527" s="341"/>
      <c r="CP527" s="341"/>
      <c r="CQ527" s="341"/>
      <c r="CR527" s="341"/>
      <c r="CS527" s="341"/>
      <c r="CT527" s="341"/>
      <c r="CU527" s="341"/>
      <c r="CV527" s="341"/>
      <c r="CW527" s="341"/>
      <c r="CX527" s="341"/>
      <c r="CY527" s="341"/>
      <c r="CZ527" s="341"/>
    </row>
    <row r="528" s="345" customFormat="true" ht="25.15" customHeight="true" x14ac:dyDescent="0.2">
      <c r="C528" s="1077" t="s">
        <v>385</v>
      </c>
      <c r="D528" s="1078"/>
      <c r="E528" s="699">
        <v>3.5979999925582385E-3</v>
      </c>
      <c r="F528" s="612"/>
      <c r="G528" s="612"/>
      <c r="H528" s="1078" t="s">
        <v>361</v>
      </c>
      <c r="I528" s="1078"/>
      <c r="J528" s="700">
        <v>0.44494446084971806</v>
      </c>
      <c r="K528" s="612"/>
      <c r="L528" s="612"/>
      <c r="M528" s="1078" t="s">
        <v>363</v>
      </c>
      <c r="N528" s="1078"/>
      <c r="O528" s="701">
        <v>0.39678375259133492</v>
      </c>
      <c r="P528" s="612"/>
      <c r="Q528" s="612"/>
      <c r="Z528" s="338"/>
      <c r="AA528" s="338"/>
      <c r="AB528" s="338"/>
      <c r="AC528" s="338"/>
      <c r="AD528" s="338"/>
      <c r="AE528" s="338"/>
      <c r="AF528" s="338"/>
      <c r="AG528" s="338"/>
      <c r="AH528" s="338"/>
      <c r="AI528" s="338"/>
      <c r="AJ528" s="338"/>
      <c r="AK528" s="338"/>
      <c r="AL528" s="338"/>
      <c r="AM528" s="338"/>
      <c r="AN528" s="338"/>
      <c r="AO528" s="338"/>
      <c r="AP528" s="338"/>
      <c r="AQ528" s="338"/>
      <c r="AR528" s="338"/>
      <c r="AS528" s="338"/>
      <c r="AT528" s="338"/>
      <c r="AU528" s="338"/>
      <c r="AV528" s="338"/>
      <c r="AW528" s="338"/>
      <c r="AX528" s="338"/>
      <c r="AY528" s="338"/>
      <c r="AZ528" s="338"/>
      <c r="BA528" s="340"/>
      <c r="BB528" s="419"/>
      <c r="BC528" s="340"/>
      <c r="BD528" s="340"/>
      <c r="BE528" s="340"/>
      <c r="BF528" s="340"/>
      <c r="BG528" s="340"/>
      <c r="BH528" s="340"/>
      <c r="BI528" s="340"/>
      <c r="BJ528" s="340"/>
      <c r="BK528" s="340"/>
      <c r="BL528" s="340"/>
      <c r="BM528" s="340"/>
      <c r="BN528" s="340"/>
      <c r="BO528" s="340"/>
      <c r="BP528" s="340"/>
      <c r="BQ528" s="340"/>
      <c r="BR528" s="340"/>
      <c r="BS528" s="340"/>
      <c r="BT528" s="340"/>
      <c r="BU528" s="340"/>
      <c r="BV528" s="340"/>
      <c r="BW528" s="340"/>
      <c r="BX528" s="340"/>
      <c r="BY528" s="340"/>
      <c r="BZ528" s="341"/>
      <c r="CA528" s="341"/>
      <c r="CB528" s="341"/>
      <c r="CC528" s="341"/>
      <c r="CD528" s="341"/>
      <c r="CE528" s="341"/>
      <c r="CF528" s="341"/>
      <c r="CG528" s="341"/>
      <c r="CH528" s="341"/>
      <c r="CI528" s="341"/>
      <c r="CJ528" s="341"/>
      <c r="CK528" s="341"/>
      <c r="CL528" s="341"/>
      <c r="CM528" s="341"/>
      <c r="CN528" s="341"/>
      <c r="CO528" s="341"/>
      <c r="CP528" s="341"/>
      <c r="CQ528" s="341"/>
      <c r="CR528" s="341"/>
      <c r="CS528" s="341"/>
      <c r="CT528" s="341"/>
      <c r="CU528" s="341"/>
      <c r="CV528" s="341"/>
      <c r="CW528" s="341"/>
      <c r="CX528" s="341"/>
      <c r="CY528" s="341"/>
      <c r="CZ528" s="341"/>
    </row>
    <row r="529" s="345" customFormat="true" ht="25.15" customHeight="true" x14ac:dyDescent="0.2">
      <c r="C529" s="1077" t="s">
        <v>366</v>
      </c>
      <c r="D529" s="1078"/>
      <c r="E529" s="699">
        <v>1.3306899762609625E-2</v>
      </c>
      <c r="F529" s="612"/>
      <c r="G529" s="612"/>
      <c r="H529" s="1078" t="s">
        <v>380</v>
      </c>
      <c r="I529" s="1078"/>
      <c r="J529" s="700">
        <v>8.2475142267954937E-2</v>
      </c>
      <c r="K529" s="612"/>
      <c r="L529" s="612"/>
      <c r="M529" s="1078" t="s">
        <v>364</v>
      </c>
      <c r="N529" s="1078"/>
      <c r="O529" s="701">
        <v>0.29810463040966317</v>
      </c>
      <c r="P529" s="612"/>
      <c r="Q529" s="612"/>
      <c r="Z529" s="338"/>
      <c r="AA529" s="338"/>
      <c r="AB529" s="338"/>
      <c r="AC529" s="338"/>
      <c r="AD529" s="338"/>
      <c r="AE529" s="338"/>
      <c r="AF529" s="338"/>
      <c r="AG529" s="338"/>
      <c r="AH529" s="338"/>
      <c r="AI529" s="338"/>
      <c r="AJ529" s="338"/>
      <c r="AK529" s="338"/>
      <c r="AL529" s="338"/>
      <c r="AM529" s="338"/>
      <c r="AN529" s="338"/>
      <c r="AO529" s="338"/>
      <c r="AP529" s="338"/>
      <c r="AQ529" s="338"/>
      <c r="AR529" s="338"/>
      <c r="AS529" s="338"/>
      <c r="AT529" s="338"/>
      <c r="AU529" s="338"/>
      <c r="AV529" s="338"/>
      <c r="AW529" s="338"/>
      <c r="AX529" s="338"/>
      <c r="AY529" s="338"/>
      <c r="AZ529" s="338"/>
      <c r="BA529" s="340"/>
      <c r="BB529" s="419"/>
      <c r="BC529" s="340"/>
      <c r="BD529" s="340"/>
      <c r="BE529" s="340"/>
      <c r="BF529" s="340"/>
      <c r="BG529" s="340"/>
      <c r="BH529" s="340"/>
      <c r="BI529" s="340"/>
      <c r="BJ529" s="340"/>
      <c r="BK529" s="340"/>
      <c r="BL529" s="340"/>
      <c r="BM529" s="340"/>
      <c r="BN529" s="340"/>
      <c r="BO529" s="340"/>
      <c r="BP529" s="340"/>
      <c r="BQ529" s="340"/>
      <c r="BR529" s="340"/>
      <c r="BS529" s="340"/>
      <c r="BT529" s="340"/>
      <c r="BU529" s="340"/>
      <c r="BV529" s="340"/>
      <c r="BW529" s="340"/>
      <c r="BX529" s="340"/>
      <c r="BY529" s="340"/>
      <c r="BZ529" s="341"/>
      <c r="CA529" s="341"/>
      <c r="CB529" s="341"/>
      <c r="CC529" s="341"/>
      <c r="CD529" s="341"/>
      <c r="CE529" s="341"/>
      <c r="CF529" s="341"/>
      <c r="CG529" s="341"/>
      <c r="CH529" s="341"/>
      <c r="CI529" s="341"/>
      <c r="CJ529" s="341"/>
      <c r="CK529" s="341"/>
      <c r="CL529" s="341"/>
      <c r="CM529" s="341"/>
      <c r="CN529" s="341"/>
      <c r="CO529" s="341"/>
      <c r="CP529" s="341"/>
      <c r="CQ529" s="341"/>
      <c r="CR529" s="341"/>
      <c r="CS529" s="341"/>
      <c r="CT529" s="341"/>
      <c r="CU529" s="341"/>
      <c r="CV529" s="341"/>
      <c r="CW529" s="341"/>
      <c r="CX529" s="341"/>
      <c r="CY529" s="341"/>
      <c r="CZ529" s="341"/>
    </row>
    <row r="530" s="345" customFormat="true" ht="25.15" customHeight="true" x14ac:dyDescent="0.2">
      <c r="C530" s="1077" t="s">
        <v>382</v>
      </c>
      <c r="D530" s="1078"/>
      <c r="E530" s="699">
        <v>6.4531517077919251E-2</v>
      </c>
      <c r="F530" s="612"/>
      <c r="G530" s="612"/>
      <c r="H530" s="1078" t="s">
        <v>360</v>
      </c>
      <c r="I530" s="1078"/>
      <c r="J530" s="700">
        <v>0.58570863729332034</v>
      </c>
      <c r="K530" s="612"/>
      <c r="L530" s="612"/>
      <c r="M530" s="1078" t="s">
        <v>378</v>
      </c>
      <c r="N530" s="1078"/>
      <c r="O530" s="701">
        <v>3.1658626504942874E-2</v>
      </c>
      <c r="P530" s="612"/>
      <c r="Q530" s="612"/>
      <c r="Z530" s="338"/>
      <c r="AA530" s="338"/>
      <c r="AB530" s="338"/>
      <c r="AC530" s="338"/>
      <c r="AD530" s="338"/>
      <c r="AE530" s="338"/>
      <c r="AF530" s="338"/>
      <c r="AG530" s="338"/>
      <c r="AH530" s="338"/>
      <c r="AI530" s="338"/>
      <c r="AJ530" s="338"/>
      <c r="AK530" s="338"/>
      <c r="AL530" s="338"/>
      <c r="AM530" s="338"/>
      <c r="AN530" s="338"/>
      <c r="AO530" s="338"/>
      <c r="AP530" s="338"/>
      <c r="AQ530" s="338"/>
      <c r="AR530" s="338"/>
      <c r="AS530" s="338"/>
      <c r="AT530" s="338"/>
      <c r="AU530" s="338"/>
      <c r="AV530" s="338"/>
      <c r="AW530" s="338"/>
      <c r="AX530" s="338"/>
      <c r="AY530" s="338"/>
      <c r="AZ530" s="338"/>
      <c r="BA530" s="340"/>
      <c r="BB530" s="419"/>
      <c r="BC530" s="340"/>
      <c r="BD530" s="340"/>
      <c r="BE530" s="340"/>
      <c r="BF530" s="340"/>
      <c r="BG530" s="340"/>
      <c r="BH530" s="340"/>
      <c r="BI530" s="340"/>
      <c r="BJ530" s="340"/>
      <c r="BK530" s="340"/>
      <c r="BL530" s="340"/>
      <c r="BM530" s="340"/>
      <c r="BN530" s="340"/>
      <c r="BO530" s="340"/>
      <c r="BP530" s="340"/>
      <c r="BQ530" s="340"/>
      <c r="BR530" s="340"/>
      <c r="BS530" s="340"/>
      <c r="BT530" s="340"/>
      <c r="BU530" s="340"/>
      <c r="BV530" s="340"/>
      <c r="BW530" s="340"/>
      <c r="BX530" s="340"/>
      <c r="BY530" s="340"/>
      <c r="BZ530" s="341"/>
      <c r="CA530" s="341"/>
      <c r="CB530" s="341"/>
      <c r="CC530" s="341"/>
      <c r="CD530" s="341"/>
      <c r="CE530" s="341"/>
      <c r="CF530" s="341"/>
      <c r="CG530" s="341"/>
      <c r="CH530" s="341"/>
      <c r="CI530" s="341"/>
      <c r="CJ530" s="341"/>
      <c r="CK530" s="341"/>
      <c r="CL530" s="341"/>
      <c r="CM530" s="341"/>
      <c r="CN530" s="341"/>
      <c r="CO530" s="341"/>
      <c r="CP530" s="341"/>
      <c r="CQ530" s="341"/>
      <c r="CR530" s="341"/>
      <c r="CS530" s="341"/>
      <c r="CT530" s="341"/>
      <c r="CU530" s="341"/>
      <c r="CV530" s="341"/>
      <c r="CW530" s="341"/>
      <c r="CX530" s="341"/>
      <c r="CY530" s="341"/>
      <c r="CZ530" s="341"/>
    </row>
    <row r="531" s="345" customFormat="true" ht="25.15" customHeight="true" x14ac:dyDescent="0.2">
      <c r="C531" s="1077" t="s">
        <v>370</v>
      </c>
      <c r="D531" s="1078"/>
      <c r="E531" s="699">
        <v>0.2034676169855584</v>
      </c>
      <c r="F531" s="612"/>
      <c r="G531" s="612"/>
      <c r="H531" s="1078" t="s">
        <v>369</v>
      </c>
      <c r="I531" s="1078"/>
      <c r="J531" s="700">
        <v>0.24426815388556361</v>
      </c>
      <c r="K531" s="612"/>
      <c r="L531" s="612"/>
      <c r="M531" s="1078" t="s">
        <v>372</v>
      </c>
      <c r="N531" s="1078"/>
      <c r="O531" s="701">
        <v>0.25674112523824733</v>
      </c>
      <c r="P531" s="612"/>
      <c r="Q531" s="612"/>
      <c r="Z531" s="338"/>
      <c r="AA531" s="338"/>
      <c r="AB531" s="338"/>
      <c r="AC531" s="338"/>
      <c r="AD531" s="338"/>
      <c r="AE531" s="338"/>
      <c r="AF531" s="338"/>
      <c r="AG531" s="338"/>
      <c r="AH531" s="338"/>
      <c r="AI531" s="338"/>
      <c r="AJ531" s="338"/>
      <c r="AK531" s="338"/>
      <c r="AL531" s="338"/>
      <c r="AM531" s="338"/>
      <c r="AN531" s="338"/>
      <c r="AO531" s="338"/>
      <c r="AP531" s="338"/>
      <c r="AQ531" s="338"/>
      <c r="AR531" s="338"/>
      <c r="AS531" s="338"/>
      <c r="AT531" s="338"/>
      <c r="AU531" s="338"/>
      <c r="AV531" s="338"/>
      <c r="AW531" s="338"/>
      <c r="AX531" s="338"/>
      <c r="AY531" s="338"/>
      <c r="AZ531" s="338"/>
      <c r="BA531" s="340"/>
      <c r="BB531" s="419"/>
      <c r="BC531" s="340"/>
      <c r="BD531" s="340"/>
      <c r="BE531" s="340"/>
      <c r="BF531" s="340"/>
      <c r="BG531" s="340"/>
      <c r="BH531" s="340"/>
      <c r="BI531" s="340"/>
      <c r="BJ531" s="340"/>
      <c r="BK531" s="340"/>
      <c r="BL531" s="340"/>
      <c r="BM531" s="340"/>
      <c r="BN531" s="340"/>
      <c r="BO531" s="340"/>
      <c r="BP531" s="340"/>
      <c r="BQ531" s="340"/>
      <c r="BR531" s="340"/>
      <c r="BS531" s="340"/>
      <c r="BT531" s="340"/>
      <c r="BU531" s="340"/>
      <c r="BV531" s="340"/>
      <c r="BW531" s="340"/>
      <c r="BX531" s="340"/>
      <c r="BY531" s="340"/>
      <c r="BZ531" s="341"/>
      <c r="CA531" s="341"/>
      <c r="CB531" s="341"/>
      <c r="CC531" s="341"/>
      <c r="CD531" s="341"/>
      <c r="CE531" s="341"/>
      <c r="CF531" s="341"/>
      <c r="CG531" s="341"/>
      <c r="CH531" s="341"/>
      <c r="CI531" s="341"/>
      <c r="CJ531" s="341"/>
      <c r="CK531" s="341"/>
      <c r="CL531" s="341"/>
      <c r="CM531" s="341"/>
      <c r="CN531" s="341"/>
      <c r="CO531" s="341"/>
      <c r="CP531" s="341"/>
      <c r="CQ531" s="341"/>
      <c r="CR531" s="341"/>
      <c r="CS531" s="341"/>
      <c r="CT531" s="341"/>
      <c r="CU531" s="341"/>
      <c r="CV531" s="341"/>
      <c r="CW531" s="341"/>
      <c r="CX531" s="341"/>
      <c r="CY531" s="341"/>
      <c r="CZ531" s="341"/>
    </row>
    <row r="532" s="345" customFormat="true" ht="25.15" customHeight="true" x14ac:dyDescent="0.2">
      <c r="C532" s="1077" t="s">
        <v>410</v>
      </c>
      <c r="D532" s="1078"/>
      <c r="E532" s="699">
        <v>2.0046816277414017E-4</v>
      </c>
      <c r="F532" s="612"/>
      <c r="G532" s="612"/>
      <c r="H532" s="1078" t="s">
        <v>362</v>
      </c>
      <c r="I532" s="1078"/>
      <c r="J532" s="700">
        <v>0.57799161264882071</v>
      </c>
      <c r="K532" s="612"/>
      <c r="L532" s="612"/>
      <c r="M532" s="1078" t="s">
        <v>376</v>
      </c>
      <c r="N532" s="1078"/>
      <c r="O532" s="701">
        <v>0.11581514435380232</v>
      </c>
      <c r="P532" s="612"/>
      <c r="Q532" s="612"/>
      <c r="Z532" s="338"/>
      <c r="AA532" s="338"/>
      <c r="AB532" s="338"/>
      <c r="AC532" s="338"/>
      <c r="AD532" s="338"/>
      <c r="AE532" s="338"/>
      <c r="AF532" s="338"/>
      <c r="AG532" s="338"/>
      <c r="AH532" s="338"/>
      <c r="AI532" s="338"/>
      <c r="AJ532" s="338"/>
      <c r="AK532" s="338"/>
      <c r="AL532" s="338"/>
      <c r="AM532" s="338"/>
      <c r="AN532" s="338"/>
      <c r="AO532" s="338"/>
      <c r="AP532" s="338"/>
      <c r="AQ532" s="338"/>
      <c r="AR532" s="338"/>
      <c r="AS532" s="338"/>
      <c r="AT532" s="338"/>
      <c r="AU532" s="338"/>
      <c r="AV532" s="338"/>
      <c r="AW532" s="338"/>
      <c r="AX532" s="338"/>
      <c r="AY532" s="338"/>
      <c r="AZ532" s="338"/>
      <c r="BA532" s="340"/>
      <c r="BB532" s="419"/>
      <c r="BC532" s="340"/>
      <c r="BD532" s="340"/>
      <c r="BE532" s="340"/>
      <c r="BF532" s="340"/>
      <c r="BG532" s="340"/>
      <c r="BH532" s="340"/>
      <c r="BI532" s="340"/>
      <c r="BJ532" s="340"/>
      <c r="BK532" s="340"/>
      <c r="BL532" s="340"/>
      <c r="BM532" s="340"/>
      <c r="BN532" s="340"/>
      <c r="BO532" s="340"/>
      <c r="BP532" s="340"/>
      <c r="BQ532" s="340"/>
      <c r="BR532" s="340"/>
      <c r="BS532" s="340"/>
      <c r="BT532" s="340"/>
      <c r="BU532" s="340"/>
      <c r="BV532" s="340"/>
      <c r="BW532" s="340"/>
      <c r="BX532" s="340"/>
      <c r="BY532" s="340"/>
      <c r="BZ532" s="341"/>
      <c r="CA532" s="341"/>
      <c r="CB532" s="341"/>
      <c r="CC532" s="341"/>
      <c r="CD532" s="341"/>
      <c r="CE532" s="341"/>
      <c r="CF532" s="341"/>
      <c r="CG532" s="341"/>
      <c r="CH532" s="341"/>
      <c r="CI532" s="341"/>
      <c r="CJ532" s="341"/>
      <c r="CK532" s="341"/>
      <c r="CL532" s="341"/>
      <c r="CM532" s="341"/>
      <c r="CN532" s="341"/>
      <c r="CO532" s="341"/>
      <c r="CP532" s="341"/>
      <c r="CQ532" s="341"/>
      <c r="CR532" s="341"/>
      <c r="CS532" s="341"/>
      <c r="CT532" s="341"/>
      <c r="CU532" s="341"/>
      <c r="CV532" s="341"/>
      <c r="CW532" s="341"/>
      <c r="CX532" s="341"/>
      <c r="CY532" s="341"/>
      <c r="CZ532" s="341"/>
    </row>
    <row r="533" s="345" customFormat="true" ht="25.15" customHeight="true" x14ac:dyDescent="0.2">
      <c r="C533" s="1077" t="s">
        <v>367</v>
      </c>
      <c r="D533" s="1078"/>
      <c r="E533" s="702">
        <v>0.32954483844939542</v>
      </c>
      <c r="F533" s="612"/>
      <c r="G533" s="612"/>
      <c r="H533" s="1078" t="s">
        <v>359</v>
      </c>
      <c r="I533" s="1078"/>
      <c r="J533" s="700">
        <v>0.60914758059533114</v>
      </c>
      <c r="K533" s="612"/>
      <c r="L533" s="612"/>
      <c r="M533" s="1078" t="s">
        <v>381</v>
      </c>
      <c r="N533" s="1078"/>
      <c r="O533" s="701">
        <v>0.12800877497580565</v>
      </c>
      <c r="P533" s="612"/>
      <c r="Q533" s="612"/>
      <c r="Z533" s="338"/>
      <c r="AA533" s="338"/>
      <c r="AB533" s="338"/>
      <c r="AC533" s="338"/>
      <c r="AD533" s="338"/>
      <c r="AE533" s="338"/>
      <c r="AF533" s="338"/>
      <c r="AG533" s="338"/>
      <c r="AH533" s="338"/>
      <c r="AI533" s="338"/>
      <c r="AJ533" s="338"/>
      <c r="AK533" s="338"/>
      <c r="AL533" s="338"/>
      <c r="AM533" s="338"/>
      <c r="AN533" s="338"/>
      <c r="AO533" s="338"/>
      <c r="AP533" s="338"/>
      <c r="AQ533" s="338"/>
      <c r="AR533" s="338"/>
      <c r="AS533" s="338"/>
      <c r="AT533" s="338"/>
      <c r="AU533" s="338"/>
      <c r="AV533" s="338"/>
      <c r="AW533" s="338"/>
      <c r="AX533" s="338"/>
      <c r="AY533" s="338"/>
      <c r="AZ533" s="338"/>
      <c r="BA533" s="340"/>
      <c r="BB533" s="419"/>
      <c r="BC533" s="340"/>
      <c r="BD533" s="340"/>
      <c r="BE533" s="340"/>
      <c r="BF533" s="340"/>
      <c r="BG533" s="340"/>
      <c r="BH533" s="340"/>
      <c r="BI533" s="340"/>
      <c r="BJ533" s="340"/>
      <c r="BK533" s="340"/>
      <c r="BL533" s="340"/>
      <c r="BM533" s="340"/>
      <c r="BN533" s="340"/>
      <c r="BO533" s="340"/>
      <c r="BP533" s="340"/>
      <c r="BQ533" s="340"/>
      <c r="BR533" s="340"/>
      <c r="BS533" s="340"/>
      <c r="BT533" s="340"/>
      <c r="BU533" s="340"/>
      <c r="BV533" s="340"/>
      <c r="BW533" s="340"/>
      <c r="BX533" s="340"/>
      <c r="BY533" s="340"/>
      <c r="BZ533" s="341"/>
      <c r="CA533" s="341"/>
      <c r="CB533" s="341"/>
      <c r="CC533" s="341"/>
      <c r="CD533" s="341"/>
      <c r="CE533" s="341"/>
      <c r="CF533" s="341"/>
      <c r="CG533" s="341"/>
      <c r="CH533" s="341"/>
      <c r="CI533" s="341"/>
      <c r="CJ533" s="341"/>
      <c r="CK533" s="341"/>
      <c r="CL533" s="341"/>
      <c r="CM533" s="341"/>
      <c r="CN533" s="341"/>
      <c r="CO533" s="341"/>
      <c r="CP533" s="341"/>
      <c r="CQ533" s="341"/>
      <c r="CR533" s="341"/>
      <c r="CS533" s="341"/>
      <c r="CT533" s="341"/>
      <c r="CU533" s="341"/>
      <c r="CV533" s="341"/>
      <c r="CW533" s="341"/>
      <c r="CX533" s="341"/>
      <c r="CY533" s="341"/>
      <c r="CZ533" s="341"/>
    </row>
    <row r="534" s="345" customFormat="true" ht="25.15" customHeight="true" x14ac:dyDescent="0.2">
      <c r="C534" s="1077"/>
      <c r="D534" s="1078"/>
      <c r="E534" s="612"/>
      <c r="F534" s="612"/>
      <c r="G534" s="612"/>
      <c r="H534" s="1078" t="s">
        <v>358</v>
      </c>
      <c r="I534" s="1078"/>
      <c r="J534" s="700">
        <v>0.59313982873361193</v>
      </c>
      <c r="K534" s="612"/>
      <c r="L534" s="612"/>
      <c r="M534" s="1078" t="s">
        <v>385</v>
      </c>
      <c r="N534" s="1078"/>
      <c r="O534" s="701">
        <v>8.9582355838872044E-2</v>
      </c>
      <c r="P534" s="612"/>
      <c r="Q534" s="612"/>
      <c r="Z534" s="338"/>
      <c r="AA534" s="338"/>
      <c r="AB534" s="338"/>
      <c r="AC534" s="338"/>
      <c r="AD534" s="338"/>
      <c r="AE534" s="338"/>
      <c r="AF534" s="338"/>
      <c r="AG534" s="338"/>
      <c r="AH534" s="338"/>
      <c r="AI534" s="338"/>
      <c r="AJ534" s="338"/>
      <c r="AK534" s="338"/>
      <c r="AL534" s="338"/>
      <c r="AM534" s="338"/>
      <c r="AN534" s="338"/>
      <c r="AO534" s="338"/>
      <c r="AP534" s="338"/>
      <c r="AQ534" s="338"/>
      <c r="AR534" s="338"/>
      <c r="AS534" s="338"/>
      <c r="AT534" s="338"/>
      <c r="AU534" s="338"/>
      <c r="AV534" s="338"/>
      <c r="AW534" s="338"/>
      <c r="AX534" s="338"/>
      <c r="AY534" s="338"/>
      <c r="AZ534" s="338"/>
      <c r="BA534" s="340"/>
      <c r="BB534" s="419"/>
      <c r="BC534" s="340"/>
      <c r="BD534" s="340"/>
      <c r="BE534" s="340"/>
      <c r="BF534" s="340"/>
      <c r="BG534" s="340"/>
      <c r="BH534" s="340"/>
      <c r="BI534" s="340"/>
      <c r="BJ534" s="340"/>
      <c r="BK534" s="340"/>
      <c r="BL534" s="340"/>
      <c r="BM534" s="340"/>
      <c r="BN534" s="340"/>
      <c r="BO534" s="340"/>
      <c r="BP534" s="340"/>
      <c r="BQ534" s="340"/>
      <c r="BR534" s="340"/>
      <c r="BS534" s="340"/>
      <c r="BT534" s="340"/>
      <c r="BU534" s="340"/>
      <c r="BV534" s="340"/>
      <c r="BW534" s="340"/>
      <c r="BX534" s="340"/>
      <c r="BY534" s="340"/>
      <c r="BZ534" s="341"/>
      <c r="CA534" s="341"/>
      <c r="CB534" s="341"/>
      <c r="CC534" s="341"/>
      <c r="CD534" s="341"/>
      <c r="CE534" s="341"/>
      <c r="CF534" s="341"/>
      <c r="CG534" s="341"/>
      <c r="CH534" s="341"/>
      <c r="CI534" s="341"/>
      <c r="CJ534" s="341"/>
      <c r="CK534" s="341"/>
      <c r="CL534" s="341"/>
      <c r="CM534" s="341"/>
      <c r="CN534" s="341"/>
      <c r="CO534" s="341"/>
      <c r="CP534" s="341"/>
      <c r="CQ534" s="341"/>
      <c r="CR534" s="341"/>
      <c r="CS534" s="341"/>
      <c r="CT534" s="341"/>
      <c r="CU534" s="341"/>
      <c r="CV534" s="341"/>
      <c r="CW534" s="341"/>
      <c r="CX534" s="341"/>
      <c r="CY534" s="341"/>
      <c r="CZ534" s="341"/>
    </row>
    <row r="535" s="345" customFormat="true" ht="25.15" customHeight="true" x14ac:dyDescent="0.2">
      <c r="C535" s="1077"/>
      <c r="D535" s="1078"/>
      <c r="E535" s="612"/>
      <c r="F535" s="612"/>
      <c r="G535" s="612"/>
      <c r="H535" s="1078" t="s">
        <v>363</v>
      </c>
      <c r="I535" s="1078"/>
      <c r="J535" s="700">
        <v>0.45921824796106442</v>
      </c>
      <c r="K535" s="612"/>
      <c r="L535" s="612"/>
      <c r="M535" s="1078" t="s">
        <v>366</v>
      </c>
      <c r="N535" s="1078"/>
      <c r="O535" s="701">
        <v>0.29333133954002544</v>
      </c>
      <c r="P535" s="612"/>
      <c r="Q535" s="612"/>
      <c r="Z535" s="338"/>
      <c r="AA535" s="338"/>
      <c r="AB535" s="338"/>
      <c r="AC535" s="338"/>
      <c r="AD535" s="338"/>
      <c r="AE535" s="338"/>
      <c r="AF535" s="338"/>
      <c r="AG535" s="338"/>
      <c r="AH535" s="338"/>
      <c r="AI535" s="338"/>
      <c r="AJ535" s="338"/>
      <c r="AK535" s="338"/>
      <c r="AL535" s="338"/>
      <c r="AM535" s="338"/>
      <c r="AN535" s="338"/>
      <c r="AO535" s="338"/>
      <c r="AP535" s="338"/>
      <c r="AQ535" s="338"/>
      <c r="AR535" s="338"/>
      <c r="AS535" s="338"/>
      <c r="AT535" s="338"/>
      <c r="AU535" s="338"/>
      <c r="AV535" s="338"/>
      <c r="AW535" s="338"/>
      <c r="AX535" s="338"/>
      <c r="AY535" s="338"/>
      <c r="AZ535" s="338"/>
      <c r="BA535" s="340"/>
      <c r="BB535" s="419"/>
      <c r="BC535" s="340"/>
      <c r="BD535" s="340"/>
      <c r="BE535" s="340"/>
      <c r="BF535" s="340"/>
      <c r="BG535" s="340"/>
      <c r="BH535" s="340"/>
      <c r="BI535" s="340"/>
      <c r="BJ535" s="340"/>
      <c r="BK535" s="340"/>
      <c r="BL535" s="340"/>
      <c r="BM535" s="340"/>
      <c r="BN535" s="340"/>
      <c r="BO535" s="340"/>
      <c r="BP535" s="340"/>
      <c r="BQ535" s="340"/>
      <c r="BR535" s="340"/>
      <c r="BS535" s="340"/>
      <c r="BT535" s="340"/>
      <c r="BU535" s="340"/>
      <c r="BV535" s="340"/>
      <c r="BW535" s="340"/>
      <c r="BX535" s="340"/>
      <c r="BY535" s="340"/>
      <c r="BZ535" s="341"/>
      <c r="CA535" s="341"/>
      <c r="CB535" s="341"/>
      <c r="CC535" s="341"/>
      <c r="CD535" s="341"/>
      <c r="CE535" s="341"/>
      <c r="CF535" s="341"/>
      <c r="CG535" s="341"/>
      <c r="CH535" s="341"/>
      <c r="CI535" s="341"/>
      <c r="CJ535" s="341"/>
      <c r="CK535" s="341"/>
      <c r="CL535" s="341"/>
      <c r="CM535" s="341"/>
      <c r="CN535" s="341"/>
      <c r="CO535" s="341"/>
      <c r="CP535" s="341"/>
      <c r="CQ535" s="341"/>
      <c r="CR535" s="341"/>
      <c r="CS535" s="341"/>
      <c r="CT535" s="341"/>
      <c r="CU535" s="341"/>
      <c r="CV535" s="341"/>
      <c r="CW535" s="341"/>
      <c r="CX535" s="341"/>
      <c r="CY535" s="341"/>
      <c r="CZ535" s="341"/>
    </row>
    <row r="536" s="345" customFormat="true" ht="25.15" customHeight="true" x14ac:dyDescent="0.2">
      <c r="C536" s="1077" t="s">
        <v>234</v>
      </c>
      <c r="D536" s="1078"/>
      <c r="E536" s="1078"/>
      <c r="F536" s="1078"/>
      <c r="G536" s="1078"/>
      <c r="H536" s="1078" t="s">
        <v>364</v>
      </c>
      <c r="I536" s="1078"/>
      <c r="J536" s="700">
        <v>0.49520762967077508</v>
      </c>
      <c r="K536" s="612"/>
      <c r="L536" s="612"/>
      <c r="M536" s="1078" t="s">
        <v>382</v>
      </c>
      <c r="N536" s="1078"/>
      <c r="O536" s="701">
        <v>0.12979927783259568</v>
      </c>
      <c r="P536" s="612"/>
      <c r="Q536" s="612"/>
      <c r="Z536" s="338"/>
      <c r="AA536" s="338"/>
      <c r="AB536" s="338"/>
      <c r="AC536" s="338"/>
      <c r="AD536" s="338"/>
      <c r="AE536" s="338"/>
      <c r="AF536" s="338"/>
      <c r="AG536" s="338"/>
      <c r="AH536" s="338"/>
      <c r="AI536" s="338"/>
      <c r="AJ536" s="338"/>
      <c r="AK536" s="338"/>
      <c r="AL536" s="338"/>
      <c r="AM536" s="338"/>
      <c r="AN536" s="338"/>
      <c r="AO536" s="338"/>
      <c r="AP536" s="338"/>
      <c r="AQ536" s="338"/>
      <c r="AR536" s="338"/>
      <c r="AS536" s="338"/>
      <c r="AT536" s="338"/>
      <c r="AU536" s="338"/>
      <c r="AV536" s="338"/>
      <c r="AW536" s="338"/>
      <c r="AX536" s="338"/>
      <c r="AY536" s="338"/>
      <c r="AZ536" s="338"/>
      <c r="BA536" s="340"/>
      <c r="BB536" s="419"/>
      <c r="BC536" s="340"/>
      <c r="BD536" s="340"/>
      <c r="BE536" s="340"/>
      <c r="BF536" s="340"/>
      <c r="BG536" s="340"/>
      <c r="BH536" s="340"/>
      <c r="BI536" s="340"/>
      <c r="BJ536" s="340"/>
      <c r="BK536" s="340"/>
      <c r="BL536" s="340"/>
      <c r="BM536" s="340"/>
      <c r="BN536" s="340"/>
      <c r="BO536" s="340"/>
      <c r="BP536" s="340"/>
      <c r="BQ536" s="340"/>
      <c r="BR536" s="340"/>
      <c r="BS536" s="340"/>
      <c r="BT536" s="340"/>
      <c r="BU536" s="340"/>
      <c r="BV536" s="340"/>
      <c r="BW536" s="340"/>
      <c r="BX536" s="340"/>
      <c r="BY536" s="340"/>
      <c r="BZ536" s="341"/>
      <c r="CA536" s="341"/>
      <c r="CB536" s="341"/>
      <c r="CC536" s="341"/>
      <c r="CD536" s="341"/>
      <c r="CE536" s="341"/>
      <c r="CF536" s="341"/>
      <c r="CG536" s="341"/>
      <c r="CH536" s="341"/>
      <c r="CI536" s="341"/>
      <c r="CJ536" s="341"/>
      <c r="CK536" s="341"/>
      <c r="CL536" s="341"/>
      <c r="CM536" s="341"/>
      <c r="CN536" s="341"/>
      <c r="CO536" s="341"/>
      <c r="CP536" s="341"/>
      <c r="CQ536" s="341"/>
      <c r="CR536" s="341"/>
      <c r="CS536" s="341"/>
      <c r="CT536" s="341"/>
      <c r="CU536" s="341"/>
      <c r="CV536" s="341"/>
      <c r="CW536" s="341"/>
      <c r="CX536" s="341"/>
      <c r="CY536" s="341"/>
      <c r="CZ536" s="341"/>
    </row>
    <row r="537" s="345" customFormat="true" ht="25.15" customHeight="true" x14ac:dyDescent="0.2">
      <c r="C537" s="1077" t="s">
        <v>207</v>
      </c>
      <c r="D537" s="1078"/>
      <c r="E537" s="1080" t="s">
        <v>235</v>
      </c>
      <c r="F537" s="1081"/>
      <c r="G537" s="1082"/>
      <c r="H537" s="1078" t="s">
        <v>378</v>
      </c>
      <c r="I537" s="1078"/>
      <c r="J537" s="700">
        <v>0.10034335973855607</v>
      </c>
      <c r="K537" s="612"/>
      <c r="L537" s="612"/>
      <c r="M537" s="1078" t="s">
        <v>370</v>
      </c>
      <c r="N537" s="1078"/>
      <c r="O537" s="701">
        <v>0.26900714046015345</v>
      </c>
      <c r="P537" s="612"/>
      <c r="Q537" s="612"/>
      <c r="Z537" s="338"/>
      <c r="AA537" s="338"/>
      <c r="AB537" s="338"/>
      <c r="AC537" s="338"/>
      <c r="AD537" s="338"/>
      <c r="AE537" s="338"/>
      <c r="AF537" s="338"/>
      <c r="AG537" s="338"/>
      <c r="AH537" s="338"/>
      <c r="AI537" s="338"/>
      <c r="AJ537" s="338"/>
      <c r="AK537" s="338"/>
      <c r="AL537" s="338"/>
      <c r="AM537" s="338"/>
      <c r="AN537" s="338"/>
      <c r="AO537" s="338"/>
      <c r="AP537" s="338"/>
      <c r="AQ537" s="338"/>
      <c r="AR537" s="338"/>
      <c r="AS537" s="338"/>
      <c r="AT537" s="338"/>
      <c r="AU537" s="338"/>
      <c r="AV537" s="338"/>
      <c r="AW537" s="338"/>
      <c r="AX537" s="338"/>
      <c r="AY537" s="338"/>
      <c r="AZ537" s="338"/>
      <c r="BA537" s="340"/>
      <c r="BB537" s="419"/>
      <c r="BC537" s="340"/>
      <c r="BD537" s="340"/>
      <c r="BE537" s="340"/>
      <c r="BF537" s="340"/>
      <c r="BG537" s="340"/>
      <c r="BH537" s="340"/>
      <c r="BI537" s="340"/>
      <c r="BJ537" s="340"/>
      <c r="BK537" s="340"/>
      <c r="BL537" s="340"/>
      <c r="BM537" s="340"/>
      <c r="BN537" s="340"/>
      <c r="BO537" s="340"/>
      <c r="BP537" s="340"/>
      <c r="BQ537" s="340"/>
      <c r="BR537" s="340"/>
      <c r="BS537" s="340"/>
      <c r="BT537" s="340"/>
      <c r="BU537" s="340"/>
      <c r="BV537" s="340"/>
      <c r="BW537" s="340"/>
      <c r="BX537" s="340"/>
      <c r="BY537" s="340"/>
      <c r="BZ537" s="341"/>
      <c r="CA537" s="341"/>
      <c r="CB537" s="341"/>
      <c r="CC537" s="341"/>
      <c r="CD537" s="341"/>
      <c r="CE537" s="341"/>
      <c r="CF537" s="341"/>
      <c r="CG537" s="341"/>
      <c r="CH537" s="341"/>
      <c r="CI537" s="341"/>
      <c r="CJ537" s="341"/>
      <c r="CK537" s="341"/>
      <c r="CL537" s="341"/>
      <c r="CM537" s="341"/>
      <c r="CN537" s="341"/>
      <c r="CO537" s="341"/>
      <c r="CP537" s="341"/>
      <c r="CQ537" s="341"/>
      <c r="CR537" s="341"/>
      <c r="CS537" s="341"/>
      <c r="CT537" s="341"/>
      <c r="CU537" s="341"/>
      <c r="CV537" s="341"/>
      <c r="CW537" s="341"/>
      <c r="CX537" s="341"/>
      <c r="CY537" s="341"/>
      <c r="CZ537" s="341"/>
    </row>
    <row r="538" s="345" customFormat="true" ht="25.15" customHeight="true" x14ac:dyDescent="0.2">
      <c r="C538" s="1078"/>
      <c r="D538" s="1078"/>
      <c r="E538" s="684" t="s">
        <v>191</v>
      </c>
      <c r="F538" s="685" t="s">
        <v>236</v>
      </c>
      <c r="G538" s="686" t="s">
        <v>237</v>
      </c>
      <c r="H538" s="1078" t="s">
        <v>372</v>
      </c>
      <c r="I538" s="1078"/>
      <c r="J538" s="700">
        <v>7.7294466527247183E-2</v>
      </c>
      <c r="K538" s="612"/>
      <c r="L538" s="612"/>
      <c r="M538" s="1078" t="s">
        <v>410</v>
      </c>
      <c r="N538" s="1078"/>
      <c r="O538" s="701">
        <v>2.9642421212659142E-3</v>
      </c>
      <c r="P538" s="612"/>
      <c r="Q538" s="612"/>
      <c r="Z538" s="338"/>
      <c r="AA538" s="338"/>
      <c r="AB538" s="338"/>
      <c r="AC538" s="338"/>
      <c r="AD538" s="338"/>
      <c r="AE538" s="338"/>
      <c r="AF538" s="338"/>
      <c r="AG538" s="338"/>
      <c r="AH538" s="338"/>
      <c r="AI538" s="338"/>
      <c r="AJ538" s="338"/>
      <c r="AK538" s="338"/>
      <c r="AL538" s="338"/>
      <c r="AM538" s="338"/>
      <c r="AN538" s="338"/>
      <c r="AO538" s="338"/>
      <c r="AP538" s="338"/>
      <c r="AQ538" s="338"/>
      <c r="AR538" s="338"/>
      <c r="AS538" s="338"/>
      <c r="AT538" s="338"/>
      <c r="AU538" s="338"/>
      <c r="AV538" s="338"/>
      <c r="AW538" s="338"/>
      <c r="AX538" s="338"/>
      <c r="AY538" s="338"/>
      <c r="AZ538" s="338"/>
      <c r="BA538" s="340"/>
      <c r="BB538" s="419"/>
      <c r="BC538" s="340"/>
      <c r="BD538" s="340"/>
      <c r="BE538" s="340"/>
      <c r="BF538" s="340"/>
      <c r="BG538" s="340"/>
      <c r="BH538" s="340"/>
      <c r="BI538" s="340"/>
      <c r="BJ538" s="340"/>
      <c r="BK538" s="340"/>
      <c r="BL538" s="340"/>
      <c r="BM538" s="340"/>
      <c r="BN538" s="340"/>
      <c r="BO538" s="340"/>
      <c r="BP538" s="340"/>
      <c r="BQ538" s="340"/>
      <c r="BR538" s="340"/>
      <c r="BS538" s="340"/>
      <c r="BT538" s="340"/>
      <c r="BU538" s="340"/>
      <c r="BV538" s="340"/>
      <c r="BW538" s="340"/>
      <c r="BX538" s="340"/>
      <c r="BY538" s="340"/>
      <c r="BZ538" s="341"/>
      <c r="CA538" s="341"/>
      <c r="CB538" s="341"/>
      <c r="CC538" s="341"/>
      <c r="CD538" s="341"/>
      <c r="CE538" s="341"/>
      <c r="CF538" s="341"/>
      <c r="CG538" s="341"/>
      <c r="CH538" s="341"/>
      <c r="CI538" s="341"/>
      <c r="CJ538" s="341"/>
      <c r="CK538" s="341"/>
      <c r="CL538" s="341"/>
      <c r="CM538" s="341"/>
      <c r="CN538" s="341"/>
      <c r="CO538" s="341"/>
      <c r="CP538" s="341"/>
      <c r="CQ538" s="341"/>
      <c r="CR538" s="341"/>
      <c r="CS538" s="341"/>
      <c r="CT538" s="341"/>
      <c r="CU538" s="341"/>
      <c r="CV538" s="341"/>
      <c r="CW538" s="341"/>
      <c r="CX538" s="341"/>
      <c r="CY538" s="341"/>
      <c r="CZ538" s="341"/>
    </row>
    <row r="539" s="345" customFormat="true" ht="25.15" customHeight="true" x14ac:dyDescent="0.2">
      <c r="C539" s="1077" t="s">
        <v>208</v>
      </c>
      <c r="D539" s="1078"/>
      <c r="E539" s="705">
        <v>7.3543883190060626</v>
      </c>
      <c r="F539" s="706">
        <v>11.673632252390576</v>
      </c>
      <c r="G539" s="707">
        <v>11.673632252390576</v>
      </c>
      <c r="H539" s="1078" t="s">
        <v>376</v>
      </c>
      <c r="I539" s="1078"/>
      <c r="J539" s="700">
        <v>0.12441595213729059</v>
      </c>
      <c r="K539" s="612"/>
      <c r="L539" s="612"/>
      <c r="M539" s="1078" t="s">
        <v>367</v>
      </c>
      <c r="N539" s="1078"/>
      <c r="O539" s="701">
        <v>0.17874955120294983</v>
      </c>
      <c r="P539" s="612"/>
      <c r="Q539" s="612"/>
      <c r="Z539" s="338"/>
      <c r="AA539" s="338"/>
      <c r="AB539" s="338"/>
      <c r="AC539" s="338"/>
      <c r="AD539" s="338"/>
      <c r="AE539" s="338"/>
      <c r="AF539" s="338"/>
      <c r="AG539" s="338"/>
      <c r="AH539" s="338"/>
      <c r="AI539" s="338"/>
      <c r="AJ539" s="338"/>
      <c r="AK539" s="338"/>
      <c r="AL539" s="338"/>
      <c r="AM539" s="338"/>
      <c r="AN539" s="338"/>
      <c r="AO539" s="338"/>
      <c r="AP539" s="338"/>
      <c r="AQ539" s="338"/>
      <c r="AR539" s="338"/>
      <c r="AS539" s="338"/>
      <c r="AT539" s="338"/>
      <c r="AU539" s="338"/>
      <c r="AV539" s="338"/>
      <c r="AW539" s="338"/>
      <c r="AX539" s="338"/>
      <c r="AY539" s="338"/>
      <c r="AZ539" s="338"/>
      <c r="BA539" s="340"/>
      <c r="BB539" s="419"/>
      <c r="BC539" s="340"/>
      <c r="BD539" s="340"/>
      <c r="BE539" s="340"/>
      <c r="BF539" s="340"/>
      <c r="BG539" s="340"/>
      <c r="BH539" s="340"/>
      <c r="BI539" s="340"/>
      <c r="BJ539" s="340"/>
      <c r="BK539" s="340"/>
      <c r="BL539" s="340"/>
      <c r="BM539" s="340"/>
      <c r="BN539" s="340"/>
      <c r="BO539" s="340"/>
      <c r="BP539" s="340"/>
      <c r="BQ539" s="340"/>
      <c r="BR539" s="340"/>
      <c r="BS539" s="340"/>
      <c r="BT539" s="340"/>
      <c r="BU539" s="340"/>
      <c r="BV539" s="340"/>
      <c r="BW539" s="340"/>
      <c r="BX539" s="340"/>
      <c r="BY539" s="340"/>
      <c r="BZ539" s="341"/>
      <c r="CA539" s="341"/>
      <c r="CB539" s="341"/>
      <c r="CC539" s="341"/>
      <c r="CD539" s="341"/>
      <c r="CE539" s="341"/>
      <c r="CF539" s="341"/>
      <c r="CG539" s="341"/>
      <c r="CH539" s="341"/>
      <c r="CI539" s="341"/>
      <c r="CJ539" s="341"/>
      <c r="CK539" s="341"/>
      <c r="CL539" s="341"/>
      <c r="CM539" s="341"/>
      <c r="CN539" s="341"/>
      <c r="CO539" s="341"/>
      <c r="CP539" s="341"/>
      <c r="CQ539" s="341"/>
      <c r="CR539" s="341"/>
      <c r="CS539" s="341"/>
      <c r="CT539" s="341"/>
      <c r="CU539" s="341"/>
      <c r="CV539" s="341"/>
      <c r="CW539" s="341"/>
      <c r="CX539" s="341"/>
      <c r="CY539" s="341"/>
      <c r="CZ539" s="341"/>
    </row>
    <row r="540" s="345" customFormat="true" ht="25.15" customHeight="true" x14ac:dyDescent="0.2">
      <c r="C540" s="1077"/>
      <c r="D540" s="1078"/>
      <c r="E540" s="612"/>
      <c r="F540" s="612"/>
      <c r="G540" s="612"/>
      <c r="H540" s="1078" t="s">
        <v>381</v>
      </c>
      <c r="I540" s="1078"/>
      <c r="J540" s="700">
        <v>6.6856205524845141E-2</v>
      </c>
      <c r="K540" s="612"/>
      <c r="L540" s="612"/>
      <c r="M540" s="1078" t="s">
        <v>303</v>
      </c>
      <c r="N540" s="1078"/>
      <c r="O540" s="701">
        <v>3.7690605792982806E-2</v>
      </c>
      <c r="P540" s="612"/>
      <c r="Q540" s="612"/>
      <c r="Z540" s="338"/>
      <c r="AA540" s="338"/>
      <c r="AB540" s="338"/>
      <c r="AC540" s="338"/>
      <c r="AD540" s="338"/>
      <c r="AE540" s="338"/>
      <c r="AF540" s="338"/>
      <c r="AG540" s="338"/>
      <c r="AH540" s="338"/>
      <c r="AI540" s="338"/>
      <c r="AJ540" s="338"/>
      <c r="AK540" s="338"/>
      <c r="AL540" s="338"/>
      <c r="AM540" s="338"/>
      <c r="AN540" s="338"/>
      <c r="AO540" s="338"/>
      <c r="AP540" s="338"/>
      <c r="AQ540" s="338"/>
      <c r="AR540" s="338"/>
      <c r="AS540" s="338"/>
      <c r="AT540" s="338"/>
      <c r="AU540" s="338"/>
      <c r="AV540" s="338"/>
      <c r="AW540" s="338"/>
      <c r="AX540" s="338"/>
      <c r="AY540" s="338"/>
      <c r="AZ540" s="338"/>
      <c r="BA540" s="340"/>
      <c r="BB540" s="419"/>
      <c r="BC540" s="340"/>
      <c r="BD540" s="340"/>
      <c r="BE540" s="340"/>
      <c r="BF540" s="340"/>
      <c r="BG540" s="340"/>
      <c r="BH540" s="340"/>
      <c r="BI540" s="340"/>
      <c r="BJ540" s="340"/>
      <c r="BK540" s="340"/>
      <c r="BL540" s="340"/>
      <c r="BM540" s="340"/>
      <c r="BN540" s="340"/>
      <c r="BO540" s="340"/>
      <c r="BP540" s="340"/>
      <c r="BQ540" s="340"/>
      <c r="BR540" s="340"/>
      <c r="BS540" s="340"/>
      <c r="BT540" s="340"/>
      <c r="BU540" s="340"/>
      <c r="BV540" s="340"/>
      <c r="BW540" s="340"/>
      <c r="BX540" s="340"/>
      <c r="BY540" s="340"/>
      <c r="BZ540" s="341"/>
      <c r="CA540" s="341"/>
      <c r="CB540" s="341"/>
      <c r="CC540" s="341"/>
      <c r="CD540" s="341"/>
      <c r="CE540" s="341"/>
      <c r="CF540" s="341"/>
      <c r="CG540" s="341"/>
      <c r="CH540" s="341"/>
      <c r="CI540" s="341"/>
      <c r="CJ540" s="341"/>
      <c r="CK540" s="341"/>
      <c r="CL540" s="341"/>
      <c r="CM540" s="341"/>
      <c r="CN540" s="341"/>
      <c r="CO540" s="341"/>
      <c r="CP540" s="341"/>
      <c r="CQ540" s="341"/>
      <c r="CR540" s="341"/>
      <c r="CS540" s="341"/>
      <c r="CT540" s="341"/>
      <c r="CU540" s="341"/>
      <c r="CV540" s="341"/>
      <c r="CW540" s="341"/>
      <c r="CX540" s="341"/>
      <c r="CY540" s="341"/>
      <c r="CZ540" s="341"/>
    </row>
    <row r="541" s="345" customFormat="true" ht="25.15" customHeight="true" x14ac:dyDescent="0.2">
      <c r="C541" s="1077"/>
      <c r="D541" s="1078"/>
      <c r="E541" s="612"/>
      <c r="F541" s="612"/>
      <c r="G541" s="612"/>
      <c r="H541" s="1078" t="s">
        <v>385</v>
      </c>
      <c r="I541" s="1078"/>
      <c r="J541" s="700">
        <v>6.9156501030504698E-3</v>
      </c>
      <c r="K541" s="612"/>
      <c r="L541" s="612"/>
      <c r="M541" s="1078" t="s">
        <v>315</v>
      </c>
      <c r="N541" s="1078"/>
      <c r="O541" s="701">
        <v>7.2894115473296579E-4</v>
      </c>
      <c r="P541" s="612"/>
      <c r="Q541" s="612"/>
      <c r="Z541" s="338"/>
      <c r="AA541" s="338"/>
      <c r="AB541" s="338"/>
      <c r="AC541" s="338"/>
      <c r="AD541" s="338"/>
      <c r="AE541" s="338"/>
      <c r="AF541" s="338"/>
      <c r="AG541" s="338"/>
      <c r="AH541" s="338"/>
      <c r="AI541" s="338"/>
      <c r="AJ541" s="338"/>
      <c r="AK541" s="338"/>
      <c r="AL541" s="338"/>
      <c r="AM541" s="338"/>
      <c r="AN541" s="338"/>
      <c r="AO541" s="338"/>
      <c r="AP541" s="338"/>
      <c r="AQ541" s="338"/>
      <c r="AR541" s="338"/>
      <c r="AS541" s="338"/>
      <c r="AT541" s="338"/>
      <c r="AU541" s="338"/>
      <c r="AV541" s="338"/>
      <c r="AW541" s="338"/>
      <c r="AX541" s="338"/>
      <c r="AY541" s="338"/>
      <c r="AZ541" s="338"/>
      <c r="BA541" s="340"/>
      <c r="BB541" s="419"/>
      <c r="BC541" s="340"/>
      <c r="BD541" s="340"/>
      <c r="BE541" s="340"/>
      <c r="BF541" s="340"/>
      <c r="BG541" s="340"/>
      <c r="BH541" s="340"/>
      <c r="BI541" s="340"/>
      <c r="BJ541" s="340"/>
      <c r="BK541" s="340"/>
      <c r="BL541" s="340"/>
      <c r="BM541" s="340"/>
      <c r="BN541" s="340"/>
      <c r="BO541" s="340"/>
      <c r="BP541" s="340"/>
      <c r="BQ541" s="340"/>
      <c r="BR541" s="340"/>
      <c r="BS541" s="340"/>
      <c r="BT541" s="340"/>
      <c r="BU541" s="340"/>
      <c r="BV541" s="340"/>
      <c r="BW541" s="340"/>
      <c r="BX541" s="340"/>
      <c r="BY541" s="340"/>
      <c r="BZ541" s="341"/>
      <c r="CA541" s="341"/>
      <c r="CB541" s="341"/>
      <c r="CC541" s="341"/>
      <c r="CD541" s="341"/>
      <c r="CE541" s="341"/>
      <c r="CF541" s="341"/>
      <c r="CG541" s="341"/>
      <c r="CH541" s="341"/>
      <c r="CI541" s="341"/>
      <c r="CJ541" s="341"/>
      <c r="CK541" s="341"/>
      <c r="CL541" s="341"/>
      <c r="CM541" s="341"/>
      <c r="CN541" s="341"/>
      <c r="CO541" s="341"/>
      <c r="CP541" s="341"/>
      <c r="CQ541" s="341"/>
      <c r="CR541" s="341"/>
      <c r="CS541" s="341"/>
      <c r="CT541" s="341"/>
      <c r="CU541" s="341"/>
      <c r="CV541" s="341"/>
      <c r="CW541" s="341"/>
      <c r="CX541" s="341"/>
      <c r="CY541" s="341"/>
      <c r="CZ541" s="341"/>
    </row>
    <row r="542" s="345" customFormat="true" ht="25.15" customHeight="true" x14ac:dyDescent="0.2">
      <c r="C542" s="1077" t="s">
        <v>238</v>
      </c>
      <c r="D542" s="1078"/>
      <c r="E542" s="1078"/>
      <c r="F542" s="612"/>
      <c r="G542" s="612"/>
      <c r="H542" s="1078" t="s">
        <v>366</v>
      </c>
      <c r="I542" s="1078"/>
      <c r="J542" s="700">
        <v>4.8857184270403456E-3</v>
      </c>
      <c r="K542" s="612"/>
      <c r="L542" s="612"/>
      <c r="M542" s="1078" t="s">
        <v>321</v>
      </c>
      <c r="N542" s="1078"/>
      <c r="O542" s="701">
        <v>9.2943874885379422E-3</v>
      </c>
      <c r="P542" s="612"/>
      <c r="Q542" s="612"/>
      <c r="Z542" s="338"/>
      <c r="AA542" s="338"/>
      <c r="AB542" s="338"/>
      <c r="AC542" s="338"/>
      <c r="AD542" s="338"/>
      <c r="AE542" s="338"/>
      <c r="AF542" s="338"/>
      <c r="AG542" s="338"/>
      <c r="AH542" s="338"/>
      <c r="AI542" s="338"/>
      <c r="AJ542" s="338"/>
      <c r="AK542" s="338"/>
      <c r="AL542" s="338"/>
      <c r="AM542" s="338"/>
      <c r="AN542" s="338"/>
      <c r="AO542" s="338"/>
      <c r="AP542" s="338"/>
      <c r="AQ542" s="338"/>
      <c r="AR542" s="338"/>
      <c r="AS542" s="338"/>
      <c r="AT542" s="338"/>
      <c r="AU542" s="338"/>
      <c r="AV542" s="338"/>
      <c r="AW542" s="338"/>
      <c r="AX542" s="338"/>
      <c r="AY542" s="338"/>
      <c r="AZ542" s="338"/>
      <c r="BA542" s="340"/>
      <c r="BB542" s="419"/>
      <c r="BC542" s="340"/>
      <c r="BD542" s="340"/>
      <c r="BE542" s="340"/>
      <c r="BF542" s="340"/>
      <c r="BG542" s="340"/>
      <c r="BH542" s="340"/>
      <c r="BI542" s="340"/>
      <c r="BJ542" s="340"/>
      <c r="BK542" s="340"/>
      <c r="BL542" s="340"/>
      <c r="BM542" s="340"/>
      <c r="BN542" s="340"/>
      <c r="BO542" s="340"/>
      <c r="BP542" s="340"/>
      <c r="BQ542" s="340"/>
      <c r="BR542" s="340"/>
      <c r="BS542" s="340"/>
      <c r="BT542" s="340"/>
      <c r="BU542" s="340"/>
      <c r="BV542" s="340"/>
      <c r="BW542" s="340"/>
      <c r="BX542" s="340"/>
      <c r="BY542" s="340"/>
      <c r="BZ542" s="341"/>
      <c r="CA542" s="341"/>
      <c r="CB542" s="341"/>
      <c r="CC542" s="341"/>
      <c r="CD542" s="341"/>
      <c r="CE542" s="341"/>
      <c r="CF542" s="341"/>
      <c r="CG542" s="341"/>
      <c r="CH542" s="341"/>
      <c r="CI542" s="341"/>
      <c r="CJ542" s="341"/>
      <c r="CK542" s="341"/>
      <c r="CL542" s="341"/>
      <c r="CM542" s="341"/>
      <c r="CN542" s="341"/>
      <c r="CO542" s="341"/>
      <c r="CP542" s="341"/>
      <c r="CQ542" s="341"/>
      <c r="CR542" s="341"/>
      <c r="CS542" s="341"/>
      <c r="CT542" s="341"/>
      <c r="CU542" s="341"/>
      <c r="CV542" s="341"/>
      <c r="CW542" s="341"/>
      <c r="CX542" s="341"/>
      <c r="CY542" s="341"/>
      <c r="CZ542" s="341"/>
    </row>
    <row r="543" s="345" customFormat="true" ht="25.15" customHeight="true" x14ac:dyDescent="0.2">
      <c r="C543" s="1077"/>
      <c r="D543" s="1078"/>
      <c r="E543" s="687" t="s">
        <v>207</v>
      </c>
      <c r="F543" s="612"/>
      <c r="G543" s="612"/>
      <c r="H543" s="1078" t="s">
        <v>382</v>
      </c>
      <c r="I543" s="1078"/>
      <c r="J543" s="700">
        <v>1.269246451001081E-2</v>
      </c>
      <c r="K543" s="612"/>
      <c r="L543" s="612"/>
      <c r="M543" s="1078" t="s">
        <v>322</v>
      </c>
      <c r="N543" s="1078"/>
      <c r="O543" s="701">
        <v>6.0492744904506887E-2</v>
      </c>
      <c r="P543" s="612"/>
      <c r="Q543" s="612"/>
      <c r="Z543" s="338"/>
      <c r="AA543" s="338"/>
      <c r="AB543" s="338"/>
      <c r="AC543" s="338"/>
      <c r="AD543" s="338"/>
      <c r="AE543" s="338"/>
      <c r="AF543" s="338"/>
      <c r="AG543" s="338"/>
      <c r="AH543" s="338"/>
      <c r="AI543" s="338"/>
      <c r="AJ543" s="338"/>
      <c r="AK543" s="338"/>
      <c r="AL543" s="338"/>
      <c r="AM543" s="338"/>
      <c r="AN543" s="338"/>
      <c r="AO543" s="338"/>
      <c r="AP543" s="338"/>
      <c r="AQ543" s="338"/>
      <c r="AR543" s="338"/>
      <c r="AS543" s="338"/>
      <c r="AT543" s="338"/>
      <c r="AU543" s="338"/>
      <c r="AV543" s="338"/>
      <c r="AW543" s="338"/>
      <c r="AX543" s="338"/>
      <c r="AY543" s="338"/>
      <c r="AZ543" s="338"/>
      <c r="BA543" s="340"/>
      <c r="BB543" s="419"/>
      <c r="BC543" s="340"/>
      <c r="BD543" s="340"/>
      <c r="BE543" s="340"/>
      <c r="BF543" s="340"/>
      <c r="BG543" s="340"/>
      <c r="BH543" s="340"/>
      <c r="BI543" s="340"/>
      <c r="BJ543" s="340"/>
      <c r="BK543" s="340"/>
      <c r="BL543" s="340"/>
      <c r="BM543" s="340"/>
      <c r="BN543" s="340"/>
      <c r="BO543" s="340"/>
      <c r="BP543" s="340"/>
      <c r="BQ543" s="340"/>
      <c r="BR543" s="340"/>
      <c r="BS543" s="340"/>
      <c r="BT543" s="340"/>
      <c r="BU543" s="340"/>
      <c r="BV543" s="340"/>
      <c r="BW543" s="340"/>
      <c r="BX543" s="340"/>
      <c r="BY543" s="340"/>
      <c r="BZ543" s="341"/>
      <c r="CA543" s="341"/>
      <c r="CB543" s="341"/>
      <c r="CC543" s="341"/>
      <c r="CD543" s="341"/>
      <c r="CE543" s="341"/>
      <c r="CF543" s="341"/>
      <c r="CG543" s="341"/>
      <c r="CH543" s="341"/>
      <c r="CI543" s="341"/>
      <c r="CJ543" s="341"/>
      <c r="CK543" s="341"/>
      <c r="CL543" s="341"/>
      <c r="CM543" s="341"/>
      <c r="CN543" s="341"/>
      <c r="CO543" s="341"/>
      <c r="CP543" s="341"/>
      <c r="CQ543" s="341"/>
      <c r="CR543" s="341"/>
      <c r="CS543" s="341"/>
      <c r="CT543" s="341"/>
      <c r="CU543" s="341"/>
      <c r="CV543" s="341"/>
      <c r="CW543" s="341"/>
      <c r="CX543" s="341"/>
      <c r="CY543" s="341"/>
      <c r="CZ543" s="341"/>
    </row>
    <row r="544" s="345" customFormat="true" ht="25.15" customHeight="true" x14ac:dyDescent="0.2">
      <c r="C544" s="1078"/>
      <c r="D544" s="1078"/>
      <c r="E544" s="708" t="s">
        <v>208</v>
      </c>
      <c r="F544" s="612"/>
      <c r="G544" s="612"/>
      <c r="H544" s="1078" t="s">
        <v>370</v>
      </c>
      <c r="I544" s="1078"/>
      <c r="J544" s="700">
        <v>0.23782080755520718</v>
      </c>
      <c r="K544" s="612"/>
      <c r="L544" s="612"/>
      <c r="M544" s="1078" t="s">
        <v>286</v>
      </c>
      <c r="N544" s="1078"/>
      <c r="O544" s="701">
        <v>5.1456413591281919E-2</v>
      </c>
      <c r="P544" s="612"/>
      <c r="Q544" s="612"/>
      <c r="Z544" s="338"/>
      <c r="AA544" s="338"/>
      <c r="AB544" s="338"/>
      <c r="AC544" s="338"/>
      <c r="AD544" s="338"/>
      <c r="AE544" s="338"/>
      <c r="AF544" s="338"/>
      <c r="AG544" s="338"/>
      <c r="AH544" s="338"/>
      <c r="AI544" s="338"/>
      <c r="AJ544" s="338"/>
      <c r="AK544" s="338"/>
      <c r="AL544" s="338"/>
      <c r="AM544" s="338"/>
      <c r="AN544" s="338"/>
      <c r="AO544" s="338"/>
      <c r="AP544" s="338"/>
      <c r="AQ544" s="338"/>
      <c r="AR544" s="338"/>
      <c r="AS544" s="338"/>
      <c r="AT544" s="338"/>
      <c r="AU544" s="338"/>
      <c r="AV544" s="338"/>
      <c r="AW544" s="338"/>
      <c r="AX544" s="338"/>
      <c r="AY544" s="338"/>
      <c r="AZ544" s="338"/>
      <c r="BA544" s="340"/>
      <c r="BB544" s="419"/>
      <c r="BC544" s="340"/>
      <c r="BD544" s="340"/>
      <c r="BE544" s="340"/>
      <c r="BF544" s="340"/>
      <c r="BG544" s="340"/>
      <c r="BH544" s="340"/>
      <c r="BI544" s="340"/>
      <c r="BJ544" s="340"/>
      <c r="BK544" s="340"/>
      <c r="BL544" s="340"/>
      <c r="BM544" s="340"/>
      <c r="BN544" s="340"/>
      <c r="BO544" s="340"/>
      <c r="BP544" s="340"/>
      <c r="BQ544" s="340"/>
      <c r="BR544" s="340"/>
      <c r="BS544" s="340"/>
      <c r="BT544" s="340"/>
      <c r="BU544" s="340"/>
      <c r="BV544" s="340"/>
      <c r="BW544" s="340"/>
      <c r="BX544" s="340"/>
      <c r="BY544" s="340"/>
      <c r="BZ544" s="341"/>
      <c r="CA544" s="341"/>
      <c r="CB544" s="341"/>
      <c r="CC544" s="341"/>
      <c r="CD544" s="341"/>
      <c r="CE544" s="341"/>
      <c r="CF544" s="341"/>
      <c r="CG544" s="341"/>
      <c r="CH544" s="341"/>
      <c r="CI544" s="341"/>
      <c r="CJ544" s="341"/>
      <c r="CK544" s="341"/>
      <c r="CL544" s="341"/>
      <c r="CM544" s="341"/>
      <c r="CN544" s="341"/>
      <c r="CO544" s="341"/>
      <c r="CP544" s="341"/>
      <c r="CQ544" s="341"/>
      <c r="CR544" s="341"/>
      <c r="CS544" s="341"/>
      <c r="CT544" s="341"/>
      <c r="CU544" s="341"/>
      <c r="CV544" s="341"/>
      <c r="CW544" s="341"/>
      <c r="CX544" s="341"/>
      <c r="CY544" s="341"/>
      <c r="CZ544" s="341"/>
    </row>
    <row r="545" s="345" customFormat="true" ht="25.15" customHeight="true" x14ac:dyDescent="0.2">
      <c r="C545" s="1077" t="s">
        <v>224</v>
      </c>
      <c r="D545" s="1078"/>
      <c r="E545" s="696">
        <v>-1.6900615010637821E-2</v>
      </c>
      <c r="F545" s="612"/>
      <c r="G545" s="612"/>
      <c r="H545" s="1078" t="s">
        <v>410</v>
      </c>
      <c r="I545" s="1078"/>
      <c r="J545" s="700">
        <v>1.1860472947973452E-4</v>
      </c>
      <c r="K545" s="612"/>
      <c r="L545" s="612"/>
      <c r="M545" s="1078" t="s">
        <v>291</v>
      </c>
      <c r="N545" s="1078"/>
      <c r="O545" s="701">
        <v>1.4779549989745577E-2</v>
      </c>
      <c r="P545" s="612"/>
      <c r="Q545" s="612"/>
      <c r="Z545" s="338"/>
      <c r="AA545" s="338"/>
      <c r="AB545" s="338"/>
      <c r="AC545" s="338"/>
      <c r="AD545" s="338"/>
      <c r="AE545" s="338"/>
      <c r="AF545" s="338"/>
      <c r="AG545" s="338"/>
      <c r="AH545" s="338"/>
      <c r="AI545" s="338"/>
      <c r="AJ545" s="338"/>
      <c r="AK545" s="338"/>
      <c r="AL545" s="338"/>
      <c r="AM545" s="338"/>
      <c r="AN545" s="338"/>
      <c r="AO545" s="338"/>
      <c r="AP545" s="338"/>
      <c r="AQ545" s="338"/>
      <c r="AR545" s="338"/>
      <c r="AS545" s="338"/>
      <c r="AT545" s="338"/>
      <c r="AU545" s="338"/>
      <c r="AV545" s="338"/>
      <c r="AW545" s="338"/>
      <c r="AX545" s="338"/>
      <c r="AY545" s="338"/>
      <c r="AZ545" s="338"/>
      <c r="BA545" s="340"/>
      <c r="BB545" s="419"/>
      <c r="BC545" s="340"/>
      <c r="BD545" s="340"/>
      <c r="BE545" s="340"/>
      <c r="BF545" s="340"/>
      <c r="BG545" s="340"/>
      <c r="BH545" s="340"/>
      <c r="BI545" s="340"/>
      <c r="BJ545" s="340"/>
      <c r="BK545" s="340"/>
      <c r="BL545" s="340"/>
      <c r="BM545" s="340"/>
      <c r="BN545" s="340"/>
      <c r="BO545" s="340"/>
      <c r="BP545" s="340"/>
      <c r="BQ545" s="340"/>
      <c r="BR545" s="340"/>
      <c r="BS545" s="340"/>
      <c r="BT545" s="340"/>
      <c r="BU545" s="340"/>
      <c r="BV545" s="340"/>
      <c r="BW545" s="340"/>
      <c r="BX545" s="340"/>
      <c r="BY545" s="340"/>
      <c r="BZ545" s="341"/>
      <c r="CA545" s="341"/>
      <c r="CB545" s="341"/>
      <c r="CC545" s="341"/>
      <c r="CD545" s="341"/>
      <c r="CE545" s="341"/>
      <c r="CF545" s="341"/>
      <c r="CG545" s="341"/>
      <c r="CH545" s="341"/>
      <c r="CI545" s="341"/>
      <c r="CJ545" s="341"/>
      <c r="CK545" s="341"/>
      <c r="CL545" s="341"/>
      <c r="CM545" s="341"/>
      <c r="CN545" s="341"/>
      <c r="CO545" s="341"/>
      <c r="CP545" s="341"/>
      <c r="CQ545" s="341"/>
      <c r="CR545" s="341"/>
      <c r="CS545" s="341"/>
      <c r="CT545" s="341"/>
      <c r="CU545" s="341"/>
      <c r="CV545" s="341"/>
      <c r="CW545" s="341"/>
      <c r="CX545" s="341"/>
      <c r="CY545" s="341"/>
      <c r="CZ545" s="341"/>
    </row>
    <row r="546" s="345" customFormat="true" ht="25.15" customHeight="true" x14ac:dyDescent="0.2">
      <c r="C546" s="1077" t="s">
        <v>368</v>
      </c>
      <c r="D546" s="1078"/>
      <c r="E546" s="699">
        <v>-7.6286975417425434E-2</v>
      </c>
      <c r="F546" s="612"/>
      <c r="G546" s="612"/>
      <c r="H546" s="1078" t="s">
        <v>367</v>
      </c>
      <c r="I546" s="1078"/>
      <c r="J546" s="700">
        <v>0.32322895898947468</v>
      </c>
      <c r="K546" s="612"/>
      <c r="L546" s="612"/>
      <c r="M546" s="1078" t="s">
        <v>331</v>
      </c>
      <c r="N546" s="1078"/>
      <c r="O546" s="701">
        <v>7.2539159962976094E-2</v>
      </c>
      <c r="P546" s="612"/>
      <c r="Q546" s="612"/>
      <c r="Z546" s="338"/>
      <c r="AA546" s="338"/>
      <c r="AB546" s="338"/>
      <c r="AC546" s="338"/>
      <c r="AD546" s="338"/>
      <c r="AE546" s="338"/>
      <c r="AF546" s="338"/>
      <c r="AG546" s="338"/>
      <c r="AH546" s="338"/>
      <c r="AI546" s="338"/>
      <c r="AJ546" s="338"/>
      <c r="AK546" s="338"/>
      <c r="AL546" s="338"/>
      <c r="AM546" s="338"/>
      <c r="AN546" s="338"/>
      <c r="AO546" s="338"/>
      <c r="AP546" s="338"/>
      <c r="AQ546" s="338"/>
      <c r="AR546" s="338"/>
      <c r="AS546" s="338"/>
      <c r="AT546" s="338"/>
      <c r="AU546" s="338"/>
      <c r="AV546" s="338"/>
      <c r="AW546" s="338"/>
      <c r="AX546" s="338"/>
      <c r="AY546" s="338"/>
      <c r="AZ546" s="338"/>
      <c r="BA546" s="340"/>
      <c r="BB546" s="419"/>
      <c r="BC546" s="340"/>
      <c r="BD546" s="340"/>
      <c r="BE546" s="340"/>
      <c r="BF546" s="340"/>
      <c r="BG546" s="340"/>
      <c r="BH546" s="340"/>
      <c r="BI546" s="340"/>
      <c r="BJ546" s="340"/>
      <c r="BK546" s="340"/>
      <c r="BL546" s="340"/>
      <c r="BM546" s="340"/>
      <c r="BN546" s="340"/>
      <c r="BO546" s="340"/>
      <c r="BP546" s="340"/>
      <c r="BQ546" s="340"/>
      <c r="BR546" s="340"/>
      <c r="BS546" s="340"/>
      <c r="BT546" s="340"/>
      <c r="BU546" s="340"/>
      <c r="BV546" s="340"/>
      <c r="BW546" s="340"/>
      <c r="BX546" s="340"/>
      <c r="BY546" s="340"/>
      <c r="BZ546" s="341"/>
      <c r="CA546" s="341"/>
      <c r="CB546" s="341"/>
      <c r="CC546" s="341"/>
      <c r="CD546" s="341"/>
      <c r="CE546" s="341"/>
      <c r="CF546" s="341"/>
      <c r="CG546" s="341"/>
      <c r="CH546" s="341"/>
      <c r="CI546" s="341"/>
      <c r="CJ546" s="341"/>
      <c r="CK546" s="341"/>
      <c r="CL546" s="341"/>
      <c r="CM546" s="341"/>
      <c r="CN546" s="341"/>
      <c r="CO546" s="341"/>
      <c r="CP546" s="341"/>
      <c r="CQ546" s="341"/>
      <c r="CR546" s="341"/>
      <c r="CS546" s="341"/>
      <c r="CT546" s="341"/>
      <c r="CU546" s="341"/>
      <c r="CV546" s="341"/>
      <c r="CW546" s="341"/>
      <c r="CX546" s="341"/>
      <c r="CY546" s="341"/>
      <c r="CZ546" s="341"/>
    </row>
    <row r="547" s="345" customFormat="true" ht="25.15" customHeight="true" x14ac:dyDescent="0.2">
      <c r="C547" s="1077" t="s">
        <v>390</v>
      </c>
      <c r="D547" s="1078"/>
      <c r="E547" s="699">
        <v>-2.6506028904751198E-2</v>
      </c>
      <c r="F547" s="612"/>
      <c r="G547" s="612"/>
      <c r="H547" s="1078" t="s">
        <v>303</v>
      </c>
      <c r="I547" s="1078"/>
      <c r="J547" s="700">
        <v>4.8054154826982199E-5</v>
      </c>
      <c r="K547" s="612"/>
      <c r="L547" s="612"/>
      <c r="M547" s="1078" t="s">
        <v>347</v>
      </c>
      <c r="N547" s="1078"/>
      <c r="O547" s="701">
        <v>4.3780152016635676E-3</v>
      </c>
      <c r="P547" s="612"/>
      <c r="Q547" s="612"/>
      <c r="Z547" s="338"/>
      <c r="AA547" s="338"/>
      <c r="AB547" s="338"/>
      <c r="AC547" s="338"/>
      <c r="AD547" s="338"/>
      <c r="AE547" s="338"/>
      <c r="AF547" s="338"/>
      <c r="AG547" s="338"/>
      <c r="AH547" s="338"/>
      <c r="AI547" s="338"/>
      <c r="AJ547" s="338"/>
      <c r="AK547" s="338"/>
      <c r="AL547" s="338"/>
      <c r="AM547" s="338"/>
      <c r="AN547" s="338"/>
      <c r="AO547" s="338"/>
      <c r="AP547" s="338"/>
      <c r="AQ547" s="338"/>
      <c r="AR547" s="338"/>
      <c r="AS547" s="338"/>
      <c r="AT547" s="338"/>
      <c r="AU547" s="338"/>
      <c r="AV547" s="338"/>
      <c r="AW547" s="338"/>
      <c r="AX547" s="338"/>
      <c r="AY547" s="338"/>
      <c r="AZ547" s="338"/>
      <c r="BA547" s="340"/>
      <c r="BB547" s="419"/>
      <c r="BC547" s="340"/>
      <c r="BD547" s="340"/>
      <c r="BE547" s="340"/>
      <c r="BF547" s="340"/>
      <c r="BG547" s="340"/>
      <c r="BH547" s="340"/>
      <c r="BI547" s="340"/>
      <c r="BJ547" s="340"/>
      <c r="BK547" s="340"/>
      <c r="BL547" s="340"/>
      <c r="BM547" s="340"/>
      <c r="BN547" s="340"/>
      <c r="BO547" s="340"/>
      <c r="BP547" s="340"/>
      <c r="BQ547" s="340"/>
      <c r="BR547" s="340"/>
      <c r="BS547" s="340"/>
      <c r="BT547" s="340"/>
      <c r="BU547" s="340"/>
      <c r="BV547" s="340"/>
      <c r="BW547" s="340"/>
      <c r="BX547" s="340"/>
      <c r="BY547" s="340"/>
      <c r="BZ547" s="341"/>
      <c r="CA547" s="341"/>
      <c r="CB547" s="341"/>
      <c r="CC547" s="341"/>
      <c r="CD547" s="341"/>
      <c r="CE547" s="341"/>
      <c r="CF547" s="341"/>
      <c r="CG547" s="341"/>
      <c r="CH547" s="341"/>
      <c r="CI547" s="341"/>
      <c r="CJ547" s="341"/>
      <c r="CK547" s="341"/>
      <c r="CL547" s="341"/>
      <c r="CM547" s="341"/>
      <c r="CN547" s="341"/>
      <c r="CO547" s="341"/>
      <c r="CP547" s="341"/>
      <c r="CQ547" s="341"/>
      <c r="CR547" s="341"/>
      <c r="CS547" s="341"/>
      <c r="CT547" s="341"/>
      <c r="CU547" s="341"/>
      <c r="CV547" s="341"/>
      <c r="CW547" s="341"/>
      <c r="CX547" s="341"/>
      <c r="CY547" s="341"/>
      <c r="CZ547" s="341"/>
    </row>
    <row r="548" s="345" customFormat="true" ht="25.15" customHeight="true" x14ac:dyDescent="0.2">
      <c r="C548" s="1077" t="s">
        <v>417</v>
      </c>
      <c r="D548" s="1078"/>
      <c r="E548" s="699">
        <v>-6.4375482220327179E-4</v>
      </c>
      <c r="F548" s="612"/>
      <c r="G548" s="612"/>
      <c r="H548" s="1078" t="s">
        <v>315</v>
      </c>
      <c r="I548" s="1078"/>
      <c r="J548" s="700">
        <v>4.2950251500547062E-4</v>
      </c>
      <c r="K548" s="612"/>
      <c r="L548" s="612"/>
      <c r="M548" s="1078" t="s">
        <v>284</v>
      </c>
      <c r="N548" s="1078"/>
      <c r="O548" s="701">
        <v>9.4969680835925285E-3</v>
      </c>
      <c r="P548" s="612"/>
      <c r="Q548" s="612"/>
      <c r="Z548" s="338"/>
      <c r="AA548" s="338"/>
      <c r="AB548" s="338"/>
      <c r="AC548" s="338"/>
      <c r="AD548" s="338"/>
      <c r="AE548" s="338"/>
      <c r="AF548" s="338"/>
      <c r="AG548" s="338"/>
      <c r="AH548" s="338"/>
      <c r="AI548" s="338"/>
      <c r="AJ548" s="338"/>
      <c r="AK548" s="338"/>
      <c r="AL548" s="338"/>
      <c r="AM548" s="338"/>
      <c r="AN548" s="338"/>
      <c r="AO548" s="338"/>
      <c r="AP548" s="338"/>
      <c r="AQ548" s="338"/>
      <c r="AR548" s="338"/>
      <c r="AS548" s="338"/>
      <c r="AT548" s="338"/>
      <c r="AU548" s="338"/>
      <c r="AV548" s="338"/>
      <c r="AW548" s="338"/>
      <c r="AX548" s="338"/>
      <c r="AY548" s="338"/>
      <c r="AZ548" s="338"/>
      <c r="BA548" s="340"/>
      <c r="BB548" s="419"/>
      <c r="BC548" s="340"/>
      <c r="BD548" s="340"/>
      <c r="BE548" s="340"/>
      <c r="BF548" s="340"/>
      <c r="BG548" s="340"/>
      <c r="BH548" s="340"/>
      <c r="BI548" s="340"/>
      <c r="BJ548" s="340"/>
      <c r="BK548" s="340"/>
      <c r="BL548" s="340"/>
      <c r="BM548" s="340"/>
      <c r="BN548" s="340"/>
      <c r="BO548" s="340"/>
      <c r="BP548" s="340"/>
      <c r="BQ548" s="340"/>
      <c r="BR548" s="340"/>
      <c r="BS548" s="340"/>
      <c r="BT548" s="340"/>
      <c r="BU548" s="340"/>
      <c r="BV548" s="340"/>
      <c r="BW548" s="340"/>
      <c r="BX548" s="340"/>
      <c r="BY548" s="340"/>
      <c r="BZ548" s="341"/>
      <c r="CA548" s="341"/>
      <c r="CB548" s="341"/>
      <c r="CC548" s="341"/>
      <c r="CD548" s="341"/>
      <c r="CE548" s="341"/>
      <c r="CF548" s="341"/>
      <c r="CG548" s="341"/>
      <c r="CH548" s="341"/>
      <c r="CI548" s="341"/>
      <c r="CJ548" s="341"/>
      <c r="CK548" s="341"/>
      <c r="CL548" s="341"/>
      <c r="CM548" s="341"/>
      <c r="CN548" s="341"/>
      <c r="CO548" s="341"/>
      <c r="CP548" s="341"/>
      <c r="CQ548" s="341"/>
      <c r="CR548" s="341"/>
      <c r="CS548" s="341"/>
      <c r="CT548" s="341"/>
      <c r="CU548" s="341"/>
      <c r="CV548" s="341"/>
      <c r="CW548" s="341"/>
      <c r="CX548" s="341"/>
      <c r="CY548" s="341"/>
      <c r="CZ548" s="341"/>
    </row>
    <row r="549" s="345" customFormat="true" ht="25.15" customHeight="true" x14ac:dyDescent="0.2">
      <c r="C549" s="1077" t="s">
        <v>413</v>
      </c>
      <c r="D549" s="1078"/>
      <c r="E549" s="699">
        <v>-1.6575221129707847E-3</v>
      </c>
      <c r="F549" s="612"/>
      <c r="G549" s="612"/>
      <c r="H549" s="1078" t="s">
        <v>321</v>
      </c>
      <c r="I549" s="1078"/>
      <c r="J549" s="700">
        <v>7.6769184488731596E-4</v>
      </c>
      <c r="K549" s="612"/>
      <c r="L549" s="612"/>
      <c r="M549" s="1078" t="s">
        <v>294</v>
      </c>
      <c r="N549" s="1078"/>
      <c r="O549" s="701">
        <v>8.7719743501217767E-4</v>
      </c>
      <c r="P549" s="612"/>
      <c r="Q549" s="612"/>
      <c r="Z549" s="338"/>
      <c r="AA549" s="338"/>
      <c r="AB549" s="338"/>
      <c r="AC549" s="338"/>
      <c r="AD549" s="338"/>
      <c r="AE549" s="338"/>
      <c r="AF549" s="338"/>
      <c r="AG549" s="338"/>
      <c r="AH549" s="338"/>
      <c r="AI549" s="338"/>
      <c r="AJ549" s="338"/>
      <c r="AK549" s="338"/>
      <c r="AL549" s="338"/>
      <c r="AM549" s="338"/>
      <c r="AN549" s="338"/>
      <c r="AO549" s="338"/>
      <c r="AP549" s="338"/>
      <c r="AQ549" s="338"/>
      <c r="AR549" s="338"/>
      <c r="AS549" s="338"/>
      <c r="AT549" s="338"/>
      <c r="AU549" s="338"/>
      <c r="AV549" s="338"/>
      <c r="AW549" s="338"/>
      <c r="AX549" s="338"/>
      <c r="AY549" s="338"/>
      <c r="AZ549" s="338"/>
      <c r="BA549" s="340"/>
      <c r="BB549" s="419"/>
      <c r="BC549" s="340"/>
      <c r="BD549" s="340"/>
      <c r="BE549" s="340"/>
      <c r="BF549" s="340"/>
      <c r="BG549" s="340"/>
      <c r="BH549" s="340"/>
      <c r="BI549" s="340"/>
      <c r="BJ549" s="340"/>
      <c r="BK549" s="340"/>
      <c r="BL549" s="340"/>
      <c r="BM549" s="340"/>
      <c r="BN549" s="340"/>
      <c r="BO549" s="340"/>
      <c r="BP549" s="340"/>
      <c r="BQ549" s="340"/>
      <c r="BR549" s="340"/>
      <c r="BS549" s="340"/>
      <c r="BT549" s="340"/>
      <c r="BU549" s="340"/>
      <c r="BV549" s="340"/>
      <c r="BW549" s="340"/>
      <c r="BX549" s="340"/>
      <c r="BY549" s="340"/>
      <c r="BZ549" s="341"/>
      <c r="CA549" s="341"/>
      <c r="CB549" s="341"/>
      <c r="CC549" s="341"/>
      <c r="CD549" s="341"/>
      <c r="CE549" s="341"/>
      <c r="CF549" s="341"/>
      <c r="CG549" s="341"/>
      <c r="CH549" s="341"/>
      <c r="CI549" s="341"/>
      <c r="CJ549" s="341"/>
      <c r="CK549" s="341"/>
      <c r="CL549" s="341"/>
      <c r="CM549" s="341"/>
      <c r="CN549" s="341"/>
      <c r="CO549" s="341"/>
      <c r="CP549" s="341"/>
      <c r="CQ549" s="341"/>
      <c r="CR549" s="341"/>
      <c r="CS549" s="341"/>
      <c r="CT549" s="341"/>
      <c r="CU549" s="341"/>
      <c r="CV549" s="341"/>
      <c r="CW549" s="341"/>
      <c r="CX549" s="341"/>
      <c r="CY549" s="341"/>
      <c r="CZ549" s="341"/>
    </row>
    <row r="550" s="345" customFormat="true" ht="25.15" customHeight="true" x14ac:dyDescent="0.2">
      <c r="C550" s="1077" t="s">
        <v>421</v>
      </c>
      <c r="D550" s="1078"/>
      <c r="E550" s="699">
        <v>4.7888066031107455E-5</v>
      </c>
      <c r="F550" s="612"/>
      <c r="G550" s="612"/>
      <c r="H550" s="1078" t="s">
        <v>322</v>
      </c>
      <c r="I550" s="1078"/>
      <c r="J550" s="700">
        <v>1.5163673357897507E-4</v>
      </c>
      <c r="K550" s="612"/>
      <c r="L550" s="612"/>
      <c r="M550" s="1078" t="s">
        <v>326</v>
      </c>
      <c r="N550" s="1078"/>
      <c r="O550" s="701">
        <v>3.2633323134884588E-2</v>
      </c>
      <c r="P550" s="612"/>
      <c r="Q550" s="612"/>
      <c r="Z550" s="338"/>
      <c r="AA550" s="338"/>
      <c r="AB550" s="338"/>
      <c r="AC550" s="338"/>
      <c r="AD550" s="338"/>
      <c r="AE550" s="338"/>
      <c r="AF550" s="338"/>
      <c r="AG550" s="338"/>
      <c r="AH550" s="338"/>
      <c r="AI550" s="338"/>
      <c r="AJ550" s="338"/>
      <c r="AK550" s="338"/>
      <c r="AL550" s="338"/>
      <c r="AM550" s="338"/>
      <c r="AN550" s="338"/>
      <c r="AO550" s="338"/>
      <c r="AP550" s="338"/>
      <c r="AQ550" s="338"/>
      <c r="AR550" s="338"/>
      <c r="AS550" s="338"/>
      <c r="AT550" s="338"/>
      <c r="AU550" s="338"/>
      <c r="AV550" s="338"/>
      <c r="AW550" s="338"/>
      <c r="AX550" s="338"/>
      <c r="AY550" s="338"/>
      <c r="AZ550" s="338"/>
      <c r="BA550" s="340"/>
      <c r="BB550" s="419"/>
      <c r="BC550" s="340"/>
      <c r="BD550" s="340"/>
      <c r="BE550" s="340"/>
      <c r="BF550" s="340"/>
      <c r="BG550" s="340"/>
      <c r="BH550" s="340"/>
      <c r="BI550" s="340"/>
      <c r="BJ550" s="340"/>
      <c r="BK550" s="340"/>
      <c r="BL550" s="340"/>
      <c r="BM550" s="340"/>
      <c r="BN550" s="340"/>
      <c r="BO550" s="340"/>
      <c r="BP550" s="340"/>
      <c r="BQ550" s="340"/>
      <c r="BR550" s="340"/>
      <c r="BS550" s="340"/>
      <c r="BT550" s="340"/>
      <c r="BU550" s="340"/>
      <c r="BV550" s="340"/>
      <c r="BW550" s="340"/>
      <c r="BX550" s="340"/>
      <c r="BY550" s="340"/>
      <c r="BZ550" s="341"/>
      <c r="CA550" s="341"/>
      <c r="CB550" s="341"/>
      <c r="CC550" s="341"/>
      <c r="CD550" s="341"/>
      <c r="CE550" s="341"/>
      <c r="CF550" s="341"/>
      <c r="CG550" s="341"/>
      <c r="CH550" s="341"/>
      <c r="CI550" s="341"/>
      <c r="CJ550" s="341"/>
      <c r="CK550" s="341"/>
      <c r="CL550" s="341"/>
      <c r="CM550" s="341"/>
      <c r="CN550" s="341"/>
      <c r="CO550" s="341"/>
      <c r="CP550" s="341"/>
      <c r="CQ550" s="341"/>
      <c r="CR550" s="341"/>
      <c r="CS550" s="341"/>
      <c r="CT550" s="341"/>
      <c r="CU550" s="341"/>
      <c r="CV550" s="341"/>
      <c r="CW550" s="341"/>
      <c r="CX550" s="341"/>
      <c r="CY550" s="341"/>
      <c r="CZ550" s="341"/>
    </row>
    <row r="551" s="345" customFormat="true" ht="25.15" customHeight="true" x14ac:dyDescent="0.2">
      <c r="C551" s="1077" t="s">
        <v>422</v>
      </c>
      <c r="D551" s="1078"/>
      <c r="E551" s="699">
        <v>-1.6190828628012661E-5</v>
      </c>
      <c r="F551" s="612"/>
      <c r="G551" s="612"/>
      <c r="H551" s="1078" t="s">
        <v>286</v>
      </c>
      <c r="I551" s="1078"/>
      <c r="J551" s="700">
        <v>9.3488002704703449E-3</v>
      </c>
      <c r="K551" s="612"/>
      <c r="L551" s="612"/>
      <c r="M551" s="1078" t="s">
        <v>345</v>
      </c>
      <c r="N551" s="1078"/>
      <c r="O551" s="701">
        <v>1.16425368415599E-2</v>
      </c>
      <c r="P551" s="612"/>
      <c r="Q551" s="612"/>
      <c r="Z551" s="338"/>
      <c r="AA551" s="338"/>
      <c r="AB551" s="338"/>
      <c r="AC551" s="338"/>
      <c r="AD551" s="338"/>
      <c r="AE551" s="338"/>
      <c r="AF551" s="338"/>
      <c r="AG551" s="338"/>
      <c r="AH551" s="338"/>
      <c r="AI551" s="338"/>
      <c r="AJ551" s="338"/>
      <c r="AK551" s="338"/>
      <c r="AL551" s="338"/>
      <c r="AM551" s="338"/>
      <c r="AN551" s="338"/>
      <c r="AO551" s="338"/>
      <c r="AP551" s="338"/>
      <c r="AQ551" s="338"/>
      <c r="AR551" s="338"/>
      <c r="AS551" s="338"/>
      <c r="AT551" s="338"/>
      <c r="AU551" s="338"/>
      <c r="AV551" s="338"/>
      <c r="AW551" s="338"/>
      <c r="AX551" s="338"/>
      <c r="AY551" s="338"/>
      <c r="AZ551" s="338"/>
      <c r="BA551" s="340"/>
      <c r="BB551" s="419"/>
      <c r="BC551" s="340"/>
      <c r="BD551" s="340"/>
      <c r="BE551" s="340"/>
      <c r="BF551" s="340"/>
      <c r="BG551" s="340"/>
      <c r="BH551" s="340"/>
      <c r="BI551" s="340"/>
      <c r="BJ551" s="340"/>
      <c r="BK551" s="340"/>
      <c r="BL551" s="340"/>
      <c r="BM551" s="340"/>
      <c r="BN551" s="340"/>
      <c r="BO551" s="340"/>
      <c r="BP551" s="340"/>
      <c r="BQ551" s="340"/>
      <c r="BR551" s="340"/>
      <c r="BS551" s="340"/>
      <c r="BT551" s="340"/>
      <c r="BU551" s="340"/>
      <c r="BV551" s="340"/>
      <c r="BW551" s="340"/>
      <c r="BX551" s="340"/>
      <c r="BY551" s="340"/>
      <c r="BZ551" s="341"/>
      <c r="CA551" s="341"/>
      <c r="CB551" s="341"/>
      <c r="CC551" s="341"/>
      <c r="CD551" s="341"/>
      <c r="CE551" s="341"/>
      <c r="CF551" s="341"/>
      <c r="CG551" s="341"/>
      <c r="CH551" s="341"/>
      <c r="CI551" s="341"/>
      <c r="CJ551" s="341"/>
      <c r="CK551" s="341"/>
      <c r="CL551" s="341"/>
      <c r="CM551" s="341"/>
      <c r="CN551" s="341"/>
      <c r="CO551" s="341"/>
      <c r="CP551" s="341"/>
      <c r="CQ551" s="341"/>
      <c r="CR551" s="341"/>
      <c r="CS551" s="341"/>
      <c r="CT551" s="341"/>
      <c r="CU551" s="341"/>
      <c r="CV551" s="341"/>
      <c r="CW551" s="341"/>
      <c r="CX551" s="341"/>
      <c r="CY551" s="341"/>
      <c r="CZ551" s="341"/>
    </row>
    <row r="552" s="345" customFormat="true" ht="25.15" customHeight="true" x14ac:dyDescent="0.2">
      <c r="C552" s="1077" t="s">
        <v>365</v>
      </c>
      <c r="D552" s="1078"/>
      <c r="E552" s="699">
        <v>7.8348680137467028E-2</v>
      </c>
      <c r="F552" s="612"/>
      <c r="G552" s="612"/>
      <c r="H552" s="1078" t="s">
        <v>291</v>
      </c>
      <c r="I552" s="1078"/>
      <c r="J552" s="700">
        <v>8.1321599045875957E-3</v>
      </c>
      <c r="K552" s="612"/>
      <c r="L552" s="612"/>
      <c r="M552" s="1078" t="s">
        <v>299</v>
      </c>
      <c r="N552" s="1078"/>
      <c r="O552" s="701">
        <v>6.4835256387480403E-2</v>
      </c>
      <c r="P552" s="612"/>
      <c r="Q552" s="612"/>
      <c r="Z552" s="338"/>
      <c r="AA552" s="338"/>
      <c r="AB552" s="338"/>
      <c r="AC552" s="338"/>
      <c r="AD552" s="338"/>
      <c r="AE552" s="338"/>
      <c r="AF552" s="338"/>
      <c r="AG552" s="338"/>
      <c r="AH552" s="338"/>
      <c r="AI552" s="338"/>
      <c r="AJ552" s="338"/>
      <c r="AK552" s="338"/>
      <c r="AL552" s="338"/>
      <c r="AM552" s="338"/>
      <c r="AN552" s="338"/>
      <c r="AO552" s="338"/>
      <c r="AP552" s="338"/>
      <c r="AQ552" s="338"/>
      <c r="AR552" s="338"/>
      <c r="AS552" s="338"/>
      <c r="AT552" s="338"/>
      <c r="AU552" s="338"/>
      <c r="AV552" s="338"/>
      <c r="AW552" s="338"/>
      <c r="AX552" s="338"/>
      <c r="AY552" s="338"/>
      <c r="AZ552" s="338"/>
      <c r="BA552" s="340"/>
      <c r="BB552" s="419"/>
      <c r="BC552" s="340"/>
      <c r="BD552" s="340"/>
      <c r="BE552" s="340"/>
      <c r="BF552" s="340"/>
      <c r="BG552" s="340"/>
      <c r="BH552" s="340"/>
      <c r="BI552" s="340"/>
      <c r="BJ552" s="340"/>
      <c r="BK552" s="340"/>
      <c r="BL552" s="340"/>
      <c r="BM552" s="340"/>
      <c r="BN552" s="340"/>
      <c r="BO552" s="340"/>
      <c r="BP552" s="340"/>
      <c r="BQ552" s="340"/>
      <c r="BR552" s="340"/>
      <c r="BS552" s="340"/>
      <c r="BT552" s="340"/>
      <c r="BU552" s="340"/>
      <c r="BV552" s="340"/>
      <c r="BW552" s="340"/>
      <c r="BX552" s="340"/>
      <c r="BY552" s="340"/>
      <c r="BZ552" s="341"/>
      <c r="CA552" s="341"/>
      <c r="CB552" s="341"/>
      <c r="CC552" s="341"/>
      <c r="CD552" s="341"/>
      <c r="CE552" s="341"/>
      <c r="CF552" s="341"/>
      <c r="CG552" s="341"/>
      <c r="CH552" s="341"/>
      <c r="CI552" s="341"/>
      <c r="CJ552" s="341"/>
      <c r="CK552" s="341"/>
      <c r="CL552" s="341"/>
      <c r="CM552" s="341"/>
      <c r="CN552" s="341"/>
      <c r="CO552" s="341"/>
      <c r="CP552" s="341"/>
      <c r="CQ552" s="341"/>
      <c r="CR552" s="341"/>
      <c r="CS552" s="341"/>
      <c r="CT552" s="341"/>
      <c r="CU552" s="341"/>
      <c r="CV552" s="341"/>
      <c r="CW552" s="341"/>
      <c r="CX552" s="341"/>
      <c r="CY552" s="341"/>
      <c r="CZ552" s="341"/>
    </row>
    <row r="553" s="345" customFormat="true" ht="25.15" customHeight="true" x14ac:dyDescent="0.2">
      <c r="C553" s="1077" t="s">
        <v>374</v>
      </c>
      <c r="D553" s="1078"/>
      <c r="E553" s="699">
        <v>2.2845290699114514E-2</v>
      </c>
      <c r="F553" s="612"/>
      <c r="G553" s="612"/>
      <c r="H553" s="1078" t="s">
        <v>331</v>
      </c>
      <c r="I553" s="1078"/>
      <c r="J553" s="700">
        <v>1.3962109728049919E-3</v>
      </c>
      <c r="K553" s="612"/>
      <c r="L553" s="612"/>
      <c r="M553" s="1078" t="s">
        <v>306</v>
      </c>
      <c r="N553" s="1078"/>
      <c r="O553" s="701">
        <v>2.1421479605345753E-2</v>
      </c>
      <c r="P553" s="612"/>
      <c r="Q553" s="612"/>
      <c r="Z553" s="338"/>
      <c r="AA553" s="338"/>
      <c r="AB553" s="338"/>
      <c r="AC553" s="338"/>
      <c r="AD553" s="338"/>
      <c r="AE553" s="338"/>
      <c r="AF553" s="338"/>
      <c r="AG553" s="338"/>
      <c r="AH553" s="338"/>
      <c r="AI553" s="338"/>
      <c r="AJ553" s="338"/>
      <c r="AK553" s="338"/>
      <c r="AL553" s="338"/>
      <c r="AM553" s="338"/>
      <c r="AN553" s="338"/>
      <c r="AO553" s="338"/>
      <c r="AP553" s="338"/>
      <c r="AQ553" s="338"/>
      <c r="AR553" s="338"/>
      <c r="AS553" s="338"/>
      <c r="AT553" s="338"/>
      <c r="AU553" s="338"/>
      <c r="AV553" s="338"/>
      <c r="AW553" s="338"/>
      <c r="AX553" s="338"/>
      <c r="AY553" s="338"/>
      <c r="AZ553" s="338"/>
      <c r="BA553" s="340"/>
      <c r="BB553" s="419"/>
      <c r="BC553" s="340"/>
      <c r="BD553" s="340"/>
      <c r="BE553" s="340"/>
      <c r="BF553" s="340"/>
      <c r="BG553" s="340"/>
      <c r="BH553" s="340"/>
      <c r="BI553" s="340"/>
      <c r="BJ553" s="340"/>
      <c r="BK553" s="340"/>
      <c r="BL553" s="340"/>
      <c r="BM553" s="340"/>
      <c r="BN553" s="340"/>
      <c r="BO553" s="340"/>
      <c r="BP553" s="340"/>
      <c r="BQ553" s="340"/>
      <c r="BR553" s="340"/>
      <c r="BS553" s="340"/>
      <c r="BT553" s="340"/>
      <c r="BU553" s="340"/>
      <c r="BV553" s="340"/>
      <c r="BW553" s="340"/>
      <c r="BX553" s="340"/>
      <c r="BY553" s="340"/>
      <c r="BZ553" s="341"/>
      <c r="CA553" s="341"/>
      <c r="CB553" s="341"/>
      <c r="CC553" s="341"/>
      <c r="CD553" s="341"/>
      <c r="CE553" s="341"/>
      <c r="CF553" s="341"/>
      <c r="CG553" s="341"/>
      <c r="CH553" s="341"/>
      <c r="CI553" s="341"/>
      <c r="CJ553" s="341"/>
      <c r="CK553" s="341"/>
      <c r="CL553" s="341"/>
      <c r="CM553" s="341"/>
      <c r="CN553" s="341"/>
      <c r="CO553" s="341"/>
      <c r="CP553" s="341"/>
      <c r="CQ553" s="341"/>
      <c r="CR553" s="341"/>
      <c r="CS553" s="341"/>
      <c r="CT553" s="341"/>
      <c r="CU553" s="341"/>
      <c r="CV553" s="341"/>
      <c r="CW553" s="341"/>
      <c r="CX553" s="341"/>
      <c r="CY553" s="341"/>
      <c r="CZ553" s="341"/>
    </row>
    <row r="554" s="345" customFormat="true" ht="25.15" customHeight="true" x14ac:dyDescent="0.2">
      <c r="C554" s="1077" t="s">
        <v>393</v>
      </c>
      <c r="D554" s="1078"/>
      <c r="E554" s="699">
        <v>1.3714529793675925E-2</v>
      </c>
      <c r="F554" s="612"/>
      <c r="G554" s="612"/>
      <c r="H554" s="1078" t="s">
        <v>284</v>
      </c>
      <c r="I554" s="1078"/>
      <c r="J554" s="700">
        <v>6.4779925882906359E-3</v>
      </c>
      <c r="K554" s="612"/>
      <c r="L554" s="612"/>
      <c r="M554" s="1078" t="s">
        <v>341</v>
      </c>
      <c r="N554" s="1078"/>
      <c r="O554" s="701">
        <v>4.1484427495282916E-2</v>
      </c>
      <c r="P554" s="612"/>
      <c r="Q554" s="612"/>
      <c r="Z554" s="338"/>
      <c r="AA554" s="338"/>
      <c r="AB554" s="338"/>
      <c r="AC554" s="338"/>
      <c r="AD554" s="338"/>
      <c r="AE554" s="338"/>
      <c r="AF554" s="338"/>
      <c r="AG554" s="338"/>
      <c r="AH554" s="338"/>
      <c r="AI554" s="338"/>
      <c r="AJ554" s="338"/>
      <c r="AK554" s="338"/>
      <c r="AL554" s="338"/>
      <c r="AM554" s="338"/>
      <c r="AN554" s="338"/>
      <c r="AO554" s="338"/>
      <c r="AP554" s="338"/>
      <c r="AQ554" s="338"/>
      <c r="AR554" s="338"/>
      <c r="AS554" s="338"/>
      <c r="AT554" s="338"/>
      <c r="AU554" s="338"/>
      <c r="AV554" s="338"/>
      <c r="AW554" s="338"/>
      <c r="AX554" s="338"/>
      <c r="AY554" s="338"/>
      <c r="AZ554" s="338"/>
      <c r="BA554" s="340"/>
      <c r="BB554" s="419"/>
      <c r="BC554" s="340"/>
      <c r="BD554" s="340"/>
      <c r="BE554" s="340"/>
      <c r="BF554" s="340"/>
      <c r="BG554" s="340"/>
      <c r="BH554" s="340"/>
      <c r="BI554" s="340"/>
      <c r="BJ554" s="340"/>
      <c r="BK554" s="340"/>
      <c r="BL554" s="340"/>
      <c r="BM554" s="340"/>
      <c r="BN554" s="340"/>
      <c r="BO554" s="340"/>
      <c r="BP554" s="340"/>
      <c r="BQ554" s="340"/>
      <c r="BR554" s="340"/>
      <c r="BS554" s="340"/>
      <c r="BT554" s="340"/>
      <c r="BU554" s="340"/>
      <c r="BV554" s="340"/>
      <c r="BW554" s="340"/>
      <c r="BX554" s="340"/>
      <c r="BY554" s="340"/>
      <c r="BZ554" s="341"/>
      <c r="CA554" s="341"/>
      <c r="CB554" s="341"/>
      <c r="CC554" s="341"/>
      <c r="CD554" s="341"/>
      <c r="CE554" s="341"/>
      <c r="CF554" s="341"/>
      <c r="CG554" s="341"/>
      <c r="CH554" s="341"/>
      <c r="CI554" s="341"/>
      <c r="CJ554" s="341"/>
      <c r="CK554" s="341"/>
      <c r="CL554" s="341"/>
      <c r="CM554" s="341"/>
      <c r="CN554" s="341"/>
      <c r="CO554" s="341"/>
      <c r="CP554" s="341"/>
      <c r="CQ554" s="341"/>
      <c r="CR554" s="341"/>
      <c r="CS554" s="341"/>
      <c r="CT554" s="341"/>
      <c r="CU554" s="341"/>
      <c r="CV554" s="341"/>
      <c r="CW554" s="341"/>
      <c r="CX554" s="341"/>
      <c r="CY554" s="341"/>
      <c r="CZ554" s="341"/>
    </row>
    <row r="555" s="345" customFormat="true" ht="25.15" customHeight="true" x14ac:dyDescent="0.2">
      <c r="C555" s="1077" t="s">
        <v>402</v>
      </c>
      <c r="D555" s="1078"/>
      <c r="E555" s="699">
        <v>-4.4693427125357711E-3</v>
      </c>
      <c r="F555" s="612"/>
      <c r="G555" s="612"/>
      <c r="H555" s="1078" t="s">
        <v>294</v>
      </c>
      <c r="I555" s="1078"/>
      <c r="J555" s="700">
        <v>6.1111976488085352E-3</v>
      </c>
      <c r="K555" s="612"/>
      <c r="L555" s="612"/>
      <c r="M555" s="1078" t="s">
        <v>346</v>
      </c>
      <c r="N555" s="1078"/>
      <c r="O555" s="701">
        <v>1.0017544317193285E-2</v>
      </c>
      <c r="P555" s="612"/>
      <c r="Q555" s="612"/>
      <c r="Z555" s="338"/>
      <c r="AA555" s="338"/>
      <c r="AB555" s="338"/>
      <c r="AC555" s="338"/>
      <c r="AD555" s="338"/>
      <c r="AE555" s="338"/>
      <c r="AF555" s="338"/>
      <c r="AG555" s="338"/>
      <c r="AH555" s="338"/>
      <c r="AI555" s="338"/>
      <c r="AJ555" s="338"/>
      <c r="AK555" s="338"/>
      <c r="AL555" s="338"/>
      <c r="AM555" s="338"/>
      <c r="AN555" s="338"/>
      <c r="AO555" s="338"/>
      <c r="AP555" s="338"/>
      <c r="AQ555" s="338"/>
      <c r="AR555" s="338"/>
      <c r="AS555" s="338"/>
      <c r="AT555" s="338"/>
      <c r="AU555" s="338"/>
      <c r="AV555" s="338"/>
      <c r="AW555" s="338"/>
      <c r="AX555" s="338"/>
      <c r="AY555" s="338"/>
      <c r="AZ555" s="338"/>
      <c r="BA555" s="340"/>
      <c r="BB555" s="419"/>
      <c r="BC555" s="340"/>
      <c r="BD555" s="340"/>
      <c r="BE555" s="340"/>
      <c r="BF555" s="340"/>
      <c r="BG555" s="340"/>
      <c r="BH555" s="340"/>
      <c r="BI555" s="340"/>
      <c r="BJ555" s="340"/>
      <c r="BK555" s="340"/>
      <c r="BL555" s="340"/>
      <c r="BM555" s="340"/>
      <c r="BN555" s="340"/>
      <c r="BO555" s="340"/>
      <c r="BP555" s="340"/>
      <c r="BQ555" s="340"/>
      <c r="BR555" s="340"/>
      <c r="BS555" s="340"/>
      <c r="BT555" s="340"/>
      <c r="BU555" s="340"/>
      <c r="BV555" s="340"/>
      <c r="BW555" s="340"/>
      <c r="BX555" s="340"/>
      <c r="BY555" s="340"/>
      <c r="BZ555" s="341"/>
      <c r="CA555" s="341"/>
      <c r="CB555" s="341"/>
      <c r="CC555" s="341"/>
      <c r="CD555" s="341"/>
      <c r="CE555" s="341"/>
      <c r="CF555" s="341"/>
      <c r="CG555" s="341"/>
      <c r="CH555" s="341"/>
      <c r="CI555" s="341"/>
      <c r="CJ555" s="341"/>
      <c r="CK555" s="341"/>
      <c r="CL555" s="341"/>
      <c r="CM555" s="341"/>
      <c r="CN555" s="341"/>
      <c r="CO555" s="341"/>
      <c r="CP555" s="341"/>
      <c r="CQ555" s="341"/>
      <c r="CR555" s="341"/>
      <c r="CS555" s="341"/>
      <c r="CT555" s="341"/>
      <c r="CU555" s="341"/>
      <c r="CV555" s="341"/>
      <c r="CW555" s="341"/>
      <c r="CX555" s="341"/>
      <c r="CY555" s="341"/>
      <c r="CZ555" s="341"/>
    </row>
    <row r="556" s="345" customFormat="true" ht="25.15" customHeight="true" x14ac:dyDescent="0.2">
      <c r="C556" s="1077" t="s">
        <v>375</v>
      </c>
      <c r="D556" s="1078"/>
      <c r="E556" s="699">
        <v>-6.8361470949748482E-2</v>
      </c>
      <c r="F556" s="612"/>
      <c r="G556" s="612"/>
      <c r="H556" s="1078" t="s">
        <v>326</v>
      </c>
      <c r="I556" s="1078"/>
      <c r="J556" s="700">
        <v>7.6455304347637653E-4</v>
      </c>
      <c r="K556" s="612"/>
      <c r="L556" s="612"/>
      <c r="M556" s="1078" t="s">
        <v>297</v>
      </c>
      <c r="N556" s="1078"/>
      <c r="O556" s="701">
        <v>1.4800141272202276E-3</v>
      </c>
      <c r="P556" s="612"/>
      <c r="Q556" s="612"/>
      <c r="Z556" s="338"/>
      <c r="AA556" s="338"/>
      <c r="AB556" s="338"/>
      <c r="AC556" s="338"/>
      <c r="AD556" s="338"/>
      <c r="AE556" s="338"/>
      <c r="AF556" s="338"/>
      <c r="AG556" s="338"/>
      <c r="AH556" s="338"/>
      <c r="AI556" s="338"/>
      <c r="AJ556" s="338"/>
      <c r="AK556" s="338"/>
      <c r="AL556" s="338"/>
      <c r="AM556" s="338"/>
      <c r="AN556" s="338"/>
      <c r="AO556" s="338"/>
      <c r="AP556" s="338"/>
      <c r="AQ556" s="338"/>
      <c r="AR556" s="338"/>
      <c r="AS556" s="338"/>
      <c r="AT556" s="338"/>
      <c r="AU556" s="338"/>
      <c r="AV556" s="338"/>
      <c r="AW556" s="338"/>
      <c r="AX556" s="338"/>
      <c r="AY556" s="338"/>
      <c r="AZ556" s="338"/>
      <c r="BA556" s="340"/>
      <c r="BB556" s="419"/>
      <c r="BC556" s="340"/>
      <c r="BD556" s="340"/>
      <c r="BE556" s="340"/>
      <c r="BF556" s="340"/>
      <c r="BG556" s="340"/>
      <c r="BH556" s="340"/>
      <c r="BI556" s="340"/>
      <c r="BJ556" s="340"/>
      <c r="BK556" s="340"/>
      <c r="BL556" s="340"/>
      <c r="BM556" s="340"/>
      <c r="BN556" s="340"/>
      <c r="BO556" s="340"/>
      <c r="BP556" s="340"/>
      <c r="BQ556" s="340"/>
      <c r="BR556" s="340"/>
      <c r="BS556" s="340"/>
      <c r="BT556" s="340"/>
      <c r="BU556" s="340"/>
      <c r="BV556" s="340"/>
      <c r="BW556" s="340"/>
      <c r="BX556" s="340"/>
      <c r="BY556" s="340"/>
      <c r="BZ556" s="341"/>
      <c r="CA556" s="341"/>
      <c r="CB556" s="341"/>
      <c r="CC556" s="341"/>
      <c r="CD556" s="341"/>
      <c r="CE556" s="341"/>
      <c r="CF556" s="341"/>
      <c r="CG556" s="341"/>
      <c r="CH556" s="341"/>
      <c r="CI556" s="341"/>
      <c r="CJ556" s="341"/>
      <c r="CK556" s="341"/>
      <c r="CL556" s="341"/>
      <c r="CM556" s="341"/>
      <c r="CN556" s="341"/>
      <c r="CO556" s="341"/>
      <c r="CP556" s="341"/>
      <c r="CQ556" s="341"/>
      <c r="CR556" s="341"/>
      <c r="CS556" s="341"/>
      <c r="CT556" s="341"/>
      <c r="CU556" s="341"/>
      <c r="CV556" s="341"/>
      <c r="CW556" s="341"/>
      <c r="CX556" s="341"/>
      <c r="CY556" s="341"/>
      <c r="CZ556" s="341"/>
    </row>
    <row r="557" s="345" customFormat="true" ht="25.15" customHeight="true" x14ac:dyDescent="0.2">
      <c r="C557" s="1077" t="s">
        <v>406</v>
      </c>
      <c r="D557" s="1078"/>
      <c r="E557" s="699">
        <v>-3.9405914989826098E-3</v>
      </c>
      <c r="F557" s="612"/>
      <c r="G557" s="612"/>
      <c r="H557" s="1078" t="s">
        <v>345</v>
      </c>
      <c r="I557" s="1078"/>
      <c r="J557" s="700">
        <v>8.0520423995685474E-4</v>
      </c>
      <c r="K557" s="612"/>
      <c r="L557" s="612"/>
      <c r="M557" s="1078" t="s">
        <v>305</v>
      </c>
      <c r="N557" s="1078"/>
      <c r="O557" s="701">
        <v>1.88612867463042E-2</v>
      </c>
      <c r="P557" s="612"/>
      <c r="Q557" s="612"/>
      <c r="Z557" s="338"/>
      <c r="AA557" s="338"/>
      <c r="AB557" s="338"/>
      <c r="AC557" s="338"/>
      <c r="AD557" s="338"/>
      <c r="AE557" s="338"/>
      <c r="AF557" s="338"/>
      <c r="AG557" s="338"/>
      <c r="AH557" s="338"/>
      <c r="AI557" s="338"/>
      <c r="AJ557" s="338"/>
      <c r="AK557" s="338"/>
      <c r="AL557" s="338"/>
      <c r="AM557" s="338"/>
      <c r="AN557" s="338"/>
      <c r="AO557" s="338"/>
      <c r="AP557" s="338"/>
      <c r="AQ557" s="338"/>
      <c r="AR557" s="338"/>
      <c r="AS557" s="338"/>
      <c r="AT557" s="338"/>
      <c r="AU557" s="338"/>
      <c r="AV557" s="338"/>
      <c r="AW557" s="338"/>
      <c r="AX557" s="338"/>
      <c r="AY557" s="338"/>
      <c r="AZ557" s="338"/>
      <c r="BA557" s="340"/>
      <c r="BB557" s="419"/>
      <c r="BC557" s="340"/>
      <c r="BD557" s="340"/>
      <c r="BE557" s="340"/>
      <c r="BF557" s="340"/>
      <c r="BG557" s="340"/>
      <c r="BH557" s="340"/>
      <c r="BI557" s="340"/>
      <c r="BJ557" s="340"/>
      <c r="BK557" s="340"/>
      <c r="BL557" s="340"/>
      <c r="BM557" s="340"/>
      <c r="BN557" s="340"/>
      <c r="BO557" s="340"/>
      <c r="BP557" s="340"/>
      <c r="BQ557" s="340"/>
      <c r="BR557" s="340"/>
      <c r="BS557" s="340"/>
      <c r="BT557" s="340"/>
      <c r="BU557" s="340"/>
      <c r="BV557" s="340"/>
      <c r="BW557" s="340"/>
      <c r="BX557" s="340"/>
      <c r="BY557" s="340"/>
      <c r="BZ557" s="341"/>
      <c r="CA557" s="341"/>
      <c r="CB557" s="341"/>
      <c r="CC557" s="341"/>
      <c r="CD557" s="341"/>
      <c r="CE557" s="341"/>
      <c r="CF557" s="341"/>
      <c r="CG557" s="341"/>
      <c r="CH557" s="341"/>
      <c r="CI557" s="341"/>
      <c r="CJ557" s="341"/>
      <c r="CK557" s="341"/>
      <c r="CL557" s="341"/>
      <c r="CM557" s="341"/>
      <c r="CN557" s="341"/>
      <c r="CO557" s="341"/>
      <c r="CP557" s="341"/>
      <c r="CQ557" s="341"/>
      <c r="CR557" s="341"/>
      <c r="CS557" s="341"/>
      <c r="CT557" s="341"/>
      <c r="CU557" s="341"/>
      <c r="CV557" s="341"/>
      <c r="CW557" s="341"/>
      <c r="CX557" s="341"/>
      <c r="CY557" s="341"/>
      <c r="CZ557" s="341"/>
    </row>
    <row r="558" s="345" customFormat="true" ht="25.15" customHeight="true" x14ac:dyDescent="0.2">
      <c r="C558" s="1077" t="s">
        <v>397</v>
      </c>
      <c r="D558" s="1078"/>
      <c r="E558" s="699">
        <v>-9.6226984165820421E-3</v>
      </c>
      <c r="F558" s="612"/>
      <c r="G558" s="612"/>
      <c r="H558" s="1078" t="s">
        <v>299</v>
      </c>
      <c r="I558" s="1078"/>
      <c r="J558" s="700">
        <v>1.9891103188662204E-3</v>
      </c>
      <c r="K558" s="612"/>
      <c r="L558" s="612"/>
      <c r="M558" s="1078" t="s">
        <v>317</v>
      </c>
      <c r="N558" s="1078"/>
      <c r="O558" s="701">
        <v>7.080356941946744E-3</v>
      </c>
      <c r="P558" s="612"/>
      <c r="Q558" s="612"/>
      <c r="Z558" s="338"/>
      <c r="AA558" s="338"/>
      <c r="AB558" s="338"/>
      <c r="AC558" s="338"/>
      <c r="AD558" s="338"/>
      <c r="AE558" s="338"/>
      <c r="AF558" s="338"/>
      <c r="AG558" s="338"/>
      <c r="AH558" s="338"/>
      <c r="AI558" s="338"/>
      <c r="AJ558" s="338"/>
      <c r="AK558" s="338"/>
      <c r="AL558" s="338"/>
      <c r="AM558" s="338"/>
      <c r="AN558" s="338"/>
      <c r="AO558" s="338"/>
      <c r="AP558" s="338"/>
      <c r="AQ558" s="338"/>
      <c r="AR558" s="338"/>
      <c r="AS558" s="338"/>
      <c r="AT558" s="338"/>
      <c r="AU558" s="338"/>
      <c r="AV558" s="338"/>
      <c r="AW558" s="338"/>
      <c r="AX558" s="338"/>
      <c r="AY558" s="338"/>
      <c r="AZ558" s="338"/>
      <c r="BA558" s="340"/>
      <c r="BB558" s="419"/>
      <c r="BC558" s="340"/>
      <c r="BD558" s="340"/>
      <c r="BE558" s="340"/>
      <c r="BF558" s="340"/>
      <c r="BG558" s="340"/>
      <c r="BH558" s="340"/>
      <c r="BI558" s="340"/>
      <c r="BJ558" s="340"/>
      <c r="BK558" s="340"/>
      <c r="BL558" s="340"/>
      <c r="BM558" s="340"/>
      <c r="BN558" s="340"/>
      <c r="BO558" s="340"/>
      <c r="BP558" s="340"/>
      <c r="BQ558" s="340"/>
      <c r="BR558" s="340"/>
      <c r="BS558" s="340"/>
      <c r="BT558" s="340"/>
      <c r="BU558" s="340"/>
      <c r="BV558" s="340"/>
      <c r="BW558" s="340"/>
      <c r="BX558" s="340"/>
      <c r="BY558" s="340"/>
      <c r="BZ558" s="341"/>
      <c r="CA558" s="341"/>
      <c r="CB558" s="341"/>
      <c r="CC558" s="341"/>
      <c r="CD558" s="341"/>
      <c r="CE558" s="341"/>
      <c r="CF558" s="341"/>
      <c r="CG558" s="341"/>
      <c r="CH558" s="341"/>
      <c r="CI558" s="341"/>
      <c r="CJ558" s="341"/>
      <c r="CK558" s="341"/>
      <c r="CL558" s="341"/>
      <c r="CM558" s="341"/>
      <c r="CN558" s="341"/>
      <c r="CO558" s="341"/>
      <c r="CP558" s="341"/>
      <c r="CQ558" s="341"/>
      <c r="CR558" s="341"/>
      <c r="CS558" s="341"/>
      <c r="CT558" s="341"/>
      <c r="CU558" s="341"/>
      <c r="CV558" s="341"/>
      <c r="CW558" s="341"/>
      <c r="CX558" s="341"/>
      <c r="CY558" s="341"/>
      <c r="CZ558" s="341"/>
    </row>
    <row r="559" s="345" customFormat="true" ht="25.15" customHeight="true" x14ac:dyDescent="0.2">
      <c r="C559" s="1077" t="s">
        <v>404</v>
      </c>
      <c r="D559" s="1078"/>
      <c r="E559" s="699">
        <v>-4.1872671684359906E-3</v>
      </c>
      <c r="F559" s="612"/>
      <c r="G559" s="612"/>
      <c r="H559" s="1078" t="s">
        <v>306</v>
      </c>
      <c r="I559" s="1078"/>
      <c r="J559" s="700">
        <v>2.3485449080697294E-3</v>
      </c>
      <c r="K559" s="612"/>
      <c r="L559" s="612"/>
      <c r="M559" s="1078" t="s">
        <v>332</v>
      </c>
      <c r="N559" s="1078"/>
      <c r="O559" s="701">
        <v>5.0120798069371152E-3</v>
      </c>
      <c r="P559" s="612"/>
      <c r="Q559" s="612"/>
      <c r="Z559" s="338"/>
      <c r="AA559" s="338"/>
      <c r="AB559" s="338"/>
      <c r="AC559" s="338"/>
      <c r="AD559" s="338"/>
      <c r="AE559" s="338"/>
      <c r="AF559" s="338"/>
      <c r="AG559" s="338"/>
      <c r="AH559" s="338"/>
      <c r="AI559" s="338"/>
      <c r="AJ559" s="338"/>
      <c r="AK559" s="338"/>
      <c r="AL559" s="338"/>
      <c r="AM559" s="338"/>
      <c r="AN559" s="338"/>
      <c r="AO559" s="338"/>
      <c r="AP559" s="338"/>
      <c r="AQ559" s="338"/>
      <c r="AR559" s="338"/>
      <c r="AS559" s="338"/>
      <c r="AT559" s="338"/>
      <c r="AU559" s="338"/>
      <c r="AV559" s="338"/>
      <c r="AW559" s="338"/>
      <c r="AX559" s="338"/>
      <c r="AY559" s="338"/>
      <c r="AZ559" s="338"/>
      <c r="BA559" s="340"/>
      <c r="BB559" s="419"/>
      <c r="BC559" s="340"/>
      <c r="BD559" s="340"/>
      <c r="BE559" s="340"/>
      <c r="BF559" s="340"/>
      <c r="BG559" s="340"/>
      <c r="BH559" s="340"/>
      <c r="BI559" s="340"/>
      <c r="BJ559" s="340"/>
      <c r="BK559" s="340"/>
      <c r="BL559" s="340"/>
      <c r="BM559" s="340"/>
      <c r="BN559" s="340"/>
      <c r="BO559" s="340"/>
      <c r="BP559" s="340"/>
      <c r="BQ559" s="340"/>
      <c r="BR559" s="340"/>
      <c r="BS559" s="340"/>
      <c r="BT559" s="340"/>
      <c r="BU559" s="340"/>
      <c r="BV559" s="340"/>
      <c r="BW559" s="340"/>
      <c r="BX559" s="340"/>
      <c r="BY559" s="340"/>
      <c r="BZ559" s="341"/>
      <c r="CA559" s="341"/>
      <c r="CB559" s="341"/>
      <c r="CC559" s="341"/>
      <c r="CD559" s="341"/>
      <c r="CE559" s="341"/>
      <c r="CF559" s="341"/>
      <c r="CG559" s="341"/>
      <c r="CH559" s="341"/>
      <c r="CI559" s="341"/>
      <c r="CJ559" s="341"/>
      <c r="CK559" s="341"/>
      <c r="CL559" s="341"/>
      <c r="CM559" s="341"/>
      <c r="CN559" s="341"/>
      <c r="CO559" s="341"/>
      <c r="CP559" s="341"/>
      <c r="CQ559" s="341"/>
      <c r="CR559" s="341"/>
      <c r="CS559" s="341"/>
      <c r="CT559" s="341"/>
      <c r="CU559" s="341"/>
      <c r="CV559" s="341"/>
      <c r="CW559" s="341"/>
      <c r="CX559" s="341"/>
      <c r="CY559" s="341"/>
      <c r="CZ559" s="341"/>
    </row>
    <row r="560" s="345" customFormat="true" ht="25.15" customHeight="true" x14ac:dyDescent="0.2">
      <c r="C560" s="1077" t="s">
        <v>409</v>
      </c>
      <c r="D560" s="1078"/>
      <c r="E560" s="699">
        <v>1.9524639308653297E-3</v>
      </c>
      <c r="F560" s="612"/>
      <c r="G560" s="612"/>
      <c r="H560" s="1078" t="s">
        <v>341</v>
      </c>
      <c r="I560" s="1078"/>
      <c r="J560" s="700">
        <v>3.9435341414482173E-6</v>
      </c>
      <c r="K560" s="612"/>
      <c r="L560" s="612"/>
      <c r="M560" s="1078" t="s">
        <v>398</v>
      </c>
      <c r="N560" s="1078"/>
      <c r="O560" s="701">
        <v>2.9001855642620482E-4</v>
      </c>
      <c r="P560" s="612"/>
      <c r="Q560" s="612"/>
      <c r="Z560" s="338"/>
      <c r="AA560" s="338"/>
      <c r="AB560" s="338"/>
      <c r="AC560" s="338"/>
      <c r="AD560" s="338"/>
      <c r="AE560" s="338"/>
      <c r="AF560" s="338"/>
      <c r="AG560" s="338"/>
      <c r="AH560" s="338"/>
      <c r="AI560" s="338"/>
      <c r="AJ560" s="338"/>
      <c r="AK560" s="338"/>
      <c r="AL560" s="338"/>
      <c r="AM560" s="338"/>
      <c r="AN560" s="338"/>
      <c r="AO560" s="338"/>
      <c r="AP560" s="338"/>
      <c r="AQ560" s="338"/>
      <c r="AR560" s="338"/>
      <c r="AS560" s="338"/>
      <c r="AT560" s="338"/>
      <c r="AU560" s="338"/>
      <c r="AV560" s="338"/>
      <c r="AW560" s="338"/>
      <c r="AX560" s="338"/>
      <c r="AY560" s="338"/>
      <c r="AZ560" s="338"/>
      <c r="BA560" s="340"/>
      <c r="BB560" s="419"/>
      <c r="BC560" s="340"/>
      <c r="BD560" s="340"/>
      <c r="BE560" s="340"/>
      <c r="BF560" s="340"/>
      <c r="BG560" s="340"/>
      <c r="BH560" s="340"/>
      <c r="BI560" s="340"/>
      <c r="BJ560" s="340"/>
      <c r="BK560" s="340"/>
      <c r="BL560" s="340"/>
      <c r="BM560" s="340"/>
      <c r="BN560" s="340"/>
      <c r="BO560" s="340"/>
      <c r="BP560" s="340"/>
      <c r="BQ560" s="340"/>
      <c r="BR560" s="340"/>
      <c r="BS560" s="340"/>
      <c r="BT560" s="340"/>
      <c r="BU560" s="340"/>
      <c r="BV560" s="340"/>
      <c r="BW560" s="340"/>
      <c r="BX560" s="340"/>
      <c r="BY560" s="340"/>
      <c r="BZ560" s="341"/>
      <c r="CA560" s="341"/>
      <c r="CB560" s="341"/>
      <c r="CC560" s="341"/>
      <c r="CD560" s="341"/>
      <c r="CE560" s="341"/>
      <c r="CF560" s="341"/>
      <c r="CG560" s="341"/>
      <c r="CH560" s="341"/>
      <c r="CI560" s="341"/>
      <c r="CJ560" s="341"/>
      <c r="CK560" s="341"/>
      <c r="CL560" s="341"/>
      <c r="CM560" s="341"/>
      <c r="CN560" s="341"/>
      <c r="CO560" s="341"/>
      <c r="CP560" s="341"/>
      <c r="CQ560" s="341"/>
      <c r="CR560" s="341"/>
      <c r="CS560" s="341"/>
      <c r="CT560" s="341"/>
      <c r="CU560" s="341"/>
      <c r="CV560" s="341"/>
      <c r="CW560" s="341"/>
      <c r="CX560" s="341"/>
      <c r="CY560" s="341"/>
      <c r="CZ560" s="341"/>
    </row>
    <row r="561" s="345" customFormat="true" ht="25.15" customHeight="true" x14ac:dyDescent="0.2">
      <c r="C561" s="1077" t="s">
        <v>407</v>
      </c>
      <c r="D561" s="1078"/>
      <c r="E561" s="699">
        <v>2.5449033790024798E-3</v>
      </c>
      <c r="F561" s="612"/>
      <c r="G561" s="612"/>
      <c r="H561" s="1078" t="s">
        <v>346</v>
      </c>
      <c r="I561" s="1078"/>
      <c r="J561" s="700">
        <v>5.3439552519880416E-4</v>
      </c>
      <c r="K561" s="612"/>
      <c r="L561" s="612"/>
      <c r="M561" s="1078" t="s">
        <v>419</v>
      </c>
      <c r="N561" s="1078"/>
      <c r="O561" s="701">
        <v>3.0985789959719814E-4</v>
      </c>
      <c r="P561" s="612"/>
      <c r="Q561" s="612"/>
      <c r="Z561" s="338"/>
      <c r="AA561" s="338"/>
      <c r="AB561" s="338"/>
      <c r="AC561" s="338"/>
      <c r="AD561" s="338"/>
      <c r="AE561" s="338"/>
      <c r="AF561" s="338"/>
      <c r="AG561" s="338"/>
      <c r="AH561" s="338"/>
      <c r="AI561" s="338"/>
      <c r="AJ561" s="338"/>
      <c r="AK561" s="338"/>
      <c r="AL561" s="338"/>
      <c r="AM561" s="338"/>
      <c r="AN561" s="338"/>
      <c r="AO561" s="338"/>
      <c r="AP561" s="338"/>
      <c r="AQ561" s="338"/>
      <c r="AR561" s="338"/>
      <c r="AS561" s="338"/>
      <c r="AT561" s="338"/>
      <c r="AU561" s="338"/>
      <c r="AV561" s="338"/>
      <c r="AW561" s="338"/>
      <c r="AX561" s="338"/>
      <c r="AY561" s="338"/>
      <c r="AZ561" s="338"/>
      <c r="BA561" s="340"/>
      <c r="BB561" s="419"/>
      <c r="BC561" s="340"/>
      <c r="BD561" s="340"/>
      <c r="BE561" s="340"/>
      <c r="BF561" s="340"/>
      <c r="BG561" s="340"/>
      <c r="BH561" s="340"/>
      <c r="BI561" s="340"/>
      <c r="BJ561" s="340"/>
      <c r="BK561" s="340"/>
      <c r="BL561" s="340"/>
      <c r="BM561" s="340"/>
      <c r="BN561" s="340"/>
      <c r="BO561" s="340"/>
      <c r="BP561" s="340"/>
      <c r="BQ561" s="340"/>
      <c r="BR561" s="340"/>
      <c r="BS561" s="340"/>
      <c r="BT561" s="340"/>
      <c r="BU561" s="340"/>
      <c r="BV561" s="340"/>
      <c r="BW561" s="340"/>
      <c r="BX561" s="340"/>
      <c r="BY561" s="340"/>
      <c r="BZ561" s="341"/>
      <c r="CA561" s="341"/>
      <c r="CB561" s="341"/>
      <c r="CC561" s="341"/>
      <c r="CD561" s="341"/>
      <c r="CE561" s="341"/>
      <c r="CF561" s="341"/>
      <c r="CG561" s="341"/>
      <c r="CH561" s="341"/>
      <c r="CI561" s="341"/>
      <c r="CJ561" s="341"/>
      <c r="CK561" s="341"/>
      <c r="CL561" s="341"/>
      <c r="CM561" s="341"/>
      <c r="CN561" s="341"/>
      <c r="CO561" s="341"/>
      <c r="CP561" s="341"/>
      <c r="CQ561" s="341"/>
      <c r="CR561" s="341"/>
      <c r="CS561" s="341"/>
      <c r="CT561" s="341"/>
      <c r="CU561" s="341"/>
      <c r="CV561" s="341"/>
      <c r="CW561" s="341"/>
      <c r="CX561" s="341"/>
      <c r="CY561" s="341"/>
      <c r="CZ561" s="341"/>
    </row>
    <row r="562" s="345" customFormat="true" ht="25.15" customHeight="true" x14ac:dyDescent="0.2">
      <c r="C562" s="1077" t="s">
        <v>418</v>
      </c>
      <c r="D562" s="1078"/>
      <c r="E562" s="699">
        <v>-3.4493518334644723E-4</v>
      </c>
      <c r="F562" s="612"/>
      <c r="G562" s="612"/>
      <c r="H562" s="1078" t="s">
        <v>297</v>
      </c>
      <c r="I562" s="1078"/>
      <c r="J562" s="700">
        <v>2.6605588586358704E-2</v>
      </c>
      <c r="K562" s="612"/>
      <c r="L562" s="612"/>
      <c r="M562" s="1078" t="s">
        <v>423</v>
      </c>
      <c r="N562" s="1078"/>
      <c r="O562" s="701">
        <v>3.810345223526958E-4</v>
      </c>
      <c r="P562" s="612"/>
      <c r="Q562" s="612"/>
      <c r="Z562" s="338"/>
      <c r="AA562" s="338"/>
      <c r="AB562" s="338"/>
      <c r="AC562" s="338"/>
      <c r="AD562" s="338"/>
      <c r="AE562" s="338"/>
      <c r="AF562" s="338"/>
      <c r="AG562" s="338"/>
      <c r="AH562" s="338"/>
      <c r="AI562" s="338"/>
      <c r="AJ562" s="338"/>
      <c r="AK562" s="338"/>
      <c r="AL562" s="338"/>
      <c r="AM562" s="338"/>
      <c r="AN562" s="338"/>
      <c r="AO562" s="338"/>
      <c r="AP562" s="338"/>
      <c r="AQ562" s="338"/>
      <c r="AR562" s="338"/>
      <c r="AS562" s="338"/>
      <c r="AT562" s="338"/>
      <c r="AU562" s="338"/>
      <c r="AV562" s="338"/>
      <c r="AW562" s="338"/>
      <c r="AX562" s="338"/>
      <c r="AY562" s="338"/>
      <c r="AZ562" s="338"/>
      <c r="BA562" s="340"/>
      <c r="BB562" s="419"/>
      <c r="BC562" s="340"/>
      <c r="BD562" s="340"/>
      <c r="BE562" s="340"/>
      <c r="BF562" s="340"/>
      <c r="BG562" s="340"/>
      <c r="BH562" s="340"/>
      <c r="BI562" s="340"/>
      <c r="BJ562" s="340"/>
      <c r="BK562" s="340"/>
      <c r="BL562" s="340"/>
      <c r="BM562" s="340"/>
      <c r="BN562" s="340"/>
      <c r="BO562" s="340"/>
      <c r="BP562" s="340"/>
      <c r="BQ562" s="340"/>
      <c r="BR562" s="340"/>
      <c r="BS562" s="340"/>
      <c r="BT562" s="340"/>
      <c r="BU562" s="340"/>
      <c r="BV562" s="340"/>
      <c r="BW562" s="340"/>
      <c r="BX562" s="340"/>
      <c r="BY562" s="340"/>
      <c r="BZ562" s="341"/>
      <c r="CA562" s="341"/>
      <c r="CB562" s="341"/>
      <c r="CC562" s="341"/>
      <c r="CD562" s="341"/>
      <c r="CE562" s="341"/>
      <c r="CF562" s="341"/>
      <c r="CG562" s="341"/>
      <c r="CH562" s="341"/>
      <c r="CI562" s="341"/>
      <c r="CJ562" s="341"/>
      <c r="CK562" s="341"/>
      <c r="CL562" s="341"/>
      <c r="CM562" s="341"/>
      <c r="CN562" s="341"/>
      <c r="CO562" s="341"/>
      <c r="CP562" s="341"/>
      <c r="CQ562" s="341"/>
      <c r="CR562" s="341"/>
      <c r="CS562" s="341"/>
      <c r="CT562" s="341"/>
      <c r="CU562" s="341"/>
      <c r="CV562" s="341"/>
      <c r="CW562" s="341"/>
      <c r="CX562" s="341"/>
      <c r="CY562" s="341"/>
      <c r="CZ562" s="341"/>
    </row>
    <row r="563" s="345" customFormat="true" ht="25.15" customHeight="true" x14ac:dyDescent="0.2">
      <c r="C563" s="1077" t="s">
        <v>400</v>
      </c>
      <c r="D563" s="1078"/>
      <c r="E563" s="699">
        <v>4.8565387115763643E-3</v>
      </c>
      <c r="F563" s="612"/>
      <c r="G563" s="612"/>
      <c r="H563" s="1078" t="s">
        <v>305</v>
      </c>
      <c r="I563" s="1078"/>
      <c r="J563" s="700">
        <v>1.9950966356531308E-2</v>
      </c>
      <c r="K563" s="612"/>
      <c r="L563" s="612"/>
      <c r="M563" s="1078" t="s">
        <v>401</v>
      </c>
      <c r="N563" s="1078"/>
      <c r="O563" s="703">
        <v>8.4357618929178815E-5</v>
      </c>
      <c r="P563" s="612"/>
      <c r="Q563" s="612"/>
      <c r="Z563" s="338"/>
      <c r="AA563" s="338"/>
      <c r="AB563" s="338"/>
      <c r="AC563" s="338"/>
      <c r="AD563" s="338"/>
      <c r="AE563" s="338"/>
      <c r="AF563" s="338"/>
      <c r="AG563" s="338"/>
      <c r="AH563" s="338"/>
      <c r="AI563" s="338"/>
      <c r="AJ563" s="338"/>
      <c r="AK563" s="338"/>
      <c r="AL563" s="338"/>
      <c r="AM563" s="338"/>
      <c r="AN563" s="338"/>
      <c r="AO563" s="338"/>
      <c r="AP563" s="338"/>
      <c r="AQ563" s="338"/>
      <c r="AR563" s="338"/>
      <c r="AS563" s="338"/>
      <c r="AT563" s="338"/>
      <c r="AU563" s="338"/>
      <c r="AV563" s="338"/>
      <c r="AW563" s="338"/>
      <c r="AX563" s="338"/>
      <c r="AY563" s="338"/>
      <c r="AZ563" s="338"/>
      <c r="BA563" s="340"/>
      <c r="BB563" s="419"/>
      <c r="BC563" s="340"/>
      <c r="BD563" s="340"/>
      <c r="BE563" s="340"/>
      <c r="BF563" s="340"/>
      <c r="BG563" s="340"/>
      <c r="BH563" s="340"/>
      <c r="BI563" s="340"/>
      <c r="BJ563" s="340"/>
      <c r="BK563" s="340"/>
      <c r="BL563" s="340"/>
      <c r="BM563" s="340"/>
      <c r="BN563" s="340"/>
      <c r="BO563" s="340"/>
      <c r="BP563" s="340"/>
      <c r="BQ563" s="340"/>
      <c r="BR563" s="340"/>
      <c r="BS563" s="340"/>
      <c r="BT563" s="340"/>
      <c r="BU563" s="340"/>
      <c r="BV563" s="340"/>
      <c r="BW563" s="340"/>
      <c r="BX563" s="340"/>
      <c r="BY563" s="340"/>
      <c r="BZ563" s="341"/>
      <c r="CA563" s="341"/>
      <c r="CB563" s="341"/>
      <c r="CC563" s="341"/>
      <c r="CD563" s="341"/>
      <c r="CE563" s="341"/>
      <c r="CF563" s="341"/>
      <c r="CG563" s="341"/>
      <c r="CH563" s="341"/>
      <c r="CI563" s="341"/>
      <c r="CJ563" s="341"/>
      <c r="CK563" s="341"/>
      <c r="CL563" s="341"/>
      <c r="CM563" s="341"/>
      <c r="CN563" s="341"/>
      <c r="CO563" s="341"/>
      <c r="CP563" s="341"/>
      <c r="CQ563" s="341"/>
      <c r="CR563" s="341"/>
      <c r="CS563" s="341"/>
      <c r="CT563" s="341"/>
      <c r="CU563" s="341"/>
      <c r="CV563" s="341"/>
      <c r="CW563" s="341"/>
      <c r="CX563" s="341"/>
      <c r="CY563" s="341"/>
      <c r="CZ563" s="341"/>
    </row>
    <row r="564" s="345" customFormat="true" ht="25.15" customHeight="true" x14ac:dyDescent="0.2">
      <c r="C564" s="1077" t="s">
        <v>383</v>
      </c>
      <c r="D564" s="1078"/>
      <c r="E564" s="699">
        <v>3.186824006748306E-2</v>
      </c>
      <c r="F564" s="612"/>
      <c r="G564" s="612"/>
      <c r="H564" s="1078" t="s">
        <v>317</v>
      </c>
      <c r="I564" s="1078"/>
      <c r="J564" s="700">
        <v>4.6473601921599638E-3</v>
      </c>
      <c r="K564" s="612"/>
      <c r="L564" s="612"/>
      <c r="M564" s="1078"/>
      <c r="N564" s="1078"/>
      <c r="O564" s="612"/>
      <c r="P564" s="612"/>
      <c r="Q564" s="612"/>
      <c r="Z564" s="338"/>
      <c r="AA564" s="338"/>
      <c r="AB564" s="338"/>
      <c r="AC564" s="338"/>
      <c r="AD564" s="338"/>
      <c r="AE564" s="338"/>
      <c r="AF564" s="338"/>
      <c r="AG564" s="338"/>
      <c r="AH564" s="338"/>
      <c r="AI564" s="338"/>
      <c r="AJ564" s="338"/>
      <c r="AK564" s="338"/>
      <c r="AL564" s="338"/>
      <c r="AM564" s="338"/>
      <c r="AN564" s="338"/>
      <c r="AO564" s="338"/>
      <c r="AP564" s="338"/>
      <c r="AQ564" s="338"/>
      <c r="AR564" s="338"/>
      <c r="AS564" s="338"/>
      <c r="AT564" s="338"/>
      <c r="AU564" s="338"/>
      <c r="AV564" s="338"/>
      <c r="AW564" s="338"/>
      <c r="AX564" s="338"/>
      <c r="AY564" s="338"/>
      <c r="AZ564" s="338"/>
      <c r="BA564" s="340"/>
      <c r="BB564" s="419"/>
      <c r="BC564" s="340"/>
      <c r="BD564" s="340"/>
      <c r="BE564" s="340"/>
      <c r="BF564" s="340"/>
      <c r="BG564" s="340"/>
      <c r="BH564" s="340"/>
      <c r="BI564" s="340"/>
      <c r="BJ564" s="340"/>
      <c r="BK564" s="340"/>
      <c r="BL564" s="340"/>
      <c r="BM564" s="340"/>
      <c r="BN564" s="340"/>
      <c r="BO564" s="340"/>
      <c r="BP564" s="340"/>
      <c r="BQ564" s="340"/>
      <c r="BR564" s="340"/>
      <c r="BS564" s="340"/>
      <c r="BT564" s="340"/>
      <c r="BU564" s="340"/>
      <c r="BV564" s="340"/>
      <c r="BW564" s="340"/>
      <c r="BX564" s="340"/>
      <c r="BY564" s="340"/>
      <c r="BZ564" s="341"/>
      <c r="CA564" s="341"/>
      <c r="CB564" s="341"/>
      <c r="CC564" s="341"/>
      <c r="CD564" s="341"/>
      <c r="CE564" s="341"/>
      <c r="CF564" s="341"/>
      <c r="CG564" s="341"/>
      <c r="CH564" s="341"/>
      <c r="CI564" s="341"/>
      <c r="CJ564" s="341"/>
      <c r="CK564" s="341"/>
      <c r="CL564" s="341"/>
      <c r="CM564" s="341"/>
      <c r="CN564" s="341"/>
      <c r="CO564" s="341"/>
      <c r="CP564" s="341"/>
      <c r="CQ564" s="341"/>
      <c r="CR564" s="341"/>
      <c r="CS564" s="341"/>
      <c r="CT564" s="341"/>
      <c r="CU564" s="341"/>
      <c r="CV564" s="341"/>
      <c r="CW564" s="341"/>
      <c r="CX564" s="341"/>
      <c r="CY564" s="341"/>
      <c r="CZ564" s="341"/>
    </row>
    <row r="565" s="345" customFormat="true" ht="25.15" customHeight="true" x14ac:dyDescent="0.2">
      <c r="C565" s="1077" t="s">
        <v>399</v>
      </c>
      <c r="D565" s="1078"/>
      <c r="E565" s="699">
        <v>6.0112981732026354E-3</v>
      </c>
      <c r="F565" s="612"/>
      <c r="G565" s="612"/>
      <c r="H565" s="1078" t="s">
        <v>332</v>
      </c>
      <c r="I565" s="1078"/>
      <c r="J565" s="700">
        <v>1.1069749306396569E-4</v>
      </c>
      <c r="K565" s="612"/>
      <c r="L565" s="612"/>
      <c r="M565" s="1078"/>
      <c r="N565" s="1078"/>
      <c r="O565" s="612"/>
      <c r="P565" s="612"/>
      <c r="Q565" s="612"/>
      <c r="Z565" s="338"/>
      <c r="AA565" s="338"/>
      <c r="AB565" s="338"/>
      <c r="AC565" s="338"/>
      <c r="AD565" s="338"/>
      <c r="AE565" s="338"/>
      <c r="AF565" s="338"/>
      <c r="AG565" s="338"/>
      <c r="AH565" s="338"/>
      <c r="AI565" s="338"/>
      <c r="AJ565" s="338"/>
      <c r="AK565" s="338"/>
      <c r="AL565" s="338"/>
      <c r="AM565" s="338"/>
      <c r="AN565" s="338"/>
      <c r="AO565" s="338"/>
      <c r="AP565" s="338"/>
      <c r="AQ565" s="338"/>
      <c r="AR565" s="338"/>
      <c r="AS565" s="338"/>
      <c r="AT565" s="338"/>
      <c r="AU565" s="338"/>
      <c r="AV565" s="338"/>
      <c r="AW565" s="338"/>
      <c r="AX565" s="338"/>
      <c r="AY565" s="338"/>
      <c r="AZ565" s="338"/>
      <c r="BA565" s="340"/>
      <c r="BB565" s="419"/>
      <c r="BC565" s="340"/>
      <c r="BD565" s="340"/>
      <c r="BE565" s="340"/>
      <c r="BF565" s="340"/>
      <c r="BG565" s="340"/>
      <c r="BH565" s="340"/>
      <c r="BI565" s="340"/>
      <c r="BJ565" s="340"/>
      <c r="BK565" s="340"/>
      <c r="BL565" s="340"/>
      <c r="BM565" s="340"/>
      <c r="BN565" s="340"/>
      <c r="BO565" s="340"/>
      <c r="BP565" s="340"/>
      <c r="BQ565" s="340"/>
      <c r="BR565" s="340"/>
      <c r="BS565" s="340"/>
      <c r="BT565" s="340"/>
      <c r="BU565" s="340"/>
      <c r="BV565" s="340"/>
      <c r="BW565" s="340"/>
      <c r="BX565" s="340"/>
      <c r="BY565" s="340"/>
      <c r="BZ565" s="341"/>
      <c r="CA565" s="341"/>
      <c r="CB565" s="341"/>
      <c r="CC565" s="341"/>
      <c r="CD565" s="341"/>
      <c r="CE565" s="341"/>
      <c r="CF565" s="341"/>
      <c r="CG565" s="341"/>
      <c r="CH565" s="341"/>
      <c r="CI565" s="341"/>
      <c r="CJ565" s="341"/>
      <c r="CK565" s="341"/>
      <c r="CL565" s="341"/>
      <c r="CM565" s="341"/>
      <c r="CN565" s="341"/>
      <c r="CO565" s="341"/>
      <c r="CP565" s="341"/>
      <c r="CQ565" s="341"/>
      <c r="CR565" s="341"/>
      <c r="CS565" s="341"/>
      <c r="CT565" s="341"/>
      <c r="CU565" s="341"/>
      <c r="CV565" s="341"/>
      <c r="CW565" s="341"/>
      <c r="CX565" s="341"/>
      <c r="CY565" s="341"/>
      <c r="CZ565" s="341"/>
    </row>
    <row r="566" s="345" customFormat="true" ht="25.15" customHeight="true" x14ac:dyDescent="0.2">
      <c r="C566" s="1077" t="s">
        <v>379</v>
      </c>
      <c r="D566" s="1078"/>
      <c r="E566" s="699">
        <v>5.3239716622217798E-2</v>
      </c>
      <c r="F566" s="612"/>
      <c r="G566" s="612"/>
      <c r="H566" s="1078" t="s">
        <v>398</v>
      </c>
      <c r="I566" s="1078"/>
      <c r="J566" s="700">
        <v>6.8362502307422251E-3</v>
      </c>
      <c r="K566" s="612"/>
      <c r="L566" s="612"/>
      <c r="M566" s="1078" t="s">
        <v>234</v>
      </c>
      <c r="N566" s="1078"/>
      <c r="O566" s="1078"/>
      <c r="P566" s="1078"/>
      <c r="Q566" s="1078"/>
      <c r="Z566" s="338"/>
      <c r="AA566" s="338"/>
      <c r="AB566" s="338"/>
      <c r="AC566" s="338"/>
      <c r="AD566" s="338"/>
      <c r="AE566" s="338"/>
      <c r="AF566" s="338"/>
      <c r="AG566" s="338"/>
      <c r="AH566" s="338"/>
      <c r="AI566" s="338"/>
      <c r="AJ566" s="338"/>
      <c r="AK566" s="338"/>
      <c r="AL566" s="338"/>
      <c r="AM566" s="338"/>
      <c r="AN566" s="338"/>
      <c r="AO566" s="338"/>
      <c r="AP566" s="338"/>
      <c r="AQ566" s="338"/>
      <c r="AR566" s="338"/>
      <c r="AS566" s="338"/>
      <c r="AT566" s="338"/>
      <c r="AU566" s="338"/>
      <c r="AV566" s="338"/>
      <c r="AW566" s="338"/>
      <c r="AX566" s="338"/>
      <c r="AY566" s="338"/>
      <c r="AZ566" s="338"/>
      <c r="BA566" s="340"/>
      <c r="BB566" s="419"/>
      <c r="BC566" s="340"/>
      <c r="BD566" s="340"/>
      <c r="BE566" s="340"/>
      <c r="BF566" s="340"/>
      <c r="BG566" s="340"/>
      <c r="BH566" s="340"/>
      <c r="BI566" s="340"/>
      <c r="BJ566" s="340"/>
      <c r="BK566" s="340"/>
      <c r="BL566" s="340"/>
      <c r="BM566" s="340"/>
      <c r="BN566" s="340"/>
      <c r="BO566" s="340"/>
      <c r="BP566" s="340"/>
      <c r="BQ566" s="340"/>
      <c r="BR566" s="340"/>
      <c r="BS566" s="340"/>
      <c r="BT566" s="340"/>
      <c r="BU566" s="340"/>
      <c r="BV566" s="340"/>
      <c r="BW566" s="340"/>
      <c r="BX566" s="340"/>
      <c r="BY566" s="340"/>
      <c r="BZ566" s="341"/>
      <c r="CA566" s="341"/>
      <c r="CB566" s="341"/>
      <c r="CC566" s="341"/>
      <c r="CD566" s="341"/>
      <c r="CE566" s="341"/>
      <c r="CF566" s="341"/>
      <c r="CG566" s="341"/>
      <c r="CH566" s="341"/>
      <c r="CI566" s="341"/>
      <c r="CJ566" s="341"/>
      <c r="CK566" s="341"/>
      <c r="CL566" s="341"/>
      <c r="CM566" s="341"/>
      <c r="CN566" s="341"/>
      <c r="CO566" s="341"/>
      <c r="CP566" s="341"/>
      <c r="CQ566" s="341"/>
      <c r="CR566" s="341"/>
      <c r="CS566" s="341"/>
      <c r="CT566" s="341"/>
      <c r="CU566" s="341"/>
      <c r="CV566" s="341"/>
      <c r="CW566" s="341"/>
      <c r="CX566" s="341"/>
      <c r="CY566" s="341"/>
      <c r="CZ566" s="341"/>
    </row>
    <row r="567" s="345" customFormat="true" ht="25.15" customHeight="true" x14ac:dyDescent="0.2">
      <c r="C567" s="1077" t="s">
        <v>384</v>
      </c>
      <c r="D567" s="1078"/>
      <c r="E567" s="699">
        <v>-3.3869238859104617E-2</v>
      </c>
      <c r="F567" s="612"/>
      <c r="G567" s="612"/>
      <c r="H567" s="1078" t="s">
        <v>419</v>
      </c>
      <c r="I567" s="1078"/>
      <c r="J567" s="700">
        <v>6.4970244260350207E-4</v>
      </c>
      <c r="K567" s="612"/>
      <c r="L567" s="612"/>
      <c r="M567" s="1078" t="s">
        <v>207</v>
      </c>
      <c r="N567" s="1078"/>
      <c r="O567" s="1080" t="s">
        <v>235</v>
      </c>
      <c r="P567" s="1081"/>
      <c r="Q567" s="1082"/>
      <c r="Z567" s="338"/>
      <c r="AA567" s="338"/>
      <c r="AB567" s="338"/>
      <c r="AC567" s="338"/>
      <c r="AD567" s="338"/>
      <c r="AE567" s="338"/>
      <c r="AF567" s="338"/>
      <c r="AG567" s="338"/>
      <c r="AH567" s="338"/>
      <c r="AI567" s="338"/>
      <c r="AJ567" s="338"/>
      <c r="AK567" s="338"/>
      <c r="AL567" s="338"/>
      <c r="AM567" s="338"/>
      <c r="AN567" s="338"/>
      <c r="AO567" s="338"/>
      <c r="AP567" s="338"/>
      <c r="AQ567" s="338"/>
      <c r="AR567" s="338"/>
      <c r="AS567" s="338"/>
      <c r="AT567" s="338"/>
      <c r="AU567" s="338"/>
      <c r="AV567" s="338"/>
      <c r="AW567" s="338"/>
      <c r="AX567" s="338"/>
      <c r="AY567" s="338"/>
      <c r="AZ567" s="338"/>
      <c r="BA567" s="340"/>
      <c r="BB567" s="419"/>
      <c r="BC567" s="340"/>
      <c r="BD567" s="340"/>
      <c r="BE567" s="340"/>
      <c r="BF567" s="340"/>
      <c r="BG567" s="340"/>
      <c r="BH567" s="340"/>
      <c r="BI567" s="340"/>
      <c r="BJ567" s="340"/>
      <c r="BK567" s="340"/>
      <c r="BL567" s="340"/>
      <c r="BM567" s="340"/>
      <c r="BN567" s="340"/>
      <c r="BO567" s="340"/>
      <c r="BP567" s="340"/>
      <c r="BQ567" s="340"/>
      <c r="BR567" s="340"/>
      <c r="BS567" s="340"/>
      <c r="BT567" s="340"/>
      <c r="BU567" s="340"/>
      <c r="BV567" s="340"/>
      <c r="BW567" s="340"/>
      <c r="BX567" s="340"/>
      <c r="BY567" s="340"/>
      <c r="BZ567" s="341"/>
      <c r="CA567" s="341"/>
      <c r="CB567" s="341"/>
      <c r="CC567" s="341"/>
      <c r="CD567" s="341"/>
      <c r="CE567" s="341"/>
      <c r="CF567" s="341"/>
      <c r="CG567" s="341"/>
      <c r="CH567" s="341"/>
      <c r="CI567" s="341"/>
      <c r="CJ567" s="341"/>
      <c r="CK567" s="341"/>
      <c r="CL567" s="341"/>
      <c r="CM567" s="341"/>
      <c r="CN567" s="341"/>
      <c r="CO567" s="341"/>
      <c r="CP567" s="341"/>
      <c r="CQ567" s="341"/>
      <c r="CR567" s="341"/>
      <c r="CS567" s="341"/>
      <c r="CT567" s="341"/>
      <c r="CU567" s="341"/>
      <c r="CV567" s="341"/>
      <c r="CW567" s="341"/>
      <c r="CX567" s="341"/>
      <c r="CY567" s="341"/>
      <c r="CZ567" s="341"/>
    </row>
    <row r="568" s="345" customFormat="true" ht="25.15" customHeight="true" x14ac:dyDescent="0.2">
      <c r="C568" s="1077" t="s">
        <v>415</v>
      </c>
      <c r="D568" s="1078"/>
      <c r="E568" s="699">
        <v>-1.0716054212310687E-3</v>
      </c>
      <c r="F568" s="612"/>
      <c r="G568" s="612"/>
      <c r="H568" s="1078" t="s">
        <v>423</v>
      </c>
      <c r="I568" s="1078"/>
      <c r="J568" s="700">
        <v>5.0372477742415727E-4</v>
      </c>
      <c r="K568" s="612"/>
      <c r="L568" s="612"/>
      <c r="M568" s="1078"/>
      <c r="N568" s="1078"/>
      <c r="O568" s="688" t="s">
        <v>191</v>
      </c>
      <c r="P568" s="689" t="s">
        <v>236</v>
      </c>
      <c r="Q568" s="690" t="s">
        <v>237</v>
      </c>
      <c r="Z568" s="338"/>
      <c r="AA568" s="338"/>
      <c r="AB568" s="338"/>
      <c r="AC568" s="338"/>
      <c r="AD568" s="338"/>
      <c r="AE568" s="338"/>
      <c r="AF568" s="338"/>
      <c r="AG568" s="338"/>
      <c r="AH568" s="338"/>
      <c r="AI568" s="338"/>
      <c r="AJ568" s="338"/>
      <c r="AK568" s="338"/>
      <c r="AL568" s="338"/>
      <c r="AM568" s="338"/>
      <c r="AN568" s="338"/>
      <c r="AO568" s="338"/>
      <c r="AP568" s="338"/>
      <c r="AQ568" s="338"/>
      <c r="AR568" s="338"/>
      <c r="AS568" s="338"/>
      <c r="AT568" s="338"/>
      <c r="AU568" s="338"/>
      <c r="AV568" s="338"/>
      <c r="AW568" s="338"/>
      <c r="AX568" s="338"/>
      <c r="AY568" s="338"/>
      <c r="AZ568" s="338"/>
      <c r="BA568" s="340"/>
      <c r="BB568" s="419"/>
      <c r="BC568" s="340"/>
      <c r="BD568" s="340"/>
      <c r="BE568" s="340"/>
      <c r="BF568" s="340"/>
      <c r="BG568" s="340"/>
      <c r="BH568" s="340"/>
      <c r="BI568" s="340"/>
      <c r="BJ568" s="340"/>
      <c r="BK568" s="340"/>
      <c r="BL568" s="340"/>
      <c r="BM568" s="340"/>
      <c r="BN568" s="340"/>
      <c r="BO568" s="340"/>
      <c r="BP568" s="340"/>
      <c r="BQ568" s="340"/>
      <c r="BR568" s="340"/>
      <c r="BS568" s="340"/>
      <c r="BT568" s="340"/>
      <c r="BU568" s="340"/>
      <c r="BV568" s="340"/>
      <c r="BW568" s="340"/>
      <c r="BX568" s="340"/>
      <c r="BY568" s="340"/>
      <c r="BZ568" s="341"/>
      <c r="CA568" s="341"/>
      <c r="CB568" s="341"/>
      <c r="CC568" s="341"/>
      <c r="CD568" s="341"/>
      <c r="CE568" s="341"/>
      <c r="CF568" s="341"/>
      <c r="CG568" s="341"/>
      <c r="CH568" s="341"/>
      <c r="CI568" s="341"/>
      <c r="CJ568" s="341"/>
      <c r="CK568" s="341"/>
      <c r="CL568" s="341"/>
      <c r="CM568" s="341"/>
      <c r="CN568" s="341"/>
      <c r="CO568" s="341"/>
      <c r="CP568" s="341"/>
      <c r="CQ568" s="341"/>
      <c r="CR568" s="341"/>
      <c r="CS568" s="341"/>
      <c r="CT568" s="341"/>
      <c r="CU568" s="341"/>
      <c r="CV568" s="341"/>
      <c r="CW568" s="341"/>
      <c r="CX568" s="341"/>
      <c r="CY568" s="341"/>
      <c r="CZ568" s="341"/>
    </row>
    <row r="569" s="345" customFormat="true" ht="25.15" customHeight="true" x14ac:dyDescent="0.2">
      <c r="C569" s="1077" t="s">
        <v>403</v>
      </c>
      <c r="D569" s="1078"/>
      <c r="E569" s="699">
        <v>3.2635352721682729E-3</v>
      </c>
      <c r="F569" s="612"/>
      <c r="G569" s="612"/>
      <c r="H569" s="1078" t="s">
        <v>401</v>
      </c>
      <c r="I569" s="1078"/>
      <c r="J569" s="704">
        <v>5.8699853487404899E-3</v>
      </c>
      <c r="K569" s="612"/>
      <c r="L569" s="612"/>
      <c r="M569" s="1078" t="s">
        <v>208</v>
      </c>
      <c r="N569" s="1078"/>
      <c r="O569" s="709">
        <v>6.3758987292388039</v>
      </c>
      <c r="P569" s="710">
        <v>8.17422914004975</v>
      </c>
      <c r="Q569" s="711">
        <v>8.17422914004975</v>
      </c>
      <c r="Z569" s="338"/>
      <c r="AA569" s="338"/>
      <c r="AB569" s="338"/>
      <c r="AC569" s="338"/>
      <c r="AD569" s="338"/>
      <c r="AE569" s="338"/>
      <c r="AF569" s="338"/>
      <c r="AG569" s="338"/>
      <c r="AH569" s="338"/>
      <c r="AI569" s="338"/>
      <c r="AJ569" s="338"/>
      <c r="AK569" s="338"/>
      <c r="AL569" s="338"/>
      <c r="AM569" s="338"/>
      <c r="AN569" s="338"/>
      <c r="AO569" s="338"/>
      <c r="AP569" s="338"/>
      <c r="AQ569" s="338"/>
      <c r="AR569" s="338"/>
      <c r="AS569" s="338"/>
      <c r="AT569" s="338"/>
      <c r="AU569" s="338"/>
      <c r="AV569" s="338"/>
      <c r="AW569" s="338"/>
      <c r="AX569" s="338"/>
      <c r="AY569" s="338"/>
      <c r="AZ569" s="338"/>
      <c r="BA569" s="340"/>
      <c r="BB569" s="419"/>
      <c r="BC569" s="340"/>
      <c r="BD569" s="340"/>
      <c r="BE569" s="340"/>
      <c r="BF569" s="340"/>
      <c r="BG569" s="340"/>
      <c r="BH569" s="340"/>
      <c r="BI569" s="340"/>
      <c r="BJ569" s="340"/>
      <c r="BK569" s="340"/>
      <c r="BL569" s="340"/>
      <c r="BM569" s="340"/>
      <c r="BN569" s="340"/>
      <c r="BO569" s="340"/>
      <c r="BP569" s="340"/>
      <c r="BQ569" s="340"/>
      <c r="BR569" s="340"/>
      <c r="BS569" s="340"/>
      <c r="BT569" s="340"/>
      <c r="BU569" s="340"/>
      <c r="BV569" s="340"/>
      <c r="BW569" s="340"/>
      <c r="BX569" s="340"/>
      <c r="BY569" s="340"/>
      <c r="BZ569" s="341"/>
      <c r="CA569" s="341"/>
      <c r="CB569" s="341"/>
      <c r="CC569" s="341"/>
      <c r="CD569" s="341"/>
      <c r="CE569" s="341"/>
      <c r="CF569" s="341"/>
      <c r="CG569" s="341"/>
      <c r="CH569" s="341"/>
      <c r="CI569" s="341"/>
      <c r="CJ569" s="341"/>
      <c r="CK569" s="341"/>
      <c r="CL569" s="341"/>
      <c r="CM569" s="341"/>
      <c r="CN569" s="341"/>
      <c r="CO569" s="341"/>
      <c r="CP569" s="341"/>
      <c r="CQ569" s="341"/>
      <c r="CR569" s="341"/>
      <c r="CS569" s="341"/>
      <c r="CT569" s="341"/>
      <c r="CU569" s="341"/>
      <c r="CV569" s="341"/>
      <c r="CW569" s="341"/>
      <c r="CX569" s="341"/>
      <c r="CY569" s="341"/>
      <c r="CZ569" s="341"/>
    </row>
    <row r="570" s="345" customFormat="true" ht="25.15" customHeight="true" x14ac:dyDescent="0.2">
      <c r="C570" s="1077" t="s">
        <v>416</v>
      </c>
      <c r="D570" s="1078"/>
      <c r="E570" s="699">
        <v>6.6702507524907641E-4</v>
      </c>
      <c r="F570" s="612"/>
      <c r="G570" s="612"/>
      <c r="H570" s="1078"/>
      <c r="I570" s="1078"/>
      <c r="J570" s="612"/>
      <c r="K570" s="612"/>
      <c r="L570" s="612"/>
      <c r="M570" s="1078"/>
      <c r="N570" s="1078"/>
      <c r="O570" s="612"/>
      <c r="P570" s="612"/>
      <c r="Q570" s="612"/>
      <c r="Z570" s="338"/>
      <c r="AA570" s="338"/>
      <c r="AB570" s="338"/>
      <c r="AC570" s="338"/>
      <c r="AD570" s="338"/>
      <c r="AE570" s="338"/>
      <c r="AF570" s="338"/>
      <c r="AG570" s="338"/>
      <c r="AH570" s="338"/>
      <c r="AI570" s="338"/>
      <c r="AJ570" s="338"/>
      <c r="AK570" s="338"/>
      <c r="AL570" s="338"/>
      <c r="AM570" s="338"/>
      <c r="AN570" s="338"/>
      <c r="AO570" s="338"/>
      <c r="AP570" s="338"/>
      <c r="AQ570" s="338"/>
      <c r="AR570" s="338"/>
      <c r="AS570" s="338"/>
      <c r="AT570" s="338"/>
      <c r="AU570" s="338"/>
      <c r="AV570" s="338"/>
      <c r="AW570" s="338"/>
      <c r="AX570" s="338"/>
      <c r="AY570" s="338"/>
      <c r="AZ570" s="338"/>
      <c r="BA570" s="340"/>
      <c r="BB570" s="419"/>
      <c r="BC570" s="340"/>
      <c r="BD570" s="340"/>
      <c r="BE570" s="340"/>
      <c r="BF570" s="340"/>
      <c r="BG570" s="340"/>
      <c r="BH570" s="340"/>
      <c r="BI570" s="340"/>
      <c r="BJ570" s="340"/>
      <c r="BK570" s="340"/>
      <c r="BL570" s="340"/>
      <c r="BM570" s="340"/>
      <c r="BN570" s="340"/>
      <c r="BO570" s="340"/>
      <c r="BP570" s="340"/>
      <c r="BQ570" s="340"/>
      <c r="BR570" s="340"/>
      <c r="BS570" s="340"/>
      <c r="BT570" s="340"/>
      <c r="BU570" s="340"/>
      <c r="BV570" s="340"/>
      <c r="BW570" s="340"/>
      <c r="BX570" s="340"/>
      <c r="BY570" s="340"/>
      <c r="BZ570" s="341"/>
      <c r="CA570" s="341"/>
      <c r="CB570" s="341"/>
      <c r="CC570" s="341"/>
      <c r="CD570" s="341"/>
      <c r="CE570" s="341"/>
      <c r="CF570" s="341"/>
      <c r="CG570" s="341"/>
      <c r="CH570" s="341"/>
      <c r="CI570" s="341"/>
      <c r="CJ570" s="341"/>
      <c r="CK570" s="341"/>
      <c r="CL570" s="341"/>
      <c r="CM570" s="341"/>
      <c r="CN570" s="341"/>
      <c r="CO570" s="341"/>
      <c r="CP570" s="341"/>
      <c r="CQ570" s="341"/>
      <c r="CR570" s="341"/>
      <c r="CS570" s="341"/>
      <c r="CT570" s="341"/>
      <c r="CU570" s="341"/>
      <c r="CV570" s="341"/>
      <c r="CW570" s="341"/>
      <c r="CX570" s="341"/>
      <c r="CY570" s="341"/>
      <c r="CZ570" s="341"/>
    </row>
    <row r="571" s="345" customFormat="true" ht="25.15" customHeight="true" x14ac:dyDescent="0.2">
      <c r="C571" s="1077" t="s">
        <v>373</v>
      </c>
      <c r="D571" s="1078"/>
      <c r="E571" s="699">
        <v>-6.9302756064889462E-2</v>
      </c>
      <c r="F571" s="612"/>
      <c r="G571" s="612"/>
      <c r="H571" s="1078"/>
      <c r="I571" s="1078"/>
      <c r="J571" s="612"/>
      <c r="K571" s="612"/>
      <c r="L571" s="612"/>
      <c r="M571" s="1078"/>
      <c r="N571" s="1078"/>
      <c r="O571" s="612"/>
      <c r="P571" s="612"/>
      <c r="Q571" s="612"/>
      <c r="Z571" s="338"/>
      <c r="AA571" s="338"/>
      <c r="AB571" s="338"/>
      <c r="AC571" s="338"/>
      <c r="AD571" s="338"/>
      <c r="AE571" s="338"/>
      <c r="AF571" s="338"/>
      <c r="AG571" s="338"/>
      <c r="AH571" s="338"/>
      <c r="AI571" s="338"/>
      <c r="AJ571" s="338"/>
      <c r="AK571" s="338"/>
      <c r="AL571" s="338"/>
      <c r="AM571" s="338"/>
      <c r="AN571" s="338"/>
      <c r="AO571" s="338"/>
      <c r="AP571" s="338"/>
      <c r="AQ571" s="338"/>
      <c r="AR571" s="338"/>
      <c r="AS571" s="338"/>
      <c r="AT571" s="338"/>
      <c r="AU571" s="338"/>
      <c r="AV571" s="338"/>
      <c r="AW571" s="338"/>
      <c r="AX571" s="338"/>
      <c r="AY571" s="338"/>
      <c r="AZ571" s="338"/>
      <c r="BA571" s="340"/>
      <c r="BB571" s="419"/>
      <c r="BC571" s="340"/>
      <c r="BD571" s="340"/>
      <c r="BE571" s="340"/>
      <c r="BF571" s="340"/>
      <c r="BG571" s="340"/>
      <c r="BH571" s="340"/>
      <c r="BI571" s="340"/>
      <c r="BJ571" s="340"/>
      <c r="BK571" s="340"/>
      <c r="BL571" s="340"/>
      <c r="BM571" s="340"/>
      <c r="BN571" s="340"/>
      <c r="BO571" s="340"/>
      <c r="BP571" s="340"/>
      <c r="BQ571" s="340"/>
      <c r="BR571" s="340"/>
      <c r="BS571" s="340"/>
      <c r="BT571" s="340"/>
      <c r="BU571" s="340"/>
      <c r="BV571" s="340"/>
      <c r="BW571" s="340"/>
      <c r="BX571" s="340"/>
      <c r="BY571" s="340"/>
      <c r="BZ571" s="341"/>
      <c r="CA571" s="341"/>
      <c r="CB571" s="341"/>
      <c r="CC571" s="341"/>
      <c r="CD571" s="341"/>
      <c r="CE571" s="341"/>
      <c r="CF571" s="341"/>
      <c r="CG571" s="341"/>
      <c r="CH571" s="341"/>
      <c r="CI571" s="341"/>
      <c r="CJ571" s="341"/>
      <c r="CK571" s="341"/>
      <c r="CL571" s="341"/>
      <c r="CM571" s="341"/>
      <c r="CN571" s="341"/>
      <c r="CO571" s="341"/>
      <c r="CP571" s="341"/>
      <c r="CQ571" s="341"/>
      <c r="CR571" s="341"/>
      <c r="CS571" s="341"/>
      <c r="CT571" s="341"/>
      <c r="CU571" s="341"/>
      <c r="CV571" s="341"/>
      <c r="CW571" s="341"/>
      <c r="CX571" s="341"/>
      <c r="CY571" s="341"/>
      <c r="CZ571" s="341"/>
    </row>
    <row r="572" s="345" customFormat="true" ht="25.15" customHeight="true" x14ac:dyDescent="0.2">
      <c r="C572" s="1077" t="s">
        <v>391</v>
      </c>
      <c r="D572" s="1078"/>
      <c r="E572" s="699">
        <v>1.9121084500477819E-2</v>
      </c>
      <c r="F572" s="612"/>
      <c r="G572" s="612"/>
      <c r="H572" s="1078" t="s">
        <v>234</v>
      </c>
      <c r="I572" s="1078"/>
      <c r="J572" s="1078"/>
      <c r="K572" s="1078"/>
      <c r="L572" s="1078"/>
      <c r="M572" s="1078" t="s">
        <v>238</v>
      </c>
      <c r="N572" s="1078"/>
      <c r="O572" s="1078"/>
      <c r="P572" s="612"/>
      <c r="Q572" s="612"/>
      <c r="Z572" s="338"/>
      <c r="AA572" s="338"/>
      <c r="AB572" s="338"/>
      <c r="AC572" s="338"/>
      <c r="AD572" s="338"/>
      <c r="AE572" s="338"/>
      <c r="AF572" s="338"/>
      <c r="AG572" s="338"/>
      <c r="AH572" s="338"/>
      <c r="AI572" s="338"/>
      <c r="AJ572" s="338"/>
      <c r="AK572" s="338"/>
      <c r="AL572" s="338"/>
      <c r="AM572" s="338"/>
      <c r="AN572" s="338"/>
      <c r="AO572" s="338"/>
      <c r="AP572" s="338"/>
      <c r="AQ572" s="338"/>
      <c r="AR572" s="338"/>
      <c r="AS572" s="338"/>
      <c r="AT572" s="338"/>
      <c r="AU572" s="338"/>
      <c r="AV572" s="338"/>
      <c r="AW572" s="338"/>
      <c r="AX572" s="338"/>
      <c r="AY572" s="338"/>
      <c r="AZ572" s="338"/>
      <c r="BA572" s="340"/>
      <c r="BB572" s="419"/>
      <c r="BC572" s="340"/>
      <c r="BD572" s="340"/>
      <c r="BE572" s="340"/>
      <c r="BF572" s="340"/>
      <c r="BG572" s="340"/>
      <c r="BH572" s="340"/>
      <c r="BI572" s="340"/>
      <c r="BJ572" s="340"/>
      <c r="BK572" s="340"/>
      <c r="BL572" s="340"/>
      <c r="BM572" s="340"/>
      <c r="BN572" s="340"/>
      <c r="BO572" s="340"/>
      <c r="BP572" s="340"/>
      <c r="BQ572" s="340"/>
      <c r="BR572" s="340"/>
      <c r="BS572" s="340"/>
      <c r="BT572" s="340"/>
      <c r="BU572" s="340"/>
      <c r="BV572" s="340"/>
      <c r="BW572" s="340"/>
      <c r="BX572" s="340"/>
      <c r="BY572" s="340"/>
      <c r="BZ572" s="341"/>
      <c r="CA572" s="341"/>
      <c r="CB572" s="341"/>
      <c r="CC572" s="341"/>
      <c r="CD572" s="341"/>
      <c r="CE572" s="341"/>
      <c r="CF572" s="341"/>
      <c r="CG572" s="341"/>
      <c r="CH572" s="341"/>
      <c r="CI572" s="341"/>
      <c r="CJ572" s="341"/>
      <c r="CK572" s="341"/>
      <c r="CL572" s="341"/>
      <c r="CM572" s="341"/>
      <c r="CN572" s="341"/>
      <c r="CO572" s="341"/>
      <c r="CP572" s="341"/>
      <c r="CQ572" s="341"/>
      <c r="CR572" s="341"/>
      <c r="CS572" s="341"/>
      <c r="CT572" s="341"/>
      <c r="CU572" s="341"/>
      <c r="CV572" s="341"/>
      <c r="CW572" s="341"/>
      <c r="CX572" s="341"/>
      <c r="CY572" s="341"/>
      <c r="CZ572" s="341"/>
    </row>
    <row r="573" s="345" customFormat="true" ht="25.15" customHeight="true" x14ac:dyDescent="0.2">
      <c r="C573" s="1077" t="s">
        <v>420</v>
      </c>
      <c r="D573" s="1078"/>
      <c r="E573" s="699">
        <v>1.269536310368582E-4</v>
      </c>
      <c r="F573" s="612"/>
      <c r="G573" s="612"/>
      <c r="H573" s="1078" t="s">
        <v>207</v>
      </c>
      <c r="I573" s="1078"/>
      <c r="J573" s="1080" t="s">
        <v>235</v>
      </c>
      <c r="K573" s="1081"/>
      <c r="L573" s="1082"/>
      <c r="M573" s="1078"/>
      <c r="N573" s="1078"/>
      <c r="O573" s="691" t="s">
        <v>207</v>
      </c>
      <c r="P573" s="612"/>
      <c r="Q573" s="612"/>
      <c r="Z573" s="338"/>
      <c r="AA573" s="338"/>
      <c r="AB573" s="338"/>
      <c r="AC573" s="338"/>
      <c r="AD573" s="338"/>
      <c r="AE573" s="338"/>
      <c r="AF573" s="338"/>
      <c r="AG573" s="338"/>
      <c r="AH573" s="338"/>
      <c r="AI573" s="338"/>
      <c r="AJ573" s="338"/>
      <c r="AK573" s="338"/>
      <c r="AL573" s="338"/>
      <c r="AM573" s="338"/>
      <c r="AN573" s="338"/>
      <c r="AO573" s="338"/>
      <c r="AP573" s="338"/>
      <c r="AQ573" s="338"/>
      <c r="AR573" s="338"/>
      <c r="AS573" s="338"/>
      <c r="AT573" s="338"/>
      <c r="AU573" s="338"/>
      <c r="AV573" s="338"/>
      <c r="AW573" s="338"/>
      <c r="AX573" s="338"/>
      <c r="AY573" s="338"/>
      <c r="AZ573" s="338"/>
      <c r="BA573" s="340"/>
      <c r="BB573" s="419"/>
      <c r="BC573" s="340"/>
      <c r="BD573" s="340"/>
      <c r="BE573" s="340"/>
      <c r="BF573" s="340"/>
      <c r="BG573" s="340"/>
      <c r="BH573" s="340"/>
      <c r="BI573" s="340"/>
      <c r="BJ573" s="340"/>
      <c r="BK573" s="340"/>
      <c r="BL573" s="340"/>
      <c r="BM573" s="340"/>
      <c r="BN573" s="340"/>
      <c r="BO573" s="340"/>
      <c r="BP573" s="340"/>
      <c r="BQ573" s="340"/>
      <c r="BR573" s="340"/>
      <c r="BS573" s="340"/>
      <c r="BT573" s="340"/>
      <c r="BU573" s="340"/>
      <c r="BV573" s="340"/>
      <c r="BW573" s="340"/>
      <c r="BX573" s="340"/>
      <c r="BY573" s="340"/>
      <c r="BZ573" s="341"/>
      <c r="CA573" s="341"/>
      <c r="CB573" s="341"/>
      <c r="CC573" s="341"/>
      <c r="CD573" s="341"/>
      <c r="CE573" s="341"/>
      <c r="CF573" s="341"/>
      <c r="CG573" s="341"/>
      <c r="CH573" s="341"/>
      <c r="CI573" s="341"/>
      <c r="CJ573" s="341"/>
      <c r="CK573" s="341"/>
      <c r="CL573" s="341"/>
      <c r="CM573" s="341"/>
      <c r="CN573" s="341"/>
      <c r="CO573" s="341"/>
      <c r="CP573" s="341"/>
      <c r="CQ573" s="341"/>
      <c r="CR573" s="341"/>
      <c r="CS573" s="341"/>
      <c r="CT573" s="341"/>
      <c r="CU573" s="341"/>
      <c r="CV573" s="341"/>
      <c r="CW573" s="341"/>
      <c r="CX573" s="341"/>
      <c r="CY573" s="341"/>
      <c r="CZ573" s="341"/>
    </row>
    <row r="574" s="345" customFormat="true" ht="25.15" customHeight="true" x14ac:dyDescent="0.2">
      <c r="C574" s="1077" t="s">
        <v>396</v>
      </c>
      <c r="D574" s="1078"/>
      <c r="E574" s="699">
        <v>-3.2127064817794363E-3</v>
      </c>
      <c r="F574" s="612"/>
      <c r="G574" s="612"/>
      <c r="H574" s="1078"/>
      <c r="I574" s="1078"/>
      <c r="J574" s="692" t="s">
        <v>191</v>
      </c>
      <c r="K574" s="693" t="s">
        <v>236</v>
      </c>
      <c r="L574" s="694" t="s">
        <v>237</v>
      </c>
      <c r="M574" s="1078"/>
      <c r="N574" s="1078"/>
      <c r="O574" s="712" t="s">
        <v>208</v>
      </c>
      <c r="P574" s="612"/>
      <c r="Q574" s="612"/>
      <c r="Z574" s="338"/>
      <c r="AA574" s="338"/>
      <c r="AB574" s="338"/>
      <c r="AC574" s="338"/>
      <c r="AD574" s="338"/>
      <c r="AE574" s="338"/>
      <c r="AF574" s="338"/>
      <c r="AG574" s="338"/>
      <c r="AH574" s="338"/>
      <c r="AI574" s="338"/>
      <c r="AJ574" s="338"/>
      <c r="AK574" s="338"/>
      <c r="AL574" s="338"/>
      <c r="AM574" s="338"/>
      <c r="AN574" s="338"/>
      <c r="AO574" s="338"/>
      <c r="AP574" s="338"/>
      <c r="AQ574" s="338"/>
      <c r="AR574" s="338"/>
      <c r="AS574" s="338"/>
      <c r="AT574" s="338"/>
      <c r="AU574" s="338"/>
      <c r="AV574" s="338"/>
      <c r="AW574" s="338"/>
      <c r="AX574" s="338"/>
      <c r="AY574" s="338"/>
      <c r="AZ574" s="338"/>
      <c r="BA574" s="340"/>
      <c r="BB574" s="419"/>
      <c r="BC574" s="340"/>
      <c r="BD574" s="340"/>
      <c r="BE574" s="340"/>
      <c r="BF574" s="340"/>
      <c r="BG574" s="340"/>
      <c r="BH574" s="340"/>
      <c r="BI574" s="340"/>
      <c r="BJ574" s="340"/>
      <c r="BK574" s="340"/>
      <c r="BL574" s="340"/>
      <c r="BM574" s="340"/>
      <c r="BN574" s="340"/>
      <c r="BO574" s="340"/>
      <c r="BP574" s="340"/>
      <c r="BQ574" s="340"/>
      <c r="BR574" s="340"/>
      <c r="BS574" s="340"/>
      <c r="BT574" s="340"/>
      <c r="BU574" s="340"/>
      <c r="BV574" s="340"/>
      <c r="BW574" s="340"/>
      <c r="BX574" s="340"/>
      <c r="BY574" s="340"/>
      <c r="BZ574" s="341"/>
      <c r="CA574" s="341"/>
      <c r="CB574" s="341"/>
      <c r="CC574" s="341"/>
      <c r="CD574" s="341"/>
      <c r="CE574" s="341"/>
      <c r="CF574" s="341"/>
      <c r="CG574" s="341"/>
      <c r="CH574" s="341"/>
      <c r="CI574" s="341"/>
      <c r="CJ574" s="341"/>
      <c r="CK574" s="341"/>
      <c r="CL574" s="341"/>
      <c r="CM574" s="341"/>
      <c r="CN574" s="341"/>
      <c r="CO574" s="341"/>
      <c r="CP574" s="341"/>
      <c r="CQ574" s="341"/>
      <c r="CR574" s="341"/>
      <c r="CS574" s="341"/>
      <c r="CT574" s="341"/>
      <c r="CU574" s="341"/>
      <c r="CV574" s="341"/>
      <c r="CW574" s="341"/>
      <c r="CX574" s="341"/>
      <c r="CY574" s="341"/>
      <c r="CZ574" s="341"/>
    </row>
    <row r="575" s="345" customFormat="true" ht="25.15" customHeight="true" x14ac:dyDescent="0.2">
      <c r="C575" s="1077" t="s">
        <v>411</v>
      </c>
      <c r="D575" s="1078"/>
      <c r="E575" s="699">
        <v>1.8649595918424845E-3</v>
      </c>
      <c r="F575" s="612"/>
      <c r="G575" s="612"/>
      <c r="H575" s="1078" t="s">
        <v>208</v>
      </c>
      <c r="I575" s="1078"/>
      <c r="J575" s="713">
        <v>6.3833217734011747</v>
      </c>
      <c r="K575" s="714">
        <v>7.8806441646928089</v>
      </c>
      <c r="L575" s="715">
        <v>7.8806441646928089</v>
      </c>
      <c r="M575" s="1078" t="s">
        <v>224</v>
      </c>
      <c r="N575" s="1078"/>
      <c r="O575" s="698">
        <v>-8.3425331997033537E-3</v>
      </c>
      <c r="P575" s="612"/>
      <c r="Q575" s="612"/>
      <c r="Z575" s="338"/>
      <c r="AA575" s="338"/>
      <c r="AB575" s="338"/>
      <c r="AC575" s="338"/>
      <c r="AD575" s="338"/>
      <c r="AE575" s="338"/>
      <c r="AF575" s="338"/>
      <c r="AG575" s="338"/>
      <c r="AH575" s="338"/>
      <c r="AI575" s="338"/>
      <c r="AJ575" s="338"/>
      <c r="AK575" s="338"/>
      <c r="AL575" s="338"/>
      <c r="AM575" s="338"/>
      <c r="AN575" s="338"/>
      <c r="AO575" s="338"/>
      <c r="AP575" s="338"/>
      <c r="AQ575" s="338"/>
      <c r="AR575" s="338"/>
      <c r="AS575" s="338"/>
      <c r="AT575" s="338"/>
      <c r="AU575" s="338"/>
      <c r="AV575" s="338"/>
      <c r="AW575" s="338"/>
      <c r="AX575" s="338"/>
      <c r="AY575" s="338"/>
      <c r="AZ575" s="338"/>
      <c r="BA575" s="340"/>
      <c r="BB575" s="419"/>
      <c r="BC575" s="340"/>
      <c r="BD575" s="340"/>
      <c r="BE575" s="340"/>
      <c r="BF575" s="340"/>
      <c r="BG575" s="340"/>
      <c r="BH575" s="340"/>
      <c r="BI575" s="340"/>
      <c r="BJ575" s="340"/>
      <c r="BK575" s="340"/>
      <c r="BL575" s="340"/>
      <c r="BM575" s="340"/>
      <c r="BN575" s="340"/>
      <c r="BO575" s="340"/>
      <c r="BP575" s="340"/>
      <c r="BQ575" s="340"/>
      <c r="BR575" s="340"/>
      <c r="BS575" s="340"/>
      <c r="BT575" s="340"/>
      <c r="BU575" s="340"/>
      <c r="BV575" s="340"/>
      <c r="BW575" s="340"/>
      <c r="BX575" s="340"/>
      <c r="BY575" s="340"/>
      <c r="BZ575" s="341"/>
      <c r="CA575" s="341"/>
      <c r="CB575" s="341"/>
      <c r="CC575" s="341"/>
      <c r="CD575" s="341"/>
      <c r="CE575" s="341"/>
      <c r="CF575" s="341"/>
      <c r="CG575" s="341"/>
      <c r="CH575" s="341"/>
      <c r="CI575" s="341"/>
      <c r="CJ575" s="341"/>
      <c r="CK575" s="341"/>
      <c r="CL575" s="341"/>
      <c r="CM575" s="341"/>
      <c r="CN575" s="341"/>
      <c r="CO575" s="341"/>
      <c r="CP575" s="341"/>
      <c r="CQ575" s="341"/>
      <c r="CR575" s="341"/>
      <c r="CS575" s="341"/>
      <c r="CT575" s="341"/>
      <c r="CU575" s="341"/>
      <c r="CV575" s="341"/>
      <c r="CW575" s="341"/>
      <c r="CX575" s="341"/>
      <c r="CY575" s="341"/>
      <c r="CZ575" s="341"/>
    </row>
    <row r="576" s="345" customFormat="true" ht="25.15" customHeight="true" x14ac:dyDescent="0.2">
      <c r="C576" s="1077" t="s">
        <v>394</v>
      </c>
      <c r="D576" s="1078"/>
      <c r="E576" s="699">
        <v>1.2233855117673794E-2</v>
      </c>
      <c r="F576" s="612"/>
      <c r="G576" s="612"/>
      <c r="H576" s="1078"/>
      <c r="I576" s="1078"/>
      <c r="J576" s="612"/>
      <c r="K576" s="612"/>
      <c r="L576" s="612"/>
      <c r="M576" s="1078" t="s">
        <v>368</v>
      </c>
      <c r="N576" s="1078"/>
      <c r="O576" s="701">
        <v>-8.3545796882301904E-2</v>
      </c>
      <c r="P576" s="612"/>
      <c r="Q576" s="612"/>
      <c r="Z576" s="338"/>
      <c r="AA576" s="338"/>
      <c r="AB576" s="338"/>
      <c r="AC576" s="338"/>
      <c r="AD576" s="338"/>
      <c r="AE576" s="338"/>
      <c r="AF576" s="338"/>
      <c r="AG576" s="338"/>
      <c r="AH576" s="338"/>
      <c r="AI576" s="338"/>
      <c r="AJ576" s="338"/>
      <c r="AK576" s="338"/>
      <c r="AL576" s="338"/>
      <c r="AM576" s="338"/>
      <c r="AN576" s="338"/>
      <c r="AO576" s="338"/>
      <c r="AP576" s="338"/>
      <c r="AQ576" s="338"/>
      <c r="AR576" s="338"/>
      <c r="AS576" s="338"/>
      <c r="AT576" s="338"/>
      <c r="AU576" s="338"/>
      <c r="AV576" s="338"/>
      <c r="AW576" s="338"/>
      <c r="AX576" s="338"/>
      <c r="AY576" s="338"/>
      <c r="AZ576" s="338"/>
      <c r="BA576" s="340"/>
      <c r="BB576" s="419"/>
      <c r="BC576" s="340"/>
      <c r="BD576" s="340"/>
      <c r="BE576" s="340"/>
      <c r="BF576" s="340"/>
      <c r="BG576" s="340"/>
      <c r="BH576" s="340"/>
      <c r="BI576" s="340"/>
      <c r="BJ576" s="340"/>
      <c r="BK576" s="340"/>
      <c r="BL576" s="340"/>
      <c r="BM576" s="340"/>
      <c r="BN576" s="340"/>
      <c r="BO576" s="340"/>
      <c r="BP576" s="340"/>
      <c r="BQ576" s="340"/>
      <c r="BR576" s="340"/>
      <c r="BS576" s="340"/>
      <c r="BT576" s="340"/>
      <c r="BU576" s="340"/>
      <c r="BV576" s="340"/>
      <c r="BW576" s="340"/>
      <c r="BX576" s="340"/>
      <c r="BY576" s="340"/>
      <c r="BZ576" s="341"/>
      <c r="CA576" s="341"/>
      <c r="CB576" s="341"/>
      <c r="CC576" s="341"/>
      <c r="CD576" s="341"/>
      <c r="CE576" s="341"/>
      <c r="CF576" s="341"/>
      <c r="CG576" s="341"/>
      <c r="CH576" s="341"/>
      <c r="CI576" s="341"/>
      <c r="CJ576" s="341"/>
      <c r="CK576" s="341"/>
      <c r="CL576" s="341"/>
      <c r="CM576" s="341"/>
      <c r="CN576" s="341"/>
      <c r="CO576" s="341"/>
      <c r="CP576" s="341"/>
      <c r="CQ576" s="341"/>
      <c r="CR576" s="341"/>
      <c r="CS576" s="341"/>
      <c r="CT576" s="341"/>
      <c r="CU576" s="341"/>
      <c r="CV576" s="341"/>
      <c r="CW576" s="341"/>
      <c r="CX576" s="341"/>
      <c r="CY576" s="341"/>
      <c r="CZ576" s="341"/>
    </row>
    <row r="577" s="345" customFormat="true" ht="25.15" customHeight="true" x14ac:dyDescent="0.2">
      <c r="C577" s="1077" t="s">
        <v>389</v>
      </c>
      <c r="D577" s="1078"/>
      <c r="E577" s="699">
        <v>2.7681455903645551E-2</v>
      </c>
      <c r="F577" s="612"/>
      <c r="G577" s="612"/>
      <c r="H577" s="1078"/>
      <c r="I577" s="1078"/>
      <c r="J577" s="612"/>
      <c r="K577" s="612"/>
      <c r="L577" s="612"/>
      <c r="M577" s="1078" t="s">
        <v>390</v>
      </c>
      <c r="N577" s="1078"/>
      <c r="O577" s="701">
        <v>-2.1406590572577055E-2</v>
      </c>
      <c r="P577" s="612"/>
      <c r="Q577" s="612"/>
      <c r="Z577" s="338"/>
      <c r="AA577" s="338"/>
      <c r="AB577" s="338"/>
      <c r="AC577" s="338"/>
      <c r="AD577" s="338"/>
      <c r="AE577" s="338"/>
      <c r="AF577" s="338"/>
      <c r="AG577" s="338"/>
      <c r="AH577" s="338"/>
      <c r="AI577" s="338"/>
      <c r="AJ577" s="338"/>
      <c r="AK577" s="338"/>
      <c r="AL577" s="338"/>
      <c r="AM577" s="338"/>
      <c r="AN577" s="338"/>
      <c r="AO577" s="338"/>
      <c r="AP577" s="338"/>
      <c r="AQ577" s="338"/>
      <c r="AR577" s="338"/>
      <c r="AS577" s="338"/>
      <c r="AT577" s="338"/>
      <c r="AU577" s="338"/>
      <c r="AV577" s="338"/>
      <c r="AW577" s="338"/>
      <c r="AX577" s="338"/>
      <c r="AY577" s="338"/>
      <c r="AZ577" s="338"/>
      <c r="BA577" s="340"/>
      <c r="BB577" s="419"/>
      <c r="BC577" s="340"/>
      <c r="BD577" s="340"/>
      <c r="BE577" s="340"/>
      <c r="BF577" s="340"/>
      <c r="BG577" s="340"/>
      <c r="BH577" s="340"/>
      <c r="BI577" s="340"/>
      <c r="BJ577" s="340"/>
      <c r="BK577" s="340"/>
      <c r="BL577" s="340"/>
      <c r="BM577" s="340"/>
      <c r="BN577" s="340"/>
      <c r="BO577" s="340"/>
      <c r="BP577" s="340"/>
      <c r="BQ577" s="340"/>
      <c r="BR577" s="340"/>
      <c r="BS577" s="340"/>
      <c r="BT577" s="340"/>
      <c r="BU577" s="340"/>
      <c r="BV577" s="340"/>
      <c r="BW577" s="340"/>
      <c r="BX577" s="340"/>
      <c r="BY577" s="340"/>
      <c r="BZ577" s="341"/>
      <c r="CA577" s="341"/>
      <c r="CB577" s="341"/>
      <c r="CC577" s="341"/>
      <c r="CD577" s="341"/>
      <c r="CE577" s="341"/>
      <c r="CF577" s="341"/>
      <c r="CG577" s="341"/>
      <c r="CH577" s="341"/>
      <c r="CI577" s="341"/>
      <c r="CJ577" s="341"/>
      <c r="CK577" s="341"/>
      <c r="CL577" s="341"/>
      <c r="CM577" s="341"/>
      <c r="CN577" s="341"/>
      <c r="CO577" s="341"/>
      <c r="CP577" s="341"/>
      <c r="CQ577" s="341"/>
      <c r="CR577" s="341"/>
      <c r="CS577" s="341"/>
      <c r="CT577" s="341"/>
      <c r="CU577" s="341"/>
      <c r="CV577" s="341"/>
      <c r="CW577" s="341"/>
      <c r="CX577" s="341"/>
      <c r="CY577" s="341"/>
      <c r="CZ577" s="341"/>
    </row>
    <row r="578" s="345" customFormat="true" ht="25.15" customHeight="true" x14ac:dyDescent="0.2">
      <c r="C578" s="1077" t="s">
        <v>395</v>
      </c>
      <c r="D578" s="1078"/>
      <c r="E578" s="699">
        <v>9.6441008224974634E-3</v>
      </c>
      <c r="F578" s="612"/>
      <c r="G578" s="612"/>
      <c r="H578" s="1078" t="s">
        <v>238</v>
      </c>
      <c r="I578" s="1078"/>
      <c r="J578" s="1078"/>
      <c r="K578" s="612"/>
      <c r="L578" s="612"/>
      <c r="M578" s="1078" t="s">
        <v>413</v>
      </c>
      <c r="N578" s="1078"/>
      <c r="O578" s="701">
        <v>1.0387395001970229E-5</v>
      </c>
      <c r="P578" s="612"/>
      <c r="Q578" s="612"/>
      <c r="Z578" s="338"/>
      <c r="AA578" s="338"/>
      <c r="AB578" s="338"/>
      <c r="AC578" s="338"/>
      <c r="AD578" s="338"/>
      <c r="AE578" s="338"/>
      <c r="AF578" s="338"/>
      <c r="AG578" s="338"/>
      <c r="AH578" s="338"/>
      <c r="AI578" s="338"/>
      <c r="AJ578" s="338"/>
      <c r="AK578" s="338"/>
      <c r="AL578" s="338"/>
      <c r="AM578" s="338"/>
      <c r="AN578" s="338"/>
      <c r="AO578" s="338"/>
      <c r="AP578" s="338"/>
      <c r="AQ578" s="338"/>
      <c r="AR578" s="338"/>
      <c r="AS578" s="338"/>
      <c r="AT578" s="338"/>
      <c r="AU578" s="338"/>
      <c r="AV578" s="338"/>
      <c r="AW578" s="338"/>
      <c r="AX578" s="338"/>
      <c r="AY578" s="338"/>
      <c r="AZ578" s="338"/>
      <c r="BA578" s="340"/>
      <c r="BB578" s="419"/>
      <c r="BC578" s="340"/>
      <c r="BD578" s="340"/>
      <c r="BE578" s="340"/>
      <c r="BF578" s="340"/>
      <c r="BG578" s="340"/>
      <c r="BH578" s="340"/>
      <c r="BI578" s="340"/>
      <c r="BJ578" s="340"/>
      <c r="BK578" s="340"/>
      <c r="BL578" s="340"/>
      <c r="BM578" s="340"/>
      <c r="BN578" s="340"/>
      <c r="BO578" s="340"/>
      <c r="BP578" s="340"/>
      <c r="BQ578" s="340"/>
      <c r="BR578" s="340"/>
      <c r="BS578" s="340"/>
      <c r="BT578" s="340"/>
      <c r="BU578" s="340"/>
      <c r="BV578" s="340"/>
      <c r="BW578" s="340"/>
      <c r="BX578" s="340"/>
      <c r="BY578" s="340"/>
      <c r="BZ578" s="341"/>
      <c r="CA578" s="341"/>
      <c r="CB578" s="341"/>
      <c r="CC578" s="341"/>
      <c r="CD578" s="341"/>
      <c r="CE578" s="341"/>
      <c r="CF578" s="341"/>
      <c r="CG578" s="341"/>
      <c r="CH578" s="341"/>
      <c r="CI578" s="341"/>
      <c r="CJ578" s="341"/>
      <c r="CK578" s="341"/>
      <c r="CL578" s="341"/>
      <c r="CM578" s="341"/>
      <c r="CN578" s="341"/>
      <c r="CO578" s="341"/>
      <c r="CP578" s="341"/>
      <c r="CQ578" s="341"/>
      <c r="CR578" s="341"/>
      <c r="CS578" s="341"/>
      <c r="CT578" s="341"/>
      <c r="CU578" s="341"/>
      <c r="CV578" s="341"/>
      <c r="CW578" s="341"/>
      <c r="CX578" s="341"/>
      <c r="CY578" s="341"/>
      <c r="CZ578" s="341"/>
    </row>
    <row r="579" s="345" customFormat="true" ht="25.15" customHeight="true" x14ac:dyDescent="0.2">
      <c r="C579" s="1077" t="s">
        <v>405</v>
      </c>
      <c r="D579" s="1078"/>
      <c r="E579" s="699">
        <v>4.0258618344616824E-3</v>
      </c>
      <c r="F579" s="612"/>
      <c r="G579" s="612"/>
      <c r="H579" s="1078"/>
      <c r="I579" s="1078"/>
      <c r="J579" s="695" t="s">
        <v>207</v>
      </c>
      <c r="K579" s="612"/>
      <c r="L579" s="612"/>
      <c r="M579" s="1078" t="s">
        <v>365</v>
      </c>
      <c r="N579" s="1078"/>
      <c r="O579" s="701">
        <v>5.5359811267691697E-2</v>
      </c>
      <c r="P579" s="612"/>
      <c r="Q579" s="612"/>
      <c r="Z579" s="338"/>
      <c r="AA579" s="338"/>
      <c r="AB579" s="338"/>
      <c r="AC579" s="338"/>
      <c r="AD579" s="338"/>
      <c r="AE579" s="338"/>
      <c r="AF579" s="338"/>
      <c r="AG579" s="338"/>
      <c r="AH579" s="338"/>
      <c r="AI579" s="338"/>
      <c r="AJ579" s="338"/>
      <c r="AK579" s="338"/>
      <c r="AL579" s="338"/>
      <c r="AM579" s="338"/>
      <c r="AN579" s="338"/>
      <c r="AO579" s="338"/>
      <c r="AP579" s="338"/>
      <c r="AQ579" s="338"/>
      <c r="AR579" s="338"/>
      <c r="AS579" s="338"/>
      <c r="AT579" s="338"/>
      <c r="AU579" s="338"/>
      <c r="AV579" s="338"/>
      <c r="AW579" s="338"/>
      <c r="AX579" s="338"/>
      <c r="AY579" s="338"/>
      <c r="AZ579" s="338"/>
      <c r="BA579" s="340"/>
      <c r="BB579" s="419"/>
      <c r="BC579" s="340"/>
      <c r="BD579" s="340"/>
      <c r="BE579" s="340"/>
      <c r="BF579" s="340"/>
      <c r="BG579" s="340"/>
      <c r="BH579" s="340"/>
      <c r="BI579" s="340"/>
      <c r="BJ579" s="340"/>
      <c r="BK579" s="340"/>
      <c r="BL579" s="340"/>
      <c r="BM579" s="340"/>
      <c r="BN579" s="340"/>
      <c r="BO579" s="340"/>
      <c r="BP579" s="340"/>
      <c r="BQ579" s="340"/>
      <c r="BR579" s="340"/>
      <c r="BS579" s="340"/>
      <c r="BT579" s="340"/>
      <c r="BU579" s="340"/>
      <c r="BV579" s="340"/>
      <c r="BW579" s="340"/>
      <c r="BX579" s="340"/>
      <c r="BY579" s="340"/>
      <c r="BZ579" s="341"/>
      <c r="CA579" s="341"/>
      <c r="CB579" s="341"/>
      <c r="CC579" s="341"/>
      <c r="CD579" s="341"/>
      <c r="CE579" s="341"/>
      <c r="CF579" s="341"/>
      <c r="CG579" s="341"/>
      <c r="CH579" s="341"/>
      <c r="CI579" s="341"/>
      <c r="CJ579" s="341"/>
      <c r="CK579" s="341"/>
      <c r="CL579" s="341"/>
      <c r="CM579" s="341"/>
      <c r="CN579" s="341"/>
      <c r="CO579" s="341"/>
      <c r="CP579" s="341"/>
      <c r="CQ579" s="341"/>
      <c r="CR579" s="341"/>
      <c r="CS579" s="341"/>
      <c r="CT579" s="341"/>
      <c r="CU579" s="341"/>
      <c r="CV579" s="341"/>
      <c r="CW579" s="341"/>
      <c r="CX579" s="341"/>
      <c r="CY579" s="341"/>
      <c r="CZ579" s="341"/>
    </row>
    <row r="580" s="345" customFormat="true" ht="25.15" customHeight="true" x14ac:dyDescent="0.2">
      <c r="C580" s="1077" t="s">
        <v>408</v>
      </c>
      <c r="D580" s="1078"/>
      <c r="E580" s="699">
        <v>2.2151264609887671E-3</v>
      </c>
      <c r="F580" s="612"/>
      <c r="G580" s="612"/>
      <c r="H580" s="1078"/>
      <c r="I580" s="1078"/>
      <c r="J580" s="716" t="s">
        <v>208</v>
      </c>
      <c r="K580" s="612"/>
      <c r="L580" s="612"/>
      <c r="M580" s="1078" t="s">
        <v>374</v>
      </c>
      <c r="N580" s="1078"/>
      <c r="O580" s="701">
        <v>7.0066941685189232E-2</v>
      </c>
      <c r="P580" s="612"/>
      <c r="Q580" s="612"/>
      <c r="Z580" s="338"/>
      <c r="AA580" s="338"/>
      <c r="AB580" s="338"/>
      <c r="AC580" s="338"/>
      <c r="AD580" s="338"/>
      <c r="AE580" s="338"/>
      <c r="AF580" s="338"/>
      <c r="AG580" s="338"/>
      <c r="AH580" s="338"/>
      <c r="AI580" s="338"/>
      <c r="AJ580" s="338"/>
      <c r="AK580" s="338"/>
      <c r="AL580" s="338"/>
      <c r="AM580" s="338"/>
      <c r="AN580" s="338"/>
      <c r="AO580" s="338"/>
      <c r="AP580" s="338"/>
      <c r="AQ580" s="338"/>
      <c r="AR580" s="338"/>
      <c r="AS580" s="338"/>
      <c r="AT580" s="338"/>
      <c r="AU580" s="338"/>
      <c r="AV580" s="338"/>
      <c r="AW580" s="338"/>
      <c r="AX580" s="338"/>
      <c r="AY580" s="338"/>
      <c r="AZ580" s="338"/>
      <c r="BA580" s="340"/>
      <c r="BB580" s="419"/>
      <c r="BC580" s="340"/>
      <c r="BD580" s="340"/>
      <c r="BE580" s="340"/>
      <c r="BF580" s="340"/>
      <c r="BG580" s="340"/>
      <c r="BH580" s="340"/>
      <c r="BI580" s="340"/>
      <c r="BJ580" s="340"/>
      <c r="BK580" s="340"/>
      <c r="BL580" s="340"/>
      <c r="BM580" s="340"/>
      <c r="BN580" s="340"/>
      <c r="BO580" s="340"/>
      <c r="BP580" s="340"/>
      <c r="BQ580" s="340"/>
      <c r="BR580" s="340"/>
      <c r="BS580" s="340"/>
      <c r="BT580" s="340"/>
      <c r="BU580" s="340"/>
      <c r="BV580" s="340"/>
      <c r="BW580" s="340"/>
      <c r="BX580" s="340"/>
      <c r="BY580" s="340"/>
      <c r="BZ580" s="341"/>
      <c r="CA580" s="341"/>
      <c r="CB580" s="341"/>
      <c r="CC580" s="341"/>
      <c r="CD580" s="341"/>
      <c r="CE580" s="341"/>
      <c r="CF580" s="341"/>
      <c r="CG580" s="341"/>
      <c r="CH580" s="341"/>
      <c r="CI580" s="341"/>
      <c r="CJ580" s="341"/>
      <c r="CK580" s="341"/>
      <c r="CL580" s="341"/>
      <c r="CM580" s="341"/>
      <c r="CN580" s="341"/>
      <c r="CO580" s="341"/>
      <c r="CP580" s="341"/>
      <c r="CQ580" s="341"/>
      <c r="CR580" s="341"/>
      <c r="CS580" s="341"/>
      <c r="CT580" s="341"/>
      <c r="CU580" s="341"/>
      <c r="CV580" s="341"/>
      <c r="CW580" s="341"/>
      <c r="CX580" s="341"/>
      <c r="CY580" s="341"/>
      <c r="CZ580" s="341"/>
    </row>
    <row r="581" s="345" customFormat="true" ht="25.15" customHeight="true" x14ac:dyDescent="0.2">
      <c r="C581" s="1077" t="s">
        <v>377</v>
      </c>
      <c r="D581" s="1078"/>
      <c r="E581" s="699">
        <v>6.5001662711339434E-2</v>
      </c>
      <c r="F581" s="612"/>
      <c r="G581" s="612"/>
      <c r="H581" s="1078" t="s">
        <v>224</v>
      </c>
      <c r="I581" s="1078"/>
      <c r="J581" s="697">
        <v>-1.7712473197626977E-2</v>
      </c>
      <c r="K581" s="612"/>
      <c r="L581" s="612"/>
      <c r="M581" s="1078" t="s">
        <v>393</v>
      </c>
      <c r="N581" s="1078"/>
      <c r="O581" s="701">
        <v>1.8505924054777863E-2</v>
      </c>
      <c r="P581" s="612"/>
      <c r="Q581" s="612"/>
      <c r="Z581" s="338"/>
      <c r="AA581" s="338"/>
      <c r="AB581" s="338"/>
      <c r="AC581" s="338"/>
      <c r="AD581" s="338"/>
      <c r="AE581" s="338"/>
      <c r="AF581" s="338"/>
      <c r="AG581" s="338"/>
      <c r="AH581" s="338"/>
      <c r="AI581" s="338"/>
      <c r="AJ581" s="338"/>
      <c r="AK581" s="338"/>
      <c r="AL581" s="338"/>
      <c r="AM581" s="338"/>
      <c r="AN581" s="338"/>
      <c r="AO581" s="338"/>
      <c r="AP581" s="338"/>
      <c r="AQ581" s="338"/>
      <c r="AR581" s="338"/>
      <c r="AS581" s="338"/>
      <c r="AT581" s="338"/>
      <c r="AU581" s="338"/>
      <c r="AV581" s="338"/>
      <c r="AW581" s="338"/>
      <c r="AX581" s="338"/>
      <c r="AY581" s="338"/>
      <c r="AZ581" s="338"/>
      <c r="BA581" s="340"/>
      <c r="BB581" s="419"/>
      <c r="BC581" s="340"/>
      <c r="BD581" s="340"/>
      <c r="BE581" s="340"/>
      <c r="BF581" s="340"/>
      <c r="BG581" s="340"/>
      <c r="BH581" s="340"/>
      <c r="BI581" s="340"/>
      <c r="BJ581" s="340"/>
      <c r="BK581" s="340"/>
      <c r="BL581" s="340"/>
      <c r="BM581" s="340"/>
      <c r="BN581" s="340"/>
      <c r="BO581" s="340"/>
      <c r="BP581" s="340"/>
      <c r="BQ581" s="340"/>
      <c r="BR581" s="340"/>
      <c r="BS581" s="340"/>
      <c r="BT581" s="340"/>
      <c r="BU581" s="340"/>
      <c r="BV581" s="340"/>
      <c r="BW581" s="340"/>
      <c r="BX581" s="340"/>
      <c r="BY581" s="340"/>
      <c r="BZ581" s="341"/>
      <c r="CA581" s="341"/>
      <c r="CB581" s="341"/>
      <c r="CC581" s="341"/>
      <c r="CD581" s="341"/>
      <c r="CE581" s="341"/>
      <c r="CF581" s="341"/>
      <c r="CG581" s="341"/>
      <c r="CH581" s="341"/>
      <c r="CI581" s="341"/>
      <c r="CJ581" s="341"/>
      <c r="CK581" s="341"/>
      <c r="CL581" s="341"/>
      <c r="CM581" s="341"/>
      <c r="CN581" s="341"/>
      <c r="CO581" s="341"/>
      <c r="CP581" s="341"/>
      <c r="CQ581" s="341"/>
      <c r="CR581" s="341"/>
      <c r="CS581" s="341"/>
      <c r="CT581" s="341"/>
      <c r="CU581" s="341"/>
      <c r="CV581" s="341"/>
      <c r="CW581" s="341"/>
      <c r="CX581" s="341"/>
      <c r="CY581" s="341"/>
      <c r="CZ581" s="341"/>
    </row>
    <row r="582" s="345" customFormat="true" ht="25.15" customHeight="true" x14ac:dyDescent="0.2">
      <c r="C582" s="1077" t="s">
        <v>371</v>
      </c>
      <c r="D582" s="1078"/>
      <c r="E582" s="699">
        <v>-7.115889329623562E-2</v>
      </c>
      <c r="F582" s="612"/>
      <c r="G582" s="612"/>
      <c r="H582" s="1078" t="s">
        <v>368</v>
      </c>
      <c r="I582" s="1078"/>
      <c r="J582" s="700">
        <v>-3.7087803622030041E-2</v>
      </c>
      <c r="K582" s="612"/>
      <c r="L582" s="612"/>
      <c r="M582" s="1078" t="s">
        <v>402</v>
      </c>
      <c r="N582" s="1078"/>
      <c r="O582" s="701">
        <v>-5.2116561568698577E-3</v>
      </c>
      <c r="P582" s="612"/>
      <c r="Q582" s="612"/>
      <c r="Z582" s="338"/>
      <c r="AA582" s="338"/>
      <c r="AB582" s="338"/>
      <c r="AC582" s="338"/>
      <c r="AD582" s="338"/>
      <c r="AE582" s="338"/>
      <c r="AF582" s="338"/>
      <c r="AG582" s="338"/>
      <c r="AH582" s="338"/>
      <c r="AI582" s="338"/>
      <c r="AJ582" s="338"/>
      <c r="AK582" s="338"/>
      <c r="AL582" s="338"/>
      <c r="AM582" s="338"/>
      <c r="AN582" s="338"/>
      <c r="AO582" s="338"/>
      <c r="AP582" s="338"/>
      <c r="AQ582" s="338"/>
      <c r="AR582" s="338"/>
      <c r="AS582" s="338"/>
      <c r="AT582" s="338"/>
      <c r="AU582" s="338"/>
      <c r="AV582" s="338"/>
      <c r="AW582" s="338"/>
      <c r="AX582" s="338"/>
      <c r="AY582" s="338"/>
      <c r="AZ582" s="338"/>
      <c r="BA582" s="340"/>
      <c r="BB582" s="419"/>
      <c r="BC582" s="340"/>
      <c r="BD582" s="340"/>
      <c r="BE582" s="340"/>
      <c r="BF582" s="340"/>
      <c r="BG582" s="340"/>
      <c r="BH582" s="340"/>
      <c r="BI582" s="340"/>
      <c r="BJ582" s="340"/>
      <c r="BK582" s="340"/>
      <c r="BL582" s="340"/>
      <c r="BM582" s="340"/>
      <c r="BN582" s="340"/>
      <c r="BO582" s="340"/>
      <c r="BP582" s="340"/>
      <c r="BQ582" s="340"/>
      <c r="BR582" s="340"/>
      <c r="BS582" s="340"/>
      <c r="BT582" s="340"/>
      <c r="BU582" s="340"/>
      <c r="BV582" s="340"/>
      <c r="BW582" s="340"/>
      <c r="BX582" s="340"/>
      <c r="BY582" s="340"/>
      <c r="BZ582" s="341"/>
      <c r="CA582" s="341"/>
      <c r="CB582" s="341"/>
      <c r="CC582" s="341"/>
      <c r="CD582" s="341"/>
      <c r="CE582" s="341"/>
      <c r="CF582" s="341"/>
      <c r="CG582" s="341"/>
      <c r="CH582" s="341"/>
      <c r="CI582" s="341"/>
      <c r="CJ582" s="341"/>
      <c r="CK582" s="341"/>
      <c r="CL582" s="341"/>
      <c r="CM582" s="341"/>
      <c r="CN582" s="341"/>
      <c r="CO582" s="341"/>
      <c r="CP582" s="341"/>
      <c r="CQ582" s="341"/>
      <c r="CR582" s="341"/>
      <c r="CS582" s="341"/>
      <c r="CT582" s="341"/>
      <c r="CU582" s="341"/>
      <c r="CV582" s="341"/>
      <c r="CW582" s="341"/>
      <c r="CX582" s="341"/>
      <c r="CY582" s="341"/>
      <c r="CZ582" s="341"/>
    </row>
    <row r="583" s="345" customFormat="true" ht="25.15" customHeight="true" x14ac:dyDescent="0.2">
      <c r="C583" s="1077" t="s">
        <v>412</v>
      </c>
      <c r="D583" s="1078"/>
      <c r="E583" s="699">
        <v>2.9687368786161935E-4</v>
      </c>
      <c r="F583" s="612"/>
      <c r="G583" s="612"/>
      <c r="H583" s="1078" t="s">
        <v>390</v>
      </c>
      <c r="I583" s="1078"/>
      <c r="J583" s="700">
        <v>-3.6116787649234147E-3</v>
      </c>
      <c r="K583" s="612"/>
      <c r="L583" s="612"/>
      <c r="M583" s="1078" t="s">
        <v>375</v>
      </c>
      <c r="N583" s="1078"/>
      <c r="O583" s="701">
        <v>-6.9121312547848909E-2</v>
      </c>
      <c r="P583" s="612"/>
      <c r="Q583" s="612"/>
      <c r="Z583" s="338"/>
      <c r="AA583" s="338"/>
      <c r="AB583" s="338"/>
      <c r="AC583" s="338"/>
      <c r="AD583" s="338"/>
      <c r="AE583" s="338"/>
      <c r="AF583" s="338"/>
      <c r="AG583" s="338"/>
      <c r="AH583" s="338"/>
      <c r="AI583" s="338"/>
      <c r="AJ583" s="338"/>
      <c r="AK583" s="338"/>
      <c r="AL583" s="338"/>
      <c r="AM583" s="338"/>
      <c r="AN583" s="338"/>
      <c r="AO583" s="338"/>
      <c r="AP583" s="338"/>
      <c r="AQ583" s="338"/>
      <c r="AR583" s="338"/>
      <c r="AS583" s="338"/>
      <c r="AT583" s="338"/>
      <c r="AU583" s="338"/>
      <c r="AV583" s="338"/>
      <c r="AW583" s="338"/>
      <c r="AX583" s="338"/>
      <c r="AY583" s="338"/>
      <c r="AZ583" s="338"/>
      <c r="BA583" s="340"/>
      <c r="BB583" s="419"/>
      <c r="BC583" s="340"/>
      <c r="BD583" s="340"/>
      <c r="BE583" s="340"/>
      <c r="BF583" s="340"/>
      <c r="BG583" s="340"/>
      <c r="BH583" s="340"/>
      <c r="BI583" s="340"/>
      <c r="BJ583" s="340"/>
      <c r="BK583" s="340"/>
      <c r="BL583" s="340"/>
      <c r="BM583" s="340"/>
      <c r="BN583" s="340"/>
      <c r="BO583" s="340"/>
      <c r="BP583" s="340"/>
      <c r="BQ583" s="340"/>
      <c r="BR583" s="340"/>
      <c r="BS583" s="340"/>
      <c r="BT583" s="340"/>
      <c r="BU583" s="340"/>
      <c r="BV583" s="340"/>
      <c r="BW583" s="340"/>
      <c r="BX583" s="340"/>
      <c r="BY583" s="340"/>
      <c r="BZ583" s="341"/>
      <c r="CA583" s="341"/>
      <c r="CB583" s="341"/>
      <c r="CC583" s="341"/>
      <c r="CD583" s="341"/>
      <c r="CE583" s="341"/>
      <c r="CF583" s="341"/>
      <c r="CG583" s="341"/>
      <c r="CH583" s="341"/>
      <c r="CI583" s="341"/>
      <c r="CJ583" s="341"/>
      <c r="CK583" s="341"/>
      <c r="CL583" s="341"/>
      <c r="CM583" s="341"/>
      <c r="CN583" s="341"/>
      <c r="CO583" s="341"/>
      <c r="CP583" s="341"/>
      <c r="CQ583" s="341"/>
      <c r="CR583" s="341"/>
      <c r="CS583" s="341"/>
      <c r="CT583" s="341"/>
      <c r="CU583" s="341"/>
      <c r="CV583" s="341"/>
      <c r="CW583" s="341"/>
      <c r="CX583" s="341"/>
      <c r="CY583" s="341"/>
      <c r="CZ583" s="341"/>
    </row>
    <row r="584" s="345" customFormat="true" ht="25.15" customHeight="true" x14ac:dyDescent="0.2">
      <c r="C584" s="1077" t="s">
        <v>388</v>
      </c>
      <c r="D584" s="1078"/>
      <c r="E584" s="699">
        <v>1.1450915581949737E-2</v>
      </c>
      <c r="F584" s="612"/>
      <c r="G584" s="612"/>
      <c r="H584" s="1078" t="s">
        <v>417</v>
      </c>
      <c r="I584" s="1078"/>
      <c r="J584" s="700">
        <v>-3.7802975445607881E-3</v>
      </c>
      <c r="K584" s="612"/>
      <c r="L584" s="612"/>
      <c r="M584" s="1078" t="s">
        <v>406</v>
      </c>
      <c r="N584" s="1078"/>
      <c r="O584" s="701">
        <v>-3.4918027499871124E-3</v>
      </c>
      <c r="P584" s="612"/>
      <c r="Q584" s="612"/>
      <c r="Z584" s="338"/>
      <c r="AA584" s="338"/>
      <c r="AB584" s="338"/>
      <c r="AC584" s="338"/>
      <c r="AD584" s="338"/>
      <c r="AE584" s="338"/>
      <c r="AF584" s="338"/>
      <c r="AG584" s="338"/>
      <c r="AH584" s="338"/>
      <c r="AI584" s="338"/>
      <c r="AJ584" s="338"/>
      <c r="AK584" s="338"/>
      <c r="AL584" s="338"/>
      <c r="AM584" s="338"/>
      <c r="AN584" s="338"/>
      <c r="AO584" s="338"/>
      <c r="AP584" s="338"/>
      <c r="AQ584" s="338"/>
      <c r="AR584" s="338"/>
      <c r="AS584" s="338"/>
      <c r="AT584" s="338"/>
      <c r="AU584" s="338"/>
      <c r="AV584" s="338"/>
      <c r="AW584" s="338"/>
      <c r="AX584" s="338"/>
      <c r="AY584" s="338"/>
      <c r="AZ584" s="338"/>
      <c r="BA584" s="340"/>
      <c r="BB584" s="419"/>
      <c r="BC584" s="340"/>
      <c r="BD584" s="340"/>
      <c r="BE584" s="340"/>
      <c r="BF584" s="340"/>
      <c r="BG584" s="340"/>
      <c r="BH584" s="340"/>
      <c r="BI584" s="340"/>
      <c r="BJ584" s="340"/>
      <c r="BK584" s="340"/>
      <c r="BL584" s="340"/>
      <c r="BM584" s="340"/>
      <c r="BN584" s="340"/>
      <c r="BO584" s="340"/>
      <c r="BP584" s="340"/>
      <c r="BQ584" s="340"/>
      <c r="BR584" s="340"/>
      <c r="BS584" s="340"/>
      <c r="BT584" s="340"/>
      <c r="BU584" s="340"/>
      <c r="BV584" s="340"/>
      <c r="BW584" s="340"/>
      <c r="BX584" s="340"/>
      <c r="BY584" s="340"/>
      <c r="BZ584" s="341"/>
      <c r="CA584" s="341"/>
      <c r="CB584" s="341"/>
      <c r="CC584" s="341"/>
      <c r="CD584" s="341"/>
      <c r="CE584" s="341"/>
      <c r="CF584" s="341"/>
      <c r="CG584" s="341"/>
      <c r="CH584" s="341"/>
      <c r="CI584" s="341"/>
      <c r="CJ584" s="341"/>
      <c r="CK584" s="341"/>
      <c r="CL584" s="341"/>
      <c r="CM584" s="341"/>
      <c r="CN584" s="341"/>
      <c r="CO584" s="341"/>
      <c r="CP584" s="341"/>
      <c r="CQ584" s="341"/>
      <c r="CR584" s="341"/>
      <c r="CS584" s="341"/>
      <c r="CT584" s="341"/>
      <c r="CU584" s="341"/>
      <c r="CV584" s="341"/>
      <c r="CW584" s="341"/>
      <c r="CX584" s="341"/>
      <c r="CY584" s="341"/>
      <c r="CZ584" s="341"/>
    </row>
    <row r="585" s="345" customFormat="true" ht="25.15" customHeight="true" x14ac:dyDescent="0.2">
      <c r="C585" s="1077" t="s">
        <v>392</v>
      </c>
      <c r="D585" s="1078"/>
      <c r="E585" s="699">
        <v>1.8869359436126349E-2</v>
      </c>
      <c r="F585" s="612"/>
      <c r="G585" s="612"/>
      <c r="H585" s="1078" t="s">
        <v>413</v>
      </c>
      <c r="I585" s="1078"/>
      <c r="J585" s="700">
        <v>-3.1475112774641692E-3</v>
      </c>
      <c r="K585" s="612"/>
      <c r="L585" s="612"/>
      <c r="M585" s="1078" t="s">
        <v>397</v>
      </c>
      <c r="N585" s="1078"/>
      <c r="O585" s="701">
        <v>-1.2209509387580848E-2</v>
      </c>
      <c r="P585" s="612"/>
      <c r="Q585" s="612"/>
      <c r="Z585" s="338"/>
      <c r="AA585" s="338"/>
      <c r="AB585" s="338"/>
      <c r="AC585" s="338"/>
      <c r="AD585" s="338"/>
      <c r="AE585" s="338"/>
      <c r="AF585" s="338"/>
      <c r="AG585" s="338"/>
      <c r="AH585" s="338"/>
      <c r="AI585" s="338"/>
      <c r="AJ585" s="338"/>
      <c r="AK585" s="338"/>
      <c r="AL585" s="338"/>
      <c r="AM585" s="338"/>
      <c r="AN585" s="338"/>
      <c r="AO585" s="338"/>
      <c r="AP585" s="338"/>
      <c r="AQ585" s="338"/>
      <c r="AR585" s="338"/>
      <c r="AS585" s="338"/>
      <c r="AT585" s="338"/>
      <c r="AU585" s="338"/>
      <c r="AV585" s="338"/>
      <c r="AW585" s="338"/>
      <c r="AX585" s="338"/>
      <c r="AY585" s="338"/>
      <c r="AZ585" s="338"/>
      <c r="BA585" s="340"/>
      <c r="BB585" s="419"/>
      <c r="BC585" s="340"/>
      <c r="BD585" s="340"/>
      <c r="BE585" s="340"/>
      <c r="BF585" s="340"/>
      <c r="BG585" s="340"/>
      <c r="BH585" s="340"/>
      <c r="BI585" s="340"/>
      <c r="BJ585" s="340"/>
      <c r="BK585" s="340"/>
      <c r="BL585" s="340"/>
      <c r="BM585" s="340"/>
      <c r="BN585" s="340"/>
      <c r="BO585" s="340"/>
      <c r="BP585" s="340"/>
      <c r="BQ585" s="340"/>
      <c r="BR585" s="340"/>
      <c r="BS585" s="340"/>
      <c r="BT585" s="340"/>
      <c r="BU585" s="340"/>
      <c r="BV585" s="340"/>
      <c r="BW585" s="340"/>
      <c r="BX585" s="340"/>
      <c r="BY585" s="340"/>
      <c r="BZ585" s="341"/>
      <c r="CA585" s="341"/>
      <c r="CB585" s="341"/>
      <c r="CC585" s="341"/>
      <c r="CD585" s="341"/>
      <c r="CE585" s="341"/>
      <c r="CF585" s="341"/>
      <c r="CG585" s="341"/>
      <c r="CH585" s="341"/>
      <c r="CI585" s="341"/>
      <c r="CJ585" s="341"/>
      <c r="CK585" s="341"/>
      <c r="CL585" s="341"/>
      <c r="CM585" s="341"/>
      <c r="CN585" s="341"/>
      <c r="CO585" s="341"/>
      <c r="CP585" s="341"/>
      <c r="CQ585" s="341"/>
      <c r="CR585" s="341"/>
      <c r="CS585" s="341"/>
      <c r="CT585" s="341"/>
      <c r="CU585" s="341"/>
      <c r="CV585" s="341"/>
      <c r="CW585" s="341"/>
      <c r="CX585" s="341"/>
      <c r="CY585" s="341"/>
      <c r="CZ585" s="341"/>
    </row>
    <row r="586" s="345" customFormat="true" ht="25.15" customHeight="true" x14ac:dyDescent="0.2">
      <c r="C586" s="1077" t="s">
        <v>414</v>
      </c>
      <c r="D586" s="1078"/>
      <c r="E586" s="699">
        <v>1.5506502205658492E-3</v>
      </c>
      <c r="F586" s="612"/>
      <c r="G586" s="612"/>
      <c r="H586" s="1078" t="s">
        <v>421</v>
      </c>
      <c r="I586" s="1078"/>
      <c r="J586" s="700">
        <v>-1.1225173284719748E-3</v>
      </c>
      <c r="K586" s="612"/>
      <c r="L586" s="612"/>
      <c r="M586" s="1078" t="s">
        <v>404</v>
      </c>
      <c r="N586" s="1078"/>
      <c r="O586" s="701">
        <v>-7.288625497519791E-3</v>
      </c>
      <c r="P586" s="612"/>
      <c r="Q586" s="612"/>
      <c r="Z586" s="338"/>
      <c r="AA586" s="338"/>
      <c r="AB586" s="338"/>
      <c r="AC586" s="338"/>
      <c r="AD586" s="338"/>
      <c r="AE586" s="338"/>
      <c r="AF586" s="338"/>
      <c r="AG586" s="338"/>
      <c r="AH586" s="338"/>
      <c r="AI586" s="338"/>
      <c r="AJ586" s="338"/>
      <c r="AK586" s="338"/>
      <c r="AL586" s="338"/>
      <c r="AM586" s="338"/>
      <c r="AN586" s="338"/>
      <c r="AO586" s="338"/>
      <c r="AP586" s="338"/>
      <c r="AQ586" s="338"/>
      <c r="AR586" s="338"/>
      <c r="AS586" s="338"/>
      <c r="AT586" s="338"/>
      <c r="AU586" s="338"/>
      <c r="AV586" s="338"/>
      <c r="AW586" s="338"/>
      <c r="AX586" s="338"/>
      <c r="AY586" s="338"/>
      <c r="AZ586" s="338"/>
      <c r="BA586" s="340"/>
      <c r="BB586" s="419"/>
      <c r="BC586" s="340"/>
      <c r="BD586" s="340"/>
      <c r="BE586" s="340"/>
      <c r="BF586" s="340"/>
      <c r="BG586" s="340"/>
      <c r="BH586" s="340"/>
      <c r="BI586" s="340"/>
      <c r="BJ586" s="340"/>
      <c r="BK586" s="340"/>
      <c r="BL586" s="340"/>
      <c r="BM586" s="340"/>
      <c r="BN586" s="340"/>
      <c r="BO586" s="340"/>
      <c r="BP586" s="340"/>
      <c r="BQ586" s="340"/>
      <c r="BR586" s="340"/>
      <c r="BS586" s="340"/>
      <c r="BT586" s="340"/>
      <c r="BU586" s="340"/>
      <c r="BV586" s="340"/>
      <c r="BW586" s="340"/>
      <c r="BX586" s="340"/>
      <c r="BY586" s="340"/>
      <c r="BZ586" s="341"/>
      <c r="CA586" s="341"/>
      <c r="CB586" s="341"/>
      <c r="CC586" s="341"/>
      <c r="CD586" s="341"/>
      <c r="CE586" s="341"/>
      <c r="CF586" s="341"/>
      <c r="CG586" s="341"/>
      <c r="CH586" s="341"/>
      <c r="CI586" s="341"/>
      <c r="CJ586" s="341"/>
      <c r="CK586" s="341"/>
      <c r="CL586" s="341"/>
      <c r="CM586" s="341"/>
      <c r="CN586" s="341"/>
      <c r="CO586" s="341"/>
      <c r="CP586" s="341"/>
      <c r="CQ586" s="341"/>
      <c r="CR586" s="341"/>
      <c r="CS586" s="341"/>
      <c r="CT586" s="341"/>
      <c r="CU586" s="341"/>
      <c r="CV586" s="341"/>
      <c r="CW586" s="341"/>
      <c r="CX586" s="341"/>
      <c r="CY586" s="341"/>
      <c r="CZ586" s="341"/>
    </row>
    <row r="587" s="345" customFormat="true" ht="25.15" customHeight="true" x14ac:dyDescent="0.2">
      <c r="C587" s="1077" t="s">
        <v>387</v>
      </c>
      <c r="D587" s="1078"/>
      <c r="E587" s="699">
        <v>-3.2767890805815651E-2</v>
      </c>
      <c r="F587" s="612"/>
      <c r="G587" s="612"/>
      <c r="H587" s="1078" t="s">
        <v>422</v>
      </c>
      <c r="I587" s="1078"/>
      <c r="J587" s="700">
        <v>-2.3867762901278577E-3</v>
      </c>
      <c r="K587" s="612"/>
      <c r="L587" s="612"/>
      <c r="M587" s="1078" t="s">
        <v>409</v>
      </c>
      <c r="N587" s="1078"/>
      <c r="O587" s="701">
        <v>6.2233681072524248E-3</v>
      </c>
      <c r="P587" s="612"/>
      <c r="Q587" s="612"/>
      <c r="Z587" s="338"/>
      <c r="AA587" s="338"/>
      <c r="AB587" s="338"/>
      <c r="AC587" s="338"/>
      <c r="AD587" s="338"/>
      <c r="AE587" s="338"/>
      <c r="AF587" s="338"/>
      <c r="AG587" s="338"/>
      <c r="AH587" s="338"/>
      <c r="AI587" s="338"/>
      <c r="AJ587" s="338"/>
      <c r="AK587" s="338"/>
      <c r="AL587" s="338"/>
      <c r="AM587" s="338"/>
      <c r="AN587" s="338"/>
      <c r="AO587" s="338"/>
      <c r="AP587" s="338"/>
      <c r="AQ587" s="338"/>
      <c r="AR587" s="338"/>
      <c r="AS587" s="338"/>
      <c r="AT587" s="338"/>
      <c r="AU587" s="338"/>
      <c r="AV587" s="338"/>
      <c r="AW587" s="338"/>
      <c r="AX587" s="338"/>
      <c r="AY587" s="338"/>
      <c r="AZ587" s="338"/>
      <c r="BA587" s="340"/>
      <c r="BB587" s="419"/>
      <c r="BC587" s="340"/>
      <c r="BD587" s="340"/>
      <c r="BE587" s="340"/>
      <c r="BF587" s="340"/>
      <c r="BG587" s="340"/>
      <c r="BH587" s="340"/>
      <c r="BI587" s="340"/>
      <c r="BJ587" s="340"/>
      <c r="BK587" s="340"/>
      <c r="BL587" s="340"/>
      <c r="BM587" s="340"/>
      <c r="BN587" s="340"/>
      <c r="BO587" s="340"/>
      <c r="BP587" s="340"/>
      <c r="BQ587" s="340"/>
      <c r="BR587" s="340"/>
      <c r="BS587" s="340"/>
      <c r="BT587" s="340"/>
      <c r="BU587" s="340"/>
      <c r="BV587" s="340"/>
      <c r="BW587" s="340"/>
      <c r="BX587" s="340"/>
      <c r="BY587" s="340"/>
      <c r="BZ587" s="341"/>
      <c r="CA587" s="341"/>
      <c r="CB587" s="341"/>
      <c r="CC587" s="341"/>
      <c r="CD587" s="341"/>
      <c r="CE587" s="341"/>
      <c r="CF587" s="341"/>
      <c r="CG587" s="341"/>
      <c r="CH587" s="341"/>
      <c r="CI587" s="341"/>
      <c r="CJ587" s="341"/>
      <c r="CK587" s="341"/>
      <c r="CL587" s="341"/>
      <c r="CM587" s="341"/>
      <c r="CN587" s="341"/>
      <c r="CO587" s="341"/>
      <c r="CP587" s="341"/>
      <c r="CQ587" s="341"/>
      <c r="CR587" s="341"/>
      <c r="CS587" s="341"/>
      <c r="CT587" s="341"/>
      <c r="CU587" s="341"/>
      <c r="CV587" s="341"/>
      <c r="CW587" s="341"/>
      <c r="CX587" s="341"/>
      <c r="CY587" s="341"/>
      <c r="CZ587" s="341"/>
    </row>
    <row r="588" s="345" customFormat="true" ht="25.15" customHeight="true" x14ac:dyDescent="0.2">
      <c r="C588" s="1077" t="s">
        <v>386</v>
      </c>
      <c r="D588" s="1078"/>
      <c r="E588" s="699">
        <v>7.3878255850640005E-3</v>
      </c>
      <c r="F588" s="612"/>
      <c r="G588" s="612"/>
      <c r="H588" s="1078" t="s">
        <v>365</v>
      </c>
      <c r="I588" s="1078"/>
      <c r="J588" s="700">
        <v>0.10088955607632502</v>
      </c>
      <c r="K588" s="612"/>
      <c r="L588" s="612"/>
      <c r="M588" s="1078" t="s">
        <v>383</v>
      </c>
      <c r="N588" s="1078"/>
      <c r="O588" s="701">
        <v>2.3495393171744164E-2</v>
      </c>
      <c r="P588" s="612"/>
      <c r="Q588" s="612"/>
      <c r="Z588" s="338"/>
      <c r="AA588" s="338"/>
      <c r="AB588" s="338"/>
      <c r="AC588" s="338"/>
      <c r="AD588" s="338"/>
      <c r="AE588" s="338"/>
      <c r="AF588" s="338"/>
      <c r="AG588" s="338"/>
      <c r="AH588" s="338"/>
      <c r="AI588" s="338"/>
      <c r="AJ588" s="338"/>
      <c r="AK588" s="338"/>
      <c r="AL588" s="338"/>
      <c r="AM588" s="338"/>
      <c r="AN588" s="338"/>
      <c r="AO588" s="338"/>
      <c r="AP588" s="338"/>
      <c r="AQ588" s="338"/>
      <c r="AR588" s="338"/>
      <c r="AS588" s="338"/>
      <c r="AT588" s="338"/>
      <c r="AU588" s="338"/>
      <c r="AV588" s="338"/>
      <c r="AW588" s="338"/>
      <c r="AX588" s="338"/>
      <c r="AY588" s="338"/>
      <c r="AZ588" s="338"/>
      <c r="BA588" s="340"/>
      <c r="BB588" s="419"/>
      <c r="BC588" s="340"/>
      <c r="BD588" s="340"/>
      <c r="BE588" s="340"/>
      <c r="BF588" s="340"/>
      <c r="BG588" s="340"/>
      <c r="BH588" s="340"/>
      <c r="BI588" s="340"/>
      <c r="BJ588" s="340"/>
      <c r="BK588" s="340"/>
      <c r="BL588" s="340"/>
      <c r="BM588" s="340"/>
      <c r="BN588" s="340"/>
      <c r="BO588" s="340"/>
      <c r="BP588" s="340"/>
      <c r="BQ588" s="340"/>
      <c r="BR588" s="340"/>
      <c r="BS588" s="340"/>
      <c r="BT588" s="340"/>
      <c r="BU588" s="340"/>
      <c r="BV588" s="340"/>
      <c r="BW588" s="340"/>
      <c r="BX588" s="340"/>
      <c r="BY588" s="340"/>
      <c r="BZ588" s="341"/>
      <c r="CA588" s="341"/>
      <c r="CB588" s="341"/>
      <c r="CC588" s="341"/>
      <c r="CD588" s="341"/>
      <c r="CE588" s="341"/>
      <c r="CF588" s="341"/>
      <c r="CG588" s="341"/>
      <c r="CH588" s="341"/>
      <c r="CI588" s="341"/>
      <c r="CJ588" s="341"/>
      <c r="CK588" s="341"/>
      <c r="CL588" s="341"/>
      <c r="CM588" s="341"/>
      <c r="CN588" s="341"/>
      <c r="CO588" s="341"/>
      <c r="CP588" s="341"/>
      <c r="CQ588" s="341"/>
      <c r="CR588" s="341"/>
      <c r="CS588" s="341"/>
      <c r="CT588" s="341"/>
      <c r="CU588" s="341"/>
      <c r="CV588" s="341"/>
      <c r="CW588" s="341"/>
      <c r="CX588" s="341"/>
      <c r="CY588" s="341"/>
      <c r="CZ588" s="341"/>
    </row>
    <row r="589" s="345" customFormat="true" ht="25.15" customHeight="true" x14ac:dyDescent="0.2">
      <c r="C589" s="1077" t="s">
        <v>361</v>
      </c>
      <c r="D589" s="1078"/>
      <c r="E589" s="699">
        <v>0.10501464506414619</v>
      </c>
      <c r="F589" s="612"/>
      <c r="G589" s="612"/>
      <c r="H589" s="1078" t="s">
        <v>374</v>
      </c>
      <c r="I589" s="1078"/>
      <c r="J589" s="700">
        <v>-6.7982371885715251E-2</v>
      </c>
      <c r="K589" s="612"/>
      <c r="L589" s="612"/>
      <c r="M589" s="1078" t="s">
        <v>399</v>
      </c>
      <c r="N589" s="1078"/>
      <c r="O589" s="701">
        <v>-2.5876417541579812E-3</v>
      </c>
      <c r="P589" s="612"/>
      <c r="Q589" s="612"/>
      <c r="Z589" s="338"/>
      <c r="AA589" s="338"/>
      <c r="AB589" s="338"/>
      <c r="AC589" s="338"/>
      <c r="AD589" s="338"/>
      <c r="AE589" s="338"/>
      <c r="AF589" s="338"/>
      <c r="AG589" s="338"/>
      <c r="AH589" s="338"/>
      <c r="AI589" s="338"/>
      <c r="AJ589" s="338"/>
      <c r="AK589" s="338"/>
      <c r="AL589" s="338"/>
      <c r="AM589" s="338"/>
      <c r="AN589" s="338"/>
      <c r="AO589" s="338"/>
      <c r="AP589" s="338"/>
      <c r="AQ589" s="338"/>
      <c r="AR589" s="338"/>
      <c r="AS589" s="338"/>
      <c r="AT589" s="338"/>
      <c r="AU589" s="338"/>
      <c r="AV589" s="338"/>
      <c r="AW589" s="338"/>
      <c r="AX589" s="338"/>
      <c r="AY589" s="338"/>
      <c r="AZ589" s="338"/>
      <c r="BA589" s="340"/>
      <c r="BB589" s="419"/>
      <c r="BC589" s="340"/>
      <c r="BD589" s="340"/>
      <c r="BE589" s="340"/>
      <c r="BF589" s="340"/>
      <c r="BG589" s="340"/>
      <c r="BH589" s="340"/>
      <c r="BI589" s="340"/>
      <c r="BJ589" s="340"/>
      <c r="BK589" s="340"/>
      <c r="BL589" s="340"/>
      <c r="BM589" s="340"/>
      <c r="BN589" s="340"/>
      <c r="BO589" s="340"/>
      <c r="BP589" s="340"/>
      <c r="BQ589" s="340"/>
      <c r="BR589" s="340"/>
      <c r="BS589" s="340"/>
      <c r="BT589" s="340"/>
      <c r="BU589" s="340"/>
      <c r="BV589" s="340"/>
      <c r="BW589" s="340"/>
      <c r="BX589" s="340"/>
      <c r="BY589" s="340"/>
      <c r="BZ589" s="341"/>
      <c r="CA589" s="341"/>
      <c r="CB589" s="341"/>
      <c r="CC589" s="341"/>
      <c r="CD589" s="341"/>
      <c r="CE589" s="341"/>
      <c r="CF589" s="341"/>
      <c r="CG589" s="341"/>
      <c r="CH589" s="341"/>
      <c r="CI589" s="341"/>
      <c r="CJ589" s="341"/>
      <c r="CK589" s="341"/>
      <c r="CL589" s="341"/>
      <c r="CM589" s="341"/>
      <c r="CN589" s="341"/>
      <c r="CO589" s="341"/>
      <c r="CP589" s="341"/>
      <c r="CQ589" s="341"/>
      <c r="CR589" s="341"/>
      <c r="CS589" s="341"/>
      <c r="CT589" s="341"/>
      <c r="CU589" s="341"/>
      <c r="CV589" s="341"/>
      <c r="CW589" s="341"/>
      <c r="CX589" s="341"/>
      <c r="CY589" s="341"/>
      <c r="CZ589" s="341"/>
    </row>
    <row r="590" s="345" customFormat="true" ht="25.15" customHeight="true" x14ac:dyDescent="0.2">
      <c r="C590" s="1077" t="s">
        <v>380</v>
      </c>
      <c r="D590" s="1078"/>
      <c r="E590" s="699">
        <v>2.0555134488280672E-2</v>
      </c>
      <c r="F590" s="612"/>
      <c r="G590" s="612"/>
      <c r="H590" s="1078" t="s">
        <v>393</v>
      </c>
      <c r="I590" s="1078"/>
      <c r="J590" s="700">
        <v>7.3890304365644137E-4</v>
      </c>
      <c r="K590" s="612"/>
      <c r="L590" s="612"/>
      <c r="M590" s="1078" t="s">
        <v>379</v>
      </c>
      <c r="N590" s="1078"/>
      <c r="O590" s="701">
        <v>6.8595683222151024E-2</v>
      </c>
      <c r="P590" s="612"/>
      <c r="Q590" s="612"/>
      <c r="Z590" s="338"/>
      <c r="AA590" s="338"/>
      <c r="AB590" s="338"/>
      <c r="AC590" s="338"/>
      <c r="AD590" s="338"/>
      <c r="AE590" s="338"/>
      <c r="AF590" s="338"/>
      <c r="AG590" s="338"/>
      <c r="AH590" s="338"/>
      <c r="AI590" s="338"/>
      <c r="AJ590" s="338"/>
      <c r="AK590" s="338"/>
      <c r="AL590" s="338"/>
      <c r="AM590" s="338"/>
      <c r="AN590" s="338"/>
      <c r="AO590" s="338"/>
      <c r="AP590" s="338"/>
      <c r="AQ590" s="338"/>
      <c r="AR590" s="338"/>
      <c r="AS590" s="338"/>
      <c r="AT590" s="338"/>
      <c r="AU590" s="338"/>
      <c r="AV590" s="338"/>
      <c r="AW590" s="338"/>
      <c r="AX590" s="338"/>
      <c r="AY590" s="338"/>
      <c r="AZ590" s="338"/>
      <c r="BA590" s="340"/>
      <c r="BB590" s="419"/>
      <c r="BC590" s="340"/>
      <c r="BD590" s="340"/>
      <c r="BE590" s="340"/>
      <c r="BF590" s="340"/>
      <c r="BG590" s="340"/>
      <c r="BH590" s="340"/>
      <c r="BI590" s="340"/>
      <c r="BJ590" s="340"/>
      <c r="BK590" s="340"/>
      <c r="BL590" s="340"/>
      <c r="BM590" s="340"/>
      <c r="BN590" s="340"/>
      <c r="BO590" s="340"/>
      <c r="BP590" s="340"/>
      <c r="BQ590" s="340"/>
      <c r="BR590" s="340"/>
      <c r="BS590" s="340"/>
      <c r="BT590" s="340"/>
      <c r="BU590" s="340"/>
      <c r="BV590" s="340"/>
      <c r="BW590" s="340"/>
      <c r="BX590" s="340"/>
      <c r="BY590" s="340"/>
      <c r="BZ590" s="341"/>
      <c r="CA590" s="341"/>
      <c r="CB590" s="341"/>
      <c r="CC590" s="341"/>
      <c r="CD590" s="341"/>
      <c r="CE590" s="341"/>
      <c r="CF590" s="341"/>
      <c r="CG590" s="341"/>
      <c r="CH590" s="341"/>
      <c r="CI590" s="341"/>
      <c r="CJ590" s="341"/>
      <c r="CK590" s="341"/>
      <c r="CL590" s="341"/>
      <c r="CM590" s="341"/>
      <c r="CN590" s="341"/>
      <c r="CO590" s="341"/>
      <c r="CP590" s="341"/>
      <c r="CQ590" s="341"/>
      <c r="CR590" s="341"/>
      <c r="CS590" s="341"/>
      <c r="CT590" s="341"/>
      <c r="CU590" s="341"/>
      <c r="CV590" s="341"/>
      <c r="CW590" s="341"/>
      <c r="CX590" s="341"/>
      <c r="CY590" s="341"/>
      <c r="CZ590" s="341"/>
    </row>
    <row r="591" s="345" customFormat="true" ht="25.15" customHeight="true" x14ac:dyDescent="0.2">
      <c r="C591" s="1077" t="s">
        <v>360</v>
      </c>
      <c r="D591" s="1078"/>
      <c r="E591" s="699">
        <v>0.10751836045307382</v>
      </c>
      <c r="F591" s="612"/>
      <c r="G591" s="612"/>
      <c r="H591" s="1078" t="s">
        <v>375</v>
      </c>
      <c r="I591" s="1078"/>
      <c r="J591" s="700">
        <v>-1.5941584657214642E-2</v>
      </c>
      <c r="K591" s="612"/>
      <c r="L591" s="612"/>
      <c r="M591" s="1078" t="s">
        <v>384</v>
      </c>
      <c r="N591" s="1078"/>
      <c r="O591" s="701">
        <v>-1.9788998687923741E-2</v>
      </c>
      <c r="P591" s="612"/>
      <c r="Q591" s="612"/>
      <c r="Z591" s="338"/>
      <c r="AA591" s="338"/>
      <c r="AB591" s="338"/>
      <c r="AC591" s="338"/>
      <c r="AD591" s="338"/>
      <c r="AE591" s="338"/>
      <c r="AF591" s="338"/>
      <c r="AG591" s="338"/>
      <c r="AH591" s="338"/>
      <c r="AI591" s="338"/>
      <c r="AJ591" s="338"/>
      <c r="AK591" s="338"/>
      <c r="AL591" s="338"/>
      <c r="AM591" s="338"/>
      <c r="AN591" s="338"/>
      <c r="AO591" s="338"/>
      <c r="AP591" s="338"/>
      <c r="AQ591" s="338"/>
      <c r="AR591" s="338"/>
      <c r="AS591" s="338"/>
      <c r="AT591" s="338"/>
      <c r="AU591" s="338"/>
      <c r="AV591" s="338"/>
      <c r="AW591" s="338"/>
      <c r="AX591" s="338"/>
      <c r="AY591" s="338"/>
      <c r="AZ591" s="338"/>
      <c r="BA591" s="340"/>
      <c r="BB591" s="419"/>
      <c r="BC591" s="340"/>
      <c r="BD591" s="340"/>
      <c r="BE591" s="340"/>
      <c r="BF591" s="340"/>
      <c r="BG591" s="340"/>
      <c r="BH591" s="340"/>
      <c r="BI591" s="340"/>
      <c r="BJ591" s="340"/>
      <c r="BK591" s="340"/>
      <c r="BL591" s="340"/>
      <c r="BM591" s="340"/>
      <c r="BN591" s="340"/>
      <c r="BO591" s="340"/>
      <c r="BP591" s="340"/>
      <c r="BQ591" s="340"/>
      <c r="BR591" s="340"/>
      <c r="BS591" s="340"/>
      <c r="BT591" s="340"/>
      <c r="BU591" s="340"/>
      <c r="BV591" s="340"/>
      <c r="BW591" s="340"/>
      <c r="BX591" s="340"/>
      <c r="BY591" s="340"/>
      <c r="BZ591" s="341"/>
      <c r="CA591" s="341"/>
      <c r="CB591" s="341"/>
      <c r="CC591" s="341"/>
      <c r="CD591" s="341"/>
      <c r="CE591" s="341"/>
      <c r="CF591" s="341"/>
      <c r="CG591" s="341"/>
      <c r="CH591" s="341"/>
      <c r="CI591" s="341"/>
      <c r="CJ591" s="341"/>
      <c r="CK591" s="341"/>
      <c r="CL591" s="341"/>
      <c r="CM591" s="341"/>
      <c r="CN591" s="341"/>
      <c r="CO591" s="341"/>
      <c r="CP591" s="341"/>
      <c r="CQ591" s="341"/>
      <c r="CR591" s="341"/>
      <c r="CS591" s="341"/>
      <c r="CT591" s="341"/>
      <c r="CU591" s="341"/>
      <c r="CV591" s="341"/>
      <c r="CW591" s="341"/>
      <c r="CX591" s="341"/>
      <c r="CY591" s="341"/>
      <c r="CZ591" s="341"/>
    </row>
    <row r="592" s="345" customFormat="true" ht="25.15" customHeight="true" x14ac:dyDescent="0.2">
      <c r="C592" s="1077" t="s">
        <v>369</v>
      </c>
      <c r="D592" s="1078"/>
      <c r="E592" s="699">
        <v>6.0626219007691891E-2</v>
      </c>
      <c r="F592" s="612"/>
      <c r="G592" s="612"/>
      <c r="H592" s="1078" t="s">
        <v>409</v>
      </c>
      <c r="I592" s="1078"/>
      <c r="J592" s="700">
        <v>2.6442395355806927E-4</v>
      </c>
      <c r="K592" s="612"/>
      <c r="L592" s="612"/>
      <c r="M592" s="1078" t="s">
        <v>415</v>
      </c>
      <c r="N592" s="1078"/>
      <c r="O592" s="701">
        <v>-6.1599534051271863E-3</v>
      </c>
      <c r="P592" s="612"/>
      <c r="Q592" s="612"/>
      <c r="Z592" s="338"/>
      <c r="AA592" s="338"/>
      <c r="AB592" s="338"/>
      <c r="AC592" s="338"/>
      <c r="AD592" s="338"/>
      <c r="AE592" s="338"/>
      <c r="AF592" s="338"/>
      <c r="AG592" s="338"/>
      <c r="AH592" s="338"/>
      <c r="AI592" s="338"/>
      <c r="AJ592" s="338"/>
      <c r="AK592" s="338"/>
      <c r="AL592" s="338"/>
      <c r="AM592" s="338"/>
      <c r="AN592" s="338"/>
      <c r="AO592" s="338"/>
      <c r="AP592" s="338"/>
      <c r="AQ592" s="338"/>
      <c r="AR592" s="338"/>
      <c r="AS592" s="338"/>
      <c r="AT592" s="338"/>
      <c r="AU592" s="338"/>
      <c r="AV592" s="338"/>
      <c r="AW592" s="338"/>
      <c r="AX592" s="338"/>
      <c r="AY592" s="338"/>
      <c r="AZ592" s="338"/>
      <c r="BA592" s="340"/>
      <c r="BB592" s="419"/>
      <c r="BC592" s="340"/>
      <c r="BD592" s="340"/>
      <c r="BE592" s="340"/>
      <c r="BF592" s="340"/>
      <c r="BG592" s="340"/>
      <c r="BH592" s="340"/>
      <c r="BI592" s="340"/>
      <c r="BJ592" s="340"/>
      <c r="BK592" s="340"/>
      <c r="BL592" s="340"/>
      <c r="BM592" s="340"/>
      <c r="BN592" s="340"/>
      <c r="BO592" s="340"/>
      <c r="BP592" s="340"/>
      <c r="BQ592" s="340"/>
      <c r="BR592" s="340"/>
      <c r="BS592" s="340"/>
      <c r="BT592" s="340"/>
      <c r="BU592" s="340"/>
      <c r="BV592" s="340"/>
      <c r="BW592" s="340"/>
      <c r="BX592" s="340"/>
      <c r="BY592" s="340"/>
      <c r="BZ592" s="341"/>
      <c r="CA592" s="341"/>
      <c r="CB592" s="341"/>
      <c r="CC592" s="341"/>
      <c r="CD592" s="341"/>
      <c r="CE592" s="341"/>
      <c r="CF592" s="341"/>
      <c r="CG592" s="341"/>
      <c r="CH592" s="341"/>
      <c r="CI592" s="341"/>
      <c r="CJ592" s="341"/>
      <c r="CK592" s="341"/>
      <c r="CL592" s="341"/>
      <c r="CM592" s="341"/>
      <c r="CN592" s="341"/>
      <c r="CO592" s="341"/>
      <c r="CP592" s="341"/>
      <c r="CQ592" s="341"/>
      <c r="CR592" s="341"/>
      <c r="CS592" s="341"/>
      <c r="CT592" s="341"/>
      <c r="CU592" s="341"/>
      <c r="CV592" s="341"/>
      <c r="CW592" s="341"/>
      <c r="CX592" s="341"/>
      <c r="CY592" s="341"/>
      <c r="CZ592" s="341"/>
    </row>
    <row r="593" s="345" customFormat="true" ht="25.15" customHeight="true" x14ac:dyDescent="0.2">
      <c r="C593" s="1077" t="s">
        <v>362</v>
      </c>
      <c r="D593" s="1078"/>
      <c r="E593" s="699">
        <v>0.10137118621229953</v>
      </c>
      <c r="F593" s="612"/>
      <c r="G593" s="612"/>
      <c r="H593" s="1078" t="s">
        <v>407</v>
      </c>
      <c r="I593" s="1078"/>
      <c r="J593" s="700">
        <v>2.4618995629255231E-3</v>
      </c>
      <c r="K593" s="612"/>
      <c r="L593" s="612"/>
      <c r="M593" s="1078" t="s">
        <v>403</v>
      </c>
      <c r="N593" s="1078"/>
      <c r="O593" s="701">
        <v>-1.6709759611630264E-3</v>
      </c>
      <c r="P593" s="612"/>
      <c r="Q593" s="612"/>
      <c r="Z593" s="338"/>
      <c r="AA593" s="338"/>
      <c r="AB593" s="338"/>
      <c r="AC593" s="338"/>
      <c r="AD593" s="338"/>
      <c r="AE593" s="338"/>
      <c r="AF593" s="338"/>
      <c r="AG593" s="338"/>
      <c r="AH593" s="338"/>
      <c r="AI593" s="338"/>
      <c r="AJ593" s="338"/>
      <c r="AK593" s="338"/>
      <c r="AL593" s="338"/>
      <c r="AM593" s="338"/>
      <c r="AN593" s="338"/>
      <c r="AO593" s="338"/>
      <c r="AP593" s="338"/>
      <c r="AQ593" s="338"/>
      <c r="AR593" s="338"/>
      <c r="AS593" s="338"/>
      <c r="AT593" s="338"/>
      <c r="AU593" s="338"/>
      <c r="AV593" s="338"/>
      <c r="AW593" s="338"/>
      <c r="AX593" s="338"/>
      <c r="AY593" s="338"/>
      <c r="AZ593" s="338"/>
      <c r="BA593" s="340"/>
      <c r="BB593" s="419"/>
      <c r="BC593" s="340"/>
      <c r="BD593" s="340"/>
      <c r="BE593" s="340"/>
      <c r="BF593" s="340"/>
      <c r="BG593" s="340"/>
      <c r="BH593" s="340"/>
      <c r="BI593" s="340"/>
      <c r="BJ593" s="340"/>
      <c r="BK593" s="340"/>
      <c r="BL593" s="340"/>
      <c r="BM593" s="340"/>
      <c r="BN593" s="340"/>
      <c r="BO593" s="340"/>
      <c r="BP593" s="340"/>
      <c r="BQ593" s="340"/>
      <c r="BR593" s="340"/>
      <c r="BS593" s="340"/>
      <c r="BT593" s="340"/>
      <c r="BU593" s="340"/>
      <c r="BV593" s="340"/>
      <c r="BW593" s="340"/>
      <c r="BX593" s="340"/>
      <c r="BY593" s="340"/>
      <c r="BZ593" s="341"/>
      <c r="CA593" s="341"/>
      <c r="CB593" s="341"/>
      <c r="CC593" s="341"/>
      <c r="CD593" s="341"/>
      <c r="CE593" s="341"/>
      <c r="CF593" s="341"/>
      <c r="CG593" s="341"/>
      <c r="CH593" s="341"/>
      <c r="CI593" s="341"/>
      <c r="CJ593" s="341"/>
      <c r="CK593" s="341"/>
      <c r="CL593" s="341"/>
      <c r="CM593" s="341"/>
      <c r="CN593" s="341"/>
      <c r="CO593" s="341"/>
      <c r="CP593" s="341"/>
      <c r="CQ593" s="341"/>
      <c r="CR593" s="341"/>
      <c r="CS593" s="341"/>
      <c r="CT593" s="341"/>
      <c r="CU593" s="341"/>
      <c r="CV593" s="341"/>
      <c r="CW593" s="341"/>
      <c r="CX593" s="341"/>
      <c r="CY593" s="341"/>
      <c r="CZ593" s="341"/>
    </row>
    <row r="594" s="345" customFormat="true" ht="25.15" customHeight="true" x14ac:dyDescent="0.2">
      <c r="C594" s="1077" t="s">
        <v>359</v>
      </c>
      <c r="D594" s="1078"/>
      <c r="E594" s="699">
        <v>0.107349722823973</v>
      </c>
      <c r="F594" s="612"/>
      <c r="G594" s="612"/>
      <c r="H594" s="1078" t="s">
        <v>418</v>
      </c>
      <c r="I594" s="1078"/>
      <c r="J594" s="700">
        <v>-3.245539727237034E-3</v>
      </c>
      <c r="K594" s="612"/>
      <c r="L594" s="612"/>
      <c r="M594" s="1078" t="s">
        <v>416</v>
      </c>
      <c r="N594" s="1078"/>
      <c r="O594" s="701">
        <v>1.5645477916329635E-3</v>
      </c>
      <c r="P594" s="612"/>
      <c r="Q594" s="612"/>
      <c r="Z594" s="338"/>
      <c r="AA594" s="338"/>
      <c r="AB594" s="338"/>
      <c r="AC594" s="338"/>
      <c r="AD594" s="338"/>
      <c r="AE594" s="338"/>
      <c r="AF594" s="338"/>
      <c r="AG594" s="338"/>
      <c r="AH594" s="338"/>
      <c r="AI594" s="338"/>
      <c r="AJ594" s="338"/>
      <c r="AK594" s="338"/>
      <c r="AL594" s="338"/>
      <c r="AM594" s="338"/>
      <c r="AN594" s="338"/>
      <c r="AO594" s="338"/>
      <c r="AP594" s="338"/>
      <c r="AQ594" s="338"/>
      <c r="AR594" s="338"/>
      <c r="AS594" s="338"/>
      <c r="AT594" s="338"/>
      <c r="AU594" s="338"/>
      <c r="AV594" s="338"/>
      <c r="AW594" s="338"/>
      <c r="AX594" s="338"/>
      <c r="AY594" s="338"/>
      <c r="AZ594" s="338"/>
      <c r="BA594" s="340"/>
      <c r="BB594" s="419"/>
      <c r="BC594" s="340"/>
      <c r="BD594" s="340"/>
      <c r="BE594" s="340"/>
      <c r="BF594" s="340"/>
      <c r="BG594" s="340"/>
      <c r="BH594" s="340"/>
      <c r="BI594" s="340"/>
      <c r="BJ594" s="340"/>
      <c r="BK594" s="340"/>
      <c r="BL594" s="340"/>
      <c r="BM594" s="340"/>
      <c r="BN594" s="340"/>
      <c r="BO594" s="340"/>
      <c r="BP594" s="340"/>
      <c r="BQ594" s="340"/>
      <c r="BR594" s="340"/>
      <c r="BS594" s="340"/>
      <c r="BT594" s="340"/>
      <c r="BU594" s="340"/>
      <c r="BV594" s="340"/>
      <c r="BW594" s="340"/>
      <c r="BX594" s="340"/>
      <c r="BY594" s="340"/>
      <c r="BZ594" s="341"/>
      <c r="CA594" s="341"/>
      <c r="CB594" s="341"/>
      <c r="CC594" s="341"/>
      <c r="CD594" s="341"/>
      <c r="CE594" s="341"/>
      <c r="CF594" s="341"/>
      <c r="CG594" s="341"/>
      <c r="CH594" s="341"/>
      <c r="CI594" s="341"/>
      <c r="CJ594" s="341"/>
      <c r="CK594" s="341"/>
      <c r="CL594" s="341"/>
      <c r="CM594" s="341"/>
      <c r="CN594" s="341"/>
      <c r="CO594" s="341"/>
      <c r="CP594" s="341"/>
      <c r="CQ594" s="341"/>
      <c r="CR594" s="341"/>
      <c r="CS594" s="341"/>
      <c r="CT594" s="341"/>
      <c r="CU594" s="341"/>
      <c r="CV594" s="341"/>
      <c r="CW594" s="341"/>
      <c r="CX594" s="341"/>
      <c r="CY594" s="341"/>
      <c r="CZ594" s="341"/>
    </row>
    <row r="595" s="345" customFormat="true" ht="25.15" customHeight="true" x14ac:dyDescent="0.2">
      <c r="C595" s="1077" t="s">
        <v>358</v>
      </c>
      <c r="D595" s="1078"/>
      <c r="E595" s="699">
        <v>0.1091645257668498</v>
      </c>
      <c r="F595" s="612"/>
      <c r="G595" s="612"/>
      <c r="H595" s="1078" t="s">
        <v>400</v>
      </c>
      <c r="I595" s="1078"/>
      <c r="J595" s="700">
        <v>6.8681352342038924E-3</v>
      </c>
      <c r="K595" s="612"/>
      <c r="L595" s="612"/>
      <c r="M595" s="1078" t="s">
        <v>373</v>
      </c>
      <c r="N595" s="1078"/>
      <c r="O595" s="701">
        <v>-6.6974854925526253E-2</v>
      </c>
      <c r="P595" s="612"/>
      <c r="Q595" s="612"/>
      <c r="Z595" s="338"/>
      <c r="AA595" s="338"/>
      <c r="AB595" s="338"/>
      <c r="AC595" s="338"/>
      <c r="AD595" s="338"/>
      <c r="AE595" s="338"/>
      <c r="AF595" s="338"/>
      <c r="AG595" s="338"/>
      <c r="AH595" s="338"/>
      <c r="AI595" s="338"/>
      <c r="AJ595" s="338"/>
      <c r="AK595" s="338"/>
      <c r="AL595" s="338"/>
      <c r="AM595" s="338"/>
      <c r="AN595" s="338"/>
      <c r="AO595" s="338"/>
      <c r="AP595" s="338"/>
      <c r="AQ595" s="338"/>
      <c r="AR595" s="338"/>
      <c r="AS595" s="338"/>
      <c r="AT595" s="338"/>
      <c r="AU595" s="338"/>
      <c r="AV595" s="338"/>
      <c r="AW595" s="338"/>
      <c r="AX595" s="338"/>
      <c r="AY595" s="338"/>
      <c r="AZ595" s="338"/>
      <c r="BA595" s="340"/>
      <c r="BB595" s="419"/>
      <c r="BC595" s="340"/>
      <c r="BD595" s="340"/>
      <c r="BE595" s="340"/>
      <c r="BF595" s="340"/>
      <c r="BG595" s="340"/>
      <c r="BH595" s="340"/>
      <c r="BI595" s="340"/>
      <c r="BJ595" s="340"/>
      <c r="BK595" s="340"/>
      <c r="BL595" s="340"/>
      <c r="BM595" s="340"/>
      <c r="BN595" s="340"/>
      <c r="BO595" s="340"/>
      <c r="BP595" s="340"/>
      <c r="BQ595" s="340"/>
      <c r="BR595" s="340"/>
      <c r="BS595" s="340"/>
      <c r="BT595" s="340"/>
      <c r="BU595" s="340"/>
      <c r="BV595" s="340"/>
      <c r="BW595" s="340"/>
      <c r="BX595" s="340"/>
      <c r="BY595" s="340"/>
      <c r="BZ595" s="341"/>
      <c r="CA595" s="341"/>
      <c r="CB595" s="341"/>
      <c r="CC595" s="341"/>
      <c r="CD595" s="341"/>
      <c r="CE595" s="341"/>
      <c r="CF595" s="341"/>
      <c r="CG595" s="341"/>
      <c r="CH595" s="341"/>
      <c r="CI595" s="341"/>
      <c r="CJ595" s="341"/>
      <c r="CK595" s="341"/>
      <c r="CL595" s="341"/>
      <c r="CM595" s="341"/>
      <c r="CN595" s="341"/>
      <c r="CO595" s="341"/>
      <c r="CP595" s="341"/>
      <c r="CQ595" s="341"/>
      <c r="CR595" s="341"/>
      <c r="CS595" s="341"/>
      <c r="CT595" s="341"/>
      <c r="CU595" s="341"/>
      <c r="CV595" s="341"/>
      <c r="CW595" s="341"/>
      <c r="CX595" s="341"/>
      <c r="CY595" s="341"/>
      <c r="CZ595" s="341"/>
    </row>
    <row r="596" s="345" customFormat="true" ht="25.15" customHeight="true" x14ac:dyDescent="0.2">
      <c r="C596" s="1077" t="s">
        <v>363</v>
      </c>
      <c r="D596" s="1078"/>
      <c r="E596" s="699">
        <v>9.2973311378894433E-2</v>
      </c>
      <c r="F596" s="612"/>
      <c r="G596" s="612"/>
      <c r="H596" s="1078" t="s">
        <v>383</v>
      </c>
      <c r="I596" s="1078"/>
      <c r="J596" s="700">
        <v>4.2043433867098204E-2</v>
      </c>
      <c r="K596" s="612"/>
      <c r="L596" s="612"/>
      <c r="M596" s="1078" t="s">
        <v>391</v>
      </c>
      <c r="N596" s="1078"/>
      <c r="O596" s="701">
        <v>3.6046368676055533E-2</v>
      </c>
      <c r="P596" s="612"/>
      <c r="Q596" s="612"/>
      <c r="Z596" s="338"/>
      <c r="AA596" s="338"/>
      <c r="AB596" s="338"/>
      <c r="AC596" s="338"/>
      <c r="AD596" s="338"/>
      <c r="AE596" s="338"/>
      <c r="AF596" s="338"/>
      <c r="AG596" s="338"/>
      <c r="AH596" s="338"/>
      <c r="AI596" s="338"/>
      <c r="AJ596" s="338"/>
      <c r="AK596" s="338"/>
      <c r="AL596" s="338"/>
      <c r="AM596" s="338"/>
      <c r="AN596" s="338"/>
      <c r="AO596" s="338"/>
      <c r="AP596" s="338"/>
      <c r="AQ596" s="338"/>
      <c r="AR596" s="338"/>
      <c r="AS596" s="338"/>
      <c r="AT596" s="338"/>
      <c r="AU596" s="338"/>
      <c r="AV596" s="338"/>
      <c r="AW596" s="338"/>
      <c r="AX596" s="338"/>
      <c r="AY596" s="338"/>
      <c r="AZ596" s="338"/>
      <c r="BA596" s="340"/>
      <c r="BB596" s="419"/>
      <c r="BC596" s="340"/>
      <c r="BD596" s="340"/>
      <c r="BE596" s="340"/>
      <c r="BF596" s="340"/>
      <c r="BG596" s="340"/>
      <c r="BH596" s="340"/>
      <c r="BI596" s="340"/>
      <c r="BJ596" s="340"/>
      <c r="BK596" s="340"/>
      <c r="BL596" s="340"/>
      <c r="BM596" s="340"/>
      <c r="BN596" s="340"/>
      <c r="BO596" s="340"/>
      <c r="BP596" s="340"/>
      <c r="BQ596" s="340"/>
      <c r="BR596" s="340"/>
      <c r="BS596" s="340"/>
      <c r="BT596" s="340"/>
      <c r="BU596" s="340"/>
      <c r="BV596" s="340"/>
      <c r="BW596" s="340"/>
      <c r="BX596" s="340"/>
      <c r="BY596" s="340"/>
      <c r="BZ596" s="341"/>
      <c r="CA596" s="341"/>
      <c r="CB596" s="341"/>
      <c r="CC596" s="341"/>
      <c r="CD596" s="341"/>
      <c r="CE596" s="341"/>
      <c r="CF596" s="341"/>
      <c r="CG596" s="341"/>
      <c r="CH596" s="341"/>
      <c r="CI596" s="341"/>
      <c r="CJ596" s="341"/>
      <c r="CK596" s="341"/>
      <c r="CL596" s="341"/>
      <c r="CM596" s="341"/>
      <c r="CN596" s="341"/>
      <c r="CO596" s="341"/>
      <c r="CP596" s="341"/>
      <c r="CQ596" s="341"/>
      <c r="CR596" s="341"/>
      <c r="CS596" s="341"/>
      <c r="CT596" s="341"/>
      <c r="CU596" s="341"/>
      <c r="CV596" s="341"/>
      <c r="CW596" s="341"/>
      <c r="CX596" s="341"/>
      <c r="CY596" s="341"/>
      <c r="CZ596" s="341"/>
    </row>
    <row r="597" s="345" customFormat="true" ht="25.15" customHeight="true" x14ac:dyDescent="0.2">
      <c r="C597" s="1077" t="s">
        <v>364</v>
      </c>
      <c r="D597" s="1078"/>
      <c r="E597" s="699">
        <v>9.6073488068372556E-2</v>
      </c>
      <c r="F597" s="612"/>
      <c r="G597" s="612"/>
      <c r="H597" s="1078" t="s">
        <v>399</v>
      </c>
      <c r="I597" s="1078"/>
      <c r="J597" s="700">
        <v>3.4362375750223457E-3</v>
      </c>
      <c r="K597" s="612"/>
      <c r="L597" s="612"/>
      <c r="M597" s="1078" t="s">
        <v>420</v>
      </c>
      <c r="N597" s="1078"/>
      <c r="O597" s="701">
        <v>-1.7559808453400951E-3</v>
      </c>
      <c r="P597" s="612"/>
      <c r="Q597" s="612"/>
      <c r="Z597" s="338"/>
      <c r="AA597" s="338"/>
      <c r="AB597" s="338"/>
      <c r="AC597" s="338"/>
      <c r="AD597" s="338"/>
      <c r="AE597" s="338"/>
      <c r="AF597" s="338"/>
      <c r="AG597" s="338"/>
      <c r="AH597" s="338"/>
      <c r="AI597" s="338"/>
      <c r="AJ597" s="338"/>
      <c r="AK597" s="338"/>
      <c r="AL597" s="338"/>
      <c r="AM597" s="338"/>
      <c r="AN597" s="338"/>
      <c r="AO597" s="338"/>
      <c r="AP597" s="338"/>
      <c r="AQ597" s="338"/>
      <c r="AR597" s="338"/>
      <c r="AS597" s="338"/>
      <c r="AT597" s="338"/>
      <c r="AU597" s="338"/>
      <c r="AV597" s="338"/>
      <c r="AW597" s="338"/>
      <c r="AX597" s="338"/>
      <c r="AY597" s="338"/>
      <c r="AZ597" s="338"/>
      <c r="BA597" s="340"/>
      <c r="BB597" s="419"/>
      <c r="BC597" s="340"/>
      <c r="BD597" s="340"/>
      <c r="BE597" s="340"/>
      <c r="BF597" s="340"/>
      <c r="BG597" s="340"/>
      <c r="BH597" s="340"/>
      <c r="BI597" s="340"/>
      <c r="BJ597" s="340"/>
      <c r="BK597" s="340"/>
      <c r="BL597" s="340"/>
      <c r="BM597" s="340"/>
      <c r="BN597" s="340"/>
      <c r="BO597" s="340"/>
      <c r="BP597" s="340"/>
      <c r="BQ597" s="340"/>
      <c r="BR597" s="340"/>
      <c r="BS597" s="340"/>
      <c r="BT597" s="340"/>
      <c r="BU597" s="340"/>
      <c r="BV597" s="340"/>
      <c r="BW597" s="340"/>
      <c r="BX597" s="340"/>
      <c r="BY597" s="340"/>
      <c r="BZ597" s="341"/>
      <c r="CA597" s="341"/>
      <c r="CB597" s="341"/>
      <c r="CC597" s="341"/>
      <c r="CD597" s="341"/>
      <c r="CE597" s="341"/>
      <c r="CF597" s="341"/>
      <c r="CG597" s="341"/>
      <c r="CH597" s="341"/>
      <c r="CI597" s="341"/>
      <c r="CJ597" s="341"/>
      <c r="CK597" s="341"/>
      <c r="CL597" s="341"/>
      <c r="CM597" s="341"/>
      <c r="CN597" s="341"/>
      <c r="CO597" s="341"/>
      <c r="CP597" s="341"/>
      <c r="CQ597" s="341"/>
      <c r="CR597" s="341"/>
      <c r="CS597" s="341"/>
      <c r="CT597" s="341"/>
      <c r="CU597" s="341"/>
      <c r="CV597" s="341"/>
      <c r="CW597" s="341"/>
      <c r="CX597" s="341"/>
      <c r="CY597" s="341"/>
      <c r="CZ597" s="341"/>
    </row>
    <row r="598" s="345" customFormat="true" ht="25.15" customHeight="true" x14ac:dyDescent="0.2">
      <c r="C598" s="1077" t="s">
        <v>378</v>
      </c>
      <c r="D598" s="1078"/>
      <c r="E598" s="699">
        <v>3.6791237713718242E-2</v>
      </c>
      <c r="F598" s="612"/>
      <c r="G598" s="612"/>
      <c r="H598" s="1078" t="s">
        <v>379</v>
      </c>
      <c r="I598" s="1078"/>
      <c r="J598" s="700">
        <v>-3.2434860497545806E-2</v>
      </c>
      <c r="K598" s="612"/>
      <c r="L598" s="612"/>
      <c r="M598" s="1078" t="s">
        <v>396</v>
      </c>
      <c r="N598" s="1078"/>
      <c r="O598" s="701">
        <v>-5.1516649595064719E-3</v>
      </c>
      <c r="P598" s="612"/>
      <c r="Q598" s="612"/>
      <c r="Z598" s="338"/>
      <c r="AA598" s="338"/>
      <c r="AB598" s="338"/>
      <c r="AC598" s="338"/>
      <c r="AD598" s="338"/>
      <c r="AE598" s="338"/>
      <c r="AF598" s="338"/>
      <c r="AG598" s="338"/>
      <c r="AH598" s="338"/>
      <c r="AI598" s="338"/>
      <c r="AJ598" s="338"/>
      <c r="AK598" s="338"/>
      <c r="AL598" s="338"/>
      <c r="AM598" s="338"/>
      <c r="AN598" s="338"/>
      <c r="AO598" s="338"/>
      <c r="AP598" s="338"/>
      <c r="AQ598" s="338"/>
      <c r="AR598" s="338"/>
      <c r="AS598" s="338"/>
      <c r="AT598" s="338"/>
      <c r="AU598" s="338"/>
      <c r="AV598" s="338"/>
      <c r="AW598" s="338"/>
      <c r="AX598" s="338"/>
      <c r="AY598" s="338"/>
      <c r="AZ598" s="338"/>
      <c r="BA598" s="340"/>
      <c r="BB598" s="419"/>
      <c r="BC598" s="340"/>
      <c r="BD598" s="340"/>
      <c r="BE598" s="340"/>
      <c r="BF598" s="340"/>
      <c r="BG598" s="340"/>
      <c r="BH598" s="340"/>
      <c r="BI598" s="340"/>
      <c r="BJ598" s="340"/>
      <c r="BK598" s="340"/>
      <c r="BL598" s="340"/>
      <c r="BM598" s="340"/>
      <c r="BN598" s="340"/>
      <c r="BO598" s="340"/>
      <c r="BP598" s="340"/>
      <c r="BQ598" s="340"/>
      <c r="BR598" s="340"/>
      <c r="BS598" s="340"/>
      <c r="BT598" s="340"/>
      <c r="BU598" s="340"/>
      <c r="BV598" s="340"/>
      <c r="BW598" s="340"/>
      <c r="BX598" s="340"/>
      <c r="BY598" s="340"/>
      <c r="BZ598" s="341"/>
      <c r="CA598" s="341"/>
      <c r="CB598" s="341"/>
      <c r="CC598" s="341"/>
      <c r="CD598" s="341"/>
      <c r="CE598" s="341"/>
      <c r="CF598" s="341"/>
      <c r="CG598" s="341"/>
      <c r="CH598" s="341"/>
      <c r="CI598" s="341"/>
      <c r="CJ598" s="341"/>
      <c r="CK598" s="341"/>
      <c r="CL598" s="341"/>
      <c r="CM598" s="341"/>
      <c r="CN598" s="341"/>
      <c r="CO598" s="341"/>
      <c r="CP598" s="341"/>
      <c r="CQ598" s="341"/>
      <c r="CR598" s="341"/>
      <c r="CS598" s="341"/>
      <c r="CT598" s="341"/>
      <c r="CU598" s="341"/>
      <c r="CV598" s="341"/>
      <c r="CW598" s="341"/>
      <c r="CX598" s="341"/>
      <c r="CY598" s="341"/>
      <c r="CZ598" s="341"/>
    </row>
    <row r="599" s="345" customFormat="true" ht="25.15" customHeight="true" x14ac:dyDescent="0.2">
      <c r="C599" s="1077" t="s">
        <v>372</v>
      </c>
      <c r="D599" s="1078"/>
      <c r="E599" s="699">
        <v>3.7149739424221125E-2</v>
      </c>
      <c r="F599" s="612"/>
      <c r="G599" s="612"/>
      <c r="H599" s="1078" t="s">
        <v>384</v>
      </c>
      <c r="I599" s="1078"/>
      <c r="J599" s="700">
        <v>-2.7938547442899215E-2</v>
      </c>
      <c r="K599" s="612"/>
      <c r="L599" s="612"/>
      <c r="M599" s="1078" t="s">
        <v>389</v>
      </c>
      <c r="N599" s="1078"/>
      <c r="O599" s="701">
        <v>1.8135972769343955E-3</v>
      </c>
      <c r="P599" s="612"/>
      <c r="Q599" s="612"/>
      <c r="Z599" s="338"/>
      <c r="AA599" s="338"/>
      <c r="AB599" s="338"/>
      <c r="AC599" s="338"/>
      <c r="AD599" s="338"/>
      <c r="AE599" s="338"/>
      <c r="AF599" s="338"/>
      <c r="AG599" s="338"/>
      <c r="AH599" s="338"/>
      <c r="AI599" s="338"/>
      <c r="AJ599" s="338"/>
      <c r="AK599" s="338"/>
      <c r="AL599" s="338"/>
      <c r="AM599" s="338"/>
      <c r="AN599" s="338"/>
      <c r="AO599" s="338"/>
      <c r="AP599" s="338"/>
      <c r="AQ599" s="338"/>
      <c r="AR599" s="338"/>
      <c r="AS599" s="338"/>
      <c r="AT599" s="338"/>
      <c r="AU599" s="338"/>
      <c r="AV599" s="338"/>
      <c r="AW599" s="338"/>
      <c r="AX599" s="338"/>
      <c r="AY599" s="338"/>
      <c r="AZ599" s="338"/>
      <c r="BA599" s="340"/>
      <c r="BB599" s="419"/>
      <c r="BC599" s="340"/>
      <c r="BD599" s="340"/>
      <c r="BE599" s="340"/>
      <c r="BF599" s="340"/>
      <c r="BG599" s="340"/>
      <c r="BH599" s="340"/>
      <c r="BI599" s="340"/>
      <c r="BJ599" s="340"/>
      <c r="BK599" s="340"/>
      <c r="BL599" s="340"/>
      <c r="BM599" s="340"/>
      <c r="BN599" s="340"/>
      <c r="BO599" s="340"/>
      <c r="BP599" s="340"/>
      <c r="BQ599" s="340"/>
      <c r="BR599" s="340"/>
      <c r="BS599" s="340"/>
      <c r="BT599" s="340"/>
      <c r="BU599" s="340"/>
      <c r="BV599" s="340"/>
      <c r="BW599" s="340"/>
      <c r="BX599" s="340"/>
      <c r="BY599" s="340"/>
      <c r="BZ599" s="341"/>
      <c r="CA599" s="341"/>
      <c r="CB599" s="341"/>
      <c r="CC599" s="341"/>
      <c r="CD599" s="341"/>
      <c r="CE599" s="341"/>
      <c r="CF599" s="341"/>
      <c r="CG599" s="341"/>
      <c r="CH599" s="341"/>
      <c r="CI599" s="341"/>
      <c r="CJ599" s="341"/>
      <c r="CK599" s="341"/>
      <c r="CL599" s="341"/>
      <c r="CM599" s="341"/>
      <c r="CN599" s="341"/>
      <c r="CO599" s="341"/>
      <c r="CP599" s="341"/>
      <c r="CQ599" s="341"/>
      <c r="CR599" s="341"/>
      <c r="CS599" s="341"/>
      <c r="CT599" s="341"/>
      <c r="CU599" s="341"/>
      <c r="CV599" s="341"/>
      <c r="CW599" s="341"/>
      <c r="CX599" s="341"/>
      <c r="CY599" s="341"/>
      <c r="CZ599" s="341"/>
    </row>
    <row r="600" s="345" customFormat="true" ht="25.15" customHeight="true" x14ac:dyDescent="0.2">
      <c r="C600" s="1077" t="s">
        <v>376</v>
      </c>
      <c r="D600" s="1078"/>
      <c r="E600" s="699">
        <v>3.3095609544171539E-2</v>
      </c>
      <c r="F600" s="612"/>
      <c r="G600" s="612"/>
      <c r="H600" s="1078" t="s">
        <v>415</v>
      </c>
      <c r="I600" s="1078"/>
      <c r="J600" s="700">
        <v>-4.7909961709053581E-3</v>
      </c>
      <c r="K600" s="612"/>
      <c r="L600" s="612"/>
      <c r="M600" s="1078" t="s">
        <v>395</v>
      </c>
      <c r="N600" s="1078"/>
      <c r="O600" s="701">
        <v>1.7729784403719105E-2</v>
      </c>
      <c r="P600" s="612"/>
      <c r="Q600" s="612"/>
      <c r="Z600" s="338"/>
      <c r="AA600" s="338"/>
      <c r="AB600" s="338"/>
      <c r="AC600" s="338"/>
      <c r="AD600" s="338"/>
      <c r="AE600" s="338"/>
      <c r="AF600" s="338"/>
      <c r="AG600" s="338"/>
      <c r="AH600" s="338"/>
      <c r="AI600" s="338"/>
      <c r="AJ600" s="338"/>
      <c r="AK600" s="338"/>
      <c r="AL600" s="338"/>
      <c r="AM600" s="338"/>
      <c r="AN600" s="338"/>
      <c r="AO600" s="338"/>
      <c r="AP600" s="338"/>
      <c r="AQ600" s="338"/>
      <c r="AR600" s="338"/>
      <c r="AS600" s="338"/>
      <c r="AT600" s="338"/>
      <c r="AU600" s="338"/>
      <c r="AV600" s="338"/>
      <c r="AW600" s="338"/>
      <c r="AX600" s="338"/>
      <c r="AY600" s="338"/>
      <c r="AZ600" s="338"/>
      <c r="BA600" s="340"/>
      <c r="BB600" s="419"/>
      <c r="BC600" s="340"/>
      <c r="BD600" s="340"/>
      <c r="BE600" s="340"/>
      <c r="BF600" s="340"/>
      <c r="BG600" s="340"/>
      <c r="BH600" s="340"/>
      <c r="BI600" s="340"/>
      <c r="BJ600" s="340"/>
      <c r="BK600" s="340"/>
      <c r="BL600" s="340"/>
      <c r="BM600" s="340"/>
      <c r="BN600" s="340"/>
      <c r="BO600" s="340"/>
      <c r="BP600" s="340"/>
      <c r="BQ600" s="340"/>
      <c r="BR600" s="340"/>
      <c r="BS600" s="340"/>
      <c r="BT600" s="340"/>
      <c r="BU600" s="340"/>
      <c r="BV600" s="340"/>
      <c r="BW600" s="340"/>
      <c r="BX600" s="340"/>
      <c r="BY600" s="340"/>
      <c r="BZ600" s="341"/>
      <c r="CA600" s="341"/>
      <c r="CB600" s="341"/>
      <c r="CC600" s="341"/>
      <c r="CD600" s="341"/>
      <c r="CE600" s="341"/>
      <c r="CF600" s="341"/>
      <c r="CG600" s="341"/>
      <c r="CH600" s="341"/>
      <c r="CI600" s="341"/>
      <c r="CJ600" s="341"/>
      <c r="CK600" s="341"/>
      <c r="CL600" s="341"/>
      <c r="CM600" s="341"/>
      <c r="CN600" s="341"/>
      <c r="CO600" s="341"/>
      <c r="CP600" s="341"/>
      <c r="CQ600" s="341"/>
      <c r="CR600" s="341"/>
      <c r="CS600" s="341"/>
      <c r="CT600" s="341"/>
      <c r="CU600" s="341"/>
      <c r="CV600" s="341"/>
      <c r="CW600" s="341"/>
      <c r="CX600" s="341"/>
      <c r="CY600" s="341"/>
      <c r="CZ600" s="341"/>
    </row>
    <row r="601" s="345" customFormat="true" ht="25.15" customHeight="true" x14ac:dyDescent="0.2">
      <c r="C601" s="1077" t="s">
        <v>381</v>
      </c>
      <c r="D601" s="1078"/>
      <c r="E601" s="699">
        <v>4.2725775901497523E-2</v>
      </c>
      <c r="F601" s="612"/>
      <c r="G601" s="612"/>
      <c r="H601" s="1078" t="s">
        <v>403</v>
      </c>
      <c r="I601" s="1078"/>
      <c r="J601" s="700">
        <v>-1.176836437659712E-2</v>
      </c>
      <c r="K601" s="612"/>
      <c r="L601" s="612"/>
      <c r="M601" s="1078" t="s">
        <v>408</v>
      </c>
      <c r="N601" s="1078"/>
      <c r="O601" s="701">
        <v>5.4461385087022493E-3</v>
      </c>
      <c r="P601" s="612"/>
      <c r="Q601" s="612"/>
      <c r="Z601" s="338"/>
      <c r="AA601" s="338"/>
      <c r="AB601" s="338"/>
      <c r="AC601" s="338"/>
      <c r="AD601" s="338"/>
      <c r="AE601" s="338"/>
      <c r="AF601" s="338"/>
      <c r="AG601" s="338"/>
      <c r="AH601" s="338"/>
      <c r="AI601" s="338"/>
      <c r="AJ601" s="338"/>
      <c r="AK601" s="338"/>
      <c r="AL601" s="338"/>
      <c r="AM601" s="338"/>
      <c r="AN601" s="338"/>
      <c r="AO601" s="338"/>
      <c r="AP601" s="338"/>
      <c r="AQ601" s="338"/>
      <c r="AR601" s="338"/>
      <c r="AS601" s="338"/>
      <c r="AT601" s="338"/>
      <c r="AU601" s="338"/>
      <c r="AV601" s="338"/>
      <c r="AW601" s="338"/>
      <c r="AX601" s="338"/>
      <c r="AY601" s="338"/>
      <c r="AZ601" s="338"/>
      <c r="BA601" s="340"/>
      <c r="BB601" s="419"/>
      <c r="BC601" s="340"/>
      <c r="BD601" s="340"/>
      <c r="BE601" s="340"/>
      <c r="BF601" s="340"/>
      <c r="BG601" s="340"/>
      <c r="BH601" s="340"/>
      <c r="BI601" s="340"/>
      <c r="BJ601" s="340"/>
      <c r="BK601" s="340"/>
      <c r="BL601" s="340"/>
      <c r="BM601" s="340"/>
      <c r="BN601" s="340"/>
      <c r="BO601" s="340"/>
      <c r="BP601" s="340"/>
      <c r="BQ601" s="340"/>
      <c r="BR601" s="340"/>
      <c r="BS601" s="340"/>
      <c r="BT601" s="340"/>
      <c r="BU601" s="340"/>
      <c r="BV601" s="340"/>
      <c r="BW601" s="340"/>
      <c r="BX601" s="340"/>
      <c r="BY601" s="340"/>
      <c r="BZ601" s="341"/>
      <c r="CA601" s="341"/>
      <c r="CB601" s="341"/>
      <c r="CC601" s="341"/>
      <c r="CD601" s="341"/>
      <c r="CE601" s="341"/>
      <c r="CF601" s="341"/>
      <c r="CG601" s="341"/>
      <c r="CH601" s="341"/>
      <c r="CI601" s="341"/>
      <c r="CJ601" s="341"/>
      <c r="CK601" s="341"/>
      <c r="CL601" s="341"/>
      <c r="CM601" s="341"/>
      <c r="CN601" s="341"/>
      <c r="CO601" s="341"/>
      <c r="CP601" s="341"/>
      <c r="CQ601" s="341"/>
      <c r="CR601" s="341"/>
      <c r="CS601" s="341"/>
      <c r="CT601" s="341"/>
      <c r="CU601" s="341"/>
      <c r="CV601" s="341"/>
      <c r="CW601" s="341"/>
      <c r="CX601" s="341"/>
      <c r="CY601" s="341"/>
      <c r="CZ601" s="341"/>
    </row>
    <row r="602" s="345" customFormat="true" ht="25.15" customHeight="true" x14ac:dyDescent="0.2">
      <c r="C602" s="1077" t="s">
        <v>385</v>
      </c>
      <c r="D602" s="1078"/>
      <c r="E602" s="699">
        <v>-8.1561277911893076E-3</v>
      </c>
      <c r="F602" s="612"/>
      <c r="G602" s="612"/>
      <c r="H602" s="1078" t="s">
        <v>373</v>
      </c>
      <c r="I602" s="1078"/>
      <c r="J602" s="700">
        <v>-4.7385220567596802E-2</v>
      </c>
      <c r="K602" s="612"/>
      <c r="L602" s="612"/>
      <c r="M602" s="1078" t="s">
        <v>377</v>
      </c>
      <c r="N602" s="1078"/>
      <c r="O602" s="701">
        <v>1.0002911261779235E-3</v>
      </c>
      <c r="P602" s="612"/>
      <c r="Q602" s="612"/>
      <c r="Z602" s="338"/>
      <c r="AA602" s="338"/>
      <c r="AB602" s="338"/>
      <c r="AC602" s="338"/>
      <c r="AD602" s="338"/>
      <c r="AE602" s="338"/>
      <c r="AF602" s="338"/>
      <c r="AG602" s="338"/>
      <c r="AH602" s="338"/>
      <c r="AI602" s="338"/>
      <c r="AJ602" s="338"/>
      <c r="AK602" s="338"/>
      <c r="AL602" s="338"/>
      <c r="AM602" s="338"/>
      <c r="AN602" s="338"/>
      <c r="AO602" s="338"/>
      <c r="AP602" s="338"/>
      <c r="AQ602" s="338"/>
      <c r="AR602" s="338"/>
      <c r="AS602" s="338"/>
      <c r="AT602" s="338"/>
      <c r="AU602" s="338"/>
      <c r="AV602" s="338"/>
      <c r="AW602" s="338"/>
      <c r="AX602" s="338"/>
      <c r="AY602" s="338"/>
      <c r="AZ602" s="338"/>
      <c r="BA602" s="340"/>
      <c r="BB602" s="419"/>
      <c r="BC602" s="340"/>
      <c r="BD602" s="340"/>
      <c r="BE602" s="340"/>
      <c r="BF602" s="340"/>
      <c r="BG602" s="340"/>
      <c r="BH602" s="340"/>
      <c r="BI602" s="340"/>
      <c r="BJ602" s="340"/>
      <c r="BK602" s="340"/>
      <c r="BL602" s="340"/>
      <c r="BM602" s="340"/>
      <c r="BN602" s="340"/>
      <c r="BO602" s="340"/>
      <c r="BP602" s="340"/>
      <c r="BQ602" s="340"/>
      <c r="BR602" s="340"/>
      <c r="BS602" s="340"/>
      <c r="BT602" s="340"/>
      <c r="BU602" s="340"/>
      <c r="BV602" s="340"/>
      <c r="BW602" s="340"/>
      <c r="BX602" s="340"/>
      <c r="BY602" s="340"/>
      <c r="BZ602" s="341"/>
      <c r="CA602" s="341"/>
      <c r="CB602" s="341"/>
      <c r="CC602" s="341"/>
      <c r="CD602" s="341"/>
      <c r="CE602" s="341"/>
      <c r="CF602" s="341"/>
      <c r="CG602" s="341"/>
      <c r="CH602" s="341"/>
      <c r="CI602" s="341"/>
      <c r="CJ602" s="341"/>
      <c r="CK602" s="341"/>
      <c r="CL602" s="341"/>
      <c r="CM602" s="341"/>
      <c r="CN602" s="341"/>
      <c r="CO602" s="341"/>
      <c r="CP602" s="341"/>
      <c r="CQ602" s="341"/>
      <c r="CR602" s="341"/>
      <c r="CS602" s="341"/>
      <c r="CT602" s="341"/>
      <c r="CU602" s="341"/>
      <c r="CV602" s="341"/>
      <c r="CW602" s="341"/>
      <c r="CX602" s="341"/>
      <c r="CY602" s="341"/>
      <c r="CZ602" s="341"/>
    </row>
    <row r="603" s="345" customFormat="true" ht="25.15" customHeight="true" x14ac:dyDescent="0.2">
      <c r="C603" s="1077" t="s">
        <v>366</v>
      </c>
      <c r="D603" s="1078"/>
      <c r="E603" s="699">
        <v>1.568526590234642E-2</v>
      </c>
      <c r="F603" s="612"/>
      <c r="G603" s="612"/>
      <c r="H603" s="1078" t="s">
        <v>391</v>
      </c>
      <c r="I603" s="1078"/>
      <c r="J603" s="700">
        <v>-5.5153140539340364E-3</v>
      </c>
      <c r="K603" s="612"/>
      <c r="L603" s="612"/>
      <c r="M603" s="1078" t="s">
        <v>371</v>
      </c>
      <c r="N603" s="1078"/>
      <c r="O603" s="701">
        <v>4.0327011647236866E-3</v>
      </c>
      <c r="P603" s="612"/>
      <c r="Q603" s="612"/>
      <c r="Z603" s="338"/>
      <c r="AA603" s="338"/>
      <c r="AB603" s="338"/>
      <c r="AC603" s="338"/>
      <c r="AD603" s="338"/>
      <c r="AE603" s="338"/>
      <c r="AF603" s="338"/>
      <c r="AG603" s="338"/>
      <c r="AH603" s="338"/>
      <c r="AI603" s="338"/>
      <c r="AJ603" s="338"/>
      <c r="AK603" s="338"/>
      <c r="AL603" s="338"/>
      <c r="AM603" s="338"/>
      <c r="AN603" s="338"/>
      <c r="AO603" s="338"/>
      <c r="AP603" s="338"/>
      <c r="AQ603" s="338"/>
      <c r="AR603" s="338"/>
      <c r="AS603" s="338"/>
      <c r="AT603" s="338"/>
      <c r="AU603" s="338"/>
      <c r="AV603" s="338"/>
      <c r="AW603" s="338"/>
      <c r="AX603" s="338"/>
      <c r="AY603" s="338"/>
      <c r="AZ603" s="338"/>
      <c r="BA603" s="340"/>
      <c r="BB603" s="419"/>
      <c r="BC603" s="340"/>
      <c r="BD603" s="340"/>
      <c r="BE603" s="340"/>
      <c r="BF603" s="340"/>
      <c r="BG603" s="340"/>
      <c r="BH603" s="340"/>
      <c r="BI603" s="340"/>
      <c r="BJ603" s="340"/>
      <c r="BK603" s="340"/>
      <c r="BL603" s="340"/>
      <c r="BM603" s="340"/>
      <c r="BN603" s="340"/>
      <c r="BO603" s="340"/>
      <c r="BP603" s="340"/>
      <c r="BQ603" s="340"/>
      <c r="BR603" s="340"/>
      <c r="BS603" s="340"/>
      <c r="BT603" s="340"/>
      <c r="BU603" s="340"/>
      <c r="BV603" s="340"/>
      <c r="BW603" s="340"/>
      <c r="BX603" s="340"/>
      <c r="BY603" s="340"/>
      <c r="BZ603" s="341"/>
      <c r="CA603" s="341"/>
      <c r="CB603" s="341"/>
      <c r="CC603" s="341"/>
      <c r="CD603" s="341"/>
      <c r="CE603" s="341"/>
      <c r="CF603" s="341"/>
      <c r="CG603" s="341"/>
      <c r="CH603" s="341"/>
      <c r="CI603" s="341"/>
      <c r="CJ603" s="341"/>
      <c r="CK603" s="341"/>
      <c r="CL603" s="341"/>
      <c r="CM603" s="341"/>
      <c r="CN603" s="341"/>
      <c r="CO603" s="341"/>
      <c r="CP603" s="341"/>
      <c r="CQ603" s="341"/>
      <c r="CR603" s="341"/>
      <c r="CS603" s="341"/>
      <c r="CT603" s="341"/>
      <c r="CU603" s="341"/>
      <c r="CV603" s="341"/>
      <c r="CW603" s="341"/>
      <c r="CX603" s="341"/>
      <c r="CY603" s="341"/>
      <c r="CZ603" s="341"/>
    </row>
    <row r="604" s="345" customFormat="true" ht="25.15" customHeight="true" x14ac:dyDescent="0.2">
      <c r="C604" s="1077" t="s">
        <v>382</v>
      </c>
      <c r="D604" s="1078"/>
      <c r="E604" s="699">
        <v>-3.4541355796516841E-2</v>
      </c>
      <c r="F604" s="612"/>
      <c r="G604" s="612"/>
      <c r="H604" s="1078" t="s">
        <v>420</v>
      </c>
      <c r="I604" s="1078"/>
      <c r="J604" s="700">
        <v>-1.7045419667178915E-3</v>
      </c>
      <c r="K604" s="612"/>
      <c r="L604" s="612"/>
      <c r="M604" s="1078" t="s">
        <v>412</v>
      </c>
      <c r="N604" s="1078"/>
      <c r="O604" s="701">
        <v>-3.1399263201717538E-4</v>
      </c>
      <c r="P604" s="612"/>
      <c r="Q604" s="612"/>
      <c r="Z604" s="338"/>
      <c r="AA604" s="338"/>
      <c r="AB604" s="338"/>
      <c r="AC604" s="338"/>
      <c r="AD604" s="338"/>
      <c r="AE604" s="338"/>
      <c r="AF604" s="338"/>
      <c r="AG604" s="338"/>
      <c r="AH604" s="338"/>
      <c r="AI604" s="338"/>
      <c r="AJ604" s="338"/>
      <c r="AK604" s="338"/>
      <c r="AL604" s="338"/>
      <c r="AM604" s="338"/>
      <c r="AN604" s="338"/>
      <c r="AO604" s="338"/>
      <c r="AP604" s="338"/>
      <c r="AQ604" s="338"/>
      <c r="AR604" s="338"/>
      <c r="AS604" s="338"/>
      <c r="AT604" s="338"/>
      <c r="AU604" s="338"/>
      <c r="AV604" s="338"/>
      <c r="AW604" s="338"/>
      <c r="AX604" s="338"/>
      <c r="AY604" s="338"/>
      <c r="AZ604" s="338"/>
      <c r="BA604" s="341"/>
      <c r="BB604" s="420"/>
      <c r="BC604" s="341"/>
      <c r="BD604" s="341"/>
      <c r="BE604" s="341"/>
      <c r="BF604" s="341"/>
      <c r="BG604" s="341"/>
      <c r="BH604" s="341"/>
      <c r="BI604" s="341"/>
      <c r="BJ604" s="341"/>
      <c r="BK604" s="341"/>
      <c r="BL604" s="341"/>
      <c r="BM604" s="341"/>
      <c r="BN604" s="341"/>
      <c r="BO604" s="341"/>
      <c r="BP604" s="341"/>
      <c r="BQ604" s="341"/>
      <c r="BR604" s="341"/>
      <c r="BS604" s="341"/>
      <c r="BT604" s="341"/>
      <c r="BU604" s="341"/>
      <c r="BV604" s="341"/>
      <c r="BW604" s="341"/>
      <c r="BX604" s="341"/>
      <c r="BY604" s="341"/>
      <c r="BZ604" s="341"/>
      <c r="CA604" s="341"/>
      <c r="CB604" s="341"/>
      <c r="CC604" s="341"/>
      <c r="CD604" s="341"/>
      <c r="CE604" s="341"/>
      <c r="CF604" s="341"/>
      <c r="CG604" s="341"/>
      <c r="CH604" s="341"/>
      <c r="CI604" s="341"/>
      <c r="CJ604" s="341"/>
      <c r="CK604" s="341"/>
      <c r="CL604" s="341"/>
      <c r="CM604" s="341"/>
      <c r="CN604" s="341"/>
      <c r="CO604" s="341"/>
      <c r="CP604" s="341"/>
      <c r="CQ604" s="341"/>
      <c r="CR604" s="341"/>
      <c r="CS604" s="341"/>
      <c r="CT604" s="341"/>
      <c r="CU604" s="341"/>
      <c r="CV604" s="341"/>
      <c r="CW604" s="341"/>
      <c r="CX604" s="341"/>
      <c r="CY604" s="341"/>
      <c r="CZ604" s="341"/>
    </row>
    <row r="605" s="345" customFormat="true" ht="25.15" customHeight="true" x14ac:dyDescent="0.2">
      <c r="C605" s="1077" t="s">
        <v>370</v>
      </c>
      <c r="D605" s="1078"/>
      <c r="E605" s="699">
        <v>6.1333972199877136E-2</v>
      </c>
      <c r="F605" s="612"/>
      <c r="G605" s="612"/>
      <c r="H605" s="1078" t="s">
        <v>396</v>
      </c>
      <c r="I605" s="1078"/>
      <c r="J605" s="700">
        <v>-1.3405302515417343E-2</v>
      </c>
      <c r="K605" s="612"/>
      <c r="L605" s="612"/>
      <c r="M605" s="1078" t="s">
        <v>388</v>
      </c>
      <c r="N605" s="1078"/>
      <c r="O605" s="701">
        <v>-9.8927924374887944E-3</v>
      </c>
      <c r="P605" s="612"/>
      <c r="Q605" s="612"/>
      <c r="Z605" s="338"/>
      <c r="AA605" s="338"/>
      <c r="AB605" s="338"/>
      <c r="AC605" s="338"/>
      <c r="AD605" s="338"/>
      <c r="AE605" s="338"/>
      <c r="AF605" s="338"/>
      <c r="AG605" s="338"/>
      <c r="AH605" s="338"/>
      <c r="AI605" s="338"/>
      <c r="AJ605" s="338"/>
      <c r="AK605" s="338"/>
      <c r="AL605" s="338"/>
      <c r="AM605" s="338"/>
      <c r="AN605" s="338"/>
      <c r="AO605" s="338"/>
      <c r="AP605" s="338"/>
      <c r="AQ605" s="338"/>
      <c r="AR605" s="338"/>
      <c r="AS605" s="338"/>
      <c r="AT605" s="338"/>
      <c r="AU605" s="338"/>
      <c r="AV605" s="338"/>
      <c r="AW605" s="338"/>
      <c r="AX605" s="338"/>
      <c r="AY605" s="338"/>
      <c r="AZ605" s="338"/>
      <c r="BA605" s="341"/>
      <c r="BB605" s="420"/>
      <c r="BC605" s="341"/>
      <c r="BD605" s="341"/>
      <c r="BE605" s="341"/>
      <c r="BF605" s="341"/>
      <c r="BG605" s="341"/>
      <c r="BH605" s="341"/>
      <c r="BI605" s="341"/>
      <c r="BJ605" s="341"/>
      <c r="BK605" s="341"/>
      <c r="BL605" s="341"/>
      <c r="BM605" s="341"/>
      <c r="BN605" s="341"/>
      <c r="BO605" s="341"/>
      <c r="BP605" s="341"/>
      <c r="BQ605" s="341"/>
      <c r="BR605" s="341"/>
      <c r="BS605" s="341"/>
      <c r="BT605" s="341"/>
      <c r="BU605" s="341"/>
      <c r="BV605" s="341"/>
      <c r="BW605" s="341"/>
      <c r="BX605" s="341"/>
      <c r="BY605" s="341"/>
      <c r="BZ605" s="341"/>
      <c r="CA605" s="341"/>
      <c r="CB605" s="341"/>
      <c r="CC605" s="341"/>
      <c r="CD605" s="341"/>
      <c r="CE605" s="341"/>
      <c r="CF605" s="341"/>
      <c r="CG605" s="341"/>
      <c r="CH605" s="341"/>
      <c r="CI605" s="341"/>
      <c r="CJ605" s="341"/>
      <c r="CK605" s="341"/>
      <c r="CL605" s="341"/>
      <c r="CM605" s="341"/>
      <c r="CN605" s="341"/>
      <c r="CO605" s="341"/>
      <c r="CP605" s="341"/>
      <c r="CQ605" s="341"/>
      <c r="CR605" s="341"/>
      <c r="CS605" s="341"/>
      <c r="CT605" s="341"/>
      <c r="CU605" s="341"/>
      <c r="CV605" s="341"/>
      <c r="CW605" s="341"/>
      <c r="CX605" s="341"/>
      <c r="CY605" s="341"/>
      <c r="CZ605" s="341"/>
    </row>
    <row r="606" s="345" customFormat="true" ht="25.15" customHeight="true" x14ac:dyDescent="0.2">
      <c r="C606" s="1077" t="s">
        <v>410</v>
      </c>
      <c r="D606" s="1078"/>
      <c r="E606" s="699">
        <v>1.9252013067839152E-3</v>
      </c>
      <c r="F606" s="612"/>
      <c r="G606" s="612"/>
      <c r="H606" s="1078" t="s">
        <v>411</v>
      </c>
      <c r="I606" s="1078"/>
      <c r="J606" s="700">
        <v>9.3080105258639876E-4</v>
      </c>
      <c r="K606" s="612"/>
      <c r="L606" s="612"/>
      <c r="M606" s="1078" t="s">
        <v>392</v>
      </c>
      <c r="N606" s="1078"/>
      <c r="O606" s="701">
        <v>-5.6756198320950975E-3</v>
      </c>
      <c r="P606" s="612"/>
      <c r="Q606" s="612"/>
      <c r="Z606" s="338"/>
      <c r="AA606" s="338"/>
      <c r="AB606" s="338"/>
      <c r="AC606" s="338"/>
      <c r="AD606" s="338"/>
      <c r="AE606" s="338"/>
      <c r="AF606" s="338"/>
      <c r="AG606" s="338"/>
      <c r="AH606" s="338"/>
      <c r="AI606" s="338"/>
      <c r="AJ606" s="338"/>
      <c r="AK606" s="338"/>
      <c r="AL606" s="338"/>
      <c r="AM606" s="338"/>
      <c r="AN606" s="338"/>
      <c r="AO606" s="338"/>
      <c r="AP606" s="338"/>
      <c r="AQ606" s="338"/>
      <c r="AR606" s="338"/>
      <c r="AS606" s="338"/>
      <c r="AT606" s="338"/>
      <c r="AU606" s="338"/>
      <c r="AV606" s="338"/>
      <c r="AW606" s="338"/>
      <c r="AX606" s="338"/>
      <c r="AY606" s="338"/>
      <c r="AZ606" s="338"/>
      <c r="BA606" s="341"/>
      <c r="BB606" s="420"/>
      <c r="BC606" s="341"/>
      <c r="BD606" s="341"/>
      <c r="BE606" s="341"/>
      <c r="BF606" s="341"/>
      <c r="BG606" s="341"/>
      <c r="BH606" s="341"/>
      <c r="BI606" s="341"/>
      <c r="BJ606" s="341"/>
      <c r="BK606" s="341"/>
      <c r="BL606" s="341"/>
      <c r="BM606" s="341"/>
      <c r="BN606" s="341"/>
      <c r="BO606" s="341"/>
      <c r="BP606" s="341"/>
      <c r="BQ606" s="341"/>
      <c r="BR606" s="341"/>
      <c r="BS606" s="341"/>
      <c r="BT606" s="341"/>
      <c r="BU606" s="341"/>
      <c r="BV606" s="341"/>
      <c r="BW606" s="341"/>
      <c r="BX606" s="341"/>
      <c r="BY606" s="341"/>
      <c r="BZ606" s="341"/>
      <c r="CA606" s="341"/>
      <c r="CB606" s="341"/>
      <c r="CC606" s="341"/>
      <c r="CD606" s="341"/>
      <c r="CE606" s="341"/>
      <c r="CF606" s="341"/>
      <c r="CG606" s="341"/>
      <c r="CH606" s="341"/>
      <c r="CI606" s="341"/>
      <c r="CJ606" s="341"/>
      <c r="CK606" s="341"/>
      <c r="CL606" s="341"/>
      <c r="CM606" s="341"/>
      <c r="CN606" s="341"/>
      <c r="CO606" s="341"/>
      <c r="CP606" s="341"/>
      <c r="CQ606" s="341"/>
      <c r="CR606" s="341"/>
      <c r="CS606" s="341"/>
      <c r="CT606" s="341"/>
      <c r="CU606" s="341"/>
      <c r="CV606" s="341"/>
      <c r="CW606" s="341"/>
      <c r="CX606" s="341"/>
      <c r="CY606" s="341"/>
      <c r="CZ606" s="341"/>
    </row>
    <row r="607" s="345" customFormat="true" ht="25.15" customHeight="true" x14ac:dyDescent="0.2">
      <c r="C607" s="1077" t="s">
        <v>367</v>
      </c>
      <c r="D607" s="1078"/>
      <c r="E607" s="702">
        <v>7.8056792186341595E-2</v>
      </c>
      <c r="F607" s="612"/>
      <c r="G607" s="612"/>
      <c r="H607" s="1078" t="s">
        <v>394</v>
      </c>
      <c r="I607" s="1078"/>
      <c r="J607" s="700">
        <v>1.1456784559956154E-2</v>
      </c>
      <c r="K607" s="612"/>
      <c r="L607" s="612"/>
      <c r="M607" s="1078" t="s">
        <v>414</v>
      </c>
      <c r="N607" s="1078"/>
      <c r="O607" s="701">
        <v>-8.1727153415261655E-3</v>
      </c>
      <c r="P607" s="612"/>
      <c r="Q607" s="612"/>
      <c r="Z607" s="338"/>
      <c r="AA607" s="338"/>
      <c r="AB607" s="338"/>
      <c r="AC607" s="338"/>
      <c r="AD607" s="338"/>
      <c r="AE607" s="338"/>
      <c r="AF607" s="338"/>
      <c r="AG607" s="338"/>
      <c r="AH607" s="338"/>
      <c r="AI607" s="338"/>
      <c r="AJ607" s="338"/>
      <c r="AK607" s="338"/>
      <c r="AL607" s="338"/>
      <c r="AM607" s="338"/>
      <c r="AN607" s="338"/>
      <c r="AO607" s="338"/>
      <c r="AP607" s="338"/>
      <c r="AQ607" s="338"/>
      <c r="AR607" s="338"/>
      <c r="AS607" s="338"/>
      <c r="AT607" s="338"/>
      <c r="AU607" s="338"/>
      <c r="AV607" s="338"/>
      <c r="AW607" s="338"/>
      <c r="AX607" s="338"/>
      <c r="AY607" s="338"/>
      <c r="AZ607" s="338"/>
      <c r="BA607" s="341"/>
      <c r="BB607" s="420"/>
      <c r="BC607" s="341"/>
      <c r="BD607" s="341"/>
      <c r="BE607" s="341"/>
      <c r="BF607" s="341"/>
      <c r="BG607" s="341"/>
      <c r="BH607" s="341"/>
      <c r="BI607" s="341"/>
      <c r="BJ607" s="341"/>
      <c r="BK607" s="341"/>
      <c r="BL607" s="341"/>
      <c r="BM607" s="341"/>
      <c r="BN607" s="341"/>
      <c r="BO607" s="341"/>
      <c r="BP607" s="341"/>
      <c r="BQ607" s="341"/>
      <c r="BR607" s="341"/>
      <c r="BS607" s="341"/>
      <c r="BT607" s="341"/>
      <c r="BU607" s="341"/>
      <c r="BV607" s="341"/>
      <c r="BW607" s="341"/>
      <c r="BX607" s="341"/>
      <c r="BY607" s="341"/>
      <c r="BZ607" s="341"/>
      <c r="CA607" s="341"/>
      <c r="CB607" s="341"/>
      <c r="CC607" s="341"/>
      <c r="CD607" s="341"/>
      <c r="CE607" s="341"/>
      <c r="CF607" s="341"/>
      <c r="CG607" s="341"/>
      <c r="CH607" s="341"/>
      <c r="CI607" s="341"/>
      <c r="CJ607" s="341"/>
      <c r="CK607" s="341"/>
      <c r="CL607" s="341"/>
      <c r="CM607" s="341"/>
      <c r="CN607" s="341"/>
      <c r="CO607" s="341"/>
      <c r="CP607" s="341"/>
      <c r="CQ607" s="341"/>
      <c r="CR607" s="341"/>
      <c r="CS607" s="341"/>
      <c r="CT607" s="341"/>
      <c r="CU607" s="341"/>
      <c r="CV607" s="341"/>
      <c r="CW607" s="341"/>
      <c r="CX607" s="341"/>
      <c r="CY607" s="341"/>
      <c r="CZ607" s="341"/>
    </row>
    <row r="608" s="345" customFormat="true" ht="25.15" customHeight="true" x14ac:dyDescent="0.2">
      <c r="C608" s="1077"/>
      <c r="D608" s="1078"/>
      <c r="E608" s="612"/>
      <c r="F608" s="612"/>
      <c r="G608" s="612"/>
      <c r="H608" s="1078" t="s">
        <v>389</v>
      </c>
      <c r="I608" s="1078"/>
      <c r="J608" s="700">
        <v>2.9002127224505913E-2</v>
      </c>
      <c r="K608" s="612"/>
      <c r="L608" s="612"/>
      <c r="M608" s="1078" t="s">
        <v>387</v>
      </c>
      <c r="N608" s="1078"/>
      <c r="O608" s="701">
        <v>2.6771433023525738E-2</v>
      </c>
      <c r="P608" s="612"/>
      <c r="Q608" s="612"/>
      <c r="Z608" s="338"/>
      <c r="AA608" s="338"/>
      <c r="AB608" s="338"/>
      <c r="AC608" s="338"/>
      <c r="AD608" s="338"/>
      <c r="AE608" s="338"/>
      <c r="AF608" s="338"/>
      <c r="AG608" s="338"/>
      <c r="AH608" s="338"/>
      <c r="AI608" s="338"/>
      <c r="AJ608" s="338"/>
      <c r="AK608" s="338"/>
      <c r="AL608" s="338"/>
      <c r="AM608" s="338"/>
      <c r="AN608" s="338"/>
      <c r="AO608" s="338"/>
      <c r="AP608" s="338"/>
      <c r="AQ608" s="338"/>
      <c r="AR608" s="338"/>
      <c r="AS608" s="338"/>
      <c r="AT608" s="338"/>
      <c r="AU608" s="338"/>
      <c r="AV608" s="338"/>
      <c r="AW608" s="338"/>
      <c r="AX608" s="338"/>
      <c r="AY608" s="338"/>
      <c r="AZ608" s="338"/>
      <c r="BA608" s="341"/>
      <c r="BB608" s="420"/>
      <c r="BC608" s="341"/>
      <c r="BD608" s="341"/>
      <c r="BE608" s="341"/>
      <c r="BF608" s="341"/>
      <c r="BG608" s="341"/>
      <c r="BH608" s="341"/>
      <c r="BI608" s="341"/>
      <c r="BJ608" s="341"/>
      <c r="BK608" s="341"/>
      <c r="BL608" s="341"/>
      <c r="BM608" s="341"/>
      <c r="BN608" s="341"/>
      <c r="BO608" s="341"/>
      <c r="BP608" s="341"/>
      <c r="BQ608" s="341"/>
      <c r="BR608" s="341"/>
      <c r="BS608" s="341"/>
      <c r="BT608" s="341"/>
      <c r="BU608" s="341"/>
      <c r="BV608" s="341"/>
      <c r="BW608" s="341"/>
      <c r="BX608" s="341"/>
      <c r="BY608" s="341"/>
      <c r="BZ608" s="341"/>
      <c r="CA608" s="341"/>
      <c r="CB608" s="341"/>
      <c r="CC608" s="341"/>
      <c r="CD608" s="341"/>
      <c r="CE608" s="341"/>
      <c r="CF608" s="341"/>
      <c r="CG608" s="341"/>
      <c r="CH608" s="341"/>
      <c r="CI608" s="341"/>
      <c r="CJ608" s="341"/>
      <c r="CK608" s="341"/>
      <c r="CL608" s="341"/>
      <c r="CM608" s="341"/>
      <c r="CN608" s="341"/>
      <c r="CO608" s="341"/>
      <c r="CP608" s="341"/>
      <c r="CQ608" s="341"/>
      <c r="CR608" s="341"/>
      <c r="CS608" s="341"/>
      <c r="CT608" s="341"/>
      <c r="CU608" s="341"/>
      <c r="CV608" s="341"/>
      <c r="CW608" s="341"/>
      <c r="CX608" s="341"/>
      <c r="CY608" s="341"/>
      <c r="CZ608" s="341"/>
    </row>
    <row r="609" s="345" customFormat="true" ht="25.15" customHeight="true" x14ac:dyDescent="0.2">
      <c r="C609" s="1077"/>
      <c r="D609" s="1078"/>
      <c r="E609" s="612"/>
      <c r="F609" s="612"/>
      <c r="G609" s="612"/>
      <c r="H609" s="1078" t="s">
        <v>395</v>
      </c>
      <c r="I609" s="1078"/>
      <c r="J609" s="700">
        <v>6.8822529430802434E-3</v>
      </c>
      <c r="K609" s="612"/>
      <c r="L609" s="612"/>
      <c r="M609" s="1078" t="s">
        <v>386</v>
      </c>
      <c r="N609" s="1078"/>
      <c r="O609" s="701">
        <v>-2.8710317176055902E-2</v>
      </c>
      <c r="P609" s="612"/>
      <c r="Q609" s="612"/>
      <c r="Z609" s="338"/>
      <c r="AA609" s="338"/>
      <c r="AB609" s="338"/>
      <c r="AC609" s="338"/>
      <c r="AD609" s="338"/>
      <c r="AE609" s="338"/>
      <c r="AF609" s="338"/>
      <c r="AG609" s="338"/>
      <c r="AH609" s="338"/>
      <c r="AI609" s="338"/>
      <c r="AJ609" s="338"/>
      <c r="AK609" s="338"/>
      <c r="AL609" s="338"/>
      <c r="AM609" s="338"/>
      <c r="AN609" s="338"/>
      <c r="AO609" s="338"/>
      <c r="AP609" s="338"/>
      <c r="AQ609" s="338"/>
      <c r="AR609" s="338"/>
      <c r="AS609" s="338"/>
      <c r="AT609" s="338"/>
      <c r="AU609" s="338"/>
      <c r="AV609" s="338"/>
      <c r="AW609" s="338"/>
      <c r="AX609" s="338"/>
      <c r="AY609" s="338"/>
      <c r="AZ609" s="338"/>
      <c r="BA609" s="341"/>
      <c r="BB609" s="420"/>
      <c r="BC609" s="341"/>
      <c r="BD609" s="341"/>
      <c r="BE609" s="341"/>
      <c r="BF609" s="341"/>
      <c r="BG609" s="341"/>
      <c r="BH609" s="341"/>
      <c r="BI609" s="341"/>
      <c r="BJ609" s="341"/>
      <c r="BK609" s="341"/>
      <c r="BL609" s="341"/>
      <c r="BM609" s="341"/>
      <c r="BN609" s="341"/>
      <c r="BO609" s="341"/>
      <c r="BP609" s="341"/>
      <c r="BQ609" s="341"/>
      <c r="BR609" s="341"/>
      <c r="BS609" s="341"/>
      <c r="BT609" s="341"/>
      <c r="BU609" s="341"/>
      <c r="BV609" s="341"/>
      <c r="BW609" s="341"/>
      <c r="BX609" s="341"/>
      <c r="BY609" s="341"/>
      <c r="BZ609" s="341"/>
      <c r="CA609" s="341"/>
      <c r="CB609" s="341"/>
      <c r="CC609" s="341"/>
      <c r="CD609" s="341"/>
      <c r="CE609" s="341"/>
      <c r="CF609" s="341"/>
      <c r="CG609" s="341"/>
      <c r="CH609" s="341"/>
      <c r="CI609" s="341"/>
      <c r="CJ609" s="341"/>
      <c r="CK609" s="341"/>
      <c r="CL609" s="341"/>
      <c r="CM609" s="341"/>
      <c r="CN609" s="341"/>
      <c r="CO609" s="341"/>
      <c r="CP609" s="341"/>
      <c r="CQ609" s="341"/>
      <c r="CR609" s="341"/>
      <c r="CS609" s="341"/>
      <c r="CT609" s="341"/>
      <c r="CU609" s="341"/>
      <c r="CV609" s="341"/>
      <c r="CW609" s="341"/>
      <c r="CX609" s="341"/>
      <c r="CY609" s="341"/>
      <c r="CZ609" s="341"/>
    </row>
    <row r="610" s="345" customFormat="true" ht="25.15" customHeight="true" x14ac:dyDescent="0.2">
      <c r="C610" s="1077" t="s">
        <v>239</v>
      </c>
      <c r="D610" s="1078"/>
      <c r="E610" s="1078"/>
      <c r="F610" s="612"/>
      <c r="G610" s="612"/>
      <c r="H610" s="1078" t="s">
        <v>405</v>
      </c>
      <c r="I610" s="1078"/>
      <c r="J610" s="700">
        <v>5.2901991301349295E-3</v>
      </c>
      <c r="K610" s="612"/>
      <c r="L610" s="612"/>
      <c r="M610" s="1078" t="s">
        <v>361</v>
      </c>
      <c r="N610" s="1078"/>
      <c r="O610" s="701">
        <v>8.6795633707535846E-2</v>
      </c>
      <c r="P610" s="612"/>
      <c r="Q610" s="612"/>
      <c r="Z610" s="338"/>
      <c r="AA610" s="338"/>
      <c r="AB610" s="338"/>
      <c r="AC610" s="338"/>
      <c r="AD610" s="338"/>
      <c r="AE610" s="338"/>
      <c r="AF610" s="338"/>
      <c r="AG610" s="338"/>
      <c r="AH610" s="338"/>
      <c r="AI610" s="338"/>
      <c r="AJ610" s="338"/>
      <c r="AK610" s="338"/>
      <c r="AL610" s="338"/>
      <c r="AM610" s="338"/>
      <c r="AN610" s="338"/>
      <c r="AO610" s="338"/>
      <c r="AP610" s="338"/>
      <c r="AQ610" s="338"/>
      <c r="AR610" s="338"/>
      <c r="AS610" s="338"/>
      <c r="AT610" s="338"/>
      <c r="AU610" s="338"/>
      <c r="AV610" s="338"/>
      <c r="AW610" s="338"/>
      <c r="AX610" s="338"/>
      <c r="AY610" s="338"/>
      <c r="AZ610" s="338"/>
      <c r="BA610" s="341"/>
      <c r="BB610" s="420"/>
      <c r="BC610" s="341"/>
      <c r="BD610" s="341"/>
      <c r="BE610" s="341"/>
      <c r="BF610" s="341"/>
      <c r="BG610" s="341"/>
      <c r="BH610" s="341"/>
      <c r="BI610" s="341"/>
      <c r="BJ610" s="341"/>
      <c r="BK610" s="341"/>
      <c r="BL610" s="341"/>
      <c r="BM610" s="341"/>
      <c r="BN610" s="341"/>
      <c r="BO610" s="341"/>
      <c r="BP610" s="341"/>
      <c r="BQ610" s="341"/>
      <c r="BR610" s="341"/>
      <c r="BS610" s="341"/>
      <c r="BT610" s="341"/>
      <c r="BU610" s="341"/>
      <c r="BV610" s="341"/>
      <c r="BW610" s="341"/>
      <c r="BX610" s="341"/>
      <c r="BY610" s="341"/>
      <c r="BZ610" s="341"/>
      <c r="CA610" s="341"/>
      <c r="CB610" s="341"/>
      <c r="CC610" s="341"/>
      <c r="CD610" s="341"/>
      <c r="CE610" s="341"/>
      <c r="CF610" s="341"/>
      <c r="CG610" s="341"/>
      <c r="CH610" s="341"/>
      <c r="CI610" s="341"/>
      <c r="CJ610" s="341"/>
      <c r="CK610" s="341"/>
      <c r="CL610" s="341"/>
      <c r="CM610" s="341"/>
      <c r="CN610" s="341"/>
      <c r="CO610" s="341"/>
      <c r="CP610" s="341"/>
      <c r="CQ610" s="341"/>
      <c r="CR610" s="341"/>
      <c r="CS610" s="341"/>
      <c r="CT610" s="341"/>
      <c r="CU610" s="341"/>
      <c r="CV610" s="341"/>
      <c r="CW610" s="341"/>
      <c r="CX610" s="341"/>
      <c r="CY610" s="341"/>
      <c r="CZ610" s="341"/>
    </row>
    <row r="611" s="345" customFormat="true" ht="25.15" customHeight="true" x14ac:dyDescent="0.2">
      <c r="C611" s="1077" t="s">
        <v>207</v>
      </c>
      <c r="D611" s="1078"/>
      <c r="E611" s="717" t="s">
        <v>208</v>
      </c>
      <c r="F611" s="612"/>
      <c r="G611" s="612"/>
      <c r="H611" s="1078" t="s">
        <v>408</v>
      </c>
      <c r="I611" s="1078"/>
      <c r="J611" s="700">
        <v>-1.0208484830709322E-3</v>
      </c>
      <c r="K611" s="612"/>
      <c r="L611" s="612"/>
      <c r="M611" s="1078" t="s">
        <v>380</v>
      </c>
      <c r="N611" s="1078"/>
      <c r="O611" s="701">
        <v>4.2481869265365138E-2</v>
      </c>
      <c r="P611" s="612"/>
      <c r="Q611" s="612"/>
      <c r="Z611" s="338"/>
      <c r="AA611" s="338"/>
      <c r="AB611" s="338"/>
      <c r="AC611" s="338"/>
      <c r="AD611" s="338"/>
      <c r="AE611" s="338"/>
      <c r="AF611" s="338"/>
      <c r="AG611" s="338"/>
      <c r="AH611" s="338"/>
      <c r="AI611" s="338"/>
      <c r="AJ611" s="338"/>
      <c r="AK611" s="338"/>
      <c r="AL611" s="338"/>
      <c r="AM611" s="338"/>
      <c r="AN611" s="338"/>
      <c r="AO611" s="338"/>
      <c r="AP611" s="338"/>
      <c r="AQ611" s="338"/>
      <c r="AR611" s="338"/>
      <c r="AS611" s="338"/>
      <c r="AT611" s="338"/>
      <c r="AU611" s="338"/>
      <c r="AV611" s="338"/>
      <c r="AW611" s="338"/>
      <c r="AX611" s="338"/>
      <c r="AY611" s="338"/>
      <c r="AZ611" s="338"/>
      <c r="BA611" s="341"/>
      <c r="BB611" s="420"/>
      <c r="BC611" s="341"/>
      <c r="BD611" s="341"/>
      <c r="BE611" s="341"/>
      <c r="BF611" s="341"/>
      <c r="BG611" s="341"/>
      <c r="BH611" s="341"/>
      <c r="BI611" s="341"/>
      <c r="BJ611" s="341"/>
      <c r="BK611" s="341"/>
      <c r="BL611" s="341"/>
      <c r="BM611" s="341"/>
      <c r="BN611" s="341"/>
      <c r="BO611" s="341"/>
      <c r="BP611" s="341"/>
      <c r="BQ611" s="341"/>
      <c r="BR611" s="341"/>
      <c r="BS611" s="341"/>
      <c r="BT611" s="341"/>
      <c r="BU611" s="341"/>
      <c r="BV611" s="341"/>
      <c r="BW611" s="341"/>
      <c r="BX611" s="341"/>
      <c r="BY611" s="341"/>
      <c r="BZ611" s="341"/>
      <c r="CA611" s="341"/>
      <c r="CB611" s="341"/>
      <c r="CC611" s="341"/>
      <c r="CD611" s="341"/>
      <c r="CE611" s="341"/>
      <c r="CF611" s="341"/>
      <c r="CG611" s="341"/>
      <c r="CH611" s="341"/>
      <c r="CI611" s="341"/>
      <c r="CJ611" s="341"/>
      <c r="CK611" s="341"/>
      <c r="CL611" s="341"/>
      <c r="CM611" s="341"/>
      <c r="CN611" s="341"/>
      <c r="CO611" s="341"/>
      <c r="CP611" s="341"/>
      <c r="CQ611" s="341"/>
      <c r="CR611" s="341"/>
      <c r="CS611" s="341"/>
      <c r="CT611" s="341"/>
      <c r="CU611" s="341"/>
      <c r="CV611" s="341"/>
      <c r="CW611" s="341"/>
      <c r="CX611" s="341"/>
      <c r="CY611" s="341"/>
      <c r="CZ611" s="341"/>
    </row>
    <row r="612" s="345" customFormat="true" ht="25.15" customHeight="true" x14ac:dyDescent="0.2">
      <c r="C612" s="1077" t="s">
        <v>208</v>
      </c>
      <c r="D612" s="1078"/>
      <c r="E612" s="718">
        <v>0.99999999999999989</v>
      </c>
      <c r="F612" s="612"/>
      <c r="G612" s="612"/>
      <c r="H612" s="1078" t="s">
        <v>377</v>
      </c>
      <c r="I612" s="1078"/>
      <c r="J612" s="700">
        <v>4.4642401152692496E-2</v>
      </c>
      <c r="K612" s="612"/>
      <c r="L612" s="612"/>
      <c r="M612" s="1078" t="s">
        <v>360</v>
      </c>
      <c r="N612" s="1078"/>
      <c r="O612" s="701">
        <v>0.10849137215588721</v>
      </c>
      <c r="P612" s="612"/>
      <c r="Q612" s="612"/>
      <c r="Z612" s="338"/>
      <c r="AA612" s="338"/>
      <c r="AB612" s="338"/>
      <c r="AC612" s="338"/>
      <c r="AD612" s="338"/>
      <c r="AE612" s="338"/>
      <c r="AF612" s="338"/>
      <c r="AG612" s="338"/>
      <c r="AH612" s="338"/>
      <c r="AI612" s="338"/>
      <c r="AJ612" s="338"/>
      <c r="AK612" s="338"/>
      <c r="AL612" s="338"/>
      <c r="AM612" s="338"/>
      <c r="AN612" s="338"/>
      <c r="AO612" s="338"/>
      <c r="AP612" s="338"/>
      <c r="AQ612" s="338"/>
      <c r="AR612" s="338"/>
      <c r="AS612" s="338"/>
      <c r="AT612" s="338"/>
      <c r="AU612" s="338"/>
      <c r="AV612" s="338"/>
      <c r="AW612" s="338"/>
      <c r="AX612" s="338"/>
      <c r="AY612" s="338"/>
      <c r="AZ612" s="338"/>
      <c r="BA612" s="341"/>
      <c r="BB612" s="420"/>
      <c r="BC612" s="341"/>
      <c r="BD612" s="341"/>
      <c r="BE612" s="341"/>
      <c r="BF612" s="341"/>
      <c r="BG612" s="341"/>
      <c r="BH612" s="341"/>
      <c r="BI612" s="341"/>
      <c r="BJ612" s="341"/>
      <c r="BK612" s="341"/>
      <c r="BL612" s="341"/>
      <c r="BM612" s="341"/>
      <c r="BN612" s="341"/>
      <c r="BO612" s="341"/>
      <c r="BP612" s="341"/>
      <c r="BQ612" s="341"/>
      <c r="BR612" s="341"/>
      <c r="BS612" s="341"/>
      <c r="BT612" s="341"/>
      <c r="BU612" s="341"/>
      <c r="BV612" s="341"/>
      <c r="BW612" s="341"/>
      <c r="BX612" s="341"/>
      <c r="BY612" s="341"/>
      <c r="BZ612" s="341"/>
      <c r="CA612" s="341"/>
      <c r="CB612" s="341"/>
      <c r="CC612" s="341"/>
      <c r="CD612" s="341"/>
      <c r="CE612" s="341"/>
      <c r="CF612" s="341"/>
      <c r="CG612" s="341"/>
      <c r="CH612" s="341"/>
      <c r="CI612" s="341"/>
      <c r="CJ612" s="341"/>
      <c r="CK612" s="341"/>
      <c r="CL612" s="341"/>
      <c r="CM612" s="341"/>
      <c r="CN612" s="341"/>
      <c r="CO612" s="341"/>
      <c r="CP612" s="341"/>
      <c r="CQ612" s="341"/>
      <c r="CR612" s="341"/>
      <c r="CS612" s="341"/>
      <c r="CT612" s="341"/>
      <c r="CU612" s="341"/>
      <c r="CV612" s="341"/>
      <c r="CW612" s="341"/>
      <c r="CX612" s="341"/>
      <c r="CY612" s="341"/>
      <c r="CZ612" s="341"/>
    </row>
    <row r="613" s="345" customFormat="true" ht="25.15" customHeight="true" x14ac:dyDescent="0.2">
      <c r="C613" s="1077"/>
      <c r="D613" s="1078"/>
      <c r="E613" s="612"/>
      <c r="F613" s="612"/>
      <c r="G613" s="612"/>
      <c r="H613" s="1078" t="s">
        <v>371</v>
      </c>
      <c r="I613" s="1078"/>
      <c r="J613" s="700">
        <v>-3.2606709627490314E-2</v>
      </c>
      <c r="K613" s="612"/>
      <c r="L613" s="612"/>
      <c r="M613" s="1078" t="s">
        <v>369</v>
      </c>
      <c r="N613" s="1078"/>
      <c r="O613" s="701">
        <v>6.9570656011487111E-2</v>
      </c>
      <c r="P613" s="612"/>
      <c r="Q613" s="612"/>
      <c r="Z613" s="338"/>
      <c r="AA613" s="338"/>
      <c r="AB613" s="338"/>
      <c r="AC613" s="338"/>
      <c r="AD613" s="338"/>
      <c r="AE613" s="338"/>
      <c r="AF613" s="338"/>
      <c r="AG613" s="338"/>
      <c r="AH613" s="338"/>
      <c r="AI613" s="338"/>
      <c r="AJ613" s="338"/>
      <c r="AK613" s="338"/>
      <c r="AL613" s="338"/>
      <c r="AM613" s="338"/>
      <c r="AN613" s="338"/>
      <c r="AO613" s="338"/>
      <c r="AP613" s="338"/>
      <c r="AQ613" s="338"/>
      <c r="AR613" s="338"/>
      <c r="AS613" s="338"/>
      <c r="AT613" s="338"/>
      <c r="AU613" s="338"/>
      <c r="AV613" s="338"/>
      <c r="AW613" s="338"/>
      <c r="AX613" s="338"/>
      <c r="AY613" s="338"/>
      <c r="AZ613" s="338"/>
      <c r="BA613" s="341"/>
      <c r="BB613" s="420"/>
      <c r="BC613" s="341"/>
      <c r="BD613" s="341"/>
      <c r="BE613" s="341"/>
      <c r="BF613" s="341"/>
      <c r="BG613" s="341"/>
      <c r="BH613" s="341"/>
      <c r="BI613" s="341"/>
      <c r="BJ613" s="341"/>
      <c r="BK613" s="341"/>
      <c r="BL613" s="341"/>
      <c r="BM613" s="341"/>
      <c r="BN613" s="341"/>
      <c r="BO613" s="341"/>
      <c r="BP613" s="341"/>
      <c r="BQ613" s="341"/>
      <c r="BR613" s="341"/>
      <c r="BS613" s="341"/>
      <c r="BT613" s="341"/>
      <c r="BU613" s="341"/>
      <c r="BV613" s="341"/>
      <c r="BW613" s="341"/>
      <c r="BX613" s="341"/>
      <c r="BY613" s="341"/>
      <c r="BZ613" s="341"/>
      <c r="CA613" s="341"/>
      <c r="CB613" s="341"/>
      <c r="CC613" s="341"/>
      <c r="CD613" s="341"/>
      <c r="CE613" s="341"/>
      <c r="CF613" s="341"/>
      <c r="CG613" s="341"/>
      <c r="CH613" s="341"/>
      <c r="CI613" s="341"/>
      <c r="CJ613" s="341"/>
      <c r="CK613" s="341"/>
      <c r="CL613" s="341"/>
      <c r="CM613" s="341"/>
      <c r="CN613" s="341"/>
      <c r="CO613" s="341"/>
      <c r="CP613" s="341"/>
      <c r="CQ613" s="341"/>
      <c r="CR613" s="341"/>
      <c r="CS613" s="341"/>
      <c r="CT613" s="341"/>
      <c r="CU613" s="341"/>
      <c r="CV613" s="341"/>
      <c r="CW613" s="341"/>
      <c r="CX613" s="341"/>
      <c r="CY613" s="341"/>
      <c r="CZ613" s="341"/>
    </row>
    <row r="614" s="345" customFormat="true" ht="25.15" customHeight="true" x14ac:dyDescent="0.2">
      <c r="C614" s="1077"/>
      <c r="D614" s="1078"/>
      <c r="E614" s="612"/>
      <c r="F614" s="612"/>
      <c r="G614" s="612"/>
      <c r="H614" s="1078" t="s">
        <v>412</v>
      </c>
      <c r="I614" s="1078"/>
      <c r="J614" s="700">
        <v>-5.4714212418084931E-3</v>
      </c>
      <c r="K614" s="612"/>
      <c r="L614" s="612"/>
      <c r="M614" s="1078" t="s">
        <v>362</v>
      </c>
      <c r="N614" s="1078"/>
      <c r="O614" s="701">
        <v>9.060400526886167E-2</v>
      </c>
      <c r="P614" s="612"/>
      <c r="Q614" s="612"/>
      <c r="Z614" s="338"/>
      <c r="AA614" s="338"/>
      <c r="AB614" s="338"/>
      <c r="AC614" s="338"/>
      <c r="AD614" s="338"/>
      <c r="AE614" s="338"/>
      <c r="AF614" s="338"/>
      <c r="AG614" s="338"/>
      <c r="AH614" s="338"/>
      <c r="AI614" s="338"/>
      <c r="AJ614" s="338"/>
      <c r="AK614" s="338"/>
      <c r="AL614" s="338"/>
      <c r="AM614" s="338"/>
      <c r="AN614" s="338"/>
      <c r="AO614" s="338"/>
      <c r="AP614" s="338"/>
      <c r="AQ614" s="338"/>
      <c r="AR614" s="338"/>
      <c r="AS614" s="338"/>
      <c r="AT614" s="338"/>
      <c r="AU614" s="338"/>
      <c r="AV614" s="338"/>
      <c r="AW614" s="338"/>
      <c r="AX614" s="338"/>
      <c r="AY614" s="338"/>
      <c r="AZ614" s="338"/>
      <c r="BA614" s="341"/>
      <c r="BB614" s="420"/>
      <c r="BC614" s="341"/>
      <c r="BD614" s="341"/>
      <c r="BE614" s="341"/>
      <c r="BF614" s="341"/>
      <c r="BG614" s="341"/>
      <c r="BH614" s="341"/>
      <c r="BI614" s="341"/>
      <c r="BJ614" s="341"/>
      <c r="BK614" s="341"/>
      <c r="BL614" s="341"/>
      <c r="BM614" s="341"/>
      <c r="BN614" s="341"/>
      <c r="BO614" s="341"/>
      <c r="BP614" s="341"/>
      <c r="BQ614" s="341"/>
      <c r="BR614" s="341"/>
      <c r="BS614" s="341"/>
      <c r="BT614" s="341"/>
      <c r="BU614" s="341"/>
      <c r="BV614" s="341"/>
      <c r="BW614" s="341"/>
      <c r="BX614" s="341"/>
      <c r="BY614" s="341"/>
      <c r="BZ614" s="341"/>
      <c r="CA614" s="341"/>
      <c r="CB614" s="341"/>
      <c r="CC614" s="341"/>
      <c r="CD614" s="341"/>
      <c r="CE614" s="341"/>
      <c r="CF614" s="341"/>
      <c r="CG614" s="341"/>
      <c r="CH614" s="341"/>
      <c r="CI614" s="341"/>
      <c r="CJ614" s="341"/>
      <c r="CK614" s="341"/>
      <c r="CL614" s="341"/>
      <c r="CM614" s="341"/>
      <c r="CN614" s="341"/>
      <c r="CO614" s="341"/>
      <c r="CP614" s="341"/>
      <c r="CQ614" s="341"/>
      <c r="CR614" s="341"/>
      <c r="CS614" s="341"/>
      <c r="CT614" s="341"/>
      <c r="CU614" s="341"/>
      <c r="CV614" s="341"/>
      <c r="CW614" s="341"/>
      <c r="CX614" s="341"/>
      <c r="CY614" s="341"/>
      <c r="CZ614" s="341"/>
    </row>
    <row r="615" s="345" customFormat="true" ht="25.15" customHeight="true" x14ac:dyDescent="0.2">
      <c r="C615" s="1077"/>
      <c r="D615" s="1078"/>
      <c r="E615" s="612"/>
      <c r="F615" s="612"/>
      <c r="G615" s="612"/>
      <c r="H615" s="1078" t="s">
        <v>388</v>
      </c>
      <c r="I615" s="1078"/>
      <c r="J615" s="700">
        <v>-3.0519011585302711E-2</v>
      </c>
      <c r="K615" s="612"/>
      <c r="L615" s="612"/>
      <c r="M615" s="1078" t="s">
        <v>359</v>
      </c>
      <c r="N615" s="1078"/>
      <c r="O615" s="701">
        <v>0.11204703577441064</v>
      </c>
      <c r="P615" s="612"/>
      <c r="Q615" s="612"/>
      <c r="Z615" s="338"/>
      <c r="AA615" s="338"/>
      <c r="AB615" s="338"/>
      <c r="AC615" s="338"/>
      <c r="AD615" s="338"/>
      <c r="AE615" s="338"/>
      <c r="AF615" s="338"/>
      <c r="AG615" s="338"/>
      <c r="AH615" s="338"/>
      <c r="AI615" s="338"/>
      <c r="AJ615" s="338"/>
      <c r="AK615" s="338"/>
      <c r="AL615" s="338"/>
      <c r="AM615" s="338"/>
      <c r="AN615" s="338"/>
      <c r="AO615" s="338"/>
      <c r="AP615" s="338"/>
      <c r="AQ615" s="338"/>
      <c r="AR615" s="338"/>
      <c r="AS615" s="338"/>
      <c r="AT615" s="338"/>
      <c r="AU615" s="338"/>
      <c r="AV615" s="338"/>
      <c r="AW615" s="338"/>
      <c r="AX615" s="338"/>
      <c r="AY615" s="338"/>
      <c r="AZ615" s="338"/>
      <c r="BA615" s="341"/>
      <c r="BB615" s="420"/>
      <c r="BC615" s="341"/>
      <c r="BD615" s="341"/>
      <c r="BE615" s="341"/>
      <c r="BF615" s="341"/>
      <c r="BG615" s="341"/>
      <c r="BH615" s="341"/>
      <c r="BI615" s="341"/>
      <c r="BJ615" s="341"/>
      <c r="BK615" s="341"/>
      <c r="BL615" s="341"/>
      <c r="BM615" s="341"/>
      <c r="BN615" s="341"/>
      <c r="BO615" s="341"/>
      <c r="BP615" s="341"/>
      <c r="BQ615" s="341"/>
      <c r="BR615" s="341"/>
      <c r="BS615" s="341"/>
      <c r="BT615" s="341"/>
      <c r="BU615" s="341"/>
      <c r="BV615" s="341"/>
      <c r="BW615" s="341"/>
      <c r="BX615" s="341"/>
      <c r="BY615" s="341"/>
      <c r="BZ615" s="341"/>
      <c r="CA615" s="341"/>
      <c r="CB615" s="341"/>
      <c r="CC615" s="341"/>
      <c r="CD615" s="341"/>
      <c r="CE615" s="341"/>
      <c r="CF615" s="341"/>
      <c r="CG615" s="341"/>
      <c r="CH615" s="341"/>
      <c r="CI615" s="341"/>
      <c r="CJ615" s="341"/>
      <c r="CK615" s="341"/>
      <c r="CL615" s="341"/>
      <c r="CM615" s="341"/>
      <c r="CN615" s="341"/>
      <c r="CO615" s="341"/>
      <c r="CP615" s="341"/>
      <c r="CQ615" s="341"/>
      <c r="CR615" s="341"/>
      <c r="CS615" s="341"/>
      <c r="CT615" s="341"/>
      <c r="CU615" s="341"/>
      <c r="CV615" s="341"/>
      <c r="CW615" s="341"/>
      <c r="CX615" s="341"/>
      <c r="CY615" s="341"/>
      <c r="CZ615" s="341"/>
    </row>
    <row r="616" s="345" customFormat="true" ht="25.15" customHeight="true" x14ac:dyDescent="0.2">
      <c r="C616" s="1077"/>
      <c r="D616" s="1078"/>
      <c r="E616" s="612"/>
      <c r="F616" s="612"/>
      <c r="G616" s="612"/>
      <c r="H616" s="1078" t="s">
        <v>392</v>
      </c>
      <c r="I616" s="1078"/>
      <c r="J616" s="700">
        <v>2.4268004816582953E-2</v>
      </c>
      <c r="K616" s="612"/>
      <c r="L616" s="612"/>
      <c r="M616" s="1078" t="s">
        <v>358</v>
      </c>
      <c r="N616" s="1078"/>
      <c r="O616" s="701">
        <v>0.10002263266932795</v>
      </c>
      <c r="P616" s="612"/>
      <c r="Q616" s="612"/>
      <c r="Z616" s="338"/>
      <c r="AA616" s="338"/>
      <c r="AB616" s="338"/>
      <c r="AC616" s="338"/>
      <c r="AD616" s="338"/>
      <c r="AE616" s="338"/>
      <c r="AF616" s="338"/>
      <c r="AG616" s="338"/>
      <c r="AH616" s="338"/>
      <c r="AI616" s="338"/>
      <c r="AJ616" s="338"/>
      <c r="AK616" s="338"/>
      <c r="AL616" s="338"/>
      <c r="AM616" s="338"/>
      <c r="AN616" s="338"/>
      <c r="AO616" s="338"/>
      <c r="AP616" s="338"/>
      <c r="AQ616" s="338"/>
      <c r="AR616" s="338"/>
      <c r="AS616" s="338"/>
      <c r="AT616" s="338"/>
      <c r="AU616" s="338"/>
      <c r="AV616" s="338"/>
      <c r="AW616" s="338"/>
      <c r="AX616" s="338"/>
      <c r="AY616" s="338"/>
      <c r="AZ616" s="338"/>
      <c r="BA616" s="341"/>
      <c r="BB616" s="420"/>
      <c r="BC616" s="341"/>
      <c r="BD616" s="341"/>
      <c r="BE616" s="341"/>
      <c r="BF616" s="341"/>
      <c r="BG616" s="341"/>
      <c r="BH616" s="341"/>
      <c r="BI616" s="341"/>
      <c r="BJ616" s="341"/>
      <c r="BK616" s="341"/>
      <c r="BL616" s="341"/>
      <c r="BM616" s="341"/>
      <c r="BN616" s="341"/>
      <c r="BO616" s="341"/>
      <c r="BP616" s="341"/>
      <c r="BQ616" s="341"/>
      <c r="BR616" s="341"/>
      <c r="BS616" s="341"/>
      <c r="BT616" s="341"/>
      <c r="BU616" s="341"/>
      <c r="BV616" s="341"/>
      <c r="BW616" s="341"/>
      <c r="BX616" s="341"/>
      <c r="BY616" s="341"/>
      <c r="BZ616" s="341"/>
      <c r="CA616" s="341"/>
      <c r="CB616" s="341"/>
      <c r="CC616" s="341"/>
      <c r="CD616" s="341"/>
      <c r="CE616" s="341"/>
      <c r="CF616" s="341"/>
      <c r="CG616" s="341"/>
      <c r="CH616" s="341"/>
      <c r="CI616" s="341"/>
      <c r="CJ616" s="341"/>
      <c r="CK616" s="341"/>
      <c r="CL616" s="341"/>
      <c r="CM616" s="341"/>
      <c r="CN616" s="341"/>
      <c r="CO616" s="341"/>
      <c r="CP616" s="341"/>
      <c r="CQ616" s="341"/>
      <c r="CR616" s="341"/>
      <c r="CS616" s="341"/>
      <c r="CT616" s="341"/>
      <c r="CU616" s="341"/>
      <c r="CV616" s="341"/>
      <c r="CW616" s="341"/>
      <c r="CX616" s="341"/>
      <c r="CY616" s="341"/>
      <c r="CZ616" s="341"/>
    </row>
    <row r="617" s="345" customFormat="true" ht="25.15" customHeight="true" x14ac:dyDescent="0.2">
      <c r="C617" s="1077"/>
      <c r="D617" s="1078"/>
      <c r="E617" s="612"/>
      <c r="F617" s="612"/>
      <c r="G617" s="612"/>
      <c r="H617" s="1078" t="s">
        <v>414</v>
      </c>
      <c r="I617" s="1078"/>
      <c r="J617" s="700">
        <v>-1.8032119975762008E-5</v>
      </c>
      <c r="K617" s="612"/>
      <c r="L617" s="612"/>
      <c r="M617" s="1078" t="s">
        <v>363</v>
      </c>
      <c r="N617" s="1078"/>
      <c r="O617" s="701">
        <v>9.8795128364688789E-2</v>
      </c>
      <c r="P617" s="612"/>
      <c r="Q617" s="612"/>
      <c r="Z617" s="338"/>
      <c r="AA617" s="338"/>
      <c r="AB617" s="338"/>
      <c r="AC617" s="338"/>
      <c r="AD617" s="338"/>
      <c r="AE617" s="338"/>
      <c r="AF617" s="338"/>
      <c r="AG617" s="338"/>
      <c r="AH617" s="338"/>
      <c r="AI617" s="338"/>
      <c r="AJ617" s="338"/>
      <c r="AK617" s="338"/>
      <c r="AL617" s="338"/>
      <c r="AM617" s="338"/>
      <c r="AN617" s="338"/>
      <c r="AO617" s="338"/>
      <c r="AP617" s="338"/>
      <c r="AQ617" s="338"/>
      <c r="AR617" s="338"/>
      <c r="AS617" s="338"/>
      <c r="AT617" s="338"/>
      <c r="AU617" s="338"/>
      <c r="AV617" s="338"/>
      <c r="AW617" s="338"/>
      <c r="AX617" s="338"/>
      <c r="AY617" s="338"/>
      <c r="AZ617" s="338"/>
      <c r="BA617" s="341"/>
      <c r="BB617" s="420"/>
      <c r="BC617" s="341"/>
      <c r="BD617" s="341"/>
      <c r="BE617" s="341"/>
      <c r="BF617" s="341"/>
      <c r="BG617" s="341"/>
      <c r="BH617" s="341"/>
      <c r="BI617" s="341"/>
      <c r="BJ617" s="341"/>
      <c r="BK617" s="341"/>
      <c r="BL617" s="341"/>
      <c r="BM617" s="341"/>
      <c r="BN617" s="341"/>
      <c r="BO617" s="341"/>
      <c r="BP617" s="341"/>
      <c r="BQ617" s="341"/>
      <c r="BR617" s="341"/>
      <c r="BS617" s="341"/>
      <c r="BT617" s="341"/>
      <c r="BU617" s="341"/>
      <c r="BV617" s="341"/>
      <c r="BW617" s="341"/>
      <c r="BX617" s="341"/>
      <c r="BY617" s="341"/>
      <c r="BZ617" s="341"/>
      <c r="CA617" s="341"/>
      <c r="CB617" s="341"/>
      <c r="CC617" s="341"/>
      <c r="CD617" s="341"/>
      <c r="CE617" s="341"/>
      <c r="CF617" s="341"/>
      <c r="CG617" s="341"/>
      <c r="CH617" s="341"/>
      <c r="CI617" s="341"/>
      <c r="CJ617" s="341"/>
      <c r="CK617" s="341"/>
      <c r="CL617" s="341"/>
      <c r="CM617" s="341"/>
      <c r="CN617" s="341"/>
      <c r="CO617" s="341"/>
      <c r="CP617" s="341"/>
      <c r="CQ617" s="341"/>
      <c r="CR617" s="341"/>
      <c r="CS617" s="341"/>
      <c r="CT617" s="341"/>
      <c r="CU617" s="341"/>
      <c r="CV617" s="341"/>
      <c r="CW617" s="341"/>
      <c r="CX617" s="341"/>
      <c r="CY617" s="341"/>
      <c r="CZ617" s="341"/>
    </row>
    <row r="618" s="345" customFormat="true" ht="25.15" customHeight="true" x14ac:dyDescent="0.2">
      <c r="C618" s="1077"/>
      <c r="D618" s="1078"/>
      <c r="E618" s="612"/>
      <c r="F618" s="612"/>
      <c r="G618" s="612"/>
      <c r="H618" s="1078" t="s">
        <v>387</v>
      </c>
      <c r="I618" s="1078"/>
      <c r="J618" s="700">
        <v>2.1072734627527061E-2</v>
      </c>
      <c r="K618" s="612"/>
      <c r="L618" s="612"/>
      <c r="M618" s="1078" t="s">
        <v>364</v>
      </c>
      <c r="N618" s="1078"/>
      <c r="O618" s="701">
        <v>8.5633353253267333E-2</v>
      </c>
      <c r="P618" s="612"/>
      <c r="Q618" s="612"/>
      <c r="Z618" s="338"/>
      <c r="AA618" s="338"/>
      <c r="AB618" s="338"/>
      <c r="AC618" s="338"/>
      <c r="AD618" s="338"/>
      <c r="AE618" s="338"/>
      <c r="AF618" s="338"/>
      <c r="AG618" s="338"/>
      <c r="AH618" s="338"/>
      <c r="AI618" s="338"/>
      <c r="AJ618" s="338"/>
      <c r="AK618" s="338"/>
      <c r="AL618" s="338"/>
      <c r="AM618" s="338"/>
      <c r="AN618" s="338"/>
      <c r="AO618" s="338"/>
      <c r="AP618" s="338"/>
      <c r="AQ618" s="338"/>
      <c r="AR618" s="338"/>
      <c r="AS618" s="338"/>
      <c r="AT618" s="338"/>
      <c r="AU618" s="338"/>
      <c r="AV618" s="338"/>
      <c r="AW618" s="338"/>
      <c r="AX618" s="338"/>
      <c r="AY618" s="338"/>
      <c r="AZ618" s="338"/>
      <c r="BA618" s="341"/>
      <c r="BB618" s="420"/>
      <c r="BC618" s="341"/>
      <c r="BD618" s="341"/>
      <c r="BE618" s="341"/>
      <c r="BF618" s="341"/>
      <c r="BG618" s="341"/>
      <c r="BH618" s="341"/>
      <c r="BI618" s="341"/>
      <c r="BJ618" s="341"/>
      <c r="BK618" s="341"/>
      <c r="BL618" s="341"/>
      <c r="BM618" s="341"/>
      <c r="BN618" s="341"/>
      <c r="BO618" s="341"/>
      <c r="BP618" s="341"/>
      <c r="BQ618" s="341"/>
      <c r="BR618" s="341"/>
      <c r="BS618" s="341"/>
      <c r="BT618" s="341"/>
      <c r="BU618" s="341"/>
      <c r="BV618" s="341"/>
      <c r="BW618" s="341"/>
      <c r="BX618" s="341"/>
      <c r="BY618" s="341"/>
      <c r="BZ618" s="341"/>
      <c r="CA618" s="341"/>
      <c r="CB618" s="341"/>
      <c r="CC618" s="341"/>
      <c r="CD618" s="341"/>
      <c r="CE618" s="341"/>
      <c r="CF618" s="341"/>
      <c r="CG618" s="341"/>
      <c r="CH618" s="341"/>
      <c r="CI618" s="341"/>
      <c r="CJ618" s="341"/>
      <c r="CK618" s="341"/>
      <c r="CL618" s="341"/>
      <c r="CM618" s="341"/>
      <c r="CN618" s="341"/>
      <c r="CO618" s="341"/>
      <c r="CP618" s="341"/>
      <c r="CQ618" s="341"/>
      <c r="CR618" s="341"/>
      <c r="CS618" s="341"/>
      <c r="CT618" s="341"/>
      <c r="CU618" s="341"/>
      <c r="CV618" s="341"/>
      <c r="CW618" s="341"/>
      <c r="CX618" s="341"/>
      <c r="CY618" s="341"/>
      <c r="CZ618" s="341"/>
    </row>
    <row r="619" s="345" customFormat="true" ht="25.15" customHeight="true" x14ac:dyDescent="0.2">
      <c r="C619" s="1077"/>
      <c r="D619" s="1078"/>
      <c r="E619" s="612"/>
      <c r="F619" s="612"/>
      <c r="G619" s="612"/>
      <c r="H619" s="1078" t="s">
        <v>386</v>
      </c>
      <c r="I619" s="1078"/>
      <c r="J619" s="700">
        <v>-3.2485361217861448E-2</v>
      </c>
      <c r="K619" s="612"/>
      <c r="L619" s="612"/>
      <c r="M619" s="1078" t="s">
        <v>378</v>
      </c>
      <c r="N619" s="1078"/>
      <c r="O619" s="701">
        <v>2.7906452002797948E-2</v>
      </c>
      <c r="P619" s="612"/>
      <c r="Q619" s="612"/>
      <c r="Z619" s="338"/>
      <c r="AA619" s="338"/>
      <c r="AB619" s="338"/>
      <c r="AC619" s="338"/>
      <c r="AD619" s="338"/>
      <c r="AE619" s="338"/>
      <c r="AF619" s="338"/>
      <c r="AG619" s="338"/>
      <c r="AH619" s="338"/>
      <c r="AI619" s="338"/>
      <c r="AJ619" s="338"/>
      <c r="AK619" s="338"/>
      <c r="AL619" s="338"/>
      <c r="AM619" s="338"/>
      <c r="AN619" s="338"/>
      <c r="AO619" s="338"/>
      <c r="AP619" s="338"/>
      <c r="AQ619" s="338"/>
      <c r="AR619" s="338"/>
      <c r="AS619" s="338"/>
      <c r="AT619" s="338"/>
      <c r="AU619" s="338"/>
      <c r="AV619" s="338"/>
      <c r="AW619" s="338"/>
      <c r="AX619" s="338"/>
      <c r="AY619" s="338"/>
      <c r="AZ619" s="338"/>
      <c r="BA619" s="341"/>
      <c r="BB619" s="420"/>
      <c r="BC619" s="341"/>
      <c r="BD619" s="341"/>
      <c r="BE619" s="341"/>
      <c r="BF619" s="341"/>
      <c r="BG619" s="341"/>
      <c r="BH619" s="341"/>
      <c r="BI619" s="341"/>
      <c r="BJ619" s="341"/>
      <c r="BK619" s="341"/>
      <c r="BL619" s="341"/>
      <c r="BM619" s="341"/>
      <c r="BN619" s="341"/>
      <c r="BO619" s="341"/>
      <c r="BP619" s="341"/>
      <c r="BQ619" s="341"/>
      <c r="BR619" s="341"/>
      <c r="BS619" s="341"/>
      <c r="BT619" s="341"/>
      <c r="BU619" s="341"/>
      <c r="BV619" s="341"/>
      <c r="BW619" s="341"/>
      <c r="BX619" s="341"/>
      <c r="BY619" s="341"/>
      <c r="BZ619" s="341"/>
      <c r="CA619" s="341"/>
      <c r="CB619" s="341"/>
      <c r="CC619" s="341"/>
      <c r="CD619" s="341"/>
      <c r="CE619" s="341"/>
      <c r="CF619" s="341"/>
      <c r="CG619" s="341"/>
      <c r="CH619" s="341"/>
      <c r="CI619" s="341"/>
      <c r="CJ619" s="341"/>
      <c r="CK619" s="341"/>
      <c r="CL619" s="341"/>
      <c r="CM619" s="341"/>
      <c r="CN619" s="341"/>
      <c r="CO619" s="341"/>
      <c r="CP619" s="341"/>
      <c r="CQ619" s="341"/>
      <c r="CR619" s="341"/>
      <c r="CS619" s="341"/>
      <c r="CT619" s="341"/>
      <c r="CU619" s="341"/>
      <c r="CV619" s="341"/>
      <c r="CW619" s="341"/>
      <c r="CX619" s="341"/>
      <c r="CY619" s="341"/>
      <c r="CZ619" s="341"/>
    </row>
    <row r="620" s="345" customFormat="true" ht="25.15" customHeight="true" x14ac:dyDescent="0.2">
      <c r="C620" s="1077"/>
      <c r="D620" s="1078"/>
      <c r="E620" s="612"/>
      <c r="F620" s="612"/>
      <c r="G620" s="612"/>
      <c r="H620" s="1078" t="s">
        <v>361</v>
      </c>
      <c r="I620" s="1078"/>
      <c r="J620" s="700">
        <v>0.10449756368756992</v>
      </c>
      <c r="K620" s="612"/>
      <c r="L620" s="612"/>
      <c r="M620" s="1078" t="s">
        <v>372</v>
      </c>
      <c r="N620" s="1078"/>
      <c r="O620" s="701">
        <v>7.9470566664076703E-2</v>
      </c>
      <c r="P620" s="612"/>
      <c r="Q620" s="612"/>
      <c r="Z620" s="338"/>
      <c r="AA620" s="338"/>
      <c r="AB620" s="338"/>
      <c r="AC620" s="338"/>
      <c r="AD620" s="338"/>
      <c r="AE620" s="338"/>
      <c r="AF620" s="338"/>
      <c r="AG620" s="338"/>
      <c r="AH620" s="338"/>
      <c r="AI620" s="338"/>
      <c r="AJ620" s="338"/>
      <c r="AK620" s="338"/>
      <c r="AL620" s="338"/>
      <c r="AM620" s="338"/>
      <c r="AN620" s="338"/>
      <c r="AO620" s="338"/>
      <c r="AP620" s="338"/>
      <c r="AQ620" s="338"/>
      <c r="AR620" s="338"/>
      <c r="AS620" s="338"/>
      <c r="AT620" s="338"/>
      <c r="AU620" s="338"/>
      <c r="AV620" s="338"/>
      <c r="AW620" s="338"/>
      <c r="AX620" s="338"/>
      <c r="AY620" s="338"/>
      <c r="AZ620" s="338"/>
      <c r="BA620" s="341"/>
      <c r="BB620" s="420"/>
      <c r="BC620" s="341"/>
      <c r="BD620" s="341"/>
      <c r="BE620" s="341"/>
      <c r="BF620" s="341"/>
      <c r="BG620" s="341"/>
      <c r="BH620" s="341"/>
      <c r="BI620" s="341"/>
      <c r="BJ620" s="341"/>
      <c r="BK620" s="341"/>
      <c r="BL620" s="341"/>
      <c r="BM620" s="341"/>
      <c r="BN620" s="341"/>
      <c r="BO620" s="341"/>
      <c r="BP620" s="341"/>
      <c r="BQ620" s="341"/>
      <c r="BR620" s="341"/>
      <c r="BS620" s="341"/>
      <c r="BT620" s="341"/>
      <c r="BU620" s="341"/>
      <c r="BV620" s="341"/>
      <c r="BW620" s="341"/>
      <c r="BX620" s="341"/>
      <c r="BY620" s="341"/>
      <c r="BZ620" s="341"/>
      <c r="CA620" s="341"/>
      <c r="CB620" s="341"/>
      <c r="CC620" s="341"/>
      <c r="CD620" s="341"/>
      <c r="CE620" s="341"/>
      <c r="CF620" s="341"/>
      <c r="CG620" s="341"/>
      <c r="CH620" s="341"/>
      <c r="CI620" s="341"/>
      <c r="CJ620" s="341"/>
      <c r="CK620" s="341"/>
      <c r="CL620" s="341"/>
      <c r="CM620" s="341"/>
      <c r="CN620" s="341"/>
      <c r="CO620" s="341"/>
      <c r="CP620" s="341"/>
      <c r="CQ620" s="341"/>
      <c r="CR620" s="341"/>
      <c r="CS620" s="341"/>
      <c r="CT620" s="341"/>
      <c r="CU620" s="341"/>
      <c r="CV620" s="341"/>
      <c r="CW620" s="341"/>
      <c r="CX620" s="341"/>
      <c r="CY620" s="341"/>
      <c r="CZ620" s="341"/>
    </row>
    <row r="621" s="345" customFormat="true" ht="25.15" customHeight="true" x14ac:dyDescent="0.2">
      <c r="C621" s="1077"/>
      <c r="D621" s="1078"/>
      <c r="E621" s="612"/>
      <c r="F621" s="612"/>
      <c r="G621" s="612"/>
      <c r="H621" s="1078" t="s">
        <v>380</v>
      </c>
      <c r="I621" s="1078"/>
      <c r="J621" s="700">
        <v>4.4989876353454715E-2</v>
      </c>
      <c r="K621" s="612"/>
      <c r="L621" s="612"/>
      <c r="M621" s="1078" t="s">
        <v>376</v>
      </c>
      <c r="N621" s="1078"/>
      <c r="O621" s="701">
        <v>5.3375415158837126E-2</v>
      </c>
      <c r="P621" s="612"/>
      <c r="Q621" s="612"/>
      <c r="Z621" s="338"/>
      <c r="AA621" s="338"/>
      <c r="AB621" s="338"/>
      <c r="AC621" s="338"/>
      <c r="AD621" s="338"/>
      <c r="AE621" s="338"/>
      <c r="AF621" s="338"/>
      <c r="AG621" s="338"/>
      <c r="AH621" s="338"/>
      <c r="AI621" s="338"/>
      <c r="AJ621" s="338"/>
      <c r="AK621" s="338"/>
      <c r="AL621" s="338"/>
      <c r="AM621" s="338"/>
      <c r="AN621" s="338"/>
      <c r="AO621" s="338"/>
      <c r="AP621" s="338"/>
      <c r="AQ621" s="338"/>
      <c r="AR621" s="338"/>
      <c r="AS621" s="338"/>
      <c r="AT621" s="338"/>
      <c r="AU621" s="338"/>
      <c r="AV621" s="338"/>
      <c r="AW621" s="338"/>
      <c r="AX621" s="338"/>
      <c r="AY621" s="338"/>
      <c r="AZ621" s="338"/>
      <c r="BA621" s="341"/>
      <c r="BB621" s="420"/>
      <c r="BC621" s="341"/>
      <c r="BD621" s="341"/>
      <c r="BE621" s="341"/>
      <c r="BF621" s="341"/>
      <c r="BG621" s="341"/>
      <c r="BH621" s="341"/>
      <c r="BI621" s="341"/>
      <c r="BJ621" s="341"/>
      <c r="BK621" s="341"/>
      <c r="BL621" s="341"/>
      <c r="BM621" s="341"/>
      <c r="BN621" s="341"/>
      <c r="BO621" s="341"/>
      <c r="BP621" s="341"/>
      <c r="BQ621" s="341"/>
      <c r="BR621" s="341"/>
      <c r="BS621" s="341"/>
      <c r="BT621" s="341"/>
      <c r="BU621" s="341"/>
      <c r="BV621" s="341"/>
      <c r="BW621" s="341"/>
      <c r="BX621" s="341"/>
      <c r="BY621" s="341"/>
      <c r="BZ621" s="341"/>
      <c r="CA621" s="341"/>
      <c r="CB621" s="341"/>
      <c r="CC621" s="341"/>
      <c r="CD621" s="341"/>
      <c r="CE621" s="341"/>
      <c r="CF621" s="341"/>
      <c r="CG621" s="341"/>
      <c r="CH621" s="341"/>
      <c r="CI621" s="341"/>
      <c r="CJ621" s="341"/>
      <c r="CK621" s="341"/>
      <c r="CL621" s="341"/>
      <c r="CM621" s="341"/>
      <c r="CN621" s="341"/>
      <c r="CO621" s="341"/>
      <c r="CP621" s="341"/>
      <c r="CQ621" s="341"/>
      <c r="CR621" s="341"/>
      <c r="CS621" s="341"/>
      <c r="CT621" s="341"/>
      <c r="CU621" s="341"/>
      <c r="CV621" s="341"/>
      <c r="CW621" s="341"/>
      <c r="CX621" s="341"/>
      <c r="CY621" s="341"/>
      <c r="CZ621" s="341"/>
    </row>
    <row r="622" s="345" customFormat="true" ht="25.15" customHeight="true" x14ac:dyDescent="0.2">
      <c r="C622" s="1077"/>
      <c r="D622" s="1078"/>
      <c r="E622" s="612"/>
      <c r="F622" s="612"/>
      <c r="G622" s="612"/>
      <c r="H622" s="1078" t="s">
        <v>360</v>
      </c>
      <c r="I622" s="1078"/>
      <c r="J622" s="700">
        <v>0.11989306895263299</v>
      </c>
      <c r="K622" s="612"/>
      <c r="L622" s="612"/>
      <c r="M622" s="1078" t="s">
        <v>381</v>
      </c>
      <c r="N622" s="1078"/>
      <c r="O622" s="701">
        <v>5.6114934503360872E-2</v>
      </c>
      <c r="P622" s="612"/>
      <c r="Q622" s="612"/>
      <c r="Z622" s="338"/>
      <c r="AA622" s="338"/>
      <c r="AB622" s="338"/>
      <c r="AC622" s="338"/>
      <c r="AD622" s="338"/>
      <c r="AE622" s="338"/>
      <c r="AF622" s="338"/>
      <c r="AG622" s="338"/>
      <c r="AH622" s="338"/>
      <c r="AI622" s="338"/>
      <c r="AJ622" s="338"/>
      <c r="AK622" s="338"/>
      <c r="AL622" s="338"/>
      <c r="AM622" s="338"/>
      <c r="AN622" s="338"/>
      <c r="AO622" s="338"/>
      <c r="AP622" s="338"/>
      <c r="AQ622" s="338"/>
      <c r="AR622" s="338"/>
      <c r="AS622" s="338"/>
      <c r="AT622" s="338"/>
      <c r="AU622" s="338"/>
      <c r="AV622" s="338"/>
      <c r="AW622" s="338"/>
      <c r="AX622" s="338"/>
      <c r="AY622" s="338"/>
      <c r="AZ622" s="338"/>
      <c r="BA622" s="341"/>
      <c r="BB622" s="420"/>
      <c r="BC622" s="341"/>
      <c r="BD622" s="341"/>
      <c r="BE622" s="341"/>
      <c r="BF622" s="341"/>
      <c r="BG622" s="341"/>
      <c r="BH622" s="341"/>
      <c r="BI622" s="341"/>
      <c r="BJ622" s="341"/>
      <c r="BK622" s="341"/>
      <c r="BL622" s="341"/>
      <c r="BM622" s="341"/>
      <c r="BN622" s="341"/>
      <c r="BO622" s="341"/>
      <c r="BP622" s="341"/>
      <c r="BQ622" s="341"/>
      <c r="BR622" s="341"/>
      <c r="BS622" s="341"/>
      <c r="BT622" s="341"/>
      <c r="BU622" s="341"/>
      <c r="BV622" s="341"/>
      <c r="BW622" s="341"/>
      <c r="BX622" s="341"/>
      <c r="BY622" s="341"/>
      <c r="BZ622" s="341"/>
      <c r="CA622" s="341"/>
      <c r="CB622" s="341"/>
      <c r="CC622" s="341"/>
      <c r="CD622" s="341"/>
      <c r="CE622" s="341"/>
      <c r="CF622" s="341"/>
      <c r="CG622" s="341"/>
      <c r="CH622" s="341"/>
      <c r="CI622" s="341"/>
      <c r="CJ622" s="341"/>
      <c r="CK622" s="341"/>
      <c r="CL622" s="341"/>
      <c r="CM622" s="341"/>
      <c r="CN622" s="341"/>
      <c r="CO622" s="341"/>
      <c r="CP622" s="341"/>
      <c r="CQ622" s="341"/>
      <c r="CR622" s="341"/>
      <c r="CS622" s="341"/>
      <c r="CT622" s="341"/>
      <c r="CU622" s="341"/>
      <c r="CV622" s="341"/>
      <c r="CW622" s="341"/>
      <c r="CX622" s="341"/>
      <c r="CY622" s="341"/>
      <c r="CZ622" s="341"/>
    </row>
    <row r="623" s="345" customFormat="true" ht="25.15" customHeight="true" x14ac:dyDescent="0.2">
      <c r="C623" s="1077"/>
      <c r="D623" s="1078"/>
      <c r="E623" s="612"/>
      <c r="F623" s="612"/>
      <c r="G623" s="612"/>
      <c r="H623" s="1078" t="s">
        <v>369</v>
      </c>
      <c r="I623" s="1078"/>
      <c r="J623" s="700">
        <v>7.7425975887854104E-2</v>
      </c>
      <c r="K623" s="612"/>
      <c r="L623" s="612"/>
      <c r="M623" s="1078" t="s">
        <v>385</v>
      </c>
      <c r="N623" s="1078"/>
      <c r="O623" s="701">
        <v>4.694289067291476E-2</v>
      </c>
      <c r="P623" s="612"/>
      <c r="Q623" s="612"/>
      <c r="Z623" s="338"/>
      <c r="AA623" s="338"/>
      <c r="AB623" s="338"/>
      <c r="AC623" s="338"/>
      <c r="AD623" s="338"/>
      <c r="AE623" s="338"/>
      <c r="AF623" s="338"/>
      <c r="AG623" s="338"/>
      <c r="AH623" s="338"/>
      <c r="AI623" s="338"/>
      <c r="AJ623" s="338"/>
      <c r="AK623" s="338"/>
      <c r="AL623" s="338"/>
      <c r="AM623" s="338"/>
      <c r="AN623" s="338"/>
      <c r="AO623" s="338"/>
      <c r="AP623" s="338"/>
      <c r="AQ623" s="338"/>
      <c r="AR623" s="338"/>
      <c r="AS623" s="338"/>
      <c r="AT623" s="338"/>
      <c r="AU623" s="338"/>
      <c r="AV623" s="338"/>
      <c r="AW623" s="338"/>
      <c r="AX623" s="338"/>
      <c r="AY623" s="338"/>
      <c r="AZ623" s="338"/>
      <c r="BA623" s="341"/>
      <c r="BB623" s="420"/>
      <c r="BC623" s="341"/>
      <c r="BD623" s="341"/>
      <c r="BE623" s="341"/>
      <c r="BF623" s="341"/>
      <c r="BG623" s="341"/>
      <c r="BH623" s="341"/>
      <c r="BI623" s="341"/>
      <c r="BJ623" s="341"/>
      <c r="BK623" s="341"/>
      <c r="BL623" s="341"/>
      <c r="BM623" s="341"/>
      <c r="BN623" s="341"/>
      <c r="BO623" s="341"/>
      <c r="BP623" s="341"/>
      <c r="BQ623" s="341"/>
      <c r="BR623" s="341"/>
      <c r="BS623" s="341"/>
      <c r="BT623" s="341"/>
      <c r="BU623" s="341"/>
      <c r="BV623" s="341"/>
      <c r="BW623" s="341"/>
      <c r="BX623" s="341"/>
      <c r="BY623" s="341"/>
      <c r="BZ623" s="341"/>
      <c r="CA623" s="341"/>
      <c r="CB623" s="341"/>
      <c r="CC623" s="341"/>
      <c r="CD623" s="341"/>
      <c r="CE623" s="341"/>
      <c r="CF623" s="341"/>
      <c r="CG623" s="341"/>
      <c r="CH623" s="341"/>
      <c r="CI623" s="341"/>
      <c r="CJ623" s="341"/>
      <c r="CK623" s="341"/>
      <c r="CL623" s="341"/>
      <c r="CM623" s="341"/>
      <c r="CN623" s="341"/>
      <c r="CO623" s="341"/>
      <c r="CP623" s="341"/>
      <c r="CQ623" s="341"/>
      <c r="CR623" s="341"/>
      <c r="CS623" s="341"/>
      <c r="CT623" s="341"/>
      <c r="CU623" s="341"/>
      <c r="CV623" s="341"/>
      <c r="CW623" s="341"/>
      <c r="CX623" s="341"/>
      <c r="CY623" s="341"/>
      <c r="CZ623" s="341"/>
    </row>
    <row r="624" s="345" customFormat="true" ht="25.15" customHeight="true" x14ac:dyDescent="0.2">
      <c r="C624" s="1077"/>
      <c r="D624" s="1078"/>
      <c r="E624" s="612"/>
      <c r="F624" s="612"/>
      <c r="G624" s="612"/>
      <c r="H624" s="1078" t="s">
        <v>362</v>
      </c>
      <c r="I624" s="1078"/>
      <c r="J624" s="700">
        <v>0.11910062240843443</v>
      </c>
      <c r="K624" s="612"/>
      <c r="L624" s="612"/>
      <c r="M624" s="1078" t="s">
        <v>366</v>
      </c>
      <c r="N624" s="1078"/>
      <c r="O624" s="701">
        <v>8.494500033066929E-2</v>
      </c>
      <c r="P624" s="612"/>
      <c r="Q624" s="612"/>
      <c r="Z624" s="338"/>
      <c r="AA624" s="338"/>
      <c r="AB624" s="338"/>
      <c r="AC624" s="338"/>
      <c r="AD624" s="338"/>
      <c r="AE624" s="338"/>
      <c r="AF624" s="338"/>
      <c r="AG624" s="338"/>
      <c r="AH624" s="338"/>
      <c r="AI624" s="338"/>
      <c r="AJ624" s="338"/>
      <c r="AK624" s="338"/>
      <c r="AL624" s="338"/>
      <c r="AM624" s="338"/>
      <c r="AN624" s="338"/>
      <c r="AO624" s="338"/>
      <c r="AP624" s="338"/>
      <c r="AQ624" s="338"/>
      <c r="AR624" s="338"/>
      <c r="AS624" s="338"/>
      <c r="AT624" s="338"/>
      <c r="AU624" s="338"/>
      <c r="AV624" s="338"/>
      <c r="AW624" s="338"/>
      <c r="AX624" s="338"/>
      <c r="AY624" s="338"/>
      <c r="AZ624" s="338"/>
      <c r="BA624" s="341"/>
      <c r="BB624" s="420"/>
      <c r="BC624" s="341"/>
      <c r="BD624" s="341"/>
      <c r="BE624" s="341"/>
      <c r="BF624" s="341"/>
      <c r="BG624" s="341"/>
      <c r="BH624" s="341"/>
      <c r="BI624" s="341"/>
      <c r="BJ624" s="341"/>
      <c r="BK624" s="341"/>
      <c r="BL624" s="341"/>
      <c r="BM624" s="341"/>
      <c r="BN624" s="341"/>
      <c r="BO624" s="341"/>
      <c r="BP624" s="341"/>
      <c r="BQ624" s="341"/>
      <c r="BR624" s="341"/>
      <c r="BS624" s="341"/>
      <c r="BT624" s="341"/>
      <c r="BU624" s="341"/>
      <c r="BV624" s="341"/>
      <c r="BW624" s="341"/>
      <c r="BX624" s="341"/>
      <c r="BY624" s="341"/>
      <c r="BZ624" s="341"/>
      <c r="CA624" s="341"/>
      <c r="CB624" s="341"/>
      <c r="CC624" s="341"/>
      <c r="CD624" s="341"/>
      <c r="CE624" s="341"/>
      <c r="CF624" s="341"/>
      <c r="CG624" s="341"/>
      <c r="CH624" s="341"/>
      <c r="CI624" s="341"/>
      <c r="CJ624" s="341"/>
      <c r="CK624" s="341"/>
      <c r="CL624" s="341"/>
      <c r="CM624" s="341"/>
      <c r="CN624" s="341"/>
      <c r="CO624" s="341"/>
      <c r="CP624" s="341"/>
      <c r="CQ624" s="341"/>
      <c r="CR624" s="341"/>
      <c r="CS624" s="341"/>
      <c r="CT624" s="341"/>
      <c r="CU624" s="341"/>
      <c r="CV624" s="341"/>
      <c r="CW624" s="341"/>
      <c r="CX624" s="341"/>
      <c r="CY624" s="341"/>
      <c r="CZ624" s="341"/>
    </row>
    <row r="625" s="345" customFormat="true" ht="25.15" customHeight="true" x14ac:dyDescent="0.2">
      <c r="C625" s="1077"/>
      <c r="D625" s="1078"/>
      <c r="E625" s="612"/>
      <c r="F625" s="612"/>
      <c r="G625" s="612"/>
      <c r="H625" s="1078" t="s">
        <v>359</v>
      </c>
      <c r="I625" s="1078"/>
      <c r="J625" s="700">
        <v>0.12226848323097879</v>
      </c>
      <c r="K625" s="612"/>
      <c r="L625" s="612"/>
      <c r="M625" s="1078" t="s">
        <v>382</v>
      </c>
      <c r="N625" s="1078"/>
      <c r="O625" s="701">
        <v>5.650602115153168E-2</v>
      </c>
      <c r="P625" s="612"/>
      <c r="Q625" s="612"/>
      <c r="Z625" s="338"/>
      <c r="AA625" s="338"/>
      <c r="AB625" s="338"/>
      <c r="AC625" s="338"/>
      <c r="AD625" s="338"/>
      <c r="AE625" s="338"/>
      <c r="AF625" s="338"/>
      <c r="AG625" s="338"/>
      <c r="AH625" s="338"/>
      <c r="AI625" s="338"/>
      <c r="AJ625" s="338"/>
      <c r="AK625" s="338"/>
      <c r="AL625" s="338"/>
      <c r="AM625" s="338"/>
      <c r="AN625" s="338"/>
      <c r="AO625" s="338"/>
      <c r="AP625" s="338"/>
      <c r="AQ625" s="338"/>
      <c r="AR625" s="338"/>
      <c r="AS625" s="338"/>
      <c r="AT625" s="338"/>
      <c r="AU625" s="338"/>
      <c r="AV625" s="338"/>
      <c r="AW625" s="338"/>
      <c r="AX625" s="338"/>
      <c r="AY625" s="338"/>
      <c r="AZ625" s="338"/>
      <c r="BA625" s="341"/>
      <c r="BB625" s="420"/>
      <c r="BC625" s="341"/>
      <c r="BD625" s="341"/>
      <c r="BE625" s="341"/>
      <c r="BF625" s="341"/>
      <c r="BG625" s="341"/>
      <c r="BH625" s="341"/>
      <c r="BI625" s="341"/>
      <c r="BJ625" s="341"/>
      <c r="BK625" s="341"/>
      <c r="BL625" s="341"/>
      <c r="BM625" s="341"/>
      <c r="BN625" s="341"/>
      <c r="BO625" s="341"/>
      <c r="BP625" s="341"/>
      <c r="BQ625" s="341"/>
      <c r="BR625" s="341"/>
      <c r="BS625" s="341"/>
      <c r="BT625" s="341"/>
      <c r="BU625" s="341"/>
      <c r="BV625" s="341"/>
      <c r="BW625" s="341"/>
      <c r="BX625" s="341"/>
      <c r="BY625" s="341"/>
      <c r="BZ625" s="341"/>
      <c r="CA625" s="341"/>
      <c r="CB625" s="341"/>
      <c r="CC625" s="341"/>
      <c r="CD625" s="341"/>
      <c r="CE625" s="341"/>
      <c r="CF625" s="341"/>
      <c r="CG625" s="341"/>
      <c r="CH625" s="341"/>
      <c r="CI625" s="341"/>
      <c r="CJ625" s="341"/>
      <c r="CK625" s="341"/>
      <c r="CL625" s="341"/>
      <c r="CM625" s="341"/>
      <c r="CN625" s="341"/>
      <c r="CO625" s="341"/>
      <c r="CP625" s="341"/>
      <c r="CQ625" s="341"/>
      <c r="CR625" s="341"/>
      <c r="CS625" s="341"/>
      <c r="CT625" s="341"/>
      <c r="CU625" s="341"/>
      <c r="CV625" s="341"/>
      <c r="CW625" s="341"/>
      <c r="CX625" s="341"/>
      <c r="CY625" s="341"/>
      <c r="CZ625" s="341"/>
    </row>
    <row r="626" s="345" customFormat="true" ht="25.15" customHeight="true" x14ac:dyDescent="0.2">
      <c r="C626" s="1077"/>
      <c r="D626" s="1078"/>
      <c r="E626" s="612"/>
      <c r="F626" s="612"/>
      <c r="G626" s="612"/>
      <c r="H626" s="1078" t="s">
        <v>358</v>
      </c>
      <c r="I626" s="1078"/>
      <c r="J626" s="700">
        <v>0.12065124468701086</v>
      </c>
      <c r="K626" s="612"/>
      <c r="L626" s="612"/>
      <c r="M626" s="1078" t="s">
        <v>370</v>
      </c>
      <c r="N626" s="1078"/>
      <c r="O626" s="701">
        <v>8.1346803775565538E-2</v>
      </c>
      <c r="P626" s="612"/>
      <c r="Q626" s="612"/>
      <c r="Z626" s="338"/>
      <c r="AA626" s="338"/>
      <c r="AB626" s="338"/>
      <c r="AC626" s="338"/>
      <c r="AD626" s="338"/>
      <c r="AE626" s="338"/>
      <c r="AF626" s="338"/>
      <c r="AG626" s="338"/>
      <c r="AH626" s="338"/>
      <c r="AI626" s="338"/>
      <c r="AJ626" s="338"/>
      <c r="AK626" s="338"/>
      <c r="AL626" s="338"/>
      <c r="AM626" s="338"/>
      <c r="AN626" s="338"/>
      <c r="AO626" s="338"/>
      <c r="AP626" s="338"/>
      <c r="AQ626" s="338"/>
      <c r="AR626" s="338"/>
      <c r="AS626" s="338"/>
      <c r="AT626" s="338"/>
      <c r="AU626" s="338"/>
      <c r="AV626" s="338"/>
      <c r="AW626" s="338"/>
      <c r="AX626" s="338"/>
      <c r="AY626" s="338"/>
      <c r="AZ626" s="338"/>
      <c r="BA626" s="341"/>
      <c r="BB626" s="420"/>
      <c r="BC626" s="341"/>
      <c r="BD626" s="341"/>
      <c r="BE626" s="341"/>
      <c r="BF626" s="341"/>
      <c r="BG626" s="341"/>
      <c r="BH626" s="341"/>
      <c r="BI626" s="341"/>
      <c r="BJ626" s="341"/>
      <c r="BK626" s="341"/>
      <c r="BL626" s="341"/>
      <c r="BM626" s="341"/>
      <c r="BN626" s="341"/>
      <c r="BO626" s="341"/>
      <c r="BP626" s="341"/>
      <c r="BQ626" s="341"/>
      <c r="BR626" s="341"/>
      <c r="BS626" s="341"/>
      <c r="BT626" s="341"/>
      <c r="BU626" s="341"/>
      <c r="BV626" s="341"/>
      <c r="BW626" s="341"/>
      <c r="BX626" s="341"/>
      <c r="BY626" s="341"/>
      <c r="BZ626" s="341"/>
      <c r="CA626" s="341"/>
      <c r="CB626" s="341"/>
      <c r="CC626" s="341"/>
      <c r="CD626" s="341"/>
      <c r="CE626" s="341"/>
      <c r="CF626" s="341"/>
      <c r="CG626" s="341"/>
      <c r="CH626" s="341"/>
      <c r="CI626" s="341"/>
      <c r="CJ626" s="341"/>
      <c r="CK626" s="341"/>
      <c r="CL626" s="341"/>
      <c r="CM626" s="341"/>
      <c r="CN626" s="341"/>
      <c r="CO626" s="341"/>
      <c r="CP626" s="341"/>
      <c r="CQ626" s="341"/>
      <c r="CR626" s="341"/>
      <c r="CS626" s="341"/>
      <c r="CT626" s="341"/>
      <c r="CU626" s="341"/>
      <c r="CV626" s="341"/>
      <c r="CW626" s="341"/>
      <c r="CX626" s="341"/>
      <c r="CY626" s="341"/>
      <c r="CZ626" s="341"/>
    </row>
    <row r="627" s="345" customFormat="true" ht="25.15" customHeight="true" x14ac:dyDescent="0.2">
      <c r="C627" s="1077"/>
      <c r="D627" s="1078"/>
      <c r="E627" s="612"/>
      <c r="F627" s="612"/>
      <c r="G627" s="612"/>
      <c r="H627" s="1078" t="s">
        <v>363</v>
      </c>
      <c r="I627" s="1078"/>
      <c r="J627" s="700">
        <v>0.10616046974514551</v>
      </c>
      <c r="K627" s="612"/>
      <c r="L627" s="612"/>
      <c r="M627" s="1078" t="s">
        <v>410</v>
      </c>
      <c r="N627" s="1078"/>
      <c r="O627" s="701">
        <v>8.5391654194441145E-3</v>
      </c>
      <c r="P627" s="612"/>
      <c r="Q627" s="612"/>
      <c r="Z627" s="338"/>
      <c r="AA627" s="338"/>
      <c r="AB627" s="338"/>
      <c r="AC627" s="338"/>
      <c r="AD627" s="338"/>
      <c r="AE627" s="338"/>
      <c r="AF627" s="338"/>
      <c r="AG627" s="338"/>
      <c r="AH627" s="338"/>
      <c r="AI627" s="338"/>
      <c r="AJ627" s="338"/>
      <c r="AK627" s="338"/>
      <c r="AL627" s="338"/>
      <c r="AM627" s="338"/>
      <c r="AN627" s="338"/>
      <c r="AO627" s="338"/>
      <c r="AP627" s="338"/>
      <c r="AQ627" s="338"/>
      <c r="AR627" s="338"/>
      <c r="AS627" s="338"/>
      <c r="AT627" s="338"/>
      <c r="AU627" s="338"/>
      <c r="AV627" s="338"/>
      <c r="AW627" s="338"/>
      <c r="AX627" s="338"/>
      <c r="AY627" s="338"/>
      <c r="AZ627" s="338"/>
      <c r="BA627" s="341"/>
      <c r="BB627" s="420"/>
      <c r="BC627" s="341"/>
      <c r="BD627" s="341"/>
      <c r="BE627" s="341"/>
      <c r="BF627" s="341"/>
      <c r="BG627" s="341"/>
      <c r="BH627" s="341"/>
      <c r="BI627" s="341"/>
      <c r="BJ627" s="341"/>
      <c r="BK627" s="341"/>
      <c r="BL627" s="341"/>
      <c r="BM627" s="341"/>
      <c r="BN627" s="341"/>
      <c r="BO627" s="341"/>
      <c r="BP627" s="341"/>
      <c r="BQ627" s="341"/>
      <c r="BR627" s="341"/>
      <c r="BS627" s="341"/>
      <c r="BT627" s="341"/>
      <c r="BU627" s="341"/>
      <c r="BV627" s="341"/>
      <c r="BW627" s="341"/>
      <c r="BX627" s="341"/>
      <c r="BY627" s="341"/>
      <c r="BZ627" s="341"/>
      <c r="CA627" s="341"/>
      <c r="CB627" s="341"/>
      <c r="CC627" s="341"/>
      <c r="CD627" s="341"/>
      <c r="CE627" s="341"/>
      <c r="CF627" s="341"/>
      <c r="CG627" s="341"/>
      <c r="CH627" s="341"/>
      <c r="CI627" s="341"/>
      <c r="CJ627" s="341"/>
      <c r="CK627" s="341"/>
      <c r="CL627" s="341"/>
      <c r="CM627" s="341"/>
      <c r="CN627" s="341"/>
      <c r="CO627" s="341"/>
      <c r="CP627" s="341"/>
      <c r="CQ627" s="341"/>
      <c r="CR627" s="341"/>
      <c r="CS627" s="341"/>
      <c r="CT627" s="341"/>
      <c r="CU627" s="341"/>
      <c r="CV627" s="341"/>
      <c r="CW627" s="341"/>
      <c r="CX627" s="341"/>
      <c r="CY627" s="341"/>
      <c r="CZ627" s="341"/>
    </row>
    <row r="628" s="345" customFormat="true" ht="25.15" customHeight="true" x14ac:dyDescent="0.2">
      <c r="C628" s="1077"/>
      <c r="D628" s="1078"/>
      <c r="E628" s="612"/>
      <c r="F628" s="612"/>
      <c r="G628" s="612"/>
      <c r="H628" s="1078" t="s">
        <v>364</v>
      </c>
      <c r="I628" s="1078"/>
      <c r="J628" s="700">
        <v>0.11024196013706417</v>
      </c>
      <c r="K628" s="612"/>
      <c r="L628" s="612"/>
      <c r="M628" s="1078" t="s">
        <v>367</v>
      </c>
      <c r="N628" s="1078"/>
      <c r="O628" s="701">
        <v>6.6310311742328765E-2</v>
      </c>
      <c r="P628" s="612"/>
      <c r="Q628" s="612"/>
      <c r="Z628" s="338"/>
      <c r="AA628" s="338"/>
      <c r="AB628" s="338"/>
      <c r="AC628" s="338"/>
      <c r="AD628" s="338"/>
      <c r="AE628" s="338"/>
      <c r="AF628" s="338"/>
      <c r="AG628" s="338"/>
      <c r="AH628" s="338"/>
      <c r="AI628" s="338"/>
      <c r="AJ628" s="338"/>
      <c r="AK628" s="338"/>
      <c r="AL628" s="338"/>
      <c r="AM628" s="338"/>
      <c r="AN628" s="338"/>
      <c r="AO628" s="338"/>
      <c r="AP628" s="338"/>
      <c r="AQ628" s="338"/>
      <c r="AR628" s="338"/>
      <c r="AS628" s="338"/>
      <c r="AT628" s="338"/>
      <c r="AU628" s="338"/>
      <c r="AV628" s="338"/>
      <c r="AW628" s="338"/>
      <c r="AX628" s="338"/>
      <c r="AY628" s="338"/>
      <c r="AZ628" s="338"/>
      <c r="BA628" s="341"/>
      <c r="BB628" s="420"/>
      <c r="BC628" s="341"/>
      <c r="BD628" s="341"/>
      <c r="BE628" s="341"/>
      <c r="BF628" s="341"/>
      <c r="BG628" s="341"/>
      <c r="BH628" s="341"/>
      <c r="BI628" s="341"/>
      <c r="BJ628" s="341"/>
      <c r="BK628" s="341"/>
      <c r="BL628" s="341"/>
      <c r="BM628" s="341"/>
      <c r="BN628" s="341"/>
      <c r="BO628" s="341"/>
      <c r="BP628" s="341"/>
      <c r="BQ628" s="341"/>
      <c r="BR628" s="341"/>
      <c r="BS628" s="341"/>
      <c r="BT628" s="341"/>
      <c r="BU628" s="341"/>
      <c r="BV628" s="341"/>
      <c r="BW628" s="341"/>
      <c r="BX628" s="341"/>
      <c r="BY628" s="341"/>
      <c r="BZ628" s="341"/>
      <c r="CA628" s="341"/>
      <c r="CB628" s="341"/>
      <c r="CC628" s="341"/>
      <c r="CD628" s="341"/>
      <c r="CE628" s="341"/>
      <c r="CF628" s="341"/>
      <c r="CG628" s="341"/>
      <c r="CH628" s="341"/>
      <c r="CI628" s="341"/>
      <c r="CJ628" s="341"/>
      <c r="CK628" s="341"/>
      <c r="CL628" s="341"/>
      <c r="CM628" s="341"/>
      <c r="CN628" s="341"/>
      <c r="CO628" s="341"/>
      <c r="CP628" s="341"/>
      <c r="CQ628" s="341"/>
      <c r="CR628" s="341"/>
      <c r="CS628" s="341"/>
      <c r="CT628" s="341"/>
      <c r="CU628" s="341"/>
      <c r="CV628" s="341"/>
      <c r="CW628" s="341"/>
      <c r="CX628" s="341"/>
      <c r="CY628" s="341"/>
      <c r="CZ628" s="341"/>
    </row>
    <row r="629" s="345" customFormat="true" ht="25.15" customHeight="true" x14ac:dyDescent="0.2">
      <c r="C629" s="1077"/>
      <c r="D629" s="1078"/>
      <c r="E629" s="612"/>
      <c r="F629" s="612"/>
      <c r="G629" s="612"/>
      <c r="H629" s="1078" t="s">
        <v>378</v>
      </c>
      <c r="I629" s="1078"/>
      <c r="J629" s="700">
        <v>4.9624664312861118E-2</v>
      </c>
      <c r="K629" s="612"/>
      <c r="L629" s="612"/>
      <c r="M629" s="1078" t="s">
        <v>303</v>
      </c>
      <c r="N629" s="1078"/>
      <c r="O629" s="701">
        <v>-3.044914823978314E-2</v>
      </c>
      <c r="P629" s="612"/>
      <c r="Q629" s="612"/>
      <c r="Z629" s="338"/>
      <c r="AA629" s="338"/>
      <c r="AB629" s="338"/>
      <c r="AC629" s="338"/>
      <c r="AD629" s="338"/>
      <c r="AE629" s="338"/>
      <c r="AF629" s="338"/>
      <c r="AG629" s="338"/>
      <c r="AH629" s="338"/>
      <c r="AI629" s="338"/>
      <c r="AJ629" s="338"/>
      <c r="AK629" s="338"/>
      <c r="AL629" s="338"/>
      <c r="AM629" s="338"/>
      <c r="AN629" s="338"/>
      <c r="AO629" s="338"/>
      <c r="AP629" s="338"/>
      <c r="AQ629" s="338"/>
      <c r="AR629" s="338"/>
      <c r="AS629" s="338"/>
      <c r="AT629" s="338"/>
      <c r="AU629" s="338"/>
      <c r="AV629" s="338"/>
      <c r="AW629" s="338"/>
      <c r="AX629" s="338"/>
      <c r="AY629" s="338"/>
      <c r="AZ629" s="338"/>
      <c r="BA629" s="341"/>
      <c r="BB629" s="420"/>
      <c r="BC629" s="341"/>
      <c r="BD629" s="341"/>
      <c r="BE629" s="341"/>
      <c r="BF629" s="341"/>
      <c r="BG629" s="341"/>
      <c r="BH629" s="341"/>
      <c r="BI629" s="341"/>
      <c r="BJ629" s="341"/>
      <c r="BK629" s="341"/>
      <c r="BL629" s="341"/>
      <c r="BM629" s="341"/>
      <c r="BN629" s="341"/>
      <c r="BO629" s="341"/>
      <c r="BP629" s="341"/>
      <c r="BQ629" s="341"/>
      <c r="BR629" s="341"/>
      <c r="BS629" s="341"/>
      <c r="BT629" s="341"/>
      <c r="BU629" s="341"/>
      <c r="BV629" s="341"/>
      <c r="BW629" s="341"/>
      <c r="BX629" s="341"/>
      <c r="BY629" s="341"/>
      <c r="BZ629" s="341"/>
      <c r="CA629" s="341"/>
      <c r="CB629" s="341"/>
      <c r="CC629" s="341"/>
      <c r="CD629" s="341"/>
      <c r="CE629" s="341"/>
      <c r="CF629" s="341"/>
      <c r="CG629" s="341"/>
      <c r="CH629" s="341"/>
      <c r="CI629" s="341"/>
      <c r="CJ629" s="341"/>
      <c r="CK629" s="341"/>
      <c r="CL629" s="341"/>
      <c r="CM629" s="341"/>
      <c r="CN629" s="341"/>
      <c r="CO629" s="341"/>
      <c r="CP629" s="341"/>
      <c r="CQ629" s="341"/>
      <c r="CR629" s="341"/>
      <c r="CS629" s="341"/>
      <c r="CT629" s="341"/>
      <c r="CU629" s="341"/>
      <c r="CV629" s="341"/>
      <c r="CW629" s="341"/>
      <c r="CX629" s="341"/>
      <c r="CY629" s="341"/>
      <c r="CZ629" s="341"/>
    </row>
    <row r="630" s="345" customFormat="true" ht="25.15" customHeight="true" x14ac:dyDescent="0.2">
      <c r="C630" s="1077"/>
      <c r="D630" s="1078"/>
      <c r="E630" s="612"/>
      <c r="F630" s="612"/>
      <c r="G630" s="612"/>
      <c r="H630" s="1078" t="s">
        <v>372</v>
      </c>
      <c r="I630" s="1078"/>
      <c r="J630" s="700">
        <v>4.355394165001459E-2</v>
      </c>
      <c r="K630" s="612"/>
      <c r="L630" s="612"/>
      <c r="M630" s="1078" t="s">
        <v>315</v>
      </c>
      <c r="N630" s="1078"/>
      <c r="O630" s="701">
        <v>-4.2345262052278995E-3</v>
      </c>
      <c r="P630" s="612"/>
      <c r="Q630" s="612"/>
      <c r="Z630" s="338"/>
      <c r="AA630" s="338"/>
      <c r="AB630" s="338"/>
      <c r="AC630" s="338"/>
      <c r="AD630" s="338"/>
      <c r="AE630" s="338"/>
      <c r="AF630" s="338"/>
      <c r="AG630" s="338"/>
      <c r="AH630" s="338"/>
      <c r="AI630" s="338"/>
      <c r="AJ630" s="338"/>
      <c r="AK630" s="338"/>
      <c r="AL630" s="338"/>
      <c r="AM630" s="338"/>
      <c r="AN630" s="338"/>
      <c r="AO630" s="338"/>
      <c r="AP630" s="338"/>
      <c r="AQ630" s="338"/>
      <c r="AR630" s="338"/>
      <c r="AS630" s="338"/>
      <c r="AT630" s="338"/>
      <c r="AU630" s="338"/>
      <c r="AV630" s="338"/>
      <c r="AW630" s="338"/>
      <c r="AX630" s="338"/>
      <c r="AY630" s="338"/>
      <c r="AZ630" s="338"/>
      <c r="BA630" s="341"/>
      <c r="BB630" s="420"/>
      <c r="BC630" s="341"/>
      <c r="BD630" s="341"/>
      <c r="BE630" s="341"/>
      <c r="BF630" s="341"/>
      <c r="BG630" s="341"/>
      <c r="BH630" s="341"/>
      <c r="BI630" s="341"/>
      <c r="BJ630" s="341"/>
      <c r="BK630" s="341"/>
      <c r="BL630" s="341"/>
      <c r="BM630" s="341"/>
      <c r="BN630" s="341"/>
      <c r="BO630" s="341"/>
      <c r="BP630" s="341"/>
      <c r="BQ630" s="341"/>
      <c r="BR630" s="341"/>
      <c r="BS630" s="341"/>
      <c r="BT630" s="341"/>
      <c r="BU630" s="341"/>
      <c r="BV630" s="341"/>
      <c r="BW630" s="341"/>
      <c r="BX630" s="341"/>
      <c r="BY630" s="341"/>
      <c r="BZ630" s="341"/>
      <c r="CA630" s="341"/>
      <c r="CB630" s="341"/>
      <c r="CC630" s="341"/>
      <c r="CD630" s="341"/>
      <c r="CE630" s="341"/>
      <c r="CF630" s="341"/>
      <c r="CG630" s="341"/>
      <c r="CH630" s="341"/>
      <c r="CI630" s="341"/>
      <c r="CJ630" s="341"/>
      <c r="CK630" s="341"/>
      <c r="CL630" s="341"/>
      <c r="CM630" s="341"/>
      <c r="CN630" s="341"/>
      <c r="CO630" s="341"/>
      <c r="CP630" s="341"/>
      <c r="CQ630" s="341"/>
      <c r="CR630" s="341"/>
      <c r="CS630" s="341"/>
      <c r="CT630" s="341"/>
      <c r="CU630" s="341"/>
      <c r="CV630" s="341"/>
      <c r="CW630" s="341"/>
      <c r="CX630" s="341"/>
      <c r="CY630" s="341"/>
      <c r="CZ630" s="341"/>
    </row>
    <row r="631" s="345" customFormat="true" ht="25.15" customHeight="true" x14ac:dyDescent="0.2">
      <c r="C631" s="1077"/>
      <c r="D631" s="1078"/>
      <c r="E631" s="612"/>
      <c r="F631" s="612"/>
      <c r="G631" s="612"/>
      <c r="H631" s="1078" t="s">
        <v>376</v>
      </c>
      <c r="I631" s="1078"/>
      <c r="J631" s="700">
        <v>5.5257508180738671E-2</v>
      </c>
      <c r="K631" s="612"/>
      <c r="L631" s="612"/>
      <c r="M631" s="1078" t="s">
        <v>321</v>
      </c>
      <c r="N631" s="1078"/>
      <c r="O631" s="701">
        <v>1.5120598333812194E-2</v>
      </c>
      <c r="P631" s="612"/>
      <c r="Q631" s="612"/>
      <c r="Z631" s="338"/>
      <c r="AA631" s="338"/>
      <c r="AB631" s="338"/>
      <c r="AC631" s="338"/>
      <c r="AD631" s="338"/>
      <c r="AE631" s="338"/>
      <c r="AF631" s="338"/>
      <c r="AG631" s="338"/>
      <c r="AH631" s="338"/>
      <c r="AI631" s="338"/>
      <c r="AJ631" s="338"/>
      <c r="AK631" s="338"/>
      <c r="AL631" s="338"/>
      <c r="AM631" s="338"/>
      <c r="AN631" s="338"/>
      <c r="AO631" s="338"/>
      <c r="AP631" s="338"/>
      <c r="AQ631" s="338"/>
      <c r="AR631" s="338"/>
      <c r="AS631" s="338"/>
      <c r="AT631" s="338"/>
      <c r="AU631" s="338"/>
      <c r="AV631" s="338"/>
      <c r="AW631" s="338"/>
      <c r="AX631" s="338"/>
      <c r="AY631" s="338"/>
      <c r="AZ631" s="338"/>
      <c r="BA631" s="341"/>
      <c r="BB631" s="420"/>
      <c r="BC631" s="341"/>
      <c r="BD631" s="341"/>
      <c r="BE631" s="341"/>
      <c r="BF631" s="341"/>
      <c r="BG631" s="341"/>
      <c r="BH631" s="341"/>
      <c r="BI631" s="341"/>
      <c r="BJ631" s="341"/>
      <c r="BK631" s="341"/>
      <c r="BL631" s="341"/>
      <c r="BM631" s="341"/>
      <c r="BN631" s="341"/>
      <c r="BO631" s="341"/>
      <c r="BP631" s="341"/>
      <c r="BQ631" s="341"/>
      <c r="BR631" s="341"/>
      <c r="BS631" s="341"/>
      <c r="BT631" s="341"/>
      <c r="BU631" s="341"/>
      <c r="BV631" s="341"/>
      <c r="BW631" s="341"/>
      <c r="BX631" s="341"/>
      <c r="BY631" s="341"/>
      <c r="BZ631" s="341"/>
      <c r="CA631" s="341"/>
      <c r="CB631" s="341"/>
      <c r="CC631" s="341"/>
      <c r="CD631" s="341"/>
      <c r="CE631" s="341"/>
      <c r="CF631" s="341"/>
      <c r="CG631" s="341"/>
      <c r="CH631" s="341"/>
      <c r="CI631" s="341"/>
      <c r="CJ631" s="341"/>
      <c r="CK631" s="341"/>
      <c r="CL631" s="341"/>
      <c r="CM631" s="341"/>
      <c r="CN631" s="341"/>
      <c r="CO631" s="341"/>
      <c r="CP631" s="341"/>
      <c r="CQ631" s="341"/>
      <c r="CR631" s="341"/>
      <c r="CS631" s="341"/>
      <c r="CT631" s="341"/>
      <c r="CU631" s="341"/>
      <c r="CV631" s="341"/>
      <c r="CW631" s="341"/>
      <c r="CX631" s="341"/>
      <c r="CY631" s="341"/>
      <c r="CZ631" s="341"/>
    </row>
    <row r="632" s="345" customFormat="true" ht="25.15" customHeight="true" x14ac:dyDescent="0.2">
      <c r="C632" s="1077"/>
      <c r="D632" s="1078"/>
      <c r="E632" s="612"/>
      <c r="F632" s="612"/>
      <c r="G632" s="612"/>
      <c r="H632" s="1078" t="s">
        <v>381</v>
      </c>
      <c r="I632" s="1078"/>
      <c r="J632" s="700">
        <v>4.0506444580906152E-2</v>
      </c>
      <c r="K632" s="612"/>
      <c r="L632" s="612"/>
      <c r="M632" s="1078" t="s">
        <v>322</v>
      </c>
      <c r="N632" s="1078"/>
      <c r="O632" s="701">
        <v>3.8575381989065384E-2</v>
      </c>
      <c r="P632" s="612"/>
      <c r="Q632" s="612"/>
      <c r="Z632" s="338"/>
      <c r="AA632" s="338"/>
      <c r="AB632" s="338"/>
      <c r="AC632" s="338"/>
      <c r="AD632" s="338"/>
      <c r="AE632" s="338"/>
      <c r="AF632" s="338"/>
      <c r="AG632" s="338"/>
      <c r="AH632" s="338"/>
      <c r="AI632" s="338"/>
      <c r="AJ632" s="338"/>
      <c r="AK632" s="338"/>
      <c r="AL632" s="338"/>
      <c r="AM632" s="338"/>
      <c r="AN632" s="338"/>
      <c r="AO632" s="338"/>
      <c r="AP632" s="338"/>
      <c r="AQ632" s="338"/>
      <c r="AR632" s="338"/>
      <c r="AS632" s="338"/>
      <c r="AT632" s="338"/>
      <c r="AU632" s="338"/>
      <c r="AV632" s="338"/>
      <c r="AW632" s="338"/>
      <c r="AX632" s="338"/>
      <c r="AY632" s="338"/>
      <c r="AZ632" s="338"/>
      <c r="BA632" s="341"/>
      <c r="BB632" s="420"/>
      <c r="BC632" s="341"/>
      <c r="BD632" s="341"/>
      <c r="BE632" s="341"/>
      <c r="BF632" s="341"/>
      <c r="BG632" s="341"/>
      <c r="BH632" s="341"/>
      <c r="BI632" s="341"/>
      <c r="BJ632" s="341"/>
      <c r="BK632" s="341"/>
      <c r="BL632" s="341"/>
      <c r="BM632" s="341"/>
      <c r="BN632" s="341"/>
      <c r="BO632" s="341"/>
      <c r="BP632" s="341"/>
      <c r="BQ632" s="341"/>
      <c r="BR632" s="341"/>
      <c r="BS632" s="341"/>
      <c r="BT632" s="341"/>
      <c r="BU632" s="341"/>
      <c r="BV632" s="341"/>
      <c r="BW632" s="341"/>
      <c r="BX632" s="341"/>
      <c r="BY632" s="341"/>
      <c r="BZ632" s="341"/>
      <c r="CA632" s="341"/>
      <c r="CB632" s="341"/>
      <c r="CC632" s="341"/>
      <c r="CD632" s="341"/>
      <c r="CE632" s="341"/>
      <c r="CF632" s="341"/>
      <c r="CG632" s="341"/>
      <c r="CH632" s="341"/>
      <c r="CI632" s="341"/>
      <c r="CJ632" s="341"/>
      <c r="CK632" s="341"/>
      <c r="CL632" s="341"/>
      <c r="CM632" s="341"/>
      <c r="CN632" s="341"/>
      <c r="CO632" s="341"/>
      <c r="CP632" s="341"/>
      <c r="CQ632" s="341"/>
      <c r="CR632" s="341"/>
      <c r="CS632" s="341"/>
      <c r="CT632" s="341"/>
      <c r="CU632" s="341"/>
      <c r="CV632" s="341"/>
      <c r="CW632" s="341"/>
      <c r="CX632" s="341"/>
      <c r="CY632" s="341"/>
      <c r="CZ632" s="341"/>
    </row>
    <row r="633" s="345" customFormat="true" ht="25.15" customHeight="true" x14ac:dyDescent="0.2">
      <c r="C633" s="1077"/>
      <c r="D633" s="1078"/>
      <c r="E633" s="612"/>
      <c r="F633" s="612"/>
      <c r="G633" s="612"/>
      <c r="H633" s="1078" t="s">
        <v>385</v>
      </c>
      <c r="I633" s="1078"/>
      <c r="J633" s="700">
        <v>1.3027760588632326E-2</v>
      </c>
      <c r="K633" s="612"/>
      <c r="L633" s="612"/>
      <c r="M633" s="1078" t="s">
        <v>286</v>
      </c>
      <c r="N633" s="1078"/>
      <c r="O633" s="701">
        <v>-3.5577739128451788E-2</v>
      </c>
      <c r="P633" s="612"/>
      <c r="Q633" s="612"/>
      <c r="Z633" s="338"/>
      <c r="AA633" s="338"/>
      <c r="AB633" s="338"/>
      <c r="AC633" s="338"/>
      <c r="AD633" s="338"/>
      <c r="AE633" s="338"/>
      <c r="AF633" s="338"/>
      <c r="AG633" s="338"/>
      <c r="AH633" s="338"/>
      <c r="AI633" s="338"/>
      <c r="AJ633" s="338"/>
      <c r="AK633" s="338"/>
      <c r="AL633" s="338"/>
      <c r="AM633" s="338"/>
      <c r="AN633" s="338"/>
      <c r="AO633" s="338"/>
      <c r="AP633" s="338"/>
      <c r="AQ633" s="338"/>
      <c r="AR633" s="338"/>
      <c r="AS633" s="338"/>
      <c r="AT633" s="338"/>
      <c r="AU633" s="338"/>
      <c r="AV633" s="338"/>
      <c r="AW633" s="338"/>
      <c r="AX633" s="338"/>
      <c r="AY633" s="338"/>
      <c r="AZ633" s="338"/>
      <c r="BA633" s="341"/>
      <c r="BB633" s="420"/>
      <c r="BC633" s="341"/>
      <c r="BD633" s="341"/>
      <c r="BE633" s="341"/>
      <c r="BF633" s="341"/>
      <c r="BG633" s="341"/>
      <c r="BH633" s="341"/>
      <c r="BI633" s="341"/>
      <c r="BJ633" s="341"/>
      <c r="BK633" s="341"/>
      <c r="BL633" s="341"/>
      <c r="BM633" s="341"/>
      <c r="BN633" s="341"/>
      <c r="BO633" s="341"/>
      <c r="BP633" s="341"/>
      <c r="BQ633" s="341"/>
      <c r="BR633" s="341"/>
      <c r="BS633" s="341"/>
      <c r="BT633" s="341"/>
      <c r="BU633" s="341"/>
      <c r="BV633" s="341"/>
      <c r="BW633" s="341"/>
      <c r="BX633" s="341"/>
      <c r="BY633" s="341"/>
      <c r="BZ633" s="341"/>
      <c r="CA633" s="341"/>
      <c r="CB633" s="341"/>
      <c r="CC633" s="341"/>
      <c r="CD633" s="341"/>
      <c r="CE633" s="341"/>
      <c r="CF633" s="341"/>
      <c r="CG633" s="341"/>
      <c r="CH633" s="341"/>
      <c r="CI633" s="341"/>
      <c r="CJ633" s="341"/>
      <c r="CK633" s="341"/>
      <c r="CL633" s="341"/>
      <c r="CM633" s="341"/>
      <c r="CN633" s="341"/>
      <c r="CO633" s="341"/>
      <c r="CP633" s="341"/>
      <c r="CQ633" s="341"/>
      <c r="CR633" s="341"/>
      <c r="CS633" s="341"/>
      <c r="CT633" s="341"/>
      <c r="CU633" s="341"/>
      <c r="CV633" s="341"/>
      <c r="CW633" s="341"/>
      <c r="CX633" s="341"/>
      <c r="CY633" s="341"/>
      <c r="CZ633" s="341"/>
    </row>
    <row r="634" s="345" customFormat="true" ht="25.15" customHeight="true" x14ac:dyDescent="0.2">
      <c r="C634" s="1077"/>
      <c r="D634" s="1078"/>
      <c r="E634" s="612"/>
      <c r="F634" s="612"/>
      <c r="G634" s="612"/>
      <c r="H634" s="1078" t="s">
        <v>366</v>
      </c>
      <c r="I634" s="1078"/>
      <c r="J634" s="700">
        <v>1.0950084737488089E-2</v>
      </c>
      <c r="K634" s="612"/>
      <c r="L634" s="612"/>
      <c r="M634" s="1078" t="s">
        <v>291</v>
      </c>
      <c r="N634" s="1078"/>
      <c r="O634" s="701">
        <v>1.9067299794166506E-2</v>
      </c>
      <c r="P634" s="612"/>
      <c r="Q634" s="612"/>
      <c r="Z634" s="338"/>
      <c r="AA634" s="338"/>
      <c r="AB634" s="338"/>
      <c r="AC634" s="338"/>
      <c r="AD634" s="338"/>
      <c r="AE634" s="338"/>
      <c r="AF634" s="338"/>
      <c r="AG634" s="338"/>
      <c r="AH634" s="338"/>
      <c r="AI634" s="338"/>
      <c r="AJ634" s="338"/>
      <c r="AK634" s="338"/>
      <c r="AL634" s="338"/>
      <c r="AM634" s="338"/>
      <c r="AN634" s="338"/>
      <c r="AO634" s="338"/>
      <c r="AP634" s="338"/>
      <c r="AQ634" s="338"/>
      <c r="AR634" s="338"/>
      <c r="AS634" s="338"/>
      <c r="AT634" s="338"/>
      <c r="AU634" s="338"/>
      <c r="AV634" s="338"/>
      <c r="AW634" s="338"/>
      <c r="AX634" s="338"/>
      <c r="AY634" s="338"/>
      <c r="AZ634" s="338"/>
      <c r="BA634" s="341"/>
      <c r="BB634" s="420"/>
      <c r="BC634" s="341"/>
      <c r="BD634" s="341"/>
      <c r="BE634" s="341"/>
      <c r="BF634" s="341"/>
      <c r="BG634" s="341"/>
      <c r="BH634" s="341"/>
      <c r="BI634" s="341"/>
      <c r="BJ634" s="341"/>
      <c r="BK634" s="341"/>
      <c r="BL634" s="341"/>
      <c r="BM634" s="341"/>
      <c r="BN634" s="341"/>
      <c r="BO634" s="341"/>
      <c r="BP634" s="341"/>
      <c r="BQ634" s="341"/>
      <c r="BR634" s="341"/>
      <c r="BS634" s="341"/>
      <c r="BT634" s="341"/>
      <c r="BU634" s="341"/>
      <c r="BV634" s="341"/>
      <c r="BW634" s="341"/>
      <c r="BX634" s="341"/>
      <c r="BY634" s="341"/>
      <c r="BZ634" s="341"/>
      <c r="CA634" s="341"/>
      <c r="CB634" s="341"/>
      <c r="CC634" s="341"/>
      <c r="CD634" s="341"/>
      <c r="CE634" s="341"/>
      <c r="CF634" s="341"/>
      <c r="CG634" s="341"/>
      <c r="CH634" s="341"/>
      <c r="CI634" s="341"/>
      <c r="CJ634" s="341"/>
      <c r="CK634" s="341"/>
      <c r="CL634" s="341"/>
      <c r="CM634" s="341"/>
      <c r="CN634" s="341"/>
      <c r="CO634" s="341"/>
      <c r="CP634" s="341"/>
      <c r="CQ634" s="341"/>
      <c r="CR634" s="341"/>
      <c r="CS634" s="341"/>
      <c r="CT634" s="341"/>
      <c r="CU634" s="341"/>
      <c r="CV634" s="341"/>
      <c r="CW634" s="341"/>
      <c r="CX634" s="341"/>
      <c r="CY634" s="341"/>
      <c r="CZ634" s="341"/>
    </row>
    <row r="635" s="345" customFormat="true" ht="25.15" customHeight="true" x14ac:dyDescent="0.2">
      <c r="C635" s="1077"/>
      <c r="D635" s="1078"/>
      <c r="E635" s="612"/>
      <c r="F635" s="612"/>
      <c r="G635" s="612"/>
      <c r="H635" s="1078" t="s">
        <v>382</v>
      </c>
      <c r="I635" s="1078"/>
      <c r="J635" s="700">
        <v>-1.7649249466629692E-2</v>
      </c>
      <c r="K635" s="612"/>
      <c r="L635" s="612"/>
      <c r="M635" s="1078" t="s">
        <v>331</v>
      </c>
      <c r="N635" s="1078"/>
      <c r="O635" s="701">
        <v>4.2242036801884798E-2</v>
      </c>
      <c r="P635" s="612"/>
      <c r="Q635" s="612"/>
      <c r="Z635" s="338"/>
      <c r="AA635" s="338"/>
      <c r="AB635" s="338"/>
      <c r="AC635" s="338"/>
      <c r="AD635" s="338"/>
      <c r="AE635" s="338"/>
      <c r="AF635" s="338"/>
      <c r="AG635" s="338"/>
      <c r="AH635" s="338"/>
      <c r="AI635" s="338"/>
      <c r="AJ635" s="338"/>
      <c r="AK635" s="338"/>
      <c r="AL635" s="338"/>
      <c r="AM635" s="338"/>
      <c r="AN635" s="338"/>
      <c r="AO635" s="338"/>
      <c r="AP635" s="338"/>
      <c r="AQ635" s="338"/>
      <c r="AR635" s="338"/>
      <c r="AS635" s="338"/>
      <c r="AT635" s="338"/>
      <c r="AU635" s="338"/>
      <c r="AV635" s="338"/>
      <c r="AW635" s="338"/>
      <c r="AX635" s="338"/>
      <c r="AY635" s="338"/>
      <c r="AZ635" s="338"/>
      <c r="BA635" s="341"/>
      <c r="BB635" s="420"/>
      <c r="BC635" s="341"/>
      <c r="BD635" s="341"/>
      <c r="BE635" s="341"/>
      <c r="BF635" s="341"/>
      <c r="BG635" s="341"/>
      <c r="BH635" s="341"/>
      <c r="BI635" s="341"/>
      <c r="BJ635" s="341"/>
      <c r="BK635" s="341"/>
      <c r="BL635" s="341"/>
      <c r="BM635" s="341"/>
      <c r="BN635" s="341"/>
      <c r="BO635" s="341"/>
      <c r="BP635" s="341"/>
      <c r="BQ635" s="341"/>
      <c r="BR635" s="341"/>
      <c r="BS635" s="341"/>
      <c r="BT635" s="341"/>
      <c r="BU635" s="341"/>
      <c r="BV635" s="341"/>
      <c r="BW635" s="341"/>
      <c r="BX635" s="341"/>
      <c r="BY635" s="341"/>
      <c r="BZ635" s="341"/>
      <c r="CA635" s="341"/>
      <c r="CB635" s="341"/>
      <c r="CC635" s="341"/>
      <c r="CD635" s="341"/>
      <c r="CE635" s="341"/>
      <c r="CF635" s="341"/>
      <c r="CG635" s="341"/>
      <c r="CH635" s="341"/>
      <c r="CI635" s="341"/>
      <c r="CJ635" s="341"/>
      <c r="CK635" s="341"/>
      <c r="CL635" s="341"/>
      <c r="CM635" s="341"/>
      <c r="CN635" s="341"/>
      <c r="CO635" s="341"/>
      <c r="CP635" s="341"/>
      <c r="CQ635" s="341"/>
      <c r="CR635" s="341"/>
      <c r="CS635" s="341"/>
      <c r="CT635" s="341"/>
      <c r="CU635" s="341"/>
      <c r="CV635" s="341"/>
      <c r="CW635" s="341"/>
      <c r="CX635" s="341"/>
      <c r="CY635" s="341"/>
      <c r="CZ635" s="341"/>
    </row>
    <row r="636" s="345" customFormat="true" ht="25.15" customHeight="true" x14ac:dyDescent="0.2">
      <c r="C636" s="1077"/>
      <c r="D636" s="1078"/>
      <c r="E636" s="612"/>
      <c r="F636" s="612"/>
      <c r="G636" s="612"/>
      <c r="H636" s="1078" t="s">
        <v>370</v>
      </c>
      <c r="I636" s="1078"/>
      <c r="J636" s="700">
        <v>7.6397331214888578E-2</v>
      </c>
      <c r="K636" s="612"/>
      <c r="L636" s="612"/>
      <c r="M636" s="1078" t="s">
        <v>347</v>
      </c>
      <c r="N636" s="1078"/>
      <c r="O636" s="701">
        <v>1.037760705476092E-2</v>
      </c>
      <c r="P636" s="612"/>
      <c r="Q636" s="612"/>
      <c r="Z636" s="338"/>
      <c r="AA636" s="338"/>
      <c r="AB636" s="338"/>
      <c r="AC636" s="338"/>
      <c r="AD636" s="338"/>
      <c r="AE636" s="338"/>
      <c r="AF636" s="338"/>
      <c r="AG636" s="338"/>
      <c r="AH636" s="338"/>
      <c r="AI636" s="338"/>
      <c r="AJ636" s="338"/>
      <c r="AK636" s="338"/>
      <c r="AL636" s="338"/>
      <c r="AM636" s="338"/>
      <c r="AN636" s="338"/>
      <c r="AO636" s="338"/>
      <c r="AP636" s="338"/>
      <c r="AQ636" s="338"/>
      <c r="AR636" s="338"/>
      <c r="AS636" s="338"/>
      <c r="AT636" s="338"/>
      <c r="AU636" s="338"/>
      <c r="AV636" s="338"/>
      <c r="AW636" s="338"/>
      <c r="AX636" s="338"/>
      <c r="AY636" s="338"/>
      <c r="AZ636" s="338"/>
      <c r="BA636" s="341"/>
      <c r="BB636" s="420"/>
      <c r="BC636" s="341"/>
      <c r="BD636" s="341"/>
      <c r="BE636" s="341"/>
      <c r="BF636" s="341"/>
      <c r="BG636" s="341"/>
      <c r="BH636" s="341"/>
      <c r="BI636" s="341"/>
      <c r="BJ636" s="341"/>
      <c r="BK636" s="341"/>
      <c r="BL636" s="341"/>
      <c r="BM636" s="341"/>
      <c r="BN636" s="341"/>
      <c r="BO636" s="341"/>
      <c r="BP636" s="341"/>
      <c r="BQ636" s="341"/>
      <c r="BR636" s="341"/>
      <c r="BS636" s="341"/>
      <c r="BT636" s="341"/>
      <c r="BU636" s="341"/>
      <c r="BV636" s="341"/>
      <c r="BW636" s="341"/>
      <c r="BX636" s="341"/>
      <c r="BY636" s="341"/>
      <c r="BZ636" s="341"/>
      <c r="CA636" s="341"/>
      <c r="CB636" s="341"/>
      <c r="CC636" s="341"/>
      <c r="CD636" s="341"/>
      <c r="CE636" s="341"/>
      <c r="CF636" s="341"/>
      <c r="CG636" s="341"/>
      <c r="CH636" s="341"/>
      <c r="CI636" s="341"/>
      <c r="CJ636" s="341"/>
      <c r="CK636" s="341"/>
      <c r="CL636" s="341"/>
      <c r="CM636" s="341"/>
      <c r="CN636" s="341"/>
      <c r="CO636" s="341"/>
      <c r="CP636" s="341"/>
      <c r="CQ636" s="341"/>
      <c r="CR636" s="341"/>
      <c r="CS636" s="341"/>
      <c r="CT636" s="341"/>
      <c r="CU636" s="341"/>
      <c r="CV636" s="341"/>
      <c r="CW636" s="341"/>
      <c r="CX636" s="341"/>
      <c r="CY636" s="341"/>
      <c r="CZ636" s="341"/>
    </row>
    <row r="637" s="345" customFormat="true" ht="25.15" customHeight="true" x14ac:dyDescent="0.2">
      <c r="C637" s="1077"/>
      <c r="D637" s="1078"/>
      <c r="E637" s="612"/>
      <c r="F637" s="612"/>
      <c r="G637" s="612"/>
      <c r="H637" s="1078" t="s">
        <v>410</v>
      </c>
      <c r="I637" s="1078"/>
      <c r="J637" s="700">
        <v>-1.7060991497973186E-3</v>
      </c>
      <c r="K637" s="612"/>
      <c r="L637" s="612"/>
      <c r="M637" s="1078" t="s">
        <v>284</v>
      </c>
      <c r="N637" s="1078"/>
      <c r="O637" s="701">
        <v>-1.5284494459899536E-2</v>
      </c>
      <c r="P637" s="612"/>
      <c r="Q637" s="612"/>
      <c r="Z637" s="338"/>
      <c r="AA637" s="338"/>
      <c r="AB637" s="338"/>
      <c r="AC637" s="338"/>
      <c r="AD637" s="338"/>
      <c r="AE637" s="338"/>
      <c r="AF637" s="338"/>
      <c r="AG637" s="338"/>
      <c r="AH637" s="338"/>
      <c r="AI637" s="338"/>
      <c r="AJ637" s="338"/>
      <c r="AK637" s="338"/>
      <c r="AL637" s="338"/>
      <c r="AM637" s="338"/>
      <c r="AN637" s="338"/>
      <c r="AO637" s="338"/>
      <c r="AP637" s="338"/>
      <c r="AQ637" s="338"/>
      <c r="AR637" s="338"/>
      <c r="AS637" s="338"/>
      <c r="AT637" s="338"/>
      <c r="AU637" s="338"/>
      <c r="AV637" s="338"/>
      <c r="AW637" s="338"/>
      <c r="AX637" s="338"/>
      <c r="AY637" s="338"/>
      <c r="AZ637" s="338"/>
      <c r="BA637" s="341"/>
      <c r="BB637" s="420"/>
      <c r="BC637" s="341"/>
      <c r="BD637" s="341"/>
      <c r="BE637" s="341"/>
      <c r="BF637" s="341"/>
      <c r="BG637" s="341"/>
      <c r="BH637" s="341"/>
      <c r="BI637" s="341"/>
      <c r="BJ637" s="341"/>
      <c r="BK637" s="341"/>
      <c r="BL637" s="341"/>
      <c r="BM637" s="341"/>
      <c r="BN637" s="341"/>
      <c r="BO637" s="341"/>
      <c r="BP637" s="341"/>
      <c r="BQ637" s="341"/>
      <c r="BR637" s="341"/>
      <c r="BS637" s="341"/>
      <c r="BT637" s="341"/>
      <c r="BU637" s="341"/>
      <c r="BV637" s="341"/>
      <c r="BW637" s="341"/>
      <c r="BX637" s="341"/>
      <c r="BY637" s="341"/>
      <c r="BZ637" s="341"/>
      <c r="CA637" s="341"/>
      <c r="CB637" s="341"/>
      <c r="CC637" s="341"/>
      <c r="CD637" s="341"/>
      <c r="CE637" s="341"/>
      <c r="CF637" s="341"/>
      <c r="CG637" s="341"/>
      <c r="CH637" s="341"/>
      <c r="CI637" s="341"/>
      <c r="CJ637" s="341"/>
      <c r="CK637" s="341"/>
      <c r="CL637" s="341"/>
      <c r="CM637" s="341"/>
      <c r="CN637" s="341"/>
      <c r="CO637" s="341"/>
      <c r="CP637" s="341"/>
      <c r="CQ637" s="341"/>
      <c r="CR637" s="341"/>
      <c r="CS637" s="341"/>
      <c r="CT637" s="341"/>
      <c r="CU637" s="341"/>
      <c r="CV637" s="341"/>
      <c r="CW637" s="341"/>
      <c r="CX637" s="341"/>
      <c r="CY637" s="341"/>
      <c r="CZ637" s="341"/>
    </row>
    <row r="638" s="345" customFormat="true" ht="25.15" customHeight="true" x14ac:dyDescent="0.2">
      <c r="C638" s="1077"/>
      <c r="D638" s="1078"/>
      <c r="E638" s="612"/>
      <c r="F638" s="612"/>
      <c r="G638" s="612"/>
      <c r="H638" s="1078" t="s">
        <v>367</v>
      </c>
      <c r="I638" s="1078"/>
      <c r="J638" s="700">
        <v>8.9065271201426766E-2</v>
      </c>
      <c r="K638" s="612"/>
      <c r="L638" s="612"/>
      <c r="M638" s="1078" t="s">
        <v>294</v>
      </c>
      <c r="N638" s="1078"/>
      <c r="O638" s="701">
        <v>-4.645230470778269E-3</v>
      </c>
      <c r="P638" s="612"/>
      <c r="Q638" s="612"/>
      <c r="Z638" s="338"/>
      <c r="AA638" s="338"/>
      <c r="AB638" s="338"/>
      <c r="AC638" s="338"/>
      <c r="AD638" s="338"/>
      <c r="AE638" s="338"/>
      <c r="AF638" s="338"/>
      <c r="AG638" s="338"/>
      <c r="AH638" s="338"/>
      <c r="AI638" s="338"/>
      <c r="AJ638" s="338"/>
      <c r="AK638" s="338"/>
      <c r="AL638" s="338"/>
      <c r="AM638" s="338"/>
      <c r="AN638" s="338"/>
      <c r="AO638" s="338"/>
      <c r="AP638" s="338"/>
      <c r="AQ638" s="338"/>
      <c r="AR638" s="338"/>
      <c r="AS638" s="338"/>
      <c r="AT638" s="338"/>
      <c r="AU638" s="338"/>
      <c r="AV638" s="338"/>
      <c r="AW638" s="338"/>
      <c r="AX638" s="338"/>
      <c r="AY638" s="338"/>
      <c r="AZ638" s="338"/>
      <c r="BA638" s="341"/>
      <c r="BB638" s="420"/>
      <c r="BC638" s="341"/>
      <c r="BD638" s="341"/>
      <c r="BE638" s="341"/>
      <c r="BF638" s="341"/>
      <c r="BG638" s="341"/>
      <c r="BH638" s="341"/>
      <c r="BI638" s="341"/>
      <c r="BJ638" s="341"/>
      <c r="BK638" s="341"/>
      <c r="BL638" s="341"/>
      <c r="BM638" s="341"/>
      <c r="BN638" s="341"/>
      <c r="BO638" s="341"/>
      <c r="BP638" s="341"/>
      <c r="BQ638" s="341"/>
      <c r="BR638" s="341"/>
      <c r="BS638" s="341"/>
      <c r="BT638" s="341"/>
      <c r="BU638" s="341"/>
      <c r="BV638" s="341"/>
      <c r="BW638" s="341"/>
      <c r="BX638" s="341"/>
      <c r="BY638" s="341"/>
      <c r="BZ638" s="341"/>
      <c r="CA638" s="341"/>
      <c r="CB638" s="341"/>
      <c r="CC638" s="341"/>
      <c r="CD638" s="341"/>
      <c r="CE638" s="341"/>
      <c r="CF638" s="341"/>
      <c r="CG638" s="341"/>
      <c r="CH638" s="341"/>
      <c r="CI638" s="341"/>
      <c r="CJ638" s="341"/>
      <c r="CK638" s="341"/>
      <c r="CL638" s="341"/>
      <c r="CM638" s="341"/>
      <c r="CN638" s="341"/>
      <c r="CO638" s="341"/>
      <c r="CP638" s="341"/>
      <c r="CQ638" s="341"/>
      <c r="CR638" s="341"/>
      <c r="CS638" s="341"/>
      <c r="CT638" s="341"/>
      <c r="CU638" s="341"/>
      <c r="CV638" s="341"/>
      <c r="CW638" s="341"/>
      <c r="CX638" s="341"/>
      <c r="CY638" s="341"/>
      <c r="CZ638" s="341"/>
    </row>
    <row r="639" s="345" customFormat="true" ht="25.15" customHeight="true" x14ac:dyDescent="0.2">
      <c r="C639" s="1077"/>
      <c r="D639" s="1078"/>
      <c r="E639" s="612"/>
      <c r="F639" s="612"/>
      <c r="G639" s="612"/>
      <c r="H639" s="1078" t="s">
        <v>303</v>
      </c>
      <c r="I639" s="1078"/>
      <c r="J639" s="700">
        <v>-1.0859722668872683E-3</v>
      </c>
      <c r="K639" s="612"/>
      <c r="L639" s="612"/>
      <c r="M639" s="1078" t="s">
        <v>326</v>
      </c>
      <c r="N639" s="1078"/>
      <c r="O639" s="701">
        <v>2.8332783320706358E-2</v>
      </c>
      <c r="P639" s="612"/>
      <c r="Q639" s="612"/>
      <c r="Z639" s="338"/>
      <c r="AA639" s="338"/>
      <c r="AB639" s="338"/>
      <c r="AC639" s="338"/>
      <c r="AD639" s="338"/>
      <c r="AE639" s="338"/>
      <c r="AF639" s="338"/>
      <c r="AG639" s="338"/>
      <c r="AH639" s="338"/>
      <c r="AI639" s="338"/>
      <c r="AJ639" s="338"/>
      <c r="AK639" s="338"/>
      <c r="AL639" s="338"/>
      <c r="AM639" s="338"/>
      <c r="AN639" s="338"/>
      <c r="AO639" s="338"/>
      <c r="AP639" s="338"/>
      <c r="AQ639" s="338"/>
      <c r="AR639" s="338"/>
      <c r="AS639" s="338"/>
      <c r="AT639" s="338"/>
      <c r="AU639" s="338"/>
      <c r="AV639" s="338"/>
      <c r="AW639" s="338"/>
      <c r="AX639" s="338"/>
      <c r="AY639" s="338"/>
      <c r="AZ639" s="338"/>
      <c r="BA639" s="341"/>
      <c r="BB639" s="420"/>
      <c r="BC639" s="341"/>
      <c r="BD639" s="341"/>
      <c r="BE639" s="341"/>
      <c r="BF639" s="341"/>
      <c r="BG639" s="341"/>
      <c r="BH639" s="341"/>
      <c r="BI639" s="341"/>
      <c r="BJ639" s="341"/>
      <c r="BK639" s="341"/>
      <c r="BL639" s="341"/>
      <c r="BM639" s="341"/>
      <c r="BN639" s="341"/>
      <c r="BO639" s="341"/>
      <c r="BP639" s="341"/>
      <c r="BQ639" s="341"/>
      <c r="BR639" s="341"/>
      <c r="BS639" s="341"/>
      <c r="BT639" s="341"/>
      <c r="BU639" s="341"/>
      <c r="BV639" s="341"/>
      <c r="BW639" s="341"/>
      <c r="BX639" s="341"/>
      <c r="BY639" s="341"/>
      <c r="BZ639" s="341"/>
      <c r="CA639" s="341"/>
      <c r="CB639" s="341"/>
      <c r="CC639" s="341"/>
      <c r="CD639" s="341"/>
      <c r="CE639" s="341"/>
      <c r="CF639" s="341"/>
      <c r="CG639" s="341"/>
      <c r="CH639" s="341"/>
      <c r="CI639" s="341"/>
      <c r="CJ639" s="341"/>
      <c r="CK639" s="341"/>
      <c r="CL639" s="341"/>
      <c r="CM639" s="341"/>
      <c r="CN639" s="341"/>
      <c r="CO639" s="341"/>
      <c r="CP639" s="341"/>
      <c r="CQ639" s="341"/>
      <c r="CR639" s="341"/>
      <c r="CS639" s="341"/>
      <c r="CT639" s="341"/>
      <c r="CU639" s="341"/>
      <c r="CV639" s="341"/>
      <c r="CW639" s="341"/>
      <c r="CX639" s="341"/>
      <c r="CY639" s="341"/>
      <c r="CZ639" s="341"/>
    </row>
    <row r="640" s="345" customFormat="true" ht="25.15" customHeight="true" x14ac:dyDescent="0.2">
      <c r="C640" s="1077"/>
      <c r="D640" s="1078"/>
      <c r="E640" s="612"/>
      <c r="F640" s="612"/>
      <c r="G640" s="612"/>
      <c r="H640" s="1078" t="s">
        <v>315</v>
      </c>
      <c r="I640" s="1078"/>
      <c r="J640" s="700">
        <v>-3.2466548278649726E-3</v>
      </c>
      <c r="K640" s="612"/>
      <c r="L640" s="612"/>
      <c r="M640" s="1078" t="s">
        <v>345</v>
      </c>
      <c r="N640" s="1078"/>
      <c r="O640" s="701">
        <v>1.6923196611838259E-2</v>
      </c>
      <c r="P640" s="612"/>
      <c r="Q640" s="612"/>
      <c r="Z640" s="338"/>
      <c r="AA640" s="338"/>
      <c r="AB640" s="338"/>
      <c r="AC640" s="338"/>
      <c r="AD640" s="338"/>
      <c r="AE640" s="338"/>
      <c r="AF640" s="338"/>
      <c r="AG640" s="338"/>
      <c r="AH640" s="338"/>
      <c r="AI640" s="338"/>
      <c r="AJ640" s="338"/>
      <c r="AK640" s="338"/>
      <c r="AL640" s="338"/>
      <c r="AM640" s="338"/>
      <c r="AN640" s="338"/>
      <c r="AO640" s="338"/>
      <c r="AP640" s="338"/>
      <c r="AQ640" s="338"/>
      <c r="AR640" s="338"/>
      <c r="AS640" s="338"/>
      <c r="AT640" s="338"/>
      <c r="AU640" s="338"/>
      <c r="AV640" s="338"/>
      <c r="AW640" s="338"/>
      <c r="AX640" s="338"/>
      <c r="AY640" s="338"/>
      <c r="AZ640" s="338"/>
      <c r="BA640" s="341"/>
      <c r="BB640" s="420"/>
      <c r="BC640" s="341"/>
      <c r="BD640" s="341"/>
      <c r="BE640" s="341"/>
      <c r="BF640" s="341"/>
      <c r="BG640" s="341"/>
      <c r="BH640" s="341"/>
      <c r="BI640" s="341"/>
      <c r="BJ640" s="341"/>
      <c r="BK640" s="341"/>
      <c r="BL640" s="341"/>
      <c r="BM640" s="341"/>
      <c r="BN640" s="341"/>
      <c r="BO640" s="341"/>
      <c r="BP640" s="341"/>
      <c r="BQ640" s="341"/>
      <c r="BR640" s="341"/>
      <c r="BS640" s="341"/>
      <c r="BT640" s="341"/>
      <c r="BU640" s="341"/>
      <c r="BV640" s="341"/>
      <c r="BW640" s="341"/>
      <c r="BX640" s="341"/>
      <c r="BY640" s="341"/>
      <c r="BZ640" s="341"/>
      <c r="CA640" s="341"/>
      <c r="CB640" s="341"/>
      <c r="CC640" s="341"/>
      <c r="CD640" s="341"/>
      <c r="CE640" s="341"/>
      <c r="CF640" s="341"/>
      <c r="CG640" s="341"/>
      <c r="CH640" s="341"/>
      <c r="CI640" s="341"/>
      <c r="CJ640" s="341"/>
      <c r="CK640" s="341"/>
      <c r="CL640" s="341"/>
      <c r="CM640" s="341"/>
      <c r="CN640" s="341"/>
      <c r="CO640" s="341"/>
      <c r="CP640" s="341"/>
      <c r="CQ640" s="341"/>
      <c r="CR640" s="341"/>
      <c r="CS640" s="341"/>
      <c r="CT640" s="341"/>
      <c r="CU640" s="341"/>
      <c r="CV640" s="341"/>
      <c r="CW640" s="341"/>
      <c r="CX640" s="341"/>
      <c r="CY640" s="341"/>
      <c r="CZ640" s="341"/>
    </row>
    <row r="641" s="345" customFormat="true" ht="25.15" customHeight="true" x14ac:dyDescent="0.2">
      <c r="C641" s="1077"/>
      <c r="D641" s="1078"/>
      <c r="E641" s="612"/>
      <c r="F641" s="612"/>
      <c r="G641" s="612"/>
      <c r="H641" s="1078" t="s">
        <v>321</v>
      </c>
      <c r="I641" s="1078"/>
      <c r="J641" s="700">
        <v>4.3405696206357171E-3</v>
      </c>
      <c r="K641" s="612"/>
      <c r="L641" s="612"/>
      <c r="M641" s="1078" t="s">
        <v>299</v>
      </c>
      <c r="N641" s="1078"/>
      <c r="O641" s="701">
        <v>-3.9935967101834433E-2</v>
      </c>
      <c r="P641" s="612"/>
      <c r="Q641" s="612"/>
      <c r="Z641" s="338"/>
      <c r="AA641" s="338"/>
      <c r="AB641" s="338"/>
      <c r="AC641" s="338"/>
      <c r="AD641" s="338"/>
      <c r="AE641" s="338"/>
      <c r="AF641" s="338"/>
      <c r="AG641" s="338"/>
      <c r="AH641" s="338"/>
      <c r="AI641" s="338"/>
      <c r="AJ641" s="338"/>
      <c r="AK641" s="338"/>
      <c r="AL641" s="338"/>
      <c r="AM641" s="338"/>
      <c r="AN641" s="338"/>
      <c r="AO641" s="338"/>
      <c r="AP641" s="338"/>
      <c r="AQ641" s="338"/>
      <c r="AR641" s="338"/>
      <c r="AS641" s="338"/>
      <c r="AT641" s="338"/>
      <c r="AU641" s="338"/>
      <c r="AV641" s="338"/>
      <c r="AW641" s="338"/>
      <c r="AX641" s="338"/>
      <c r="AY641" s="338"/>
      <c r="AZ641" s="338"/>
      <c r="BA641" s="341"/>
      <c r="BB641" s="420"/>
      <c r="BC641" s="341"/>
      <c r="BD641" s="341"/>
      <c r="BE641" s="341"/>
      <c r="BF641" s="341"/>
      <c r="BG641" s="341"/>
      <c r="BH641" s="341"/>
      <c r="BI641" s="341"/>
      <c r="BJ641" s="341"/>
      <c r="BK641" s="341"/>
      <c r="BL641" s="341"/>
      <c r="BM641" s="341"/>
      <c r="BN641" s="341"/>
      <c r="BO641" s="341"/>
      <c r="BP641" s="341"/>
      <c r="BQ641" s="341"/>
      <c r="BR641" s="341"/>
      <c r="BS641" s="341"/>
      <c r="BT641" s="341"/>
      <c r="BU641" s="341"/>
      <c r="BV641" s="341"/>
      <c r="BW641" s="341"/>
      <c r="BX641" s="341"/>
      <c r="BY641" s="341"/>
      <c r="BZ641" s="341"/>
      <c r="CA641" s="341"/>
      <c r="CB641" s="341"/>
      <c r="CC641" s="341"/>
      <c r="CD641" s="341"/>
      <c r="CE641" s="341"/>
      <c r="CF641" s="341"/>
      <c r="CG641" s="341"/>
      <c r="CH641" s="341"/>
      <c r="CI641" s="341"/>
      <c r="CJ641" s="341"/>
      <c r="CK641" s="341"/>
      <c r="CL641" s="341"/>
      <c r="CM641" s="341"/>
      <c r="CN641" s="341"/>
      <c r="CO641" s="341"/>
      <c r="CP641" s="341"/>
      <c r="CQ641" s="341"/>
      <c r="CR641" s="341"/>
      <c r="CS641" s="341"/>
      <c r="CT641" s="341"/>
      <c r="CU641" s="341"/>
      <c r="CV641" s="341"/>
      <c r="CW641" s="341"/>
      <c r="CX641" s="341"/>
      <c r="CY641" s="341"/>
      <c r="CZ641" s="341"/>
    </row>
    <row r="642" s="345" customFormat="true" ht="25.15" customHeight="true" x14ac:dyDescent="0.2">
      <c r="C642" s="1077"/>
      <c r="D642" s="1078"/>
      <c r="E642" s="612"/>
      <c r="F642" s="612"/>
      <c r="G642" s="612"/>
      <c r="H642" s="1078" t="s">
        <v>322</v>
      </c>
      <c r="I642" s="1078"/>
      <c r="J642" s="700">
        <v>1.9291032524272227E-3</v>
      </c>
      <c r="K642" s="612"/>
      <c r="L642" s="612"/>
      <c r="M642" s="1078" t="s">
        <v>306</v>
      </c>
      <c r="N642" s="1078"/>
      <c r="O642" s="701">
        <v>2.2955318452404862E-2</v>
      </c>
      <c r="P642" s="612"/>
      <c r="Q642" s="612"/>
      <c r="Z642" s="338"/>
      <c r="AA642" s="338"/>
      <c r="AB642" s="338"/>
      <c r="AC642" s="338"/>
      <c r="AD642" s="338"/>
      <c r="AE642" s="338"/>
      <c r="AF642" s="338"/>
      <c r="AG642" s="338"/>
      <c r="AH642" s="338"/>
      <c r="AI642" s="338"/>
      <c r="AJ642" s="338"/>
      <c r="AK642" s="338"/>
      <c r="AL642" s="338"/>
      <c r="AM642" s="338"/>
      <c r="AN642" s="338"/>
      <c r="AO642" s="338"/>
      <c r="AP642" s="338"/>
      <c r="AQ642" s="338"/>
      <c r="AR642" s="338"/>
      <c r="AS642" s="338"/>
      <c r="AT642" s="338"/>
      <c r="AU642" s="338"/>
      <c r="AV642" s="338"/>
      <c r="AW642" s="338"/>
      <c r="AX642" s="338"/>
      <c r="AY642" s="338"/>
      <c r="AZ642" s="338"/>
      <c r="BA642" s="341"/>
      <c r="BB642" s="420"/>
      <c r="BC642" s="341"/>
      <c r="BD642" s="341"/>
      <c r="BE642" s="341"/>
      <c r="BF642" s="341"/>
      <c r="BG642" s="341"/>
      <c r="BH642" s="341"/>
      <c r="BI642" s="341"/>
      <c r="BJ642" s="341"/>
      <c r="BK642" s="341"/>
      <c r="BL642" s="341"/>
      <c r="BM642" s="341"/>
      <c r="BN642" s="341"/>
      <c r="BO642" s="341"/>
      <c r="BP642" s="341"/>
      <c r="BQ642" s="341"/>
      <c r="BR642" s="341"/>
      <c r="BS642" s="341"/>
      <c r="BT642" s="341"/>
      <c r="BU642" s="341"/>
      <c r="BV642" s="341"/>
      <c r="BW642" s="341"/>
      <c r="BX642" s="341"/>
      <c r="BY642" s="341"/>
      <c r="BZ642" s="341"/>
      <c r="CA642" s="341"/>
      <c r="CB642" s="341"/>
      <c r="CC642" s="341"/>
      <c r="CD642" s="341"/>
      <c r="CE642" s="341"/>
      <c r="CF642" s="341"/>
      <c r="CG642" s="341"/>
      <c r="CH642" s="341"/>
      <c r="CI642" s="341"/>
      <c r="CJ642" s="341"/>
      <c r="CK642" s="341"/>
      <c r="CL642" s="341"/>
      <c r="CM642" s="341"/>
      <c r="CN642" s="341"/>
      <c r="CO642" s="341"/>
      <c r="CP642" s="341"/>
      <c r="CQ642" s="341"/>
      <c r="CR642" s="341"/>
      <c r="CS642" s="341"/>
      <c r="CT642" s="341"/>
      <c r="CU642" s="341"/>
      <c r="CV642" s="341"/>
      <c r="CW642" s="341"/>
      <c r="CX642" s="341"/>
      <c r="CY642" s="341"/>
      <c r="CZ642" s="341"/>
    </row>
    <row r="643" s="345" customFormat="true" ht="25.15" customHeight="true" x14ac:dyDescent="0.2">
      <c r="C643" s="1077"/>
      <c r="D643" s="1078"/>
      <c r="E643" s="612"/>
      <c r="F643" s="612"/>
      <c r="G643" s="612"/>
      <c r="H643" s="1078" t="s">
        <v>286</v>
      </c>
      <c r="I643" s="1078"/>
      <c r="J643" s="700">
        <v>1.5147159677777565E-2</v>
      </c>
      <c r="K643" s="612"/>
      <c r="L643" s="612"/>
      <c r="M643" s="1078" t="s">
        <v>341</v>
      </c>
      <c r="N643" s="1078"/>
      <c r="O643" s="701">
        <v>3.1944871104178645E-2</v>
      </c>
      <c r="P643" s="612"/>
      <c r="Q643" s="612"/>
      <c r="Z643" s="338"/>
      <c r="AA643" s="338"/>
      <c r="AB643" s="338"/>
      <c r="AC643" s="338"/>
      <c r="AD643" s="338"/>
      <c r="AE643" s="338"/>
      <c r="AF643" s="338"/>
      <c r="AG643" s="338"/>
      <c r="AH643" s="338"/>
      <c r="AI643" s="338"/>
      <c r="AJ643" s="338"/>
      <c r="AK643" s="338"/>
      <c r="AL643" s="338"/>
      <c r="AM643" s="338"/>
      <c r="AN643" s="338"/>
      <c r="AO643" s="338"/>
      <c r="AP643" s="338"/>
      <c r="AQ643" s="338"/>
      <c r="AR643" s="338"/>
      <c r="AS643" s="338"/>
      <c r="AT643" s="338"/>
      <c r="AU643" s="338"/>
      <c r="AV643" s="338"/>
      <c r="AW643" s="338"/>
      <c r="AX643" s="338"/>
      <c r="AY643" s="338"/>
      <c r="AZ643" s="338"/>
      <c r="BA643" s="341"/>
      <c r="BB643" s="420"/>
      <c r="BC643" s="341"/>
      <c r="BD643" s="341"/>
      <c r="BE643" s="341"/>
      <c r="BF643" s="341"/>
      <c r="BG643" s="341"/>
      <c r="BH643" s="341"/>
      <c r="BI643" s="341"/>
      <c r="BJ643" s="341"/>
      <c r="BK643" s="341"/>
      <c r="BL643" s="341"/>
      <c r="BM643" s="341"/>
      <c r="BN643" s="341"/>
      <c r="BO643" s="341"/>
      <c r="BP643" s="341"/>
      <c r="BQ643" s="341"/>
      <c r="BR643" s="341"/>
      <c r="BS643" s="341"/>
      <c r="BT643" s="341"/>
      <c r="BU643" s="341"/>
      <c r="BV643" s="341"/>
      <c r="BW643" s="341"/>
      <c r="BX643" s="341"/>
      <c r="BY643" s="341"/>
      <c r="BZ643" s="341"/>
      <c r="CA643" s="341"/>
      <c r="CB643" s="341"/>
      <c r="CC643" s="341"/>
      <c r="CD643" s="341"/>
      <c r="CE643" s="341"/>
      <c r="CF643" s="341"/>
      <c r="CG643" s="341"/>
      <c r="CH643" s="341"/>
      <c r="CI643" s="341"/>
      <c r="CJ643" s="341"/>
      <c r="CK643" s="341"/>
      <c r="CL643" s="341"/>
      <c r="CM643" s="341"/>
      <c r="CN643" s="341"/>
      <c r="CO643" s="341"/>
      <c r="CP643" s="341"/>
      <c r="CQ643" s="341"/>
      <c r="CR643" s="341"/>
      <c r="CS643" s="341"/>
      <c r="CT643" s="341"/>
      <c r="CU643" s="341"/>
      <c r="CV643" s="341"/>
      <c r="CW643" s="341"/>
      <c r="CX643" s="341"/>
      <c r="CY643" s="341"/>
      <c r="CZ643" s="341"/>
    </row>
    <row r="644" s="345" customFormat="true" ht="25.15" customHeight="true" x14ac:dyDescent="0.2">
      <c r="C644" s="1077"/>
      <c r="D644" s="1078"/>
      <c r="E644" s="612"/>
      <c r="F644" s="612"/>
      <c r="G644" s="612"/>
      <c r="H644" s="1078" t="s">
        <v>291</v>
      </c>
      <c r="I644" s="1078"/>
      <c r="J644" s="700">
        <v>-1.4127204039970531E-2</v>
      </c>
      <c r="K644" s="612"/>
      <c r="L644" s="612"/>
      <c r="M644" s="1078" t="s">
        <v>346</v>
      </c>
      <c r="N644" s="1078"/>
      <c r="O644" s="701">
        <v>1.5697815695426925E-2</v>
      </c>
      <c r="P644" s="612"/>
      <c r="Q644" s="612"/>
      <c r="Z644" s="338"/>
      <c r="AA644" s="338"/>
      <c r="AB644" s="338"/>
      <c r="AC644" s="338"/>
      <c r="AD644" s="338"/>
      <c r="AE644" s="338"/>
      <c r="AF644" s="338"/>
      <c r="AG644" s="338"/>
      <c r="AH644" s="338"/>
      <c r="AI644" s="338"/>
      <c r="AJ644" s="338"/>
      <c r="AK644" s="338"/>
      <c r="AL644" s="338"/>
      <c r="AM644" s="338"/>
      <c r="AN644" s="338"/>
      <c r="AO644" s="338"/>
      <c r="AP644" s="338"/>
      <c r="AQ644" s="338"/>
      <c r="AR644" s="338"/>
      <c r="AS644" s="338"/>
      <c r="AT644" s="338"/>
      <c r="AU644" s="338"/>
      <c r="AV644" s="338"/>
      <c r="AW644" s="338"/>
      <c r="AX644" s="338"/>
      <c r="AY644" s="338"/>
      <c r="AZ644" s="338"/>
      <c r="BA644" s="341"/>
      <c r="BB644" s="420"/>
      <c r="BC644" s="341"/>
      <c r="BD644" s="341"/>
      <c r="BE644" s="341"/>
      <c r="BF644" s="341"/>
      <c r="BG644" s="341"/>
      <c r="BH644" s="341"/>
      <c r="BI644" s="341"/>
      <c r="BJ644" s="341"/>
      <c r="BK644" s="341"/>
      <c r="BL644" s="341"/>
      <c r="BM644" s="341"/>
      <c r="BN644" s="341"/>
      <c r="BO644" s="341"/>
      <c r="BP644" s="341"/>
      <c r="BQ644" s="341"/>
      <c r="BR644" s="341"/>
      <c r="BS644" s="341"/>
      <c r="BT644" s="341"/>
      <c r="BU644" s="341"/>
      <c r="BV644" s="341"/>
      <c r="BW644" s="341"/>
      <c r="BX644" s="341"/>
      <c r="BY644" s="341"/>
      <c r="BZ644" s="341"/>
      <c r="CA644" s="341"/>
      <c r="CB644" s="341"/>
      <c r="CC644" s="341"/>
      <c r="CD644" s="341"/>
      <c r="CE644" s="341"/>
      <c r="CF644" s="341"/>
      <c r="CG644" s="341"/>
      <c r="CH644" s="341"/>
      <c r="CI644" s="341"/>
      <c r="CJ644" s="341"/>
      <c r="CK644" s="341"/>
      <c r="CL644" s="341"/>
      <c r="CM644" s="341"/>
      <c r="CN644" s="341"/>
      <c r="CO644" s="341"/>
      <c r="CP644" s="341"/>
      <c r="CQ644" s="341"/>
      <c r="CR644" s="341"/>
      <c r="CS644" s="341"/>
      <c r="CT644" s="341"/>
      <c r="CU644" s="341"/>
      <c r="CV644" s="341"/>
      <c r="CW644" s="341"/>
      <c r="CX644" s="341"/>
      <c r="CY644" s="341"/>
      <c r="CZ644" s="341"/>
    </row>
    <row r="645" s="345" customFormat="true" ht="25.15" customHeight="true" x14ac:dyDescent="0.2">
      <c r="C645" s="1077"/>
      <c r="D645" s="1078"/>
      <c r="E645" s="612"/>
      <c r="F645" s="612"/>
      <c r="G645" s="612"/>
      <c r="H645" s="1078" t="s">
        <v>331</v>
      </c>
      <c r="I645" s="1078"/>
      <c r="J645" s="700">
        <v>-5.8536774242548334E-3</v>
      </c>
      <c r="K645" s="612"/>
      <c r="L645" s="612"/>
      <c r="M645" s="1078" t="s">
        <v>297</v>
      </c>
      <c r="N645" s="1078"/>
      <c r="O645" s="701">
        <v>6.0338084662927742E-3</v>
      </c>
      <c r="P645" s="612"/>
      <c r="Q645" s="612"/>
      <c r="Z645" s="338"/>
      <c r="AA645" s="338"/>
      <c r="AB645" s="338"/>
      <c r="AC645" s="338"/>
      <c r="AD645" s="338"/>
      <c r="AE645" s="338"/>
      <c r="AF645" s="338"/>
      <c r="AG645" s="338"/>
      <c r="AH645" s="338"/>
      <c r="AI645" s="338"/>
      <c r="AJ645" s="338"/>
      <c r="AK645" s="338"/>
      <c r="AL645" s="338"/>
      <c r="AM645" s="338"/>
      <c r="AN645" s="338"/>
      <c r="AO645" s="338"/>
      <c r="AP645" s="338"/>
      <c r="AQ645" s="338"/>
      <c r="AR645" s="338"/>
      <c r="AS645" s="338"/>
      <c r="AT645" s="338"/>
      <c r="AU645" s="338"/>
      <c r="AV645" s="338"/>
      <c r="AW645" s="338"/>
      <c r="AX645" s="338"/>
      <c r="AY645" s="338"/>
      <c r="AZ645" s="338"/>
      <c r="BA645" s="341"/>
      <c r="BB645" s="420"/>
      <c r="BC645" s="341"/>
      <c r="BD645" s="341"/>
      <c r="BE645" s="341"/>
      <c r="BF645" s="341"/>
      <c r="BG645" s="341"/>
      <c r="BH645" s="341"/>
      <c r="BI645" s="341"/>
      <c r="BJ645" s="341"/>
      <c r="BK645" s="341"/>
      <c r="BL645" s="341"/>
      <c r="BM645" s="341"/>
      <c r="BN645" s="341"/>
      <c r="BO645" s="341"/>
      <c r="BP645" s="341"/>
      <c r="BQ645" s="341"/>
      <c r="BR645" s="341"/>
      <c r="BS645" s="341"/>
      <c r="BT645" s="341"/>
      <c r="BU645" s="341"/>
      <c r="BV645" s="341"/>
      <c r="BW645" s="341"/>
      <c r="BX645" s="341"/>
      <c r="BY645" s="341"/>
      <c r="BZ645" s="341"/>
      <c r="CA645" s="341"/>
      <c r="CB645" s="341"/>
      <c r="CC645" s="341"/>
      <c r="CD645" s="341"/>
      <c r="CE645" s="341"/>
      <c r="CF645" s="341"/>
      <c r="CG645" s="341"/>
      <c r="CH645" s="341"/>
      <c r="CI645" s="341"/>
      <c r="CJ645" s="341"/>
      <c r="CK645" s="341"/>
      <c r="CL645" s="341"/>
      <c r="CM645" s="341"/>
      <c r="CN645" s="341"/>
      <c r="CO645" s="341"/>
      <c r="CP645" s="341"/>
      <c r="CQ645" s="341"/>
      <c r="CR645" s="341"/>
      <c r="CS645" s="341"/>
      <c r="CT645" s="341"/>
      <c r="CU645" s="341"/>
      <c r="CV645" s="341"/>
      <c r="CW645" s="341"/>
      <c r="CX645" s="341"/>
      <c r="CY645" s="341"/>
      <c r="CZ645" s="341"/>
    </row>
    <row r="646" s="345" customFormat="true" ht="25.15" customHeight="true" x14ac:dyDescent="0.2">
      <c r="C646" s="1077"/>
      <c r="D646" s="1078"/>
      <c r="E646" s="612"/>
      <c r="F646" s="612"/>
      <c r="G646" s="612"/>
      <c r="H646" s="1078" t="s">
        <v>284</v>
      </c>
      <c r="I646" s="1078"/>
      <c r="J646" s="700">
        <v>1.2608792168890104E-2</v>
      </c>
      <c r="K646" s="612"/>
      <c r="L646" s="612"/>
      <c r="M646" s="1078" t="s">
        <v>305</v>
      </c>
      <c r="N646" s="1078"/>
      <c r="O646" s="701">
        <v>-2.153992805787178E-2</v>
      </c>
      <c r="P646" s="612"/>
      <c r="Q646" s="612"/>
      <c r="Z646" s="338"/>
      <c r="AA646" s="338"/>
      <c r="AB646" s="338"/>
      <c r="AC646" s="338"/>
      <c r="AD646" s="338"/>
      <c r="AE646" s="338"/>
      <c r="AF646" s="338"/>
      <c r="AG646" s="338"/>
      <c r="AH646" s="338"/>
      <c r="AI646" s="338"/>
      <c r="AJ646" s="338"/>
      <c r="AK646" s="338"/>
      <c r="AL646" s="338"/>
      <c r="AM646" s="338"/>
      <c r="AN646" s="338"/>
      <c r="AO646" s="338"/>
      <c r="AP646" s="338"/>
      <c r="AQ646" s="338"/>
      <c r="AR646" s="338"/>
      <c r="AS646" s="338"/>
      <c r="AT646" s="338"/>
      <c r="AU646" s="338"/>
      <c r="AV646" s="338"/>
      <c r="AW646" s="338"/>
      <c r="AX646" s="338"/>
      <c r="AY646" s="338"/>
      <c r="AZ646" s="338"/>
      <c r="BA646" s="341"/>
      <c r="BB646" s="420"/>
      <c r="BC646" s="341"/>
      <c r="BD646" s="341"/>
      <c r="BE646" s="341"/>
      <c r="BF646" s="341"/>
      <c r="BG646" s="341"/>
      <c r="BH646" s="341"/>
      <c r="BI646" s="341"/>
      <c r="BJ646" s="341"/>
      <c r="BK646" s="341"/>
      <c r="BL646" s="341"/>
      <c r="BM646" s="341"/>
      <c r="BN646" s="341"/>
      <c r="BO646" s="341"/>
      <c r="BP646" s="341"/>
      <c r="BQ646" s="341"/>
      <c r="BR646" s="341"/>
      <c r="BS646" s="341"/>
      <c r="BT646" s="341"/>
      <c r="BU646" s="341"/>
      <c r="BV646" s="341"/>
      <c r="BW646" s="341"/>
      <c r="BX646" s="341"/>
      <c r="BY646" s="341"/>
      <c r="BZ646" s="341"/>
      <c r="CA646" s="341"/>
      <c r="CB646" s="341"/>
      <c r="CC646" s="341"/>
      <c r="CD646" s="341"/>
      <c r="CE646" s="341"/>
      <c r="CF646" s="341"/>
      <c r="CG646" s="341"/>
      <c r="CH646" s="341"/>
      <c r="CI646" s="341"/>
      <c r="CJ646" s="341"/>
      <c r="CK646" s="341"/>
      <c r="CL646" s="341"/>
      <c r="CM646" s="341"/>
      <c r="CN646" s="341"/>
      <c r="CO646" s="341"/>
      <c r="CP646" s="341"/>
      <c r="CQ646" s="341"/>
      <c r="CR646" s="341"/>
      <c r="CS646" s="341"/>
      <c r="CT646" s="341"/>
      <c r="CU646" s="341"/>
      <c r="CV646" s="341"/>
      <c r="CW646" s="341"/>
      <c r="CX646" s="341"/>
      <c r="CY646" s="341"/>
      <c r="CZ646" s="341"/>
    </row>
    <row r="647" s="345" customFormat="true" ht="25.15" customHeight="true" x14ac:dyDescent="0.2">
      <c r="C647" s="1077"/>
      <c r="D647" s="1078"/>
      <c r="E647" s="612"/>
      <c r="F647" s="612"/>
      <c r="G647" s="612"/>
      <c r="H647" s="1078" t="s">
        <v>294</v>
      </c>
      <c r="I647" s="1078"/>
      <c r="J647" s="700">
        <v>-1.2246625231680472E-2</v>
      </c>
      <c r="K647" s="612"/>
      <c r="L647" s="612"/>
      <c r="M647" s="1078" t="s">
        <v>317</v>
      </c>
      <c r="N647" s="1078"/>
      <c r="O647" s="701">
        <v>1.319733271633099E-2</v>
      </c>
      <c r="P647" s="612"/>
      <c r="Q647" s="612"/>
      <c r="Z647" s="338"/>
      <c r="AA647" s="338"/>
      <c r="AB647" s="338"/>
      <c r="AC647" s="338"/>
      <c r="AD647" s="338"/>
      <c r="AE647" s="338"/>
      <c r="AF647" s="338"/>
      <c r="AG647" s="338"/>
      <c r="AH647" s="338"/>
      <c r="AI647" s="338"/>
      <c r="AJ647" s="338"/>
      <c r="AK647" s="338"/>
      <c r="AL647" s="338"/>
      <c r="AM647" s="338"/>
      <c r="AN647" s="338"/>
      <c r="AO647" s="338"/>
      <c r="AP647" s="338"/>
      <c r="AQ647" s="338"/>
      <c r="AR647" s="338"/>
      <c r="AS647" s="338"/>
      <c r="AT647" s="338"/>
      <c r="AU647" s="338"/>
      <c r="AV647" s="338"/>
      <c r="AW647" s="338"/>
      <c r="AX647" s="338"/>
      <c r="AY647" s="338"/>
      <c r="AZ647" s="338"/>
      <c r="BA647" s="341"/>
      <c r="BB647" s="420"/>
      <c r="BC647" s="341"/>
      <c r="BD647" s="341"/>
      <c r="BE647" s="341"/>
      <c r="BF647" s="341"/>
      <c r="BG647" s="341"/>
      <c r="BH647" s="341"/>
      <c r="BI647" s="341"/>
      <c r="BJ647" s="341"/>
      <c r="BK647" s="341"/>
      <c r="BL647" s="341"/>
      <c r="BM647" s="341"/>
      <c r="BN647" s="341"/>
      <c r="BO647" s="341"/>
      <c r="BP647" s="341"/>
      <c r="BQ647" s="341"/>
      <c r="BR647" s="341"/>
      <c r="BS647" s="341"/>
      <c r="BT647" s="341"/>
      <c r="BU647" s="341"/>
      <c r="BV647" s="341"/>
      <c r="BW647" s="341"/>
      <c r="BX647" s="341"/>
      <c r="BY647" s="341"/>
      <c r="BZ647" s="341"/>
      <c r="CA647" s="341"/>
      <c r="CB647" s="341"/>
      <c r="CC647" s="341"/>
      <c r="CD647" s="341"/>
      <c r="CE647" s="341"/>
      <c r="CF647" s="341"/>
      <c r="CG647" s="341"/>
      <c r="CH647" s="341"/>
      <c r="CI647" s="341"/>
      <c r="CJ647" s="341"/>
      <c r="CK647" s="341"/>
      <c r="CL647" s="341"/>
      <c r="CM647" s="341"/>
      <c r="CN647" s="341"/>
      <c r="CO647" s="341"/>
      <c r="CP647" s="341"/>
      <c r="CQ647" s="341"/>
      <c r="CR647" s="341"/>
      <c r="CS647" s="341"/>
      <c r="CT647" s="341"/>
      <c r="CU647" s="341"/>
      <c r="CV647" s="341"/>
      <c r="CW647" s="341"/>
      <c r="CX647" s="341"/>
      <c r="CY647" s="341"/>
      <c r="CZ647" s="341"/>
    </row>
    <row r="648" s="345" customFormat="true" ht="25.15" customHeight="true" x14ac:dyDescent="0.2">
      <c r="C648" s="1077"/>
      <c r="D648" s="1078"/>
      <c r="E648" s="612"/>
      <c r="F648" s="612"/>
      <c r="G648" s="612"/>
      <c r="H648" s="1078" t="s">
        <v>326</v>
      </c>
      <c r="I648" s="1078"/>
      <c r="J648" s="700">
        <v>-4.3316870587604087E-3</v>
      </c>
      <c r="K648" s="612"/>
      <c r="L648" s="612"/>
      <c r="M648" s="1078" t="s">
        <v>332</v>
      </c>
      <c r="N648" s="1078"/>
      <c r="O648" s="701">
        <v>1.1103696393279476E-2</v>
      </c>
      <c r="P648" s="612"/>
      <c r="Q648" s="612"/>
      <c r="Z648" s="338"/>
      <c r="AA648" s="338"/>
      <c r="AB648" s="338"/>
      <c r="AC648" s="338"/>
      <c r="AD648" s="338"/>
      <c r="AE648" s="338"/>
      <c r="AF648" s="338"/>
      <c r="AG648" s="338"/>
      <c r="AH648" s="338"/>
      <c r="AI648" s="338"/>
      <c r="AJ648" s="338"/>
      <c r="AK648" s="338"/>
      <c r="AL648" s="338"/>
      <c r="AM648" s="338"/>
      <c r="AN648" s="338"/>
      <c r="AO648" s="338"/>
      <c r="AP648" s="338"/>
      <c r="AQ648" s="338"/>
      <c r="AR648" s="338"/>
      <c r="AS648" s="338"/>
      <c r="AT648" s="338"/>
      <c r="AU648" s="338"/>
      <c r="AV648" s="338"/>
      <c r="AW648" s="338"/>
      <c r="AX648" s="338"/>
      <c r="AY648" s="338"/>
      <c r="AZ648" s="338"/>
      <c r="BA648" s="341"/>
      <c r="BB648" s="420"/>
      <c r="BC648" s="341"/>
      <c r="BD648" s="341"/>
      <c r="BE648" s="341"/>
      <c r="BF648" s="341"/>
      <c r="BG648" s="341"/>
      <c r="BH648" s="341"/>
      <c r="BI648" s="341"/>
      <c r="BJ648" s="341"/>
      <c r="BK648" s="341"/>
      <c r="BL648" s="341"/>
      <c r="BM648" s="341"/>
      <c r="BN648" s="341"/>
      <c r="BO648" s="341"/>
      <c r="BP648" s="341"/>
      <c r="BQ648" s="341"/>
      <c r="BR648" s="341"/>
      <c r="BS648" s="341"/>
      <c r="BT648" s="341"/>
      <c r="BU648" s="341"/>
      <c r="BV648" s="341"/>
      <c r="BW648" s="341"/>
      <c r="BX648" s="341"/>
      <c r="BY648" s="341"/>
      <c r="BZ648" s="341"/>
      <c r="CA648" s="341"/>
      <c r="CB648" s="341"/>
      <c r="CC648" s="341"/>
      <c r="CD648" s="341"/>
      <c r="CE648" s="341"/>
      <c r="CF648" s="341"/>
      <c r="CG648" s="341"/>
      <c r="CH648" s="341"/>
      <c r="CI648" s="341"/>
      <c r="CJ648" s="341"/>
      <c r="CK648" s="341"/>
      <c r="CL648" s="341"/>
      <c r="CM648" s="341"/>
      <c r="CN648" s="341"/>
      <c r="CO648" s="341"/>
      <c r="CP648" s="341"/>
      <c r="CQ648" s="341"/>
      <c r="CR648" s="341"/>
      <c r="CS648" s="341"/>
      <c r="CT648" s="341"/>
      <c r="CU648" s="341"/>
      <c r="CV648" s="341"/>
      <c r="CW648" s="341"/>
      <c r="CX648" s="341"/>
      <c r="CY648" s="341"/>
      <c r="CZ648" s="341"/>
    </row>
    <row r="649" s="345" customFormat="true" ht="25.15" customHeight="true" x14ac:dyDescent="0.2">
      <c r="C649" s="1077"/>
      <c r="D649" s="1078"/>
      <c r="E649" s="612"/>
      <c r="F649" s="612"/>
      <c r="G649" s="612"/>
      <c r="H649" s="1078" t="s">
        <v>345</v>
      </c>
      <c r="I649" s="1078"/>
      <c r="J649" s="700">
        <v>4.4453533682889948E-3</v>
      </c>
      <c r="K649" s="612"/>
      <c r="L649" s="612"/>
      <c r="M649" s="1078" t="s">
        <v>398</v>
      </c>
      <c r="N649" s="1078"/>
      <c r="O649" s="701">
        <v>2.6709852078653719E-3</v>
      </c>
      <c r="P649" s="612"/>
      <c r="Q649" s="612"/>
      <c r="Z649" s="338"/>
      <c r="AA649" s="338"/>
      <c r="AB649" s="338"/>
      <c r="AC649" s="338"/>
      <c r="AD649" s="338"/>
      <c r="AE649" s="338"/>
      <c r="AF649" s="338"/>
      <c r="AG649" s="338"/>
      <c r="AH649" s="338"/>
      <c r="AI649" s="338"/>
      <c r="AJ649" s="338"/>
      <c r="AK649" s="338"/>
      <c r="AL649" s="338"/>
      <c r="AM649" s="338"/>
      <c r="AN649" s="338"/>
      <c r="AO649" s="338"/>
      <c r="AP649" s="338"/>
      <c r="AQ649" s="338"/>
      <c r="AR649" s="338"/>
      <c r="AS649" s="338"/>
      <c r="AT649" s="338"/>
      <c r="AU649" s="338"/>
      <c r="AV649" s="338"/>
      <c r="AW649" s="338"/>
      <c r="AX649" s="338"/>
      <c r="AY649" s="338"/>
      <c r="AZ649" s="338"/>
      <c r="BA649" s="341"/>
      <c r="BB649" s="420"/>
      <c r="BC649" s="341"/>
      <c r="BD649" s="341"/>
      <c r="BE649" s="341"/>
      <c r="BF649" s="341"/>
      <c r="BG649" s="341"/>
      <c r="BH649" s="341"/>
      <c r="BI649" s="341"/>
      <c r="BJ649" s="341"/>
      <c r="BK649" s="341"/>
      <c r="BL649" s="341"/>
      <c r="BM649" s="341"/>
      <c r="BN649" s="341"/>
      <c r="BO649" s="341"/>
      <c r="BP649" s="341"/>
      <c r="BQ649" s="341"/>
      <c r="BR649" s="341"/>
      <c r="BS649" s="341"/>
      <c r="BT649" s="341"/>
      <c r="BU649" s="341"/>
      <c r="BV649" s="341"/>
      <c r="BW649" s="341"/>
      <c r="BX649" s="341"/>
      <c r="BY649" s="341"/>
      <c r="BZ649" s="341"/>
      <c r="CA649" s="341"/>
      <c r="CB649" s="341"/>
      <c r="CC649" s="341"/>
      <c r="CD649" s="341"/>
      <c r="CE649" s="341"/>
      <c r="CF649" s="341"/>
      <c r="CG649" s="341"/>
      <c r="CH649" s="341"/>
      <c r="CI649" s="341"/>
      <c r="CJ649" s="341"/>
      <c r="CK649" s="341"/>
      <c r="CL649" s="341"/>
      <c r="CM649" s="341"/>
      <c r="CN649" s="341"/>
      <c r="CO649" s="341"/>
      <c r="CP649" s="341"/>
      <c r="CQ649" s="341"/>
      <c r="CR649" s="341"/>
      <c r="CS649" s="341"/>
      <c r="CT649" s="341"/>
      <c r="CU649" s="341"/>
      <c r="CV649" s="341"/>
      <c r="CW649" s="341"/>
      <c r="CX649" s="341"/>
      <c r="CY649" s="341"/>
      <c r="CZ649" s="341"/>
    </row>
    <row r="650" s="345" customFormat="true" ht="25.15" customHeight="true" x14ac:dyDescent="0.2">
      <c r="C650" s="1077"/>
      <c r="D650" s="1078"/>
      <c r="E650" s="612"/>
      <c r="F650" s="612"/>
      <c r="G650" s="612"/>
      <c r="H650" s="1078" t="s">
        <v>299</v>
      </c>
      <c r="I650" s="1078"/>
      <c r="J650" s="700">
        <v>-6.9868705693298507E-3</v>
      </c>
      <c r="K650" s="612"/>
      <c r="L650" s="612"/>
      <c r="M650" s="1078" t="s">
        <v>419</v>
      </c>
      <c r="N650" s="1078"/>
      <c r="O650" s="701">
        <v>-2.7608313378811346E-3</v>
      </c>
      <c r="P650" s="612"/>
      <c r="Q650" s="612"/>
      <c r="Z650" s="338"/>
      <c r="AA650" s="338"/>
      <c r="AB650" s="338"/>
      <c r="AC650" s="338"/>
      <c r="AD650" s="338"/>
      <c r="AE650" s="338"/>
      <c r="AF650" s="338"/>
      <c r="AG650" s="338"/>
      <c r="AH650" s="338"/>
      <c r="AI650" s="338"/>
      <c r="AJ650" s="338"/>
      <c r="AK650" s="338"/>
      <c r="AL650" s="338"/>
      <c r="AM650" s="338"/>
      <c r="AN650" s="338"/>
      <c r="AO650" s="338"/>
      <c r="AP650" s="338"/>
      <c r="AQ650" s="338"/>
      <c r="AR650" s="338"/>
      <c r="AS650" s="338"/>
      <c r="AT650" s="338"/>
      <c r="AU650" s="338"/>
      <c r="AV650" s="338"/>
      <c r="AW650" s="338"/>
      <c r="AX650" s="338"/>
      <c r="AY650" s="338"/>
      <c r="AZ650" s="338"/>
      <c r="BA650" s="341"/>
      <c r="BB650" s="420"/>
      <c r="BC650" s="341"/>
      <c r="BD650" s="341"/>
      <c r="BE650" s="341"/>
      <c r="BF650" s="341"/>
      <c r="BG650" s="341"/>
      <c r="BH650" s="341"/>
      <c r="BI650" s="341"/>
      <c r="BJ650" s="341"/>
      <c r="BK650" s="341"/>
      <c r="BL650" s="341"/>
      <c r="BM650" s="341"/>
      <c r="BN650" s="341"/>
      <c r="BO650" s="341"/>
      <c r="BP650" s="341"/>
      <c r="BQ650" s="341"/>
      <c r="BR650" s="341"/>
      <c r="BS650" s="341"/>
      <c r="BT650" s="341"/>
      <c r="BU650" s="341"/>
      <c r="BV650" s="341"/>
      <c r="BW650" s="341"/>
      <c r="BX650" s="341"/>
      <c r="BY650" s="341"/>
      <c r="BZ650" s="341"/>
      <c r="CA650" s="341"/>
      <c r="CB650" s="341"/>
      <c r="CC650" s="341"/>
      <c r="CD650" s="341"/>
      <c r="CE650" s="341"/>
      <c r="CF650" s="341"/>
      <c r="CG650" s="341"/>
      <c r="CH650" s="341"/>
      <c r="CI650" s="341"/>
      <c r="CJ650" s="341"/>
      <c r="CK650" s="341"/>
      <c r="CL650" s="341"/>
      <c r="CM650" s="341"/>
      <c r="CN650" s="341"/>
      <c r="CO650" s="341"/>
      <c r="CP650" s="341"/>
      <c r="CQ650" s="341"/>
      <c r="CR650" s="341"/>
      <c r="CS650" s="341"/>
      <c r="CT650" s="341"/>
      <c r="CU650" s="341"/>
      <c r="CV650" s="341"/>
      <c r="CW650" s="341"/>
      <c r="CX650" s="341"/>
      <c r="CY650" s="341"/>
      <c r="CZ650" s="341"/>
    </row>
    <row r="651" s="345" customFormat="true" ht="25.15" customHeight="true" x14ac:dyDescent="0.2">
      <c r="C651" s="1077"/>
      <c r="D651" s="1078"/>
      <c r="E651" s="612"/>
      <c r="F651" s="612"/>
      <c r="G651" s="612"/>
      <c r="H651" s="1078" t="s">
        <v>306</v>
      </c>
      <c r="I651" s="1078"/>
      <c r="J651" s="700">
        <v>7.5919387809722672E-3</v>
      </c>
      <c r="K651" s="612"/>
      <c r="L651" s="612"/>
      <c r="M651" s="1078" t="s">
        <v>423</v>
      </c>
      <c r="N651" s="1078"/>
      <c r="O651" s="701">
        <v>-3.0615457399360939E-3</v>
      </c>
      <c r="P651" s="612"/>
      <c r="Q651" s="612"/>
      <c r="Z651" s="338"/>
      <c r="AA651" s="338"/>
      <c r="AB651" s="338"/>
      <c r="AC651" s="338"/>
      <c r="AD651" s="338"/>
      <c r="AE651" s="338"/>
      <c r="AF651" s="338"/>
      <c r="AG651" s="338"/>
      <c r="AH651" s="338"/>
      <c r="AI651" s="338"/>
      <c r="AJ651" s="338"/>
      <c r="AK651" s="338"/>
      <c r="AL651" s="338"/>
      <c r="AM651" s="338"/>
      <c r="AN651" s="338"/>
      <c r="AO651" s="338"/>
      <c r="AP651" s="338"/>
      <c r="AQ651" s="338"/>
      <c r="AR651" s="338"/>
      <c r="AS651" s="338"/>
      <c r="AT651" s="338"/>
      <c r="AU651" s="338"/>
      <c r="AV651" s="338"/>
      <c r="AW651" s="338"/>
      <c r="AX651" s="338"/>
      <c r="AY651" s="338"/>
      <c r="AZ651" s="338"/>
      <c r="BA651" s="341"/>
      <c r="BB651" s="420"/>
      <c r="BC651" s="341"/>
      <c r="BD651" s="341"/>
      <c r="BE651" s="341"/>
      <c r="BF651" s="341"/>
      <c r="BG651" s="341"/>
      <c r="BH651" s="341"/>
      <c r="BI651" s="341"/>
      <c r="BJ651" s="341"/>
      <c r="BK651" s="341"/>
      <c r="BL651" s="341"/>
      <c r="BM651" s="341"/>
      <c r="BN651" s="341"/>
      <c r="BO651" s="341"/>
      <c r="BP651" s="341"/>
      <c r="BQ651" s="341"/>
      <c r="BR651" s="341"/>
      <c r="BS651" s="341"/>
      <c r="BT651" s="341"/>
      <c r="BU651" s="341"/>
      <c r="BV651" s="341"/>
      <c r="BW651" s="341"/>
      <c r="BX651" s="341"/>
      <c r="BY651" s="341"/>
      <c r="BZ651" s="341"/>
      <c r="CA651" s="341"/>
      <c r="CB651" s="341"/>
      <c r="CC651" s="341"/>
      <c r="CD651" s="341"/>
      <c r="CE651" s="341"/>
      <c r="CF651" s="341"/>
      <c r="CG651" s="341"/>
      <c r="CH651" s="341"/>
      <c r="CI651" s="341"/>
      <c r="CJ651" s="341"/>
      <c r="CK651" s="341"/>
      <c r="CL651" s="341"/>
      <c r="CM651" s="341"/>
      <c r="CN651" s="341"/>
      <c r="CO651" s="341"/>
      <c r="CP651" s="341"/>
      <c r="CQ651" s="341"/>
      <c r="CR651" s="341"/>
      <c r="CS651" s="341"/>
      <c r="CT651" s="341"/>
      <c r="CU651" s="341"/>
      <c r="CV651" s="341"/>
      <c r="CW651" s="341"/>
      <c r="CX651" s="341"/>
      <c r="CY651" s="341"/>
      <c r="CZ651" s="341"/>
    </row>
    <row r="652" s="345" customFormat="true" ht="25.15" customHeight="true" x14ac:dyDescent="0.2">
      <c r="C652" s="1077"/>
      <c r="D652" s="1078"/>
      <c r="E652" s="612"/>
      <c r="F652" s="612"/>
      <c r="G652" s="612"/>
      <c r="H652" s="1078" t="s">
        <v>341</v>
      </c>
      <c r="I652" s="1078"/>
      <c r="J652" s="700">
        <v>3.1109717361084465E-4</v>
      </c>
      <c r="K652" s="612"/>
      <c r="L652" s="612"/>
      <c r="M652" s="1078" t="s">
        <v>401</v>
      </c>
      <c r="N652" s="1078"/>
      <c r="O652" s="703">
        <v>1.4405248218465028E-3</v>
      </c>
      <c r="P652" s="612"/>
      <c r="Q652" s="612"/>
      <c r="Z652" s="338"/>
      <c r="AA652" s="338"/>
      <c r="AB652" s="338"/>
      <c r="AC652" s="338"/>
      <c r="AD652" s="338"/>
      <c r="AE652" s="338"/>
      <c r="AF652" s="338"/>
      <c r="AG652" s="338"/>
      <c r="AH652" s="338"/>
      <c r="AI652" s="338"/>
      <c r="AJ652" s="338"/>
      <c r="AK652" s="338"/>
      <c r="AL652" s="338"/>
      <c r="AM652" s="338"/>
      <c r="AN652" s="338"/>
      <c r="AO652" s="338"/>
      <c r="AP652" s="338"/>
      <c r="AQ652" s="338"/>
      <c r="AR652" s="338"/>
      <c r="AS652" s="338"/>
      <c r="AT652" s="338"/>
      <c r="AU652" s="338"/>
      <c r="AV652" s="338"/>
      <c r="AW652" s="338"/>
      <c r="AX652" s="338"/>
      <c r="AY652" s="338"/>
      <c r="AZ652" s="338"/>
      <c r="BA652" s="341"/>
      <c r="BB652" s="420"/>
      <c r="BC652" s="341"/>
      <c r="BD652" s="341"/>
      <c r="BE652" s="341"/>
      <c r="BF652" s="341"/>
      <c r="BG652" s="341"/>
      <c r="BH652" s="341"/>
      <c r="BI652" s="341"/>
      <c r="BJ652" s="341"/>
      <c r="BK652" s="341"/>
      <c r="BL652" s="341"/>
      <c r="BM652" s="341"/>
      <c r="BN652" s="341"/>
      <c r="BO652" s="341"/>
      <c r="BP652" s="341"/>
      <c r="BQ652" s="341"/>
      <c r="BR652" s="341"/>
      <c r="BS652" s="341"/>
      <c r="BT652" s="341"/>
      <c r="BU652" s="341"/>
      <c r="BV652" s="341"/>
      <c r="BW652" s="341"/>
      <c r="BX652" s="341"/>
      <c r="BY652" s="341"/>
      <c r="BZ652" s="341"/>
      <c r="CA652" s="341"/>
      <c r="CB652" s="341"/>
      <c r="CC652" s="341"/>
      <c r="CD652" s="341"/>
      <c r="CE652" s="341"/>
      <c r="CF652" s="341"/>
      <c r="CG652" s="341"/>
      <c r="CH652" s="341"/>
      <c r="CI652" s="341"/>
      <c r="CJ652" s="341"/>
      <c r="CK652" s="341"/>
      <c r="CL652" s="341"/>
      <c r="CM652" s="341"/>
      <c r="CN652" s="341"/>
      <c r="CO652" s="341"/>
      <c r="CP652" s="341"/>
      <c r="CQ652" s="341"/>
      <c r="CR652" s="341"/>
      <c r="CS652" s="341"/>
      <c r="CT652" s="341"/>
      <c r="CU652" s="341"/>
      <c r="CV652" s="341"/>
      <c r="CW652" s="341"/>
      <c r="CX652" s="341"/>
      <c r="CY652" s="341"/>
      <c r="CZ652" s="341"/>
    </row>
    <row r="653" s="345" customFormat="true" ht="25.15" customHeight="true" x14ac:dyDescent="0.2">
      <c r="C653" s="1077"/>
      <c r="D653" s="1078"/>
      <c r="E653" s="612"/>
      <c r="F653" s="612"/>
      <c r="G653" s="612"/>
      <c r="H653" s="1078" t="s">
        <v>346</v>
      </c>
      <c r="I653" s="1078"/>
      <c r="J653" s="700">
        <v>-3.6214681442902348E-3</v>
      </c>
      <c r="K653" s="612"/>
      <c r="L653" s="612"/>
      <c r="M653" s="1078"/>
      <c r="N653" s="1078"/>
      <c r="O653" s="612"/>
      <c r="P653" s="612"/>
      <c r="Q653" s="612"/>
      <c r="Z653" s="338"/>
      <c r="AA653" s="338"/>
      <c r="AB653" s="338"/>
      <c r="AC653" s="338"/>
      <c r="AD653" s="338"/>
      <c r="AE653" s="338"/>
      <c r="AF653" s="338"/>
      <c r="AG653" s="338"/>
      <c r="AH653" s="338"/>
      <c r="AI653" s="338"/>
      <c r="AJ653" s="338"/>
      <c r="AK653" s="338"/>
      <c r="AL653" s="338"/>
      <c r="AM653" s="338"/>
      <c r="AN653" s="338"/>
      <c r="AO653" s="338"/>
      <c r="AP653" s="338"/>
      <c r="AQ653" s="338"/>
      <c r="AR653" s="338"/>
      <c r="AS653" s="338"/>
      <c r="AT653" s="338"/>
      <c r="AU653" s="338"/>
      <c r="AV653" s="338"/>
      <c r="AW653" s="338"/>
      <c r="AX653" s="338"/>
      <c r="AY653" s="338"/>
      <c r="AZ653" s="338"/>
      <c r="BA653" s="341"/>
      <c r="BB653" s="420"/>
      <c r="BC653" s="341"/>
      <c r="BD653" s="341"/>
      <c r="BE653" s="341"/>
      <c r="BF653" s="341"/>
      <c r="BG653" s="341"/>
      <c r="BH653" s="341"/>
      <c r="BI653" s="341"/>
      <c r="BJ653" s="341"/>
      <c r="BK653" s="341"/>
      <c r="BL653" s="341"/>
      <c r="BM653" s="341"/>
      <c r="BN653" s="341"/>
      <c r="BO653" s="341"/>
      <c r="BP653" s="341"/>
      <c r="BQ653" s="341"/>
      <c r="BR653" s="341"/>
      <c r="BS653" s="341"/>
      <c r="BT653" s="341"/>
      <c r="BU653" s="341"/>
      <c r="BV653" s="341"/>
      <c r="BW653" s="341"/>
      <c r="BX653" s="341"/>
      <c r="BY653" s="341"/>
      <c r="BZ653" s="341"/>
      <c r="CA653" s="341"/>
      <c r="CB653" s="341"/>
      <c r="CC653" s="341"/>
      <c r="CD653" s="341"/>
      <c r="CE653" s="341"/>
      <c r="CF653" s="341"/>
      <c r="CG653" s="341"/>
      <c r="CH653" s="341"/>
      <c r="CI653" s="341"/>
      <c r="CJ653" s="341"/>
      <c r="CK653" s="341"/>
      <c r="CL653" s="341"/>
      <c r="CM653" s="341"/>
      <c r="CN653" s="341"/>
      <c r="CO653" s="341"/>
      <c r="CP653" s="341"/>
      <c r="CQ653" s="341"/>
      <c r="CR653" s="341"/>
      <c r="CS653" s="341"/>
      <c r="CT653" s="341"/>
      <c r="CU653" s="341"/>
      <c r="CV653" s="341"/>
      <c r="CW653" s="341"/>
      <c r="CX653" s="341"/>
      <c r="CY653" s="341"/>
      <c r="CZ653" s="341"/>
    </row>
    <row r="654" s="345" customFormat="true" ht="25.15" customHeight="true" x14ac:dyDescent="0.2">
      <c r="C654" s="1077"/>
      <c r="D654" s="1078"/>
      <c r="E654" s="612"/>
      <c r="F654" s="612"/>
      <c r="G654" s="612"/>
      <c r="H654" s="1078" t="s">
        <v>297</v>
      </c>
      <c r="I654" s="1078"/>
      <c r="J654" s="700">
        <v>2.5552870762934218E-2</v>
      </c>
      <c r="K654" s="612"/>
      <c r="L654" s="612"/>
      <c r="M654" s="1078"/>
      <c r="N654" s="1078"/>
      <c r="O654" s="612"/>
      <c r="P654" s="612"/>
      <c r="Q654" s="612"/>
      <c r="Z654" s="338"/>
      <c r="AA654" s="338"/>
      <c r="AB654" s="338"/>
      <c r="AC654" s="338"/>
      <c r="AD654" s="338"/>
      <c r="AE654" s="338"/>
      <c r="AF654" s="338"/>
      <c r="AG654" s="338"/>
      <c r="AH654" s="338"/>
      <c r="AI654" s="338"/>
      <c r="AJ654" s="338"/>
      <c r="AK654" s="338"/>
      <c r="AL654" s="338"/>
      <c r="AM654" s="338"/>
      <c r="AN654" s="338"/>
      <c r="AO654" s="338"/>
      <c r="AP654" s="338"/>
      <c r="AQ654" s="338"/>
      <c r="AR654" s="338"/>
      <c r="AS654" s="338"/>
      <c r="AT654" s="338"/>
      <c r="AU654" s="338"/>
      <c r="AV654" s="338"/>
      <c r="AW654" s="338"/>
      <c r="AX654" s="338"/>
      <c r="AY654" s="338"/>
      <c r="AZ654" s="338"/>
      <c r="BA654" s="341"/>
      <c r="BB654" s="420"/>
      <c r="BC654" s="341"/>
      <c r="BD654" s="341"/>
      <c r="BE654" s="341"/>
      <c r="BF654" s="341"/>
      <c r="BG654" s="341"/>
      <c r="BH654" s="341"/>
      <c r="BI654" s="341"/>
      <c r="BJ654" s="341"/>
      <c r="BK654" s="341"/>
      <c r="BL654" s="341"/>
      <c r="BM654" s="341"/>
      <c r="BN654" s="341"/>
      <c r="BO654" s="341"/>
      <c r="BP654" s="341"/>
      <c r="BQ654" s="341"/>
      <c r="BR654" s="341"/>
      <c r="BS654" s="341"/>
      <c r="BT654" s="341"/>
      <c r="BU654" s="341"/>
      <c r="BV654" s="341"/>
      <c r="BW654" s="341"/>
      <c r="BX654" s="341"/>
      <c r="BY654" s="341"/>
      <c r="BZ654" s="341"/>
      <c r="CA654" s="341"/>
      <c r="CB654" s="341"/>
      <c r="CC654" s="341"/>
      <c r="CD654" s="341"/>
      <c r="CE654" s="341"/>
      <c r="CF654" s="341"/>
      <c r="CG654" s="341"/>
      <c r="CH654" s="341"/>
      <c r="CI654" s="341"/>
      <c r="CJ654" s="341"/>
      <c r="CK654" s="341"/>
      <c r="CL654" s="341"/>
      <c r="CM654" s="341"/>
      <c r="CN654" s="341"/>
      <c r="CO654" s="341"/>
      <c r="CP654" s="341"/>
      <c r="CQ654" s="341"/>
      <c r="CR654" s="341"/>
      <c r="CS654" s="341"/>
      <c r="CT654" s="341"/>
      <c r="CU654" s="341"/>
      <c r="CV654" s="341"/>
      <c r="CW654" s="341"/>
      <c r="CX654" s="341"/>
      <c r="CY654" s="341"/>
      <c r="CZ654" s="341"/>
    </row>
    <row r="655" s="345" customFormat="true" ht="25.15" customHeight="true" x14ac:dyDescent="0.2">
      <c r="C655" s="1077"/>
      <c r="D655" s="1078"/>
      <c r="E655" s="612"/>
      <c r="F655" s="612"/>
      <c r="G655" s="612"/>
      <c r="H655" s="1078" t="s">
        <v>305</v>
      </c>
      <c r="I655" s="1078"/>
      <c r="J655" s="700">
        <v>-2.2127646820255691E-2</v>
      </c>
      <c r="K655" s="612"/>
      <c r="L655" s="612"/>
      <c r="M655" s="1078" t="s">
        <v>239</v>
      </c>
      <c r="N655" s="1078"/>
      <c r="O655" s="1078"/>
      <c r="P655" s="612"/>
      <c r="Q655" s="612"/>
      <c r="Z655" s="338"/>
      <c r="AA655" s="338"/>
      <c r="AB655" s="338"/>
      <c r="AC655" s="338"/>
      <c r="AD655" s="338"/>
      <c r="AE655" s="338"/>
      <c r="AF655" s="338"/>
      <c r="AG655" s="338"/>
      <c r="AH655" s="338"/>
      <c r="AI655" s="338"/>
      <c r="AJ655" s="338"/>
      <c r="AK655" s="338"/>
      <c r="AL655" s="338"/>
      <c r="AM655" s="338"/>
      <c r="AN655" s="338"/>
      <c r="AO655" s="338"/>
      <c r="AP655" s="338"/>
      <c r="AQ655" s="338"/>
      <c r="AR655" s="338"/>
      <c r="AS655" s="338"/>
      <c r="AT655" s="338"/>
      <c r="AU655" s="338"/>
      <c r="AV655" s="338"/>
      <c r="AW655" s="338"/>
      <c r="AX655" s="338"/>
      <c r="AY655" s="338"/>
      <c r="AZ655" s="338"/>
      <c r="BA655" s="341"/>
      <c r="BB655" s="420"/>
      <c r="BC655" s="341"/>
      <c r="BD655" s="341"/>
      <c r="BE655" s="341"/>
      <c r="BF655" s="341"/>
      <c r="BG655" s="341"/>
      <c r="BH655" s="341"/>
      <c r="BI655" s="341"/>
      <c r="BJ655" s="341"/>
      <c r="BK655" s="341"/>
      <c r="BL655" s="341"/>
      <c r="BM655" s="341"/>
      <c r="BN655" s="341"/>
      <c r="BO655" s="341"/>
      <c r="BP655" s="341"/>
      <c r="BQ655" s="341"/>
      <c r="BR655" s="341"/>
      <c r="BS655" s="341"/>
      <c r="BT655" s="341"/>
      <c r="BU655" s="341"/>
      <c r="BV655" s="341"/>
      <c r="BW655" s="341"/>
      <c r="BX655" s="341"/>
      <c r="BY655" s="341"/>
      <c r="BZ655" s="341"/>
      <c r="CA655" s="341"/>
      <c r="CB655" s="341"/>
      <c r="CC655" s="341"/>
      <c r="CD655" s="341"/>
      <c r="CE655" s="341"/>
      <c r="CF655" s="341"/>
      <c r="CG655" s="341"/>
      <c r="CH655" s="341"/>
      <c r="CI655" s="341"/>
      <c r="CJ655" s="341"/>
      <c r="CK655" s="341"/>
      <c r="CL655" s="341"/>
      <c r="CM655" s="341"/>
      <c r="CN655" s="341"/>
      <c r="CO655" s="341"/>
      <c r="CP655" s="341"/>
      <c r="CQ655" s="341"/>
      <c r="CR655" s="341"/>
      <c r="CS655" s="341"/>
      <c r="CT655" s="341"/>
      <c r="CU655" s="341"/>
      <c r="CV655" s="341"/>
      <c r="CW655" s="341"/>
      <c r="CX655" s="341"/>
      <c r="CY655" s="341"/>
      <c r="CZ655" s="341"/>
    </row>
    <row r="656" s="345" customFormat="true" ht="25.15" customHeight="true" x14ac:dyDescent="0.2">
      <c r="C656" s="1077"/>
      <c r="D656" s="1078"/>
      <c r="E656" s="612"/>
      <c r="F656" s="612"/>
      <c r="G656" s="612"/>
      <c r="H656" s="1078" t="s">
        <v>317</v>
      </c>
      <c r="I656" s="1078"/>
      <c r="J656" s="700">
        <v>-1.0679635485541818E-2</v>
      </c>
      <c r="K656" s="612"/>
      <c r="L656" s="612"/>
      <c r="M656" s="1078" t="s">
        <v>207</v>
      </c>
      <c r="N656" s="1078"/>
      <c r="O656" s="719" t="s">
        <v>208</v>
      </c>
      <c r="P656" s="612"/>
      <c r="Q656" s="612"/>
      <c r="Z656" s="338"/>
      <c r="AA656" s="338"/>
      <c r="AB656" s="338"/>
      <c r="AC656" s="338"/>
      <c r="AD656" s="338"/>
      <c r="AE656" s="338"/>
      <c r="AF656" s="338"/>
      <c r="AG656" s="338"/>
      <c r="AH656" s="338"/>
      <c r="AI656" s="338"/>
      <c r="AJ656" s="338"/>
      <c r="AK656" s="338"/>
      <c r="AL656" s="338"/>
      <c r="AM656" s="338"/>
      <c r="AN656" s="338"/>
      <c r="AO656" s="338"/>
      <c r="AP656" s="338"/>
      <c r="AQ656" s="338"/>
      <c r="AR656" s="338"/>
      <c r="AS656" s="338"/>
      <c r="AT656" s="338"/>
      <c r="AU656" s="338"/>
      <c r="AV656" s="338"/>
      <c r="AW656" s="338"/>
      <c r="AX656" s="338"/>
      <c r="AY656" s="338"/>
      <c r="AZ656" s="338"/>
      <c r="BA656" s="341"/>
      <c r="BB656" s="420"/>
      <c r="BC656" s="341"/>
      <c r="BD656" s="341"/>
      <c r="BE656" s="341"/>
      <c r="BF656" s="341"/>
      <c r="BG656" s="341"/>
      <c r="BH656" s="341"/>
      <c r="BI656" s="341"/>
      <c r="BJ656" s="341"/>
      <c r="BK656" s="341"/>
      <c r="BL656" s="341"/>
      <c r="BM656" s="341"/>
      <c r="BN656" s="341"/>
      <c r="BO656" s="341"/>
      <c r="BP656" s="341"/>
      <c r="BQ656" s="341"/>
      <c r="BR656" s="341"/>
      <c r="BS656" s="341"/>
      <c r="BT656" s="341"/>
      <c r="BU656" s="341"/>
      <c r="BV656" s="341"/>
      <c r="BW656" s="341"/>
      <c r="BX656" s="341"/>
      <c r="BY656" s="341"/>
      <c r="BZ656" s="341"/>
      <c r="CA656" s="341"/>
      <c r="CB656" s="341"/>
      <c r="CC656" s="341"/>
      <c r="CD656" s="341"/>
      <c r="CE656" s="341"/>
      <c r="CF656" s="341"/>
      <c r="CG656" s="341"/>
      <c r="CH656" s="341"/>
      <c r="CI656" s="341"/>
      <c r="CJ656" s="341"/>
      <c r="CK656" s="341"/>
      <c r="CL656" s="341"/>
      <c r="CM656" s="341"/>
      <c r="CN656" s="341"/>
      <c r="CO656" s="341"/>
      <c r="CP656" s="341"/>
      <c r="CQ656" s="341"/>
      <c r="CR656" s="341"/>
      <c r="CS656" s="341"/>
      <c r="CT656" s="341"/>
      <c r="CU656" s="341"/>
      <c r="CV656" s="341"/>
      <c r="CW656" s="341"/>
      <c r="CX656" s="341"/>
      <c r="CY656" s="341"/>
      <c r="CZ656" s="341"/>
    </row>
    <row r="657" s="345" customFormat="true" ht="25.15" customHeight="true" x14ac:dyDescent="0.2">
      <c r="C657" s="1077"/>
      <c r="D657" s="1078"/>
      <c r="E657" s="612"/>
      <c r="F657" s="612"/>
      <c r="G657" s="612"/>
      <c r="H657" s="1078" t="s">
        <v>332</v>
      </c>
      <c r="I657" s="1078"/>
      <c r="J657" s="700">
        <v>-1.6482464754002753E-3</v>
      </c>
      <c r="K657" s="612"/>
      <c r="L657" s="612"/>
      <c r="M657" s="1078" t="s">
        <v>208</v>
      </c>
      <c r="N657" s="1078"/>
      <c r="O657" s="720">
        <v>1.0000000000000004</v>
      </c>
      <c r="P657" s="612"/>
      <c r="Q657" s="612"/>
      <c r="Z657" s="338"/>
      <c r="AA657" s="338"/>
      <c r="AB657" s="338"/>
      <c r="AC657" s="338"/>
      <c r="AD657" s="338"/>
      <c r="AE657" s="338"/>
      <c r="AF657" s="338"/>
      <c r="AG657" s="338"/>
      <c r="AH657" s="338"/>
      <c r="AI657" s="338"/>
      <c r="AJ657" s="338"/>
      <c r="AK657" s="338"/>
      <c r="AL657" s="338"/>
      <c r="AM657" s="338"/>
      <c r="AN657" s="338"/>
      <c r="AO657" s="338"/>
      <c r="AP657" s="338"/>
      <c r="AQ657" s="338"/>
      <c r="AR657" s="338"/>
      <c r="AS657" s="338"/>
      <c r="AT657" s="338"/>
      <c r="AU657" s="338"/>
      <c r="AV657" s="338"/>
      <c r="AW657" s="338"/>
      <c r="AX657" s="338"/>
      <c r="AY657" s="338"/>
      <c r="AZ657" s="338"/>
      <c r="BA657" s="341"/>
      <c r="BB657" s="420"/>
      <c r="BC657" s="341"/>
      <c r="BD657" s="341"/>
      <c r="BE657" s="341"/>
      <c r="BF657" s="341"/>
      <c r="BG657" s="341"/>
      <c r="BH657" s="341"/>
      <c r="BI657" s="341"/>
      <c r="BJ657" s="341"/>
      <c r="BK657" s="341"/>
      <c r="BL657" s="341"/>
      <c r="BM657" s="341"/>
      <c r="BN657" s="341"/>
      <c r="BO657" s="341"/>
      <c r="BP657" s="341"/>
      <c r="BQ657" s="341"/>
      <c r="BR657" s="341"/>
      <c r="BS657" s="341"/>
      <c r="BT657" s="341"/>
      <c r="BU657" s="341"/>
      <c r="BV657" s="341"/>
      <c r="BW657" s="341"/>
      <c r="BX657" s="341"/>
      <c r="BY657" s="341"/>
      <c r="BZ657" s="341"/>
      <c r="CA657" s="341"/>
      <c r="CB657" s="341"/>
      <c r="CC657" s="341"/>
      <c r="CD657" s="341"/>
      <c r="CE657" s="341"/>
      <c r="CF657" s="341"/>
      <c r="CG657" s="341"/>
      <c r="CH657" s="341"/>
      <c r="CI657" s="341"/>
      <c r="CJ657" s="341"/>
      <c r="CK657" s="341"/>
      <c r="CL657" s="341"/>
      <c r="CM657" s="341"/>
      <c r="CN657" s="341"/>
      <c r="CO657" s="341"/>
      <c r="CP657" s="341"/>
      <c r="CQ657" s="341"/>
      <c r="CR657" s="341"/>
      <c r="CS657" s="341"/>
      <c r="CT657" s="341"/>
      <c r="CU657" s="341"/>
      <c r="CV657" s="341"/>
      <c r="CW657" s="341"/>
      <c r="CX657" s="341"/>
      <c r="CY657" s="341"/>
      <c r="CZ657" s="341"/>
    </row>
    <row r="658" s="345" customFormat="true" ht="25.15" customHeight="true" x14ac:dyDescent="0.2">
      <c r="C658" s="1077"/>
      <c r="D658" s="1078"/>
      <c r="E658" s="612"/>
      <c r="F658" s="612"/>
      <c r="G658" s="612"/>
      <c r="H658" s="1078" t="s">
        <v>398</v>
      </c>
      <c r="I658" s="1078"/>
      <c r="J658" s="700">
        <v>1.2952757608339603E-2</v>
      </c>
      <c r="K658" s="612"/>
      <c r="L658" s="612"/>
      <c r="M658" s="1078"/>
      <c r="N658" s="1078"/>
      <c r="O658" s="612"/>
      <c r="P658" s="612"/>
      <c r="Q658" s="612"/>
      <c r="Z658" s="338"/>
      <c r="AA658" s="338"/>
      <c r="AB658" s="338"/>
      <c r="AC658" s="338"/>
      <c r="AD658" s="338"/>
      <c r="AE658" s="338"/>
      <c r="AF658" s="338"/>
      <c r="AG658" s="338"/>
      <c r="AH658" s="338"/>
      <c r="AI658" s="338"/>
      <c r="AJ658" s="338"/>
      <c r="AK658" s="338"/>
      <c r="AL658" s="338"/>
      <c r="AM658" s="338"/>
      <c r="AN658" s="338"/>
      <c r="AO658" s="338"/>
      <c r="AP658" s="338"/>
      <c r="AQ658" s="338"/>
      <c r="AR658" s="338"/>
      <c r="AS658" s="338"/>
      <c r="AT658" s="338"/>
      <c r="AU658" s="338"/>
      <c r="AV658" s="338"/>
      <c r="AW658" s="338"/>
      <c r="AX658" s="338"/>
      <c r="AY658" s="338"/>
      <c r="AZ658" s="338"/>
      <c r="BA658" s="341"/>
      <c r="BB658" s="420"/>
      <c r="BC658" s="341"/>
      <c r="BD658" s="341"/>
      <c r="BE658" s="341"/>
      <c r="BF658" s="341"/>
      <c r="BG658" s="341"/>
      <c r="BH658" s="341"/>
      <c r="BI658" s="341"/>
      <c r="BJ658" s="341"/>
      <c r="BK658" s="341"/>
      <c r="BL658" s="341"/>
      <c r="BM658" s="341"/>
      <c r="BN658" s="341"/>
      <c r="BO658" s="341"/>
      <c r="BP658" s="341"/>
      <c r="BQ658" s="341"/>
      <c r="BR658" s="341"/>
      <c r="BS658" s="341"/>
      <c r="BT658" s="341"/>
      <c r="BU658" s="341"/>
      <c r="BV658" s="341"/>
      <c r="BW658" s="341"/>
      <c r="BX658" s="341"/>
      <c r="BY658" s="341"/>
      <c r="BZ658" s="341"/>
      <c r="CA658" s="341"/>
      <c r="CB658" s="341"/>
      <c r="CC658" s="341"/>
      <c r="CD658" s="341"/>
      <c r="CE658" s="341"/>
      <c r="CF658" s="341"/>
      <c r="CG658" s="341"/>
      <c r="CH658" s="341"/>
      <c r="CI658" s="341"/>
      <c r="CJ658" s="341"/>
      <c r="CK658" s="341"/>
      <c r="CL658" s="341"/>
      <c r="CM658" s="341"/>
      <c r="CN658" s="341"/>
      <c r="CO658" s="341"/>
      <c r="CP658" s="341"/>
      <c r="CQ658" s="341"/>
      <c r="CR658" s="341"/>
      <c r="CS658" s="341"/>
      <c r="CT658" s="341"/>
      <c r="CU658" s="341"/>
      <c r="CV658" s="341"/>
      <c r="CW658" s="341"/>
      <c r="CX658" s="341"/>
      <c r="CY658" s="341"/>
      <c r="CZ658" s="341"/>
    </row>
    <row r="659" s="345" customFormat="true" ht="25.15" customHeight="true" x14ac:dyDescent="0.2">
      <c r="C659" s="1077"/>
      <c r="D659" s="1078"/>
      <c r="E659" s="612"/>
      <c r="F659" s="612"/>
      <c r="G659" s="612"/>
      <c r="H659" s="1078" t="s">
        <v>419</v>
      </c>
      <c r="I659" s="1078"/>
      <c r="J659" s="700">
        <v>-3.9931029993679227E-3</v>
      </c>
      <c r="K659" s="612"/>
      <c r="L659" s="612"/>
      <c r="M659" s="1078"/>
      <c r="N659" s="1078"/>
      <c r="O659" s="612"/>
      <c r="P659" s="612"/>
      <c r="Q659" s="612"/>
      <c r="Z659" s="338"/>
      <c r="AA659" s="338"/>
      <c r="AB659" s="338"/>
      <c r="AC659" s="338"/>
      <c r="AD659" s="338"/>
      <c r="AE659" s="338"/>
      <c r="AF659" s="338"/>
      <c r="AG659" s="338"/>
      <c r="AH659" s="338"/>
      <c r="AI659" s="338"/>
      <c r="AJ659" s="338"/>
      <c r="AK659" s="338"/>
      <c r="AL659" s="338"/>
      <c r="AM659" s="338"/>
      <c r="AN659" s="338"/>
      <c r="AO659" s="338"/>
      <c r="AP659" s="338"/>
      <c r="AQ659" s="338"/>
      <c r="AR659" s="338"/>
      <c r="AS659" s="338"/>
      <c r="AT659" s="338"/>
      <c r="AU659" s="338"/>
      <c r="AV659" s="338"/>
      <c r="AW659" s="338"/>
      <c r="AX659" s="338"/>
      <c r="AY659" s="338"/>
      <c r="AZ659" s="338"/>
      <c r="BA659" s="341"/>
      <c r="BB659" s="420"/>
      <c r="BC659" s="341"/>
      <c r="BD659" s="341"/>
      <c r="BE659" s="341"/>
      <c r="BF659" s="341"/>
      <c r="BG659" s="341"/>
      <c r="BH659" s="341"/>
      <c r="BI659" s="341"/>
      <c r="BJ659" s="341"/>
      <c r="BK659" s="341"/>
      <c r="BL659" s="341"/>
      <c r="BM659" s="341"/>
      <c r="BN659" s="341"/>
      <c r="BO659" s="341"/>
      <c r="BP659" s="341"/>
      <c r="BQ659" s="341"/>
      <c r="BR659" s="341"/>
      <c r="BS659" s="341"/>
      <c r="BT659" s="341"/>
      <c r="BU659" s="341"/>
      <c r="BV659" s="341"/>
      <c r="BW659" s="341"/>
      <c r="BX659" s="341"/>
      <c r="BY659" s="341"/>
      <c r="BZ659" s="341"/>
      <c r="CA659" s="341"/>
      <c r="CB659" s="341"/>
      <c r="CC659" s="341"/>
      <c r="CD659" s="341"/>
      <c r="CE659" s="341"/>
      <c r="CF659" s="341"/>
      <c r="CG659" s="341"/>
      <c r="CH659" s="341"/>
      <c r="CI659" s="341"/>
      <c r="CJ659" s="341"/>
      <c r="CK659" s="341"/>
      <c r="CL659" s="341"/>
      <c r="CM659" s="341"/>
      <c r="CN659" s="341"/>
      <c r="CO659" s="341"/>
      <c r="CP659" s="341"/>
      <c r="CQ659" s="341"/>
      <c r="CR659" s="341"/>
      <c r="CS659" s="341"/>
      <c r="CT659" s="341"/>
      <c r="CU659" s="341"/>
      <c r="CV659" s="341"/>
      <c r="CW659" s="341"/>
      <c r="CX659" s="341"/>
      <c r="CY659" s="341"/>
      <c r="CZ659" s="341"/>
    </row>
    <row r="660" s="345" customFormat="true" ht="25.15" customHeight="true" x14ac:dyDescent="0.2">
      <c r="C660" s="1077"/>
      <c r="D660" s="1078"/>
      <c r="E660" s="612"/>
      <c r="F660" s="612"/>
      <c r="G660" s="612"/>
      <c r="H660" s="1078" t="s">
        <v>423</v>
      </c>
      <c r="I660" s="1078"/>
      <c r="J660" s="700">
        <v>-3.51600852759208E-3</v>
      </c>
      <c r="K660" s="612"/>
      <c r="L660" s="612"/>
      <c r="M660" s="1078"/>
      <c r="N660" s="1078"/>
      <c r="O660" s="612"/>
      <c r="P660" s="612"/>
      <c r="Q660" s="612"/>
      <c r="Z660" s="338"/>
      <c r="AA660" s="338"/>
      <c r="AB660" s="338"/>
      <c r="AC660" s="338"/>
      <c r="AD660" s="338"/>
      <c r="AE660" s="338"/>
      <c r="AF660" s="338"/>
      <c r="AG660" s="338"/>
      <c r="AH660" s="338"/>
      <c r="AI660" s="338"/>
      <c r="AJ660" s="338"/>
      <c r="AK660" s="338"/>
      <c r="AL660" s="338"/>
      <c r="AM660" s="338"/>
      <c r="AN660" s="338"/>
      <c r="AO660" s="338"/>
      <c r="AP660" s="338"/>
      <c r="AQ660" s="338"/>
      <c r="AR660" s="338"/>
      <c r="AS660" s="338"/>
      <c r="AT660" s="338"/>
      <c r="AU660" s="338"/>
      <c r="AV660" s="338"/>
      <c r="AW660" s="338"/>
      <c r="AX660" s="338"/>
      <c r="AY660" s="338"/>
      <c r="AZ660" s="338"/>
      <c r="BA660" s="341"/>
      <c r="BB660" s="420"/>
      <c r="BC660" s="341"/>
      <c r="BD660" s="341"/>
      <c r="BE660" s="341"/>
      <c r="BF660" s="341"/>
      <c r="BG660" s="341"/>
      <c r="BH660" s="341"/>
      <c r="BI660" s="341"/>
      <c r="BJ660" s="341"/>
      <c r="BK660" s="341"/>
      <c r="BL660" s="341"/>
      <c r="BM660" s="341"/>
      <c r="BN660" s="341"/>
      <c r="BO660" s="341"/>
      <c r="BP660" s="341"/>
      <c r="BQ660" s="341"/>
      <c r="BR660" s="341"/>
      <c r="BS660" s="341"/>
      <c r="BT660" s="341"/>
      <c r="BU660" s="341"/>
      <c r="BV660" s="341"/>
      <c r="BW660" s="341"/>
      <c r="BX660" s="341"/>
      <c r="BY660" s="341"/>
      <c r="BZ660" s="341"/>
      <c r="CA660" s="341"/>
      <c r="CB660" s="341"/>
      <c r="CC660" s="341"/>
      <c r="CD660" s="341"/>
      <c r="CE660" s="341"/>
      <c r="CF660" s="341"/>
      <c r="CG660" s="341"/>
      <c r="CH660" s="341"/>
      <c r="CI660" s="341"/>
      <c r="CJ660" s="341"/>
      <c r="CK660" s="341"/>
      <c r="CL660" s="341"/>
      <c r="CM660" s="341"/>
      <c r="CN660" s="341"/>
      <c r="CO660" s="341"/>
      <c r="CP660" s="341"/>
      <c r="CQ660" s="341"/>
      <c r="CR660" s="341"/>
      <c r="CS660" s="341"/>
      <c r="CT660" s="341"/>
      <c r="CU660" s="341"/>
      <c r="CV660" s="341"/>
      <c r="CW660" s="341"/>
      <c r="CX660" s="341"/>
      <c r="CY660" s="341"/>
      <c r="CZ660" s="341"/>
    </row>
    <row r="661" s="345" customFormat="true" ht="25.15" customHeight="true" x14ac:dyDescent="0.2">
      <c r="C661" s="1077"/>
      <c r="D661" s="1078"/>
      <c r="E661" s="612"/>
      <c r="F661" s="612"/>
      <c r="G661" s="612"/>
      <c r="H661" s="1078" t="s">
        <v>401</v>
      </c>
      <c r="I661" s="1078"/>
      <c r="J661" s="704">
        <v>-1.200250157241483E-2</v>
      </c>
      <c r="K661" s="612"/>
      <c r="L661" s="612"/>
      <c r="M661" s="1078"/>
      <c r="N661" s="1078"/>
      <c r="O661" s="612"/>
      <c r="P661" s="612"/>
      <c r="Q661" s="612"/>
      <c r="Z661" s="338"/>
      <c r="AA661" s="338"/>
      <c r="AB661" s="338"/>
      <c r="AC661" s="338"/>
      <c r="AD661" s="338"/>
      <c r="AE661" s="338"/>
      <c r="AF661" s="338"/>
      <c r="AG661" s="338"/>
      <c r="AH661" s="338"/>
      <c r="AI661" s="338"/>
      <c r="AJ661" s="338"/>
      <c r="AK661" s="338"/>
      <c r="AL661" s="338"/>
      <c r="AM661" s="338"/>
      <c r="AN661" s="338"/>
      <c r="AO661" s="338"/>
      <c r="AP661" s="338"/>
      <c r="AQ661" s="338"/>
      <c r="AR661" s="338"/>
      <c r="AS661" s="338"/>
      <c r="AT661" s="338"/>
      <c r="AU661" s="338"/>
      <c r="AV661" s="338"/>
      <c r="AW661" s="338"/>
      <c r="AX661" s="338"/>
      <c r="AY661" s="338"/>
      <c r="AZ661" s="338"/>
      <c r="BA661" s="341"/>
      <c r="BB661" s="420"/>
      <c r="BC661" s="341"/>
      <c r="BD661" s="341"/>
      <c r="BE661" s="341"/>
      <c r="BF661" s="341"/>
      <c r="BG661" s="341"/>
      <c r="BH661" s="341"/>
      <c r="BI661" s="341"/>
      <c r="BJ661" s="341"/>
      <c r="BK661" s="341"/>
      <c r="BL661" s="341"/>
      <c r="BM661" s="341"/>
      <c r="BN661" s="341"/>
      <c r="BO661" s="341"/>
      <c r="BP661" s="341"/>
      <c r="BQ661" s="341"/>
      <c r="BR661" s="341"/>
      <c r="BS661" s="341"/>
      <c r="BT661" s="341"/>
      <c r="BU661" s="341"/>
      <c r="BV661" s="341"/>
      <c r="BW661" s="341"/>
      <c r="BX661" s="341"/>
      <c r="BY661" s="341"/>
      <c r="BZ661" s="341"/>
      <c r="CA661" s="341"/>
      <c r="CB661" s="341"/>
      <c r="CC661" s="341"/>
      <c r="CD661" s="341"/>
      <c r="CE661" s="341"/>
      <c r="CF661" s="341"/>
      <c r="CG661" s="341"/>
      <c r="CH661" s="341"/>
      <c r="CI661" s="341"/>
      <c r="CJ661" s="341"/>
      <c r="CK661" s="341"/>
      <c r="CL661" s="341"/>
      <c r="CM661" s="341"/>
      <c r="CN661" s="341"/>
      <c r="CO661" s="341"/>
      <c r="CP661" s="341"/>
      <c r="CQ661" s="341"/>
      <c r="CR661" s="341"/>
      <c r="CS661" s="341"/>
      <c r="CT661" s="341"/>
      <c r="CU661" s="341"/>
      <c r="CV661" s="341"/>
      <c r="CW661" s="341"/>
      <c r="CX661" s="341"/>
      <c r="CY661" s="341"/>
      <c r="CZ661" s="341"/>
    </row>
    <row r="662" s="345" customFormat="true" ht="25.15" customHeight="true" x14ac:dyDescent="0.2">
      <c r="C662" s="1077"/>
      <c r="D662" s="1078"/>
      <c r="E662" s="612"/>
      <c r="F662" s="612"/>
      <c r="G662" s="612"/>
      <c r="H662" s="1078"/>
      <c r="I662" s="1078"/>
      <c r="J662" s="612"/>
      <c r="K662" s="612"/>
      <c r="L662" s="612"/>
      <c r="M662" s="1078"/>
      <c r="N662" s="1078"/>
      <c r="O662" s="612"/>
      <c r="P662" s="612"/>
      <c r="Q662" s="612"/>
      <c r="Z662" s="338"/>
      <c r="AA662" s="338"/>
      <c r="AB662" s="338"/>
      <c r="AC662" s="338"/>
      <c r="AD662" s="338"/>
      <c r="AE662" s="338"/>
      <c r="AF662" s="338"/>
      <c r="AG662" s="338"/>
      <c r="AH662" s="338"/>
      <c r="AI662" s="338"/>
      <c r="AJ662" s="338"/>
      <c r="AK662" s="338"/>
      <c r="AL662" s="338"/>
      <c r="AM662" s="338"/>
      <c r="AN662" s="338"/>
      <c r="AO662" s="338"/>
      <c r="AP662" s="338"/>
      <c r="AQ662" s="338"/>
      <c r="AR662" s="338"/>
      <c r="AS662" s="338"/>
      <c r="AT662" s="338"/>
      <c r="AU662" s="338"/>
      <c r="AV662" s="338"/>
      <c r="AW662" s="338"/>
      <c r="AX662" s="338"/>
      <c r="AY662" s="338"/>
      <c r="AZ662" s="338"/>
      <c r="BA662" s="341"/>
      <c r="BB662" s="420"/>
      <c r="BC662" s="341"/>
      <c r="BD662" s="341"/>
      <c r="BE662" s="341"/>
      <c r="BF662" s="341"/>
      <c r="BG662" s="341"/>
      <c r="BH662" s="341"/>
      <c r="BI662" s="341"/>
      <c r="BJ662" s="341"/>
      <c r="BK662" s="341"/>
      <c r="BL662" s="341"/>
      <c r="BM662" s="341"/>
      <c r="BN662" s="341"/>
      <c r="BO662" s="341"/>
      <c r="BP662" s="341"/>
      <c r="BQ662" s="341"/>
      <c r="BR662" s="341"/>
      <c r="BS662" s="341"/>
      <c r="BT662" s="341"/>
      <c r="BU662" s="341"/>
      <c r="BV662" s="341"/>
      <c r="BW662" s="341"/>
      <c r="BX662" s="341"/>
      <c r="BY662" s="341"/>
      <c r="BZ662" s="341"/>
      <c r="CA662" s="341"/>
      <c r="CB662" s="341"/>
      <c r="CC662" s="341"/>
      <c r="CD662" s="341"/>
      <c r="CE662" s="341"/>
      <c r="CF662" s="341"/>
      <c r="CG662" s="341"/>
      <c r="CH662" s="341"/>
      <c r="CI662" s="341"/>
      <c r="CJ662" s="341"/>
      <c r="CK662" s="341"/>
      <c r="CL662" s="341"/>
      <c r="CM662" s="341"/>
      <c r="CN662" s="341"/>
      <c r="CO662" s="341"/>
      <c r="CP662" s="341"/>
      <c r="CQ662" s="341"/>
      <c r="CR662" s="341"/>
      <c r="CS662" s="341"/>
      <c r="CT662" s="341"/>
      <c r="CU662" s="341"/>
      <c r="CV662" s="341"/>
      <c r="CW662" s="341"/>
      <c r="CX662" s="341"/>
      <c r="CY662" s="341"/>
      <c r="CZ662" s="341"/>
    </row>
    <row r="663" s="345" customFormat="true" ht="25.15" customHeight="true" x14ac:dyDescent="0.2">
      <c r="C663" s="1077"/>
      <c r="D663" s="1078"/>
      <c r="E663" s="612"/>
      <c r="F663" s="612"/>
      <c r="G663" s="612"/>
      <c r="H663" s="1078"/>
      <c r="I663" s="1078"/>
      <c r="J663" s="612"/>
      <c r="K663" s="612"/>
      <c r="L663" s="612"/>
      <c r="M663" s="1078"/>
      <c r="N663" s="1078"/>
      <c r="O663" s="612"/>
      <c r="P663" s="612"/>
      <c r="Q663" s="612"/>
      <c r="Z663" s="338"/>
      <c r="AA663" s="338"/>
      <c r="AB663" s="338"/>
      <c r="AC663" s="338"/>
      <c r="AD663" s="338"/>
      <c r="AE663" s="338"/>
      <c r="AF663" s="338"/>
      <c r="AG663" s="338"/>
      <c r="AH663" s="338"/>
      <c r="AI663" s="338"/>
      <c r="AJ663" s="338"/>
      <c r="AK663" s="338"/>
      <c r="AL663" s="338"/>
      <c r="AM663" s="338"/>
      <c r="AN663" s="338"/>
      <c r="AO663" s="338"/>
      <c r="AP663" s="338"/>
      <c r="AQ663" s="338"/>
      <c r="AR663" s="338"/>
      <c r="AS663" s="338"/>
      <c r="AT663" s="338"/>
      <c r="AU663" s="338"/>
      <c r="AV663" s="338"/>
      <c r="AW663" s="338"/>
      <c r="AX663" s="338"/>
      <c r="AY663" s="338"/>
      <c r="AZ663" s="338"/>
      <c r="BA663" s="341"/>
      <c r="BB663" s="420"/>
      <c r="BC663" s="341"/>
      <c r="BD663" s="341"/>
      <c r="BE663" s="341"/>
      <c r="BF663" s="341"/>
      <c r="BG663" s="341"/>
      <c r="BH663" s="341"/>
      <c r="BI663" s="341"/>
      <c r="BJ663" s="341"/>
      <c r="BK663" s="341"/>
      <c r="BL663" s="341"/>
      <c r="BM663" s="341"/>
      <c r="BN663" s="341"/>
      <c r="BO663" s="341"/>
      <c r="BP663" s="341"/>
      <c r="BQ663" s="341"/>
      <c r="BR663" s="341"/>
      <c r="BS663" s="341"/>
      <c r="BT663" s="341"/>
      <c r="BU663" s="341"/>
      <c r="BV663" s="341"/>
      <c r="BW663" s="341"/>
      <c r="BX663" s="341"/>
      <c r="BY663" s="341"/>
      <c r="BZ663" s="341"/>
      <c r="CA663" s="341"/>
      <c r="CB663" s="341"/>
      <c r="CC663" s="341"/>
      <c r="CD663" s="341"/>
      <c r="CE663" s="341"/>
      <c r="CF663" s="341"/>
      <c r="CG663" s="341"/>
      <c r="CH663" s="341"/>
      <c r="CI663" s="341"/>
      <c r="CJ663" s="341"/>
      <c r="CK663" s="341"/>
      <c r="CL663" s="341"/>
      <c r="CM663" s="341"/>
      <c r="CN663" s="341"/>
      <c r="CO663" s="341"/>
      <c r="CP663" s="341"/>
      <c r="CQ663" s="341"/>
      <c r="CR663" s="341"/>
      <c r="CS663" s="341"/>
      <c r="CT663" s="341"/>
      <c r="CU663" s="341"/>
      <c r="CV663" s="341"/>
      <c r="CW663" s="341"/>
      <c r="CX663" s="341"/>
      <c r="CY663" s="341"/>
      <c r="CZ663" s="341"/>
    </row>
    <row r="664" s="345" customFormat="true" ht="25.15" customHeight="true" x14ac:dyDescent="0.2">
      <c r="C664" s="1077"/>
      <c r="D664" s="1078"/>
      <c r="E664" s="612"/>
      <c r="F664" s="612"/>
      <c r="G664" s="612"/>
      <c r="H664" s="1078" t="s">
        <v>239</v>
      </c>
      <c r="I664" s="1078"/>
      <c r="J664" s="1078"/>
      <c r="K664" s="612"/>
      <c r="L664" s="612"/>
      <c r="M664" s="1078"/>
      <c r="N664" s="1078"/>
      <c r="O664" s="612"/>
      <c r="P664" s="612"/>
      <c r="Q664" s="612"/>
      <c r="Z664" s="338"/>
      <c r="AA664" s="338"/>
      <c r="AB664" s="338"/>
      <c r="AC664" s="338"/>
      <c r="AD664" s="338"/>
      <c r="AE664" s="338"/>
      <c r="AF664" s="338"/>
      <c r="AG664" s="338"/>
      <c r="AH664" s="338"/>
      <c r="AI664" s="338"/>
      <c r="AJ664" s="338"/>
      <c r="AK664" s="338"/>
      <c r="AL664" s="338"/>
      <c r="AM664" s="338"/>
      <c r="AN664" s="338"/>
      <c r="AO664" s="338"/>
      <c r="AP664" s="338"/>
      <c r="AQ664" s="338"/>
      <c r="AR664" s="338"/>
      <c r="AS664" s="338"/>
      <c r="AT664" s="338"/>
      <c r="AU664" s="338"/>
      <c r="AV664" s="338"/>
      <c r="AW664" s="338"/>
      <c r="AX664" s="338"/>
      <c r="AY664" s="338"/>
      <c r="AZ664" s="338"/>
      <c r="BA664" s="341"/>
      <c r="BB664" s="420"/>
      <c r="BC664" s="341"/>
      <c r="BD664" s="341"/>
      <c r="BE664" s="341"/>
      <c r="BF664" s="341"/>
      <c r="BG664" s="341"/>
      <c r="BH664" s="341"/>
      <c r="BI664" s="341"/>
      <c r="BJ664" s="341"/>
      <c r="BK664" s="341"/>
      <c r="BL664" s="341"/>
      <c r="BM664" s="341"/>
      <c r="BN664" s="341"/>
      <c r="BO664" s="341"/>
      <c r="BP664" s="341"/>
      <c r="BQ664" s="341"/>
      <c r="BR664" s="341"/>
      <c r="BS664" s="341"/>
      <c r="BT664" s="341"/>
      <c r="BU664" s="341"/>
      <c r="BV664" s="341"/>
      <c r="BW664" s="341"/>
      <c r="BX664" s="341"/>
      <c r="BY664" s="341"/>
      <c r="BZ664" s="341"/>
      <c r="CA664" s="341"/>
      <c r="CB664" s="341"/>
      <c r="CC664" s="341"/>
      <c r="CD664" s="341"/>
      <c r="CE664" s="341"/>
      <c r="CF664" s="341"/>
      <c r="CG664" s="341"/>
      <c r="CH664" s="341"/>
      <c r="CI664" s="341"/>
      <c r="CJ664" s="341"/>
      <c r="CK664" s="341"/>
      <c r="CL664" s="341"/>
      <c r="CM664" s="341"/>
      <c r="CN664" s="341"/>
      <c r="CO664" s="341"/>
      <c r="CP664" s="341"/>
      <c r="CQ664" s="341"/>
      <c r="CR664" s="341"/>
      <c r="CS664" s="341"/>
      <c r="CT664" s="341"/>
      <c r="CU664" s="341"/>
      <c r="CV664" s="341"/>
      <c r="CW664" s="341"/>
      <c r="CX664" s="341"/>
      <c r="CY664" s="341"/>
      <c r="CZ664" s="341"/>
    </row>
    <row r="665" s="345" customFormat="true" ht="25.15" customHeight="true" x14ac:dyDescent="0.2">
      <c r="C665" s="1077"/>
      <c r="D665" s="1078"/>
      <c r="E665" s="612"/>
      <c r="F665" s="612"/>
      <c r="G665" s="612"/>
      <c r="H665" s="1078" t="s">
        <v>207</v>
      </c>
      <c r="I665" s="1078"/>
      <c r="J665" s="721" t="s">
        <v>208</v>
      </c>
      <c r="K665" s="612"/>
      <c r="L665" s="612"/>
      <c r="M665" s="1078"/>
      <c r="N665" s="1078"/>
      <c r="O665" s="612"/>
      <c r="P665" s="612"/>
      <c r="Q665" s="612"/>
      <c r="Z665" s="338"/>
      <c r="AA665" s="338"/>
      <c r="AB665" s="338"/>
      <c r="AC665" s="338"/>
      <c r="AD665" s="338"/>
      <c r="AE665" s="338"/>
      <c r="AF665" s="338"/>
      <c r="AG665" s="338"/>
      <c r="AH665" s="338"/>
      <c r="AI665" s="338"/>
      <c r="AJ665" s="338"/>
      <c r="AK665" s="338"/>
      <c r="AL665" s="338"/>
      <c r="AM665" s="338"/>
      <c r="AN665" s="338"/>
      <c r="AO665" s="338"/>
      <c r="AP665" s="338"/>
      <c r="AQ665" s="338"/>
      <c r="AR665" s="338"/>
      <c r="AS665" s="338"/>
      <c r="AT665" s="338"/>
      <c r="AU665" s="338"/>
      <c r="AV665" s="338"/>
      <c r="AW665" s="338"/>
      <c r="AX665" s="338"/>
      <c r="AY665" s="338"/>
      <c r="AZ665" s="338"/>
      <c r="BA665" s="341"/>
      <c r="BB665" s="420"/>
      <c r="BC665" s="341"/>
      <c r="BD665" s="341"/>
      <c r="BE665" s="341"/>
      <c r="BF665" s="341"/>
      <c r="BG665" s="341"/>
      <c r="BH665" s="341"/>
      <c r="BI665" s="341"/>
      <c r="BJ665" s="341"/>
      <c r="BK665" s="341"/>
      <c r="BL665" s="341"/>
      <c r="BM665" s="341"/>
      <c r="BN665" s="341"/>
      <c r="BO665" s="341"/>
      <c r="BP665" s="341"/>
      <c r="BQ665" s="341"/>
      <c r="BR665" s="341"/>
      <c r="BS665" s="341"/>
      <c r="BT665" s="341"/>
      <c r="BU665" s="341"/>
      <c r="BV665" s="341"/>
      <c r="BW665" s="341"/>
      <c r="BX665" s="341"/>
      <c r="BY665" s="341"/>
      <c r="BZ665" s="341"/>
      <c r="CA665" s="341"/>
      <c r="CB665" s="341"/>
      <c r="CC665" s="341"/>
      <c r="CD665" s="341"/>
      <c r="CE665" s="341"/>
      <c r="CF665" s="341"/>
      <c r="CG665" s="341"/>
      <c r="CH665" s="341"/>
      <c r="CI665" s="341"/>
      <c r="CJ665" s="341"/>
      <c r="CK665" s="341"/>
      <c r="CL665" s="341"/>
      <c r="CM665" s="341"/>
      <c r="CN665" s="341"/>
      <c r="CO665" s="341"/>
      <c r="CP665" s="341"/>
      <c r="CQ665" s="341"/>
      <c r="CR665" s="341"/>
      <c r="CS665" s="341"/>
      <c r="CT665" s="341"/>
      <c r="CU665" s="341"/>
      <c r="CV665" s="341"/>
      <c r="CW665" s="341"/>
      <c r="CX665" s="341"/>
      <c r="CY665" s="341"/>
      <c r="CZ665" s="341"/>
    </row>
    <row r="666" s="345" customFormat="true" ht="25.15" customHeight="true" x14ac:dyDescent="0.2">
      <c r="C666" s="1077"/>
      <c r="D666" s="1078"/>
      <c r="E666" s="612"/>
      <c r="F666" s="612"/>
      <c r="G666" s="612"/>
      <c r="H666" s="1078" t="s">
        <v>208</v>
      </c>
      <c r="I666" s="1078"/>
      <c r="J666" s="722">
        <v>1</v>
      </c>
      <c r="K666" s="612"/>
      <c r="L666" s="612"/>
      <c r="M666" s="1078"/>
      <c r="N666" s="1078"/>
      <c r="O666" s="612"/>
      <c r="P666" s="612"/>
      <c r="Q666" s="612"/>
      <c r="Z666" s="338"/>
      <c r="AA666" s="338"/>
      <c r="AB666" s="338"/>
      <c r="AC666" s="338"/>
      <c r="AD666" s="338"/>
      <c r="AE666" s="338"/>
      <c r="AF666" s="338"/>
      <c r="AG666" s="338"/>
      <c r="AH666" s="338"/>
      <c r="AI666" s="338"/>
      <c r="AJ666" s="338"/>
      <c r="AK666" s="338"/>
      <c r="AL666" s="338"/>
      <c r="AM666" s="338"/>
      <c r="AN666" s="338"/>
      <c r="AO666" s="338"/>
      <c r="AP666" s="338"/>
      <c r="AQ666" s="338"/>
      <c r="AR666" s="338"/>
      <c r="AS666" s="338"/>
      <c r="AT666" s="338"/>
      <c r="AU666" s="338"/>
      <c r="AV666" s="338"/>
      <c r="AW666" s="338"/>
      <c r="AX666" s="338"/>
      <c r="AY666" s="338"/>
      <c r="AZ666" s="338"/>
      <c r="BA666" s="341"/>
      <c r="BB666" s="420"/>
      <c r="BC666" s="341"/>
      <c r="BD666" s="341"/>
      <c r="BE666" s="341"/>
      <c r="BF666" s="341"/>
      <c r="BG666" s="341"/>
      <c r="BH666" s="341"/>
      <c r="BI666" s="341"/>
      <c r="BJ666" s="341"/>
      <c r="BK666" s="341"/>
      <c r="BL666" s="341"/>
      <c r="BM666" s="341"/>
      <c r="BN666" s="341"/>
      <c r="BO666" s="341"/>
      <c r="BP666" s="341"/>
      <c r="BQ666" s="341"/>
      <c r="BR666" s="341"/>
      <c r="BS666" s="341"/>
      <c r="BT666" s="341"/>
      <c r="BU666" s="341"/>
      <c r="BV666" s="341"/>
      <c r="BW666" s="341"/>
      <c r="BX666" s="341"/>
      <c r="BY666" s="341"/>
      <c r="BZ666" s="341"/>
      <c r="CA666" s="341"/>
      <c r="CB666" s="341"/>
      <c r="CC666" s="341"/>
      <c r="CD666" s="341"/>
      <c r="CE666" s="341"/>
      <c r="CF666" s="341"/>
      <c r="CG666" s="341"/>
      <c r="CH666" s="341"/>
      <c r="CI666" s="341"/>
      <c r="CJ666" s="341"/>
      <c r="CK666" s="341"/>
      <c r="CL666" s="341"/>
      <c r="CM666" s="341"/>
      <c r="CN666" s="341"/>
      <c r="CO666" s="341"/>
      <c r="CP666" s="341"/>
      <c r="CQ666" s="341"/>
      <c r="CR666" s="341"/>
      <c r="CS666" s="341"/>
      <c r="CT666" s="341"/>
      <c r="CU666" s="341"/>
      <c r="CV666" s="341"/>
      <c r="CW666" s="341"/>
      <c r="CX666" s="341"/>
      <c r="CY666" s="341"/>
      <c r="CZ666" s="341"/>
    </row>
    <row r="667" s="345" customFormat="true" ht="25.15" customHeight="true" x14ac:dyDescent="0.2">
      <c r="C667" s="1077"/>
      <c r="D667" s="1078"/>
      <c r="E667" s="612"/>
      <c r="F667" s="612"/>
      <c r="G667" s="612"/>
      <c r="H667" s="1078"/>
      <c r="I667" s="1078"/>
      <c r="J667" s="612"/>
      <c r="K667" s="612"/>
      <c r="L667" s="612"/>
      <c r="M667" s="1078"/>
      <c r="N667" s="1078"/>
      <c r="O667" s="612"/>
      <c r="P667" s="612"/>
      <c r="Q667" s="612"/>
      <c r="Z667" s="338"/>
      <c r="AA667" s="338"/>
      <c r="AB667" s="338"/>
      <c r="AC667" s="338"/>
      <c r="AD667" s="338"/>
      <c r="AE667" s="338"/>
      <c r="AF667" s="338"/>
      <c r="AG667" s="338"/>
      <c r="AH667" s="338"/>
      <c r="AI667" s="338"/>
      <c r="AJ667" s="338"/>
      <c r="AK667" s="338"/>
      <c r="AL667" s="338"/>
      <c r="AM667" s="338"/>
      <c r="AN667" s="338"/>
      <c r="AO667" s="338"/>
      <c r="AP667" s="338"/>
      <c r="AQ667" s="338"/>
      <c r="AR667" s="338"/>
      <c r="AS667" s="338"/>
      <c r="AT667" s="338"/>
      <c r="AU667" s="338"/>
      <c r="AV667" s="338"/>
      <c r="AW667" s="338"/>
      <c r="AX667" s="338"/>
      <c r="AY667" s="338"/>
      <c r="AZ667" s="338"/>
      <c r="BA667" s="341"/>
      <c r="BB667" s="420"/>
      <c r="BC667" s="341"/>
      <c r="BD667" s="341"/>
      <c r="BE667" s="341"/>
      <c r="BF667" s="341"/>
      <c r="BG667" s="341"/>
      <c r="BH667" s="341"/>
      <c r="BI667" s="341"/>
      <c r="BJ667" s="341"/>
      <c r="BK667" s="341"/>
      <c r="BL667" s="341"/>
      <c r="BM667" s="341"/>
      <c r="BN667" s="341"/>
      <c r="BO667" s="341"/>
      <c r="BP667" s="341"/>
      <c r="BQ667" s="341"/>
      <c r="BR667" s="341"/>
      <c r="BS667" s="341"/>
      <c r="BT667" s="341"/>
      <c r="BU667" s="341"/>
      <c r="BV667" s="341"/>
      <c r="BW667" s="341"/>
      <c r="BX667" s="341"/>
      <c r="BY667" s="341"/>
      <c r="BZ667" s="341"/>
      <c r="CA667" s="341"/>
      <c r="CB667" s="341"/>
      <c r="CC667" s="341"/>
      <c r="CD667" s="341"/>
      <c r="CE667" s="341"/>
      <c r="CF667" s="341"/>
      <c r="CG667" s="341"/>
      <c r="CH667" s="341"/>
      <c r="CI667" s="341"/>
      <c r="CJ667" s="341"/>
      <c r="CK667" s="341"/>
      <c r="CL667" s="341"/>
      <c r="CM667" s="341"/>
      <c r="CN667" s="341"/>
      <c r="CO667" s="341"/>
      <c r="CP667" s="341"/>
      <c r="CQ667" s="341"/>
      <c r="CR667" s="341"/>
      <c r="CS667" s="341"/>
      <c r="CT667" s="341"/>
      <c r="CU667" s="341"/>
      <c r="CV667" s="341"/>
      <c r="CW667" s="341"/>
      <c r="CX667" s="341"/>
      <c r="CY667" s="341"/>
      <c r="CZ667" s="341"/>
    </row>
    <row r="668" s="345" customFormat="true" ht="25.15" customHeight="true" x14ac:dyDescent="0.2">
      <c r="C668" s="1077"/>
      <c r="D668" s="1078"/>
      <c r="E668" s="609"/>
      <c r="F668" s="609"/>
      <c r="G668" s="609"/>
      <c r="H668" s="1077"/>
      <c r="I668" s="1078"/>
      <c r="J668" s="609"/>
      <c r="K668" s="609"/>
      <c r="L668" s="609"/>
      <c r="M668" s="1077"/>
      <c r="N668" s="1078"/>
      <c r="O668" s="609"/>
      <c r="P668" s="609"/>
      <c r="Q668" s="609"/>
      <c r="Z668" s="338"/>
      <c r="AA668" s="338"/>
      <c r="AB668" s="338"/>
      <c r="AC668" s="338"/>
      <c r="AD668" s="338"/>
      <c r="AE668" s="338"/>
      <c r="AF668" s="338"/>
      <c r="AG668" s="338"/>
      <c r="AH668" s="338"/>
      <c r="AI668" s="338"/>
      <c r="AJ668" s="338"/>
      <c r="AK668" s="338"/>
      <c r="AL668" s="338"/>
      <c r="AM668" s="338"/>
      <c r="AN668" s="338"/>
      <c r="AO668" s="338"/>
      <c r="AP668" s="338"/>
      <c r="AQ668" s="338"/>
      <c r="AR668" s="338"/>
      <c r="AS668" s="338"/>
      <c r="AT668" s="338"/>
      <c r="AU668" s="338"/>
      <c r="AV668" s="338"/>
      <c r="AW668" s="338"/>
      <c r="AX668" s="338"/>
      <c r="AY668" s="338"/>
      <c r="AZ668" s="338"/>
      <c r="BA668" s="341"/>
      <c r="BB668" s="420"/>
      <c r="BC668" s="341"/>
      <c r="BD668" s="341"/>
      <c r="BE668" s="341"/>
      <c r="BF668" s="341"/>
      <c r="BG668" s="341"/>
      <c r="BH668" s="341"/>
      <c r="BI668" s="341"/>
      <c r="BJ668" s="341"/>
      <c r="BK668" s="341"/>
      <c r="BL668" s="341"/>
      <c r="BM668" s="341"/>
      <c r="BN668" s="341"/>
      <c r="BO668" s="341"/>
      <c r="BP668" s="341"/>
      <c r="BQ668" s="341"/>
      <c r="BR668" s="341"/>
      <c r="BS668" s="341"/>
      <c r="BT668" s="341"/>
      <c r="BU668" s="341"/>
      <c r="BV668" s="341"/>
      <c r="BW668" s="341"/>
      <c r="BX668" s="341"/>
      <c r="BY668" s="341"/>
      <c r="BZ668" s="341"/>
      <c r="CA668" s="341"/>
      <c r="CB668" s="341"/>
      <c r="CC668" s="341"/>
      <c r="CD668" s="341"/>
      <c r="CE668" s="341"/>
      <c r="CF668" s="341"/>
      <c r="CG668" s="341"/>
      <c r="CH668" s="341"/>
      <c r="CI668" s="341"/>
      <c r="CJ668" s="341"/>
      <c r="CK668" s="341"/>
      <c r="CL668" s="341"/>
      <c r="CM668" s="341"/>
      <c r="CN668" s="341"/>
      <c r="CO668" s="341"/>
      <c r="CP668" s="341"/>
      <c r="CQ668" s="341"/>
      <c r="CR668" s="341"/>
      <c r="CS668" s="341"/>
      <c r="CT668" s="341"/>
      <c r="CU668" s="341"/>
      <c r="CV668" s="341"/>
      <c r="CW668" s="341"/>
      <c r="CX668" s="341"/>
      <c r="CY668" s="341"/>
      <c r="CZ668" s="341"/>
    </row>
    <row r="669" s="345" customFormat="true" ht="25.15" customHeight="true" x14ac:dyDescent="0.2">
      <c r="C669" s="1077"/>
      <c r="D669" s="1078"/>
      <c r="E669" s="609"/>
      <c r="F669" s="609"/>
      <c r="G669" s="609"/>
      <c r="H669" s="1077"/>
      <c r="I669" s="1078"/>
      <c r="J669" s="609"/>
      <c r="K669" s="609"/>
      <c r="L669" s="609"/>
      <c r="M669" s="1077"/>
      <c r="N669" s="1078"/>
      <c r="O669" s="609"/>
      <c r="P669" s="609"/>
      <c r="Q669" s="609"/>
      <c r="Z669" s="338"/>
      <c r="AA669" s="338"/>
      <c r="AB669" s="338"/>
      <c r="AC669" s="338"/>
      <c r="AD669" s="338"/>
      <c r="AE669" s="338"/>
      <c r="AF669" s="338"/>
      <c r="AG669" s="338"/>
      <c r="AH669" s="338"/>
      <c r="AI669" s="338"/>
      <c r="AJ669" s="338"/>
      <c r="AK669" s="338"/>
      <c r="AL669" s="338"/>
      <c r="AM669" s="338"/>
      <c r="AN669" s="338"/>
      <c r="AO669" s="338"/>
      <c r="AP669" s="338"/>
      <c r="AQ669" s="338"/>
      <c r="AR669" s="338"/>
      <c r="AS669" s="338"/>
      <c r="AT669" s="338"/>
      <c r="AU669" s="338"/>
      <c r="AV669" s="338"/>
      <c r="AW669" s="338"/>
      <c r="AX669" s="338"/>
      <c r="AY669" s="338"/>
      <c r="AZ669" s="338"/>
      <c r="BA669" s="341"/>
      <c r="BB669" s="420"/>
      <c r="BC669" s="341"/>
      <c r="BD669" s="341"/>
      <c r="BE669" s="341"/>
      <c r="BF669" s="341"/>
      <c r="BG669" s="341"/>
      <c r="BH669" s="341"/>
      <c r="BI669" s="341"/>
      <c r="BJ669" s="341"/>
      <c r="BK669" s="341"/>
      <c r="BL669" s="341"/>
      <c r="BM669" s="341"/>
      <c r="BN669" s="341"/>
      <c r="BO669" s="341"/>
      <c r="BP669" s="341"/>
      <c r="BQ669" s="341"/>
      <c r="BR669" s="341"/>
      <c r="BS669" s="341"/>
      <c r="BT669" s="341"/>
      <c r="BU669" s="341"/>
      <c r="BV669" s="341"/>
      <c r="BW669" s="341"/>
      <c r="BX669" s="341"/>
      <c r="BY669" s="341"/>
      <c r="BZ669" s="341"/>
      <c r="CA669" s="341"/>
      <c r="CB669" s="341"/>
      <c r="CC669" s="341"/>
      <c r="CD669" s="341"/>
      <c r="CE669" s="341"/>
      <c r="CF669" s="341"/>
      <c r="CG669" s="341"/>
      <c r="CH669" s="341"/>
      <c r="CI669" s="341"/>
      <c r="CJ669" s="341"/>
      <c r="CK669" s="341"/>
      <c r="CL669" s="341"/>
      <c r="CM669" s="341"/>
      <c r="CN669" s="341"/>
      <c r="CO669" s="341"/>
      <c r="CP669" s="341"/>
      <c r="CQ669" s="341"/>
      <c r="CR669" s="341"/>
      <c r="CS669" s="341"/>
      <c r="CT669" s="341"/>
      <c r="CU669" s="341"/>
      <c r="CV669" s="341"/>
      <c r="CW669" s="341"/>
      <c r="CX669" s="341"/>
      <c r="CY669" s="341"/>
      <c r="CZ669" s="341"/>
    </row>
    <row r="670" s="345" customFormat="true" ht="25.15" customHeight="true" x14ac:dyDescent="0.2">
      <c r="C670" s="1077"/>
      <c r="D670" s="1078"/>
      <c r="E670" s="609"/>
      <c r="F670" s="609"/>
      <c r="G670" s="609"/>
      <c r="H670" s="1077"/>
      <c r="I670" s="1078"/>
      <c r="J670" s="609"/>
      <c r="K670" s="609"/>
      <c r="L670" s="609"/>
      <c r="M670" s="1077"/>
      <c r="N670" s="1078"/>
      <c r="O670" s="609"/>
      <c r="P670" s="609"/>
      <c r="Q670" s="609"/>
      <c r="Z670" s="338"/>
      <c r="AA670" s="338"/>
      <c r="AB670" s="338"/>
      <c r="AC670" s="338"/>
      <c r="AD670" s="338"/>
      <c r="AE670" s="338"/>
      <c r="AF670" s="338"/>
      <c r="AG670" s="338"/>
      <c r="AH670" s="338"/>
      <c r="AI670" s="338"/>
      <c r="AJ670" s="338"/>
      <c r="AK670" s="338"/>
      <c r="AL670" s="338"/>
      <c r="AM670" s="338"/>
      <c r="AN670" s="338"/>
      <c r="AO670" s="338"/>
      <c r="AP670" s="338"/>
      <c r="AQ670" s="338"/>
      <c r="AR670" s="338"/>
      <c r="AS670" s="338"/>
      <c r="AT670" s="338"/>
      <c r="AU670" s="338"/>
      <c r="AV670" s="338"/>
      <c r="AW670" s="338"/>
      <c r="AX670" s="338"/>
      <c r="AY670" s="338"/>
      <c r="AZ670" s="338"/>
      <c r="BA670" s="341"/>
      <c r="BB670" s="420"/>
      <c r="BC670" s="341"/>
      <c r="BD670" s="341"/>
      <c r="BE670" s="341"/>
      <c r="BF670" s="341"/>
      <c r="BG670" s="341"/>
      <c r="BH670" s="341"/>
      <c r="BI670" s="341"/>
      <c r="BJ670" s="341"/>
      <c r="BK670" s="341"/>
      <c r="BL670" s="341"/>
      <c r="BM670" s="341"/>
      <c r="BN670" s="341"/>
      <c r="BO670" s="341"/>
      <c r="BP670" s="341"/>
      <c r="BQ670" s="341"/>
      <c r="BR670" s="341"/>
      <c r="BS670" s="341"/>
      <c r="BT670" s="341"/>
      <c r="BU670" s="341"/>
      <c r="BV670" s="341"/>
      <c r="BW670" s="341"/>
      <c r="BX670" s="341"/>
      <c r="BY670" s="341"/>
      <c r="BZ670" s="341"/>
      <c r="CA670" s="341"/>
      <c r="CB670" s="341"/>
      <c r="CC670" s="341"/>
      <c r="CD670" s="341"/>
      <c r="CE670" s="341"/>
      <c r="CF670" s="341"/>
      <c r="CG670" s="341"/>
      <c r="CH670" s="341"/>
      <c r="CI670" s="341"/>
      <c r="CJ670" s="341"/>
      <c r="CK670" s="341"/>
      <c r="CL670" s="341"/>
      <c r="CM670" s="341"/>
      <c r="CN670" s="341"/>
      <c r="CO670" s="341"/>
      <c r="CP670" s="341"/>
      <c r="CQ670" s="341"/>
      <c r="CR670" s="341"/>
      <c r="CS670" s="341"/>
      <c r="CT670" s="341"/>
      <c r="CU670" s="341"/>
      <c r="CV670" s="341"/>
      <c r="CW670" s="341"/>
      <c r="CX670" s="341"/>
      <c r="CY670" s="341"/>
      <c r="CZ670" s="341"/>
    </row>
    <row r="671" s="345" customFormat="true" ht="25.15" customHeight="true" x14ac:dyDescent="0.2">
      <c r="C671" s="1077"/>
      <c r="D671" s="1078"/>
      <c r="E671" s="609"/>
      <c r="F671" s="609"/>
      <c r="G671" s="609"/>
      <c r="H671" s="1077"/>
      <c r="I671" s="1078"/>
      <c r="J671" s="609"/>
      <c r="K671" s="609"/>
      <c r="L671" s="609"/>
      <c r="M671" s="1077"/>
      <c r="N671" s="1078"/>
      <c r="O671" s="609"/>
      <c r="P671" s="609"/>
      <c r="Q671" s="609"/>
      <c r="Z671" s="338"/>
      <c r="AA671" s="338"/>
      <c r="AB671" s="338"/>
      <c r="AC671" s="338"/>
      <c r="AD671" s="338"/>
      <c r="AE671" s="338"/>
      <c r="AF671" s="338"/>
      <c r="AG671" s="338"/>
      <c r="AH671" s="338"/>
      <c r="AI671" s="338"/>
      <c r="AJ671" s="338"/>
      <c r="AK671" s="338"/>
      <c r="AL671" s="338"/>
      <c r="AM671" s="338"/>
      <c r="AN671" s="338"/>
      <c r="AO671" s="338"/>
      <c r="AP671" s="338"/>
      <c r="AQ671" s="338"/>
      <c r="AR671" s="338"/>
      <c r="AS671" s="338"/>
      <c r="AT671" s="338"/>
      <c r="AU671" s="338"/>
      <c r="AV671" s="338"/>
      <c r="AW671" s="338"/>
      <c r="AX671" s="338"/>
      <c r="AY671" s="338"/>
      <c r="AZ671" s="338"/>
      <c r="BA671" s="341"/>
      <c r="BB671" s="420"/>
      <c r="BC671" s="341"/>
      <c r="BD671" s="341"/>
      <c r="BE671" s="341"/>
      <c r="BF671" s="341"/>
      <c r="BG671" s="341"/>
      <c r="BH671" s="341"/>
      <c r="BI671" s="341"/>
      <c r="BJ671" s="341"/>
      <c r="BK671" s="341"/>
      <c r="BL671" s="341"/>
      <c r="BM671" s="341"/>
      <c r="BN671" s="341"/>
      <c r="BO671" s="341"/>
      <c r="BP671" s="341"/>
      <c r="BQ671" s="341"/>
      <c r="BR671" s="341"/>
      <c r="BS671" s="341"/>
      <c r="BT671" s="341"/>
      <c r="BU671" s="341"/>
      <c r="BV671" s="341"/>
      <c r="BW671" s="341"/>
      <c r="BX671" s="341"/>
      <c r="BY671" s="341"/>
      <c r="BZ671" s="341"/>
      <c r="CA671" s="341"/>
      <c r="CB671" s="341"/>
      <c r="CC671" s="341"/>
      <c r="CD671" s="341"/>
      <c r="CE671" s="341"/>
      <c r="CF671" s="341"/>
      <c r="CG671" s="341"/>
      <c r="CH671" s="341"/>
      <c r="CI671" s="341"/>
      <c r="CJ671" s="341"/>
      <c r="CK671" s="341"/>
      <c r="CL671" s="341"/>
      <c r="CM671" s="341"/>
      <c r="CN671" s="341"/>
      <c r="CO671" s="341"/>
      <c r="CP671" s="341"/>
      <c r="CQ671" s="341"/>
      <c r="CR671" s="341"/>
      <c r="CS671" s="341"/>
      <c r="CT671" s="341"/>
      <c r="CU671" s="341"/>
      <c r="CV671" s="341"/>
      <c r="CW671" s="341"/>
      <c r="CX671" s="341"/>
      <c r="CY671" s="341"/>
      <c r="CZ671" s="341"/>
    </row>
    <row r="672" s="345" customFormat="true" ht="25.15" customHeight="true" x14ac:dyDescent="0.2">
      <c r="C672" s="1077"/>
      <c r="D672" s="1078"/>
      <c r="E672" s="609"/>
      <c r="F672" s="609"/>
      <c r="G672" s="609"/>
      <c r="H672" s="1077"/>
      <c r="I672" s="1078"/>
      <c r="J672" s="609"/>
      <c r="K672" s="609"/>
      <c r="L672" s="609"/>
      <c r="M672" s="1077"/>
      <c r="N672" s="1078"/>
      <c r="O672" s="609"/>
      <c r="P672" s="609"/>
      <c r="Q672" s="609"/>
      <c r="Z672" s="338"/>
      <c r="AA672" s="338"/>
      <c r="AB672" s="338"/>
      <c r="AC672" s="338"/>
      <c r="AD672" s="338"/>
      <c r="AE672" s="338"/>
      <c r="AF672" s="338"/>
      <c r="AG672" s="338"/>
      <c r="AH672" s="338"/>
      <c r="AI672" s="338"/>
      <c r="AJ672" s="338"/>
      <c r="AK672" s="338"/>
      <c r="AL672" s="338"/>
      <c r="AM672" s="338"/>
      <c r="AN672" s="338"/>
      <c r="AO672" s="338"/>
      <c r="AP672" s="338"/>
      <c r="AQ672" s="338"/>
      <c r="AR672" s="338"/>
      <c r="AS672" s="338"/>
      <c r="AT672" s="338"/>
      <c r="AU672" s="338"/>
      <c r="AV672" s="338"/>
      <c r="AW672" s="338"/>
      <c r="AX672" s="338"/>
      <c r="AY672" s="338"/>
      <c r="AZ672" s="338"/>
      <c r="BA672" s="341"/>
      <c r="BB672" s="420"/>
      <c r="BC672" s="341"/>
      <c r="BD672" s="341"/>
      <c r="BE672" s="341"/>
      <c r="BF672" s="341"/>
      <c r="BG672" s="341"/>
      <c r="BH672" s="341"/>
      <c r="BI672" s="341"/>
      <c r="BJ672" s="341"/>
      <c r="BK672" s="341"/>
      <c r="BL672" s="341"/>
      <c r="BM672" s="341"/>
      <c r="BN672" s="341"/>
      <c r="BO672" s="341"/>
      <c r="BP672" s="341"/>
      <c r="BQ672" s="341"/>
      <c r="BR672" s="341"/>
      <c r="BS672" s="341"/>
      <c r="BT672" s="341"/>
      <c r="BU672" s="341"/>
      <c r="BV672" s="341"/>
      <c r="BW672" s="341"/>
      <c r="BX672" s="341"/>
      <c r="BY672" s="341"/>
      <c r="BZ672" s="341"/>
      <c r="CA672" s="341"/>
      <c r="CB672" s="341"/>
      <c r="CC672" s="341"/>
      <c r="CD672" s="341"/>
      <c r="CE672" s="341"/>
      <c r="CF672" s="341"/>
      <c r="CG672" s="341"/>
      <c r="CH672" s="341"/>
      <c r="CI672" s="341"/>
      <c r="CJ672" s="341"/>
      <c r="CK672" s="341"/>
      <c r="CL672" s="341"/>
      <c r="CM672" s="341"/>
      <c r="CN672" s="341"/>
      <c r="CO672" s="341"/>
      <c r="CP672" s="341"/>
      <c r="CQ672" s="341"/>
      <c r="CR672" s="341"/>
      <c r="CS672" s="341"/>
      <c r="CT672" s="341"/>
      <c r="CU672" s="341"/>
      <c r="CV672" s="341"/>
      <c r="CW672" s="341"/>
      <c r="CX672" s="341"/>
      <c r="CY672" s="341"/>
      <c r="CZ672" s="341"/>
    </row>
    <row r="673" s="345" customFormat="true" ht="25.15" customHeight="true" x14ac:dyDescent="0.2">
      <c r="C673" s="1077"/>
      <c r="D673" s="1078"/>
      <c r="E673" s="609"/>
      <c r="F673" s="609"/>
      <c r="G673" s="609"/>
      <c r="H673" s="1077"/>
      <c r="I673" s="1078"/>
      <c r="J673" s="609"/>
      <c r="K673" s="609"/>
      <c r="L673" s="609"/>
      <c r="M673" s="1077"/>
      <c r="N673" s="1078"/>
      <c r="O673" s="609"/>
      <c r="P673" s="609"/>
      <c r="Q673" s="609"/>
      <c r="Z673" s="338"/>
      <c r="AA673" s="338"/>
      <c r="AB673" s="338"/>
      <c r="AC673" s="338"/>
      <c r="AD673" s="338"/>
      <c r="AE673" s="338"/>
      <c r="AF673" s="338"/>
      <c r="AG673" s="338"/>
      <c r="AH673" s="338"/>
      <c r="AI673" s="338"/>
      <c r="AJ673" s="338"/>
      <c r="AK673" s="338"/>
      <c r="AL673" s="338"/>
      <c r="AM673" s="338"/>
      <c r="AN673" s="338"/>
      <c r="AO673" s="338"/>
      <c r="AP673" s="338"/>
      <c r="AQ673" s="338"/>
      <c r="AR673" s="338"/>
      <c r="AS673" s="338"/>
      <c r="AT673" s="338"/>
      <c r="AU673" s="338"/>
      <c r="AV673" s="338"/>
      <c r="AW673" s="338"/>
      <c r="AX673" s="338"/>
      <c r="AY673" s="338"/>
      <c r="AZ673" s="338"/>
      <c r="BA673" s="341"/>
      <c r="BB673" s="420"/>
      <c r="BC673" s="341"/>
      <c r="BD673" s="341"/>
      <c r="BE673" s="341"/>
      <c r="BF673" s="341"/>
      <c r="BG673" s="341"/>
      <c r="BH673" s="341"/>
      <c r="BI673" s="341"/>
      <c r="BJ673" s="341"/>
      <c r="BK673" s="341"/>
      <c r="BL673" s="341"/>
      <c r="BM673" s="341"/>
      <c r="BN673" s="341"/>
      <c r="BO673" s="341"/>
      <c r="BP673" s="341"/>
      <c r="BQ673" s="341"/>
      <c r="BR673" s="341"/>
      <c r="BS673" s="341"/>
      <c r="BT673" s="341"/>
      <c r="BU673" s="341"/>
      <c r="BV673" s="341"/>
      <c r="BW673" s="341"/>
      <c r="BX673" s="341"/>
      <c r="BY673" s="341"/>
      <c r="BZ673" s="341"/>
      <c r="CA673" s="341"/>
      <c r="CB673" s="341"/>
      <c r="CC673" s="341"/>
      <c r="CD673" s="341"/>
      <c r="CE673" s="341"/>
      <c r="CF673" s="341"/>
      <c r="CG673" s="341"/>
      <c r="CH673" s="341"/>
      <c r="CI673" s="341"/>
      <c r="CJ673" s="341"/>
      <c r="CK673" s="341"/>
      <c r="CL673" s="341"/>
      <c r="CM673" s="341"/>
      <c r="CN673" s="341"/>
      <c r="CO673" s="341"/>
      <c r="CP673" s="341"/>
      <c r="CQ673" s="341"/>
      <c r="CR673" s="341"/>
      <c r="CS673" s="341"/>
      <c r="CT673" s="341"/>
      <c r="CU673" s="341"/>
      <c r="CV673" s="341"/>
      <c r="CW673" s="341"/>
      <c r="CX673" s="341"/>
      <c r="CY673" s="341"/>
      <c r="CZ673" s="341"/>
    </row>
    <row r="674" s="345" customFormat="true" ht="25.15" customHeight="true" x14ac:dyDescent="0.2">
      <c r="C674" s="1077"/>
      <c r="D674" s="1078"/>
      <c r="E674" s="609"/>
      <c r="F674" s="609"/>
      <c r="G674" s="609"/>
      <c r="H674" s="1077"/>
      <c r="I674" s="1078"/>
      <c r="J674" s="609"/>
      <c r="K674" s="609"/>
      <c r="L674" s="609"/>
      <c r="M674" s="1077"/>
      <c r="N674" s="1078"/>
      <c r="O674" s="609"/>
      <c r="P674" s="609"/>
      <c r="Q674" s="609"/>
      <c r="Z674" s="338"/>
      <c r="AA674" s="338"/>
      <c r="AB674" s="338"/>
      <c r="AC674" s="338"/>
      <c r="AD674" s="338"/>
      <c r="AE674" s="338"/>
      <c r="AF674" s="338"/>
      <c r="AG674" s="338"/>
      <c r="AH674" s="338"/>
      <c r="AI674" s="338"/>
      <c r="AJ674" s="338"/>
      <c r="AK674" s="338"/>
      <c r="AL674" s="338"/>
      <c r="AM674" s="338"/>
      <c r="AN674" s="338"/>
      <c r="AO674" s="338"/>
      <c r="AP674" s="338"/>
      <c r="AQ674" s="338"/>
      <c r="AR674" s="338"/>
      <c r="AS674" s="338"/>
      <c r="AT674" s="338"/>
      <c r="AU674" s="338"/>
      <c r="AV674" s="338"/>
      <c r="AW674" s="338"/>
      <c r="AX674" s="338"/>
      <c r="AY674" s="338"/>
      <c r="AZ674" s="338"/>
      <c r="BA674" s="341"/>
      <c r="BB674" s="420"/>
      <c r="BC674" s="341"/>
      <c r="BD674" s="341"/>
      <c r="BE674" s="341"/>
      <c r="BF674" s="341"/>
      <c r="BG674" s="341"/>
      <c r="BH674" s="341"/>
      <c r="BI674" s="341"/>
      <c r="BJ674" s="341"/>
      <c r="BK674" s="341"/>
      <c r="BL674" s="341"/>
      <c r="BM674" s="341"/>
      <c r="BN674" s="341"/>
      <c r="BO674" s="341"/>
      <c r="BP674" s="341"/>
      <c r="BQ674" s="341"/>
      <c r="BR674" s="341"/>
      <c r="BS674" s="341"/>
      <c r="BT674" s="341"/>
      <c r="BU674" s="341"/>
      <c r="BV674" s="341"/>
      <c r="BW674" s="341"/>
      <c r="BX674" s="341"/>
      <c r="BY674" s="341"/>
      <c r="BZ674" s="341"/>
      <c r="CA674" s="341"/>
      <c r="CB674" s="341"/>
      <c r="CC674" s="341"/>
      <c r="CD674" s="341"/>
      <c r="CE674" s="341"/>
      <c r="CF674" s="341"/>
      <c r="CG674" s="341"/>
      <c r="CH674" s="341"/>
      <c r="CI674" s="341"/>
      <c r="CJ674" s="341"/>
      <c r="CK674" s="341"/>
      <c r="CL674" s="341"/>
      <c r="CM674" s="341"/>
      <c r="CN674" s="341"/>
      <c r="CO674" s="341"/>
      <c r="CP674" s="341"/>
      <c r="CQ674" s="341"/>
      <c r="CR674" s="341"/>
      <c r="CS674" s="341"/>
      <c r="CT674" s="341"/>
      <c r="CU674" s="341"/>
      <c r="CV674" s="341"/>
      <c r="CW674" s="341"/>
      <c r="CX674" s="341"/>
      <c r="CY674" s="341"/>
      <c r="CZ674" s="341"/>
    </row>
    <row r="675" s="345" customFormat="true" ht="25.15" customHeight="true" x14ac:dyDescent="0.2">
      <c r="C675" s="1077"/>
      <c r="D675" s="1078"/>
      <c r="E675" s="609"/>
      <c r="F675" s="609"/>
      <c r="G675" s="609"/>
      <c r="H675" s="1077"/>
      <c r="I675" s="1078"/>
      <c r="J675" s="609"/>
      <c r="K675" s="609"/>
      <c r="L675" s="609"/>
      <c r="M675" s="1077"/>
      <c r="N675" s="1078"/>
      <c r="O675" s="609"/>
      <c r="P675" s="609"/>
      <c r="Q675" s="609"/>
      <c r="Z675" s="338"/>
      <c r="AA675" s="338"/>
      <c r="AB675" s="338"/>
      <c r="AC675" s="338"/>
      <c r="AD675" s="338"/>
      <c r="AE675" s="338"/>
      <c r="AF675" s="338"/>
      <c r="AG675" s="338"/>
      <c r="AH675" s="338"/>
      <c r="AI675" s="338"/>
      <c r="AJ675" s="338"/>
      <c r="AK675" s="338"/>
      <c r="AL675" s="338"/>
      <c r="AM675" s="338"/>
      <c r="AN675" s="338"/>
      <c r="AO675" s="338"/>
      <c r="AP675" s="338"/>
      <c r="AQ675" s="338"/>
      <c r="AR675" s="338"/>
      <c r="AS675" s="338"/>
      <c r="AT675" s="338"/>
      <c r="AU675" s="338"/>
      <c r="AV675" s="338"/>
      <c r="AW675" s="338"/>
      <c r="AX675" s="338"/>
      <c r="AY675" s="338"/>
      <c r="AZ675" s="338"/>
      <c r="BA675" s="341"/>
      <c r="BB675" s="420"/>
      <c r="BC675" s="341"/>
      <c r="BD675" s="341"/>
      <c r="BE675" s="341"/>
      <c r="BF675" s="341"/>
      <c r="BG675" s="341"/>
      <c r="BH675" s="341"/>
      <c r="BI675" s="341"/>
      <c r="BJ675" s="341"/>
      <c r="BK675" s="341"/>
      <c r="BL675" s="341"/>
      <c r="BM675" s="341"/>
      <c r="BN675" s="341"/>
      <c r="BO675" s="341"/>
      <c r="BP675" s="341"/>
      <c r="BQ675" s="341"/>
      <c r="BR675" s="341"/>
      <c r="BS675" s="341"/>
      <c r="BT675" s="341"/>
      <c r="BU675" s="341"/>
      <c r="BV675" s="341"/>
      <c r="BW675" s="341"/>
      <c r="BX675" s="341"/>
      <c r="BY675" s="341"/>
      <c r="BZ675" s="341"/>
      <c r="CA675" s="341"/>
      <c r="CB675" s="341"/>
      <c r="CC675" s="341"/>
      <c r="CD675" s="341"/>
      <c r="CE675" s="341"/>
      <c r="CF675" s="341"/>
      <c r="CG675" s="341"/>
      <c r="CH675" s="341"/>
      <c r="CI675" s="341"/>
      <c r="CJ675" s="341"/>
      <c r="CK675" s="341"/>
      <c r="CL675" s="341"/>
      <c r="CM675" s="341"/>
      <c r="CN675" s="341"/>
      <c r="CO675" s="341"/>
      <c r="CP675" s="341"/>
      <c r="CQ675" s="341"/>
      <c r="CR675" s="341"/>
      <c r="CS675" s="341"/>
      <c r="CT675" s="341"/>
      <c r="CU675" s="341"/>
      <c r="CV675" s="341"/>
      <c r="CW675" s="341"/>
      <c r="CX675" s="341"/>
      <c r="CY675" s="341"/>
      <c r="CZ675" s="341"/>
    </row>
    <row r="676" s="345" customFormat="true" ht="25.15" customHeight="true" x14ac:dyDescent="0.2">
      <c r="C676" s="1077"/>
      <c r="D676" s="1078"/>
      <c r="E676" s="609"/>
      <c r="F676" s="609"/>
      <c r="G676" s="609"/>
      <c r="H676" s="1077"/>
      <c r="I676" s="1078"/>
      <c r="J676" s="609"/>
      <c r="K676" s="609"/>
      <c r="L676" s="609"/>
      <c r="M676" s="1077"/>
      <c r="N676" s="1078"/>
      <c r="O676" s="609"/>
      <c r="P676" s="609"/>
      <c r="Q676" s="609"/>
      <c r="Z676" s="338"/>
      <c r="AA676" s="338"/>
      <c r="AB676" s="338"/>
      <c r="AC676" s="338"/>
      <c r="AD676" s="338"/>
      <c r="AE676" s="338"/>
      <c r="AF676" s="338"/>
      <c r="AG676" s="338"/>
      <c r="AH676" s="338"/>
      <c r="AI676" s="338"/>
      <c r="AJ676" s="338"/>
      <c r="AK676" s="338"/>
      <c r="AL676" s="338"/>
      <c r="AM676" s="338"/>
      <c r="AN676" s="338"/>
      <c r="AO676" s="338"/>
      <c r="AP676" s="338"/>
      <c r="AQ676" s="338"/>
      <c r="AR676" s="338"/>
      <c r="AS676" s="338"/>
      <c r="AT676" s="338"/>
      <c r="AU676" s="338"/>
      <c r="AV676" s="338"/>
      <c r="AW676" s="338"/>
      <c r="AX676" s="338"/>
      <c r="AY676" s="338"/>
      <c r="AZ676" s="338"/>
      <c r="BA676" s="341"/>
      <c r="BB676" s="420"/>
      <c r="BC676" s="341"/>
      <c r="BD676" s="341"/>
      <c r="BE676" s="341"/>
      <c r="BF676" s="341"/>
      <c r="BG676" s="341"/>
      <c r="BH676" s="341"/>
      <c r="BI676" s="341"/>
      <c r="BJ676" s="341"/>
      <c r="BK676" s="341"/>
      <c r="BL676" s="341"/>
      <c r="BM676" s="341"/>
      <c r="BN676" s="341"/>
      <c r="BO676" s="341"/>
      <c r="BP676" s="341"/>
      <c r="BQ676" s="341"/>
      <c r="BR676" s="341"/>
      <c r="BS676" s="341"/>
      <c r="BT676" s="341"/>
      <c r="BU676" s="341"/>
      <c r="BV676" s="341"/>
      <c r="BW676" s="341"/>
      <c r="BX676" s="341"/>
      <c r="BY676" s="341"/>
      <c r="BZ676" s="341"/>
      <c r="CA676" s="341"/>
      <c r="CB676" s="341"/>
      <c r="CC676" s="341"/>
      <c r="CD676" s="341"/>
      <c r="CE676" s="341"/>
      <c r="CF676" s="341"/>
      <c r="CG676" s="341"/>
      <c r="CH676" s="341"/>
      <c r="CI676" s="341"/>
      <c r="CJ676" s="341"/>
      <c r="CK676" s="341"/>
      <c r="CL676" s="341"/>
      <c r="CM676" s="341"/>
      <c r="CN676" s="341"/>
      <c r="CO676" s="341"/>
      <c r="CP676" s="341"/>
      <c r="CQ676" s="341"/>
      <c r="CR676" s="341"/>
      <c r="CS676" s="341"/>
      <c r="CT676" s="341"/>
      <c r="CU676" s="341"/>
      <c r="CV676" s="341"/>
      <c r="CW676" s="341"/>
      <c r="CX676" s="341"/>
      <c r="CY676" s="341"/>
      <c r="CZ676" s="341"/>
    </row>
    <row r="677" s="345" customFormat="true" ht="25.15" customHeight="true" x14ac:dyDescent="0.2">
      <c r="C677" s="1077"/>
      <c r="D677" s="1078"/>
      <c r="E677" s="609"/>
      <c r="F677" s="609"/>
      <c r="G677" s="609"/>
      <c r="H677" s="1077"/>
      <c r="I677" s="1078"/>
      <c r="J677" s="609"/>
      <c r="K677" s="609"/>
      <c r="L677" s="609"/>
      <c r="M677" s="1077"/>
      <c r="N677" s="1078"/>
      <c r="O677" s="609"/>
      <c r="P677" s="609"/>
      <c r="Q677" s="609"/>
      <c r="Z677" s="338"/>
      <c r="AA677" s="338"/>
      <c r="AB677" s="338"/>
      <c r="AC677" s="338"/>
      <c r="AD677" s="338"/>
      <c r="AE677" s="338"/>
      <c r="AF677" s="338"/>
      <c r="AG677" s="338"/>
      <c r="AH677" s="338"/>
      <c r="AI677" s="338"/>
      <c r="AJ677" s="338"/>
      <c r="AK677" s="338"/>
      <c r="AL677" s="338"/>
      <c r="AM677" s="338"/>
      <c r="AN677" s="338"/>
      <c r="AO677" s="338"/>
      <c r="AP677" s="338"/>
      <c r="AQ677" s="338"/>
      <c r="AR677" s="338"/>
      <c r="AS677" s="338"/>
      <c r="AT677" s="338"/>
      <c r="AU677" s="338"/>
      <c r="AV677" s="338"/>
      <c r="AW677" s="338"/>
      <c r="AX677" s="338"/>
      <c r="AY677" s="338"/>
      <c r="AZ677" s="338"/>
      <c r="BA677" s="341"/>
      <c r="BB677" s="420"/>
      <c r="BC677" s="341"/>
      <c r="BD677" s="341"/>
      <c r="BE677" s="341"/>
      <c r="BF677" s="341"/>
      <c r="BG677" s="341"/>
      <c r="BH677" s="341"/>
      <c r="BI677" s="341"/>
      <c r="BJ677" s="341"/>
      <c r="BK677" s="341"/>
      <c r="BL677" s="341"/>
      <c r="BM677" s="341"/>
      <c r="BN677" s="341"/>
      <c r="BO677" s="341"/>
      <c r="BP677" s="341"/>
      <c r="BQ677" s="341"/>
      <c r="BR677" s="341"/>
      <c r="BS677" s="341"/>
      <c r="BT677" s="341"/>
      <c r="BU677" s="341"/>
      <c r="BV677" s="341"/>
      <c r="BW677" s="341"/>
      <c r="BX677" s="341"/>
      <c r="BY677" s="341"/>
      <c r="BZ677" s="341"/>
      <c r="CA677" s="341"/>
      <c r="CB677" s="341"/>
      <c r="CC677" s="341"/>
      <c r="CD677" s="341"/>
      <c r="CE677" s="341"/>
      <c r="CF677" s="341"/>
      <c r="CG677" s="341"/>
      <c r="CH677" s="341"/>
      <c r="CI677" s="341"/>
      <c r="CJ677" s="341"/>
      <c r="CK677" s="341"/>
      <c r="CL677" s="341"/>
      <c r="CM677" s="341"/>
      <c r="CN677" s="341"/>
      <c r="CO677" s="341"/>
      <c r="CP677" s="341"/>
      <c r="CQ677" s="341"/>
      <c r="CR677" s="341"/>
      <c r="CS677" s="341"/>
      <c r="CT677" s="341"/>
      <c r="CU677" s="341"/>
      <c r="CV677" s="341"/>
      <c r="CW677" s="341"/>
      <c r="CX677" s="341"/>
      <c r="CY677" s="341"/>
      <c r="CZ677" s="341"/>
    </row>
    <row r="678" s="345" customFormat="true" ht="25.15" customHeight="true" x14ac:dyDescent="0.2">
      <c r="C678" s="1077"/>
      <c r="D678" s="1078"/>
      <c r="E678" s="609"/>
      <c r="F678" s="609"/>
      <c r="G678" s="609"/>
      <c r="H678" s="1077"/>
      <c r="I678" s="1078"/>
      <c r="J678" s="609"/>
      <c r="K678" s="609"/>
      <c r="L678" s="609"/>
      <c r="M678" s="1077"/>
      <c r="N678" s="1078"/>
      <c r="O678" s="609"/>
      <c r="P678" s="609"/>
      <c r="Q678" s="609"/>
      <c r="Z678" s="338"/>
      <c r="AA678" s="338"/>
      <c r="AB678" s="338"/>
      <c r="AC678" s="338"/>
      <c r="AD678" s="338"/>
      <c r="AE678" s="338"/>
      <c r="AF678" s="338"/>
      <c r="AG678" s="338"/>
      <c r="AH678" s="338"/>
      <c r="AI678" s="338"/>
      <c r="AJ678" s="338"/>
      <c r="AK678" s="338"/>
      <c r="AL678" s="338"/>
      <c r="AM678" s="338"/>
      <c r="AN678" s="338"/>
      <c r="AO678" s="338"/>
      <c r="AP678" s="338"/>
      <c r="AQ678" s="338"/>
      <c r="AR678" s="338"/>
      <c r="AS678" s="338"/>
      <c r="AT678" s="338"/>
      <c r="AU678" s="338"/>
      <c r="AV678" s="338"/>
      <c r="AW678" s="338"/>
      <c r="AX678" s="338"/>
      <c r="AY678" s="338"/>
      <c r="AZ678" s="338"/>
      <c r="BA678" s="341"/>
      <c r="BB678" s="420"/>
      <c r="BC678" s="341"/>
      <c r="BD678" s="341"/>
      <c r="BE678" s="341"/>
      <c r="BF678" s="341"/>
      <c r="BG678" s="341"/>
      <c r="BH678" s="341"/>
      <c r="BI678" s="341"/>
      <c r="BJ678" s="341"/>
      <c r="BK678" s="341"/>
      <c r="BL678" s="341"/>
      <c r="BM678" s="341"/>
      <c r="BN678" s="341"/>
      <c r="BO678" s="341"/>
      <c r="BP678" s="341"/>
      <c r="BQ678" s="341"/>
      <c r="BR678" s="341"/>
      <c r="BS678" s="341"/>
      <c r="BT678" s="341"/>
      <c r="BU678" s="341"/>
      <c r="BV678" s="341"/>
      <c r="BW678" s="341"/>
      <c r="BX678" s="341"/>
      <c r="BY678" s="341"/>
      <c r="BZ678" s="341"/>
      <c r="CA678" s="341"/>
      <c r="CB678" s="341"/>
      <c r="CC678" s="341"/>
      <c r="CD678" s="341"/>
      <c r="CE678" s="341"/>
      <c r="CF678" s="341"/>
      <c r="CG678" s="341"/>
      <c r="CH678" s="341"/>
      <c r="CI678" s="341"/>
      <c r="CJ678" s="341"/>
      <c r="CK678" s="341"/>
      <c r="CL678" s="341"/>
      <c r="CM678" s="341"/>
      <c r="CN678" s="341"/>
      <c r="CO678" s="341"/>
      <c r="CP678" s="341"/>
      <c r="CQ678" s="341"/>
      <c r="CR678" s="341"/>
      <c r="CS678" s="341"/>
      <c r="CT678" s="341"/>
      <c r="CU678" s="341"/>
      <c r="CV678" s="341"/>
      <c r="CW678" s="341"/>
      <c r="CX678" s="341"/>
      <c r="CY678" s="341"/>
      <c r="CZ678" s="341"/>
    </row>
    <row r="679" s="345" customFormat="true" ht="25.15" customHeight="true" x14ac:dyDescent="0.2">
      <c r="C679" s="1077"/>
      <c r="D679" s="1078"/>
      <c r="E679" s="609"/>
      <c r="F679" s="609"/>
      <c r="G679" s="609"/>
      <c r="H679" s="1077"/>
      <c r="I679" s="1078"/>
      <c r="J679" s="609"/>
      <c r="K679" s="609"/>
      <c r="L679" s="609"/>
      <c r="M679" s="1077"/>
      <c r="N679" s="1078"/>
      <c r="O679" s="609"/>
      <c r="P679" s="609"/>
      <c r="Q679" s="609"/>
      <c r="Z679" s="338"/>
      <c r="AA679" s="338"/>
      <c r="AB679" s="338"/>
      <c r="AC679" s="338"/>
      <c r="AD679" s="338"/>
      <c r="AE679" s="338"/>
      <c r="AF679" s="338"/>
      <c r="AG679" s="338"/>
      <c r="AH679" s="338"/>
      <c r="AI679" s="338"/>
      <c r="AJ679" s="338"/>
      <c r="AK679" s="338"/>
      <c r="AL679" s="338"/>
      <c r="AM679" s="338"/>
      <c r="AN679" s="338"/>
      <c r="AO679" s="338"/>
      <c r="AP679" s="338"/>
      <c r="AQ679" s="338"/>
      <c r="AR679" s="338"/>
      <c r="AS679" s="338"/>
      <c r="AT679" s="338"/>
      <c r="AU679" s="338"/>
      <c r="AV679" s="338"/>
      <c r="AW679" s="338"/>
      <c r="AX679" s="338"/>
      <c r="AY679" s="338"/>
      <c r="AZ679" s="338"/>
      <c r="BA679" s="341"/>
      <c r="BB679" s="420"/>
      <c r="BC679" s="341"/>
      <c r="BD679" s="341"/>
      <c r="BE679" s="341"/>
      <c r="BF679" s="341"/>
      <c r="BG679" s="341"/>
      <c r="BH679" s="341"/>
      <c r="BI679" s="341"/>
      <c r="BJ679" s="341"/>
      <c r="BK679" s="341"/>
      <c r="BL679" s="341"/>
      <c r="BM679" s="341"/>
      <c r="BN679" s="341"/>
      <c r="BO679" s="341"/>
      <c r="BP679" s="341"/>
      <c r="BQ679" s="341"/>
      <c r="BR679" s="341"/>
      <c r="BS679" s="341"/>
      <c r="BT679" s="341"/>
      <c r="BU679" s="341"/>
      <c r="BV679" s="341"/>
      <c r="BW679" s="341"/>
      <c r="BX679" s="341"/>
      <c r="BY679" s="341"/>
      <c r="BZ679" s="341"/>
      <c r="CA679" s="341"/>
      <c r="CB679" s="341"/>
      <c r="CC679" s="341"/>
      <c r="CD679" s="341"/>
      <c r="CE679" s="341"/>
      <c r="CF679" s="341"/>
      <c r="CG679" s="341"/>
      <c r="CH679" s="341"/>
      <c r="CI679" s="341"/>
      <c r="CJ679" s="341"/>
      <c r="CK679" s="341"/>
      <c r="CL679" s="341"/>
      <c r="CM679" s="341"/>
      <c r="CN679" s="341"/>
      <c r="CO679" s="341"/>
      <c r="CP679" s="341"/>
      <c r="CQ679" s="341"/>
      <c r="CR679" s="341"/>
      <c r="CS679" s="341"/>
      <c r="CT679" s="341"/>
      <c r="CU679" s="341"/>
      <c r="CV679" s="341"/>
      <c r="CW679" s="341"/>
      <c r="CX679" s="341"/>
      <c r="CY679" s="341"/>
      <c r="CZ679" s="341"/>
    </row>
    <row r="680" s="345" customFormat="true" ht="25.15" customHeight="true" x14ac:dyDescent="0.2">
      <c r="C680" s="1077"/>
      <c r="D680" s="1078"/>
      <c r="E680" s="609"/>
      <c r="F680" s="609"/>
      <c r="G680" s="609"/>
      <c r="H680" s="1077"/>
      <c r="I680" s="1078"/>
      <c r="J680" s="609"/>
      <c r="K680" s="609"/>
      <c r="L680" s="609"/>
      <c r="M680" s="1077"/>
      <c r="N680" s="1078"/>
      <c r="O680" s="609"/>
      <c r="P680" s="609"/>
      <c r="Q680" s="609"/>
      <c r="Z680" s="338"/>
      <c r="AA680" s="338"/>
      <c r="AB680" s="338"/>
      <c r="AC680" s="338"/>
      <c r="AD680" s="338"/>
      <c r="AE680" s="338"/>
      <c r="AF680" s="338"/>
      <c r="AG680" s="338"/>
      <c r="AH680" s="338"/>
      <c r="AI680" s="338"/>
      <c r="AJ680" s="338"/>
      <c r="AK680" s="338"/>
      <c r="AL680" s="338"/>
      <c r="AM680" s="338"/>
      <c r="AN680" s="338"/>
      <c r="AO680" s="338"/>
      <c r="AP680" s="338"/>
      <c r="AQ680" s="338"/>
      <c r="AR680" s="338"/>
      <c r="AS680" s="338"/>
      <c r="AT680" s="338"/>
      <c r="AU680" s="338"/>
      <c r="AV680" s="338"/>
      <c r="AW680" s="338"/>
      <c r="AX680" s="338"/>
      <c r="AY680" s="338"/>
      <c r="AZ680" s="338"/>
      <c r="BA680" s="341"/>
      <c r="BB680" s="420"/>
      <c r="BC680" s="341"/>
      <c r="BD680" s="341"/>
      <c r="BE680" s="341"/>
      <c r="BF680" s="341"/>
      <c r="BG680" s="341"/>
      <c r="BH680" s="341"/>
      <c r="BI680" s="341"/>
      <c r="BJ680" s="341"/>
      <c r="BK680" s="341"/>
      <c r="BL680" s="341"/>
      <c r="BM680" s="341"/>
      <c r="BN680" s="341"/>
      <c r="BO680" s="341"/>
      <c r="BP680" s="341"/>
      <c r="BQ680" s="341"/>
      <c r="BR680" s="341"/>
      <c r="BS680" s="341"/>
      <c r="BT680" s="341"/>
      <c r="BU680" s="341"/>
      <c r="BV680" s="341"/>
      <c r="BW680" s="341"/>
      <c r="BX680" s="341"/>
      <c r="BY680" s="341"/>
      <c r="BZ680" s="341"/>
      <c r="CA680" s="341"/>
      <c r="CB680" s="341"/>
      <c r="CC680" s="341"/>
      <c r="CD680" s="341"/>
      <c r="CE680" s="341"/>
      <c r="CF680" s="341"/>
      <c r="CG680" s="341"/>
      <c r="CH680" s="341"/>
      <c r="CI680" s="341"/>
      <c r="CJ680" s="341"/>
      <c r="CK680" s="341"/>
      <c r="CL680" s="341"/>
      <c r="CM680" s="341"/>
      <c r="CN680" s="341"/>
      <c r="CO680" s="341"/>
      <c r="CP680" s="341"/>
      <c r="CQ680" s="341"/>
      <c r="CR680" s="341"/>
      <c r="CS680" s="341"/>
      <c r="CT680" s="341"/>
      <c r="CU680" s="341"/>
      <c r="CV680" s="341"/>
      <c r="CW680" s="341"/>
      <c r="CX680" s="341"/>
      <c r="CY680" s="341"/>
      <c r="CZ680" s="341"/>
    </row>
    <row r="681" s="345" customFormat="true" ht="25.15" customHeight="true" x14ac:dyDescent="0.2">
      <c r="C681" s="1077"/>
      <c r="D681" s="1078"/>
      <c r="E681" s="609"/>
      <c r="F681" s="609"/>
      <c r="G681" s="609"/>
      <c r="H681" s="1077"/>
      <c r="I681" s="1078"/>
      <c r="J681" s="609"/>
      <c r="K681" s="609"/>
      <c r="L681" s="609"/>
      <c r="M681" s="1077"/>
      <c r="N681" s="1078"/>
      <c r="O681" s="609"/>
      <c r="P681" s="609"/>
      <c r="Q681" s="609"/>
      <c r="Z681" s="338"/>
      <c r="AA681" s="338"/>
      <c r="AB681" s="338"/>
      <c r="AC681" s="338"/>
      <c r="AD681" s="338"/>
      <c r="AE681" s="338"/>
      <c r="AF681" s="338"/>
      <c r="AG681" s="338"/>
      <c r="AH681" s="338"/>
      <c r="AI681" s="338"/>
      <c r="AJ681" s="338"/>
      <c r="AK681" s="338"/>
      <c r="AL681" s="338"/>
      <c r="AM681" s="338"/>
      <c r="AN681" s="338"/>
      <c r="AO681" s="338"/>
      <c r="AP681" s="338"/>
      <c r="AQ681" s="338"/>
      <c r="AR681" s="338"/>
      <c r="AS681" s="338"/>
      <c r="AT681" s="338"/>
      <c r="AU681" s="338"/>
      <c r="AV681" s="338"/>
      <c r="AW681" s="338"/>
      <c r="AX681" s="338"/>
      <c r="AY681" s="338"/>
      <c r="AZ681" s="338"/>
      <c r="BA681" s="341"/>
      <c r="BB681" s="420"/>
      <c r="BC681" s="341"/>
      <c r="BD681" s="341"/>
      <c r="BE681" s="341"/>
      <c r="BF681" s="341"/>
      <c r="BG681" s="341"/>
      <c r="BH681" s="341"/>
      <c r="BI681" s="341"/>
      <c r="BJ681" s="341"/>
      <c r="BK681" s="341"/>
      <c r="BL681" s="341"/>
      <c r="BM681" s="341"/>
      <c r="BN681" s="341"/>
      <c r="BO681" s="341"/>
      <c r="BP681" s="341"/>
      <c r="BQ681" s="341"/>
      <c r="BR681" s="341"/>
      <c r="BS681" s="341"/>
      <c r="BT681" s="341"/>
      <c r="BU681" s="341"/>
      <c r="BV681" s="341"/>
      <c r="BW681" s="341"/>
      <c r="BX681" s="341"/>
      <c r="BY681" s="341"/>
      <c r="BZ681" s="341"/>
      <c r="CA681" s="341"/>
      <c r="CB681" s="341"/>
      <c r="CC681" s="341"/>
      <c r="CD681" s="341"/>
      <c r="CE681" s="341"/>
      <c r="CF681" s="341"/>
      <c r="CG681" s="341"/>
      <c r="CH681" s="341"/>
      <c r="CI681" s="341"/>
      <c r="CJ681" s="341"/>
      <c r="CK681" s="341"/>
      <c r="CL681" s="341"/>
      <c r="CM681" s="341"/>
      <c r="CN681" s="341"/>
      <c r="CO681" s="341"/>
      <c r="CP681" s="341"/>
      <c r="CQ681" s="341"/>
      <c r="CR681" s="341"/>
      <c r="CS681" s="341"/>
      <c r="CT681" s="341"/>
      <c r="CU681" s="341"/>
      <c r="CV681" s="341"/>
      <c r="CW681" s="341"/>
      <c r="CX681" s="341"/>
      <c r="CY681" s="341"/>
      <c r="CZ681" s="341"/>
    </row>
    <row r="682" s="345" customFormat="true" ht="25.15" customHeight="true" x14ac:dyDescent="0.2">
      <c r="C682" s="1077"/>
      <c r="D682" s="1078"/>
      <c r="E682" s="609"/>
      <c r="F682" s="609"/>
      <c r="G682" s="609"/>
      <c r="H682" s="1077"/>
      <c r="I682" s="1078"/>
      <c r="J682" s="609"/>
      <c r="K682" s="609"/>
      <c r="L682" s="609"/>
      <c r="M682" s="1077"/>
      <c r="N682" s="1078"/>
      <c r="O682" s="609"/>
      <c r="P682" s="609"/>
      <c r="Q682" s="609"/>
      <c r="Z682" s="338"/>
      <c r="AA682" s="338"/>
      <c r="AB682" s="338"/>
      <c r="AC682" s="338"/>
      <c r="AD682" s="338"/>
      <c r="AE682" s="338"/>
      <c r="AF682" s="338"/>
      <c r="AG682" s="338"/>
      <c r="AH682" s="338"/>
      <c r="AI682" s="338"/>
      <c r="AJ682" s="338"/>
      <c r="AK682" s="338"/>
      <c r="AL682" s="338"/>
      <c r="AM682" s="338"/>
      <c r="AN682" s="338"/>
      <c r="AO682" s="338"/>
      <c r="AP682" s="338"/>
      <c r="AQ682" s="338"/>
      <c r="AR682" s="338"/>
      <c r="AS682" s="338"/>
      <c r="AT682" s="338"/>
      <c r="AU682" s="338"/>
      <c r="AV682" s="338"/>
      <c r="AW682" s="338"/>
      <c r="AX682" s="338"/>
      <c r="AY682" s="338"/>
      <c r="AZ682" s="338"/>
      <c r="BA682" s="341"/>
      <c r="BB682" s="420"/>
      <c r="BC682" s="341"/>
      <c r="BD682" s="341"/>
      <c r="BE682" s="341"/>
      <c r="BF682" s="341"/>
      <c r="BG682" s="341"/>
      <c r="BH682" s="341"/>
      <c r="BI682" s="341"/>
      <c r="BJ682" s="341"/>
      <c r="BK682" s="341"/>
      <c r="BL682" s="341"/>
      <c r="BM682" s="341"/>
      <c r="BN682" s="341"/>
      <c r="BO682" s="341"/>
      <c r="BP682" s="341"/>
      <c r="BQ682" s="341"/>
      <c r="BR682" s="341"/>
      <c r="BS682" s="341"/>
      <c r="BT682" s="341"/>
      <c r="BU682" s="341"/>
      <c r="BV682" s="341"/>
      <c r="BW682" s="341"/>
      <c r="BX682" s="341"/>
      <c r="BY682" s="341"/>
      <c r="BZ682" s="341"/>
      <c r="CA682" s="341"/>
      <c r="CB682" s="341"/>
      <c r="CC682" s="341"/>
      <c r="CD682" s="341"/>
      <c r="CE682" s="341"/>
      <c r="CF682" s="341"/>
      <c r="CG682" s="341"/>
      <c r="CH682" s="341"/>
      <c r="CI682" s="341"/>
      <c r="CJ682" s="341"/>
      <c r="CK682" s="341"/>
      <c r="CL682" s="341"/>
      <c r="CM682" s="341"/>
      <c r="CN682" s="341"/>
      <c r="CO682" s="341"/>
      <c r="CP682" s="341"/>
      <c r="CQ682" s="341"/>
      <c r="CR682" s="341"/>
      <c r="CS682" s="341"/>
      <c r="CT682" s="341"/>
      <c r="CU682" s="341"/>
      <c r="CV682" s="341"/>
      <c r="CW682" s="341"/>
      <c r="CX682" s="341"/>
      <c r="CY682" s="341"/>
      <c r="CZ682" s="341"/>
    </row>
    <row r="683" s="345" customFormat="true" ht="25.15" customHeight="true" x14ac:dyDescent="0.2">
      <c r="C683" s="1077"/>
      <c r="D683" s="1078"/>
      <c r="E683" s="609"/>
      <c r="F683" s="609"/>
      <c r="G683" s="609"/>
      <c r="H683" s="1077"/>
      <c r="I683" s="1078"/>
      <c r="J683" s="609"/>
      <c r="K683" s="609"/>
      <c r="L683" s="609"/>
      <c r="M683" s="1077"/>
      <c r="N683" s="1078"/>
      <c r="O683" s="609"/>
      <c r="P683" s="609"/>
      <c r="Q683" s="609"/>
      <c r="Z683" s="338"/>
      <c r="AA683" s="338"/>
      <c r="AB683" s="338"/>
      <c r="AC683" s="338"/>
      <c r="AD683" s="338"/>
      <c r="AE683" s="338"/>
      <c r="AF683" s="338"/>
      <c r="AG683" s="338"/>
      <c r="AH683" s="338"/>
      <c r="AI683" s="338"/>
      <c r="AJ683" s="338"/>
      <c r="AK683" s="338"/>
      <c r="AL683" s="338"/>
      <c r="AM683" s="338"/>
      <c r="AN683" s="338"/>
      <c r="AO683" s="338"/>
      <c r="AP683" s="338"/>
      <c r="AQ683" s="338"/>
      <c r="AR683" s="338"/>
      <c r="AS683" s="338"/>
      <c r="AT683" s="338"/>
      <c r="AU683" s="338"/>
      <c r="AV683" s="338"/>
      <c r="AW683" s="338"/>
      <c r="AX683" s="338"/>
      <c r="AY683" s="338"/>
      <c r="AZ683" s="338"/>
      <c r="BA683" s="341"/>
      <c r="BB683" s="420"/>
      <c r="BC683" s="341"/>
      <c r="BD683" s="341"/>
      <c r="BE683" s="341"/>
      <c r="BF683" s="341"/>
      <c r="BG683" s="341"/>
      <c r="BH683" s="341"/>
      <c r="BI683" s="341"/>
      <c r="BJ683" s="341"/>
      <c r="BK683" s="341"/>
      <c r="BL683" s="341"/>
      <c r="BM683" s="341"/>
      <c r="BN683" s="341"/>
      <c r="BO683" s="341"/>
      <c r="BP683" s="341"/>
      <c r="BQ683" s="341"/>
      <c r="BR683" s="341"/>
      <c r="BS683" s="341"/>
      <c r="BT683" s="341"/>
      <c r="BU683" s="341"/>
      <c r="BV683" s="341"/>
      <c r="BW683" s="341"/>
      <c r="BX683" s="341"/>
      <c r="BY683" s="341"/>
      <c r="BZ683" s="341"/>
      <c r="CA683" s="341"/>
      <c r="CB683" s="341"/>
      <c r="CC683" s="341"/>
      <c r="CD683" s="341"/>
      <c r="CE683" s="341"/>
      <c r="CF683" s="341"/>
      <c r="CG683" s="341"/>
      <c r="CH683" s="341"/>
      <c r="CI683" s="341"/>
      <c r="CJ683" s="341"/>
      <c r="CK683" s="341"/>
      <c r="CL683" s="341"/>
      <c r="CM683" s="341"/>
      <c r="CN683" s="341"/>
      <c r="CO683" s="341"/>
      <c r="CP683" s="341"/>
      <c r="CQ683" s="341"/>
      <c r="CR683" s="341"/>
      <c r="CS683" s="341"/>
      <c r="CT683" s="341"/>
      <c r="CU683" s="341"/>
      <c r="CV683" s="341"/>
      <c r="CW683" s="341"/>
      <c r="CX683" s="341"/>
      <c r="CY683" s="341"/>
      <c r="CZ683" s="341"/>
    </row>
    <row r="684" s="345" customFormat="true" ht="25.15" customHeight="true" x14ac:dyDescent="0.2">
      <c r="C684" s="1077"/>
      <c r="D684" s="1078"/>
      <c r="E684" s="609"/>
      <c r="F684" s="609"/>
      <c r="G684" s="609"/>
      <c r="H684" s="1077"/>
      <c r="I684" s="1078"/>
      <c r="J684" s="609"/>
      <c r="K684" s="609"/>
      <c r="L684" s="609"/>
      <c r="M684" s="1077"/>
      <c r="N684" s="1078"/>
      <c r="O684" s="609"/>
      <c r="P684" s="609"/>
      <c r="Q684" s="609"/>
      <c r="Z684" s="338"/>
      <c r="AA684" s="338"/>
      <c r="AB684" s="338"/>
      <c r="AC684" s="338"/>
      <c r="AD684" s="338"/>
      <c r="AE684" s="338"/>
      <c r="AF684" s="338"/>
      <c r="AG684" s="338"/>
      <c r="AH684" s="338"/>
      <c r="AI684" s="338"/>
      <c r="AJ684" s="338"/>
      <c r="AK684" s="338"/>
      <c r="AL684" s="338"/>
      <c r="AM684" s="338"/>
      <c r="AN684" s="338"/>
      <c r="AO684" s="338"/>
      <c r="AP684" s="338"/>
      <c r="AQ684" s="338"/>
      <c r="AR684" s="338"/>
      <c r="AS684" s="338"/>
      <c r="AT684" s="338"/>
      <c r="AU684" s="338"/>
      <c r="AV684" s="338"/>
      <c r="AW684" s="338"/>
      <c r="AX684" s="338"/>
      <c r="AY684" s="338"/>
      <c r="AZ684" s="338"/>
      <c r="BA684" s="341"/>
      <c r="BB684" s="420"/>
      <c r="BC684" s="341"/>
      <c r="BD684" s="341"/>
      <c r="BE684" s="341"/>
      <c r="BF684" s="341"/>
      <c r="BG684" s="341"/>
      <c r="BH684" s="341"/>
      <c r="BI684" s="341"/>
      <c r="BJ684" s="341"/>
      <c r="BK684" s="341"/>
      <c r="BL684" s="341"/>
      <c r="BM684" s="341"/>
      <c r="BN684" s="341"/>
      <c r="BO684" s="341"/>
      <c r="BP684" s="341"/>
      <c r="BQ684" s="341"/>
      <c r="BR684" s="341"/>
      <c r="BS684" s="341"/>
      <c r="BT684" s="341"/>
      <c r="BU684" s="341"/>
      <c r="BV684" s="341"/>
      <c r="BW684" s="341"/>
      <c r="BX684" s="341"/>
      <c r="BY684" s="341"/>
      <c r="BZ684" s="341"/>
      <c r="CA684" s="341"/>
      <c r="CB684" s="341"/>
      <c r="CC684" s="341"/>
      <c r="CD684" s="341"/>
      <c r="CE684" s="341"/>
      <c r="CF684" s="341"/>
      <c r="CG684" s="341"/>
      <c r="CH684" s="341"/>
      <c r="CI684" s="341"/>
      <c r="CJ684" s="341"/>
      <c r="CK684" s="341"/>
      <c r="CL684" s="341"/>
      <c r="CM684" s="341"/>
      <c r="CN684" s="341"/>
      <c r="CO684" s="341"/>
      <c r="CP684" s="341"/>
      <c r="CQ684" s="341"/>
      <c r="CR684" s="341"/>
      <c r="CS684" s="341"/>
      <c r="CT684" s="341"/>
      <c r="CU684" s="341"/>
      <c r="CV684" s="341"/>
      <c r="CW684" s="341"/>
      <c r="CX684" s="341"/>
      <c r="CY684" s="341"/>
      <c r="CZ684" s="341"/>
    </row>
    <row r="685" s="345" customFormat="true" ht="25.15" customHeight="true" x14ac:dyDescent="0.2">
      <c r="C685" s="1077"/>
      <c r="D685" s="1078"/>
      <c r="E685" s="609"/>
      <c r="F685" s="609"/>
      <c r="G685" s="609"/>
      <c r="H685" s="1077"/>
      <c r="I685" s="1078"/>
      <c r="J685" s="609"/>
      <c r="K685" s="609"/>
      <c r="L685" s="609"/>
      <c r="M685" s="1077"/>
      <c r="N685" s="1078"/>
      <c r="O685" s="609"/>
      <c r="P685" s="609"/>
      <c r="Q685" s="609"/>
      <c r="Z685" s="338"/>
      <c r="AA685" s="338"/>
      <c r="AB685" s="338"/>
      <c r="AC685" s="338"/>
      <c r="AD685" s="338"/>
      <c r="AE685" s="338"/>
      <c r="AF685" s="338"/>
      <c r="AG685" s="338"/>
      <c r="AH685" s="338"/>
      <c r="AI685" s="338"/>
      <c r="AJ685" s="338"/>
      <c r="AK685" s="338"/>
      <c r="AL685" s="338"/>
      <c r="AM685" s="338"/>
      <c r="AN685" s="338"/>
      <c r="AO685" s="338"/>
      <c r="AP685" s="338"/>
      <c r="AQ685" s="338"/>
      <c r="AR685" s="338"/>
      <c r="AS685" s="338"/>
      <c r="AT685" s="338"/>
      <c r="AU685" s="338"/>
      <c r="AV685" s="338"/>
      <c r="AW685" s="338"/>
      <c r="AX685" s="338"/>
      <c r="AY685" s="338"/>
      <c r="AZ685" s="338"/>
      <c r="BA685" s="341"/>
      <c r="BB685" s="420"/>
      <c r="BC685" s="341"/>
      <c r="BD685" s="341"/>
      <c r="BE685" s="341"/>
      <c r="BF685" s="341"/>
      <c r="BG685" s="341"/>
      <c r="BH685" s="341"/>
      <c r="BI685" s="341"/>
      <c r="BJ685" s="341"/>
      <c r="BK685" s="341"/>
      <c r="BL685" s="341"/>
      <c r="BM685" s="341"/>
      <c r="BN685" s="341"/>
      <c r="BO685" s="341"/>
      <c r="BP685" s="341"/>
      <c r="BQ685" s="341"/>
      <c r="BR685" s="341"/>
      <c r="BS685" s="341"/>
      <c r="BT685" s="341"/>
      <c r="BU685" s="341"/>
      <c r="BV685" s="341"/>
      <c r="BW685" s="341"/>
      <c r="BX685" s="341"/>
      <c r="BY685" s="341"/>
      <c r="BZ685" s="341"/>
      <c r="CA685" s="341"/>
      <c r="CB685" s="341"/>
      <c r="CC685" s="341"/>
      <c r="CD685" s="341"/>
      <c r="CE685" s="341"/>
      <c r="CF685" s="341"/>
      <c r="CG685" s="341"/>
      <c r="CH685" s="341"/>
      <c r="CI685" s="341"/>
      <c r="CJ685" s="341"/>
      <c r="CK685" s="341"/>
      <c r="CL685" s="341"/>
      <c r="CM685" s="341"/>
      <c r="CN685" s="341"/>
      <c r="CO685" s="341"/>
      <c r="CP685" s="341"/>
      <c r="CQ685" s="341"/>
      <c r="CR685" s="341"/>
      <c r="CS685" s="341"/>
      <c r="CT685" s="341"/>
      <c r="CU685" s="341"/>
      <c r="CV685" s="341"/>
      <c r="CW685" s="341"/>
      <c r="CX685" s="341"/>
      <c r="CY685" s="341"/>
      <c r="CZ685" s="341"/>
    </row>
    <row r="686" s="345" customFormat="true" ht="25.15" customHeight="true" x14ac:dyDescent="0.2">
      <c r="C686" s="1077"/>
      <c r="D686" s="1078"/>
      <c r="E686" s="609"/>
      <c r="F686" s="609"/>
      <c r="G686" s="609"/>
      <c r="H686" s="1077"/>
      <c r="I686" s="1078"/>
      <c r="J686" s="609"/>
      <c r="K686" s="609"/>
      <c r="L686" s="609"/>
      <c r="M686" s="1077"/>
      <c r="N686" s="1078"/>
      <c r="O686" s="609"/>
      <c r="P686" s="609"/>
      <c r="Q686" s="609"/>
      <c r="Z686" s="338"/>
      <c r="AA686" s="338"/>
      <c r="AB686" s="338"/>
      <c r="AC686" s="338"/>
      <c r="AD686" s="338"/>
      <c r="AE686" s="338"/>
      <c r="AF686" s="338"/>
      <c r="AG686" s="338"/>
      <c r="AH686" s="338"/>
      <c r="AI686" s="338"/>
      <c r="AJ686" s="338"/>
      <c r="AK686" s="338"/>
      <c r="AL686" s="338"/>
      <c r="AM686" s="338"/>
      <c r="AN686" s="338"/>
      <c r="AO686" s="338"/>
      <c r="AP686" s="338"/>
      <c r="AQ686" s="338"/>
      <c r="AR686" s="338"/>
      <c r="AS686" s="338"/>
      <c r="AT686" s="338"/>
      <c r="AU686" s="338"/>
      <c r="AV686" s="338"/>
      <c r="AW686" s="338"/>
      <c r="AX686" s="338"/>
      <c r="AY686" s="338"/>
      <c r="AZ686" s="338"/>
      <c r="BA686" s="341"/>
      <c r="BB686" s="420"/>
      <c r="BC686" s="341"/>
      <c r="BD686" s="341"/>
      <c r="BE686" s="341"/>
      <c r="BF686" s="341"/>
      <c r="BG686" s="341"/>
      <c r="BH686" s="341"/>
      <c r="BI686" s="341"/>
      <c r="BJ686" s="341"/>
      <c r="BK686" s="341"/>
      <c r="BL686" s="341"/>
      <c r="BM686" s="341"/>
      <c r="BN686" s="341"/>
      <c r="BO686" s="341"/>
      <c r="BP686" s="341"/>
      <c r="BQ686" s="341"/>
      <c r="BR686" s="341"/>
      <c r="BS686" s="341"/>
      <c r="BT686" s="341"/>
      <c r="BU686" s="341"/>
      <c r="BV686" s="341"/>
      <c r="BW686" s="341"/>
      <c r="BX686" s="341"/>
      <c r="BY686" s="341"/>
      <c r="BZ686" s="341"/>
      <c r="CA686" s="341"/>
      <c r="CB686" s="341"/>
      <c r="CC686" s="341"/>
      <c r="CD686" s="341"/>
      <c r="CE686" s="341"/>
      <c r="CF686" s="341"/>
      <c r="CG686" s="341"/>
      <c r="CH686" s="341"/>
      <c r="CI686" s="341"/>
      <c r="CJ686" s="341"/>
      <c r="CK686" s="341"/>
      <c r="CL686" s="341"/>
      <c r="CM686" s="341"/>
      <c r="CN686" s="341"/>
      <c r="CO686" s="341"/>
      <c r="CP686" s="341"/>
      <c r="CQ686" s="341"/>
      <c r="CR686" s="341"/>
      <c r="CS686" s="341"/>
      <c r="CT686" s="341"/>
      <c r="CU686" s="341"/>
      <c r="CV686" s="341"/>
      <c r="CW686" s="341"/>
      <c r="CX686" s="341"/>
      <c r="CY686" s="341"/>
      <c r="CZ686" s="341"/>
    </row>
    <row r="687" s="345" customFormat="true" ht="25.15" customHeight="true" x14ac:dyDescent="0.2">
      <c r="C687" s="1077"/>
      <c r="D687" s="1078"/>
      <c r="E687" s="609"/>
      <c r="F687" s="609"/>
      <c r="G687" s="609"/>
      <c r="H687" s="1077"/>
      <c r="I687" s="1078"/>
      <c r="J687" s="609"/>
      <c r="K687" s="609"/>
      <c r="L687" s="609"/>
      <c r="M687" s="1077"/>
      <c r="N687" s="1078"/>
      <c r="O687" s="609"/>
      <c r="P687" s="609"/>
      <c r="Q687" s="609"/>
      <c r="Z687" s="338"/>
      <c r="AA687" s="338"/>
      <c r="AB687" s="338"/>
      <c r="AC687" s="338"/>
      <c r="AD687" s="338"/>
      <c r="AE687" s="338"/>
      <c r="AF687" s="338"/>
      <c r="AG687" s="338"/>
      <c r="AH687" s="338"/>
      <c r="AI687" s="338"/>
      <c r="AJ687" s="338"/>
      <c r="AK687" s="338"/>
      <c r="AL687" s="338"/>
      <c r="AM687" s="338"/>
      <c r="AN687" s="338"/>
      <c r="AO687" s="338"/>
      <c r="AP687" s="338"/>
      <c r="AQ687" s="338"/>
      <c r="AR687" s="338"/>
      <c r="AS687" s="338"/>
      <c r="AT687" s="338"/>
      <c r="AU687" s="338"/>
      <c r="AV687" s="338"/>
      <c r="AW687" s="338"/>
      <c r="AX687" s="338"/>
      <c r="AY687" s="338"/>
      <c r="AZ687" s="338"/>
      <c r="BA687" s="341"/>
      <c r="BB687" s="420"/>
      <c r="BC687" s="341"/>
      <c r="BD687" s="341"/>
      <c r="BE687" s="341"/>
      <c r="BF687" s="341"/>
      <c r="BG687" s="341"/>
      <c r="BH687" s="341"/>
      <c r="BI687" s="341"/>
      <c r="BJ687" s="341"/>
      <c r="BK687" s="341"/>
      <c r="BL687" s="341"/>
      <c r="BM687" s="341"/>
      <c r="BN687" s="341"/>
      <c r="BO687" s="341"/>
      <c r="BP687" s="341"/>
      <c r="BQ687" s="341"/>
      <c r="BR687" s="341"/>
      <c r="BS687" s="341"/>
      <c r="BT687" s="341"/>
      <c r="BU687" s="341"/>
      <c r="BV687" s="341"/>
      <c r="BW687" s="341"/>
      <c r="BX687" s="341"/>
      <c r="BY687" s="341"/>
      <c r="BZ687" s="341"/>
      <c r="CA687" s="341"/>
      <c r="CB687" s="341"/>
      <c r="CC687" s="341"/>
      <c r="CD687" s="341"/>
      <c r="CE687" s="341"/>
      <c r="CF687" s="341"/>
      <c r="CG687" s="341"/>
      <c r="CH687" s="341"/>
      <c r="CI687" s="341"/>
      <c r="CJ687" s="341"/>
      <c r="CK687" s="341"/>
      <c r="CL687" s="341"/>
      <c r="CM687" s="341"/>
      <c r="CN687" s="341"/>
      <c r="CO687" s="341"/>
      <c r="CP687" s="341"/>
      <c r="CQ687" s="341"/>
      <c r="CR687" s="341"/>
      <c r="CS687" s="341"/>
      <c r="CT687" s="341"/>
      <c r="CU687" s="341"/>
      <c r="CV687" s="341"/>
      <c r="CW687" s="341"/>
      <c r="CX687" s="341"/>
      <c r="CY687" s="341"/>
      <c r="CZ687" s="341"/>
    </row>
    <row r="688" s="345" customFormat="true" ht="25.15" customHeight="true" x14ac:dyDescent="0.2">
      <c r="C688" s="1077"/>
      <c r="D688" s="1078"/>
      <c r="E688" s="609"/>
      <c r="F688" s="609"/>
      <c r="G688" s="609"/>
      <c r="H688" s="1077"/>
      <c r="I688" s="1078"/>
      <c r="J688" s="609"/>
      <c r="K688" s="609"/>
      <c r="L688" s="609"/>
      <c r="M688" s="1077"/>
      <c r="N688" s="1078"/>
      <c r="O688" s="609"/>
      <c r="P688" s="609"/>
      <c r="Q688" s="609"/>
      <c r="Z688" s="338"/>
      <c r="AA688" s="338"/>
      <c r="AB688" s="338"/>
      <c r="AC688" s="338"/>
      <c r="AD688" s="338"/>
      <c r="AE688" s="338"/>
      <c r="AF688" s="338"/>
      <c r="AG688" s="338"/>
      <c r="AH688" s="338"/>
      <c r="AI688" s="338"/>
      <c r="AJ688" s="338"/>
      <c r="AK688" s="338"/>
      <c r="AL688" s="338"/>
      <c r="AM688" s="338"/>
      <c r="AN688" s="338"/>
      <c r="AO688" s="338"/>
      <c r="AP688" s="338"/>
      <c r="AQ688" s="338"/>
      <c r="AR688" s="338"/>
      <c r="AS688" s="338"/>
      <c r="AT688" s="338"/>
      <c r="AU688" s="338"/>
      <c r="AV688" s="338"/>
      <c r="AW688" s="338"/>
      <c r="AX688" s="338"/>
      <c r="AY688" s="338"/>
      <c r="AZ688" s="338"/>
      <c r="BA688" s="341"/>
      <c r="BB688" s="420"/>
      <c r="BC688" s="341"/>
      <c r="BD688" s="341"/>
      <c r="BE688" s="341"/>
      <c r="BF688" s="341"/>
      <c r="BG688" s="341"/>
      <c r="BH688" s="341"/>
      <c r="BI688" s="341"/>
      <c r="BJ688" s="341"/>
      <c r="BK688" s="341"/>
      <c r="BL688" s="341"/>
      <c r="BM688" s="341"/>
      <c r="BN688" s="341"/>
      <c r="BO688" s="341"/>
      <c r="BP688" s="341"/>
      <c r="BQ688" s="341"/>
      <c r="BR688" s="341"/>
      <c r="BS688" s="341"/>
      <c r="BT688" s="341"/>
      <c r="BU688" s="341"/>
      <c r="BV688" s="341"/>
      <c r="BW688" s="341"/>
      <c r="BX688" s="341"/>
      <c r="BY688" s="341"/>
      <c r="BZ688" s="341"/>
      <c r="CA688" s="341"/>
      <c r="CB688" s="341"/>
      <c r="CC688" s="341"/>
      <c r="CD688" s="341"/>
      <c r="CE688" s="341"/>
      <c r="CF688" s="341"/>
      <c r="CG688" s="341"/>
      <c r="CH688" s="341"/>
      <c r="CI688" s="341"/>
      <c r="CJ688" s="341"/>
      <c r="CK688" s="341"/>
      <c r="CL688" s="341"/>
      <c r="CM688" s="341"/>
      <c r="CN688" s="341"/>
      <c r="CO688" s="341"/>
      <c r="CP688" s="341"/>
      <c r="CQ688" s="341"/>
      <c r="CR688" s="341"/>
      <c r="CS688" s="341"/>
      <c r="CT688" s="341"/>
      <c r="CU688" s="341"/>
      <c r="CV688" s="341"/>
      <c r="CW688" s="341"/>
      <c r="CX688" s="341"/>
      <c r="CY688" s="341"/>
      <c r="CZ688" s="341"/>
    </row>
    <row r="689" s="345" customFormat="true" ht="25.15" customHeight="true" x14ac:dyDescent="0.2">
      <c r="C689" s="1077"/>
      <c r="D689" s="1078"/>
      <c r="E689" s="609"/>
      <c r="F689" s="609"/>
      <c r="G689" s="609"/>
      <c r="H689" s="1077"/>
      <c r="I689" s="1078"/>
      <c r="J689" s="609"/>
      <c r="K689" s="609"/>
      <c r="L689" s="609"/>
      <c r="M689" s="1077"/>
      <c r="N689" s="1078"/>
      <c r="O689" s="609"/>
      <c r="P689" s="609"/>
      <c r="Q689" s="609"/>
      <c r="Z689" s="338"/>
      <c r="AA689" s="338"/>
      <c r="AB689" s="338"/>
      <c r="AC689" s="338"/>
      <c r="AD689" s="338"/>
      <c r="AE689" s="338"/>
      <c r="AF689" s="338"/>
      <c r="AG689" s="338"/>
      <c r="AH689" s="338"/>
      <c r="AI689" s="338"/>
      <c r="AJ689" s="338"/>
      <c r="AK689" s="338"/>
      <c r="AL689" s="338"/>
      <c r="AM689" s="338"/>
      <c r="AN689" s="338"/>
      <c r="AO689" s="338"/>
      <c r="AP689" s="338"/>
      <c r="AQ689" s="338"/>
      <c r="AR689" s="338"/>
      <c r="AS689" s="338"/>
      <c r="AT689" s="338"/>
      <c r="AU689" s="338"/>
      <c r="AV689" s="338"/>
      <c r="AW689" s="338"/>
      <c r="AX689" s="338"/>
      <c r="AY689" s="338"/>
      <c r="AZ689" s="338"/>
      <c r="BA689" s="341"/>
      <c r="BB689" s="420"/>
      <c r="BC689" s="341"/>
      <c r="BD689" s="341"/>
      <c r="BE689" s="341"/>
      <c r="BF689" s="341"/>
      <c r="BG689" s="341"/>
      <c r="BH689" s="341"/>
      <c r="BI689" s="341"/>
      <c r="BJ689" s="341"/>
      <c r="BK689" s="341"/>
      <c r="BL689" s="341"/>
      <c r="BM689" s="341"/>
      <c r="BN689" s="341"/>
      <c r="BO689" s="341"/>
      <c r="BP689" s="341"/>
      <c r="BQ689" s="341"/>
      <c r="BR689" s="341"/>
      <c r="BS689" s="341"/>
      <c r="BT689" s="341"/>
      <c r="BU689" s="341"/>
      <c r="BV689" s="341"/>
      <c r="BW689" s="341"/>
      <c r="BX689" s="341"/>
      <c r="BY689" s="341"/>
      <c r="BZ689" s="341"/>
      <c r="CA689" s="341"/>
      <c r="CB689" s="341"/>
      <c r="CC689" s="341"/>
      <c r="CD689" s="341"/>
      <c r="CE689" s="341"/>
      <c r="CF689" s="341"/>
      <c r="CG689" s="341"/>
      <c r="CH689" s="341"/>
      <c r="CI689" s="341"/>
      <c r="CJ689" s="341"/>
      <c r="CK689" s="341"/>
      <c r="CL689" s="341"/>
      <c r="CM689" s="341"/>
      <c r="CN689" s="341"/>
      <c r="CO689" s="341"/>
      <c r="CP689" s="341"/>
      <c r="CQ689" s="341"/>
      <c r="CR689" s="341"/>
      <c r="CS689" s="341"/>
      <c r="CT689" s="341"/>
      <c r="CU689" s="341"/>
      <c r="CV689" s="341"/>
      <c r="CW689" s="341"/>
      <c r="CX689" s="341"/>
      <c r="CY689" s="341"/>
      <c r="CZ689" s="341"/>
    </row>
    <row r="690" s="345" customFormat="true" ht="25.15" customHeight="true" x14ac:dyDescent="0.2">
      <c r="C690" s="1077"/>
      <c r="D690" s="1078"/>
      <c r="E690" s="609"/>
      <c r="F690" s="609"/>
      <c r="G690" s="609"/>
      <c r="H690" s="1077"/>
      <c r="I690" s="1078"/>
      <c r="J690" s="609"/>
      <c r="K690" s="609"/>
      <c r="L690" s="609"/>
      <c r="M690" s="1077"/>
      <c r="N690" s="1078"/>
      <c r="O690" s="609"/>
      <c r="P690" s="609"/>
      <c r="Q690" s="609"/>
      <c r="Z690" s="338"/>
      <c r="AA690" s="338"/>
      <c r="AB690" s="338"/>
      <c r="AC690" s="338"/>
      <c r="AD690" s="338"/>
      <c r="AE690" s="338"/>
      <c r="AF690" s="338"/>
      <c r="AG690" s="338"/>
      <c r="AH690" s="338"/>
      <c r="AI690" s="338"/>
      <c r="AJ690" s="338"/>
      <c r="AK690" s="338"/>
      <c r="AL690" s="338"/>
      <c r="AM690" s="338"/>
      <c r="AN690" s="338"/>
      <c r="AO690" s="338"/>
      <c r="AP690" s="338"/>
      <c r="AQ690" s="338"/>
      <c r="AR690" s="338"/>
      <c r="AS690" s="338"/>
      <c r="AT690" s="338"/>
      <c r="AU690" s="338"/>
      <c r="AV690" s="338"/>
      <c r="AW690" s="338"/>
      <c r="AX690" s="338"/>
      <c r="AY690" s="338"/>
      <c r="AZ690" s="338"/>
      <c r="BA690" s="341"/>
      <c r="BB690" s="420"/>
      <c r="BC690" s="341"/>
      <c r="BD690" s="341"/>
      <c r="BE690" s="341"/>
      <c r="BF690" s="341"/>
      <c r="BG690" s="341"/>
      <c r="BH690" s="341"/>
      <c r="BI690" s="341"/>
      <c r="BJ690" s="341"/>
      <c r="BK690" s="341"/>
      <c r="BL690" s="341"/>
      <c r="BM690" s="341"/>
      <c r="BN690" s="341"/>
      <c r="BO690" s="341"/>
      <c r="BP690" s="341"/>
      <c r="BQ690" s="341"/>
      <c r="BR690" s="341"/>
      <c r="BS690" s="341"/>
      <c r="BT690" s="341"/>
      <c r="BU690" s="341"/>
      <c r="BV690" s="341"/>
      <c r="BW690" s="341"/>
      <c r="BX690" s="341"/>
      <c r="BY690" s="341"/>
      <c r="BZ690" s="341"/>
      <c r="CA690" s="341"/>
      <c r="CB690" s="341"/>
      <c r="CC690" s="341"/>
      <c r="CD690" s="341"/>
      <c r="CE690" s="341"/>
      <c r="CF690" s="341"/>
      <c r="CG690" s="341"/>
      <c r="CH690" s="341"/>
      <c r="CI690" s="341"/>
      <c r="CJ690" s="341"/>
      <c r="CK690" s="341"/>
      <c r="CL690" s="341"/>
      <c r="CM690" s="341"/>
      <c r="CN690" s="341"/>
      <c r="CO690" s="341"/>
      <c r="CP690" s="341"/>
      <c r="CQ690" s="341"/>
      <c r="CR690" s="341"/>
      <c r="CS690" s="341"/>
      <c r="CT690" s="341"/>
      <c r="CU690" s="341"/>
      <c r="CV690" s="341"/>
      <c r="CW690" s="341"/>
      <c r="CX690" s="341"/>
      <c r="CY690" s="341"/>
      <c r="CZ690" s="341"/>
    </row>
    <row r="691" s="345" customFormat="true" ht="25.15" customHeight="true" x14ac:dyDescent="0.2">
      <c r="C691" s="1077"/>
      <c r="D691" s="1078"/>
      <c r="E691" s="609"/>
      <c r="F691" s="609"/>
      <c r="G691" s="609"/>
      <c r="H691" s="1077"/>
      <c r="I691" s="1078"/>
      <c r="J691" s="609"/>
      <c r="K691" s="609"/>
      <c r="L691" s="609"/>
      <c r="M691" s="1077"/>
      <c r="N691" s="1078"/>
      <c r="O691" s="609"/>
      <c r="P691" s="609"/>
      <c r="Q691" s="609"/>
      <c r="Z691" s="338"/>
      <c r="AA691" s="338"/>
      <c r="AB691" s="338"/>
      <c r="AC691" s="338"/>
      <c r="AD691" s="338"/>
      <c r="AE691" s="338"/>
      <c r="AF691" s="338"/>
      <c r="AG691" s="338"/>
      <c r="AH691" s="338"/>
      <c r="AI691" s="338"/>
      <c r="AJ691" s="338"/>
      <c r="AK691" s="338"/>
      <c r="AL691" s="338"/>
      <c r="AM691" s="338"/>
      <c r="AN691" s="338"/>
      <c r="AO691" s="338"/>
      <c r="AP691" s="338"/>
      <c r="AQ691" s="338"/>
      <c r="AR691" s="338"/>
      <c r="AS691" s="338"/>
      <c r="AT691" s="338"/>
      <c r="AU691" s="338"/>
      <c r="AV691" s="338"/>
      <c r="AW691" s="338"/>
      <c r="AX691" s="338"/>
      <c r="AY691" s="338"/>
      <c r="AZ691" s="338"/>
      <c r="BA691" s="341"/>
      <c r="BB691" s="420"/>
      <c r="BC691" s="341"/>
      <c r="BD691" s="341"/>
      <c r="BE691" s="341"/>
      <c r="BF691" s="341"/>
      <c r="BG691" s="341"/>
      <c r="BH691" s="341"/>
      <c r="BI691" s="341"/>
      <c r="BJ691" s="341"/>
      <c r="BK691" s="341"/>
      <c r="BL691" s="341"/>
      <c r="BM691" s="341"/>
      <c r="BN691" s="341"/>
      <c r="BO691" s="341"/>
      <c r="BP691" s="341"/>
      <c r="BQ691" s="341"/>
      <c r="BR691" s="341"/>
      <c r="BS691" s="341"/>
      <c r="BT691" s="341"/>
      <c r="BU691" s="341"/>
      <c r="BV691" s="341"/>
      <c r="BW691" s="341"/>
      <c r="BX691" s="341"/>
      <c r="BY691" s="341"/>
      <c r="BZ691" s="341"/>
      <c r="CA691" s="341"/>
      <c r="CB691" s="341"/>
      <c r="CC691" s="341"/>
      <c r="CD691" s="341"/>
      <c r="CE691" s="341"/>
      <c r="CF691" s="341"/>
      <c r="CG691" s="341"/>
      <c r="CH691" s="341"/>
      <c r="CI691" s="341"/>
      <c r="CJ691" s="341"/>
      <c r="CK691" s="341"/>
      <c r="CL691" s="341"/>
      <c r="CM691" s="341"/>
      <c r="CN691" s="341"/>
      <c r="CO691" s="341"/>
      <c r="CP691" s="341"/>
      <c r="CQ691" s="341"/>
      <c r="CR691" s="341"/>
      <c r="CS691" s="341"/>
      <c r="CT691" s="341"/>
      <c r="CU691" s="341"/>
      <c r="CV691" s="341"/>
      <c r="CW691" s="341"/>
      <c r="CX691" s="341"/>
      <c r="CY691" s="341"/>
      <c r="CZ691" s="341"/>
    </row>
    <row r="692" s="345" customFormat="true" ht="25.15" customHeight="true" x14ac:dyDescent="0.2">
      <c r="C692" s="1077"/>
      <c r="D692" s="1078"/>
      <c r="E692" s="609"/>
      <c r="F692" s="609"/>
      <c r="G692" s="609"/>
      <c r="H692" s="1077"/>
      <c r="I692" s="1078"/>
      <c r="J692" s="609"/>
      <c r="K692" s="609"/>
      <c r="L692" s="609"/>
      <c r="M692" s="1077"/>
      <c r="N692" s="1078"/>
      <c r="O692" s="609"/>
      <c r="P692" s="609"/>
      <c r="Q692" s="609"/>
      <c r="Z692" s="338"/>
      <c r="AA692" s="338"/>
      <c r="AB692" s="338"/>
      <c r="AC692" s="338"/>
      <c r="AD692" s="338"/>
      <c r="AE692" s="338"/>
      <c r="AF692" s="338"/>
      <c r="AG692" s="338"/>
      <c r="AH692" s="338"/>
      <c r="AI692" s="338"/>
      <c r="AJ692" s="338"/>
      <c r="AK692" s="338"/>
      <c r="AL692" s="338"/>
      <c r="AM692" s="338"/>
      <c r="AN692" s="338"/>
      <c r="AO692" s="338"/>
      <c r="AP692" s="338"/>
      <c r="AQ692" s="338"/>
      <c r="AR692" s="338"/>
      <c r="AS692" s="338"/>
      <c r="AT692" s="338"/>
      <c r="AU692" s="338"/>
      <c r="AV692" s="338"/>
      <c r="AW692" s="338"/>
      <c r="AX692" s="338"/>
      <c r="AY692" s="338"/>
      <c r="AZ692" s="338"/>
      <c r="BA692" s="341"/>
      <c r="BB692" s="420"/>
      <c r="BC692" s="341"/>
      <c r="BD692" s="341"/>
      <c r="BE692" s="341"/>
      <c r="BF692" s="341"/>
      <c r="BG692" s="341"/>
      <c r="BH692" s="341"/>
      <c r="BI692" s="341"/>
      <c r="BJ692" s="341"/>
      <c r="BK692" s="341"/>
      <c r="BL692" s="341"/>
      <c r="BM692" s="341"/>
      <c r="BN692" s="341"/>
      <c r="BO692" s="341"/>
      <c r="BP692" s="341"/>
      <c r="BQ692" s="341"/>
      <c r="BR692" s="341"/>
      <c r="BS692" s="341"/>
      <c r="BT692" s="341"/>
      <c r="BU692" s="341"/>
      <c r="BV692" s="341"/>
      <c r="BW692" s="341"/>
      <c r="BX692" s="341"/>
      <c r="BY692" s="341"/>
      <c r="BZ692" s="341"/>
      <c r="CA692" s="341"/>
      <c r="CB692" s="341"/>
      <c r="CC692" s="341"/>
      <c r="CD692" s="341"/>
      <c r="CE692" s="341"/>
      <c r="CF692" s="341"/>
      <c r="CG692" s="341"/>
      <c r="CH692" s="341"/>
      <c r="CI692" s="341"/>
      <c r="CJ692" s="341"/>
      <c r="CK692" s="341"/>
      <c r="CL692" s="341"/>
      <c r="CM692" s="341"/>
      <c r="CN692" s="341"/>
      <c r="CO692" s="341"/>
      <c r="CP692" s="341"/>
      <c r="CQ692" s="341"/>
      <c r="CR692" s="341"/>
      <c r="CS692" s="341"/>
      <c r="CT692" s="341"/>
      <c r="CU692" s="341"/>
      <c r="CV692" s="341"/>
      <c r="CW692" s="341"/>
      <c r="CX692" s="341"/>
      <c r="CY692" s="341"/>
      <c r="CZ692" s="341"/>
    </row>
    <row r="693" s="345" customFormat="true" ht="25.15" customHeight="true" x14ac:dyDescent="0.2">
      <c r="C693" s="1077"/>
      <c r="D693" s="1078"/>
      <c r="E693" s="609"/>
      <c r="F693" s="609"/>
      <c r="G693" s="609"/>
      <c r="H693" s="1077"/>
      <c r="I693" s="1078"/>
      <c r="J693" s="609"/>
      <c r="K693" s="609"/>
      <c r="L693" s="609"/>
      <c r="M693" s="1077"/>
      <c r="N693" s="1078"/>
      <c r="O693" s="609"/>
      <c r="P693" s="609"/>
      <c r="Q693" s="609"/>
      <c r="Z693" s="338"/>
      <c r="AA693" s="338"/>
      <c r="AB693" s="338"/>
      <c r="AC693" s="338"/>
      <c r="AD693" s="338"/>
      <c r="AE693" s="338"/>
      <c r="AF693" s="338"/>
      <c r="AG693" s="338"/>
      <c r="AH693" s="338"/>
      <c r="AI693" s="338"/>
      <c r="AJ693" s="338"/>
      <c r="AK693" s="338"/>
      <c r="AL693" s="338"/>
      <c r="AM693" s="338"/>
      <c r="AN693" s="338"/>
      <c r="AO693" s="338"/>
      <c r="AP693" s="338"/>
      <c r="AQ693" s="338"/>
      <c r="AR693" s="338"/>
      <c r="AS693" s="338"/>
      <c r="AT693" s="338"/>
      <c r="AU693" s="338"/>
      <c r="AV693" s="338"/>
      <c r="AW693" s="338"/>
      <c r="AX693" s="338"/>
      <c r="AY693" s="338"/>
      <c r="AZ693" s="338"/>
      <c r="BA693" s="341"/>
      <c r="BB693" s="420"/>
      <c r="BC693" s="341"/>
      <c r="BD693" s="341"/>
      <c r="BE693" s="341"/>
      <c r="BF693" s="341"/>
      <c r="BG693" s="341"/>
      <c r="BH693" s="341"/>
      <c r="BI693" s="341"/>
      <c r="BJ693" s="341"/>
      <c r="BK693" s="341"/>
      <c r="BL693" s="341"/>
      <c r="BM693" s="341"/>
      <c r="BN693" s="341"/>
      <c r="BO693" s="341"/>
      <c r="BP693" s="341"/>
      <c r="BQ693" s="341"/>
      <c r="BR693" s="341"/>
      <c r="BS693" s="341"/>
      <c r="BT693" s="341"/>
      <c r="BU693" s="341"/>
      <c r="BV693" s="341"/>
      <c r="BW693" s="341"/>
      <c r="BX693" s="341"/>
      <c r="BY693" s="341"/>
      <c r="BZ693" s="341"/>
      <c r="CA693" s="341"/>
      <c r="CB693" s="341"/>
      <c r="CC693" s="341"/>
      <c r="CD693" s="341"/>
      <c r="CE693" s="341"/>
      <c r="CF693" s="341"/>
      <c r="CG693" s="341"/>
      <c r="CH693" s="341"/>
      <c r="CI693" s="341"/>
      <c r="CJ693" s="341"/>
      <c r="CK693" s="341"/>
      <c r="CL693" s="341"/>
      <c r="CM693" s="341"/>
      <c r="CN693" s="341"/>
      <c r="CO693" s="341"/>
      <c r="CP693" s="341"/>
      <c r="CQ693" s="341"/>
      <c r="CR693" s="341"/>
      <c r="CS693" s="341"/>
      <c r="CT693" s="341"/>
      <c r="CU693" s="341"/>
      <c r="CV693" s="341"/>
      <c r="CW693" s="341"/>
      <c r="CX693" s="341"/>
      <c r="CY693" s="341"/>
      <c r="CZ693" s="341"/>
    </row>
    <row r="694" s="345" customFormat="true" ht="25.15" customHeight="true" x14ac:dyDescent="0.2">
      <c r="C694" s="1077"/>
      <c r="D694" s="1078"/>
      <c r="E694" s="609"/>
      <c r="F694" s="609"/>
      <c r="G694" s="609"/>
      <c r="H694" s="1077"/>
      <c r="I694" s="1078"/>
      <c r="J694" s="609"/>
      <c r="K694" s="609"/>
      <c r="L694" s="609"/>
      <c r="M694" s="1077"/>
      <c r="N694" s="1078"/>
      <c r="O694" s="609"/>
      <c r="P694" s="609"/>
      <c r="Q694" s="609"/>
      <c r="Z694" s="338"/>
      <c r="AA694" s="338"/>
      <c r="AB694" s="338"/>
      <c r="AC694" s="338"/>
      <c r="AD694" s="338"/>
      <c r="AE694" s="338"/>
      <c r="AF694" s="338"/>
      <c r="AG694" s="338"/>
      <c r="AH694" s="338"/>
      <c r="AI694" s="338"/>
      <c r="AJ694" s="338"/>
      <c r="AK694" s="338"/>
      <c r="AL694" s="338"/>
      <c r="AM694" s="338"/>
      <c r="AN694" s="338"/>
      <c r="AO694" s="338"/>
      <c r="AP694" s="338"/>
      <c r="AQ694" s="338"/>
      <c r="AR694" s="338"/>
      <c r="AS694" s="338"/>
      <c r="AT694" s="338"/>
      <c r="AU694" s="338"/>
      <c r="AV694" s="338"/>
      <c r="AW694" s="338"/>
      <c r="AX694" s="338"/>
      <c r="AY694" s="338"/>
      <c r="AZ694" s="338"/>
      <c r="BA694" s="341"/>
      <c r="BB694" s="420"/>
      <c r="BC694" s="341"/>
      <c r="BD694" s="341"/>
      <c r="BE694" s="341"/>
      <c r="BF694" s="341"/>
      <c r="BG694" s="341"/>
      <c r="BH694" s="341"/>
      <c r="BI694" s="341"/>
      <c r="BJ694" s="341"/>
      <c r="BK694" s="341"/>
      <c r="BL694" s="341"/>
      <c r="BM694" s="341"/>
      <c r="BN694" s="341"/>
      <c r="BO694" s="341"/>
      <c r="BP694" s="341"/>
      <c r="BQ694" s="341"/>
      <c r="BR694" s="341"/>
      <c r="BS694" s="341"/>
      <c r="BT694" s="341"/>
      <c r="BU694" s="341"/>
      <c r="BV694" s="341"/>
      <c r="BW694" s="341"/>
      <c r="BX694" s="341"/>
      <c r="BY694" s="341"/>
      <c r="BZ694" s="341"/>
      <c r="CA694" s="341"/>
      <c r="CB694" s="341"/>
      <c r="CC694" s="341"/>
      <c r="CD694" s="341"/>
      <c r="CE694" s="341"/>
      <c r="CF694" s="341"/>
      <c r="CG694" s="341"/>
      <c r="CH694" s="341"/>
      <c r="CI694" s="341"/>
      <c r="CJ694" s="341"/>
      <c r="CK694" s="341"/>
      <c r="CL694" s="341"/>
      <c r="CM694" s="341"/>
      <c r="CN694" s="341"/>
      <c r="CO694" s="341"/>
      <c r="CP694" s="341"/>
      <c r="CQ694" s="341"/>
      <c r="CR694" s="341"/>
      <c r="CS694" s="341"/>
      <c r="CT694" s="341"/>
      <c r="CU694" s="341"/>
      <c r="CV694" s="341"/>
      <c r="CW694" s="341"/>
      <c r="CX694" s="341"/>
      <c r="CY694" s="341"/>
      <c r="CZ694" s="341"/>
    </row>
    <row r="695" s="345" customFormat="true" ht="25.15" customHeight="true" x14ac:dyDescent="0.2">
      <c r="C695" s="1077"/>
      <c r="D695" s="1078"/>
      <c r="E695" s="609"/>
      <c r="F695" s="609"/>
      <c r="G695" s="609"/>
      <c r="H695" s="1077"/>
      <c r="I695" s="1078"/>
      <c r="J695" s="609"/>
      <c r="K695" s="609"/>
      <c r="L695" s="609"/>
      <c r="M695" s="1077"/>
      <c r="N695" s="1078"/>
      <c r="O695" s="609"/>
      <c r="P695" s="609"/>
      <c r="Q695" s="609"/>
      <c r="Z695" s="338"/>
      <c r="AA695" s="338"/>
      <c r="AB695" s="338"/>
      <c r="AC695" s="338"/>
      <c r="AD695" s="338"/>
      <c r="AE695" s="338"/>
      <c r="AF695" s="338"/>
      <c r="AG695" s="338"/>
      <c r="AH695" s="338"/>
      <c r="AI695" s="338"/>
      <c r="AJ695" s="338"/>
      <c r="AK695" s="338"/>
      <c r="AL695" s="338"/>
      <c r="AM695" s="338"/>
      <c r="AN695" s="338"/>
      <c r="AO695" s="338"/>
      <c r="AP695" s="338"/>
      <c r="AQ695" s="338"/>
      <c r="AR695" s="338"/>
      <c r="AS695" s="338"/>
      <c r="AT695" s="338"/>
      <c r="AU695" s="338"/>
      <c r="AV695" s="338"/>
      <c r="AW695" s="338"/>
      <c r="AX695" s="338"/>
      <c r="AY695" s="338"/>
      <c r="AZ695" s="338"/>
      <c r="BA695" s="341"/>
      <c r="BB695" s="420"/>
      <c r="BC695" s="341"/>
      <c r="BD695" s="341"/>
      <c r="BE695" s="341"/>
      <c r="BF695" s="341"/>
      <c r="BG695" s="341"/>
      <c r="BH695" s="341"/>
      <c r="BI695" s="341"/>
      <c r="BJ695" s="341"/>
      <c r="BK695" s="341"/>
      <c r="BL695" s="341"/>
      <c r="BM695" s="341"/>
      <c r="BN695" s="341"/>
      <c r="BO695" s="341"/>
      <c r="BP695" s="341"/>
      <c r="BQ695" s="341"/>
      <c r="BR695" s="341"/>
      <c r="BS695" s="341"/>
      <c r="BT695" s="341"/>
      <c r="BU695" s="341"/>
      <c r="BV695" s="341"/>
      <c r="BW695" s="341"/>
      <c r="BX695" s="341"/>
      <c r="BY695" s="341"/>
      <c r="BZ695" s="341"/>
      <c r="CA695" s="341"/>
      <c r="CB695" s="341"/>
      <c r="CC695" s="341"/>
      <c r="CD695" s="341"/>
      <c r="CE695" s="341"/>
      <c r="CF695" s="341"/>
      <c r="CG695" s="341"/>
      <c r="CH695" s="341"/>
      <c r="CI695" s="341"/>
      <c r="CJ695" s="341"/>
      <c r="CK695" s="341"/>
      <c r="CL695" s="341"/>
      <c r="CM695" s="341"/>
      <c r="CN695" s="341"/>
      <c r="CO695" s="341"/>
      <c r="CP695" s="341"/>
      <c r="CQ695" s="341"/>
      <c r="CR695" s="341"/>
      <c r="CS695" s="341"/>
      <c r="CT695" s="341"/>
      <c r="CU695" s="341"/>
      <c r="CV695" s="341"/>
      <c r="CW695" s="341"/>
      <c r="CX695" s="341"/>
      <c r="CY695" s="341"/>
      <c r="CZ695" s="341"/>
    </row>
    <row r="696" s="345" customFormat="true" ht="25.15" customHeight="true" x14ac:dyDescent="0.2">
      <c r="C696" s="1077"/>
      <c r="D696" s="1078"/>
      <c r="E696" s="609"/>
      <c r="F696" s="609"/>
      <c r="G696" s="609"/>
      <c r="H696" s="1077"/>
      <c r="I696" s="1078"/>
      <c r="J696" s="609"/>
      <c r="K696" s="609"/>
      <c r="L696" s="609"/>
      <c r="M696" s="1077"/>
      <c r="N696" s="1078"/>
      <c r="O696" s="609"/>
      <c r="P696" s="609"/>
      <c r="Q696" s="609"/>
      <c r="Z696" s="338"/>
      <c r="AA696" s="338"/>
      <c r="AB696" s="338"/>
      <c r="AC696" s="338"/>
      <c r="AD696" s="338"/>
      <c r="AE696" s="338"/>
      <c r="AF696" s="338"/>
      <c r="AG696" s="338"/>
      <c r="AH696" s="338"/>
      <c r="AI696" s="338"/>
      <c r="AJ696" s="338"/>
      <c r="AK696" s="338"/>
      <c r="AL696" s="338"/>
      <c r="AM696" s="338"/>
      <c r="AN696" s="338"/>
      <c r="AO696" s="338"/>
      <c r="AP696" s="338"/>
      <c r="AQ696" s="338"/>
      <c r="AR696" s="338"/>
      <c r="AS696" s="338"/>
      <c r="AT696" s="338"/>
      <c r="AU696" s="338"/>
      <c r="AV696" s="338"/>
      <c r="AW696" s="338"/>
      <c r="AX696" s="338"/>
      <c r="AY696" s="338"/>
      <c r="AZ696" s="338"/>
      <c r="BA696" s="341"/>
      <c r="BB696" s="420"/>
      <c r="BC696" s="341"/>
      <c r="BD696" s="341"/>
      <c r="BE696" s="341"/>
      <c r="BF696" s="341"/>
      <c r="BG696" s="341"/>
      <c r="BH696" s="341"/>
      <c r="BI696" s="341"/>
      <c r="BJ696" s="341"/>
      <c r="BK696" s="341"/>
      <c r="BL696" s="341"/>
      <c r="BM696" s="341"/>
      <c r="BN696" s="341"/>
      <c r="BO696" s="341"/>
      <c r="BP696" s="341"/>
      <c r="BQ696" s="341"/>
      <c r="BR696" s="341"/>
      <c r="BS696" s="341"/>
      <c r="BT696" s="341"/>
      <c r="BU696" s="341"/>
      <c r="BV696" s="341"/>
      <c r="BW696" s="341"/>
      <c r="BX696" s="341"/>
      <c r="BY696" s="341"/>
      <c r="BZ696" s="341"/>
      <c r="CA696" s="341"/>
      <c r="CB696" s="341"/>
      <c r="CC696" s="341"/>
      <c r="CD696" s="341"/>
      <c r="CE696" s="341"/>
      <c r="CF696" s="341"/>
      <c r="CG696" s="341"/>
      <c r="CH696" s="341"/>
      <c r="CI696" s="341"/>
      <c r="CJ696" s="341"/>
      <c r="CK696" s="341"/>
      <c r="CL696" s="341"/>
      <c r="CM696" s="341"/>
      <c r="CN696" s="341"/>
      <c r="CO696" s="341"/>
      <c r="CP696" s="341"/>
      <c r="CQ696" s="341"/>
      <c r="CR696" s="341"/>
      <c r="CS696" s="341"/>
      <c r="CT696" s="341"/>
      <c r="CU696" s="341"/>
      <c r="CV696" s="341"/>
      <c r="CW696" s="341"/>
      <c r="CX696" s="341"/>
      <c r="CY696" s="341"/>
      <c r="CZ696" s="341"/>
    </row>
    <row r="697" s="345" customFormat="true" ht="25.15" customHeight="true" x14ac:dyDescent="0.2">
      <c r="C697" s="1077"/>
      <c r="D697" s="1078"/>
      <c r="E697" s="609"/>
      <c r="F697" s="609"/>
      <c r="G697" s="609"/>
      <c r="H697" s="1077"/>
      <c r="I697" s="1078"/>
      <c r="J697" s="609"/>
      <c r="K697" s="609"/>
      <c r="L697" s="609"/>
      <c r="M697" s="1077"/>
      <c r="N697" s="1078"/>
      <c r="O697" s="609"/>
      <c r="P697" s="609"/>
      <c r="Q697" s="609"/>
      <c r="Z697" s="338"/>
      <c r="AA697" s="338"/>
      <c r="AB697" s="338"/>
      <c r="AC697" s="338"/>
      <c r="AD697" s="338"/>
      <c r="AE697" s="338"/>
      <c r="AF697" s="338"/>
      <c r="AG697" s="338"/>
      <c r="AH697" s="338"/>
      <c r="AI697" s="338"/>
      <c r="AJ697" s="338"/>
      <c r="AK697" s="338"/>
      <c r="AL697" s="338"/>
      <c r="AM697" s="338"/>
      <c r="AN697" s="338"/>
      <c r="AO697" s="338"/>
      <c r="AP697" s="338"/>
      <c r="AQ697" s="338"/>
      <c r="AR697" s="338"/>
      <c r="AS697" s="338"/>
      <c r="AT697" s="338"/>
      <c r="AU697" s="338"/>
      <c r="AV697" s="338"/>
      <c r="AW697" s="338"/>
      <c r="AX697" s="338"/>
      <c r="AY697" s="338"/>
      <c r="AZ697" s="338"/>
      <c r="BA697" s="341"/>
      <c r="BB697" s="420"/>
      <c r="BC697" s="341"/>
      <c r="BD697" s="341"/>
      <c r="BE697" s="341"/>
      <c r="BF697" s="341"/>
      <c r="BG697" s="341"/>
      <c r="BH697" s="341"/>
      <c r="BI697" s="341"/>
      <c r="BJ697" s="341"/>
      <c r="BK697" s="341"/>
      <c r="BL697" s="341"/>
      <c r="BM697" s="341"/>
      <c r="BN697" s="341"/>
      <c r="BO697" s="341"/>
      <c r="BP697" s="341"/>
      <c r="BQ697" s="341"/>
      <c r="BR697" s="341"/>
      <c r="BS697" s="341"/>
      <c r="BT697" s="341"/>
      <c r="BU697" s="341"/>
      <c r="BV697" s="341"/>
      <c r="BW697" s="341"/>
      <c r="BX697" s="341"/>
      <c r="BY697" s="341"/>
      <c r="BZ697" s="341"/>
      <c r="CA697" s="341"/>
      <c r="CB697" s="341"/>
      <c r="CC697" s="341"/>
      <c r="CD697" s="341"/>
      <c r="CE697" s="341"/>
      <c r="CF697" s="341"/>
      <c r="CG697" s="341"/>
      <c r="CH697" s="341"/>
      <c r="CI697" s="341"/>
      <c r="CJ697" s="341"/>
      <c r="CK697" s="341"/>
      <c r="CL697" s="341"/>
      <c r="CM697" s="341"/>
      <c r="CN697" s="341"/>
      <c r="CO697" s="341"/>
      <c r="CP697" s="341"/>
      <c r="CQ697" s="341"/>
      <c r="CR697" s="341"/>
      <c r="CS697" s="341"/>
      <c r="CT697" s="341"/>
      <c r="CU697" s="341"/>
      <c r="CV697" s="341"/>
      <c r="CW697" s="341"/>
      <c r="CX697" s="341"/>
      <c r="CY697" s="341"/>
      <c r="CZ697" s="341"/>
    </row>
    <row r="698" s="345" customFormat="true" ht="25.15" customHeight="true" x14ac:dyDescent="0.2">
      <c r="C698" s="1077"/>
      <c r="D698" s="1078"/>
      <c r="E698" s="609"/>
      <c r="F698" s="609"/>
      <c r="G698" s="609"/>
      <c r="H698" s="1077"/>
      <c r="I698" s="1078"/>
      <c r="J698" s="609"/>
      <c r="K698" s="609"/>
      <c r="L698" s="609"/>
      <c r="M698" s="1077"/>
      <c r="N698" s="1078"/>
      <c r="O698" s="609"/>
      <c r="P698" s="609"/>
      <c r="Q698" s="609"/>
      <c r="Z698" s="338"/>
      <c r="AA698" s="338"/>
      <c r="AB698" s="338"/>
      <c r="AC698" s="338"/>
      <c r="AD698" s="338"/>
      <c r="AE698" s="338"/>
      <c r="AF698" s="338"/>
      <c r="AG698" s="338"/>
      <c r="AH698" s="338"/>
      <c r="AI698" s="338"/>
      <c r="AJ698" s="338"/>
      <c r="AK698" s="338"/>
      <c r="AL698" s="338"/>
      <c r="AM698" s="338"/>
      <c r="AN698" s="338"/>
      <c r="AO698" s="338"/>
      <c r="AP698" s="338"/>
      <c r="AQ698" s="338"/>
      <c r="AR698" s="338"/>
      <c r="AS698" s="338"/>
      <c r="AT698" s="338"/>
      <c r="AU698" s="338"/>
      <c r="AV698" s="338"/>
      <c r="AW698" s="338"/>
      <c r="AX698" s="338"/>
      <c r="AY698" s="338"/>
      <c r="AZ698" s="338"/>
      <c r="BA698" s="341"/>
      <c r="BB698" s="420"/>
      <c r="BC698" s="341"/>
      <c r="BD698" s="341"/>
      <c r="BE698" s="341"/>
      <c r="BF698" s="341"/>
      <c r="BG698" s="341"/>
      <c r="BH698" s="341"/>
      <c r="BI698" s="341"/>
      <c r="BJ698" s="341"/>
      <c r="BK698" s="341"/>
      <c r="BL698" s="341"/>
      <c r="BM698" s="341"/>
      <c r="BN698" s="341"/>
      <c r="BO698" s="341"/>
      <c r="BP698" s="341"/>
      <c r="BQ698" s="341"/>
      <c r="BR698" s="341"/>
      <c r="BS698" s="341"/>
      <c r="BT698" s="341"/>
      <c r="BU698" s="341"/>
      <c r="BV698" s="341"/>
      <c r="BW698" s="341"/>
      <c r="BX698" s="341"/>
      <c r="BY698" s="341"/>
      <c r="BZ698" s="341"/>
      <c r="CA698" s="341"/>
      <c r="CB698" s="341"/>
      <c r="CC698" s="341"/>
      <c r="CD698" s="341"/>
      <c r="CE698" s="341"/>
      <c r="CF698" s="341"/>
      <c r="CG698" s="341"/>
      <c r="CH698" s="341"/>
      <c r="CI698" s="341"/>
      <c r="CJ698" s="341"/>
      <c r="CK698" s="341"/>
      <c r="CL698" s="341"/>
      <c r="CM698" s="341"/>
      <c r="CN698" s="341"/>
      <c r="CO698" s="341"/>
      <c r="CP698" s="341"/>
      <c r="CQ698" s="341"/>
      <c r="CR698" s="341"/>
      <c r="CS698" s="341"/>
      <c r="CT698" s="341"/>
      <c r="CU698" s="341"/>
      <c r="CV698" s="341"/>
      <c r="CW698" s="341"/>
      <c r="CX698" s="341"/>
      <c r="CY698" s="341"/>
      <c r="CZ698" s="341"/>
    </row>
    <row r="699" s="345" customFormat="true" ht="25.15" customHeight="true" x14ac:dyDescent="0.2">
      <c r="C699" s="1077"/>
      <c r="D699" s="1078"/>
      <c r="E699" s="609"/>
      <c r="F699" s="609"/>
      <c r="G699" s="609"/>
      <c r="H699" s="1077"/>
      <c r="I699" s="1078"/>
      <c r="J699" s="609"/>
      <c r="K699" s="609"/>
      <c r="L699" s="609"/>
      <c r="M699" s="1077"/>
      <c r="N699" s="1078"/>
      <c r="O699" s="609"/>
      <c r="P699" s="609"/>
      <c r="Q699" s="609"/>
      <c r="Z699" s="338"/>
      <c r="AA699" s="338"/>
      <c r="AB699" s="338"/>
      <c r="AC699" s="338"/>
      <c r="AD699" s="338"/>
      <c r="AE699" s="338"/>
      <c r="AF699" s="338"/>
      <c r="AG699" s="338"/>
      <c r="AH699" s="338"/>
      <c r="AI699" s="338"/>
      <c r="AJ699" s="338"/>
      <c r="AK699" s="338"/>
      <c r="AL699" s="338"/>
      <c r="AM699" s="338"/>
      <c r="AN699" s="338"/>
      <c r="AO699" s="338"/>
      <c r="AP699" s="338"/>
      <c r="AQ699" s="338"/>
      <c r="AR699" s="338"/>
      <c r="AS699" s="338"/>
      <c r="AT699" s="338"/>
      <c r="AU699" s="338"/>
      <c r="AV699" s="338"/>
      <c r="AW699" s="338"/>
      <c r="AX699" s="338"/>
      <c r="AY699" s="338"/>
      <c r="AZ699" s="338"/>
      <c r="BA699" s="341"/>
      <c r="BB699" s="420"/>
      <c r="BC699" s="341"/>
      <c r="BD699" s="341"/>
      <c r="BE699" s="341"/>
      <c r="BF699" s="341"/>
      <c r="BG699" s="341"/>
      <c r="BH699" s="341"/>
      <c r="BI699" s="341"/>
      <c r="BJ699" s="341"/>
      <c r="BK699" s="341"/>
      <c r="BL699" s="341"/>
      <c r="BM699" s="341"/>
      <c r="BN699" s="341"/>
      <c r="BO699" s="341"/>
      <c r="BP699" s="341"/>
      <c r="BQ699" s="341"/>
      <c r="BR699" s="341"/>
      <c r="BS699" s="341"/>
      <c r="BT699" s="341"/>
      <c r="BU699" s="341"/>
      <c r="BV699" s="341"/>
      <c r="BW699" s="341"/>
      <c r="BX699" s="341"/>
      <c r="BY699" s="341"/>
      <c r="BZ699" s="341"/>
      <c r="CA699" s="341"/>
      <c r="CB699" s="341"/>
      <c r="CC699" s="341"/>
      <c r="CD699" s="341"/>
      <c r="CE699" s="341"/>
      <c r="CF699" s="341"/>
      <c r="CG699" s="341"/>
      <c r="CH699" s="341"/>
      <c r="CI699" s="341"/>
      <c r="CJ699" s="341"/>
      <c r="CK699" s="341"/>
      <c r="CL699" s="341"/>
      <c r="CM699" s="341"/>
      <c r="CN699" s="341"/>
      <c r="CO699" s="341"/>
      <c r="CP699" s="341"/>
      <c r="CQ699" s="341"/>
      <c r="CR699" s="341"/>
      <c r="CS699" s="341"/>
      <c r="CT699" s="341"/>
      <c r="CU699" s="341"/>
      <c r="CV699" s="341"/>
      <c r="CW699" s="341"/>
      <c r="CX699" s="341"/>
      <c r="CY699" s="341"/>
      <c r="CZ699" s="341"/>
    </row>
    <row r="700" s="345" customFormat="true" ht="25.15" customHeight="true" x14ac:dyDescent="0.2">
      <c r="C700" s="609"/>
      <c r="D700" s="609"/>
      <c r="E700" s="609"/>
      <c r="F700" s="609"/>
      <c r="G700" s="609"/>
      <c r="H700" s="609"/>
      <c r="I700" s="609"/>
      <c r="J700" s="609"/>
      <c r="K700" s="609"/>
      <c r="L700" s="609"/>
      <c r="M700" s="609"/>
      <c r="N700" s="609"/>
      <c r="O700" s="609"/>
      <c r="P700" s="609"/>
      <c r="Q700" s="609"/>
      <c r="Z700" s="338"/>
      <c r="AA700" s="338"/>
      <c r="AB700" s="338"/>
      <c r="AC700" s="338"/>
      <c r="AD700" s="338"/>
      <c r="AE700" s="338"/>
      <c r="AF700" s="338"/>
      <c r="AG700" s="338"/>
      <c r="AH700" s="338"/>
      <c r="AI700" s="338"/>
      <c r="AJ700" s="338"/>
      <c r="AK700" s="338"/>
      <c r="AL700" s="338"/>
      <c r="AM700" s="338"/>
      <c r="AN700" s="338"/>
      <c r="AO700" s="338"/>
      <c r="AP700" s="338"/>
      <c r="AQ700" s="338"/>
      <c r="AR700" s="338"/>
      <c r="AS700" s="338"/>
      <c r="AT700" s="338"/>
      <c r="AU700" s="338"/>
      <c r="AV700" s="338"/>
      <c r="AW700" s="338"/>
      <c r="AX700" s="338"/>
      <c r="AY700" s="338"/>
      <c r="AZ700" s="338"/>
      <c r="BA700" s="341"/>
      <c r="BB700" s="420"/>
      <c r="BC700" s="341"/>
      <c r="BD700" s="341"/>
      <c r="BE700" s="341"/>
      <c r="BF700" s="341"/>
      <c r="BG700" s="341"/>
      <c r="BH700" s="341"/>
      <c r="BI700" s="341"/>
      <c r="BJ700" s="341"/>
      <c r="BK700" s="341"/>
      <c r="BL700" s="341"/>
      <c r="BM700" s="341"/>
      <c r="BN700" s="341"/>
      <c r="BO700" s="341"/>
      <c r="BP700" s="341"/>
      <c r="BQ700" s="341"/>
      <c r="BR700" s="341"/>
      <c r="BS700" s="341"/>
      <c r="BT700" s="341"/>
      <c r="BU700" s="341"/>
      <c r="BV700" s="341"/>
      <c r="BW700" s="341"/>
      <c r="BX700" s="341"/>
      <c r="BY700" s="341"/>
      <c r="BZ700" s="341"/>
      <c r="CA700" s="341"/>
      <c r="CB700" s="341"/>
      <c r="CC700" s="341"/>
      <c r="CD700" s="341"/>
      <c r="CE700" s="341"/>
      <c r="CF700" s="341"/>
      <c r="CG700" s="341"/>
      <c r="CH700" s="341"/>
      <c r="CI700" s="341"/>
      <c r="CJ700" s="341"/>
      <c r="CK700" s="341"/>
      <c r="CL700" s="341"/>
      <c r="CM700" s="341"/>
      <c r="CN700" s="341"/>
      <c r="CO700" s="341"/>
      <c r="CP700" s="341"/>
      <c r="CQ700" s="341"/>
      <c r="CR700" s="341"/>
      <c r="CS700" s="341"/>
      <c r="CT700" s="341"/>
      <c r="CU700" s="341"/>
      <c r="CV700" s="341"/>
      <c r="CW700" s="341"/>
      <c r="CX700" s="341"/>
      <c r="CY700" s="341"/>
      <c r="CZ700" s="341"/>
    </row>
    <row r="701" ht="25.15" customHeight="true" x14ac:dyDescent="0.2">
      <c r="C701" s="610"/>
      <c r="D701" s="610"/>
      <c r="E701" s="610"/>
      <c r="F701" s="610"/>
      <c r="G701" s="610"/>
      <c r="H701" s="610"/>
      <c r="I701" s="610"/>
      <c r="J701" s="610"/>
      <c r="K701" s="610"/>
      <c r="L701" s="610"/>
      <c r="M701" s="610"/>
      <c r="N701" s="610"/>
      <c r="O701" s="610"/>
      <c r="P701" s="610"/>
      <c r="Q701" s="610"/>
      <c r="BA701" s="341"/>
      <c r="BB701" s="420"/>
      <c r="BC701" s="341"/>
      <c r="BD701" s="341"/>
      <c r="BE701" s="341"/>
      <c r="BF701" s="341"/>
      <c r="BG701" s="341"/>
      <c r="BH701" s="341"/>
      <c r="BI701" s="341"/>
      <c r="BJ701" s="341"/>
      <c r="BK701" s="341"/>
      <c r="BL701" s="341"/>
      <c r="BM701" s="341"/>
      <c r="BN701" s="341"/>
      <c r="BO701" s="341"/>
      <c r="BP701" s="341"/>
      <c r="BQ701" s="341"/>
      <c r="BR701" s="341"/>
      <c r="BS701" s="341"/>
      <c r="BT701" s="341"/>
      <c r="BU701" s="341"/>
      <c r="BV701" s="341"/>
      <c r="BW701" s="341"/>
      <c r="BX701" s="341"/>
      <c r="BY701" s="341"/>
      <c r="BZ701" s="341"/>
      <c r="CA701" s="341"/>
      <c r="CB701" s="341"/>
      <c r="CC701" s="341"/>
      <c r="CD701" s="341"/>
      <c r="CE701" s="341"/>
      <c r="CF701" s="341"/>
      <c r="CG701" s="341"/>
      <c r="CH701" s="341"/>
      <c r="CI701" s="341"/>
      <c r="CJ701" s="341"/>
      <c r="CK701" s="341"/>
      <c r="CL701" s="341"/>
      <c r="CM701" s="341"/>
      <c r="CN701" s="341"/>
      <c r="CO701" s="341"/>
      <c r="CP701" s="341"/>
      <c r="CQ701" s="341"/>
      <c r="CR701" s="341"/>
      <c r="CS701" s="341"/>
      <c r="CT701" s="341"/>
      <c r="CU701" s="341"/>
      <c r="CV701" s="341"/>
      <c r="CW701" s="341"/>
      <c r="CX701" s="341"/>
      <c r="CY701" s="341"/>
      <c r="CZ701" s="341"/>
    </row>
    <row r="702" ht="25.15" customHeight="true" x14ac:dyDescent="0.2">
      <c r="C702" s="610"/>
      <c r="D702" s="610"/>
      <c r="E702" s="610"/>
      <c r="F702" s="610"/>
      <c r="G702" s="610"/>
      <c r="H702" s="610"/>
      <c r="I702" s="610"/>
      <c r="J702" s="610"/>
      <c r="K702" s="610"/>
      <c r="L702" s="610"/>
      <c r="M702" s="610"/>
      <c r="N702" s="610"/>
      <c r="O702" s="610"/>
      <c r="P702" s="610"/>
      <c r="Q702" s="610"/>
      <c r="BA702" s="341"/>
      <c r="BB702" s="420"/>
      <c r="BC702" s="341"/>
      <c r="BD702" s="341"/>
      <c r="BE702" s="341"/>
      <c r="BF702" s="341"/>
      <c r="BG702" s="341"/>
      <c r="BH702" s="341"/>
      <c r="BI702" s="341"/>
      <c r="BJ702" s="341"/>
      <c r="BK702" s="341"/>
      <c r="BL702" s="341"/>
      <c r="BM702" s="341"/>
      <c r="BN702" s="341"/>
      <c r="BO702" s="341"/>
      <c r="BP702" s="341"/>
      <c r="BQ702" s="341"/>
      <c r="BR702" s="341"/>
      <c r="BS702" s="341"/>
      <c r="BT702" s="341"/>
      <c r="BU702" s="341"/>
      <c r="BV702" s="341"/>
      <c r="BW702" s="341"/>
      <c r="BX702" s="341"/>
      <c r="BY702" s="341"/>
      <c r="BZ702" s="341"/>
      <c r="CA702" s="341"/>
      <c r="CB702" s="341"/>
      <c r="CC702" s="341"/>
      <c r="CD702" s="341"/>
      <c r="CE702" s="341"/>
      <c r="CF702" s="341"/>
      <c r="CG702" s="341"/>
      <c r="CH702" s="341"/>
      <c r="CI702" s="341"/>
      <c r="CJ702" s="341"/>
      <c r="CK702" s="341"/>
      <c r="CL702" s="341"/>
      <c r="CM702" s="341"/>
      <c r="CN702" s="341"/>
      <c r="CO702" s="341"/>
      <c r="CP702" s="341"/>
      <c r="CQ702" s="341"/>
      <c r="CR702" s="341"/>
      <c r="CS702" s="341"/>
      <c r="CT702" s="341"/>
      <c r="CU702" s="341"/>
      <c r="CV702" s="341"/>
      <c r="CW702" s="341"/>
      <c r="CX702" s="341"/>
      <c r="CY702" s="341"/>
      <c r="CZ702" s="341"/>
    </row>
    <row r="703" ht="25.15" customHeight="true" x14ac:dyDescent="0.2">
      <c r="C703" s="610"/>
      <c r="D703" s="610"/>
      <c r="E703" s="610"/>
      <c r="F703" s="610"/>
      <c r="G703" s="610"/>
      <c r="H703" s="610"/>
      <c r="I703" s="610"/>
      <c r="J703" s="610"/>
      <c r="K703" s="610"/>
      <c r="L703" s="610"/>
      <c r="M703" s="610"/>
      <c r="N703" s="610"/>
      <c r="O703" s="610"/>
      <c r="P703" s="610"/>
      <c r="Q703" s="610"/>
      <c r="BA703" s="341"/>
      <c r="BB703" s="420"/>
      <c r="BC703" s="341"/>
      <c r="BD703" s="341"/>
      <c r="BE703" s="341"/>
      <c r="BF703" s="341"/>
      <c r="BG703" s="341"/>
      <c r="BH703" s="341"/>
      <c r="BI703" s="341"/>
      <c r="BJ703" s="341"/>
      <c r="BK703" s="341"/>
      <c r="BL703" s="341"/>
      <c r="BM703" s="341"/>
      <c r="BN703" s="341"/>
      <c r="BO703" s="341"/>
      <c r="BP703" s="341"/>
      <c r="BQ703" s="341"/>
      <c r="BR703" s="341"/>
      <c r="BS703" s="341"/>
      <c r="BT703" s="341"/>
      <c r="BU703" s="341"/>
      <c r="BV703" s="341"/>
      <c r="BW703" s="341"/>
      <c r="BX703" s="341"/>
      <c r="BY703" s="341"/>
      <c r="BZ703" s="341"/>
      <c r="CA703" s="341"/>
      <c r="CB703" s="341"/>
      <c r="CC703" s="341"/>
      <c r="CD703" s="341"/>
      <c r="CE703" s="341"/>
      <c r="CF703" s="341"/>
      <c r="CG703" s="341"/>
      <c r="CH703" s="341"/>
      <c r="CI703" s="341"/>
      <c r="CJ703" s="341"/>
      <c r="CK703" s="341"/>
      <c r="CL703" s="341"/>
      <c r="CM703" s="341"/>
      <c r="CN703" s="341"/>
      <c r="CO703" s="341"/>
      <c r="CP703" s="341"/>
      <c r="CQ703" s="341"/>
      <c r="CR703" s="341"/>
      <c r="CS703" s="341"/>
      <c r="CT703" s="341"/>
      <c r="CU703" s="341"/>
      <c r="CV703" s="341"/>
      <c r="CW703" s="341"/>
      <c r="CX703" s="341"/>
      <c r="CY703" s="341"/>
      <c r="CZ703" s="341"/>
    </row>
    <row r="704" ht="25.15" customHeight="true" x14ac:dyDescent="0.2">
      <c r="C704" s="610"/>
      <c r="D704" s="610"/>
      <c r="E704" s="610"/>
      <c r="F704" s="610"/>
      <c r="G704" s="610"/>
      <c r="H704" s="610"/>
      <c r="I704" s="610"/>
      <c r="J704" s="610"/>
      <c r="K704" s="610"/>
      <c r="L704" s="610"/>
      <c r="M704" s="610"/>
      <c r="N704" s="610"/>
      <c r="O704" s="610"/>
      <c r="P704" s="610"/>
      <c r="Q704" s="610"/>
      <c r="BA704" s="341"/>
      <c r="BB704" s="420"/>
      <c r="BC704" s="341"/>
      <c r="BD704" s="341"/>
      <c r="BE704" s="341"/>
      <c r="BF704" s="341"/>
      <c r="BG704" s="341"/>
      <c r="BH704" s="341"/>
      <c r="BI704" s="341"/>
      <c r="BJ704" s="341"/>
      <c r="BK704" s="341"/>
      <c r="BL704" s="341"/>
      <c r="BM704" s="341"/>
      <c r="BN704" s="341"/>
      <c r="BO704" s="341"/>
      <c r="BP704" s="341"/>
      <c r="BQ704" s="341"/>
      <c r="BR704" s="341"/>
      <c r="BS704" s="341"/>
      <c r="BT704" s="341"/>
      <c r="BU704" s="341"/>
      <c r="BV704" s="341"/>
      <c r="BW704" s="341"/>
      <c r="BX704" s="341"/>
      <c r="BY704" s="341"/>
      <c r="BZ704" s="341"/>
      <c r="CA704" s="341"/>
      <c r="CB704" s="341"/>
      <c r="CC704" s="341"/>
      <c r="CD704" s="341"/>
      <c r="CE704" s="341"/>
      <c r="CF704" s="341"/>
      <c r="CG704" s="341"/>
      <c r="CH704" s="341"/>
      <c r="CI704" s="341"/>
      <c r="CJ704" s="341"/>
      <c r="CK704" s="341"/>
      <c r="CL704" s="341"/>
      <c r="CM704" s="341"/>
      <c r="CN704" s="341"/>
      <c r="CO704" s="341"/>
      <c r="CP704" s="341"/>
      <c r="CQ704" s="341"/>
      <c r="CR704" s="341"/>
      <c r="CS704" s="341"/>
      <c r="CT704" s="341"/>
      <c r="CU704" s="341"/>
      <c r="CV704" s="341"/>
      <c r="CW704" s="341"/>
      <c r="CX704" s="341"/>
      <c r="CY704" s="341"/>
      <c r="CZ704" s="341"/>
    </row>
    <row r="705" ht="25.15" customHeight="true" x14ac:dyDescent="0.2">
      <c r="C705" s="610"/>
      <c r="D705" s="610"/>
      <c r="E705" s="610"/>
      <c r="F705" s="610"/>
      <c r="G705" s="610"/>
      <c r="H705" s="610"/>
      <c r="I705" s="610"/>
      <c r="J705" s="610"/>
      <c r="K705" s="610"/>
      <c r="L705" s="610"/>
      <c r="M705" s="610"/>
      <c r="N705" s="610"/>
      <c r="O705" s="610"/>
      <c r="P705" s="610"/>
      <c r="Q705" s="610"/>
      <c r="BA705" s="341"/>
      <c r="BB705" s="420"/>
      <c r="BC705" s="341"/>
      <c r="BD705" s="341"/>
      <c r="BE705" s="341"/>
      <c r="BF705" s="341"/>
      <c r="BG705" s="341"/>
      <c r="BH705" s="341"/>
      <c r="BI705" s="341"/>
      <c r="BJ705" s="341"/>
      <c r="BK705" s="341"/>
      <c r="BL705" s="341"/>
      <c r="BM705" s="341"/>
      <c r="BN705" s="341"/>
      <c r="BO705" s="341"/>
      <c r="BP705" s="341"/>
      <c r="BQ705" s="341"/>
      <c r="BR705" s="341"/>
      <c r="BS705" s="341"/>
      <c r="BT705" s="341"/>
      <c r="BU705" s="341"/>
      <c r="BV705" s="341"/>
      <c r="BW705" s="341"/>
      <c r="BX705" s="341"/>
      <c r="BY705" s="341"/>
      <c r="BZ705" s="341"/>
      <c r="CA705" s="341"/>
      <c r="CB705" s="341"/>
      <c r="CC705" s="341"/>
      <c r="CD705" s="341"/>
      <c r="CE705" s="341"/>
      <c r="CF705" s="341"/>
      <c r="CG705" s="341"/>
      <c r="CH705" s="341"/>
      <c r="CI705" s="341"/>
      <c r="CJ705" s="341"/>
      <c r="CK705" s="341"/>
      <c r="CL705" s="341"/>
      <c r="CM705" s="341"/>
      <c r="CN705" s="341"/>
      <c r="CO705" s="341"/>
      <c r="CP705" s="341"/>
      <c r="CQ705" s="341"/>
      <c r="CR705" s="341"/>
      <c r="CS705" s="341"/>
      <c r="CT705" s="341"/>
      <c r="CU705" s="341"/>
      <c r="CV705" s="341"/>
      <c r="CW705" s="341"/>
      <c r="CX705" s="341"/>
      <c r="CY705" s="341"/>
      <c r="CZ705" s="341"/>
    </row>
    <row r="706" ht="25.15" customHeight="true" x14ac:dyDescent="0.2">
      <c r="C706" s="610"/>
      <c r="D706" s="610"/>
      <c r="E706" s="610"/>
      <c r="F706" s="610"/>
      <c r="G706" s="610"/>
      <c r="H706" s="610"/>
      <c r="I706" s="610"/>
      <c r="J706" s="610"/>
      <c r="K706" s="610"/>
      <c r="L706" s="610"/>
      <c r="M706" s="610"/>
      <c r="N706" s="610"/>
      <c r="O706" s="610"/>
      <c r="P706" s="610"/>
      <c r="Q706" s="610"/>
      <c r="BA706" s="341"/>
      <c r="BB706" s="420"/>
      <c r="BC706" s="341"/>
      <c r="BD706" s="341"/>
      <c r="BE706" s="341"/>
      <c r="BF706" s="341"/>
      <c r="BG706" s="341"/>
      <c r="BH706" s="341"/>
      <c r="BI706" s="341"/>
      <c r="BJ706" s="341"/>
      <c r="BK706" s="341"/>
      <c r="BL706" s="341"/>
      <c r="BM706" s="341"/>
      <c r="BN706" s="341"/>
      <c r="BO706" s="341"/>
      <c r="BP706" s="341"/>
      <c r="BQ706" s="341"/>
      <c r="BR706" s="341"/>
      <c r="BS706" s="341"/>
      <c r="BT706" s="341"/>
      <c r="BU706" s="341"/>
      <c r="BV706" s="341"/>
      <c r="BW706" s="341"/>
      <c r="BX706" s="341"/>
      <c r="BY706" s="341"/>
      <c r="BZ706" s="341"/>
      <c r="CA706" s="341"/>
      <c r="CB706" s="341"/>
      <c r="CC706" s="341"/>
      <c r="CD706" s="341"/>
      <c r="CE706" s="341"/>
      <c r="CF706" s="341"/>
      <c r="CG706" s="341"/>
      <c r="CH706" s="341"/>
      <c r="CI706" s="341"/>
      <c r="CJ706" s="341"/>
      <c r="CK706" s="341"/>
      <c r="CL706" s="341"/>
      <c r="CM706" s="341"/>
      <c r="CN706" s="341"/>
      <c r="CO706" s="341"/>
      <c r="CP706" s="341"/>
      <c r="CQ706" s="341"/>
      <c r="CR706" s="341"/>
      <c r="CS706" s="341"/>
      <c r="CT706" s="341"/>
      <c r="CU706" s="341"/>
      <c r="CV706" s="341"/>
      <c r="CW706" s="341"/>
      <c r="CX706" s="341"/>
      <c r="CY706" s="341"/>
      <c r="CZ706" s="341"/>
    </row>
    <row r="707" ht="25.15" customHeight="true" x14ac:dyDescent="0.2">
      <c r="C707" s="610"/>
      <c r="D707" s="610"/>
      <c r="E707" s="610"/>
      <c r="F707" s="610"/>
      <c r="G707" s="610"/>
      <c r="H707" s="610"/>
      <c r="I707" s="610"/>
      <c r="J707" s="610"/>
      <c r="K707" s="610"/>
      <c r="L707" s="610"/>
      <c r="M707" s="610"/>
      <c r="N707" s="610"/>
      <c r="O707" s="610"/>
      <c r="P707" s="610"/>
      <c r="Q707" s="610"/>
      <c r="BA707" s="341"/>
      <c r="BB707" s="420"/>
      <c r="BC707" s="341"/>
      <c r="BD707" s="341"/>
      <c r="BE707" s="341"/>
      <c r="BF707" s="341"/>
      <c r="BG707" s="341"/>
      <c r="BH707" s="341"/>
      <c r="BI707" s="341"/>
      <c r="BJ707" s="341"/>
      <c r="BK707" s="341"/>
      <c r="BL707" s="341"/>
      <c r="BM707" s="341"/>
      <c r="BN707" s="341"/>
      <c r="BO707" s="341"/>
      <c r="BP707" s="341"/>
      <c r="BQ707" s="341"/>
      <c r="BR707" s="341"/>
      <c r="BS707" s="341"/>
      <c r="BT707" s="341"/>
      <c r="BU707" s="341"/>
      <c r="BV707" s="341"/>
      <c r="BW707" s="341"/>
      <c r="BX707" s="341"/>
      <c r="BY707" s="341"/>
      <c r="BZ707" s="341"/>
      <c r="CA707" s="341"/>
      <c r="CB707" s="341"/>
      <c r="CC707" s="341"/>
      <c r="CD707" s="341"/>
      <c r="CE707" s="341"/>
      <c r="CF707" s="341"/>
      <c r="CG707" s="341"/>
      <c r="CH707" s="341"/>
      <c r="CI707" s="341"/>
      <c r="CJ707" s="341"/>
      <c r="CK707" s="341"/>
      <c r="CL707" s="341"/>
      <c r="CM707" s="341"/>
      <c r="CN707" s="341"/>
      <c r="CO707" s="341"/>
      <c r="CP707" s="341"/>
      <c r="CQ707" s="341"/>
      <c r="CR707" s="341"/>
      <c r="CS707" s="341"/>
      <c r="CT707" s="341"/>
      <c r="CU707" s="341"/>
      <c r="CV707" s="341"/>
      <c r="CW707" s="341"/>
      <c r="CX707" s="341"/>
      <c r="CY707" s="341"/>
      <c r="CZ707" s="341"/>
    </row>
    <row r="708" ht="25.15" customHeight="true" x14ac:dyDescent="0.2">
      <c r="C708" s="610"/>
      <c r="D708" s="610"/>
      <c r="E708" s="610"/>
      <c r="F708" s="610"/>
      <c r="G708" s="610"/>
      <c r="H708" s="610"/>
      <c r="I708" s="610"/>
      <c r="J708" s="610"/>
      <c r="K708" s="610"/>
      <c r="L708" s="610"/>
      <c r="M708" s="610"/>
      <c r="N708" s="610"/>
      <c r="O708" s="610"/>
      <c r="P708" s="610"/>
      <c r="Q708" s="610"/>
      <c r="BA708" s="341"/>
      <c r="BB708" s="420"/>
      <c r="BC708" s="341"/>
      <c r="BD708" s="341"/>
      <c r="BE708" s="341"/>
      <c r="BF708" s="341"/>
      <c r="BG708" s="341"/>
      <c r="BH708" s="341"/>
      <c r="BI708" s="341"/>
      <c r="BJ708" s="341"/>
      <c r="BK708" s="341"/>
      <c r="BL708" s="341"/>
      <c r="BM708" s="341"/>
      <c r="BN708" s="341"/>
      <c r="BO708" s="341"/>
      <c r="BP708" s="341"/>
      <c r="BQ708" s="341"/>
      <c r="BR708" s="341"/>
      <c r="BS708" s="341"/>
      <c r="BT708" s="341"/>
      <c r="BU708" s="341"/>
      <c r="BV708" s="341"/>
      <c r="BW708" s="341"/>
      <c r="BX708" s="341"/>
      <c r="BY708" s="341"/>
      <c r="BZ708" s="341"/>
      <c r="CA708" s="341"/>
      <c r="CB708" s="341"/>
      <c r="CC708" s="341"/>
      <c r="CD708" s="341"/>
      <c r="CE708" s="341"/>
      <c r="CF708" s="341"/>
      <c r="CG708" s="341"/>
      <c r="CH708" s="341"/>
      <c r="CI708" s="341"/>
      <c r="CJ708" s="341"/>
      <c r="CK708" s="341"/>
      <c r="CL708" s="341"/>
      <c r="CM708" s="341"/>
      <c r="CN708" s="341"/>
      <c r="CO708" s="341"/>
      <c r="CP708" s="341"/>
      <c r="CQ708" s="341"/>
      <c r="CR708" s="341"/>
      <c r="CS708" s="341"/>
      <c r="CT708" s="341"/>
      <c r="CU708" s="341"/>
      <c r="CV708" s="341"/>
      <c r="CW708" s="341"/>
      <c r="CX708" s="341"/>
      <c r="CY708" s="341"/>
      <c r="CZ708" s="341"/>
    </row>
    <row r="709" ht="25.15" customHeight="true" x14ac:dyDescent="0.2">
      <c r="C709" s="610"/>
      <c r="D709" s="610"/>
      <c r="E709" s="610"/>
      <c r="F709" s="610"/>
      <c r="G709" s="610"/>
      <c r="H709" s="610"/>
      <c r="I709" s="610"/>
      <c r="J709" s="610"/>
      <c r="K709" s="610"/>
      <c r="L709" s="610"/>
      <c r="M709" s="610"/>
      <c r="N709" s="610"/>
      <c r="O709" s="610"/>
      <c r="P709" s="610"/>
      <c r="Q709" s="610"/>
      <c r="BA709" s="341"/>
      <c r="BB709" s="420"/>
      <c r="BC709" s="341"/>
      <c r="BD709" s="341"/>
      <c r="BE709" s="341"/>
      <c r="BF709" s="341"/>
      <c r="BG709" s="341"/>
      <c r="BH709" s="341"/>
      <c r="BI709" s="341"/>
      <c r="BJ709" s="341"/>
      <c r="BK709" s="341"/>
      <c r="BL709" s="341"/>
      <c r="BM709" s="341"/>
      <c r="BN709" s="341"/>
      <c r="BO709" s="341"/>
      <c r="BP709" s="341"/>
      <c r="BQ709" s="341"/>
      <c r="BR709" s="341"/>
      <c r="BS709" s="341"/>
      <c r="BT709" s="341"/>
      <c r="BU709" s="341"/>
      <c r="BV709" s="341"/>
      <c r="BW709" s="341"/>
      <c r="BX709" s="341"/>
      <c r="BY709" s="341"/>
      <c r="BZ709" s="341"/>
      <c r="CA709" s="341"/>
      <c r="CB709" s="341"/>
      <c r="CC709" s="341"/>
      <c r="CD709" s="341"/>
      <c r="CE709" s="341"/>
      <c r="CF709" s="341"/>
      <c r="CG709" s="341"/>
      <c r="CH709" s="341"/>
      <c r="CI709" s="341"/>
      <c r="CJ709" s="341"/>
      <c r="CK709" s="341"/>
      <c r="CL709" s="341"/>
      <c r="CM709" s="341"/>
      <c r="CN709" s="341"/>
      <c r="CO709" s="341"/>
      <c r="CP709" s="341"/>
      <c r="CQ709" s="341"/>
      <c r="CR709" s="341"/>
      <c r="CS709" s="341"/>
      <c r="CT709" s="341"/>
      <c r="CU709" s="341"/>
      <c r="CV709" s="341"/>
      <c r="CW709" s="341"/>
      <c r="CX709" s="341"/>
      <c r="CY709" s="341"/>
      <c r="CZ709" s="341"/>
    </row>
    <row r="710" ht="25.15" customHeight="true" x14ac:dyDescent="0.2">
      <c r="C710" s="610"/>
      <c r="D710" s="610"/>
      <c r="E710" s="610"/>
      <c r="F710" s="610"/>
      <c r="G710" s="610"/>
      <c r="H710" s="610"/>
      <c r="I710" s="610"/>
      <c r="J710" s="610"/>
      <c r="K710" s="610"/>
      <c r="L710" s="610"/>
      <c r="M710" s="610"/>
      <c r="N710" s="610"/>
      <c r="O710" s="610"/>
      <c r="P710" s="610"/>
      <c r="Q710" s="610"/>
      <c r="BA710" s="341"/>
      <c r="BB710" s="420"/>
      <c r="BC710" s="341"/>
      <c r="BD710" s="341"/>
      <c r="BE710" s="341"/>
      <c r="BF710" s="341"/>
      <c r="BG710" s="341"/>
      <c r="BH710" s="341"/>
      <c r="BI710" s="341"/>
      <c r="BJ710" s="341"/>
      <c r="BK710" s="341"/>
      <c r="BL710" s="341"/>
      <c r="BM710" s="341"/>
      <c r="BN710" s="341"/>
      <c r="BO710" s="341"/>
      <c r="BP710" s="341"/>
      <c r="BQ710" s="341"/>
      <c r="BR710" s="341"/>
      <c r="BS710" s="341"/>
      <c r="BT710" s="341"/>
      <c r="BU710" s="341"/>
      <c r="BV710" s="341"/>
      <c r="BW710" s="341"/>
      <c r="BX710" s="341"/>
      <c r="BY710" s="341"/>
      <c r="BZ710" s="341"/>
      <c r="CA710" s="341"/>
      <c r="CB710" s="341"/>
      <c r="CC710" s="341"/>
      <c r="CD710" s="341"/>
      <c r="CE710" s="341"/>
      <c r="CF710" s="341"/>
      <c r="CG710" s="341"/>
      <c r="CH710" s="341"/>
      <c r="CI710" s="341"/>
      <c r="CJ710" s="341"/>
      <c r="CK710" s="341"/>
      <c r="CL710" s="341"/>
      <c r="CM710" s="341"/>
      <c r="CN710" s="341"/>
      <c r="CO710" s="341"/>
      <c r="CP710" s="341"/>
      <c r="CQ710" s="341"/>
      <c r="CR710" s="341"/>
      <c r="CS710" s="341"/>
      <c r="CT710" s="341"/>
      <c r="CU710" s="341"/>
      <c r="CV710" s="341"/>
      <c r="CW710" s="341"/>
      <c r="CX710" s="341"/>
      <c r="CY710" s="341"/>
      <c r="CZ710" s="341"/>
    </row>
    <row r="711" ht="25.15" customHeight="true" x14ac:dyDescent="0.2">
      <c r="C711" s="610"/>
      <c r="D711" s="610"/>
      <c r="E711" s="610"/>
      <c r="F711" s="610"/>
      <c r="G711" s="610"/>
      <c r="H711" s="610"/>
      <c r="I711" s="610"/>
      <c r="J711" s="610"/>
      <c r="K711" s="610"/>
      <c r="L711" s="610"/>
      <c r="M711" s="610"/>
      <c r="N711" s="610"/>
      <c r="O711" s="610"/>
      <c r="P711" s="610"/>
      <c r="Q711" s="610"/>
      <c r="BA711" s="341"/>
      <c r="BB711" s="420"/>
      <c r="BC711" s="341"/>
      <c r="BD711" s="341"/>
      <c r="BE711" s="341"/>
      <c r="BF711" s="341"/>
      <c r="BG711" s="341"/>
      <c r="BH711" s="341"/>
      <c r="BI711" s="341"/>
      <c r="BJ711" s="341"/>
      <c r="BK711" s="341"/>
      <c r="BL711" s="341"/>
      <c r="BM711" s="341"/>
      <c r="BN711" s="341"/>
      <c r="BO711" s="341"/>
      <c r="BP711" s="341"/>
      <c r="BQ711" s="341"/>
      <c r="BR711" s="341"/>
      <c r="BS711" s="341"/>
      <c r="BT711" s="341"/>
      <c r="BU711" s="341"/>
      <c r="BV711" s="341"/>
      <c r="BW711" s="341"/>
      <c r="BX711" s="341"/>
      <c r="BY711" s="341"/>
      <c r="BZ711" s="341"/>
      <c r="CA711" s="341"/>
      <c r="CB711" s="341"/>
      <c r="CC711" s="341"/>
      <c r="CD711" s="341"/>
      <c r="CE711" s="341"/>
      <c r="CF711" s="341"/>
      <c r="CG711" s="341"/>
      <c r="CH711" s="341"/>
      <c r="CI711" s="341"/>
      <c r="CJ711" s="341"/>
      <c r="CK711" s="341"/>
      <c r="CL711" s="341"/>
      <c r="CM711" s="341"/>
      <c r="CN711" s="341"/>
      <c r="CO711" s="341"/>
      <c r="CP711" s="341"/>
      <c r="CQ711" s="341"/>
      <c r="CR711" s="341"/>
      <c r="CS711" s="341"/>
      <c r="CT711" s="341"/>
      <c r="CU711" s="341"/>
      <c r="CV711" s="341"/>
      <c r="CW711" s="341"/>
      <c r="CX711" s="341"/>
      <c r="CY711" s="341"/>
      <c r="CZ711" s="341"/>
    </row>
    <row r="712" ht="25.15" customHeight="true" x14ac:dyDescent="0.2">
      <c r="C712" s="610"/>
      <c r="D712" s="610"/>
      <c r="E712" s="610"/>
      <c r="F712" s="610"/>
      <c r="G712" s="610"/>
      <c r="H712" s="610"/>
      <c r="I712" s="610"/>
      <c r="J712" s="610"/>
      <c r="K712" s="610"/>
      <c r="L712" s="610"/>
      <c r="M712" s="610"/>
      <c r="N712" s="610"/>
      <c r="O712" s="610"/>
      <c r="P712" s="610"/>
      <c r="Q712" s="610"/>
      <c r="BA712" s="341"/>
      <c r="BB712" s="420"/>
      <c r="BC712" s="341"/>
      <c r="BD712" s="341"/>
      <c r="BE712" s="341"/>
      <c r="BF712" s="341"/>
      <c r="BG712" s="341"/>
      <c r="BH712" s="341"/>
      <c r="BI712" s="341"/>
      <c r="BJ712" s="341"/>
      <c r="BK712" s="341"/>
      <c r="BL712" s="341"/>
      <c r="BM712" s="341"/>
      <c r="BN712" s="341"/>
      <c r="BO712" s="341"/>
      <c r="BP712" s="341"/>
      <c r="BQ712" s="341"/>
      <c r="BR712" s="341"/>
      <c r="BS712" s="341"/>
      <c r="BT712" s="341"/>
      <c r="BU712" s="341"/>
      <c r="BV712" s="341"/>
      <c r="BW712" s="341"/>
      <c r="BX712" s="341"/>
      <c r="BY712" s="341"/>
      <c r="BZ712" s="341"/>
      <c r="CA712" s="341"/>
      <c r="CB712" s="341"/>
      <c r="CC712" s="341"/>
      <c r="CD712" s="341"/>
      <c r="CE712" s="341"/>
      <c r="CF712" s="341"/>
      <c r="CG712" s="341"/>
      <c r="CH712" s="341"/>
      <c r="CI712" s="341"/>
      <c r="CJ712" s="341"/>
      <c r="CK712" s="341"/>
      <c r="CL712" s="341"/>
      <c r="CM712" s="341"/>
      <c r="CN712" s="341"/>
      <c r="CO712" s="341"/>
      <c r="CP712" s="341"/>
      <c r="CQ712" s="341"/>
      <c r="CR712" s="341"/>
      <c r="CS712" s="341"/>
      <c r="CT712" s="341"/>
      <c r="CU712" s="341"/>
      <c r="CV712" s="341"/>
      <c r="CW712" s="341"/>
      <c r="CX712" s="341"/>
      <c r="CY712" s="341"/>
      <c r="CZ712" s="341"/>
    </row>
    <row r="713" ht="25.15" customHeight="true" x14ac:dyDescent="0.2">
      <c r="C713" s="610"/>
      <c r="D713" s="610"/>
      <c r="E713" s="610"/>
      <c r="F713" s="610"/>
      <c r="G713" s="610"/>
      <c r="H713" s="610"/>
      <c r="I713" s="610"/>
      <c r="J713" s="610"/>
      <c r="K713" s="610"/>
      <c r="L713" s="610"/>
      <c r="M713" s="610"/>
      <c r="N713" s="610"/>
      <c r="O713" s="610"/>
      <c r="P713" s="610"/>
      <c r="Q713" s="610"/>
      <c r="BA713" s="341"/>
      <c r="BB713" s="420"/>
      <c r="BC713" s="341"/>
      <c r="BD713" s="341"/>
      <c r="BE713" s="341"/>
      <c r="BF713" s="341"/>
      <c r="BG713" s="341"/>
      <c r="BH713" s="341"/>
      <c r="BI713" s="341"/>
      <c r="BJ713" s="341"/>
      <c r="BK713" s="341"/>
      <c r="BL713" s="341"/>
      <c r="BM713" s="341"/>
      <c r="BN713" s="341"/>
      <c r="BO713" s="341"/>
      <c r="BP713" s="341"/>
      <c r="BQ713" s="341"/>
      <c r="BR713" s="341"/>
      <c r="BS713" s="341"/>
      <c r="BT713" s="341"/>
      <c r="BU713" s="341"/>
      <c r="BV713" s="341"/>
      <c r="BW713" s="341"/>
      <c r="BX713" s="341"/>
      <c r="BY713" s="341"/>
      <c r="BZ713" s="341"/>
      <c r="CA713" s="341"/>
      <c r="CB713" s="341"/>
      <c r="CC713" s="341"/>
      <c r="CD713" s="341"/>
      <c r="CE713" s="341"/>
      <c r="CF713" s="341"/>
      <c r="CG713" s="341"/>
      <c r="CH713" s="341"/>
      <c r="CI713" s="341"/>
      <c r="CJ713" s="341"/>
      <c r="CK713" s="341"/>
      <c r="CL713" s="341"/>
      <c r="CM713" s="341"/>
      <c r="CN713" s="341"/>
      <c r="CO713" s="341"/>
      <c r="CP713" s="341"/>
      <c r="CQ713" s="341"/>
      <c r="CR713" s="341"/>
      <c r="CS713" s="341"/>
      <c r="CT713" s="341"/>
      <c r="CU713" s="341"/>
      <c r="CV713" s="341"/>
      <c r="CW713" s="341"/>
      <c r="CX713" s="341"/>
      <c r="CY713" s="341"/>
      <c r="CZ713" s="341"/>
    </row>
    <row r="714" ht="25.15" customHeight="true" x14ac:dyDescent="0.2">
      <c r="C714" s="610"/>
      <c r="D714" s="610"/>
      <c r="E714" s="610"/>
      <c r="F714" s="610"/>
      <c r="G714" s="610"/>
      <c r="H714" s="610"/>
      <c r="I714" s="610"/>
      <c r="J714" s="610"/>
      <c r="K714" s="610"/>
      <c r="L714" s="610"/>
      <c r="M714" s="610"/>
      <c r="N714" s="610"/>
      <c r="O714" s="610"/>
      <c r="P714" s="610"/>
      <c r="Q714" s="610"/>
      <c r="BA714" s="341"/>
      <c r="BB714" s="420"/>
      <c r="BC714" s="341"/>
      <c r="BD714" s="341"/>
      <c r="BE714" s="341"/>
      <c r="BF714" s="341"/>
      <c r="BG714" s="341"/>
      <c r="BH714" s="341"/>
      <c r="BI714" s="341"/>
      <c r="BJ714" s="341"/>
      <c r="BK714" s="341"/>
      <c r="BL714" s="341"/>
      <c r="BM714" s="341"/>
      <c r="BN714" s="341"/>
      <c r="BO714" s="341"/>
      <c r="BP714" s="341"/>
      <c r="BQ714" s="341"/>
      <c r="BR714" s="341"/>
      <c r="BS714" s="341"/>
      <c r="BT714" s="341"/>
      <c r="BU714" s="341"/>
      <c r="BV714" s="341"/>
      <c r="BW714" s="341"/>
      <c r="BX714" s="341"/>
      <c r="BY714" s="341"/>
      <c r="BZ714" s="341"/>
      <c r="CA714" s="341"/>
      <c r="CB714" s="341"/>
      <c r="CC714" s="341"/>
      <c r="CD714" s="341"/>
      <c r="CE714" s="341"/>
      <c r="CF714" s="341"/>
      <c r="CG714" s="341"/>
      <c r="CH714" s="341"/>
      <c r="CI714" s="341"/>
      <c r="CJ714" s="341"/>
      <c r="CK714" s="341"/>
      <c r="CL714" s="341"/>
      <c r="CM714" s="341"/>
      <c r="CN714" s="341"/>
      <c r="CO714" s="341"/>
      <c r="CP714" s="341"/>
      <c r="CQ714" s="341"/>
      <c r="CR714" s="341"/>
      <c r="CS714" s="341"/>
      <c r="CT714" s="341"/>
      <c r="CU714" s="341"/>
      <c r="CV714" s="341"/>
      <c r="CW714" s="341"/>
      <c r="CX714" s="341"/>
      <c r="CY714" s="341"/>
      <c r="CZ714" s="341"/>
    </row>
    <row r="715" ht="25.15" customHeight="true" x14ac:dyDescent="0.2">
      <c r="C715" s="610"/>
      <c r="D715" s="610"/>
      <c r="E715" s="610"/>
      <c r="F715" s="610"/>
      <c r="G715" s="610"/>
      <c r="H715" s="610"/>
      <c r="I715" s="610"/>
      <c r="J715" s="610"/>
      <c r="K715" s="610"/>
      <c r="L715" s="610"/>
      <c r="M715" s="610"/>
      <c r="N715" s="610"/>
      <c r="O715" s="610"/>
      <c r="P715" s="610"/>
      <c r="Q715" s="610"/>
      <c r="BA715" s="341"/>
      <c r="BB715" s="420"/>
      <c r="BC715" s="341"/>
      <c r="BD715" s="341"/>
      <c r="BE715" s="341"/>
      <c r="BF715" s="341"/>
      <c r="BG715" s="341"/>
      <c r="BH715" s="341"/>
      <c r="BI715" s="341"/>
      <c r="BJ715" s="341"/>
      <c r="BK715" s="341"/>
      <c r="BL715" s="341"/>
      <c r="BM715" s="341"/>
      <c r="BN715" s="341"/>
      <c r="BO715" s="341"/>
      <c r="BP715" s="341"/>
      <c r="BQ715" s="341"/>
      <c r="BR715" s="341"/>
      <c r="BS715" s="341"/>
      <c r="BT715" s="341"/>
      <c r="BU715" s="341"/>
      <c r="BV715" s="341"/>
      <c r="BW715" s="341"/>
      <c r="BX715" s="341"/>
      <c r="BY715" s="341"/>
      <c r="BZ715" s="341"/>
      <c r="CA715" s="341"/>
      <c r="CB715" s="341"/>
      <c r="CC715" s="341"/>
      <c r="CD715" s="341"/>
      <c r="CE715" s="341"/>
      <c r="CF715" s="341"/>
      <c r="CG715" s="341"/>
      <c r="CH715" s="341"/>
      <c r="CI715" s="341"/>
      <c r="CJ715" s="341"/>
      <c r="CK715" s="341"/>
      <c r="CL715" s="341"/>
      <c r="CM715" s="341"/>
      <c r="CN715" s="341"/>
      <c r="CO715" s="341"/>
      <c r="CP715" s="341"/>
      <c r="CQ715" s="341"/>
      <c r="CR715" s="341"/>
      <c r="CS715" s="341"/>
      <c r="CT715" s="341"/>
      <c r="CU715" s="341"/>
      <c r="CV715" s="341"/>
      <c r="CW715" s="341"/>
      <c r="CX715" s="341"/>
      <c r="CY715" s="341"/>
      <c r="CZ715" s="341"/>
    </row>
    <row r="716" ht="25.15" customHeight="true" x14ac:dyDescent="0.2">
      <c r="C716" s="610"/>
      <c r="D716" s="610"/>
      <c r="E716" s="610"/>
      <c r="F716" s="610"/>
      <c r="G716" s="610"/>
      <c r="H716" s="610"/>
      <c r="I716" s="610"/>
      <c r="J716" s="610"/>
      <c r="K716" s="610"/>
      <c r="L716" s="610"/>
      <c r="M716" s="610"/>
      <c r="N716" s="610"/>
      <c r="O716" s="610"/>
      <c r="P716" s="610"/>
      <c r="Q716" s="610"/>
      <c r="BA716" s="341"/>
      <c r="BB716" s="420"/>
      <c r="BC716" s="341"/>
      <c r="BD716" s="341"/>
      <c r="BE716" s="341"/>
      <c r="BF716" s="341"/>
      <c r="BG716" s="341"/>
      <c r="BH716" s="341"/>
      <c r="BI716" s="341"/>
      <c r="BJ716" s="341"/>
      <c r="BK716" s="341"/>
      <c r="BL716" s="341"/>
      <c r="BM716" s="341"/>
      <c r="BN716" s="341"/>
      <c r="BO716" s="341"/>
      <c r="BP716" s="341"/>
      <c r="BQ716" s="341"/>
      <c r="BR716" s="341"/>
      <c r="BS716" s="341"/>
      <c r="BT716" s="341"/>
      <c r="BU716" s="341"/>
      <c r="BV716" s="341"/>
      <c r="BW716" s="341"/>
      <c r="BX716" s="341"/>
      <c r="BY716" s="341"/>
      <c r="BZ716" s="341"/>
      <c r="CA716" s="341"/>
      <c r="CB716" s="341"/>
      <c r="CC716" s="341"/>
      <c r="CD716" s="341"/>
      <c r="CE716" s="341"/>
      <c r="CF716" s="341"/>
      <c r="CG716" s="341"/>
      <c r="CH716" s="341"/>
      <c r="CI716" s="341"/>
      <c r="CJ716" s="341"/>
      <c r="CK716" s="341"/>
      <c r="CL716" s="341"/>
      <c r="CM716" s="341"/>
      <c r="CN716" s="341"/>
      <c r="CO716" s="341"/>
      <c r="CP716" s="341"/>
      <c r="CQ716" s="341"/>
      <c r="CR716" s="341"/>
      <c r="CS716" s="341"/>
      <c r="CT716" s="341"/>
      <c r="CU716" s="341"/>
      <c r="CV716" s="341"/>
      <c r="CW716" s="341"/>
      <c r="CX716" s="341"/>
      <c r="CY716" s="341"/>
      <c r="CZ716" s="341"/>
    </row>
    <row r="717" ht="25.15" customHeight="true" x14ac:dyDescent="0.2">
      <c r="C717" s="610"/>
      <c r="D717" s="610"/>
      <c r="E717" s="610"/>
      <c r="F717" s="610"/>
      <c r="G717" s="610"/>
      <c r="H717" s="610"/>
      <c r="I717" s="610"/>
      <c r="J717" s="610"/>
      <c r="K717" s="610"/>
      <c r="L717" s="610"/>
      <c r="M717" s="610"/>
      <c r="N717" s="610"/>
      <c r="O717" s="610"/>
      <c r="P717" s="610"/>
      <c r="Q717" s="610"/>
      <c r="BA717" s="341"/>
      <c r="BB717" s="420"/>
      <c r="BC717" s="341"/>
      <c r="BD717" s="341"/>
      <c r="BE717" s="341"/>
      <c r="BF717" s="341"/>
      <c r="BG717" s="341"/>
      <c r="BH717" s="341"/>
      <c r="BI717" s="341"/>
      <c r="BJ717" s="341"/>
      <c r="BK717" s="341"/>
      <c r="BL717" s="341"/>
      <c r="BM717" s="341"/>
      <c r="BN717" s="341"/>
      <c r="BO717" s="341"/>
      <c r="BP717" s="341"/>
      <c r="BQ717" s="341"/>
      <c r="BR717" s="341"/>
      <c r="BS717" s="341"/>
      <c r="BT717" s="341"/>
      <c r="BU717" s="341"/>
      <c r="BV717" s="341"/>
      <c r="BW717" s="341"/>
      <c r="BX717" s="341"/>
      <c r="BY717" s="341"/>
      <c r="BZ717" s="341"/>
      <c r="CA717" s="341"/>
      <c r="CB717" s="341"/>
      <c r="CC717" s="341"/>
      <c r="CD717" s="341"/>
      <c r="CE717" s="341"/>
      <c r="CF717" s="341"/>
      <c r="CG717" s="341"/>
      <c r="CH717" s="341"/>
      <c r="CI717" s="341"/>
      <c r="CJ717" s="341"/>
      <c r="CK717" s="341"/>
      <c r="CL717" s="341"/>
      <c r="CM717" s="341"/>
      <c r="CN717" s="341"/>
      <c r="CO717" s="341"/>
      <c r="CP717" s="341"/>
      <c r="CQ717" s="341"/>
      <c r="CR717" s="341"/>
      <c r="CS717" s="341"/>
      <c r="CT717" s="341"/>
      <c r="CU717" s="341"/>
      <c r="CV717" s="341"/>
      <c r="CW717" s="341"/>
      <c r="CX717" s="341"/>
      <c r="CY717" s="341"/>
      <c r="CZ717" s="341"/>
    </row>
    <row r="718" ht="25.15" customHeight="true" x14ac:dyDescent="0.2">
      <c r="C718" s="610"/>
      <c r="D718" s="610"/>
      <c r="E718" s="610"/>
      <c r="F718" s="610"/>
      <c r="G718" s="610"/>
      <c r="H718" s="610"/>
      <c r="I718" s="610"/>
      <c r="J718" s="610"/>
      <c r="K718" s="610"/>
      <c r="L718" s="610"/>
      <c r="M718" s="610"/>
      <c r="N718" s="610"/>
      <c r="O718" s="610"/>
      <c r="P718" s="610"/>
      <c r="Q718" s="610"/>
      <c r="BA718" s="341"/>
      <c r="BB718" s="420"/>
      <c r="BC718" s="341"/>
      <c r="BD718" s="341"/>
      <c r="BE718" s="341"/>
      <c r="BF718" s="341"/>
      <c r="BG718" s="341"/>
      <c r="BH718" s="341"/>
      <c r="BI718" s="341"/>
      <c r="BJ718" s="341"/>
      <c r="BK718" s="341"/>
      <c r="BL718" s="341"/>
      <c r="BM718" s="341"/>
      <c r="BN718" s="341"/>
      <c r="BO718" s="341"/>
      <c r="BP718" s="341"/>
      <c r="BQ718" s="341"/>
      <c r="BR718" s="341"/>
      <c r="BS718" s="341"/>
      <c r="BT718" s="341"/>
      <c r="BU718" s="341"/>
      <c r="BV718" s="341"/>
      <c r="BW718" s="341"/>
      <c r="BX718" s="341"/>
      <c r="BY718" s="341"/>
      <c r="BZ718" s="341"/>
      <c r="CA718" s="341"/>
      <c r="CB718" s="341"/>
      <c r="CC718" s="341"/>
      <c r="CD718" s="341"/>
      <c r="CE718" s="341"/>
      <c r="CF718" s="341"/>
      <c r="CG718" s="341"/>
      <c r="CH718" s="341"/>
      <c r="CI718" s="341"/>
      <c r="CJ718" s="341"/>
      <c r="CK718" s="341"/>
      <c r="CL718" s="341"/>
      <c r="CM718" s="341"/>
      <c r="CN718" s="341"/>
      <c r="CO718" s="341"/>
      <c r="CP718" s="341"/>
      <c r="CQ718" s="341"/>
      <c r="CR718" s="341"/>
      <c r="CS718" s="341"/>
      <c r="CT718" s="341"/>
      <c r="CU718" s="341"/>
      <c r="CV718" s="341"/>
      <c r="CW718" s="341"/>
      <c r="CX718" s="341"/>
      <c r="CY718" s="341"/>
      <c r="CZ718" s="341"/>
    </row>
    <row r="719" ht="25.15" customHeight="true" x14ac:dyDescent="0.2">
      <c r="C719" s="610"/>
      <c r="D719" s="610"/>
      <c r="E719" s="610"/>
      <c r="F719" s="610"/>
      <c r="G719" s="610"/>
      <c r="H719" s="610"/>
      <c r="I719" s="610"/>
      <c r="J719" s="610"/>
      <c r="K719" s="610"/>
      <c r="L719" s="610"/>
      <c r="M719" s="610"/>
      <c r="N719" s="610"/>
      <c r="O719" s="610"/>
      <c r="P719" s="610"/>
      <c r="Q719" s="610"/>
      <c r="BA719" s="341"/>
      <c r="BB719" s="420"/>
      <c r="BC719" s="341"/>
      <c r="BD719" s="341"/>
      <c r="BE719" s="341"/>
      <c r="BF719" s="341"/>
      <c r="BG719" s="341"/>
      <c r="BH719" s="341"/>
      <c r="BI719" s="341"/>
      <c r="BJ719" s="341"/>
      <c r="BK719" s="341"/>
      <c r="BL719" s="341"/>
      <c r="BM719" s="341"/>
      <c r="BN719" s="341"/>
      <c r="BO719" s="341"/>
      <c r="BP719" s="341"/>
      <c r="BQ719" s="341"/>
      <c r="BR719" s="341"/>
      <c r="BS719" s="341"/>
      <c r="BT719" s="341"/>
      <c r="BU719" s="341"/>
      <c r="BV719" s="341"/>
      <c r="BW719" s="341"/>
      <c r="BX719" s="341"/>
      <c r="BY719" s="341"/>
      <c r="BZ719" s="341"/>
      <c r="CA719" s="341"/>
      <c r="CB719" s="341"/>
      <c r="CC719" s="341"/>
      <c r="CD719" s="341"/>
      <c r="CE719" s="341"/>
      <c r="CF719" s="341"/>
      <c r="CG719" s="341"/>
      <c r="CH719" s="341"/>
      <c r="CI719" s="341"/>
      <c r="CJ719" s="341"/>
      <c r="CK719" s="341"/>
      <c r="CL719" s="341"/>
      <c r="CM719" s="341"/>
      <c r="CN719" s="341"/>
      <c r="CO719" s="341"/>
      <c r="CP719" s="341"/>
      <c r="CQ719" s="341"/>
      <c r="CR719" s="341"/>
      <c r="CS719" s="341"/>
      <c r="CT719" s="341"/>
      <c r="CU719" s="341"/>
      <c r="CV719" s="341"/>
      <c r="CW719" s="341"/>
      <c r="CX719" s="341"/>
      <c r="CY719" s="341"/>
      <c r="CZ719" s="341"/>
    </row>
    <row r="720" ht="25.15" customHeight="true" x14ac:dyDescent="0.2">
      <c r="C720" s="610"/>
      <c r="D720" s="610"/>
      <c r="E720" s="610"/>
      <c r="F720" s="610"/>
      <c r="G720" s="610"/>
      <c r="H720" s="610"/>
      <c r="I720" s="610"/>
      <c r="J720" s="610"/>
      <c r="K720" s="610"/>
      <c r="L720" s="610"/>
      <c r="M720" s="610"/>
      <c r="N720" s="610"/>
      <c r="O720" s="610"/>
      <c r="P720" s="610"/>
      <c r="Q720" s="610"/>
      <c r="BA720" s="341"/>
      <c r="BB720" s="420"/>
      <c r="BC720" s="341"/>
      <c r="BD720" s="341"/>
      <c r="BE720" s="341"/>
      <c r="BF720" s="341"/>
      <c r="BG720" s="341"/>
      <c r="BH720" s="341"/>
      <c r="BI720" s="341"/>
      <c r="BJ720" s="341"/>
      <c r="BK720" s="341"/>
      <c r="BL720" s="341"/>
      <c r="BM720" s="341"/>
      <c r="BN720" s="341"/>
      <c r="BO720" s="341"/>
      <c r="BP720" s="341"/>
      <c r="BQ720" s="341"/>
      <c r="BR720" s="341"/>
      <c r="BS720" s="341"/>
      <c r="BT720" s="341"/>
      <c r="BU720" s="341"/>
      <c r="BV720" s="341"/>
      <c r="BW720" s="341"/>
      <c r="BX720" s="341"/>
      <c r="BY720" s="341"/>
      <c r="BZ720" s="341"/>
      <c r="CA720" s="341"/>
      <c r="CB720" s="341"/>
      <c r="CC720" s="341"/>
      <c r="CD720" s="341"/>
      <c r="CE720" s="341"/>
      <c r="CF720" s="341"/>
      <c r="CG720" s="341"/>
      <c r="CH720" s="341"/>
      <c r="CI720" s="341"/>
      <c r="CJ720" s="341"/>
      <c r="CK720" s="341"/>
      <c r="CL720" s="341"/>
      <c r="CM720" s="341"/>
      <c r="CN720" s="341"/>
      <c r="CO720" s="341"/>
      <c r="CP720" s="341"/>
      <c r="CQ720" s="341"/>
      <c r="CR720" s="341"/>
      <c r="CS720" s="341"/>
      <c r="CT720" s="341"/>
      <c r="CU720" s="341"/>
      <c r="CV720" s="341"/>
      <c r="CW720" s="341"/>
      <c r="CX720" s="341"/>
      <c r="CY720" s="341"/>
      <c r="CZ720" s="341"/>
    </row>
    <row r="721" ht="25.15" customHeight="true" x14ac:dyDescent="0.2">
      <c r="C721" s="610"/>
      <c r="D721" s="610"/>
      <c r="E721" s="610"/>
      <c r="F721" s="610"/>
      <c r="G721" s="610"/>
      <c r="H721" s="610"/>
      <c r="I721" s="610"/>
      <c r="J721" s="610"/>
      <c r="K721" s="610"/>
      <c r="L721" s="610"/>
      <c r="M721" s="610"/>
      <c r="N721" s="610"/>
      <c r="O721" s="610"/>
      <c r="P721" s="610"/>
      <c r="Q721" s="610"/>
      <c r="BA721" s="341"/>
      <c r="BB721" s="420"/>
      <c r="BC721" s="341"/>
      <c r="BD721" s="341"/>
      <c r="BE721" s="341"/>
      <c r="BF721" s="341"/>
      <c r="BG721" s="341"/>
      <c r="BH721" s="341"/>
      <c r="BI721" s="341"/>
      <c r="BJ721" s="341"/>
      <c r="BK721" s="341"/>
      <c r="BL721" s="341"/>
      <c r="BM721" s="341"/>
      <c r="BN721" s="341"/>
      <c r="BO721" s="341"/>
      <c r="BP721" s="341"/>
      <c r="BQ721" s="341"/>
      <c r="BR721" s="341"/>
      <c r="BS721" s="341"/>
      <c r="BT721" s="341"/>
      <c r="BU721" s="341"/>
      <c r="BV721" s="341"/>
      <c r="BW721" s="341"/>
      <c r="BX721" s="341"/>
      <c r="BY721" s="341"/>
      <c r="BZ721" s="341"/>
      <c r="CA721" s="341"/>
      <c r="CB721" s="341"/>
      <c r="CC721" s="341"/>
      <c r="CD721" s="341"/>
      <c r="CE721" s="341"/>
      <c r="CF721" s="341"/>
      <c r="CG721" s="341"/>
      <c r="CH721" s="341"/>
      <c r="CI721" s="341"/>
      <c r="CJ721" s="341"/>
      <c r="CK721" s="341"/>
      <c r="CL721" s="341"/>
      <c r="CM721" s="341"/>
      <c r="CN721" s="341"/>
      <c r="CO721" s="341"/>
      <c r="CP721" s="341"/>
      <c r="CQ721" s="341"/>
      <c r="CR721" s="341"/>
      <c r="CS721" s="341"/>
      <c r="CT721" s="341"/>
      <c r="CU721" s="341"/>
      <c r="CV721" s="341"/>
      <c r="CW721" s="341"/>
      <c r="CX721" s="341"/>
      <c r="CY721" s="341"/>
      <c r="CZ721" s="341"/>
    </row>
    <row r="722" ht="25.15" customHeight="true" x14ac:dyDescent="0.2">
      <c r="C722" s="610"/>
      <c r="D722" s="610"/>
      <c r="E722" s="610"/>
      <c r="F722" s="610"/>
      <c r="G722" s="610"/>
      <c r="H722" s="610"/>
      <c r="I722" s="610"/>
      <c r="J722" s="610"/>
      <c r="K722" s="610"/>
      <c r="L722" s="610"/>
      <c r="M722" s="610"/>
      <c r="N722" s="610"/>
      <c r="O722" s="610"/>
      <c r="P722" s="610"/>
      <c r="Q722" s="610"/>
      <c r="BA722" s="341"/>
      <c r="BB722" s="420"/>
      <c r="BC722" s="341"/>
      <c r="BD722" s="341"/>
      <c r="BE722" s="341"/>
      <c r="BF722" s="341"/>
      <c r="BG722" s="341"/>
      <c r="BH722" s="341"/>
      <c r="BI722" s="341"/>
      <c r="BJ722" s="341"/>
      <c r="BK722" s="341"/>
      <c r="BL722" s="341"/>
      <c r="BM722" s="341"/>
      <c r="BN722" s="341"/>
      <c r="BO722" s="341"/>
      <c r="BP722" s="341"/>
      <c r="BQ722" s="341"/>
      <c r="BR722" s="341"/>
      <c r="BS722" s="341"/>
      <c r="BT722" s="341"/>
      <c r="BU722" s="341"/>
      <c r="BV722" s="341"/>
      <c r="BW722" s="341"/>
      <c r="BX722" s="341"/>
      <c r="BY722" s="341"/>
      <c r="BZ722" s="341"/>
      <c r="CA722" s="341"/>
      <c r="CB722" s="341"/>
      <c r="CC722" s="341"/>
      <c r="CD722" s="341"/>
      <c r="CE722" s="341"/>
      <c r="CF722" s="341"/>
      <c r="CG722" s="341"/>
      <c r="CH722" s="341"/>
      <c r="CI722" s="341"/>
      <c r="CJ722" s="341"/>
      <c r="CK722" s="341"/>
      <c r="CL722" s="341"/>
      <c r="CM722" s="341"/>
      <c r="CN722" s="341"/>
      <c r="CO722" s="341"/>
      <c r="CP722" s="341"/>
      <c r="CQ722" s="341"/>
      <c r="CR722" s="341"/>
      <c r="CS722" s="341"/>
      <c r="CT722" s="341"/>
      <c r="CU722" s="341"/>
      <c r="CV722" s="341"/>
      <c r="CW722" s="341"/>
      <c r="CX722" s="341"/>
      <c r="CY722" s="341"/>
      <c r="CZ722" s="341"/>
    </row>
    <row r="723" ht="25.15" customHeight="true" x14ac:dyDescent="0.2">
      <c r="C723" s="610"/>
      <c r="D723" s="610"/>
      <c r="E723" s="610"/>
      <c r="F723" s="610"/>
      <c r="G723" s="610"/>
      <c r="H723" s="610"/>
      <c r="I723" s="610"/>
      <c r="J723" s="610"/>
      <c r="K723" s="610"/>
      <c r="L723" s="610"/>
      <c r="M723" s="610"/>
      <c r="N723" s="610"/>
      <c r="O723" s="610"/>
      <c r="P723" s="610"/>
      <c r="Q723" s="610"/>
      <c r="BA723" s="341"/>
      <c r="BB723" s="420"/>
      <c r="BC723" s="341"/>
      <c r="BD723" s="341"/>
      <c r="BE723" s="341"/>
      <c r="BF723" s="341"/>
      <c r="BG723" s="341"/>
      <c r="BH723" s="341"/>
      <c r="BI723" s="341"/>
      <c r="BJ723" s="341"/>
      <c r="BK723" s="341"/>
      <c r="BL723" s="341"/>
      <c r="BM723" s="341"/>
      <c r="BN723" s="341"/>
      <c r="BO723" s="341"/>
      <c r="BP723" s="341"/>
      <c r="BQ723" s="341"/>
      <c r="BR723" s="341"/>
      <c r="BS723" s="341"/>
      <c r="BT723" s="341"/>
      <c r="BU723" s="341"/>
      <c r="BV723" s="341"/>
      <c r="BW723" s="341"/>
      <c r="BX723" s="341"/>
      <c r="BY723" s="341"/>
      <c r="BZ723" s="341"/>
      <c r="CA723" s="341"/>
      <c r="CB723" s="341"/>
      <c r="CC723" s="341"/>
      <c r="CD723" s="341"/>
      <c r="CE723" s="341"/>
      <c r="CF723" s="341"/>
      <c r="CG723" s="341"/>
      <c r="CH723" s="341"/>
      <c r="CI723" s="341"/>
      <c r="CJ723" s="341"/>
      <c r="CK723" s="341"/>
      <c r="CL723" s="341"/>
      <c r="CM723" s="341"/>
      <c r="CN723" s="341"/>
      <c r="CO723" s="341"/>
      <c r="CP723" s="341"/>
      <c r="CQ723" s="341"/>
      <c r="CR723" s="341"/>
      <c r="CS723" s="341"/>
      <c r="CT723" s="341"/>
      <c r="CU723" s="341"/>
      <c r="CV723" s="341"/>
      <c r="CW723" s="341"/>
      <c r="CX723" s="341"/>
      <c r="CY723" s="341"/>
      <c r="CZ723" s="341"/>
    </row>
    <row r="724" ht="25.15" customHeight="true" x14ac:dyDescent="0.2">
      <c r="C724" s="610"/>
      <c r="D724" s="610"/>
      <c r="E724" s="610"/>
      <c r="F724" s="610"/>
      <c r="G724" s="610"/>
      <c r="H724" s="610"/>
      <c r="I724" s="610"/>
      <c r="J724" s="610"/>
      <c r="K724" s="610"/>
      <c r="L724" s="610"/>
      <c r="M724" s="610"/>
      <c r="N724" s="610"/>
      <c r="O724" s="610"/>
      <c r="P724" s="610"/>
      <c r="Q724" s="610"/>
      <c r="BA724" s="341"/>
      <c r="BB724" s="420"/>
      <c r="BC724" s="341"/>
      <c r="BD724" s="341"/>
      <c r="BE724" s="341"/>
      <c r="BF724" s="341"/>
      <c r="BG724" s="341"/>
      <c r="BH724" s="341"/>
      <c r="BI724" s="341"/>
      <c r="BJ724" s="341"/>
      <c r="BK724" s="341"/>
      <c r="BL724" s="341"/>
      <c r="BM724" s="341"/>
      <c r="BN724" s="341"/>
      <c r="BO724" s="341"/>
      <c r="BP724" s="341"/>
      <c r="BQ724" s="341"/>
      <c r="BR724" s="341"/>
      <c r="BS724" s="341"/>
      <c r="BT724" s="341"/>
      <c r="BU724" s="341"/>
      <c r="BV724" s="341"/>
      <c r="BW724" s="341"/>
      <c r="BX724" s="341"/>
      <c r="BY724" s="341"/>
      <c r="BZ724" s="341"/>
      <c r="CA724" s="341"/>
      <c r="CB724" s="341"/>
      <c r="CC724" s="341"/>
      <c r="CD724" s="341"/>
      <c r="CE724" s="341"/>
      <c r="CF724" s="341"/>
      <c r="CG724" s="341"/>
      <c r="CH724" s="341"/>
      <c r="CI724" s="341"/>
      <c r="CJ724" s="341"/>
      <c r="CK724" s="341"/>
      <c r="CL724" s="341"/>
      <c r="CM724" s="341"/>
      <c r="CN724" s="341"/>
      <c r="CO724" s="341"/>
      <c r="CP724" s="341"/>
      <c r="CQ724" s="341"/>
      <c r="CR724" s="341"/>
      <c r="CS724" s="341"/>
      <c r="CT724" s="341"/>
      <c r="CU724" s="341"/>
      <c r="CV724" s="341"/>
      <c r="CW724" s="341"/>
      <c r="CX724" s="341"/>
      <c r="CY724" s="341"/>
      <c r="CZ724" s="341"/>
    </row>
    <row r="725" ht="25.15" customHeight="true" x14ac:dyDescent="0.2">
      <c r="C725" s="610"/>
      <c r="D725" s="610"/>
      <c r="E725" s="610"/>
      <c r="F725" s="610"/>
      <c r="G725" s="610"/>
      <c r="H725" s="610"/>
      <c r="I725" s="610"/>
      <c r="J725" s="610"/>
      <c r="K725" s="610"/>
      <c r="L725" s="610"/>
      <c r="M725" s="610"/>
      <c r="N725" s="610"/>
      <c r="O725" s="610"/>
      <c r="P725" s="610"/>
      <c r="Q725" s="610"/>
      <c r="BA725" s="341"/>
      <c r="BB725" s="420"/>
      <c r="BC725" s="341"/>
      <c r="BD725" s="341"/>
      <c r="BE725" s="341"/>
      <c r="BF725" s="341"/>
      <c r="BG725" s="341"/>
      <c r="BH725" s="341"/>
      <c r="BI725" s="341"/>
      <c r="BJ725" s="341"/>
      <c r="BK725" s="341"/>
      <c r="BL725" s="341"/>
      <c r="BM725" s="341"/>
      <c r="BN725" s="341"/>
      <c r="BO725" s="341"/>
      <c r="BP725" s="341"/>
      <c r="BQ725" s="341"/>
      <c r="BR725" s="341"/>
      <c r="BS725" s="341"/>
      <c r="BT725" s="341"/>
      <c r="BU725" s="341"/>
      <c r="BV725" s="341"/>
      <c r="BW725" s="341"/>
      <c r="BX725" s="341"/>
      <c r="BY725" s="341"/>
      <c r="BZ725" s="341"/>
      <c r="CA725" s="341"/>
      <c r="CB725" s="341"/>
      <c r="CC725" s="341"/>
      <c r="CD725" s="341"/>
      <c r="CE725" s="341"/>
      <c r="CF725" s="341"/>
      <c r="CG725" s="341"/>
      <c r="CH725" s="341"/>
      <c r="CI725" s="341"/>
      <c r="CJ725" s="341"/>
      <c r="CK725" s="341"/>
      <c r="CL725" s="341"/>
      <c r="CM725" s="341"/>
      <c r="CN725" s="341"/>
      <c r="CO725" s="341"/>
      <c r="CP725" s="341"/>
      <c r="CQ725" s="341"/>
      <c r="CR725" s="341"/>
      <c r="CS725" s="341"/>
      <c r="CT725" s="341"/>
      <c r="CU725" s="341"/>
      <c r="CV725" s="341"/>
      <c r="CW725" s="341"/>
      <c r="CX725" s="341"/>
      <c r="CY725" s="341"/>
      <c r="CZ725" s="341"/>
    </row>
    <row r="726" ht="25.15" customHeight="true" x14ac:dyDescent="0.2">
      <c r="C726" s="610"/>
      <c r="D726" s="610"/>
      <c r="E726" s="610"/>
      <c r="F726" s="610"/>
      <c r="G726" s="610"/>
      <c r="H726" s="610"/>
      <c r="I726" s="610"/>
      <c r="J726" s="610"/>
      <c r="K726" s="610"/>
      <c r="L726" s="610"/>
      <c r="M726" s="610"/>
      <c r="N726" s="610"/>
      <c r="O726" s="610"/>
      <c r="P726" s="610"/>
      <c r="Q726" s="610"/>
      <c r="BA726" s="341"/>
      <c r="BB726" s="420"/>
      <c r="BC726" s="341"/>
      <c r="BD726" s="341"/>
      <c r="BE726" s="341"/>
      <c r="BF726" s="341"/>
      <c r="BG726" s="341"/>
      <c r="BH726" s="341"/>
      <c r="BI726" s="341"/>
      <c r="BJ726" s="341"/>
      <c r="BK726" s="341"/>
      <c r="BL726" s="341"/>
      <c r="BM726" s="341"/>
      <c r="BN726" s="341"/>
      <c r="BO726" s="341"/>
      <c r="BP726" s="341"/>
      <c r="BQ726" s="341"/>
      <c r="BR726" s="341"/>
      <c r="BS726" s="341"/>
      <c r="BT726" s="341"/>
      <c r="BU726" s="341"/>
      <c r="BV726" s="341"/>
      <c r="BW726" s="341"/>
      <c r="BX726" s="341"/>
      <c r="BY726" s="341"/>
      <c r="BZ726" s="341"/>
      <c r="CA726" s="341"/>
      <c r="CB726" s="341"/>
      <c r="CC726" s="341"/>
      <c r="CD726" s="341"/>
      <c r="CE726" s="341"/>
      <c r="CF726" s="341"/>
      <c r="CG726" s="341"/>
      <c r="CH726" s="341"/>
      <c r="CI726" s="341"/>
      <c r="CJ726" s="341"/>
      <c r="CK726" s="341"/>
      <c r="CL726" s="341"/>
      <c r="CM726" s="341"/>
      <c r="CN726" s="341"/>
      <c r="CO726" s="341"/>
      <c r="CP726" s="341"/>
      <c r="CQ726" s="341"/>
      <c r="CR726" s="341"/>
      <c r="CS726" s="341"/>
      <c r="CT726" s="341"/>
      <c r="CU726" s="341"/>
      <c r="CV726" s="341"/>
      <c r="CW726" s="341"/>
      <c r="CX726" s="341"/>
      <c r="CY726" s="341"/>
      <c r="CZ726" s="341"/>
    </row>
    <row r="727" ht="25.15" customHeight="true" x14ac:dyDescent="0.2">
      <c r="C727" s="610"/>
      <c r="D727" s="610"/>
      <c r="E727" s="610"/>
      <c r="F727" s="610"/>
      <c r="G727" s="610"/>
      <c r="H727" s="610"/>
      <c r="I727" s="610"/>
      <c r="J727" s="610"/>
      <c r="K727" s="610"/>
      <c r="L727" s="610"/>
      <c r="M727" s="610"/>
      <c r="N727" s="610"/>
      <c r="O727" s="610"/>
      <c r="P727" s="610"/>
      <c r="Q727" s="610"/>
      <c r="BA727" s="341"/>
      <c r="BB727" s="420"/>
      <c r="BC727" s="341"/>
      <c r="BD727" s="341"/>
      <c r="BE727" s="341"/>
      <c r="BF727" s="341"/>
      <c r="BG727" s="341"/>
      <c r="BH727" s="341"/>
      <c r="BI727" s="341"/>
      <c r="BJ727" s="341"/>
      <c r="BK727" s="341"/>
      <c r="BL727" s="341"/>
      <c r="BM727" s="341"/>
      <c r="BN727" s="341"/>
      <c r="BO727" s="341"/>
      <c r="BP727" s="341"/>
      <c r="BQ727" s="341"/>
      <c r="BR727" s="341"/>
      <c r="BS727" s="341"/>
      <c r="BT727" s="341"/>
      <c r="BU727" s="341"/>
      <c r="BV727" s="341"/>
      <c r="BW727" s="341"/>
      <c r="BX727" s="341"/>
      <c r="BY727" s="341"/>
      <c r="BZ727" s="341"/>
      <c r="CA727" s="341"/>
      <c r="CB727" s="341"/>
      <c r="CC727" s="341"/>
      <c r="CD727" s="341"/>
      <c r="CE727" s="341"/>
      <c r="CF727" s="341"/>
      <c r="CG727" s="341"/>
      <c r="CH727" s="341"/>
      <c r="CI727" s="341"/>
      <c r="CJ727" s="341"/>
      <c r="CK727" s="341"/>
      <c r="CL727" s="341"/>
      <c r="CM727" s="341"/>
      <c r="CN727" s="341"/>
      <c r="CO727" s="341"/>
      <c r="CP727" s="341"/>
      <c r="CQ727" s="341"/>
      <c r="CR727" s="341"/>
      <c r="CS727" s="341"/>
      <c r="CT727" s="341"/>
      <c r="CU727" s="341"/>
      <c r="CV727" s="341"/>
      <c r="CW727" s="341"/>
      <c r="CX727" s="341"/>
      <c r="CY727" s="341"/>
      <c r="CZ727" s="341"/>
    </row>
    <row r="728" ht="25.15" customHeight="true" x14ac:dyDescent="0.2">
      <c r="C728" s="610"/>
      <c r="D728" s="610"/>
      <c r="E728" s="610"/>
      <c r="F728" s="610"/>
      <c r="G728" s="610"/>
      <c r="H728" s="610"/>
      <c r="I728" s="610"/>
      <c r="J728" s="610"/>
      <c r="K728" s="610"/>
      <c r="L728" s="610"/>
      <c r="M728" s="610"/>
      <c r="N728" s="610"/>
      <c r="O728" s="610"/>
      <c r="P728" s="610"/>
      <c r="Q728" s="610"/>
      <c r="BA728" s="341"/>
      <c r="BB728" s="420"/>
      <c r="BC728" s="341"/>
      <c r="BD728" s="341"/>
      <c r="BE728" s="341"/>
      <c r="BF728" s="341"/>
      <c r="BG728" s="341"/>
      <c r="BH728" s="341"/>
      <c r="BI728" s="341"/>
      <c r="BJ728" s="341"/>
      <c r="BK728" s="341"/>
      <c r="BL728" s="341"/>
      <c r="BM728" s="341"/>
      <c r="BN728" s="341"/>
      <c r="BO728" s="341"/>
      <c r="BP728" s="341"/>
      <c r="BQ728" s="341"/>
      <c r="BR728" s="341"/>
      <c r="BS728" s="341"/>
      <c r="BT728" s="341"/>
      <c r="BU728" s="341"/>
      <c r="BV728" s="341"/>
      <c r="BW728" s="341"/>
      <c r="BX728" s="341"/>
      <c r="BY728" s="341"/>
      <c r="BZ728" s="341"/>
      <c r="CA728" s="341"/>
      <c r="CB728" s="341"/>
      <c r="CC728" s="341"/>
      <c r="CD728" s="341"/>
      <c r="CE728" s="341"/>
      <c r="CF728" s="341"/>
      <c r="CG728" s="341"/>
      <c r="CH728" s="341"/>
      <c r="CI728" s="341"/>
      <c r="CJ728" s="341"/>
      <c r="CK728" s="341"/>
      <c r="CL728" s="341"/>
      <c r="CM728" s="341"/>
      <c r="CN728" s="341"/>
      <c r="CO728" s="341"/>
      <c r="CP728" s="341"/>
      <c r="CQ728" s="341"/>
      <c r="CR728" s="341"/>
      <c r="CS728" s="341"/>
      <c r="CT728" s="341"/>
      <c r="CU728" s="341"/>
      <c r="CV728" s="341"/>
      <c r="CW728" s="341"/>
      <c r="CX728" s="341"/>
      <c r="CY728" s="341"/>
      <c r="CZ728" s="341"/>
    </row>
    <row r="729" ht="25.15" customHeight="true" x14ac:dyDescent="0.2">
      <c r="C729" s="610"/>
      <c r="D729" s="610"/>
      <c r="E729" s="610"/>
      <c r="F729" s="610"/>
      <c r="G729" s="610"/>
      <c r="H729" s="610"/>
      <c r="I729" s="610"/>
      <c r="J729" s="610"/>
      <c r="K729" s="610"/>
      <c r="L729" s="610"/>
      <c r="M729" s="610"/>
      <c r="N729" s="610"/>
      <c r="O729" s="610"/>
      <c r="P729" s="610"/>
      <c r="Q729" s="610"/>
      <c r="BA729" s="341"/>
      <c r="BB729" s="420"/>
      <c r="BC729" s="341"/>
      <c r="BD729" s="341"/>
      <c r="BE729" s="341"/>
      <c r="BF729" s="341"/>
      <c r="BG729" s="341"/>
      <c r="BH729" s="341"/>
      <c r="BI729" s="341"/>
      <c r="BJ729" s="341"/>
      <c r="BK729" s="341"/>
      <c r="BL729" s="341"/>
      <c r="BM729" s="341"/>
      <c r="BN729" s="341"/>
      <c r="BO729" s="341"/>
      <c r="BP729" s="341"/>
      <c r="BQ729" s="341"/>
      <c r="BR729" s="341"/>
      <c r="BS729" s="341"/>
      <c r="BT729" s="341"/>
      <c r="BU729" s="341"/>
      <c r="BV729" s="341"/>
      <c r="BW729" s="341"/>
      <c r="BX729" s="341"/>
      <c r="BY729" s="341"/>
      <c r="BZ729" s="341"/>
      <c r="CA729" s="341"/>
      <c r="CB729" s="341"/>
      <c r="CC729" s="341"/>
      <c r="CD729" s="341"/>
      <c r="CE729" s="341"/>
      <c r="CF729" s="341"/>
      <c r="CG729" s="341"/>
      <c r="CH729" s="341"/>
      <c r="CI729" s="341"/>
      <c r="CJ729" s="341"/>
      <c r="CK729" s="341"/>
      <c r="CL729" s="341"/>
      <c r="CM729" s="341"/>
      <c r="CN729" s="341"/>
      <c r="CO729" s="341"/>
      <c r="CP729" s="341"/>
      <c r="CQ729" s="341"/>
      <c r="CR729" s="341"/>
      <c r="CS729" s="341"/>
      <c r="CT729" s="341"/>
      <c r="CU729" s="341"/>
      <c r="CV729" s="341"/>
      <c r="CW729" s="341"/>
      <c r="CX729" s="341"/>
      <c r="CY729" s="341"/>
      <c r="CZ729" s="341"/>
    </row>
    <row r="730" ht="25.15" customHeight="true" x14ac:dyDescent="0.2">
      <c r="C730" s="610"/>
      <c r="D730" s="610"/>
      <c r="E730" s="610"/>
      <c r="F730" s="610"/>
      <c r="G730" s="610"/>
      <c r="H730" s="610"/>
      <c r="I730" s="610"/>
      <c r="J730" s="610"/>
      <c r="K730" s="610"/>
      <c r="L730" s="610"/>
      <c r="M730" s="610"/>
      <c r="N730" s="610"/>
      <c r="O730" s="610"/>
      <c r="P730" s="610"/>
      <c r="Q730" s="610"/>
      <c r="BA730" s="341"/>
      <c r="BB730" s="420"/>
      <c r="BC730" s="341"/>
      <c r="BD730" s="341"/>
      <c r="BE730" s="341"/>
      <c r="BF730" s="341"/>
      <c r="BG730" s="341"/>
      <c r="BH730" s="341"/>
      <c r="BI730" s="341"/>
      <c r="BJ730" s="341"/>
      <c r="BK730" s="341"/>
      <c r="BL730" s="341"/>
      <c r="BM730" s="341"/>
      <c r="BN730" s="341"/>
      <c r="BO730" s="341"/>
      <c r="BP730" s="341"/>
      <c r="BQ730" s="341"/>
      <c r="BR730" s="341"/>
      <c r="BS730" s="341"/>
      <c r="BT730" s="341"/>
      <c r="BU730" s="341"/>
      <c r="BV730" s="341"/>
      <c r="BW730" s="341"/>
      <c r="BX730" s="341"/>
      <c r="BY730" s="341"/>
      <c r="BZ730" s="341"/>
      <c r="CA730" s="341"/>
      <c r="CB730" s="341"/>
      <c r="CC730" s="341"/>
      <c r="CD730" s="341"/>
      <c r="CE730" s="341"/>
      <c r="CF730" s="341"/>
      <c r="CG730" s="341"/>
      <c r="CH730" s="341"/>
      <c r="CI730" s="341"/>
      <c r="CJ730" s="341"/>
      <c r="CK730" s="341"/>
      <c r="CL730" s="341"/>
      <c r="CM730" s="341"/>
      <c r="CN730" s="341"/>
      <c r="CO730" s="341"/>
      <c r="CP730" s="341"/>
      <c r="CQ730" s="341"/>
      <c r="CR730" s="341"/>
      <c r="CS730" s="341"/>
      <c r="CT730" s="341"/>
      <c r="CU730" s="341"/>
      <c r="CV730" s="341"/>
      <c r="CW730" s="341"/>
      <c r="CX730" s="341"/>
      <c r="CY730" s="341"/>
      <c r="CZ730" s="341"/>
    </row>
    <row r="731" ht="25.15" customHeight="true" x14ac:dyDescent="0.2">
      <c r="C731" s="610"/>
      <c r="D731" s="610"/>
      <c r="E731" s="610"/>
      <c r="F731" s="610"/>
      <c r="G731" s="610"/>
      <c r="H731" s="610"/>
      <c r="I731" s="610"/>
      <c r="J731" s="610"/>
      <c r="K731" s="610"/>
      <c r="L731" s="610"/>
      <c r="M731" s="610"/>
      <c r="N731" s="610"/>
      <c r="O731" s="610"/>
      <c r="P731" s="610"/>
      <c r="Q731" s="610"/>
      <c r="BA731" s="341"/>
      <c r="BB731" s="420"/>
      <c r="BC731" s="341"/>
      <c r="BD731" s="341"/>
      <c r="BE731" s="341"/>
      <c r="BF731" s="341"/>
      <c r="BG731" s="341"/>
      <c r="BH731" s="341"/>
      <c r="BI731" s="341"/>
      <c r="BJ731" s="341"/>
      <c r="BK731" s="341"/>
      <c r="BL731" s="341"/>
      <c r="BM731" s="341"/>
      <c r="BN731" s="341"/>
      <c r="BO731" s="341"/>
      <c r="BP731" s="341"/>
      <c r="BQ731" s="341"/>
      <c r="BR731" s="341"/>
      <c r="BS731" s="341"/>
      <c r="BT731" s="341"/>
      <c r="BU731" s="341"/>
      <c r="BV731" s="341"/>
      <c r="BW731" s="341"/>
      <c r="BX731" s="341"/>
      <c r="BY731" s="341"/>
      <c r="BZ731" s="341"/>
      <c r="CA731" s="341"/>
      <c r="CB731" s="341"/>
      <c r="CC731" s="341"/>
      <c r="CD731" s="341"/>
      <c r="CE731" s="341"/>
      <c r="CF731" s="341"/>
      <c r="CG731" s="341"/>
      <c r="CH731" s="341"/>
      <c r="CI731" s="341"/>
      <c r="CJ731" s="341"/>
      <c r="CK731" s="341"/>
      <c r="CL731" s="341"/>
      <c r="CM731" s="341"/>
      <c r="CN731" s="341"/>
      <c r="CO731" s="341"/>
      <c r="CP731" s="341"/>
      <c r="CQ731" s="341"/>
      <c r="CR731" s="341"/>
      <c r="CS731" s="341"/>
      <c r="CT731" s="341"/>
      <c r="CU731" s="341"/>
      <c r="CV731" s="341"/>
      <c r="CW731" s="341"/>
      <c r="CX731" s="341"/>
      <c r="CY731" s="341"/>
      <c r="CZ731" s="341"/>
    </row>
    <row r="732" ht="25.15" customHeight="true" x14ac:dyDescent="0.2">
      <c r="C732" s="610"/>
      <c r="D732" s="610"/>
      <c r="E732" s="610"/>
      <c r="F732" s="610"/>
      <c r="G732" s="610"/>
      <c r="H732" s="610"/>
      <c r="I732" s="610"/>
      <c r="J732" s="610"/>
      <c r="K732" s="610"/>
      <c r="L732" s="610"/>
      <c r="M732" s="610"/>
      <c r="N732" s="610"/>
      <c r="O732" s="610"/>
      <c r="P732" s="610"/>
      <c r="Q732" s="610"/>
      <c r="BA732" s="341"/>
      <c r="BB732" s="420"/>
      <c r="BC732" s="341"/>
      <c r="BD732" s="341"/>
      <c r="BE732" s="341"/>
      <c r="BF732" s="341"/>
      <c r="BG732" s="341"/>
      <c r="BH732" s="341"/>
      <c r="BI732" s="341"/>
      <c r="BJ732" s="341"/>
      <c r="BK732" s="341"/>
      <c r="BL732" s="341"/>
      <c r="BM732" s="341"/>
      <c r="BN732" s="341"/>
      <c r="BO732" s="341"/>
      <c r="BP732" s="341"/>
      <c r="BQ732" s="341"/>
      <c r="BR732" s="341"/>
      <c r="BS732" s="341"/>
      <c r="BT732" s="341"/>
      <c r="BU732" s="341"/>
      <c r="BV732" s="341"/>
      <c r="BW732" s="341"/>
      <c r="BX732" s="341"/>
      <c r="BY732" s="341"/>
      <c r="BZ732" s="341"/>
      <c r="CA732" s="341"/>
      <c r="CB732" s="341"/>
      <c r="CC732" s="341"/>
      <c r="CD732" s="341"/>
      <c r="CE732" s="341"/>
      <c r="CF732" s="341"/>
      <c r="CG732" s="341"/>
      <c r="CH732" s="341"/>
      <c r="CI732" s="341"/>
      <c r="CJ732" s="341"/>
      <c r="CK732" s="341"/>
      <c r="CL732" s="341"/>
      <c r="CM732" s="341"/>
      <c r="CN732" s="341"/>
      <c r="CO732" s="341"/>
      <c r="CP732" s="341"/>
      <c r="CQ732" s="341"/>
      <c r="CR732" s="341"/>
      <c r="CS732" s="341"/>
      <c r="CT732" s="341"/>
      <c r="CU732" s="341"/>
      <c r="CV732" s="341"/>
      <c r="CW732" s="341"/>
      <c r="CX732" s="341"/>
      <c r="CY732" s="341"/>
      <c r="CZ732" s="341"/>
    </row>
    <row r="733" ht="25.15" customHeight="true" x14ac:dyDescent="0.2">
      <c r="C733" s="610"/>
      <c r="D733" s="610"/>
      <c r="E733" s="610"/>
      <c r="F733" s="610"/>
      <c r="G733" s="610"/>
      <c r="H733" s="610"/>
      <c r="I733" s="610"/>
      <c r="J733" s="610"/>
      <c r="K733" s="610"/>
      <c r="L733" s="610"/>
      <c r="M733" s="610"/>
      <c r="N733" s="610"/>
      <c r="O733" s="610"/>
      <c r="P733" s="610"/>
      <c r="Q733" s="610"/>
      <c r="BA733" s="341"/>
      <c r="BB733" s="420"/>
      <c r="BC733" s="341"/>
      <c r="BD733" s="341"/>
      <c r="BE733" s="341"/>
      <c r="BF733" s="341"/>
      <c r="BG733" s="341"/>
      <c r="BH733" s="341"/>
      <c r="BI733" s="341"/>
      <c r="BJ733" s="341"/>
      <c r="BK733" s="341"/>
      <c r="BL733" s="341"/>
      <c r="BM733" s="341"/>
      <c r="BN733" s="341"/>
      <c r="BO733" s="341"/>
      <c r="BP733" s="341"/>
      <c r="BQ733" s="341"/>
      <c r="BR733" s="341"/>
      <c r="BS733" s="341"/>
      <c r="BT733" s="341"/>
      <c r="BU733" s="341"/>
      <c r="BV733" s="341"/>
      <c r="BW733" s="341"/>
      <c r="BX733" s="341"/>
      <c r="BY733" s="341"/>
      <c r="BZ733" s="341"/>
      <c r="CA733" s="341"/>
      <c r="CB733" s="341"/>
      <c r="CC733" s="341"/>
      <c r="CD733" s="341"/>
      <c r="CE733" s="341"/>
      <c r="CF733" s="341"/>
      <c r="CG733" s="341"/>
      <c r="CH733" s="341"/>
      <c r="CI733" s="341"/>
      <c r="CJ733" s="341"/>
      <c r="CK733" s="341"/>
      <c r="CL733" s="341"/>
      <c r="CM733" s="341"/>
      <c r="CN733" s="341"/>
      <c r="CO733" s="341"/>
      <c r="CP733" s="341"/>
      <c r="CQ733" s="341"/>
      <c r="CR733" s="341"/>
      <c r="CS733" s="341"/>
      <c r="CT733" s="341"/>
      <c r="CU733" s="341"/>
      <c r="CV733" s="341"/>
      <c r="CW733" s="341"/>
      <c r="CX733" s="341"/>
      <c r="CY733" s="341"/>
      <c r="CZ733" s="341"/>
    </row>
    <row r="734" ht="25.15" customHeight="true" x14ac:dyDescent="0.2">
      <c r="C734" s="610"/>
      <c r="D734" s="610"/>
      <c r="E734" s="610"/>
      <c r="F734" s="610"/>
      <c r="G734" s="610"/>
      <c r="H734" s="610"/>
      <c r="I734" s="610"/>
      <c r="J734" s="610"/>
      <c r="K734" s="610"/>
      <c r="L734" s="610"/>
      <c r="M734" s="610"/>
      <c r="N734" s="610"/>
      <c r="O734" s="610"/>
      <c r="P734" s="610"/>
      <c r="Q734" s="610"/>
      <c r="BA734" s="341"/>
      <c r="BB734" s="420"/>
      <c r="BC734" s="341"/>
      <c r="BD734" s="341"/>
      <c r="BE734" s="341"/>
      <c r="BF734" s="341"/>
      <c r="BG734" s="341"/>
      <c r="BH734" s="341"/>
      <c r="BI734" s="341"/>
      <c r="BJ734" s="341"/>
      <c r="BK734" s="341"/>
      <c r="BL734" s="341"/>
      <c r="BM734" s="341"/>
      <c r="BN734" s="341"/>
      <c r="BO734" s="341"/>
      <c r="BP734" s="341"/>
      <c r="BQ734" s="341"/>
      <c r="BR734" s="341"/>
      <c r="BS734" s="341"/>
      <c r="BT734" s="341"/>
      <c r="BU734" s="341"/>
      <c r="BV734" s="341"/>
      <c r="BW734" s="341"/>
      <c r="BX734" s="341"/>
      <c r="BY734" s="341"/>
      <c r="BZ734" s="341"/>
      <c r="CA734" s="341"/>
      <c r="CB734" s="341"/>
      <c r="CC734" s="341"/>
      <c r="CD734" s="341"/>
      <c r="CE734" s="341"/>
      <c r="CF734" s="341"/>
      <c r="CG734" s="341"/>
      <c r="CH734" s="341"/>
      <c r="CI734" s="341"/>
      <c r="CJ734" s="341"/>
      <c r="CK734" s="341"/>
      <c r="CL734" s="341"/>
      <c r="CM734" s="341"/>
      <c r="CN734" s="341"/>
      <c r="CO734" s="341"/>
      <c r="CP734" s="341"/>
      <c r="CQ734" s="341"/>
      <c r="CR734" s="341"/>
      <c r="CS734" s="341"/>
      <c r="CT734" s="341"/>
      <c r="CU734" s="341"/>
      <c r="CV734" s="341"/>
      <c r="CW734" s="341"/>
      <c r="CX734" s="341"/>
      <c r="CY734" s="341"/>
      <c r="CZ734" s="341"/>
    </row>
    <row r="735" ht="25.15" customHeight="true" x14ac:dyDescent="0.2">
      <c r="C735" s="610"/>
      <c r="D735" s="610"/>
      <c r="E735" s="610"/>
      <c r="F735" s="610"/>
      <c r="G735" s="610"/>
      <c r="H735" s="610"/>
      <c r="I735" s="610"/>
      <c r="J735" s="610"/>
      <c r="K735" s="610"/>
      <c r="L735" s="610"/>
      <c r="M735" s="610"/>
      <c r="N735" s="610"/>
      <c r="O735" s="610"/>
      <c r="P735" s="610"/>
      <c r="Q735" s="610"/>
      <c r="BA735" s="341"/>
      <c r="BB735" s="420"/>
      <c r="BC735" s="341"/>
      <c r="BD735" s="341"/>
      <c r="BE735" s="341"/>
      <c r="BF735" s="341"/>
      <c r="BG735" s="341"/>
      <c r="BH735" s="341"/>
      <c r="BI735" s="341"/>
      <c r="BJ735" s="341"/>
      <c r="BK735" s="341"/>
      <c r="BL735" s="341"/>
      <c r="BM735" s="341"/>
      <c r="BN735" s="341"/>
      <c r="BO735" s="341"/>
      <c r="BP735" s="341"/>
      <c r="BQ735" s="341"/>
      <c r="BR735" s="341"/>
      <c r="BS735" s="341"/>
      <c r="BT735" s="341"/>
      <c r="BU735" s="341"/>
      <c r="BV735" s="341"/>
      <c r="BW735" s="341"/>
      <c r="BX735" s="341"/>
      <c r="BY735" s="341"/>
      <c r="BZ735" s="341"/>
      <c r="CA735" s="341"/>
      <c r="CB735" s="341"/>
      <c r="CC735" s="341"/>
      <c r="CD735" s="341"/>
      <c r="CE735" s="341"/>
      <c r="CF735" s="341"/>
      <c r="CG735" s="341"/>
      <c r="CH735" s="341"/>
      <c r="CI735" s="341"/>
      <c r="CJ735" s="341"/>
      <c r="CK735" s="341"/>
      <c r="CL735" s="341"/>
      <c r="CM735" s="341"/>
      <c r="CN735" s="341"/>
      <c r="CO735" s="341"/>
      <c r="CP735" s="341"/>
      <c r="CQ735" s="341"/>
      <c r="CR735" s="341"/>
      <c r="CS735" s="341"/>
      <c r="CT735" s="341"/>
      <c r="CU735" s="341"/>
      <c r="CV735" s="341"/>
      <c r="CW735" s="341"/>
      <c r="CX735" s="341"/>
      <c r="CY735" s="341"/>
      <c r="CZ735" s="341"/>
    </row>
    <row r="736" ht="25.15" customHeight="true" x14ac:dyDescent="0.2">
      <c r="C736" s="610"/>
      <c r="D736" s="610"/>
      <c r="E736" s="610"/>
      <c r="F736" s="610"/>
      <c r="G736" s="610"/>
      <c r="H736" s="610"/>
      <c r="I736" s="610"/>
      <c r="J736" s="610"/>
      <c r="K736" s="610"/>
      <c r="L736" s="610"/>
      <c r="M736" s="610"/>
      <c r="N736" s="610"/>
      <c r="O736" s="610"/>
      <c r="P736" s="610"/>
      <c r="Q736" s="610"/>
      <c r="BA736" s="341"/>
      <c r="BB736" s="420"/>
      <c r="BC736" s="341"/>
      <c r="BD736" s="341"/>
      <c r="BE736" s="341"/>
      <c r="BF736" s="341"/>
      <c r="BG736" s="341"/>
      <c r="BH736" s="341"/>
      <c r="BI736" s="341"/>
      <c r="BJ736" s="341"/>
      <c r="BK736" s="341"/>
      <c r="BL736" s="341"/>
      <c r="BM736" s="341"/>
      <c r="BN736" s="341"/>
      <c r="BO736" s="341"/>
      <c r="BP736" s="341"/>
      <c r="BQ736" s="341"/>
      <c r="BR736" s="341"/>
      <c r="BS736" s="341"/>
      <c r="BT736" s="341"/>
      <c r="BU736" s="341"/>
      <c r="BV736" s="341"/>
      <c r="BW736" s="341"/>
      <c r="BX736" s="341"/>
      <c r="BY736" s="341"/>
      <c r="BZ736" s="341"/>
      <c r="CA736" s="341"/>
      <c r="CB736" s="341"/>
      <c r="CC736" s="341"/>
      <c r="CD736" s="341"/>
      <c r="CE736" s="341"/>
      <c r="CF736" s="341"/>
      <c r="CG736" s="341"/>
      <c r="CH736" s="341"/>
      <c r="CI736" s="341"/>
      <c r="CJ736" s="341"/>
      <c r="CK736" s="341"/>
      <c r="CL736" s="341"/>
      <c r="CM736" s="341"/>
      <c r="CN736" s="341"/>
      <c r="CO736" s="341"/>
      <c r="CP736" s="341"/>
      <c r="CQ736" s="341"/>
      <c r="CR736" s="341"/>
      <c r="CS736" s="341"/>
      <c r="CT736" s="341"/>
      <c r="CU736" s="341"/>
      <c r="CV736" s="341"/>
      <c r="CW736" s="341"/>
      <c r="CX736" s="341"/>
      <c r="CY736" s="341"/>
      <c r="CZ736" s="341"/>
    </row>
    <row r="737" ht="25.15" customHeight="true" x14ac:dyDescent="0.2">
      <c r="C737" s="610"/>
      <c r="D737" s="610"/>
      <c r="E737" s="610"/>
      <c r="F737" s="610"/>
      <c r="G737" s="610"/>
      <c r="H737" s="610"/>
      <c r="I737" s="610"/>
      <c r="J737" s="610"/>
      <c r="K737" s="610"/>
      <c r="L737" s="610"/>
      <c r="M737" s="610"/>
      <c r="N737" s="610"/>
      <c r="O737" s="610"/>
      <c r="P737" s="610"/>
      <c r="Q737" s="610"/>
      <c r="BA737" s="341"/>
      <c r="BB737" s="420"/>
      <c r="BC737" s="341"/>
      <c r="BD737" s="341"/>
      <c r="BE737" s="341"/>
      <c r="BF737" s="341"/>
      <c r="BG737" s="341"/>
      <c r="BH737" s="341"/>
      <c r="BI737" s="341"/>
      <c r="BJ737" s="341"/>
      <c r="BK737" s="341"/>
      <c r="BL737" s="341"/>
      <c r="BM737" s="341"/>
      <c r="BN737" s="341"/>
      <c r="BO737" s="341"/>
      <c r="BP737" s="341"/>
      <c r="BQ737" s="341"/>
      <c r="BR737" s="341"/>
      <c r="BS737" s="341"/>
      <c r="BT737" s="341"/>
      <c r="BU737" s="341"/>
      <c r="BV737" s="341"/>
      <c r="BW737" s="341"/>
      <c r="BX737" s="341"/>
      <c r="BY737" s="341"/>
      <c r="BZ737" s="341"/>
      <c r="CA737" s="341"/>
      <c r="CB737" s="341"/>
      <c r="CC737" s="341"/>
      <c r="CD737" s="341"/>
      <c r="CE737" s="341"/>
      <c r="CF737" s="341"/>
      <c r="CG737" s="341"/>
      <c r="CH737" s="341"/>
      <c r="CI737" s="341"/>
      <c r="CJ737" s="341"/>
      <c r="CK737" s="341"/>
      <c r="CL737" s="341"/>
      <c r="CM737" s="341"/>
      <c r="CN737" s="341"/>
      <c r="CO737" s="341"/>
      <c r="CP737" s="341"/>
      <c r="CQ737" s="341"/>
      <c r="CR737" s="341"/>
      <c r="CS737" s="341"/>
      <c r="CT737" s="341"/>
      <c r="CU737" s="341"/>
      <c r="CV737" s="341"/>
      <c r="CW737" s="341"/>
      <c r="CX737" s="341"/>
      <c r="CY737" s="341"/>
      <c r="CZ737" s="341"/>
    </row>
    <row r="738" ht="25.15" customHeight="true" x14ac:dyDescent="0.2">
      <c r="C738" s="610"/>
      <c r="D738" s="610"/>
      <c r="E738" s="610"/>
      <c r="F738" s="610"/>
      <c r="G738" s="610"/>
      <c r="H738" s="610"/>
      <c r="I738" s="610"/>
      <c r="J738" s="610"/>
      <c r="K738" s="610"/>
      <c r="L738" s="610"/>
      <c r="M738" s="610"/>
      <c r="N738" s="610"/>
      <c r="O738" s="610"/>
      <c r="P738" s="610"/>
      <c r="Q738" s="610"/>
      <c r="BA738" s="341"/>
      <c r="BB738" s="420"/>
      <c r="BC738" s="341"/>
      <c r="BD738" s="341"/>
      <c r="BE738" s="341"/>
      <c r="BF738" s="341"/>
      <c r="BG738" s="341"/>
      <c r="BH738" s="341"/>
      <c r="BI738" s="341"/>
      <c r="BJ738" s="341"/>
      <c r="BK738" s="341"/>
      <c r="BL738" s="341"/>
      <c r="BM738" s="341"/>
      <c r="BN738" s="341"/>
      <c r="BO738" s="341"/>
      <c r="BP738" s="341"/>
      <c r="BQ738" s="341"/>
      <c r="BR738" s="341"/>
      <c r="BS738" s="341"/>
      <c r="BT738" s="341"/>
      <c r="BU738" s="341"/>
      <c r="BV738" s="341"/>
      <c r="BW738" s="341"/>
      <c r="BX738" s="341"/>
      <c r="BY738" s="341"/>
      <c r="BZ738" s="341"/>
      <c r="CA738" s="341"/>
      <c r="CB738" s="341"/>
      <c r="CC738" s="341"/>
      <c r="CD738" s="341"/>
      <c r="CE738" s="341"/>
      <c r="CF738" s="341"/>
      <c r="CG738" s="341"/>
      <c r="CH738" s="341"/>
      <c r="CI738" s="341"/>
      <c r="CJ738" s="341"/>
      <c r="CK738" s="341"/>
      <c r="CL738" s="341"/>
      <c r="CM738" s="341"/>
      <c r="CN738" s="341"/>
      <c r="CO738" s="341"/>
      <c r="CP738" s="341"/>
      <c r="CQ738" s="341"/>
      <c r="CR738" s="341"/>
      <c r="CS738" s="341"/>
      <c r="CT738" s="341"/>
      <c r="CU738" s="341"/>
      <c r="CV738" s="341"/>
      <c r="CW738" s="341"/>
      <c r="CX738" s="341"/>
      <c r="CY738" s="341"/>
      <c r="CZ738" s="341"/>
    </row>
    <row r="739" ht="25.15" customHeight="true" x14ac:dyDescent="0.2">
      <c r="C739" s="610"/>
      <c r="D739" s="610"/>
      <c r="E739" s="610"/>
      <c r="F739" s="610"/>
      <c r="G739" s="610"/>
      <c r="H739" s="610"/>
      <c r="I739" s="610"/>
      <c r="J739" s="610"/>
      <c r="K739" s="610"/>
      <c r="L739" s="610"/>
      <c r="M739" s="610"/>
      <c r="N739" s="610"/>
      <c r="O739" s="610"/>
      <c r="P739" s="610"/>
      <c r="Q739" s="610"/>
      <c r="BA739" s="341"/>
      <c r="BB739" s="420"/>
      <c r="BC739" s="341"/>
      <c r="BD739" s="341"/>
      <c r="BE739" s="341"/>
      <c r="BF739" s="341"/>
      <c r="BG739" s="341"/>
      <c r="BH739" s="341"/>
      <c r="BI739" s="341"/>
      <c r="BJ739" s="341"/>
      <c r="BK739" s="341"/>
      <c r="BL739" s="341"/>
      <c r="BM739" s="341"/>
      <c r="BN739" s="341"/>
      <c r="BO739" s="341"/>
      <c r="BP739" s="341"/>
      <c r="BQ739" s="341"/>
      <c r="BR739" s="341"/>
      <c r="BS739" s="341"/>
      <c r="BT739" s="341"/>
      <c r="BU739" s="341"/>
      <c r="BV739" s="341"/>
      <c r="BW739" s="341"/>
      <c r="BX739" s="341"/>
      <c r="BY739" s="341"/>
      <c r="BZ739" s="341"/>
      <c r="CA739" s="341"/>
      <c r="CB739" s="341"/>
      <c r="CC739" s="341"/>
      <c r="CD739" s="341"/>
      <c r="CE739" s="341"/>
      <c r="CF739" s="341"/>
      <c r="CG739" s="341"/>
      <c r="CH739" s="341"/>
      <c r="CI739" s="341"/>
      <c r="CJ739" s="341"/>
      <c r="CK739" s="341"/>
      <c r="CL739" s="341"/>
      <c r="CM739" s="341"/>
      <c r="CN739" s="341"/>
      <c r="CO739" s="341"/>
      <c r="CP739" s="341"/>
      <c r="CQ739" s="341"/>
      <c r="CR739" s="341"/>
      <c r="CS739" s="341"/>
      <c r="CT739" s="341"/>
      <c r="CU739" s="341"/>
      <c r="CV739" s="341"/>
      <c r="CW739" s="341"/>
      <c r="CX739" s="341"/>
      <c r="CY739" s="341"/>
      <c r="CZ739" s="341"/>
    </row>
    <row r="740" ht="25.15" customHeight="true" x14ac:dyDescent="0.2">
      <c r="C740" s="610"/>
      <c r="D740" s="610"/>
      <c r="E740" s="610"/>
      <c r="F740" s="610"/>
      <c r="G740" s="610"/>
      <c r="H740" s="610"/>
      <c r="I740" s="610"/>
      <c r="J740" s="610"/>
      <c r="K740" s="610"/>
      <c r="L740" s="610"/>
      <c r="M740" s="610"/>
      <c r="N740" s="610"/>
      <c r="O740" s="610"/>
      <c r="P740" s="610"/>
      <c r="Q740" s="610"/>
      <c r="BA740" s="341"/>
      <c r="BB740" s="420"/>
      <c r="BC740" s="341"/>
      <c r="BD740" s="341"/>
      <c r="BE740" s="341"/>
      <c r="BF740" s="341"/>
      <c r="BG740" s="341"/>
      <c r="BH740" s="341"/>
      <c r="BI740" s="341"/>
      <c r="BJ740" s="341"/>
      <c r="BK740" s="341"/>
      <c r="BL740" s="341"/>
      <c r="BM740" s="341"/>
      <c r="BN740" s="341"/>
      <c r="BO740" s="341"/>
      <c r="BP740" s="341"/>
      <c r="BQ740" s="341"/>
      <c r="BR740" s="341"/>
      <c r="BS740" s="341"/>
      <c r="BT740" s="341"/>
      <c r="BU740" s="341"/>
      <c r="BV740" s="341"/>
      <c r="BW740" s="341"/>
      <c r="BX740" s="341"/>
      <c r="BY740" s="341"/>
      <c r="BZ740" s="341"/>
      <c r="CA740" s="341"/>
      <c r="CB740" s="341"/>
      <c r="CC740" s="341"/>
      <c r="CD740" s="341"/>
      <c r="CE740" s="341"/>
      <c r="CF740" s="341"/>
      <c r="CG740" s="341"/>
      <c r="CH740" s="341"/>
      <c r="CI740" s="341"/>
      <c r="CJ740" s="341"/>
      <c r="CK740" s="341"/>
      <c r="CL740" s="341"/>
      <c r="CM740" s="341"/>
      <c r="CN740" s="341"/>
      <c r="CO740" s="341"/>
      <c r="CP740" s="341"/>
      <c r="CQ740" s="341"/>
      <c r="CR740" s="341"/>
      <c r="CS740" s="341"/>
      <c r="CT740" s="341"/>
      <c r="CU740" s="341"/>
      <c r="CV740" s="341"/>
      <c r="CW740" s="341"/>
      <c r="CX740" s="341"/>
      <c r="CY740" s="341"/>
      <c r="CZ740" s="341"/>
    </row>
    <row r="741" ht="25.15" customHeight="true" x14ac:dyDescent="0.2">
      <c r="C741" s="610"/>
      <c r="D741" s="610"/>
      <c r="E741" s="610"/>
      <c r="F741" s="610"/>
      <c r="G741" s="610"/>
      <c r="H741" s="610"/>
      <c r="I741" s="610"/>
      <c r="J741" s="610"/>
      <c r="K741" s="610"/>
      <c r="L741" s="610"/>
      <c r="M741" s="610"/>
      <c r="N741" s="610"/>
      <c r="O741" s="610"/>
      <c r="P741" s="610"/>
      <c r="Q741" s="610"/>
      <c r="BA741" s="341"/>
      <c r="BB741" s="420"/>
      <c r="BC741" s="341"/>
      <c r="BD741" s="341"/>
      <c r="BE741" s="341"/>
      <c r="BF741" s="341"/>
      <c r="BG741" s="341"/>
      <c r="BH741" s="341"/>
      <c r="BI741" s="341"/>
      <c r="BJ741" s="341"/>
      <c r="BK741" s="341"/>
      <c r="BL741" s="341"/>
      <c r="BM741" s="341"/>
      <c r="BN741" s="341"/>
      <c r="BO741" s="341"/>
      <c r="BP741" s="341"/>
      <c r="BQ741" s="341"/>
      <c r="BR741" s="341"/>
      <c r="BS741" s="341"/>
      <c r="BT741" s="341"/>
      <c r="BU741" s="341"/>
      <c r="BV741" s="341"/>
      <c r="BW741" s="341"/>
      <c r="BX741" s="341"/>
      <c r="BY741" s="341"/>
      <c r="BZ741" s="341"/>
      <c r="CA741" s="341"/>
      <c r="CB741" s="341"/>
      <c r="CC741" s="341"/>
      <c r="CD741" s="341"/>
      <c r="CE741" s="341"/>
      <c r="CF741" s="341"/>
      <c r="CG741" s="341"/>
      <c r="CH741" s="341"/>
      <c r="CI741" s="341"/>
      <c r="CJ741" s="341"/>
      <c r="CK741" s="341"/>
      <c r="CL741" s="341"/>
      <c r="CM741" s="341"/>
      <c r="CN741" s="341"/>
      <c r="CO741" s="341"/>
      <c r="CP741" s="341"/>
      <c r="CQ741" s="341"/>
      <c r="CR741" s="341"/>
      <c r="CS741" s="341"/>
      <c r="CT741" s="341"/>
      <c r="CU741" s="341"/>
      <c r="CV741" s="341"/>
      <c r="CW741" s="341"/>
      <c r="CX741" s="341"/>
      <c r="CY741" s="341"/>
      <c r="CZ741" s="341"/>
    </row>
    <row r="742" ht="25.15" customHeight="true" x14ac:dyDescent="0.2">
      <c r="C742" s="610"/>
      <c r="D742" s="610"/>
      <c r="E742" s="610"/>
      <c r="F742" s="610"/>
      <c r="G742" s="610"/>
      <c r="H742" s="610"/>
      <c r="I742" s="610"/>
      <c r="J742" s="610"/>
      <c r="K742" s="610"/>
      <c r="L742" s="610"/>
      <c r="M742" s="610"/>
      <c r="N742" s="610"/>
      <c r="O742" s="610"/>
      <c r="P742" s="610"/>
      <c r="Q742" s="610"/>
      <c r="BA742" s="341"/>
      <c r="BB742" s="420"/>
      <c r="BC742" s="341"/>
      <c r="BD742" s="341"/>
      <c r="BE742" s="341"/>
      <c r="BF742" s="341"/>
      <c r="BG742" s="341"/>
      <c r="BH742" s="341"/>
      <c r="BI742" s="341"/>
      <c r="BJ742" s="341"/>
      <c r="BK742" s="341"/>
      <c r="BL742" s="341"/>
      <c r="BM742" s="341"/>
      <c r="BN742" s="341"/>
      <c r="BO742" s="341"/>
      <c r="BP742" s="341"/>
      <c r="BQ742" s="341"/>
      <c r="BR742" s="341"/>
      <c r="BS742" s="341"/>
      <c r="BT742" s="341"/>
      <c r="BU742" s="341"/>
      <c r="BV742" s="341"/>
      <c r="BW742" s="341"/>
      <c r="BX742" s="341"/>
      <c r="BY742" s="341"/>
      <c r="BZ742" s="341"/>
      <c r="CA742" s="341"/>
      <c r="CB742" s="341"/>
      <c r="CC742" s="341"/>
      <c r="CD742" s="341"/>
      <c r="CE742" s="341"/>
      <c r="CF742" s="341"/>
      <c r="CG742" s="341"/>
      <c r="CH742" s="341"/>
      <c r="CI742" s="341"/>
      <c r="CJ742" s="341"/>
      <c r="CK742" s="341"/>
      <c r="CL742" s="341"/>
      <c r="CM742" s="341"/>
      <c r="CN742" s="341"/>
      <c r="CO742" s="341"/>
      <c r="CP742" s="341"/>
      <c r="CQ742" s="341"/>
      <c r="CR742" s="341"/>
      <c r="CS742" s="341"/>
      <c r="CT742" s="341"/>
      <c r="CU742" s="341"/>
      <c r="CV742" s="341"/>
      <c r="CW742" s="341"/>
      <c r="CX742" s="341"/>
      <c r="CY742" s="341"/>
      <c r="CZ742" s="341"/>
    </row>
    <row r="743" ht="25.15" customHeight="true" x14ac:dyDescent="0.2">
      <c r="C743" s="610"/>
      <c r="D743" s="610"/>
      <c r="E743" s="610"/>
      <c r="F743" s="610"/>
      <c r="G743" s="610"/>
      <c r="H743" s="610"/>
      <c r="I743" s="610"/>
      <c r="J743" s="610"/>
      <c r="K743" s="610"/>
      <c r="L743" s="610"/>
      <c r="M743" s="610"/>
      <c r="N743" s="610"/>
      <c r="O743" s="610"/>
      <c r="P743" s="610"/>
      <c r="Q743" s="610"/>
      <c r="BA743" s="341"/>
      <c r="BB743" s="420"/>
      <c r="BC743" s="341"/>
      <c r="BD743" s="341"/>
      <c r="BE743" s="341"/>
      <c r="BF743" s="341"/>
      <c r="BG743" s="341"/>
      <c r="BH743" s="341"/>
      <c r="BI743" s="341"/>
      <c r="BJ743" s="341"/>
      <c r="BK743" s="341"/>
      <c r="BL743" s="341"/>
      <c r="BM743" s="341"/>
      <c r="BN743" s="341"/>
      <c r="BO743" s="341"/>
      <c r="BP743" s="341"/>
      <c r="BQ743" s="341"/>
      <c r="BR743" s="341"/>
      <c r="BS743" s="341"/>
      <c r="BT743" s="341"/>
      <c r="BU743" s="341"/>
      <c r="BV743" s="341"/>
      <c r="BW743" s="341"/>
      <c r="BX743" s="341"/>
      <c r="BY743" s="341"/>
      <c r="BZ743" s="341"/>
      <c r="CA743" s="341"/>
      <c r="CB743" s="341"/>
      <c r="CC743" s="341"/>
      <c r="CD743" s="341"/>
      <c r="CE743" s="341"/>
      <c r="CF743" s="341"/>
      <c r="CG743" s="341"/>
      <c r="CH743" s="341"/>
      <c r="CI743" s="341"/>
      <c r="CJ743" s="341"/>
      <c r="CK743" s="341"/>
      <c r="CL743" s="341"/>
      <c r="CM743" s="341"/>
      <c r="CN743" s="341"/>
      <c r="CO743" s="341"/>
      <c r="CP743" s="341"/>
      <c r="CQ743" s="341"/>
      <c r="CR743" s="341"/>
      <c r="CS743" s="341"/>
      <c r="CT743" s="341"/>
      <c r="CU743" s="341"/>
      <c r="CV743" s="341"/>
      <c r="CW743" s="341"/>
      <c r="CX743" s="341"/>
      <c r="CY743" s="341"/>
      <c r="CZ743" s="341"/>
    </row>
    <row r="744" ht="25.15" customHeight="true" x14ac:dyDescent="0.2">
      <c r="C744" s="610"/>
      <c r="D744" s="610"/>
      <c r="E744" s="610"/>
      <c r="F744" s="610"/>
      <c r="G744" s="610"/>
      <c r="H744" s="610"/>
      <c r="I744" s="610"/>
      <c r="J744" s="610"/>
      <c r="K744" s="610"/>
      <c r="L744" s="610"/>
      <c r="M744" s="610"/>
      <c r="N744" s="610"/>
      <c r="O744" s="610"/>
      <c r="P744" s="610"/>
      <c r="Q744" s="610"/>
      <c r="BA744" s="341"/>
      <c r="BB744" s="420"/>
      <c r="BC744" s="341"/>
      <c r="BD744" s="341"/>
      <c r="BE744" s="341"/>
      <c r="BF744" s="341"/>
      <c r="BG744" s="341"/>
      <c r="BH744" s="341"/>
      <c r="BI744" s="341"/>
      <c r="BJ744" s="341"/>
      <c r="BK744" s="341"/>
      <c r="BL744" s="341"/>
      <c r="BM744" s="341"/>
      <c r="BN744" s="341"/>
      <c r="BO744" s="341"/>
      <c r="BP744" s="341"/>
      <c r="BQ744" s="341"/>
      <c r="BR744" s="341"/>
      <c r="BS744" s="341"/>
      <c r="BT744" s="341"/>
      <c r="BU744" s="341"/>
      <c r="BV744" s="341"/>
      <c r="BW744" s="341"/>
      <c r="BX744" s="341"/>
      <c r="BY744" s="341"/>
      <c r="BZ744" s="341"/>
      <c r="CA744" s="341"/>
      <c r="CB744" s="341"/>
      <c r="CC744" s="341"/>
      <c r="CD744" s="341"/>
      <c r="CE744" s="341"/>
      <c r="CF744" s="341"/>
      <c r="CG744" s="341"/>
      <c r="CH744" s="341"/>
      <c r="CI744" s="341"/>
      <c r="CJ744" s="341"/>
      <c r="CK744" s="341"/>
      <c r="CL744" s="341"/>
      <c r="CM744" s="341"/>
      <c r="CN744" s="341"/>
      <c r="CO744" s="341"/>
      <c r="CP744" s="341"/>
      <c r="CQ744" s="341"/>
      <c r="CR744" s="341"/>
      <c r="CS744" s="341"/>
      <c r="CT744" s="341"/>
      <c r="CU744" s="341"/>
      <c r="CV744" s="341"/>
      <c r="CW744" s="341"/>
      <c r="CX744" s="341"/>
      <c r="CY744" s="341"/>
      <c r="CZ744" s="341"/>
    </row>
    <row r="745" ht="25.15" customHeight="true" x14ac:dyDescent="0.2">
      <c r="C745" s="610"/>
      <c r="D745" s="610"/>
      <c r="E745" s="610"/>
      <c r="F745" s="610"/>
      <c r="G745" s="610"/>
      <c r="H745" s="610"/>
      <c r="I745" s="610"/>
      <c r="J745" s="610"/>
      <c r="K745" s="610"/>
      <c r="L745" s="610"/>
      <c r="M745" s="610"/>
      <c r="N745" s="610"/>
      <c r="O745" s="610"/>
      <c r="P745" s="610"/>
      <c r="Q745" s="610"/>
      <c r="BA745" s="341"/>
      <c r="BB745" s="420"/>
      <c r="BC745" s="341"/>
      <c r="BD745" s="341"/>
      <c r="BE745" s="341"/>
      <c r="BF745" s="341"/>
      <c r="BG745" s="341"/>
      <c r="BH745" s="341"/>
      <c r="BI745" s="341"/>
      <c r="BJ745" s="341"/>
      <c r="BK745" s="341"/>
      <c r="BL745" s="341"/>
      <c r="BM745" s="341"/>
      <c r="BN745" s="341"/>
      <c r="BO745" s="341"/>
      <c r="BP745" s="341"/>
      <c r="BQ745" s="341"/>
      <c r="BR745" s="341"/>
      <c r="BS745" s="341"/>
      <c r="BT745" s="341"/>
      <c r="BU745" s="341"/>
      <c r="BV745" s="341"/>
      <c r="BW745" s="341"/>
      <c r="BX745" s="341"/>
      <c r="BY745" s="341"/>
      <c r="BZ745" s="341"/>
      <c r="CA745" s="341"/>
      <c r="CB745" s="341"/>
      <c r="CC745" s="341"/>
      <c r="CD745" s="341"/>
      <c r="CE745" s="341"/>
      <c r="CF745" s="341"/>
      <c r="CG745" s="341"/>
      <c r="CH745" s="341"/>
      <c r="CI745" s="341"/>
      <c r="CJ745" s="341"/>
      <c r="CK745" s="341"/>
      <c r="CL745" s="341"/>
      <c r="CM745" s="341"/>
      <c r="CN745" s="341"/>
      <c r="CO745" s="341"/>
      <c r="CP745" s="341"/>
      <c r="CQ745" s="341"/>
      <c r="CR745" s="341"/>
      <c r="CS745" s="341"/>
      <c r="CT745" s="341"/>
      <c r="CU745" s="341"/>
      <c r="CV745" s="341"/>
      <c r="CW745" s="341"/>
      <c r="CX745" s="341"/>
      <c r="CY745" s="341"/>
      <c r="CZ745" s="341"/>
    </row>
    <row r="746" ht="25.15" customHeight="true" x14ac:dyDescent="0.2">
      <c r="C746" s="610"/>
      <c r="D746" s="610"/>
      <c r="E746" s="610"/>
      <c r="F746" s="610"/>
      <c r="G746" s="610"/>
      <c r="H746" s="610"/>
      <c r="I746" s="610"/>
      <c r="J746" s="610"/>
      <c r="K746" s="610"/>
      <c r="L746" s="610"/>
      <c r="M746" s="610"/>
      <c r="N746" s="610"/>
      <c r="O746" s="610"/>
      <c r="P746" s="610"/>
      <c r="Q746" s="610"/>
      <c r="BA746" s="341"/>
      <c r="BB746" s="420"/>
      <c r="BC746" s="341"/>
      <c r="BD746" s="341"/>
      <c r="BE746" s="341"/>
      <c r="BF746" s="341"/>
      <c r="BG746" s="341"/>
      <c r="BH746" s="341"/>
      <c r="BI746" s="341"/>
      <c r="BJ746" s="341"/>
      <c r="BK746" s="341"/>
      <c r="BL746" s="341"/>
      <c r="BM746" s="341"/>
      <c r="BN746" s="341"/>
      <c r="BO746" s="341"/>
      <c r="BP746" s="341"/>
      <c r="BQ746" s="341"/>
      <c r="BR746" s="341"/>
      <c r="BS746" s="341"/>
      <c r="BT746" s="341"/>
      <c r="BU746" s="341"/>
      <c r="BV746" s="341"/>
      <c r="BW746" s="341"/>
      <c r="BX746" s="341"/>
      <c r="BY746" s="341"/>
      <c r="BZ746" s="341"/>
      <c r="CA746" s="341"/>
      <c r="CB746" s="341"/>
      <c r="CC746" s="341"/>
      <c r="CD746" s="341"/>
      <c r="CE746" s="341"/>
      <c r="CF746" s="341"/>
      <c r="CG746" s="341"/>
      <c r="CH746" s="341"/>
      <c r="CI746" s="341"/>
      <c r="CJ746" s="341"/>
      <c r="CK746" s="341"/>
      <c r="CL746" s="341"/>
      <c r="CM746" s="341"/>
      <c r="CN746" s="341"/>
      <c r="CO746" s="341"/>
      <c r="CP746" s="341"/>
      <c r="CQ746" s="341"/>
      <c r="CR746" s="341"/>
      <c r="CS746" s="341"/>
      <c r="CT746" s="341"/>
      <c r="CU746" s="341"/>
      <c r="CV746" s="341"/>
      <c r="CW746" s="341"/>
      <c r="CX746" s="341"/>
      <c r="CY746" s="341"/>
      <c r="CZ746" s="341"/>
    </row>
    <row r="747" ht="25.15" customHeight="true" x14ac:dyDescent="0.2">
      <c r="C747" s="610"/>
      <c r="D747" s="610"/>
      <c r="E747" s="610"/>
      <c r="F747" s="610"/>
      <c r="G747" s="610"/>
      <c r="H747" s="610"/>
      <c r="I747" s="610"/>
      <c r="J747" s="610"/>
      <c r="K747" s="610"/>
      <c r="L747" s="610"/>
      <c r="M747" s="610"/>
      <c r="N747" s="610"/>
      <c r="O747" s="610"/>
      <c r="P747" s="610"/>
      <c r="Q747" s="610"/>
      <c r="BA747" s="341"/>
      <c r="BB747" s="420"/>
      <c r="BC747" s="341"/>
      <c r="BD747" s="341"/>
      <c r="BE747" s="341"/>
      <c r="BF747" s="341"/>
      <c r="BG747" s="341"/>
      <c r="BH747" s="341"/>
      <c r="BI747" s="341"/>
      <c r="BJ747" s="341"/>
      <c r="BK747" s="341"/>
      <c r="BL747" s="341"/>
      <c r="BM747" s="341"/>
      <c r="BN747" s="341"/>
      <c r="BO747" s="341"/>
      <c r="BP747" s="341"/>
      <c r="BQ747" s="341"/>
      <c r="BR747" s="341"/>
      <c r="BS747" s="341"/>
      <c r="BT747" s="341"/>
      <c r="BU747" s="341"/>
      <c r="BV747" s="341"/>
      <c r="BW747" s="341"/>
      <c r="BX747" s="341"/>
      <c r="BY747" s="341"/>
      <c r="BZ747" s="341"/>
      <c r="CA747" s="341"/>
      <c r="CB747" s="341"/>
      <c r="CC747" s="341"/>
      <c r="CD747" s="341"/>
      <c r="CE747" s="341"/>
      <c r="CF747" s="341"/>
      <c r="CG747" s="341"/>
      <c r="CH747" s="341"/>
      <c r="CI747" s="341"/>
      <c r="CJ747" s="341"/>
      <c r="CK747" s="341"/>
      <c r="CL747" s="341"/>
      <c r="CM747" s="341"/>
      <c r="CN747" s="341"/>
      <c r="CO747" s="341"/>
      <c r="CP747" s="341"/>
      <c r="CQ747" s="341"/>
      <c r="CR747" s="341"/>
      <c r="CS747" s="341"/>
      <c r="CT747" s="341"/>
      <c r="CU747" s="341"/>
      <c r="CV747" s="341"/>
      <c r="CW747" s="341"/>
      <c r="CX747" s="341"/>
      <c r="CY747" s="341"/>
      <c r="CZ747" s="341"/>
    </row>
    <row r="748" ht="25.15" customHeight="true" x14ac:dyDescent="0.2">
      <c r="C748" s="610"/>
      <c r="D748" s="610"/>
      <c r="E748" s="610"/>
      <c r="F748" s="610"/>
      <c r="G748" s="610"/>
      <c r="H748" s="610"/>
      <c r="I748" s="610"/>
      <c r="J748" s="610"/>
      <c r="K748" s="610"/>
      <c r="L748" s="610"/>
      <c r="M748" s="610"/>
      <c r="N748" s="610"/>
      <c r="O748" s="610"/>
      <c r="P748" s="610"/>
      <c r="Q748" s="610"/>
      <c r="BA748" s="341"/>
      <c r="BB748" s="420"/>
      <c r="BC748" s="341"/>
      <c r="BD748" s="341"/>
      <c r="BE748" s="341"/>
      <c r="BF748" s="341"/>
      <c r="BG748" s="341"/>
      <c r="BH748" s="341"/>
      <c r="BI748" s="341"/>
      <c r="BJ748" s="341"/>
      <c r="BK748" s="341"/>
      <c r="BL748" s="341"/>
      <c r="BM748" s="341"/>
      <c r="BN748" s="341"/>
      <c r="BO748" s="341"/>
      <c r="BP748" s="341"/>
      <c r="BQ748" s="341"/>
      <c r="BR748" s="341"/>
      <c r="BS748" s="341"/>
      <c r="BT748" s="341"/>
      <c r="BU748" s="341"/>
      <c r="BV748" s="341"/>
      <c r="BW748" s="341"/>
      <c r="BX748" s="341"/>
      <c r="BY748" s="341"/>
      <c r="BZ748" s="341"/>
      <c r="CA748" s="341"/>
      <c r="CB748" s="341"/>
      <c r="CC748" s="341"/>
      <c r="CD748" s="341"/>
      <c r="CE748" s="341"/>
      <c r="CF748" s="341"/>
      <c r="CG748" s="341"/>
      <c r="CH748" s="341"/>
      <c r="CI748" s="341"/>
      <c r="CJ748" s="341"/>
      <c r="CK748" s="341"/>
      <c r="CL748" s="341"/>
      <c r="CM748" s="341"/>
      <c r="CN748" s="341"/>
      <c r="CO748" s="341"/>
      <c r="CP748" s="341"/>
      <c r="CQ748" s="341"/>
      <c r="CR748" s="341"/>
      <c r="CS748" s="341"/>
      <c r="CT748" s="341"/>
      <c r="CU748" s="341"/>
      <c r="CV748" s="341"/>
      <c r="CW748" s="341"/>
      <c r="CX748" s="341"/>
      <c r="CY748" s="341"/>
      <c r="CZ748" s="341"/>
    </row>
    <row r="749" ht="25.15" customHeight="true" x14ac:dyDescent="0.2">
      <c r="C749" s="610"/>
      <c r="D749" s="610"/>
      <c r="E749" s="610"/>
      <c r="F749" s="610"/>
      <c r="G749" s="610"/>
      <c r="H749" s="610"/>
      <c r="I749" s="610"/>
      <c r="J749" s="610"/>
      <c r="K749" s="610"/>
      <c r="L749" s="610"/>
      <c r="M749" s="610"/>
      <c r="N749" s="610"/>
      <c r="O749" s="610"/>
      <c r="P749" s="610"/>
      <c r="Q749" s="610"/>
      <c r="BA749" s="341"/>
      <c r="BB749" s="420"/>
      <c r="BC749" s="341"/>
      <c r="BD749" s="341"/>
      <c r="BE749" s="341"/>
      <c r="BF749" s="341"/>
      <c r="BG749" s="341"/>
      <c r="BH749" s="341"/>
      <c r="BI749" s="341"/>
      <c r="BJ749" s="341"/>
      <c r="BK749" s="341"/>
      <c r="BL749" s="341"/>
      <c r="BM749" s="341"/>
      <c r="BN749" s="341"/>
      <c r="BO749" s="341"/>
      <c r="BP749" s="341"/>
      <c r="BQ749" s="341"/>
      <c r="BR749" s="341"/>
      <c r="BS749" s="341"/>
      <c r="BT749" s="341"/>
      <c r="BU749" s="341"/>
      <c r="BV749" s="341"/>
      <c r="BW749" s="341"/>
      <c r="BX749" s="341"/>
      <c r="BY749" s="341"/>
      <c r="BZ749" s="341"/>
      <c r="CA749" s="341"/>
      <c r="CB749" s="341"/>
      <c r="CC749" s="341"/>
      <c r="CD749" s="341"/>
      <c r="CE749" s="341"/>
      <c r="CF749" s="341"/>
      <c r="CG749" s="341"/>
      <c r="CH749" s="341"/>
      <c r="CI749" s="341"/>
      <c r="CJ749" s="341"/>
      <c r="CK749" s="341"/>
      <c r="CL749" s="341"/>
      <c r="CM749" s="341"/>
      <c r="CN749" s="341"/>
      <c r="CO749" s="341"/>
      <c r="CP749" s="341"/>
      <c r="CQ749" s="341"/>
      <c r="CR749" s="341"/>
      <c r="CS749" s="341"/>
      <c r="CT749" s="341"/>
      <c r="CU749" s="341"/>
      <c r="CV749" s="341"/>
      <c r="CW749" s="341"/>
      <c r="CX749" s="341"/>
      <c r="CY749" s="341"/>
      <c r="CZ749" s="341"/>
    </row>
    <row r="750" ht="25.15" customHeight="true" x14ac:dyDescent="0.2">
      <c r="C750" s="610"/>
      <c r="D750" s="610"/>
      <c r="E750" s="610"/>
      <c r="F750" s="610"/>
      <c r="G750" s="610"/>
      <c r="H750" s="610"/>
      <c r="I750" s="610"/>
      <c r="J750" s="610"/>
      <c r="K750" s="610"/>
      <c r="L750" s="610"/>
      <c r="M750" s="610"/>
      <c r="N750" s="610"/>
      <c r="O750" s="610"/>
      <c r="P750" s="610"/>
      <c r="Q750" s="610"/>
      <c r="BA750" s="341"/>
      <c r="BB750" s="420"/>
      <c r="BC750" s="341"/>
      <c r="BD750" s="341"/>
      <c r="BE750" s="341"/>
      <c r="BF750" s="341"/>
      <c r="BG750" s="341"/>
      <c r="BH750" s="341"/>
      <c r="BI750" s="341"/>
      <c r="BJ750" s="341"/>
      <c r="BK750" s="341"/>
      <c r="BL750" s="341"/>
      <c r="BM750" s="341"/>
      <c r="BN750" s="341"/>
      <c r="BO750" s="341"/>
      <c r="BP750" s="341"/>
      <c r="BQ750" s="341"/>
      <c r="BR750" s="341"/>
      <c r="BS750" s="341"/>
      <c r="BT750" s="341"/>
      <c r="BU750" s="341"/>
      <c r="BV750" s="341"/>
      <c r="BW750" s="341"/>
      <c r="BX750" s="341"/>
      <c r="BY750" s="341"/>
      <c r="BZ750" s="341"/>
      <c r="CA750" s="341"/>
      <c r="CB750" s="341"/>
      <c r="CC750" s="341"/>
      <c r="CD750" s="341"/>
      <c r="CE750" s="341"/>
      <c r="CF750" s="341"/>
      <c r="CG750" s="341"/>
      <c r="CH750" s="341"/>
      <c r="CI750" s="341"/>
      <c r="CJ750" s="341"/>
      <c r="CK750" s="341"/>
      <c r="CL750" s="341"/>
      <c r="CM750" s="341"/>
      <c r="CN750" s="341"/>
      <c r="CO750" s="341"/>
      <c r="CP750" s="341"/>
      <c r="CQ750" s="341"/>
      <c r="CR750" s="341"/>
      <c r="CS750" s="341"/>
      <c r="CT750" s="341"/>
      <c r="CU750" s="341"/>
      <c r="CV750" s="341"/>
      <c r="CW750" s="341"/>
      <c r="CX750" s="341"/>
      <c r="CY750" s="341"/>
      <c r="CZ750" s="341"/>
    </row>
    <row r="751" ht="25.15" customHeight="true" x14ac:dyDescent="0.2">
      <c r="C751" s="610"/>
      <c r="D751" s="610"/>
      <c r="E751" s="610"/>
      <c r="F751" s="610"/>
      <c r="G751" s="610"/>
      <c r="H751" s="610"/>
      <c r="I751" s="610"/>
      <c r="J751" s="610"/>
      <c r="K751" s="610"/>
      <c r="L751" s="610"/>
      <c r="M751" s="610"/>
      <c r="N751" s="610"/>
      <c r="O751" s="610"/>
      <c r="P751" s="610"/>
      <c r="Q751" s="610"/>
      <c r="BA751" s="341"/>
      <c r="BB751" s="420"/>
      <c r="BC751" s="341"/>
      <c r="BD751" s="341"/>
      <c r="BE751" s="341"/>
      <c r="BF751" s="341"/>
      <c r="BG751" s="341"/>
      <c r="BH751" s="341"/>
      <c r="BI751" s="341"/>
      <c r="BJ751" s="341"/>
      <c r="BK751" s="341"/>
      <c r="BL751" s="341"/>
      <c r="BM751" s="341"/>
      <c r="BN751" s="341"/>
      <c r="BO751" s="341"/>
      <c r="BP751" s="341"/>
      <c r="BQ751" s="341"/>
      <c r="BR751" s="341"/>
      <c r="BS751" s="341"/>
      <c r="BT751" s="341"/>
      <c r="BU751" s="341"/>
      <c r="BV751" s="341"/>
      <c r="BW751" s="341"/>
      <c r="BX751" s="341"/>
      <c r="BY751" s="341"/>
      <c r="BZ751" s="341"/>
      <c r="CA751" s="341"/>
      <c r="CB751" s="341"/>
      <c r="CC751" s="341"/>
      <c r="CD751" s="341"/>
      <c r="CE751" s="341"/>
      <c r="CF751" s="341"/>
      <c r="CG751" s="341"/>
      <c r="CH751" s="341"/>
      <c r="CI751" s="341"/>
      <c r="CJ751" s="341"/>
      <c r="CK751" s="341"/>
      <c r="CL751" s="341"/>
      <c r="CM751" s="341"/>
      <c r="CN751" s="341"/>
      <c r="CO751" s="341"/>
      <c r="CP751" s="341"/>
      <c r="CQ751" s="341"/>
      <c r="CR751" s="341"/>
      <c r="CS751" s="341"/>
      <c r="CT751" s="341"/>
      <c r="CU751" s="341"/>
      <c r="CV751" s="341"/>
      <c r="CW751" s="341"/>
      <c r="CX751" s="341"/>
      <c r="CY751" s="341"/>
      <c r="CZ751" s="341"/>
    </row>
    <row r="752" ht="25.15" customHeight="true" x14ac:dyDescent="0.2">
      <c r="C752" s="610"/>
      <c r="D752" s="610"/>
      <c r="E752" s="610"/>
      <c r="F752" s="610"/>
      <c r="G752" s="610"/>
      <c r="H752" s="610"/>
      <c r="I752" s="610"/>
      <c r="J752" s="610"/>
      <c r="K752" s="610"/>
      <c r="L752" s="610"/>
      <c r="M752" s="610"/>
      <c r="N752" s="610"/>
      <c r="O752" s="610"/>
      <c r="P752" s="610"/>
      <c r="Q752" s="610"/>
      <c r="BA752" s="341"/>
      <c r="BB752" s="420"/>
      <c r="BC752" s="341"/>
      <c r="BD752" s="341"/>
      <c r="BE752" s="341"/>
      <c r="BF752" s="341"/>
      <c r="BG752" s="341"/>
      <c r="BH752" s="341"/>
      <c r="BI752" s="341"/>
      <c r="BJ752" s="341"/>
      <c r="BK752" s="341"/>
      <c r="BL752" s="341"/>
      <c r="BM752" s="341"/>
      <c r="BN752" s="341"/>
      <c r="BO752" s="341"/>
      <c r="BP752" s="341"/>
      <c r="BQ752" s="341"/>
      <c r="BR752" s="341"/>
      <c r="BS752" s="341"/>
      <c r="BT752" s="341"/>
      <c r="BU752" s="341"/>
      <c r="BV752" s="341"/>
      <c r="BW752" s="341"/>
      <c r="BX752" s="341"/>
      <c r="BY752" s="341"/>
      <c r="BZ752" s="341"/>
      <c r="CA752" s="341"/>
      <c r="CB752" s="341"/>
      <c r="CC752" s="341"/>
      <c r="CD752" s="341"/>
      <c r="CE752" s="341"/>
      <c r="CF752" s="341"/>
      <c r="CG752" s="341"/>
      <c r="CH752" s="341"/>
      <c r="CI752" s="341"/>
      <c r="CJ752" s="341"/>
      <c r="CK752" s="341"/>
      <c r="CL752" s="341"/>
      <c r="CM752" s="341"/>
      <c r="CN752" s="341"/>
      <c r="CO752" s="341"/>
      <c r="CP752" s="341"/>
      <c r="CQ752" s="341"/>
      <c r="CR752" s="341"/>
      <c r="CS752" s="341"/>
      <c r="CT752" s="341"/>
      <c r="CU752" s="341"/>
      <c r="CV752" s="341"/>
      <c r="CW752" s="341"/>
      <c r="CX752" s="341"/>
      <c r="CY752" s="341"/>
      <c r="CZ752" s="341"/>
    </row>
    <row r="753" ht="25.15" customHeight="true" x14ac:dyDescent="0.2">
      <c r="C753" s="610"/>
      <c r="D753" s="610"/>
      <c r="E753" s="610"/>
      <c r="F753" s="610"/>
      <c r="G753" s="610"/>
      <c r="H753" s="610"/>
      <c r="I753" s="610"/>
      <c r="J753" s="610"/>
      <c r="K753" s="610"/>
      <c r="L753" s="610"/>
      <c r="M753" s="610"/>
      <c r="N753" s="610"/>
      <c r="O753" s="610"/>
      <c r="P753" s="610"/>
      <c r="Q753" s="610"/>
      <c r="BA753" s="341"/>
      <c r="BB753" s="420"/>
      <c r="BC753" s="341"/>
      <c r="BD753" s="341"/>
      <c r="BE753" s="341"/>
      <c r="BF753" s="341"/>
      <c r="BG753" s="341"/>
      <c r="BH753" s="341"/>
      <c r="BI753" s="341"/>
      <c r="BJ753" s="341"/>
      <c r="BK753" s="341"/>
      <c r="BL753" s="341"/>
      <c r="BM753" s="341"/>
      <c r="BN753" s="341"/>
      <c r="BO753" s="341"/>
      <c r="BP753" s="341"/>
      <c r="BQ753" s="341"/>
      <c r="BR753" s="341"/>
      <c r="BS753" s="341"/>
      <c r="BT753" s="341"/>
      <c r="BU753" s="341"/>
      <c r="BV753" s="341"/>
      <c r="BW753" s="341"/>
      <c r="BX753" s="341"/>
      <c r="BY753" s="341"/>
      <c r="BZ753" s="341"/>
      <c r="CA753" s="341"/>
      <c r="CB753" s="341"/>
      <c r="CC753" s="341"/>
      <c r="CD753" s="341"/>
      <c r="CE753" s="341"/>
      <c r="CF753" s="341"/>
      <c r="CG753" s="341"/>
      <c r="CH753" s="341"/>
      <c r="CI753" s="341"/>
      <c r="CJ753" s="341"/>
      <c r="CK753" s="341"/>
      <c r="CL753" s="341"/>
      <c r="CM753" s="341"/>
      <c r="CN753" s="341"/>
      <c r="CO753" s="341"/>
      <c r="CP753" s="341"/>
      <c r="CQ753" s="341"/>
      <c r="CR753" s="341"/>
      <c r="CS753" s="341"/>
      <c r="CT753" s="341"/>
      <c r="CU753" s="341"/>
      <c r="CV753" s="341"/>
      <c r="CW753" s="341"/>
      <c r="CX753" s="341"/>
      <c r="CY753" s="341"/>
      <c r="CZ753" s="341"/>
    </row>
    <row r="754" ht="25.15" customHeight="true" x14ac:dyDescent="0.2">
      <c r="C754" s="610"/>
      <c r="D754" s="610"/>
      <c r="E754" s="610"/>
      <c r="F754" s="610"/>
      <c r="G754" s="610"/>
      <c r="H754" s="610"/>
      <c r="I754" s="610"/>
      <c r="J754" s="610"/>
      <c r="K754" s="610"/>
      <c r="L754" s="610"/>
      <c r="M754" s="610"/>
      <c r="N754" s="610"/>
      <c r="O754" s="610"/>
      <c r="P754" s="610"/>
      <c r="Q754" s="610"/>
      <c r="BA754" s="341"/>
      <c r="BB754" s="420"/>
      <c r="BC754" s="341"/>
      <c r="BD754" s="341"/>
      <c r="BE754" s="341"/>
      <c r="BF754" s="341"/>
      <c r="BG754" s="341"/>
      <c r="BH754" s="341"/>
      <c r="BI754" s="341"/>
      <c r="BJ754" s="341"/>
      <c r="BK754" s="341"/>
      <c r="BL754" s="341"/>
      <c r="BM754" s="341"/>
      <c r="BN754" s="341"/>
      <c r="BO754" s="341"/>
      <c r="BP754" s="341"/>
      <c r="BQ754" s="341"/>
      <c r="BR754" s="341"/>
      <c r="BS754" s="341"/>
      <c r="BT754" s="341"/>
      <c r="BU754" s="341"/>
      <c r="BV754" s="341"/>
      <c r="BW754" s="341"/>
      <c r="BX754" s="341"/>
      <c r="BY754" s="341"/>
      <c r="BZ754" s="341"/>
      <c r="CA754" s="341"/>
      <c r="CB754" s="341"/>
      <c r="CC754" s="341"/>
      <c r="CD754" s="341"/>
      <c r="CE754" s="341"/>
      <c r="CF754" s="341"/>
      <c r="CG754" s="341"/>
      <c r="CH754" s="341"/>
      <c r="CI754" s="341"/>
      <c r="CJ754" s="341"/>
      <c r="CK754" s="341"/>
      <c r="CL754" s="341"/>
      <c r="CM754" s="341"/>
      <c r="CN754" s="341"/>
      <c r="CO754" s="341"/>
      <c r="CP754" s="341"/>
      <c r="CQ754" s="341"/>
      <c r="CR754" s="341"/>
      <c r="CS754" s="341"/>
      <c r="CT754" s="341"/>
      <c r="CU754" s="341"/>
      <c r="CV754" s="341"/>
      <c r="CW754" s="341"/>
      <c r="CX754" s="341"/>
      <c r="CY754" s="341"/>
      <c r="CZ754" s="341"/>
    </row>
    <row r="755" ht="25.15" customHeight="true" x14ac:dyDescent="0.2">
      <c r="C755" s="610"/>
      <c r="D755" s="610"/>
      <c r="E755" s="610"/>
      <c r="F755" s="610"/>
      <c r="G755" s="610"/>
      <c r="H755" s="610"/>
      <c r="I755" s="610"/>
      <c r="J755" s="610"/>
      <c r="K755" s="610"/>
      <c r="L755" s="610"/>
      <c r="M755" s="610"/>
      <c r="N755" s="610"/>
      <c r="O755" s="610"/>
      <c r="P755" s="610"/>
      <c r="Q755" s="610"/>
      <c r="BA755" s="341"/>
      <c r="BB755" s="420"/>
      <c r="BC755" s="341"/>
      <c r="BD755" s="341"/>
      <c r="BE755" s="341"/>
      <c r="BF755" s="341"/>
      <c r="BG755" s="341"/>
      <c r="BH755" s="341"/>
      <c r="BI755" s="341"/>
      <c r="BJ755" s="341"/>
      <c r="BK755" s="341"/>
      <c r="BL755" s="341"/>
      <c r="BM755" s="341"/>
      <c r="BN755" s="341"/>
      <c r="BO755" s="341"/>
      <c r="BP755" s="341"/>
      <c r="BQ755" s="341"/>
      <c r="BR755" s="341"/>
      <c r="BS755" s="341"/>
      <c r="BT755" s="341"/>
      <c r="BU755" s="341"/>
      <c r="BV755" s="341"/>
      <c r="BW755" s="341"/>
      <c r="BX755" s="341"/>
      <c r="BY755" s="341"/>
      <c r="BZ755" s="341"/>
      <c r="CA755" s="341"/>
      <c r="CB755" s="341"/>
      <c r="CC755" s="341"/>
      <c r="CD755" s="341"/>
      <c r="CE755" s="341"/>
      <c r="CF755" s="341"/>
      <c r="CG755" s="341"/>
      <c r="CH755" s="341"/>
      <c r="CI755" s="341"/>
      <c r="CJ755" s="341"/>
      <c r="CK755" s="341"/>
      <c r="CL755" s="341"/>
      <c r="CM755" s="341"/>
      <c r="CN755" s="341"/>
      <c r="CO755" s="341"/>
      <c r="CP755" s="341"/>
      <c r="CQ755" s="341"/>
      <c r="CR755" s="341"/>
      <c r="CS755" s="341"/>
      <c r="CT755" s="341"/>
      <c r="CU755" s="341"/>
      <c r="CV755" s="341"/>
      <c r="CW755" s="341"/>
      <c r="CX755" s="341"/>
      <c r="CY755" s="341"/>
      <c r="CZ755" s="341"/>
    </row>
    <row r="756" ht="25.15" customHeight="true" x14ac:dyDescent="0.2">
      <c r="C756" s="610"/>
      <c r="D756" s="610"/>
      <c r="E756" s="610"/>
      <c r="F756" s="610"/>
      <c r="G756" s="610"/>
      <c r="H756" s="610"/>
      <c r="I756" s="610"/>
      <c r="J756" s="610"/>
      <c r="K756" s="610"/>
      <c r="L756" s="610"/>
      <c r="M756" s="610"/>
      <c r="N756" s="610"/>
      <c r="O756" s="610"/>
      <c r="P756" s="610"/>
      <c r="Q756" s="610"/>
      <c r="BA756" s="341"/>
      <c r="BB756" s="420"/>
      <c r="BC756" s="341"/>
      <c r="BD756" s="341"/>
      <c r="BE756" s="341"/>
      <c r="BF756" s="341"/>
      <c r="BG756" s="341"/>
      <c r="BH756" s="341"/>
      <c r="BI756" s="341"/>
      <c r="BJ756" s="341"/>
      <c r="BK756" s="341"/>
      <c r="BL756" s="341"/>
      <c r="BM756" s="341"/>
      <c r="BN756" s="341"/>
      <c r="BO756" s="341"/>
      <c r="BP756" s="341"/>
      <c r="BQ756" s="341"/>
      <c r="BR756" s="341"/>
      <c r="BS756" s="341"/>
      <c r="BT756" s="341"/>
      <c r="BU756" s="341"/>
      <c r="BV756" s="341"/>
      <c r="BW756" s="341"/>
      <c r="BX756" s="341"/>
      <c r="BY756" s="341"/>
      <c r="BZ756" s="341"/>
      <c r="CA756" s="341"/>
      <c r="CB756" s="341"/>
      <c r="CC756" s="341"/>
      <c r="CD756" s="341"/>
      <c r="CE756" s="341"/>
      <c r="CF756" s="341"/>
      <c r="CG756" s="341"/>
      <c r="CH756" s="341"/>
      <c r="CI756" s="341"/>
      <c r="CJ756" s="341"/>
      <c r="CK756" s="341"/>
      <c r="CL756" s="341"/>
      <c r="CM756" s="341"/>
      <c r="CN756" s="341"/>
      <c r="CO756" s="341"/>
      <c r="CP756" s="341"/>
      <c r="CQ756" s="341"/>
      <c r="CR756" s="341"/>
      <c r="CS756" s="341"/>
      <c r="CT756" s="341"/>
      <c r="CU756" s="341"/>
      <c r="CV756" s="341"/>
      <c r="CW756" s="341"/>
      <c r="CX756" s="341"/>
      <c r="CY756" s="341"/>
      <c r="CZ756" s="341"/>
    </row>
    <row r="757" ht="25.15" customHeight="true" x14ac:dyDescent="0.2">
      <c r="C757" s="610"/>
      <c r="D757" s="610"/>
      <c r="E757" s="610"/>
      <c r="F757" s="610"/>
      <c r="G757" s="610"/>
      <c r="H757" s="610"/>
      <c r="I757" s="610"/>
      <c r="J757" s="610"/>
      <c r="K757" s="610"/>
      <c r="L757" s="610"/>
      <c r="M757" s="610"/>
      <c r="N757" s="610"/>
      <c r="O757" s="610"/>
      <c r="P757" s="610"/>
      <c r="Q757" s="610"/>
      <c r="BA757" s="341"/>
      <c r="BB757" s="420"/>
      <c r="BC757" s="341"/>
      <c r="BD757" s="341"/>
      <c r="BE757" s="341"/>
      <c r="BF757" s="341"/>
      <c r="BG757" s="341"/>
      <c r="BH757" s="341"/>
      <c r="BI757" s="341"/>
      <c r="BJ757" s="341"/>
      <c r="BK757" s="341"/>
      <c r="BL757" s="341"/>
      <c r="BM757" s="341"/>
      <c r="BN757" s="341"/>
      <c r="BO757" s="341"/>
      <c r="BP757" s="341"/>
      <c r="BQ757" s="341"/>
      <c r="BR757" s="341"/>
      <c r="BS757" s="341"/>
      <c r="BT757" s="341"/>
      <c r="BU757" s="341"/>
      <c r="BV757" s="341"/>
      <c r="BW757" s="341"/>
      <c r="BX757" s="341"/>
      <c r="BY757" s="341"/>
      <c r="BZ757" s="341"/>
      <c r="CA757" s="341"/>
      <c r="CB757" s="341"/>
      <c r="CC757" s="341"/>
      <c r="CD757" s="341"/>
      <c r="CE757" s="341"/>
      <c r="CF757" s="341"/>
      <c r="CG757" s="341"/>
      <c r="CH757" s="341"/>
      <c r="CI757" s="341"/>
      <c r="CJ757" s="341"/>
      <c r="CK757" s="341"/>
      <c r="CL757" s="341"/>
      <c r="CM757" s="341"/>
      <c r="CN757" s="341"/>
      <c r="CO757" s="341"/>
      <c r="CP757" s="341"/>
      <c r="CQ757" s="341"/>
      <c r="CR757" s="341"/>
      <c r="CS757" s="341"/>
      <c r="CT757" s="341"/>
      <c r="CU757" s="341"/>
      <c r="CV757" s="341"/>
      <c r="CW757" s="341"/>
      <c r="CX757" s="341"/>
      <c r="CY757" s="341"/>
      <c r="CZ757" s="341"/>
    </row>
    <row r="758" ht="25.15" customHeight="true" x14ac:dyDescent="0.2">
      <c r="C758" s="610"/>
      <c r="D758" s="610"/>
      <c r="E758" s="610"/>
      <c r="F758" s="610"/>
      <c r="G758" s="610"/>
      <c r="H758" s="610"/>
      <c r="I758" s="610"/>
      <c r="J758" s="610"/>
      <c r="K758" s="610"/>
      <c r="L758" s="610"/>
      <c r="M758" s="610"/>
      <c r="N758" s="610"/>
      <c r="O758" s="610"/>
      <c r="P758" s="610"/>
      <c r="Q758" s="610"/>
      <c r="BA758" s="341"/>
      <c r="BB758" s="420"/>
      <c r="BC758" s="341"/>
      <c r="BD758" s="341"/>
      <c r="BE758" s="341"/>
      <c r="BF758" s="341"/>
      <c r="BG758" s="341"/>
      <c r="BH758" s="341"/>
      <c r="BI758" s="341"/>
      <c r="BJ758" s="341"/>
      <c r="BK758" s="341"/>
      <c r="BL758" s="341"/>
      <c r="BM758" s="341"/>
      <c r="BN758" s="341"/>
      <c r="BO758" s="341"/>
      <c r="BP758" s="341"/>
      <c r="BQ758" s="341"/>
      <c r="BR758" s="341"/>
      <c r="BS758" s="341"/>
      <c r="BT758" s="341"/>
      <c r="BU758" s="341"/>
      <c r="BV758" s="341"/>
      <c r="BW758" s="341"/>
      <c r="BX758" s="341"/>
      <c r="BY758" s="341"/>
      <c r="BZ758" s="341"/>
      <c r="CA758" s="341"/>
      <c r="CB758" s="341"/>
      <c r="CC758" s="341"/>
      <c r="CD758" s="341"/>
      <c r="CE758" s="341"/>
      <c r="CF758" s="341"/>
      <c r="CG758" s="341"/>
      <c r="CH758" s="341"/>
      <c r="CI758" s="341"/>
      <c r="CJ758" s="341"/>
      <c r="CK758" s="341"/>
      <c r="CL758" s="341"/>
      <c r="CM758" s="341"/>
      <c r="CN758" s="341"/>
      <c r="CO758" s="341"/>
      <c r="CP758" s="341"/>
      <c r="CQ758" s="341"/>
      <c r="CR758" s="341"/>
      <c r="CS758" s="341"/>
      <c r="CT758" s="341"/>
      <c r="CU758" s="341"/>
      <c r="CV758" s="341"/>
      <c r="CW758" s="341"/>
      <c r="CX758" s="341"/>
      <c r="CY758" s="341"/>
      <c r="CZ758" s="341"/>
    </row>
    <row r="759" ht="25.15" customHeight="true" x14ac:dyDescent="0.2">
      <c r="C759" s="610"/>
      <c r="D759" s="610"/>
      <c r="E759" s="610"/>
      <c r="F759" s="610"/>
      <c r="G759" s="610"/>
      <c r="H759" s="610"/>
      <c r="I759" s="610"/>
      <c r="J759" s="610"/>
      <c r="K759" s="610"/>
      <c r="L759" s="610"/>
      <c r="M759" s="610"/>
      <c r="N759" s="610"/>
      <c r="O759" s="610"/>
      <c r="P759" s="610"/>
      <c r="Q759" s="610"/>
      <c r="BA759" s="341"/>
      <c r="BB759" s="420"/>
      <c r="BC759" s="341"/>
      <c r="BD759" s="341"/>
      <c r="BE759" s="341"/>
      <c r="BF759" s="341"/>
      <c r="BG759" s="341"/>
      <c r="BH759" s="341"/>
      <c r="BI759" s="341"/>
      <c r="BJ759" s="341"/>
      <c r="BK759" s="341"/>
      <c r="BL759" s="341"/>
      <c r="BM759" s="341"/>
      <c r="BN759" s="341"/>
      <c r="BO759" s="341"/>
      <c r="BP759" s="341"/>
      <c r="BQ759" s="341"/>
      <c r="BR759" s="341"/>
      <c r="BS759" s="341"/>
      <c r="BT759" s="341"/>
      <c r="BU759" s="341"/>
      <c r="BV759" s="341"/>
      <c r="BW759" s="341"/>
      <c r="BX759" s="341"/>
      <c r="BY759" s="341"/>
      <c r="BZ759" s="341"/>
      <c r="CA759" s="341"/>
      <c r="CB759" s="341"/>
      <c r="CC759" s="341"/>
      <c r="CD759" s="341"/>
      <c r="CE759" s="341"/>
      <c r="CF759" s="341"/>
      <c r="CG759" s="341"/>
      <c r="CH759" s="341"/>
      <c r="CI759" s="341"/>
      <c r="CJ759" s="341"/>
      <c r="CK759" s="341"/>
      <c r="CL759" s="341"/>
      <c r="CM759" s="341"/>
      <c r="CN759" s="341"/>
      <c r="CO759" s="341"/>
      <c r="CP759" s="341"/>
      <c r="CQ759" s="341"/>
      <c r="CR759" s="341"/>
      <c r="CS759" s="341"/>
      <c r="CT759" s="341"/>
      <c r="CU759" s="341"/>
      <c r="CV759" s="341"/>
      <c r="CW759" s="341"/>
      <c r="CX759" s="341"/>
      <c r="CY759" s="341"/>
      <c r="CZ759" s="341"/>
    </row>
    <row r="760" ht="25.15" customHeight="true" x14ac:dyDescent="0.2">
      <c r="C760" s="610"/>
      <c r="D760" s="610"/>
      <c r="E760" s="610"/>
      <c r="F760" s="610"/>
      <c r="G760" s="610"/>
      <c r="H760" s="610"/>
      <c r="I760" s="610"/>
      <c r="J760" s="610"/>
      <c r="K760" s="610"/>
      <c r="L760" s="610"/>
      <c r="M760" s="610"/>
      <c r="N760" s="610"/>
      <c r="O760" s="610"/>
      <c r="P760" s="610"/>
      <c r="Q760" s="610"/>
      <c r="BA760" s="341"/>
      <c r="BB760" s="420"/>
      <c r="BC760" s="341"/>
      <c r="BD760" s="341"/>
      <c r="BE760" s="341"/>
      <c r="BF760" s="341"/>
      <c r="BG760" s="341"/>
      <c r="BH760" s="341"/>
      <c r="BI760" s="341"/>
      <c r="BJ760" s="341"/>
      <c r="BK760" s="341"/>
      <c r="BL760" s="341"/>
      <c r="BM760" s="341"/>
      <c r="BN760" s="341"/>
      <c r="BO760" s="341"/>
      <c r="BP760" s="341"/>
      <c r="BQ760" s="341"/>
      <c r="BR760" s="341"/>
      <c r="BS760" s="341"/>
      <c r="BT760" s="341"/>
      <c r="BU760" s="341"/>
      <c r="BV760" s="341"/>
      <c r="BW760" s="341"/>
      <c r="BX760" s="341"/>
      <c r="BY760" s="341"/>
      <c r="BZ760" s="341"/>
      <c r="CA760" s="341"/>
      <c r="CB760" s="341"/>
      <c r="CC760" s="341"/>
      <c r="CD760" s="341"/>
      <c r="CE760" s="341"/>
      <c r="CF760" s="341"/>
      <c r="CG760" s="341"/>
      <c r="CH760" s="341"/>
      <c r="CI760" s="341"/>
      <c r="CJ760" s="341"/>
      <c r="CK760" s="341"/>
      <c r="CL760" s="341"/>
      <c r="CM760" s="341"/>
      <c r="CN760" s="341"/>
      <c r="CO760" s="341"/>
      <c r="CP760" s="341"/>
      <c r="CQ760" s="341"/>
      <c r="CR760" s="341"/>
      <c r="CS760" s="341"/>
      <c r="CT760" s="341"/>
      <c r="CU760" s="341"/>
      <c r="CV760" s="341"/>
      <c r="CW760" s="341"/>
      <c r="CX760" s="341"/>
      <c r="CY760" s="341"/>
      <c r="CZ760" s="341"/>
    </row>
    <row r="761" ht="25.15" customHeight="true" x14ac:dyDescent="0.2">
      <c r="C761" s="610"/>
      <c r="D761" s="610"/>
      <c r="E761" s="610"/>
      <c r="F761" s="610"/>
      <c r="G761" s="610"/>
      <c r="H761" s="610"/>
      <c r="I761" s="610"/>
      <c r="J761" s="610"/>
      <c r="K761" s="610"/>
      <c r="L761" s="610"/>
      <c r="M761" s="610"/>
      <c r="N761" s="610"/>
      <c r="O761" s="610"/>
      <c r="P761" s="610"/>
      <c r="Q761" s="610"/>
      <c r="BA761" s="341"/>
      <c r="BB761" s="420"/>
      <c r="BC761" s="341"/>
      <c r="BD761" s="341"/>
      <c r="BE761" s="341"/>
      <c r="BF761" s="341"/>
      <c r="BG761" s="341"/>
      <c r="BH761" s="341"/>
      <c r="BI761" s="341"/>
      <c r="BJ761" s="341"/>
      <c r="BK761" s="341"/>
      <c r="BL761" s="341"/>
      <c r="BM761" s="341"/>
      <c r="BN761" s="341"/>
      <c r="BO761" s="341"/>
      <c r="BP761" s="341"/>
      <c r="BQ761" s="341"/>
      <c r="BR761" s="341"/>
      <c r="BS761" s="341"/>
      <c r="BT761" s="341"/>
      <c r="BU761" s="341"/>
      <c r="BV761" s="341"/>
      <c r="BW761" s="341"/>
      <c r="BX761" s="341"/>
      <c r="BY761" s="341"/>
      <c r="BZ761" s="341"/>
      <c r="CA761" s="341"/>
      <c r="CB761" s="341"/>
      <c r="CC761" s="341"/>
      <c r="CD761" s="341"/>
      <c r="CE761" s="341"/>
      <c r="CF761" s="341"/>
      <c r="CG761" s="341"/>
      <c r="CH761" s="341"/>
      <c r="CI761" s="341"/>
      <c r="CJ761" s="341"/>
      <c r="CK761" s="341"/>
      <c r="CL761" s="341"/>
      <c r="CM761" s="341"/>
      <c r="CN761" s="341"/>
      <c r="CO761" s="341"/>
      <c r="CP761" s="341"/>
      <c r="CQ761" s="341"/>
      <c r="CR761" s="341"/>
      <c r="CS761" s="341"/>
      <c r="CT761" s="341"/>
      <c r="CU761" s="341"/>
      <c r="CV761" s="341"/>
      <c r="CW761" s="341"/>
      <c r="CX761" s="341"/>
      <c r="CY761" s="341"/>
      <c r="CZ761" s="341"/>
    </row>
    <row r="762" ht="25.15" customHeight="true" x14ac:dyDescent="0.2">
      <c r="C762" s="610"/>
      <c r="D762" s="610"/>
      <c r="E762" s="610"/>
      <c r="F762" s="610"/>
      <c r="G762" s="610"/>
      <c r="H762" s="610"/>
      <c r="I762" s="610"/>
      <c r="J762" s="610"/>
      <c r="K762" s="610"/>
      <c r="L762" s="610"/>
      <c r="M762" s="610"/>
      <c r="N762" s="610"/>
      <c r="O762" s="610"/>
      <c r="P762" s="610"/>
      <c r="Q762" s="610"/>
      <c r="BA762" s="341"/>
      <c r="BB762" s="420"/>
      <c r="BC762" s="341"/>
      <c r="BD762" s="341"/>
      <c r="BE762" s="341"/>
      <c r="BF762" s="341"/>
      <c r="BG762" s="341"/>
      <c r="BH762" s="341"/>
      <c r="BI762" s="341"/>
      <c r="BJ762" s="341"/>
      <c r="BK762" s="341"/>
      <c r="BL762" s="341"/>
      <c r="BM762" s="341"/>
      <c r="BN762" s="341"/>
      <c r="BO762" s="341"/>
      <c r="BP762" s="341"/>
      <c r="BQ762" s="341"/>
      <c r="BR762" s="341"/>
      <c r="BS762" s="341"/>
      <c r="BT762" s="341"/>
      <c r="BU762" s="341"/>
      <c r="BV762" s="341"/>
      <c r="BW762" s="341"/>
      <c r="BX762" s="341"/>
      <c r="BY762" s="341"/>
      <c r="BZ762" s="341"/>
      <c r="CA762" s="341"/>
      <c r="CB762" s="341"/>
      <c r="CC762" s="341"/>
      <c r="CD762" s="341"/>
      <c r="CE762" s="341"/>
      <c r="CF762" s="341"/>
      <c r="CG762" s="341"/>
      <c r="CH762" s="341"/>
      <c r="CI762" s="341"/>
      <c r="CJ762" s="341"/>
      <c r="CK762" s="341"/>
      <c r="CL762" s="341"/>
      <c r="CM762" s="341"/>
      <c r="CN762" s="341"/>
      <c r="CO762" s="341"/>
      <c r="CP762" s="341"/>
      <c r="CQ762" s="341"/>
      <c r="CR762" s="341"/>
      <c r="CS762" s="341"/>
      <c r="CT762" s="341"/>
      <c r="CU762" s="341"/>
      <c r="CV762" s="341"/>
      <c r="CW762" s="341"/>
      <c r="CX762" s="341"/>
      <c r="CY762" s="341"/>
      <c r="CZ762" s="341"/>
    </row>
    <row r="763" ht="25.15" customHeight="true" x14ac:dyDescent="0.2">
      <c r="C763" s="610"/>
      <c r="D763" s="610"/>
      <c r="E763" s="610"/>
      <c r="F763" s="610"/>
      <c r="G763" s="610"/>
      <c r="H763" s="610"/>
      <c r="I763" s="610"/>
      <c r="J763" s="610"/>
      <c r="K763" s="610"/>
      <c r="L763" s="610"/>
      <c r="M763" s="610"/>
      <c r="N763" s="610"/>
      <c r="O763" s="610"/>
      <c r="P763" s="610"/>
      <c r="Q763" s="610"/>
      <c r="BA763" s="341"/>
      <c r="BB763" s="420"/>
      <c r="BC763" s="341"/>
      <c r="BD763" s="341"/>
      <c r="BE763" s="341"/>
      <c r="BF763" s="341"/>
      <c r="BG763" s="341"/>
      <c r="BH763" s="341"/>
      <c r="BI763" s="341"/>
      <c r="BJ763" s="341"/>
      <c r="BK763" s="341"/>
      <c r="BL763" s="341"/>
      <c r="BM763" s="341"/>
      <c r="BN763" s="341"/>
      <c r="BO763" s="341"/>
      <c r="BP763" s="341"/>
      <c r="BQ763" s="341"/>
      <c r="BR763" s="341"/>
      <c r="BS763" s="341"/>
      <c r="BT763" s="341"/>
      <c r="BU763" s="341"/>
      <c r="BV763" s="341"/>
      <c r="BW763" s="341"/>
      <c r="BX763" s="341"/>
      <c r="BY763" s="341"/>
      <c r="BZ763" s="341"/>
      <c r="CA763" s="341"/>
      <c r="CB763" s="341"/>
      <c r="CC763" s="341"/>
      <c r="CD763" s="341"/>
      <c r="CE763" s="341"/>
      <c r="CF763" s="341"/>
      <c r="CG763" s="341"/>
      <c r="CH763" s="341"/>
      <c r="CI763" s="341"/>
      <c r="CJ763" s="341"/>
      <c r="CK763" s="341"/>
      <c r="CL763" s="341"/>
      <c r="CM763" s="341"/>
      <c r="CN763" s="341"/>
      <c r="CO763" s="341"/>
      <c r="CP763" s="341"/>
      <c r="CQ763" s="341"/>
      <c r="CR763" s="341"/>
      <c r="CS763" s="341"/>
      <c r="CT763" s="341"/>
      <c r="CU763" s="341"/>
      <c r="CV763" s="341"/>
      <c r="CW763" s="341"/>
      <c r="CX763" s="341"/>
      <c r="CY763" s="341"/>
      <c r="CZ763" s="341"/>
    </row>
    <row r="764" ht="25.15" customHeight="true" x14ac:dyDescent="0.2">
      <c r="C764" s="610"/>
      <c r="D764" s="610"/>
      <c r="E764" s="610"/>
      <c r="F764" s="610"/>
      <c r="G764" s="610"/>
      <c r="H764" s="610"/>
      <c r="I764" s="610"/>
      <c r="J764" s="610"/>
      <c r="K764" s="610"/>
      <c r="L764" s="610"/>
      <c r="M764" s="610"/>
      <c r="N764" s="610"/>
      <c r="O764" s="610"/>
      <c r="P764" s="610"/>
      <c r="Q764" s="610"/>
      <c r="BA764" s="341"/>
      <c r="BB764" s="420"/>
      <c r="BC764" s="341"/>
      <c r="BD764" s="341"/>
      <c r="BE764" s="341"/>
      <c r="BF764" s="341"/>
      <c r="BG764" s="341"/>
      <c r="BH764" s="341"/>
      <c r="BI764" s="341"/>
      <c r="BJ764" s="341"/>
      <c r="BK764" s="341"/>
      <c r="BL764" s="341"/>
      <c r="BM764" s="341"/>
      <c r="BN764" s="341"/>
      <c r="BO764" s="341"/>
      <c r="BP764" s="341"/>
      <c r="BQ764" s="341"/>
      <c r="BR764" s="341"/>
      <c r="BS764" s="341"/>
      <c r="BT764" s="341"/>
      <c r="BU764" s="341"/>
      <c r="BV764" s="341"/>
      <c r="BW764" s="341"/>
      <c r="BX764" s="341"/>
      <c r="BY764" s="341"/>
      <c r="BZ764" s="341"/>
      <c r="CA764" s="341"/>
      <c r="CB764" s="341"/>
      <c r="CC764" s="341"/>
      <c r="CD764" s="341"/>
      <c r="CE764" s="341"/>
      <c r="CF764" s="341"/>
      <c r="CG764" s="341"/>
      <c r="CH764" s="341"/>
      <c r="CI764" s="341"/>
      <c r="CJ764" s="341"/>
      <c r="CK764" s="341"/>
      <c r="CL764" s="341"/>
      <c r="CM764" s="341"/>
      <c r="CN764" s="341"/>
      <c r="CO764" s="341"/>
      <c r="CP764" s="341"/>
      <c r="CQ764" s="341"/>
      <c r="CR764" s="341"/>
      <c r="CS764" s="341"/>
      <c r="CT764" s="341"/>
      <c r="CU764" s="341"/>
      <c r="CV764" s="341"/>
      <c r="CW764" s="341"/>
      <c r="CX764" s="341"/>
      <c r="CY764" s="341"/>
      <c r="CZ764" s="341"/>
    </row>
    <row r="765" ht="25.15" customHeight="true" x14ac:dyDescent="0.2">
      <c r="C765" s="610"/>
      <c r="D765" s="610"/>
      <c r="E765" s="610"/>
      <c r="F765" s="610"/>
      <c r="G765" s="610"/>
      <c r="H765" s="610"/>
      <c r="I765" s="610"/>
      <c r="J765" s="610"/>
      <c r="K765" s="610"/>
      <c r="L765" s="610"/>
      <c r="M765" s="610"/>
      <c r="N765" s="610"/>
      <c r="O765" s="610"/>
      <c r="P765" s="610"/>
      <c r="Q765" s="610"/>
      <c r="BA765" s="341"/>
      <c r="BB765" s="420"/>
      <c r="BC765" s="341"/>
      <c r="BD765" s="341"/>
      <c r="BE765" s="341"/>
      <c r="BF765" s="341"/>
      <c r="BG765" s="341"/>
      <c r="BH765" s="341"/>
      <c r="BI765" s="341"/>
      <c r="BJ765" s="341"/>
      <c r="BK765" s="341"/>
      <c r="BL765" s="341"/>
      <c r="BM765" s="341"/>
      <c r="BN765" s="341"/>
      <c r="BO765" s="341"/>
      <c r="BP765" s="341"/>
      <c r="BQ765" s="341"/>
      <c r="BR765" s="341"/>
      <c r="BS765" s="341"/>
      <c r="BT765" s="341"/>
      <c r="BU765" s="341"/>
      <c r="BV765" s="341"/>
      <c r="BW765" s="341"/>
      <c r="BX765" s="341"/>
      <c r="BY765" s="341"/>
      <c r="BZ765" s="341"/>
      <c r="CA765" s="341"/>
      <c r="CB765" s="341"/>
      <c r="CC765" s="341"/>
      <c r="CD765" s="341"/>
      <c r="CE765" s="341"/>
      <c r="CF765" s="341"/>
      <c r="CG765" s="341"/>
      <c r="CH765" s="341"/>
      <c r="CI765" s="341"/>
      <c r="CJ765" s="341"/>
      <c r="CK765" s="341"/>
      <c r="CL765" s="341"/>
      <c r="CM765" s="341"/>
      <c r="CN765" s="341"/>
      <c r="CO765" s="341"/>
      <c r="CP765" s="341"/>
      <c r="CQ765" s="341"/>
      <c r="CR765" s="341"/>
      <c r="CS765" s="341"/>
      <c r="CT765" s="341"/>
      <c r="CU765" s="341"/>
      <c r="CV765" s="341"/>
      <c r="CW765" s="341"/>
      <c r="CX765" s="341"/>
      <c r="CY765" s="341"/>
      <c r="CZ765" s="341"/>
    </row>
    <row r="766" ht="25.15" customHeight="true" x14ac:dyDescent="0.2">
      <c r="C766" s="610"/>
      <c r="D766" s="610"/>
      <c r="E766" s="610"/>
      <c r="F766" s="610"/>
      <c r="G766" s="610"/>
      <c r="H766" s="610"/>
      <c r="I766" s="610"/>
      <c r="J766" s="610"/>
      <c r="K766" s="610"/>
      <c r="L766" s="610"/>
      <c r="M766" s="610"/>
      <c r="N766" s="610"/>
      <c r="O766" s="610"/>
      <c r="P766" s="610"/>
      <c r="Q766" s="610"/>
      <c r="BA766" s="341"/>
      <c r="BB766" s="420"/>
      <c r="BC766" s="341"/>
      <c r="BD766" s="341"/>
      <c r="BE766" s="341"/>
      <c r="BF766" s="341"/>
      <c r="BG766" s="341"/>
      <c r="BH766" s="341"/>
      <c r="BI766" s="341"/>
      <c r="BJ766" s="341"/>
      <c r="BK766" s="341"/>
      <c r="BL766" s="341"/>
      <c r="BM766" s="341"/>
      <c r="BN766" s="341"/>
      <c r="BO766" s="341"/>
      <c r="BP766" s="341"/>
      <c r="BQ766" s="341"/>
      <c r="BR766" s="341"/>
      <c r="BS766" s="341"/>
      <c r="BT766" s="341"/>
      <c r="BU766" s="341"/>
      <c r="BV766" s="341"/>
      <c r="BW766" s="341"/>
      <c r="BX766" s="341"/>
      <c r="BY766" s="341"/>
      <c r="BZ766" s="341"/>
      <c r="CA766" s="341"/>
      <c r="CB766" s="341"/>
      <c r="CC766" s="341"/>
      <c r="CD766" s="341"/>
      <c r="CE766" s="341"/>
      <c r="CF766" s="341"/>
      <c r="CG766" s="341"/>
      <c r="CH766" s="341"/>
      <c r="CI766" s="341"/>
      <c r="CJ766" s="341"/>
      <c r="CK766" s="341"/>
      <c r="CL766" s="341"/>
      <c r="CM766" s="341"/>
      <c r="CN766" s="341"/>
      <c r="CO766" s="341"/>
      <c r="CP766" s="341"/>
      <c r="CQ766" s="341"/>
      <c r="CR766" s="341"/>
      <c r="CS766" s="341"/>
      <c r="CT766" s="341"/>
      <c r="CU766" s="341"/>
      <c r="CV766" s="341"/>
      <c r="CW766" s="341"/>
      <c r="CX766" s="341"/>
      <c r="CY766" s="341"/>
      <c r="CZ766" s="341"/>
    </row>
    <row r="767" ht="25.15" customHeight="true" x14ac:dyDescent="0.2">
      <c r="C767" s="610"/>
      <c r="D767" s="610"/>
      <c r="E767" s="610"/>
      <c r="F767" s="610"/>
      <c r="G767" s="610"/>
      <c r="H767" s="610"/>
      <c r="I767" s="610"/>
      <c r="J767" s="610"/>
      <c r="K767" s="610"/>
      <c r="L767" s="610"/>
      <c r="M767" s="610"/>
      <c r="N767" s="610"/>
      <c r="O767" s="610"/>
      <c r="P767" s="610"/>
      <c r="Q767" s="610"/>
      <c r="BA767" s="341"/>
      <c r="BB767" s="420"/>
      <c r="BC767" s="341"/>
      <c r="BD767" s="341"/>
      <c r="BE767" s="341"/>
      <c r="BF767" s="341"/>
      <c r="BG767" s="341"/>
      <c r="BH767" s="341"/>
      <c r="BI767" s="341"/>
      <c r="BJ767" s="341"/>
      <c r="BK767" s="341"/>
      <c r="BL767" s="341"/>
      <c r="BM767" s="341"/>
      <c r="BN767" s="341"/>
      <c r="BO767" s="341"/>
      <c r="BP767" s="341"/>
      <c r="BQ767" s="341"/>
      <c r="BR767" s="341"/>
      <c r="BS767" s="341"/>
      <c r="BT767" s="341"/>
      <c r="BU767" s="341"/>
      <c r="BV767" s="341"/>
      <c r="BW767" s="341"/>
      <c r="BX767" s="341"/>
      <c r="BY767" s="341"/>
      <c r="BZ767" s="341"/>
      <c r="CA767" s="341"/>
      <c r="CB767" s="341"/>
      <c r="CC767" s="341"/>
      <c r="CD767" s="341"/>
      <c r="CE767" s="341"/>
      <c r="CF767" s="341"/>
      <c r="CG767" s="341"/>
      <c r="CH767" s="341"/>
      <c r="CI767" s="341"/>
      <c r="CJ767" s="341"/>
      <c r="CK767" s="341"/>
      <c r="CL767" s="341"/>
      <c r="CM767" s="341"/>
      <c r="CN767" s="341"/>
      <c r="CO767" s="341"/>
      <c r="CP767" s="341"/>
      <c r="CQ767" s="341"/>
      <c r="CR767" s="341"/>
      <c r="CS767" s="341"/>
      <c r="CT767" s="341"/>
      <c r="CU767" s="341"/>
      <c r="CV767" s="341"/>
      <c r="CW767" s="341"/>
      <c r="CX767" s="341"/>
      <c r="CY767" s="341"/>
      <c r="CZ767" s="341"/>
    </row>
    <row r="768" ht="25.15" customHeight="true" x14ac:dyDescent="0.2">
      <c r="C768" s="610"/>
      <c r="D768" s="610"/>
      <c r="E768" s="610"/>
      <c r="F768" s="610"/>
      <c r="G768" s="610"/>
      <c r="H768" s="610"/>
      <c r="I768" s="610"/>
      <c r="J768" s="610"/>
      <c r="K768" s="610"/>
      <c r="L768" s="610"/>
      <c r="M768" s="610"/>
      <c r="N768" s="610"/>
      <c r="O768" s="610"/>
      <c r="P768" s="610"/>
      <c r="Q768" s="610"/>
      <c r="BA768" s="339"/>
      <c r="BB768" s="421"/>
      <c r="BC768" s="339"/>
      <c r="BD768" s="339"/>
      <c r="BE768" s="339"/>
      <c r="BF768" s="339"/>
      <c r="BG768" s="339"/>
      <c r="BH768" s="339"/>
      <c r="BI768" s="339"/>
      <c r="BJ768" s="339"/>
      <c r="BK768" s="339"/>
      <c r="BL768" s="339"/>
      <c r="BM768" s="339"/>
      <c r="BN768" s="339"/>
      <c r="BO768" s="339"/>
      <c r="BP768" s="339"/>
      <c r="BQ768" s="339"/>
      <c r="BR768" s="339"/>
      <c r="BS768" s="339"/>
      <c r="BT768" s="339"/>
      <c r="BU768" s="339"/>
      <c r="BV768" s="339"/>
      <c r="BW768" s="339"/>
      <c r="BX768" s="339"/>
      <c r="BY768" s="339"/>
      <c r="BZ768" s="339"/>
      <c r="CA768" s="339"/>
      <c r="CB768" s="339"/>
      <c r="CC768" s="339"/>
      <c r="CD768" s="339"/>
      <c r="CE768" s="339"/>
      <c r="CF768" s="339"/>
      <c r="CG768" s="339"/>
      <c r="CH768" s="339"/>
      <c r="CI768" s="339"/>
      <c r="CJ768" s="339"/>
      <c r="CK768" s="339"/>
      <c r="CL768" s="339"/>
      <c r="CM768" s="339"/>
      <c r="CN768" s="339"/>
      <c r="CO768" s="339"/>
      <c r="CP768" s="339"/>
      <c r="CQ768" s="339"/>
      <c r="CR768" s="339"/>
      <c r="CS768" s="339"/>
      <c r="CT768" s="339"/>
      <c r="CU768" s="339"/>
      <c r="CV768" s="339"/>
      <c r="CW768" s="339"/>
      <c r="CX768" s="339"/>
      <c r="CY768" s="339"/>
      <c r="CZ768" s="339"/>
    </row>
    <row r="769" ht="25.15" customHeight="true" x14ac:dyDescent="0.2">
      <c r="C769" s="610"/>
      <c r="D769" s="610"/>
      <c r="E769" s="610"/>
      <c r="F769" s="610"/>
      <c r="G769" s="610"/>
      <c r="H769" s="610"/>
      <c r="I769" s="610"/>
      <c r="J769" s="610"/>
      <c r="K769" s="610"/>
      <c r="L769" s="610"/>
      <c r="M769" s="610"/>
      <c r="N769" s="610"/>
      <c r="O769" s="610"/>
      <c r="P769" s="610"/>
      <c r="Q769" s="610"/>
      <c r="BA769" s="339"/>
      <c r="BB769" s="421"/>
      <c r="BC769" s="339"/>
      <c r="BD769" s="339"/>
      <c r="BE769" s="339"/>
      <c r="BF769" s="339"/>
      <c r="BG769" s="339"/>
      <c r="BH769" s="339"/>
      <c r="BI769" s="339"/>
      <c r="BJ769" s="339"/>
      <c r="BK769" s="339"/>
      <c r="BL769" s="339"/>
      <c r="BM769" s="339"/>
      <c r="BN769" s="339"/>
      <c r="BO769" s="339"/>
      <c r="BP769" s="339"/>
      <c r="BQ769" s="339"/>
      <c r="BR769" s="339"/>
      <c r="BS769" s="339"/>
      <c r="BT769" s="339"/>
      <c r="BU769" s="339"/>
      <c r="BV769" s="339"/>
      <c r="BW769" s="339"/>
      <c r="BX769" s="339"/>
      <c r="BY769" s="339"/>
      <c r="BZ769" s="339"/>
      <c r="CA769" s="339"/>
      <c r="CB769" s="339"/>
      <c r="CC769" s="339"/>
      <c r="CD769" s="339"/>
      <c r="CE769" s="339"/>
      <c r="CF769" s="339"/>
      <c r="CG769" s="339"/>
      <c r="CH769" s="339"/>
      <c r="CI769" s="339"/>
      <c r="CJ769" s="339"/>
      <c r="CK769" s="339"/>
      <c r="CL769" s="339"/>
      <c r="CM769" s="339"/>
      <c r="CN769" s="339"/>
      <c r="CO769" s="339"/>
      <c r="CP769" s="339"/>
      <c r="CQ769" s="339"/>
      <c r="CR769" s="339"/>
      <c r="CS769" s="339"/>
      <c r="CT769" s="339"/>
      <c r="CU769" s="339"/>
      <c r="CV769" s="339"/>
      <c r="CW769" s="339"/>
      <c r="CX769" s="339"/>
      <c r="CY769" s="339"/>
      <c r="CZ769" s="339"/>
    </row>
    <row r="770" ht="25.15" customHeight="true" x14ac:dyDescent="0.2">
      <c r="C770" s="610"/>
      <c r="D770" s="610"/>
      <c r="E770" s="610"/>
      <c r="F770" s="610"/>
      <c r="G770" s="610"/>
      <c r="H770" s="610"/>
      <c r="I770" s="610"/>
      <c r="J770" s="610"/>
      <c r="K770" s="610"/>
      <c r="L770" s="610"/>
      <c r="M770" s="610"/>
      <c r="N770" s="610"/>
      <c r="O770" s="610"/>
      <c r="P770" s="610"/>
      <c r="Q770" s="610"/>
      <c r="BA770" s="339"/>
      <c r="BB770" s="421"/>
      <c r="BC770" s="339"/>
      <c r="BD770" s="339"/>
      <c r="BE770" s="339"/>
      <c r="BF770" s="339"/>
      <c r="BG770" s="339"/>
      <c r="BH770" s="339"/>
      <c r="BI770" s="339"/>
      <c r="BJ770" s="339"/>
      <c r="BK770" s="339"/>
      <c r="BL770" s="339"/>
      <c r="BM770" s="339"/>
      <c r="BN770" s="339"/>
      <c r="BO770" s="339"/>
      <c r="BP770" s="339"/>
      <c r="BQ770" s="339"/>
      <c r="BR770" s="339"/>
      <c r="BS770" s="339"/>
      <c r="BT770" s="339"/>
      <c r="BU770" s="339"/>
      <c r="BV770" s="339"/>
      <c r="BW770" s="339"/>
      <c r="BX770" s="339"/>
      <c r="BY770" s="339"/>
      <c r="BZ770" s="339"/>
      <c r="CA770" s="339"/>
      <c r="CB770" s="339"/>
      <c r="CC770" s="339"/>
      <c r="CD770" s="339"/>
      <c r="CE770" s="339"/>
      <c r="CF770" s="339"/>
      <c r="CG770" s="339"/>
      <c r="CH770" s="339"/>
      <c r="CI770" s="339"/>
      <c r="CJ770" s="339"/>
      <c r="CK770" s="339"/>
      <c r="CL770" s="339"/>
      <c r="CM770" s="339"/>
      <c r="CN770" s="339"/>
      <c r="CO770" s="339"/>
      <c r="CP770" s="339"/>
      <c r="CQ770" s="339"/>
      <c r="CR770" s="339"/>
      <c r="CS770" s="339"/>
      <c r="CT770" s="339"/>
      <c r="CU770" s="339"/>
      <c r="CV770" s="339"/>
      <c r="CW770" s="339"/>
      <c r="CX770" s="339"/>
      <c r="CY770" s="339"/>
      <c r="CZ770" s="339"/>
    </row>
    <row r="771" ht="25.15" customHeight="true" x14ac:dyDescent="0.2">
      <c r="C771" s="610"/>
      <c r="D771" s="610"/>
      <c r="E771" s="610"/>
      <c r="F771" s="610"/>
      <c r="G771" s="610"/>
      <c r="H771" s="610"/>
      <c r="I771" s="610"/>
      <c r="J771" s="610"/>
      <c r="K771" s="610"/>
      <c r="L771" s="610"/>
      <c r="M771" s="610"/>
      <c r="N771" s="610"/>
      <c r="O771" s="610"/>
      <c r="P771" s="610"/>
      <c r="Q771" s="610"/>
      <c r="BA771" s="339"/>
      <c r="BB771" s="421"/>
      <c r="BC771" s="339"/>
      <c r="BD771" s="339"/>
      <c r="BE771" s="339"/>
      <c r="BF771" s="339"/>
      <c r="BG771" s="339"/>
      <c r="BH771" s="339"/>
      <c r="BI771" s="339"/>
      <c r="BJ771" s="339"/>
      <c r="BK771" s="339"/>
      <c r="BL771" s="339"/>
      <c r="BM771" s="339"/>
      <c r="BN771" s="339"/>
      <c r="BO771" s="339"/>
      <c r="BP771" s="339"/>
      <c r="BQ771" s="339"/>
      <c r="BR771" s="339"/>
      <c r="BS771" s="339"/>
      <c r="BT771" s="339"/>
      <c r="BU771" s="339"/>
      <c r="BV771" s="339"/>
      <c r="BW771" s="339"/>
      <c r="BX771" s="339"/>
      <c r="BY771" s="339"/>
      <c r="BZ771" s="339"/>
      <c r="CA771" s="339"/>
      <c r="CB771" s="339"/>
      <c r="CC771" s="339"/>
      <c r="CD771" s="339"/>
      <c r="CE771" s="339"/>
      <c r="CF771" s="339"/>
      <c r="CG771" s="339"/>
      <c r="CH771" s="339"/>
      <c r="CI771" s="339"/>
      <c r="CJ771" s="339"/>
      <c r="CK771" s="339"/>
      <c r="CL771" s="339"/>
      <c r="CM771" s="339"/>
      <c r="CN771" s="339"/>
      <c r="CO771" s="339"/>
      <c r="CP771" s="339"/>
      <c r="CQ771" s="339"/>
      <c r="CR771" s="339"/>
      <c r="CS771" s="339"/>
      <c r="CT771" s="339"/>
      <c r="CU771" s="339"/>
      <c r="CV771" s="339"/>
      <c r="CW771" s="339"/>
      <c r="CX771" s="339"/>
      <c r="CY771" s="339"/>
      <c r="CZ771" s="339"/>
    </row>
    <row r="772" ht="25.15" customHeight="true" x14ac:dyDescent="0.2">
      <c r="C772" s="610"/>
      <c r="D772" s="610"/>
      <c r="E772" s="610"/>
      <c r="F772" s="610"/>
      <c r="G772" s="610"/>
      <c r="H772" s="610"/>
      <c r="I772" s="610"/>
      <c r="J772" s="610"/>
      <c r="K772" s="610"/>
      <c r="L772" s="610"/>
      <c r="M772" s="610"/>
      <c r="N772" s="610"/>
      <c r="O772" s="610"/>
      <c r="P772" s="610"/>
      <c r="Q772" s="610"/>
      <c r="BA772" s="339"/>
      <c r="BB772" s="421"/>
      <c r="BC772" s="339"/>
      <c r="BD772" s="339"/>
      <c r="BE772" s="339"/>
      <c r="BF772" s="339"/>
      <c r="BG772" s="339"/>
      <c r="BH772" s="339"/>
      <c r="BI772" s="339"/>
      <c r="BJ772" s="339"/>
      <c r="BK772" s="339"/>
      <c r="BL772" s="339"/>
      <c r="BM772" s="339"/>
      <c r="BN772" s="339"/>
      <c r="BO772" s="339"/>
      <c r="BP772" s="339"/>
      <c r="BQ772" s="339"/>
      <c r="BR772" s="339"/>
      <c r="BS772" s="339"/>
      <c r="BT772" s="339"/>
      <c r="BU772" s="339"/>
      <c r="BV772" s="339"/>
      <c r="BW772" s="339"/>
      <c r="BX772" s="339"/>
      <c r="BY772" s="339"/>
      <c r="BZ772" s="339"/>
      <c r="CA772" s="339"/>
      <c r="CB772" s="339"/>
      <c r="CC772" s="339"/>
      <c r="CD772" s="339"/>
      <c r="CE772" s="339"/>
      <c r="CF772" s="339"/>
      <c r="CG772" s="339"/>
      <c r="CH772" s="339"/>
      <c r="CI772" s="339"/>
      <c r="CJ772" s="339"/>
      <c r="CK772" s="339"/>
      <c r="CL772" s="339"/>
      <c r="CM772" s="339"/>
      <c r="CN772" s="339"/>
      <c r="CO772" s="339"/>
      <c r="CP772" s="339"/>
      <c r="CQ772" s="339"/>
      <c r="CR772" s="339"/>
      <c r="CS772" s="339"/>
      <c r="CT772" s="339"/>
      <c r="CU772" s="339"/>
      <c r="CV772" s="339"/>
      <c r="CW772" s="339"/>
      <c r="CX772" s="339"/>
      <c r="CY772" s="339"/>
      <c r="CZ772" s="339"/>
    </row>
    <row r="773" ht="25.15" customHeight="true" x14ac:dyDescent="0.2">
      <c r="C773" s="610"/>
      <c r="D773" s="610"/>
      <c r="E773" s="610"/>
      <c r="F773" s="610"/>
      <c r="G773" s="610"/>
      <c r="H773" s="610"/>
      <c r="I773" s="610"/>
      <c r="J773" s="610"/>
      <c r="K773" s="610"/>
      <c r="L773" s="610"/>
      <c r="M773" s="610"/>
      <c r="N773" s="610"/>
      <c r="O773" s="610"/>
      <c r="P773" s="610"/>
      <c r="Q773" s="610"/>
      <c r="BA773" s="339"/>
      <c r="BB773" s="421"/>
      <c r="BC773" s="339"/>
      <c r="BD773" s="339"/>
      <c r="BE773" s="339"/>
      <c r="BF773" s="339"/>
      <c r="BG773" s="339"/>
      <c r="BH773" s="339"/>
      <c r="BI773" s="339"/>
      <c r="BJ773" s="339"/>
      <c r="BK773" s="339"/>
      <c r="BL773" s="339"/>
      <c r="BM773" s="339"/>
      <c r="BN773" s="339"/>
      <c r="BO773" s="339"/>
      <c r="BP773" s="339"/>
      <c r="BQ773" s="339"/>
      <c r="BR773" s="339"/>
      <c r="BS773" s="339"/>
      <c r="BT773" s="339"/>
      <c r="BU773" s="339"/>
      <c r="BV773" s="339"/>
      <c r="BW773" s="339"/>
      <c r="BX773" s="339"/>
      <c r="BY773" s="339"/>
      <c r="BZ773" s="339"/>
      <c r="CA773" s="339"/>
      <c r="CB773" s="339"/>
      <c r="CC773" s="339"/>
      <c r="CD773" s="339"/>
      <c r="CE773" s="339"/>
      <c r="CF773" s="339"/>
      <c r="CG773" s="339"/>
      <c r="CH773" s="339"/>
      <c r="CI773" s="339"/>
      <c r="CJ773" s="339"/>
      <c r="CK773" s="339"/>
      <c r="CL773" s="339"/>
      <c r="CM773" s="339"/>
      <c r="CN773" s="339"/>
      <c r="CO773" s="339"/>
      <c r="CP773" s="339"/>
      <c r="CQ773" s="339"/>
      <c r="CR773" s="339"/>
      <c r="CS773" s="339"/>
      <c r="CT773" s="339"/>
      <c r="CU773" s="339"/>
      <c r="CV773" s="339"/>
      <c r="CW773" s="339"/>
      <c r="CX773" s="339"/>
      <c r="CY773" s="339"/>
      <c r="CZ773" s="339"/>
    </row>
    <row r="774" ht="25.15" customHeight="true" x14ac:dyDescent="0.2">
      <c r="C774" s="610"/>
      <c r="D774" s="610"/>
      <c r="E774" s="610"/>
      <c r="F774" s="610"/>
      <c r="G774" s="610"/>
      <c r="H774" s="610"/>
      <c r="I774" s="610"/>
      <c r="J774" s="610"/>
      <c r="K774" s="610"/>
      <c r="L774" s="610"/>
      <c r="M774" s="610"/>
      <c r="N774" s="610"/>
      <c r="O774" s="610"/>
      <c r="P774" s="610"/>
      <c r="Q774" s="610"/>
      <c r="BA774" s="339"/>
      <c r="BB774" s="421"/>
      <c r="BC774" s="339"/>
      <c r="BD774" s="339"/>
      <c r="BE774" s="339"/>
      <c r="BF774" s="339"/>
      <c r="BG774" s="339"/>
      <c r="BH774" s="339"/>
      <c r="BI774" s="339"/>
      <c r="BJ774" s="339"/>
      <c r="BK774" s="339"/>
      <c r="BL774" s="339"/>
      <c r="BM774" s="339"/>
      <c r="BN774" s="339"/>
      <c r="BO774" s="339"/>
      <c r="BP774" s="339"/>
      <c r="BQ774" s="339"/>
      <c r="BR774" s="339"/>
      <c r="BS774" s="339"/>
      <c r="BT774" s="339"/>
      <c r="BU774" s="339"/>
      <c r="BV774" s="339"/>
      <c r="BW774" s="339"/>
      <c r="BX774" s="339"/>
      <c r="BY774" s="339"/>
      <c r="BZ774" s="339"/>
      <c r="CA774" s="339"/>
      <c r="CB774" s="339"/>
      <c r="CC774" s="339"/>
      <c r="CD774" s="339"/>
      <c r="CE774" s="339"/>
      <c r="CF774" s="339"/>
      <c r="CG774" s="339"/>
      <c r="CH774" s="339"/>
      <c r="CI774" s="339"/>
      <c r="CJ774" s="339"/>
      <c r="CK774" s="339"/>
      <c r="CL774" s="339"/>
      <c r="CM774" s="339"/>
      <c r="CN774" s="339"/>
      <c r="CO774" s="339"/>
      <c r="CP774" s="339"/>
      <c r="CQ774" s="339"/>
      <c r="CR774" s="339"/>
      <c r="CS774" s="339"/>
      <c r="CT774" s="339"/>
      <c r="CU774" s="339"/>
      <c r="CV774" s="339"/>
      <c r="CW774" s="339"/>
      <c r="CX774" s="339"/>
      <c r="CY774" s="339"/>
      <c r="CZ774" s="339"/>
    </row>
    <row r="775" ht="25.15" customHeight="true" x14ac:dyDescent="0.2">
      <c r="C775" s="610"/>
      <c r="D775" s="610"/>
      <c r="E775" s="610"/>
      <c r="F775" s="610"/>
      <c r="G775" s="610"/>
      <c r="H775" s="610"/>
      <c r="I775" s="610"/>
      <c r="J775" s="610"/>
      <c r="K775" s="610"/>
      <c r="L775" s="610"/>
      <c r="M775" s="610"/>
      <c r="N775" s="610"/>
      <c r="O775" s="610"/>
      <c r="P775" s="610"/>
      <c r="Q775" s="610"/>
      <c r="BA775" s="339"/>
      <c r="BB775" s="421"/>
      <c r="BC775" s="339"/>
      <c r="BD775" s="339"/>
      <c r="BE775" s="339"/>
      <c r="BF775" s="339"/>
      <c r="BG775" s="339"/>
      <c r="BH775" s="339"/>
      <c r="BI775" s="339"/>
      <c r="BJ775" s="339"/>
      <c r="BK775" s="339"/>
      <c r="BL775" s="339"/>
      <c r="BM775" s="339"/>
      <c r="BN775" s="339"/>
      <c r="BO775" s="339"/>
      <c r="BP775" s="339"/>
      <c r="BQ775" s="339"/>
      <c r="BR775" s="339"/>
      <c r="BS775" s="339"/>
      <c r="BT775" s="339"/>
      <c r="BU775" s="339"/>
      <c r="BV775" s="339"/>
      <c r="BW775" s="339"/>
      <c r="BX775" s="339"/>
      <c r="BY775" s="339"/>
      <c r="BZ775" s="339"/>
      <c r="CA775" s="339"/>
      <c r="CB775" s="339"/>
      <c r="CC775" s="339"/>
      <c r="CD775" s="339"/>
      <c r="CE775" s="339"/>
      <c r="CF775" s="339"/>
      <c r="CG775" s="339"/>
      <c r="CH775" s="339"/>
      <c r="CI775" s="339"/>
      <c r="CJ775" s="339"/>
      <c r="CK775" s="339"/>
      <c r="CL775" s="339"/>
      <c r="CM775" s="339"/>
      <c r="CN775" s="339"/>
      <c r="CO775" s="339"/>
      <c r="CP775" s="339"/>
      <c r="CQ775" s="339"/>
      <c r="CR775" s="339"/>
      <c r="CS775" s="339"/>
      <c r="CT775" s="339"/>
      <c r="CU775" s="339"/>
      <c r="CV775" s="339"/>
      <c r="CW775" s="339"/>
      <c r="CX775" s="339"/>
      <c r="CY775" s="339"/>
      <c r="CZ775" s="339"/>
    </row>
    <row r="776" ht="25.15" customHeight="true" x14ac:dyDescent="0.2">
      <c r="C776" s="610"/>
      <c r="D776" s="610"/>
      <c r="E776" s="610"/>
      <c r="F776" s="610"/>
      <c r="G776" s="610"/>
      <c r="H776" s="610"/>
      <c r="I776" s="610"/>
      <c r="J776" s="610"/>
      <c r="K776" s="610"/>
      <c r="L776" s="610"/>
      <c r="M776" s="610"/>
      <c r="N776" s="610"/>
      <c r="O776" s="610"/>
      <c r="P776" s="610"/>
      <c r="Q776" s="610"/>
      <c r="BA776" s="339"/>
      <c r="BB776" s="421"/>
      <c r="BC776" s="339"/>
      <c r="BD776" s="339"/>
      <c r="BE776" s="339"/>
      <c r="BF776" s="339"/>
      <c r="BG776" s="339"/>
      <c r="BH776" s="339"/>
      <c r="BI776" s="339"/>
      <c r="BJ776" s="339"/>
      <c r="BK776" s="339"/>
      <c r="BL776" s="339"/>
      <c r="BM776" s="339"/>
      <c r="BN776" s="339"/>
      <c r="BO776" s="339"/>
      <c r="BP776" s="339"/>
      <c r="BQ776" s="339"/>
      <c r="BR776" s="339"/>
      <c r="BS776" s="339"/>
      <c r="BT776" s="339"/>
      <c r="BU776" s="339"/>
      <c r="BV776" s="339"/>
      <c r="BW776" s="339"/>
      <c r="BX776" s="339"/>
      <c r="BY776" s="339"/>
      <c r="BZ776" s="339"/>
      <c r="CA776" s="339"/>
      <c r="CB776" s="339"/>
      <c r="CC776" s="339"/>
      <c r="CD776" s="339"/>
      <c r="CE776" s="339"/>
      <c r="CF776" s="339"/>
      <c r="CG776" s="339"/>
      <c r="CH776" s="339"/>
      <c r="CI776" s="339"/>
      <c r="CJ776" s="339"/>
      <c r="CK776" s="339"/>
      <c r="CL776" s="339"/>
      <c r="CM776" s="339"/>
      <c r="CN776" s="339"/>
      <c r="CO776" s="339"/>
      <c r="CP776" s="339"/>
      <c r="CQ776" s="339"/>
      <c r="CR776" s="339"/>
      <c r="CS776" s="339"/>
      <c r="CT776" s="339"/>
      <c r="CU776" s="339"/>
      <c r="CV776" s="339"/>
      <c r="CW776" s="339"/>
      <c r="CX776" s="339"/>
      <c r="CY776" s="339"/>
      <c r="CZ776" s="339"/>
    </row>
    <row r="777" ht="25.15" customHeight="true" x14ac:dyDescent="0.2">
      <c r="C777" s="610"/>
      <c r="D777" s="610"/>
      <c r="E777" s="610"/>
      <c r="F777" s="610"/>
      <c r="G777" s="610"/>
      <c r="H777" s="610"/>
      <c r="I777" s="610"/>
      <c r="J777" s="610"/>
      <c r="K777" s="610"/>
      <c r="L777" s="610"/>
      <c r="M777" s="610"/>
      <c r="N777" s="610"/>
      <c r="O777" s="610"/>
      <c r="P777" s="610"/>
      <c r="Q777" s="610"/>
      <c r="BA777" s="339"/>
      <c r="BB777" s="421"/>
      <c r="BC777" s="339"/>
      <c r="BD777" s="339"/>
      <c r="BE777" s="339"/>
      <c r="BF777" s="339"/>
      <c r="BG777" s="339"/>
      <c r="BH777" s="339"/>
      <c r="BI777" s="339"/>
      <c r="BJ777" s="339"/>
      <c r="BK777" s="339"/>
      <c r="BL777" s="339"/>
      <c r="BM777" s="339"/>
      <c r="BN777" s="339"/>
      <c r="BO777" s="339"/>
      <c r="BP777" s="339"/>
      <c r="BQ777" s="339"/>
      <c r="BR777" s="339"/>
      <c r="BS777" s="339"/>
      <c r="BT777" s="339"/>
      <c r="BU777" s="339"/>
      <c r="BV777" s="339"/>
      <c r="BW777" s="339"/>
      <c r="BX777" s="339"/>
      <c r="BY777" s="339"/>
      <c r="BZ777" s="339"/>
      <c r="CA777" s="339"/>
      <c r="CB777" s="339"/>
      <c r="CC777" s="339"/>
      <c r="CD777" s="339"/>
      <c r="CE777" s="339"/>
      <c r="CF777" s="339"/>
      <c r="CG777" s="339"/>
      <c r="CH777" s="339"/>
      <c r="CI777" s="339"/>
      <c r="CJ777" s="339"/>
      <c r="CK777" s="339"/>
      <c r="CL777" s="339"/>
      <c r="CM777" s="339"/>
      <c r="CN777" s="339"/>
      <c r="CO777" s="339"/>
      <c r="CP777" s="339"/>
      <c r="CQ777" s="339"/>
      <c r="CR777" s="339"/>
      <c r="CS777" s="339"/>
      <c r="CT777" s="339"/>
      <c r="CU777" s="339"/>
      <c r="CV777" s="339"/>
      <c r="CW777" s="339"/>
      <c r="CX777" s="339"/>
      <c r="CY777" s="339"/>
      <c r="CZ777" s="339"/>
    </row>
    <row r="778" ht="25.15" customHeight="true" x14ac:dyDescent="0.2">
      <c r="C778" s="610"/>
      <c r="D778" s="610"/>
      <c r="E778" s="610"/>
      <c r="F778" s="610"/>
      <c r="G778" s="610"/>
      <c r="H778" s="610"/>
      <c r="I778" s="610"/>
      <c r="J778" s="610"/>
      <c r="K778" s="610"/>
      <c r="L778" s="610"/>
      <c r="M778" s="610"/>
      <c r="N778" s="610"/>
      <c r="O778" s="610"/>
      <c r="P778" s="610"/>
      <c r="Q778" s="610"/>
      <c r="BA778" s="339"/>
      <c r="BB778" s="421"/>
      <c r="BC778" s="339"/>
      <c r="BD778" s="339"/>
      <c r="BE778" s="339"/>
      <c r="BF778" s="339"/>
      <c r="BG778" s="339"/>
      <c r="BH778" s="339"/>
      <c r="BI778" s="339"/>
      <c r="BJ778" s="339"/>
      <c r="BK778" s="339"/>
      <c r="BL778" s="339"/>
      <c r="BM778" s="339"/>
      <c r="BN778" s="339"/>
      <c r="BO778" s="339"/>
      <c r="BP778" s="339"/>
      <c r="BQ778" s="339"/>
      <c r="BR778" s="339"/>
      <c r="BS778" s="339"/>
      <c r="BT778" s="339"/>
      <c r="BU778" s="339"/>
      <c r="BV778" s="339"/>
      <c r="BW778" s="339"/>
      <c r="BX778" s="339"/>
      <c r="BY778" s="339"/>
      <c r="BZ778" s="339"/>
      <c r="CA778" s="339"/>
      <c r="CB778" s="339"/>
      <c r="CC778" s="339"/>
      <c r="CD778" s="339"/>
      <c r="CE778" s="339"/>
      <c r="CF778" s="339"/>
      <c r="CG778" s="339"/>
      <c r="CH778" s="339"/>
      <c r="CI778" s="339"/>
      <c r="CJ778" s="339"/>
      <c r="CK778" s="339"/>
      <c r="CL778" s="339"/>
      <c r="CM778" s="339"/>
      <c r="CN778" s="339"/>
      <c r="CO778" s="339"/>
      <c r="CP778" s="339"/>
      <c r="CQ778" s="339"/>
      <c r="CR778" s="339"/>
      <c r="CS778" s="339"/>
      <c r="CT778" s="339"/>
      <c r="CU778" s="339"/>
      <c r="CV778" s="339"/>
      <c r="CW778" s="339"/>
      <c r="CX778" s="339"/>
      <c r="CY778" s="339"/>
      <c r="CZ778" s="339"/>
    </row>
    <row r="779" ht="25.15" customHeight="true" x14ac:dyDescent="0.2">
      <c r="C779" s="610"/>
      <c r="D779" s="610"/>
      <c r="E779" s="610"/>
      <c r="F779" s="610"/>
      <c r="G779" s="610"/>
      <c r="H779" s="610"/>
      <c r="I779" s="610"/>
      <c r="J779" s="610"/>
      <c r="K779" s="610"/>
      <c r="L779" s="610"/>
      <c r="M779" s="610"/>
      <c r="N779" s="610"/>
      <c r="O779" s="610"/>
      <c r="P779" s="610"/>
      <c r="Q779" s="610"/>
      <c r="BA779" s="339"/>
      <c r="BB779" s="421"/>
      <c r="BC779" s="339"/>
      <c r="BD779" s="339"/>
      <c r="BE779" s="339"/>
      <c r="BF779" s="339"/>
      <c r="BG779" s="339"/>
      <c r="BH779" s="339"/>
      <c r="BI779" s="339"/>
      <c r="BJ779" s="339"/>
      <c r="BK779" s="339"/>
      <c r="BL779" s="339"/>
      <c r="BM779" s="339"/>
      <c r="BN779" s="339"/>
      <c r="BO779" s="339"/>
      <c r="BP779" s="339"/>
      <c r="BQ779" s="339"/>
      <c r="BR779" s="339"/>
      <c r="BS779" s="339"/>
      <c r="BT779" s="339"/>
      <c r="BU779" s="339"/>
      <c r="BV779" s="339"/>
      <c r="BW779" s="339"/>
      <c r="BX779" s="339"/>
      <c r="BY779" s="339"/>
      <c r="BZ779" s="339"/>
      <c r="CA779" s="339"/>
      <c r="CB779" s="339"/>
      <c r="CC779" s="339"/>
      <c r="CD779" s="339"/>
      <c r="CE779" s="339"/>
      <c r="CF779" s="339"/>
      <c r="CG779" s="339"/>
      <c r="CH779" s="339"/>
      <c r="CI779" s="339"/>
      <c r="CJ779" s="339"/>
      <c r="CK779" s="339"/>
      <c r="CL779" s="339"/>
      <c r="CM779" s="339"/>
      <c r="CN779" s="339"/>
      <c r="CO779" s="339"/>
      <c r="CP779" s="339"/>
      <c r="CQ779" s="339"/>
      <c r="CR779" s="339"/>
      <c r="CS779" s="339"/>
      <c r="CT779" s="339"/>
      <c r="CU779" s="339"/>
      <c r="CV779" s="339"/>
      <c r="CW779" s="339"/>
      <c r="CX779" s="339"/>
      <c r="CY779" s="339"/>
      <c r="CZ779" s="339"/>
    </row>
    <row r="780" ht="25.15" customHeight="true" x14ac:dyDescent="0.2">
      <c r="C780" s="610"/>
      <c r="D780" s="610"/>
      <c r="E780" s="610"/>
      <c r="F780" s="610"/>
      <c r="G780" s="610"/>
      <c r="H780" s="610"/>
      <c r="I780" s="610"/>
      <c r="J780" s="610"/>
      <c r="K780" s="610"/>
      <c r="L780" s="610"/>
      <c r="M780" s="610"/>
      <c r="N780" s="610"/>
      <c r="O780" s="610"/>
      <c r="P780" s="610"/>
      <c r="Q780" s="610"/>
      <c r="BA780" s="339"/>
      <c r="BB780" s="421"/>
      <c r="BC780" s="339"/>
      <c r="BD780" s="339"/>
      <c r="BE780" s="339"/>
      <c r="BF780" s="339"/>
      <c r="BG780" s="339"/>
      <c r="BH780" s="339"/>
      <c r="BI780" s="339"/>
      <c r="BJ780" s="339"/>
      <c r="BK780" s="339"/>
      <c r="BL780" s="339"/>
      <c r="BM780" s="339"/>
      <c r="BN780" s="339"/>
      <c r="BO780" s="339"/>
      <c r="BP780" s="339"/>
      <c r="BQ780" s="339"/>
      <c r="BR780" s="339"/>
      <c r="BS780" s="339"/>
      <c r="BT780" s="339"/>
      <c r="BU780" s="339"/>
      <c r="BV780" s="339"/>
      <c r="BW780" s="339"/>
      <c r="BX780" s="339"/>
      <c r="BY780" s="339"/>
      <c r="BZ780" s="339"/>
      <c r="CA780" s="339"/>
      <c r="CB780" s="339"/>
      <c r="CC780" s="339"/>
      <c r="CD780" s="339"/>
      <c r="CE780" s="339"/>
      <c r="CF780" s="339"/>
      <c r="CG780" s="339"/>
      <c r="CH780" s="339"/>
      <c r="CI780" s="339"/>
      <c r="CJ780" s="339"/>
      <c r="CK780" s="339"/>
      <c r="CL780" s="339"/>
      <c r="CM780" s="339"/>
      <c r="CN780" s="339"/>
      <c r="CO780" s="339"/>
      <c r="CP780" s="339"/>
      <c r="CQ780" s="339"/>
      <c r="CR780" s="339"/>
      <c r="CS780" s="339"/>
      <c r="CT780" s="339"/>
      <c r="CU780" s="339"/>
      <c r="CV780" s="339"/>
      <c r="CW780" s="339"/>
      <c r="CX780" s="339"/>
      <c r="CY780" s="339"/>
      <c r="CZ780" s="339"/>
    </row>
    <row r="781" ht="25.15" customHeight="true" x14ac:dyDescent="0.2">
      <c r="C781" s="610"/>
      <c r="D781" s="610"/>
      <c r="E781" s="610"/>
      <c r="F781" s="610"/>
      <c r="G781" s="610"/>
      <c r="H781" s="610"/>
      <c r="I781" s="610"/>
      <c r="J781" s="610"/>
      <c r="K781" s="610"/>
      <c r="L781" s="610"/>
      <c r="M781" s="610"/>
      <c r="N781" s="610"/>
      <c r="O781" s="610"/>
      <c r="P781" s="610"/>
      <c r="Q781" s="610"/>
      <c r="BA781" s="339"/>
      <c r="BB781" s="421"/>
      <c r="BC781" s="339"/>
      <c r="BD781" s="339"/>
      <c r="BE781" s="339"/>
      <c r="BF781" s="339"/>
      <c r="BG781" s="339"/>
      <c r="BH781" s="339"/>
      <c r="BI781" s="339"/>
      <c r="BJ781" s="339"/>
      <c r="BK781" s="339"/>
      <c r="BL781" s="339"/>
      <c r="BM781" s="339"/>
      <c r="BN781" s="339"/>
      <c r="BO781" s="339"/>
      <c r="BP781" s="339"/>
      <c r="BQ781" s="339"/>
      <c r="BR781" s="339"/>
      <c r="BS781" s="339"/>
      <c r="BT781" s="339"/>
      <c r="BU781" s="339"/>
      <c r="BV781" s="339"/>
      <c r="BW781" s="339"/>
      <c r="BX781" s="339"/>
      <c r="BY781" s="339"/>
      <c r="BZ781" s="339"/>
      <c r="CA781" s="339"/>
      <c r="CB781" s="339"/>
      <c r="CC781" s="339"/>
      <c r="CD781" s="339"/>
      <c r="CE781" s="339"/>
      <c r="CF781" s="339"/>
      <c r="CG781" s="339"/>
      <c r="CH781" s="339"/>
      <c r="CI781" s="339"/>
      <c r="CJ781" s="339"/>
      <c r="CK781" s="339"/>
      <c r="CL781" s="339"/>
      <c r="CM781" s="339"/>
      <c r="CN781" s="339"/>
      <c r="CO781" s="339"/>
      <c r="CP781" s="339"/>
      <c r="CQ781" s="339"/>
      <c r="CR781" s="339"/>
      <c r="CS781" s="339"/>
      <c r="CT781" s="339"/>
      <c r="CU781" s="339"/>
      <c r="CV781" s="339"/>
      <c r="CW781" s="339"/>
      <c r="CX781" s="339"/>
      <c r="CY781" s="339"/>
      <c r="CZ781" s="339"/>
    </row>
    <row r="782" ht="25.15" customHeight="true" x14ac:dyDescent="0.2">
      <c r="C782" s="610"/>
      <c r="D782" s="610"/>
      <c r="E782" s="610"/>
      <c r="F782" s="610"/>
      <c r="G782" s="610"/>
      <c r="H782" s="610"/>
      <c r="I782" s="610"/>
      <c r="J782" s="610"/>
      <c r="K782" s="610"/>
      <c r="L782" s="610"/>
      <c r="M782" s="610"/>
      <c r="N782" s="610"/>
      <c r="O782" s="610"/>
      <c r="P782" s="610"/>
      <c r="Q782" s="610"/>
      <c r="BA782" s="339"/>
      <c r="BB782" s="421"/>
      <c r="BC782" s="339"/>
      <c r="BD782" s="339"/>
      <c r="BE782" s="339"/>
      <c r="BF782" s="339"/>
      <c r="BG782" s="339"/>
      <c r="BH782" s="339"/>
      <c r="BI782" s="339"/>
      <c r="BJ782" s="339"/>
      <c r="BK782" s="339"/>
      <c r="BL782" s="339"/>
      <c r="BM782" s="339"/>
      <c r="BN782" s="339"/>
      <c r="BO782" s="339"/>
      <c r="BP782" s="339"/>
      <c r="BQ782" s="339"/>
      <c r="BR782" s="339"/>
      <c r="BS782" s="339"/>
      <c r="BT782" s="339"/>
      <c r="BU782" s="339"/>
      <c r="BV782" s="339"/>
      <c r="BW782" s="339"/>
      <c r="BX782" s="339"/>
      <c r="BY782" s="339"/>
      <c r="BZ782" s="339"/>
      <c r="CA782" s="339"/>
      <c r="CB782" s="339"/>
      <c r="CC782" s="339"/>
      <c r="CD782" s="339"/>
      <c r="CE782" s="339"/>
      <c r="CF782" s="339"/>
      <c r="CG782" s="339"/>
      <c r="CH782" s="339"/>
      <c r="CI782" s="339"/>
      <c r="CJ782" s="339"/>
      <c r="CK782" s="339"/>
      <c r="CL782" s="339"/>
      <c r="CM782" s="339"/>
      <c r="CN782" s="339"/>
      <c r="CO782" s="339"/>
      <c r="CP782" s="339"/>
      <c r="CQ782" s="339"/>
      <c r="CR782" s="339"/>
      <c r="CS782" s="339"/>
      <c r="CT782" s="339"/>
      <c r="CU782" s="339"/>
      <c r="CV782" s="339"/>
      <c r="CW782" s="339"/>
      <c r="CX782" s="339"/>
      <c r="CY782" s="339"/>
      <c r="CZ782" s="339"/>
    </row>
    <row r="783" ht="25.15" customHeight="true" x14ac:dyDescent="0.2">
      <c r="C783" s="610"/>
      <c r="D783" s="610"/>
      <c r="E783" s="610"/>
      <c r="F783" s="610"/>
      <c r="G783" s="610"/>
      <c r="H783" s="610"/>
      <c r="I783" s="610"/>
      <c r="J783" s="610"/>
      <c r="K783" s="610"/>
      <c r="L783" s="610"/>
      <c r="M783" s="610"/>
      <c r="N783" s="610"/>
      <c r="O783" s="610"/>
      <c r="P783" s="610"/>
      <c r="Q783" s="610"/>
      <c r="BA783" s="339"/>
      <c r="BB783" s="421"/>
      <c r="BC783" s="339"/>
      <c r="BD783" s="339"/>
      <c r="BE783" s="339"/>
      <c r="BF783" s="339"/>
      <c r="BG783" s="339"/>
      <c r="BH783" s="339"/>
      <c r="BI783" s="339"/>
      <c r="BJ783" s="339"/>
      <c r="BK783" s="339"/>
      <c r="BL783" s="339"/>
      <c r="BM783" s="339"/>
      <c r="BN783" s="339"/>
      <c r="BO783" s="339"/>
      <c r="BP783" s="339"/>
      <c r="BQ783" s="339"/>
      <c r="BR783" s="339"/>
      <c r="BS783" s="339"/>
      <c r="BT783" s="339"/>
      <c r="BU783" s="339"/>
      <c r="BV783" s="339"/>
      <c r="BW783" s="339"/>
      <c r="BX783" s="339"/>
      <c r="BY783" s="339"/>
      <c r="BZ783" s="339"/>
      <c r="CA783" s="339"/>
      <c r="CB783" s="339"/>
      <c r="CC783" s="339"/>
      <c r="CD783" s="339"/>
      <c r="CE783" s="339"/>
      <c r="CF783" s="339"/>
      <c r="CG783" s="339"/>
      <c r="CH783" s="339"/>
      <c r="CI783" s="339"/>
      <c r="CJ783" s="339"/>
      <c r="CK783" s="339"/>
      <c r="CL783" s="339"/>
      <c r="CM783" s="339"/>
      <c r="CN783" s="339"/>
      <c r="CO783" s="339"/>
      <c r="CP783" s="339"/>
      <c r="CQ783" s="339"/>
      <c r="CR783" s="339"/>
      <c r="CS783" s="339"/>
      <c r="CT783" s="339"/>
      <c r="CU783" s="339"/>
      <c r="CV783" s="339"/>
      <c r="CW783" s="339"/>
      <c r="CX783" s="339"/>
      <c r="CY783" s="339"/>
      <c r="CZ783" s="339"/>
    </row>
    <row r="784" ht="25.15" customHeight="true" x14ac:dyDescent="0.2">
      <c r="C784" s="610"/>
      <c r="D784" s="610"/>
      <c r="E784" s="610"/>
      <c r="F784" s="610"/>
      <c r="G784" s="610"/>
      <c r="H784" s="610"/>
      <c r="I784" s="610"/>
      <c r="J784" s="610"/>
      <c r="K784" s="610"/>
      <c r="L784" s="610"/>
      <c r="M784" s="610"/>
      <c r="N784" s="610"/>
      <c r="O784" s="610"/>
      <c r="P784" s="610"/>
      <c r="Q784" s="610"/>
      <c r="BA784" s="339"/>
      <c r="BB784" s="421"/>
      <c r="BC784" s="339"/>
      <c r="BD784" s="339"/>
      <c r="BE784" s="339"/>
      <c r="BF784" s="339"/>
      <c r="BG784" s="339"/>
      <c r="BH784" s="339"/>
      <c r="BI784" s="339"/>
      <c r="BJ784" s="339"/>
      <c r="BK784" s="339"/>
      <c r="BL784" s="339"/>
      <c r="BM784" s="339"/>
      <c r="BN784" s="339"/>
      <c r="BO784" s="339"/>
      <c r="BP784" s="339"/>
      <c r="BQ784" s="339"/>
      <c r="BR784" s="339"/>
      <c r="BS784" s="339"/>
      <c r="BT784" s="339"/>
      <c r="BU784" s="339"/>
      <c r="BV784" s="339"/>
      <c r="BW784" s="339"/>
      <c r="BX784" s="339"/>
      <c r="BY784" s="339"/>
      <c r="BZ784" s="339"/>
      <c r="CA784" s="339"/>
      <c r="CB784" s="339"/>
      <c r="CC784" s="339"/>
      <c r="CD784" s="339"/>
      <c r="CE784" s="339"/>
      <c r="CF784" s="339"/>
      <c r="CG784" s="339"/>
      <c r="CH784" s="339"/>
      <c r="CI784" s="339"/>
      <c r="CJ784" s="339"/>
      <c r="CK784" s="339"/>
      <c r="CL784" s="339"/>
      <c r="CM784" s="339"/>
      <c r="CN784" s="339"/>
      <c r="CO784" s="339"/>
      <c r="CP784" s="339"/>
      <c r="CQ784" s="339"/>
      <c r="CR784" s="339"/>
      <c r="CS784" s="339"/>
      <c r="CT784" s="339"/>
      <c r="CU784" s="339"/>
      <c r="CV784" s="339"/>
      <c r="CW784" s="339"/>
      <c r="CX784" s="339"/>
      <c r="CY784" s="339"/>
      <c r="CZ784" s="339"/>
    </row>
    <row r="785" ht="25.15" customHeight="true" x14ac:dyDescent="0.2">
      <c r="C785" s="610"/>
      <c r="D785" s="610"/>
      <c r="E785" s="610"/>
      <c r="F785" s="610"/>
      <c r="G785" s="610"/>
      <c r="H785" s="610"/>
      <c r="I785" s="610"/>
      <c r="J785" s="610"/>
      <c r="K785" s="610"/>
      <c r="L785" s="610"/>
      <c r="M785" s="610"/>
      <c r="N785" s="610"/>
      <c r="O785" s="610"/>
      <c r="P785" s="610"/>
      <c r="Q785" s="610"/>
      <c r="BA785" s="339"/>
      <c r="BB785" s="421"/>
      <c r="BC785" s="339"/>
      <c r="BD785" s="339"/>
      <c r="BE785" s="339"/>
      <c r="BF785" s="339"/>
      <c r="BG785" s="339"/>
      <c r="BH785" s="339"/>
      <c r="BI785" s="339"/>
      <c r="BJ785" s="339"/>
      <c r="BK785" s="339"/>
      <c r="BL785" s="339"/>
      <c r="BM785" s="339"/>
      <c r="BN785" s="339"/>
      <c r="BO785" s="339"/>
      <c r="BP785" s="339"/>
      <c r="BQ785" s="339"/>
      <c r="BR785" s="339"/>
      <c r="BS785" s="339"/>
      <c r="BT785" s="339"/>
      <c r="BU785" s="339"/>
      <c r="BV785" s="339"/>
      <c r="BW785" s="339"/>
      <c r="BX785" s="339"/>
      <c r="BY785" s="339"/>
      <c r="BZ785" s="339"/>
      <c r="CA785" s="339"/>
      <c r="CB785" s="339"/>
      <c r="CC785" s="339"/>
      <c r="CD785" s="339"/>
      <c r="CE785" s="339"/>
      <c r="CF785" s="339"/>
      <c r="CG785" s="339"/>
      <c r="CH785" s="339"/>
      <c r="CI785" s="339"/>
      <c r="CJ785" s="339"/>
      <c r="CK785" s="339"/>
      <c r="CL785" s="339"/>
      <c r="CM785" s="339"/>
      <c r="CN785" s="339"/>
      <c r="CO785" s="339"/>
      <c r="CP785" s="339"/>
      <c r="CQ785" s="339"/>
      <c r="CR785" s="339"/>
      <c r="CS785" s="339"/>
      <c r="CT785" s="339"/>
      <c r="CU785" s="339"/>
      <c r="CV785" s="339"/>
      <c r="CW785" s="339"/>
      <c r="CX785" s="339"/>
      <c r="CY785" s="339"/>
      <c r="CZ785" s="339"/>
    </row>
    <row r="786" ht="25.15" customHeight="true" x14ac:dyDescent="0.2">
      <c r="C786" s="610"/>
      <c r="D786" s="610"/>
      <c r="E786" s="610"/>
      <c r="F786" s="610"/>
      <c r="G786" s="610"/>
      <c r="H786" s="610"/>
      <c r="I786" s="610"/>
      <c r="J786" s="610"/>
      <c r="K786" s="610"/>
      <c r="L786" s="610"/>
      <c r="M786" s="610"/>
      <c r="N786" s="610"/>
      <c r="O786" s="610"/>
      <c r="P786" s="610"/>
      <c r="Q786" s="610"/>
      <c r="BA786" s="339"/>
      <c r="BB786" s="421"/>
      <c r="BC786" s="339"/>
      <c r="BD786" s="339"/>
      <c r="BE786" s="339"/>
      <c r="BF786" s="339"/>
      <c r="BG786" s="339"/>
      <c r="BH786" s="339"/>
      <c r="BI786" s="339"/>
      <c r="BJ786" s="339"/>
      <c r="BK786" s="339"/>
      <c r="BL786" s="339"/>
      <c r="BM786" s="339"/>
      <c r="BN786" s="339"/>
      <c r="BO786" s="339"/>
      <c r="BP786" s="339"/>
      <c r="BQ786" s="339"/>
      <c r="BR786" s="339"/>
      <c r="BS786" s="339"/>
      <c r="BT786" s="339"/>
      <c r="BU786" s="339"/>
      <c r="BV786" s="339"/>
      <c r="BW786" s="339"/>
      <c r="BX786" s="339"/>
      <c r="BY786" s="339"/>
      <c r="BZ786" s="339"/>
      <c r="CA786" s="339"/>
      <c r="CB786" s="339"/>
      <c r="CC786" s="339"/>
      <c r="CD786" s="339"/>
      <c r="CE786" s="339"/>
      <c r="CF786" s="339"/>
      <c r="CG786" s="339"/>
      <c r="CH786" s="339"/>
      <c r="CI786" s="339"/>
      <c r="CJ786" s="339"/>
      <c r="CK786" s="339"/>
      <c r="CL786" s="339"/>
      <c r="CM786" s="339"/>
      <c r="CN786" s="339"/>
      <c r="CO786" s="339"/>
      <c r="CP786" s="339"/>
      <c r="CQ786" s="339"/>
      <c r="CR786" s="339"/>
      <c r="CS786" s="339"/>
      <c r="CT786" s="339"/>
      <c r="CU786" s="339"/>
      <c r="CV786" s="339"/>
      <c r="CW786" s="339"/>
      <c r="CX786" s="339"/>
      <c r="CY786" s="339"/>
      <c r="CZ786" s="339"/>
    </row>
    <row r="787" ht="25.15" customHeight="true" x14ac:dyDescent="0.2">
      <c r="C787" s="610"/>
      <c r="D787" s="610"/>
      <c r="E787" s="610"/>
      <c r="F787" s="610"/>
      <c r="G787" s="610"/>
      <c r="H787" s="610"/>
      <c r="I787" s="610"/>
      <c r="J787" s="610"/>
      <c r="K787" s="610"/>
      <c r="L787" s="610"/>
      <c r="M787" s="610"/>
      <c r="N787" s="610"/>
      <c r="O787" s="610"/>
      <c r="P787" s="610"/>
      <c r="Q787" s="610"/>
      <c r="BA787" s="339"/>
      <c r="BB787" s="421"/>
      <c r="BC787" s="339"/>
      <c r="BD787" s="339"/>
      <c r="BE787" s="339"/>
      <c r="BF787" s="339"/>
      <c r="BG787" s="339"/>
      <c r="BH787" s="339"/>
      <c r="BI787" s="339"/>
      <c r="BJ787" s="339"/>
      <c r="BK787" s="339"/>
      <c r="BL787" s="339"/>
      <c r="BM787" s="339"/>
      <c r="BN787" s="339"/>
      <c r="BO787" s="339"/>
      <c r="BP787" s="339"/>
      <c r="BQ787" s="339"/>
      <c r="BR787" s="339"/>
      <c r="BS787" s="339"/>
      <c r="BT787" s="339"/>
      <c r="BU787" s="339"/>
      <c r="BV787" s="339"/>
      <c r="BW787" s="339"/>
      <c r="BX787" s="339"/>
      <c r="BY787" s="339"/>
      <c r="BZ787" s="339"/>
      <c r="CA787" s="339"/>
      <c r="CB787" s="339"/>
      <c r="CC787" s="339"/>
      <c r="CD787" s="339"/>
      <c r="CE787" s="339"/>
      <c r="CF787" s="339"/>
      <c r="CG787" s="339"/>
      <c r="CH787" s="339"/>
      <c r="CI787" s="339"/>
      <c r="CJ787" s="339"/>
      <c r="CK787" s="339"/>
      <c r="CL787" s="339"/>
      <c r="CM787" s="339"/>
      <c r="CN787" s="339"/>
      <c r="CO787" s="339"/>
      <c r="CP787" s="339"/>
      <c r="CQ787" s="339"/>
      <c r="CR787" s="339"/>
      <c r="CS787" s="339"/>
      <c r="CT787" s="339"/>
      <c r="CU787" s="339"/>
      <c r="CV787" s="339"/>
      <c r="CW787" s="339"/>
      <c r="CX787" s="339"/>
      <c r="CY787" s="339"/>
      <c r="CZ787" s="339"/>
    </row>
    <row r="788" ht="25.15" customHeight="true" x14ac:dyDescent="0.2">
      <c r="C788" s="610"/>
      <c r="D788" s="610"/>
      <c r="E788" s="610"/>
      <c r="F788" s="610"/>
      <c r="G788" s="610"/>
      <c r="H788" s="610"/>
      <c r="I788" s="610"/>
      <c r="J788" s="610"/>
      <c r="K788" s="610"/>
      <c r="L788" s="610"/>
      <c r="M788" s="610"/>
      <c r="N788" s="610"/>
      <c r="O788" s="610"/>
      <c r="P788" s="610"/>
      <c r="Q788" s="610"/>
      <c r="BA788" s="339"/>
      <c r="BB788" s="421"/>
      <c r="BC788" s="339"/>
      <c r="BD788" s="339"/>
      <c r="BE788" s="339"/>
      <c r="BF788" s="339"/>
      <c r="BG788" s="339"/>
      <c r="BH788" s="339"/>
      <c r="BI788" s="339"/>
      <c r="BJ788" s="339"/>
      <c r="BK788" s="339"/>
      <c r="BL788" s="339"/>
      <c r="BM788" s="339"/>
      <c r="BN788" s="339"/>
      <c r="BO788" s="339"/>
      <c r="BP788" s="339"/>
      <c r="BQ788" s="339"/>
      <c r="BR788" s="339"/>
      <c r="BS788" s="339"/>
      <c r="BT788" s="339"/>
      <c r="BU788" s="339"/>
      <c r="BV788" s="339"/>
      <c r="BW788" s="339"/>
      <c r="BX788" s="339"/>
      <c r="BY788" s="339"/>
      <c r="BZ788" s="339"/>
      <c r="CA788" s="339"/>
      <c r="CB788" s="339"/>
      <c r="CC788" s="339"/>
      <c r="CD788" s="339"/>
      <c r="CE788" s="339"/>
      <c r="CF788" s="339"/>
      <c r="CG788" s="339"/>
      <c r="CH788" s="339"/>
      <c r="CI788" s="339"/>
      <c r="CJ788" s="339"/>
      <c r="CK788" s="339"/>
      <c r="CL788" s="339"/>
      <c r="CM788" s="339"/>
      <c r="CN788" s="339"/>
      <c r="CO788" s="339"/>
      <c r="CP788" s="339"/>
      <c r="CQ788" s="339"/>
      <c r="CR788" s="339"/>
      <c r="CS788" s="339"/>
      <c r="CT788" s="339"/>
      <c r="CU788" s="339"/>
      <c r="CV788" s="339"/>
      <c r="CW788" s="339"/>
      <c r="CX788" s="339"/>
      <c r="CY788" s="339"/>
      <c r="CZ788" s="339"/>
    </row>
    <row r="789" ht="25.15" customHeight="true" x14ac:dyDescent="0.2">
      <c r="C789" s="610"/>
      <c r="D789" s="610"/>
      <c r="E789" s="610"/>
      <c r="F789" s="610"/>
      <c r="G789" s="610"/>
      <c r="H789" s="610"/>
      <c r="I789" s="610"/>
      <c r="J789" s="610"/>
      <c r="K789" s="610"/>
      <c r="L789" s="610"/>
      <c r="M789" s="610"/>
      <c r="N789" s="610"/>
      <c r="O789" s="610"/>
      <c r="P789" s="610"/>
      <c r="Q789" s="610"/>
      <c r="BA789" s="339"/>
      <c r="BB789" s="421"/>
      <c r="BC789" s="339"/>
      <c r="BD789" s="339"/>
      <c r="BE789" s="339"/>
      <c r="BF789" s="339"/>
      <c r="BG789" s="339"/>
      <c r="BH789" s="339"/>
      <c r="BI789" s="339"/>
      <c r="BJ789" s="339"/>
      <c r="BK789" s="339"/>
      <c r="BL789" s="339"/>
      <c r="BM789" s="339"/>
      <c r="BN789" s="339"/>
      <c r="BO789" s="339"/>
      <c r="BP789" s="339"/>
      <c r="BQ789" s="339"/>
      <c r="BR789" s="339"/>
      <c r="BS789" s="339"/>
      <c r="BT789" s="339"/>
      <c r="BU789" s="339"/>
      <c r="BV789" s="339"/>
      <c r="BW789" s="339"/>
      <c r="BX789" s="339"/>
      <c r="BY789" s="339"/>
      <c r="BZ789" s="339"/>
      <c r="CA789" s="339"/>
      <c r="CB789" s="339"/>
      <c r="CC789" s="339"/>
      <c r="CD789" s="339"/>
      <c r="CE789" s="339"/>
      <c r="CF789" s="339"/>
      <c r="CG789" s="339"/>
      <c r="CH789" s="339"/>
      <c r="CI789" s="339"/>
      <c r="CJ789" s="339"/>
      <c r="CK789" s="339"/>
      <c r="CL789" s="339"/>
      <c r="CM789" s="339"/>
      <c r="CN789" s="339"/>
      <c r="CO789" s="339"/>
      <c r="CP789" s="339"/>
      <c r="CQ789" s="339"/>
      <c r="CR789" s="339"/>
      <c r="CS789" s="339"/>
      <c r="CT789" s="339"/>
      <c r="CU789" s="339"/>
      <c r="CV789" s="339"/>
      <c r="CW789" s="339"/>
      <c r="CX789" s="339"/>
      <c r="CY789" s="339"/>
      <c r="CZ789" s="339"/>
    </row>
    <row r="790" ht="25.15" customHeight="true" x14ac:dyDescent="0.2">
      <c r="C790" s="610"/>
      <c r="D790" s="610"/>
      <c r="E790" s="610"/>
      <c r="F790" s="610"/>
      <c r="G790" s="610"/>
      <c r="H790" s="610"/>
      <c r="I790" s="610"/>
      <c r="J790" s="610"/>
      <c r="K790" s="610"/>
      <c r="L790" s="610"/>
      <c r="M790" s="610"/>
      <c r="N790" s="610"/>
      <c r="O790" s="610"/>
      <c r="P790" s="610"/>
      <c r="Q790" s="610"/>
      <c r="BA790" s="339"/>
      <c r="BB790" s="421"/>
      <c r="BC790" s="339"/>
      <c r="BD790" s="339"/>
      <c r="BE790" s="339"/>
      <c r="BF790" s="339"/>
      <c r="BG790" s="339"/>
      <c r="BH790" s="339"/>
      <c r="BI790" s="339"/>
      <c r="BJ790" s="339"/>
      <c r="BK790" s="339"/>
      <c r="BL790" s="339"/>
      <c r="BM790" s="339"/>
      <c r="BN790" s="339"/>
      <c r="BO790" s="339"/>
      <c r="BP790" s="339"/>
      <c r="BQ790" s="339"/>
      <c r="BR790" s="339"/>
      <c r="BS790" s="339"/>
      <c r="BT790" s="339"/>
      <c r="BU790" s="339"/>
      <c r="BV790" s="339"/>
      <c r="BW790" s="339"/>
      <c r="BX790" s="339"/>
      <c r="BY790" s="339"/>
      <c r="BZ790" s="339"/>
      <c r="CA790" s="339"/>
      <c r="CB790" s="339"/>
      <c r="CC790" s="339"/>
      <c r="CD790" s="339"/>
      <c r="CE790" s="339"/>
      <c r="CF790" s="339"/>
      <c r="CG790" s="339"/>
      <c r="CH790" s="339"/>
      <c r="CI790" s="339"/>
      <c r="CJ790" s="339"/>
      <c r="CK790" s="339"/>
      <c r="CL790" s="339"/>
      <c r="CM790" s="339"/>
      <c r="CN790" s="339"/>
      <c r="CO790" s="339"/>
      <c r="CP790" s="339"/>
      <c r="CQ790" s="339"/>
      <c r="CR790" s="339"/>
      <c r="CS790" s="339"/>
      <c r="CT790" s="339"/>
      <c r="CU790" s="339"/>
      <c r="CV790" s="339"/>
      <c r="CW790" s="339"/>
      <c r="CX790" s="339"/>
      <c r="CY790" s="339"/>
      <c r="CZ790" s="339"/>
    </row>
    <row r="791" ht="25.15" customHeight="true" x14ac:dyDescent="0.2">
      <c r="C791" s="610"/>
      <c r="D791" s="610"/>
      <c r="E791" s="610"/>
      <c r="F791" s="610"/>
      <c r="G791" s="610"/>
      <c r="H791" s="610"/>
      <c r="I791" s="610"/>
      <c r="J791" s="610"/>
      <c r="K791" s="610"/>
      <c r="L791" s="610"/>
      <c r="M791" s="610"/>
      <c r="N791" s="610"/>
      <c r="O791" s="610"/>
      <c r="P791" s="610"/>
      <c r="Q791" s="610"/>
      <c r="BA791" s="339"/>
      <c r="BB791" s="421"/>
      <c r="BC791" s="339"/>
      <c r="BD791" s="339"/>
      <c r="BE791" s="339"/>
      <c r="BF791" s="339"/>
      <c r="BG791" s="339"/>
      <c r="BH791" s="339"/>
      <c r="BI791" s="339"/>
      <c r="BJ791" s="339"/>
      <c r="BK791" s="339"/>
      <c r="BL791" s="339"/>
      <c r="BM791" s="339"/>
      <c r="BN791" s="339"/>
      <c r="BO791" s="339"/>
      <c r="BP791" s="339"/>
      <c r="BQ791" s="339"/>
      <c r="BR791" s="339"/>
      <c r="BS791" s="339"/>
      <c r="BT791" s="339"/>
      <c r="BU791" s="339"/>
      <c r="BV791" s="339"/>
      <c r="BW791" s="339"/>
      <c r="BX791" s="339"/>
      <c r="BY791" s="339"/>
      <c r="BZ791" s="339"/>
      <c r="CA791" s="339"/>
      <c r="CB791" s="339"/>
      <c r="CC791" s="339"/>
      <c r="CD791" s="339"/>
      <c r="CE791" s="339"/>
      <c r="CF791" s="339"/>
      <c r="CG791" s="339"/>
      <c r="CH791" s="339"/>
      <c r="CI791" s="339"/>
      <c r="CJ791" s="339"/>
      <c r="CK791" s="339"/>
      <c r="CL791" s="339"/>
      <c r="CM791" s="339"/>
      <c r="CN791" s="339"/>
      <c r="CO791" s="339"/>
      <c r="CP791" s="339"/>
      <c r="CQ791" s="339"/>
      <c r="CR791" s="339"/>
      <c r="CS791" s="339"/>
      <c r="CT791" s="339"/>
      <c r="CU791" s="339"/>
      <c r="CV791" s="339"/>
      <c r="CW791" s="339"/>
      <c r="CX791" s="339"/>
      <c r="CY791" s="339"/>
      <c r="CZ791" s="339"/>
    </row>
    <row r="792" ht="25.15" customHeight="true" x14ac:dyDescent="0.2">
      <c r="C792" s="610"/>
      <c r="D792" s="610"/>
      <c r="E792" s="610"/>
      <c r="F792" s="610"/>
      <c r="G792" s="610"/>
      <c r="H792" s="610"/>
      <c r="I792" s="610"/>
      <c r="J792" s="610"/>
      <c r="K792" s="610"/>
      <c r="L792" s="610"/>
      <c r="M792" s="610"/>
      <c r="N792" s="610"/>
      <c r="O792" s="610"/>
      <c r="P792" s="610"/>
      <c r="Q792" s="610"/>
      <c r="BA792" s="339"/>
      <c r="BB792" s="421"/>
      <c r="BC792" s="339"/>
      <c r="BD792" s="339"/>
      <c r="BE792" s="339"/>
      <c r="BF792" s="339"/>
      <c r="BG792" s="339"/>
      <c r="BH792" s="339"/>
      <c r="BI792" s="339"/>
      <c r="BJ792" s="339"/>
      <c r="BK792" s="339"/>
      <c r="BL792" s="339"/>
      <c r="BM792" s="339"/>
      <c r="BN792" s="339"/>
      <c r="BO792" s="339"/>
      <c r="BP792" s="339"/>
      <c r="BQ792" s="339"/>
      <c r="BR792" s="339"/>
      <c r="BS792" s="339"/>
      <c r="BT792" s="339"/>
      <c r="BU792" s="339"/>
      <c r="BV792" s="339"/>
      <c r="BW792" s="339"/>
      <c r="BX792" s="339"/>
      <c r="BY792" s="339"/>
      <c r="BZ792" s="339"/>
      <c r="CA792" s="339"/>
      <c r="CB792" s="339"/>
      <c r="CC792" s="339"/>
      <c r="CD792" s="339"/>
      <c r="CE792" s="339"/>
      <c r="CF792" s="339"/>
      <c r="CG792" s="339"/>
      <c r="CH792" s="339"/>
      <c r="CI792" s="339"/>
      <c r="CJ792" s="339"/>
      <c r="CK792" s="339"/>
      <c r="CL792" s="339"/>
      <c r="CM792" s="339"/>
      <c r="CN792" s="339"/>
      <c r="CO792" s="339"/>
      <c r="CP792" s="339"/>
      <c r="CQ792" s="339"/>
      <c r="CR792" s="339"/>
      <c r="CS792" s="339"/>
      <c r="CT792" s="339"/>
      <c r="CU792" s="339"/>
      <c r="CV792" s="339"/>
      <c r="CW792" s="339"/>
      <c r="CX792" s="339"/>
      <c r="CY792" s="339"/>
      <c r="CZ792" s="339"/>
    </row>
    <row r="793" ht="25.15" customHeight="true" x14ac:dyDescent="0.2">
      <c r="C793" s="610"/>
      <c r="D793" s="610"/>
      <c r="E793" s="610"/>
      <c r="F793" s="610"/>
      <c r="G793" s="610"/>
      <c r="H793" s="610"/>
      <c r="I793" s="610"/>
      <c r="J793" s="610"/>
      <c r="K793" s="610"/>
      <c r="L793" s="610"/>
      <c r="M793" s="610"/>
      <c r="N793" s="610"/>
      <c r="O793" s="610"/>
      <c r="P793" s="610"/>
      <c r="Q793" s="610"/>
      <c r="BA793" s="339"/>
      <c r="BB793" s="421"/>
      <c r="BC793" s="339"/>
      <c r="BD793" s="339"/>
      <c r="BE793" s="339"/>
      <c r="BF793" s="339"/>
      <c r="BG793" s="339"/>
      <c r="BH793" s="339"/>
      <c r="BI793" s="339"/>
      <c r="BJ793" s="339"/>
      <c r="BK793" s="339"/>
      <c r="BL793" s="339"/>
      <c r="BM793" s="339"/>
      <c r="BN793" s="339"/>
      <c r="BO793" s="339"/>
      <c r="BP793" s="339"/>
      <c r="BQ793" s="339"/>
      <c r="BR793" s="339"/>
      <c r="BS793" s="339"/>
      <c r="BT793" s="339"/>
      <c r="BU793" s="339"/>
      <c r="BV793" s="339"/>
      <c r="BW793" s="339"/>
      <c r="BX793" s="339"/>
      <c r="BY793" s="339"/>
      <c r="BZ793" s="339"/>
      <c r="CA793" s="339"/>
      <c r="CB793" s="339"/>
      <c r="CC793" s="339"/>
      <c r="CD793" s="339"/>
      <c r="CE793" s="339"/>
      <c r="CF793" s="339"/>
      <c r="CG793" s="339"/>
      <c r="CH793" s="339"/>
      <c r="CI793" s="339"/>
      <c r="CJ793" s="339"/>
      <c r="CK793" s="339"/>
      <c r="CL793" s="339"/>
      <c r="CM793" s="339"/>
      <c r="CN793" s="339"/>
      <c r="CO793" s="339"/>
      <c r="CP793" s="339"/>
      <c r="CQ793" s="339"/>
      <c r="CR793" s="339"/>
      <c r="CS793" s="339"/>
      <c r="CT793" s="339"/>
      <c r="CU793" s="339"/>
      <c r="CV793" s="339"/>
      <c r="CW793" s="339"/>
      <c r="CX793" s="339"/>
      <c r="CY793" s="339"/>
      <c r="CZ793" s="339"/>
    </row>
    <row r="794" ht="25.15" customHeight="true" x14ac:dyDescent="0.2">
      <c r="C794" s="610"/>
      <c r="D794" s="610"/>
      <c r="E794" s="610"/>
      <c r="F794" s="610"/>
      <c r="G794" s="610"/>
      <c r="H794" s="610"/>
      <c r="I794" s="610"/>
      <c r="J794" s="610"/>
      <c r="K794" s="610"/>
      <c r="L794" s="610"/>
      <c r="M794" s="610"/>
      <c r="N794" s="610"/>
      <c r="O794" s="610"/>
      <c r="P794" s="610"/>
      <c r="Q794" s="610"/>
      <c r="BA794" s="339"/>
      <c r="BB794" s="421"/>
      <c r="BC794" s="339"/>
      <c r="BD794" s="339"/>
      <c r="BE794" s="339"/>
      <c r="BF794" s="339"/>
      <c r="BG794" s="339"/>
      <c r="BH794" s="339"/>
      <c r="BI794" s="339"/>
      <c r="BJ794" s="339"/>
      <c r="BK794" s="339"/>
      <c r="BL794" s="339"/>
      <c r="BM794" s="339"/>
      <c r="BN794" s="339"/>
      <c r="BO794" s="339"/>
      <c r="BP794" s="339"/>
      <c r="BQ794" s="339"/>
      <c r="BR794" s="339"/>
      <c r="BS794" s="339"/>
      <c r="BT794" s="339"/>
      <c r="BU794" s="339"/>
      <c r="BV794" s="339"/>
      <c r="BW794" s="339"/>
      <c r="BX794" s="339"/>
      <c r="BY794" s="339"/>
      <c r="BZ794" s="339"/>
      <c r="CA794" s="339"/>
      <c r="CB794" s="339"/>
      <c r="CC794" s="339"/>
      <c r="CD794" s="339"/>
      <c r="CE794" s="339"/>
      <c r="CF794" s="339"/>
      <c r="CG794" s="339"/>
      <c r="CH794" s="339"/>
      <c r="CI794" s="339"/>
      <c r="CJ794" s="339"/>
      <c r="CK794" s="339"/>
      <c r="CL794" s="339"/>
      <c r="CM794" s="339"/>
      <c r="CN794" s="339"/>
      <c r="CO794" s="339"/>
      <c r="CP794" s="339"/>
      <c r="CQ794" s="339"/>
      <c r="CR794" s="339"/>
      <c r="CS794" s="339"/>
      <c r="CT794" s="339"/>
      <c r="CU794" s="339"/>
      <c r="CV794" s="339"/>
      <c r="CW794" s="339"/>
      <c r="CX794" s="339"/>
      <c r="CY794" s="339"/>
      <c r="CZ794" s="339"/>
    </row>
    <row r="795" ht="25.15" customHeight="true" x14ac:dyDescent="0.2">
      <c r="C795" s="610"/>
      <c r="D795" s="610"/>
      <c r="E795" s="610"/>
      <c r="F795" s="610"/>
      <c r="G795" s="610"/>
      <c r="H795" s="610"/>
      <c r="I795" s="610"/>
      <c r="J795" s="610"/>
      <c r="K795" s="610"/>
      <c r="L795" s="610"/>
      <c r="M795" s="610"/>
      <c r="N795" s="610"/>
      <c r="O795" s="610"/>
      <c r="P795" s="610"/>
      <c r="Q795" s="610"/>
      <c r="BA795" s="339"/>
      <c r="BB795" s="421"/>
      <c r="BC795" s="339"/>
      <c r="BD795" s="339"/>
      <c r="BE795" s="339"/>
      <c r="BF795" s="339"/>
      <c r="BG795" s="339"/>
      <c r="BH795" s="339"/>
      <c r="BI795" s="339"/>
      <c r="BJ795" s="339"/>
      <c r="BK795" s="339"/>
      <c r="BL795" s="339"/>
      <c r="BM795" s="339"/>
      <c r="BN795" s="339"/>
      <c r="BO795" s="339"/>
      <c r="BP795" s="339"/>
      <c r="BQ795" s="339"/>
      <c r="BR795" s="339"/>
      <c r="BS795" s="339"/>
      <c r="BT795" s="339"/>
      <c r="BU795" s="339"/>
      <c r="BV795" s="339"/>
      <c r="BW795" s="339"/>
      <c r="BX795" s="339"/>
      <c r="BY795" s="339"/>
      <c r="BZ795" s="339"/>
      <c r="CA795" s="339"/>
      <c r="CB795" s="339"/>
      <c r="CC795" s="339"/>
      <c r="CD795" s="339"/>
      <c r="CE795" s="339"/>
      <c r="CF795" s="339"/>
      <c r="CG795" s="339"/>
      <c r="CH795" s="339"/>
      <c r="CI795" s="339"/>
      <c r="CJ795" s="339"/>
      <c r="CK795" s="339"/>
      <c r="CL795" s="339"/>
      <c r="CM795" s="339"/>
      <c r="CN795" s="339"/>
      <c r="CO795" s="339"/>
      <c r="CP795" s="339"/>
      <c r="CQ795" s="339"/>
      <c r="CR795" s="339"/>
      <c r="CS795" s="339"/>
      <c r="CT795" s="339"/>
      <c r="CU795" s="339"/>
      <c r="CV795" s="339"/>
      <c r="CW795" s="339"/>
      <c r="CX795" s="339"/>
      <c r="CY795" s="339"/>
      <c r="CZ795" s="339"/>
    </row>
    <row r="796" ht="25.15" customHeight="true" x14ac:dyDescent="0.2">
      <c r="C796" s="610"/>
      <c r="D796" s="610"/>
      <c r="E796" s="610"/>
      <c r="F796" s="610"/>
      <c r="G796" s="610"/>
      <c r="H796" s="610"/>
      <c r="I796" s="610"/>
      <c r="J796" s="610"/>
      <c r="K796" s="610"/>
      <c r="L796" s="610"/>
      <c r="M796" s="610"/>
      <c r="N796" s="610"/>
      <c r="O796" s="610"/>
      <c r="P796" s="610"/>
      <c r="Q796" s="610"/>
      <c r="BA796" s="339"/>
      <c r="BB796" s="421"/>
      <c r="BC796" s="339"/>
      <c r="BD796" s="339"/>
      <c r="BE796" s="339"/>
      <c r="BF796" s="339"/>
      <c r="BG796" s="339"/>
      <c r="BH796" s="339"/>
      <c r="BI796" s="339"/>
      <c r="BJ796" s="339"/>
      <c r="BK796" s="339"/>
      <c r="BL796" s="339"/>
      <c r="BM796" s="339"/>
      <c r="BN796" s="339"/>
      <c r="BO796" s="339"/>
      <c r="BP796" s="339"/>
      <c r="BQ796" s="339"/>
      <c r="BR796" s="339"/>
      <c r="BS796" s="339"/>
      <c r="BT796" s="339"/>
      <c r="BU796" s="339"/>
      <c r="BV796" s="339"/>
      <c r="BW796" s="339"/>
      <c r="BX796" s="339"/>
      <c r="BY796" s="339"/>
      <c r="BZ796" s="339"/>
      <c r="CA796" s="339"/>
      <c r="CB796" s="339"/>
      <c r="CC796" s="339"/>
      <c r="CD796" s="339"/>
      <c r="CE796" s="339"/>
      <c r="CF796" s="339"/>
      <c r="CG796" s="339"/>
      <c r="CH796" s="339"/>
      <c r="CI796" s="339"/>
      <c r="CJ796" s="339"/>
      <c r="CK796" s="339"/>
      <c r="CL796" s="339"/>
      <c r="CM796" s="339"/>
      <c r="CN796" s="339"/>
      <c r="CO796" s="339"/>
      <c r="CP796" s="339"/>
      <c r="CQ796" s="339"/>
      <c r="CR796" s="339"/>
      <c r="CS796" s="339"/>
      <c r="CT796" s="339"/>
      <c r="CU796" s="339"/>
      <c r="CV796" s="339"/>
      <c r="CW796" s="339"/>
      <c r="CX796" s="339"/>
      <c r="CY796" s="339"/>
      <c r="CZ796" s="339"/>
    </row>
    <row r="797" ht="25.15" customHeight="true" x14ac:dyDescent="0.2">
      <c r="C797" s="610"/>
      <c r="D797" s="610"/>
      <c r="E797" s="610"/>
      <c r="F797" s="610"/>
      <c r="G797" s="610"/>
      <c r="H797" s="610"/>
      <c r="I797" s="610"/>
      <c r="J797" s="610"/>
      <c r="K797" s="610"/>
      <c r="L797" s="610"/>
      <c r="M797" s="610"/>
      <c r="N797" s="610"/>
      <c r="O797" s="610"/>
      <c r="P797" s="610"/>
      <c r="Q797" s="610"/>
      <c r="BA797" s="339"/>
      <c r="BB797" s="421"/>
      <c r="BC797" s="339"/>
      <c r="BD797" s="339"/>
      <c r="BE797" s="339"/>
      <c r="BF797" s="339"/>
      <c r="BG797" s="339"/>
      <c r="BH797" s="339"/>
      <c r="BI797" s="339"/>
      <c r="BJ797" s="339"/>
      <c r="BK797" s="339"/>
      <c r="BL797" s="339"/>
      <c r="BM797" s="339"/>
      <c r="BN797" s="339"/>
      <c r="BO797" s="339"/>
      <c r="BP797" s="339"/>
      <c r="BQ797" s="339"/>
      <c r="BR797" s="339"/>
      <c r="BS797" s="339"/>
      <c r="BT797" s="339"/>
      <c r="BU797" s="339"/>
      <c r="BV797" s="339"/>
      <c r="BW797" s="339"/>
      <c r="BX797" s="339"/>
      <c r="BY797" s="339"/>
      <c r="BZ797" s="339"/>
      <c r="CA797" s="339"/>
      <c r="CB797" s="339"/>
      <c r="CC797" s="339"/>
      <c r="CD797" s="339"/>
      <c r="CE797" s="339"/>
      <c r="CF797" s="339"/>
      <c r="CG797" s="339"/>
      <c r="CH797" s="339"/>
      <c r="CI797" s="339"/>
      <c r="CJ797" s="339"/>
      <c r="CK797" s="339"/>
      <c r="CL797" s="339"/>
      <c r="CM797" s="339"/>
      <c r="CN797" s="339"/>
      <c r="CO797" s="339"/>
      <c r="CP797" s="339"/>
      <c r="CQ797" s="339"/>
      <c r="CR797" s="339"/>
      <c r="CS797" s="339"/>
      <c r="CT797" s="339"/>
      <c r="CU797" s="339"/>
      <c r="CV797" s="339"/>
      <c r="CW797" s="339"/>
      <c r="CX797" s="339"/>
      <c r="CY797" s="339"/>
      <c r="CZ797" s="339"/>
    </row>
    <row r="798" ht="25.15" customHeight="true" x14ac:dyDescent="0.2">
      <c r="C798" s="610"/>
      <c r="D798" s="610"/>
      <c r="E798" s="610"/>
      <c r="F798" s="610"/>
      <c r="G798" s="610"/>
      <c r="H798" s="610"/>
      <c r="I798" s="610"/>
      <c r="J798" s="610"/>
      <c r="K798" s="610"/>
      <c r="L798" s="610"/>
      <c r="M798" s="610"/>
      <c r="N798" s="610"/>
      <c r="O798" s="610"/>
      <c r="P798" s="610"/>
      <c r="Q798" s="610"/>
      <c r="BA798" s="339"/>
      <c r="BB798" s="421"/>
      <c r="BC798" s="339"/>
      <c r="BD798" s="339"/>
      <c r="BE798" s="339"/>
      <c r="BF798" s="339"/>
      <c r="BG798" s="339"/>
      <c r="BH798" s="339"/>
      <c r="BI798" s="339"/>
      <c r="BJ798" s="339"/>
      <c r="BK798" s="339"/>
      <c r="BL798" s="339"/>
      <c r="BM798" s="339"/>
      <c r="BN798" s="339"/>
      <c r="BO798" s="339"/>
      <c r="BP798" s="339"/>
      <c r="BQ798" s="339"/>
      <c r="BR798" s="339"/>
      <c r="BS798" s="339"/>
      <c r="BT798" s="339"/>
      <c r="BU798" s="339"/>
      <c r="BV798" s="339"/>
      <c r="BW798" s="339"/>
      <c r="BX798" s="339"/>
      <c r="BY798" s="339"/>
      <c r="BZ798" s="339"/>
      <c r="CA798" s="339"/>
      <c r="CB798" s="339"/>
      <c r="CC798" s="339"/>
      <c r="CD798" s="339"/>
      <c r="CE798" s="339"/>
      <c r="CF798" s="339"/>
      <c r="CG798" s="339"/>
      <c r="CH798" s="339"/>
      <c r="CI798" s="339"/>
      <c r="CJ798" s="339"/>
      <c r="CK798" s="339"/>
      <c r="CL798" s="339"/>
      <c r="CM798" s="339"/>
      <c r="CN798" s="339"/>
      <c r="CO798" s="339"/>
      <c r="CP798" s="339"/>
      <c r="CQ798" s="339"/>
      <c r="CR798" s="339"/>
      <c r="CS798" s="339"/>
      <c r="CT798" s="339"/>
      <c r="CU798" s="339"/>
      <c r="CV798" s="339"/>
      <c r="CW798" s="339"/>
      <c r="CX798" s="339"/>
      <c r="CY798" s="339"/>
      <c r="CZ798" s="339"/>
    </row>
    <row r="799" ht="25.15" customHeight="true" x14ac:dyDescent="0.2">
      <c r="C799" s="610"/>
      <c r="D799" s="610"/>
      <c r="E799" s="610"/>
      <c r="F799" s="610"/>
      <c r="G799" s="610"/>
      <c r="H799" s="610"/>
      <c r="I799" s="610"/>
      <c r="J799" s="610"/>
      <c r="K799" s="610"/>
      <c r="L799" s="610"/>
      <c r="M799" s="610"/>
      <c r="N799" s="610"/>
      <c r="O799" s="610"/>
      <c r="P799" s="610"/>
      <c r="Q799" s="610"/>
      <c r="BA799" s="339"/>
      <c r="BB799" s="421"/>
      <c r="BC799" s="339"/>
      <c r="BD799" s="339"/>
      <c r="BE799" s="339"/>
      <c r="BF799" s="339"/>
      <c r="BG799" s="339"/>
      <c r="BH799" s="339"/>
      <c r="BI799" s="339"/>
      <c r="BJ799" s="339"/>
      <c r="BK799" s="339"/>
      <c r="BL799" s="339"/>
      <c r="BM799" s="339"/>
      <c r="BN799" s="339"/>
      <c r="BO799" s="339"/>
      <c r="BP799" s="339"/>
      <c r="BQ799" s="339"/>
      <c r="BR799" s="339"/>
      <c r="BS799" s="339"/>
      <c r="BT799" s="339"/>
      <c r="BU799" s="339"/>
      <c r="BV799" s="339"/>
      <c r="BW799" s="339"/>
      <c r="BX799" s="339"/>
      <c r="BY799" s="339"/>
      <c r="BZ799" s="339"/>
      <c r="CA799" s="339"/>
      <c r="CB799" s="339"/>
      <c r="CC799" s="339"/>
      <c r="CD799" s="339"/>
      <c r="CE799" s="339"/>
      <c r="CF799" s="339"/>
      <c r="CG799" s="339"/>
      <c r="CH799" s="339"/>
      <c r="CI799" s="339"/>
      <c r="CJ799" s="339"/>
      <c r="CK799" s="339"/>
      <c r="CL799" s="339"/>
      <c r="CM799" s="339"/>
      <c r="CN799" s="339"/>
      <c r="CO799" s="339"/>
      <c r="CP799" s="339"/>
      <c r="CQ799" s="339"/>
      <c r="CR799" s="339"/>
      <c r="CS799" s="339"/>
      <c r="CT799" s="339"/>
      <c r="CU799" s="339"/>
      <c r="CV799" s="339"/>
      <c r="CW799" s="339"/>
      <c r="CX799" s="339"/>
      <c r="CY799" s="339"/>
      <c r="CZ799" s="339"/>
    </row>
    <row r="800" ht="25.15" customHeight="true" x14ac:dyDescent="0.2">
      <c r="C800" s="610"/>
      <c r="D800" s="610"/>
      <c r="E800" s="610"/>
      <c r="F800" s="610"/>
      <c r="G800" s="610"/>
      <c r="H800" s="610"/>
      <c r="I800" s="610"/>
      <c r="J800" s="610"/>
      <c r="K800" s="610"/>
      <c r="L800" s="610"/>
      <c r="M800" s="610"/>
      <c r="N800" s="610"/>
      <c r="O800" s="610"/>
      <c r="P800" s="610"/>
      <c r="Q800" s="610"/>
      <c r="BA800" s="339"/>
      <c r="BB800" s="421"/>
      <c r="BC800" s="339"/>
      <c r="BD800" s="339"/>
      <c r="BE800" s="339"/>
      <c r="BF800" s="339"/>
      <c r="BG800" s="339"/>
      <c r="BH800" s="339"/>
      <c r="BI800" s="339"/>
      <c r="BJ800" s="339"/>
      <c r="BK800" s="339"/>
      <c r="BL800" s="339"/>
      <c r="BM800" s="339"/>
      <c r="BN800" s="339"/>
      <c r="BO800" s="339"/>
      <c r="BP800" s="339"/>
      <c r="BQ800" s="339"/>
      <c r="BR800" s="339"/>
      <c r="BS800" s="339"/>
      <c r="BT800" s="339"/>
      <c r="BU800" s="339"/>
      <c r="BV800" s="339"/>
      <c r="BW800" s="339"/>
      <c r="BX800" s="339"/>
      <c r="BY800" s="339"/>
      <c r="BZ800" s="339"/>
      <c r="CA800" s="339"/>
      <c r="CB800" s="339"/>
      <c r="CC800" s="339"/>
      <c r="CD800" s="339"/>
      <c r="CE800" s="339"/>
      <c r="CF800" s="339"/>
      <c r="CG800" s="339"/>
      <c r="CH800" s="339"/>
      <c r="CI800" s="339"/>
      <c r="CJ800" s="339"/>
      <c r="CK800" s="339"/>
      <c r="CL800" s="339"/>
      <c r="CM800" s="339"/>
      <c r="CN800" s="339"/>
      <c r="CO800" s="339"/>
      <c r="CP800" s="339"/>
      <c r="CQ800" s="339"/>
      <c r="CR800" s="339"/>
      <c r="CS800" s="339"/>
      <c r="CT800" s="339"/>
      <c r="CU800" s="339"/>
      <c r="CV800" s="339"/>
      <c r="CW800" s="339"/>
      <c r="CX800" s="339"/>
      <c r="CY800" s="339"/>
      <c r="CZ800" s="339"/>
    </row>
    <row r="801" ht="25.15" customHeight="true" x14ac:dyDescent="0.2">
      <c r="C801" s="610"/>
      <c r="D801" s="610"/>
      <c r="E801" s="610"/>
      <c r="F801" s="610"/>
      <c r="G801" s="610"/>
      <c r="H801" s="610"/>
      <c r="I801" s="610"/>
      <c r="J801" s="610"/>
      <c r="K801" s="610"/>
      <c r="L801" s="610"/>
      <c r="M801" s="610"/>
      <c r="N801" s="610"/>
      <c r="O801" s="610"/>
      <c r="P801" s="610"/>
      <c r="Q801" s="610"/>
    </row>
    <row r="802" ht="25.15" customHeight="true" x14ac:dyDescent="0.2">
      <c r="C802" s="610"/>
      <c r="D802" s="610"/>
      <c r="E802" s="610"/>
      <c r="F802" s="610"/>
      <c r="G802" s="610"/>
      <c r="H802" s="610"/>
      <c r="I802" s="610"/>
      <c r="J802" s="610"/>
      <c r="K802" s="610"/>
      <c r="L802" s="610"/>
      <c r="M802" s="610"/>
      <c r="N802" s="610"/>
      <c r="O802" s="610"/>
      <c r="P802" s="610"/>
      <c r="Q802" s="610"/>
    </row>
    <row r="803" ht="25.15" customHeight="true" x14ac:dyDescent="0.2">
      <c r="C803" s="610"/>
      <c r="D803" s="610"/>
      <c r="E803" s="610"/>
      <c r="F803" s="610"/>
      <c r="G803" s="610"/>
      <c r="H803" s="610"/>
      <c r="I803" s="610"/>
      <c r="J803" s="610"/>
      <c r="K803" s="610"/>
      <c r="L803" s="610"/>
      <c r="M803" s="610"/>
      <c r="N803" s="610"/>
      <c r="O803" s="610"/>
      <c r="P803" s="610"/>
      <c r="Q803" s="610"/>
    </row>
    <row r="804" ht="25.15" customHeight="true" x14ac:dyDescent="0.2">
      <c r="C804" s="610"/>
      <c r="D804" s="610"/>
      <c r="E804" s="610"/>
      <c r="F804" s="610"/>
      <c r="G804" s="610"/>
      <c r="H804" s="610"/>
      <c r="I804" s="610"/>
      <c r="J804" s="610"/>
      <c r="K804" s="610"/>
      <c r="L804" s="610"/>
      <c r="M804" s="610"/>
      <c r="N804" s="610"/>
      <c r="O804" s="610"/>
      <c r="P804" s="610"/>
      <c r="Q804" s="610"/>
    </row>
    <row r="805" ht="25.15" customHeight="true" x14ac:dyDescent="0.2">
      <c r="C805" s="610"/>
      <c r="D805" s="610"/>
      <c r="E805" s="610"/>
      <c r="F805" s="610"/>
      <c r="G805" s="610"/>
      <c r="H805" s="610"/>
      <c r="I805" s="610"/>
      <c r="J805" s="610"/>
      <c r="K805" s="610"/>
      <c r="L805" s="610"/>
      <c r="M805" s="610"/>
      <c r="N805" s="610"/>
      <c r="O805" s="610"/>
      <c r="P805" s="610"/>
      <c r="Q805" s="610"/>
    </row>
    <row r="806" ht="25.15" customHeight="true" x14ac:dyDescent="0.2">
      <c r="C806" s="610"/>
      <c r="D806" s="610"/>
      <c r="E806" s="610"/>
      <c r="F806" s="610"/>
      <c r="G806" s="610"/>
      <c r="H806" s="610"/>
      <c r="I806" s="610"/>
      <c r="J806" s="610"/>
      <c r="K806" s="610"/>
      <c r="L806" s="610"/>
      <c r="M806" s="610"/>
      <c r="N806" s="610"/>
      <c r="O806" s="610"/>
      <c r="P806" s="610"/>
      <c r="Q806" s="610"/>
    </row>
    <row r="807" ht="25.15" customHeight="true" x14ac:dyDescent="0.2">
      <c r="C807" s="610"/>
      <c r="D807" s="610"/>
      <c r="E807" s="610"/>
      <c r="F807" s="610"/>
      <c r="G807" s="610"/>
      <c r="H807" s="610"/>
      <c r="I807" s="610"/>
      <c r="J807" s="610"/>
      <c r="K807" s="610"/>
      <c r="L807" s="610"/>
      <c r="M807" s="610"/>
      <c r="N807" s="610"/>
      <c r="O807" s="610"/>
      <c r="P807" s="610"/>
      <c r="Q807" s="610"/>
    </row>
    <row r="808" ht="25.15" customHeight="true" x14ac:dyDescent="0.2">
      <c r="C808" s="610"/>
      <c r="D808" s="610"/>
      <c r="E808" s="610"/>
      <c r="F808" s="610"/>
      <c r="G808" s="610"/>
      <c r="H808" s="610"/>
      <c r="I808" s="610"/>
      <c r="J808" s="610"/>
      <c r="K808" s="610"/>
      <c r="L808" s="610"/>
      <c r="M808" s="610"/>
      <c r="N808" s="610"/>
      <c r="O808" s="610"/>
      <c r="P808" s="610"/>
      <c r="Q808" s="610"/>
    </row>
    <row r="809" ht="25.15" customHeight="true" x14ac:dyDescent="0.2">
      <c r="C809" s="610"/>
      <c r="D809" s="610"/>
      <c r="E809" s="610"/>
      <c r="F809" s="610"/>
      <c r="G809" s="610"/>
      <c r="H809" s="610"/>
      <c r="I809" s="610"/>
      <c r="J809" s="610"/>
      <c r="K809" s="610"/>
      <c r="L809" s="610"/>
      <c r="M809" s="610"/>
      <c r="N809" s="610"/>
      <c r="O809" s="610"/>
      <c r="P809" s="610"/>
      <c r="Q809" s="610"/>
    </row>
    <row r="810" ht="25.15" customHeight="true" x14ac:dyDescent="0.2">
      <c r="C810" s="610"/>
      <c r="D810" s="610"/>
      <c r="E810" s="610"/>
      <c r="F810" s="610"/>
      <c r="G810" s="610"/>
      <c r="H810" s="610"/>
      <c r="I810" s="610"/>
      <c r="J810" s="610"/>
      <c r="K810" s="610"/>
      <c r="L810" s="610"/>
      <c r="M810" s="610"/>
      <c r="N810" s="610"/>
      <c r="O810" s="610"/>
      <c r="P810" s="610"/>
      <c r="Q810" s="610"/>
    </row>
    <row r="811" ht="25.15" customHeight="true" x14ac:dyDescent="0.2">
      <c r="C811" s="610"/>
      <c r="D811" s="610"/>
      <c r="E811" s="610"/>
      <c r="F811" s="610"/>
      <c r="G811" s="610"/>
      <c r="H811" s="610"/>
      <c r="I811" s="610"/>
      <c r="J811" s="610"/>
      <c r="K811" s="610"/>
      <c r="L811" s="610"/>
      <c r="M811" s="610"/>
      <c r="N811" s="610"/>
      <c r="O811" s="610"/>
      <c r="P811" s="610"/>
      <c r="Q811" s="610"/>
    </row>
    <row r="812" ht="25.15" customHeight="true" x14ac:dyDescent="0.2">
      <c r="C812" s="610"/>
      <c r="D812" s="610"/>
      <c r="E812" s="610"/>
      <c r="F812" s="610"/>
      <c r="G812" s="610"/>
      <c r="H812" s="610"/>
      <c r="I812" s="610"/>
      <c r="J812" s="610"/>
      <c r="K812" s="610"/>
      <c r="L812" s="610"/>
      <c r="M812" s="610"/>
      <c r="N812" s="610"/>
      <c r="O812" s="610"/>
      <c r="P812" s="610"/>
      <c r="Q812" s="610"/>
    </row>
    <row r="813" ht="25.15" customHeight="true" x14ac:dyDescent="0.2">
      <c r="C813" s="610"/>
      <c r="D813" s="610"/>
      <c r="E813" s="610"/>
      <c r="F813" s="610"/>
      <c r="G813" s="610"/>
      <c r="H813" s="610"/>
      <c r="I813" s="610"/>
      <c r="J813" s="610"/>
      <c r="K813" s="610"/>
      <c r="L813" s="610"/>
      <c r="M813" s="610"/>
      <c r="N813" s="610"/>
      <c r="O813" s="610"/>
      <c r="P813" s="610"/>
      <c r="Q813" s="610"/>
    </row>
    <row r="814" ht="25.15" customHeight="true" x14ac:dyDescent="0.2">
      <c r="C814" s="610"/>
      <c r="D814" s="610"/>
      <c r="E814" s="610"/>
      <c r="F814" s="610"/>
      <c r="G814" s="610"/>
      <c r="H814" s="610"/>
      <c r="I814" s="610"/>
      <c r="J814" s="610"/>
      <c r="K814" s="610"/>
      <c r="L814" s="610"/>
      <c r="M814" s="610"/>
      <c r="N814" s="610"/>
      <c r="O814" s="610"/>
      <c r="P814" s="610"/>
      <c r="Q814" s="610"/>
    </row>
    <row r="815" ht="25.15" customHeight="true" x14ac:dyDescent="0.2">
      <c r="C815" s="610"/>
      <c r="D815" s="610"/>
      <c r="E815" s="610"/>
      <c r="F815" s="610"/>
      <c r="G815" s="610"/>
      <c r="H815" s="610"/>
      <c r="I815" s="610"/>
      <c r="J815" s="610"/>
      <c r="K815" s="610"/>
      <c r="L815" s="610"/>
      <c r="M815" s="610"/>
      <c r="N815" s="610"/>
      <c r="O815" s="610"/>
      <c r="P815" s="610"/>
      <c r="Q815" s="610"/>
    </row>
    <row r="816" ht="25.15" customHeight="true" x14ac:dyDescent="0.2">
      <c r="C816" s="610"/>
      <c r="D816" s="610"/>
      <c r="E816" s="610"/>
      <c r="F816" s="610"/>
      <c r="G816" s="610"/>
      <c r="H816" s="610"/>
      <c r="I816" s="610"/>
      <c r="J816" s="610"/>
      <c r="K816" s="610"/>
      <c r="L816" s="610"/>
      <c r="M816" s="610"/>
      <c r="N816" s="610"/>
      <c r="O816" s="610"/>
      <c r="P816" s="610"/>
      <c r="Q816" s="610"/>
    </row>
    <row r="817" ht="25.15" customHeight="true" x14ac:dyDescent="0.2">
      <c r="C817" s="610"/>
      <c r="D817" s="610"/>
      <c r="E817" s="610"/>
      <c r="F817" s="610"/>
      <c r="G817" s="610"/>
      <c r="H817" s="610"/>
      <c r="I817" s="610"/>
      <c r="J817" s="610"/>
      <c r="K817" s="610"/>
      <c r="L817" s="610"/>
      <c r="M817" s="610"/>
      <c r="N817" s="610"/>
      <c r="O817" s="610"/>
      <c r="P817" s="610"/>
      <c r="Q817" s="610"/>
    </row>
    <row r="818" ht="25.15" customHeight="true" x14ac:dyDescent="0.2">
      <c r="C818" s="610"/>
      <c r="D818" s="610"/>
      <c r="E818" s="610"/>
      <c r="F818" s="610"/>
      <c r="G818" s="610"/>
      <c r="H818" s="610"/>
      <c r="I818" s="610"/>
      <c r="J818" s="610"/>
      <c r="K818" s="610"/>
      <c r="L818" s="610"/>
      <c r="M818" s="610"/>
      <c r="N818" s="610"/>
      <c r="O818" s="610"/>
      <c r="P818" s="610"/>
      <c r="Q818" s="610"/>
    </row>
    <row r="819" ht="25.15" customHeight="true" x14ac:dyDescent="0.2">
      <c r="C819" s="610"/>
      <c r="D819" s="610"/>
      <c r="E819" s="610"/>
      <c r="F819" s="610"/>
      <c r="G819" s="610"/>
      <c r="H819" s="610"/>
      <c r="I819" s="610"/>
      <c r="J819" s="610"/>
      <c r="K819" s="610"/>
      <c r="L819" s="610"/>
      <c r="M819" s="610"/>
      <c r="N819" s="610"/>
      <c r="O819" s="610"/>
      <c r="P819" s="610"/>
      <c r="Q819" s="610"/>
    </row>
    <row r="820" ht="25.15" customHeight="true" x14ac:dyDescent="0.2">
      <c r="C820" s="610"/>
      <c r="D820" s="610"/>
      <c r="E820" s="610"/>
      <c r="F820" s="610"/>
      <c r="G820" s="610"/>
      <c r="H820" s="610"/>
      <c r="I820" s="610"/>
      <c r="J820" s="610"/>
      <c r="K820" s="610"/>
      <c r="L820" s="610"/>
      <c r="M820" s="610"/>
      <c r="N820" s="610"/>
      <c r="O820" s="610"/>
      <c r="P820" s="610"/>
      <c r="Q820" s="610"/>
    </row>
    <row r="821" ht="25.15" customHeight="true" x14ac:dyDescent="0.2">
      <c r="C821" s="610"/>
      <c r="D821" s="610"/>
      <c r="E821" s="610"/>
      <c r="F821" s="610"/>
      <c r="G821" s="610"/>
      <c r="H821" s="610"/>
      <c r="I821" s="610"/>
      <c r="J821" s="610"/>
      <c r="K821" s="610"/>
      <c r="L821" s="610"/>
      <c r="M821" s="610"/>
      <c r="N821" s="610"/>
      <c r="O821" s="610"/>
      <c r="P821" s="610"/>
      <c r="Q821" s="610"/>
    </row>
    <row r="822" ht="25.15" customHeight="true" x14ac:dyDescent="0.2">
      <c r="C822" s="610"/>
      <c r="D822" s="610"/>
      <c r="E822" s="610"/>
      <c r="F822" s="610"/>
      <c r="G822" s="610"/>
      <c r="H822" s="610"/>
      <c r="I822" s="610"/>
      <c r="J822" s="610"/>
      <c r="K822" s="610"/>
      <c r="L822" s="610"/>
      <c r="M822" s="610"/>
      <c r="N822" s="610"/>
      <c r="O822" s="610"/>
      <c r="P822" s="610"/>
      <c r="Q822" s="610"/>
    </row>
    <row r="823" ht="25.15" customHeight="true" x14ac:dyDescent="0.2">
      <c r="C823" s="610"/>
      <c r="D823" s="610"/>
      <c r="E823" s="610"/>
      <c r="F823" s="610"/>
      <c r="G823" s="610"/>
      <c r="H823" s="610"/>
      <c r="I823" s="610"/>
      <c r="J823" s="610"/>
      <c r="K823" s="610"/>
      <c r="L823" s="610"/>
      <c r="M823" s="610"/>
      <c r="N823" s="610"/>
      <c r="O823" s="610"/>
      <c r="P823" s="610"/>
      <c r="Q823" s="610"/>
    </row>
    <row r="824" ht="25.15" customHeight="true" x14ac:dyDescent="0.2">
      <c r="C824" s="610"/>
      <c r="D824" s="610"/>
      <c r="E824" s="610"/>
      <c r="F824" s="610"/>
      <c r="G824" s="610"/>
      <c r="H824" s="610"/>
      <c r="I824" s="610"/>
      <c r="J824" s="610"/>
      <c r="K824" s="610"/>
      <c r="L824" s="610"/>
      <c r="M824" s="610"/>
      <c r="N824" s="610"/>
      <c r="O824" s="610"/>
      <c r="P824" s="610"/>
      <c r="Q824" s="610"/>
    </row>
    <row r="825" ht="25.15" customHeight="true" x14ac:dyDescent="0.2">
      <c r="C825" s="610"/>
      <c r="D825" s="610"/>
      <c r="E825" s="610"/>
      <c r="F825" s="610"/>
      <c r="G825" s="610"/>
      <c r="H825" s="610"/>
      <c r="I825" s="610"/>
      <c r="J825" s="610"/>
      <c r="K825" s="610"/>
      <c r="L825" s="610"/>
      <c r="M825" s="610"/>
      <c r="N825" s="610"/>
      <c r="O825" s="610"/>
      <c r="P825" s="610"/>
      <c r="Q825" s="610"/>
    </row>
    <row r="826" ht="25.15" customHeight="true" x14ac:dyDescent="0.2">
      <c r="C826" s="610"/>
      <c r="D826" s="610"/>
      <c r="E826" s="610"/>
      <c r="F826" s="610"/>
      <c r="G826" s="610"/>
      <c r="H826" s="610"/>
      <c r="I826" s="610"/>
      <c r="J826" s="610"/>
      <c r="K826" s="610"/>
      <c r="L826" s="610"/>
      <c r="M826" s="610"/>
      <c r="N826" s="610"/>
      <c r="O826" s="610"/>
      <c r="P826" s="610"/>
      <c r="Q826" s="610"/>
    </row>
    <row r="827" ht="25.15" customHeight="true" x14ac:dyDescent="0.2">
      <c r="C827" s="610"/>
      <c r="D827" s="610"/>
      <c r="E827" s="610"/>
      <c r="F827" s="610"/>
      <c r="G827" s="610"/>
      <c r="H827" s="610"/>
      <c r="I827" s="610"/>
      <c r="J827" s="610"/>
      <c r="K827" s="610"/>
      <c r="L827" s="610"/>
      <c r="M827" s="610"/>
      <c r="N827" s="610"/>
      <c r="O827" s="610"/>
      <c r="P827" s="610"/>
      <c r="Q827" s="610"/>
    </row>
    <row r="828" ht="25.15" customHeight="true" x14ac:dyDescent="0.2">
      <c r="C828" s="610"/>
      <c r="D828" s="610"/>
      <c r="E828" s="610"/>
      <c r="F828" s="610"/>
      <c r="G828" s="610"/>
      <c r="H828" s="610"/>
      <c r="I828" s="610"/>
      <c r="J828" s="610"/>
      <c r="K828" s="610"/>
      <c r="L828" s="610"/>
      <c r="M828" s="610"/>
      <c r="N828" s="610"/>
      <c r="O828" s="610"/>
      <c r="P828" s="610"/>
      <c r="Q828" s="610"/>
    </row>
    <row r="829" ht="25.15" customHeight="true" x14ac:dyDescent="0.2">
      <c r="C829" s="610"/>
      <c r="D829" s="610"/>
      <c r="E829" s="610"/>
      <c r="F829" s="610"/>
      <c r="G829" s="610"/>
      <c r="H829" s="610"/>
      <c r="I829" s="610"/>
      <c r="J829" s="610"/>
      <c r="K829" s="610"/>
      <c r="L829" s="610"/>
      <c r="M829" s="610"/>
      <c r="N829" s="610"/>
      <c r="O829" s="610"/>
      <c r="P829" s="610"/>
      <c r="Q829" s="610"/>
    </row>
    <row r="830" ht="25.15" customHeight="true" x14ac:dyDescent="0.2">
      <c r="C830" s="610"/>
      <c r="D830" s="610"/>
      <c r="E830" s="610"/>
      <c r="F830" s="610"/>
      <c r="G830" s="610"/>
      <c r="H830" s="610"/>
      <c r="I830" s="610"/>
      <c r="J830" s="610"/>
      <c r="K830" s="610"/>
      <c r="L830" s="610"/>
      <c r="M830" s="610"/>
      <c r="N830" s="610"/>
      <c r="O830" s="610"/>
      <c r="P830" s="610"/>
      <c r="Q830" s="610"/>
    </row>
    <row r="831" ht="25.15" customHeight="true" x14ac:dyDescent="0.2">
      <c r="C831" s="610"/>
      <c r="D831" s="610"/>
      <c r="E831" s="610"/>
      <c r="F831" s="610"/>
      <c r="G831" s="610"/>
      <c r="H831" s="610"/>
      <c r="I831" s="610"/>
      <c r="J831" s="610"/>
      <c r="K831" s="610"/>
      <c r="L831" s="610"/>
      <c r="M831" s="610"/>
      <c r="N831" s="610"/>
      <c r="O831" s="610"/>
      <c r="P831" s="610"/>
      <c r="Q831" s="610"/>
    </row>
    <row r="832" ht="25.15" customHeight="true" x14ac:dyDescent="0.2">
      <c r="C832" s="610"/>
      <c r="D832" s="610"/>
      <c r="E832" s="610"/>
      <c r="F832" s="610"/>
      <c r="G832" s="610"/>
      <c r="H832" s="610"/>
      <c r="I832" s="610"/>
      <c r="J832" s="610"/>
      <c r="K832" s="610"/>
      <c r="L832" s="610"/>
      <c r="M832" s="610"/>
      <c r="N832" s="610"/>
      <c r="O832" s="610"/>
      <c r="P832" s="610"/>
      <c r="Q832" s="610"/>
    </row>
    <row r="833" ht="25.15" customHeight="true" x14ac:dyDescent="0.2">
      <c r="C833" s="610"/>
      <c r="D833" s="610"/>
      <c r="E833" s="610"/>
      <c r="F833" s="610"/>
      <c r="G833" s="610"/>
      <c r="H833" s="610"/>
      <c r="I833" s="610"/>
      <c r="J833" s="610"/>
      <c r="K833" s="610"/>
      <c r="L833" s="610"/>
      <c r="M833" s="610"/>
      <c r="N833" s="610"/>
      <c r="O833" s="610"/>
      <c r="P833" s="610"/>
      <c r="Q833" s="610"/>
    </row>
    <row r="834" ht="25.15" customHeight="true" x14ac:dyDescent="0.2">
      <c r="C834" s="610"/>
      <c r="D834" s="610"/>
      <c r="E834" s="610"/>
      <c r="F834" s="610"/>
      <c r="G834" s="610"/>
      <c r="H834" s="610"/>
      <c r="I834" s="610"/>
      <c r="J834" s="610"/>
      <c r="K834" s="610"/>
      <c r="L834" s="610"/>
      <c r="M834" s="610"/>
      <c r="N834" s="610"/>
      <c r="O834" s="610"/>
      <c r="P834" s="610"/>
      <c r="Q834" s="610"/>
    </row>
    <row r="835" ht="25.15" customHeight="true" x14ac:dyDescent="0.2">
      <c r="C835" s="610"/>
      <c r="D835" s="610"/>
      <c r="E835" s="610"/>
      <c r="F835" s="610"/>
      <c r="G835" s="610"/>
      <c r="H835" s="610"/>
      <c r="I835" s="610"/>
      <c r="J835" s="610"/>
      <c r="K835" s="610"/>
      <c r="L835" s="610"/>
      <c r="M835" s="610"/>
      <c r="N835" s="610"/>
      <c r="O835" s="610"/>
      <c r="P835" s="610"/>
      <c r="Q835" s="610"/>
    </row>
    <row r="836" ht="25.15" customHeight="true" x14ac:dyDescent="0.2">
      <c r="C836" s="610"/>
      <c r="D836" s="610"/>
      <c r="E836" s="610"/>
      <c r="F836" s="610"/>
      <c r="G836" s="610"/>
      <c r="H836" s="610"/>
      <c r="I836" s="610"/>
      <c r="J836" s="610"/>
      <c r="K836" s="610"/>
      <c r="L836" s="610"/>
      <c r="M836" s="610"/>
      <c r="N836" s="610"/>
      <c r="O836" s="610"/>
      <c r="P836" s="610"/>
      <c r="Q836" s="610"/>
    </row>
    <row r="837" ht="25.15" customHeight="true" x14ac:dyDescent="0.2">
      <c r="C837" s="610"/>
      <c r="D837" s="610"/>
      <c r="E837" s="610"/>
      <c r="F837" s="610"/>
      <c r="G837" s="610"/>
      <c r="H837" s="610"/>
      <c r="I837" s="610"/>
      <c r="J837" s="610"/>
      <c r="K837" s="610"/>
      <c r="L837" s="610"/>
      <c r="M837" s="610"/>
      <c r="N837" s="610"/>
      <c r="O837" s="610"/>
      <c r="P837" s="610"/>
      <c r="Q837" s="610"/>
    </row>
    <row r="838" ht="25.15" customHeight="true" x14ac:dyDescent="0.2">
      <c r="C838" s="610"/>
      <c r="D838" s="610"/>
      <c r="E838" s="610"/>
      <c r="F838" s="610"/>
      <c r="G838" s="610"/>
      <c r="H838" s="610"/>
      <c r="I838" s="610"/>
      <c r="J838" s="610"/>
      <c r="K838" s="610"/>
      <c r="L838" s="610"/>
      <c r="M838" s="610"/>
      <c r="N838" s="610"/>
      <c r="O838" s="610"/>
      <c r="P838" s="610"/>
      <c r="Q838" s="610"/>
    </row>
    <row r="839" ht="25.15" customHeight="true" x14ac:dyDescent="0.2">
      <c r="C839" s="610"/>
      <c r="D839" s="610"/>
      <c r="E839" s="610"/>
      <c r="F839" s="610"/>
      <c r="G839" s="610"/>
      <c r="H839" s="610"/>
      <c r="I839" s="610"/>
      <c r="J839" s="610"/>
      <c r="K839" s="610"/>
      <c r="L839" s="610"/>
      <c r="M839" s="610"/>
      <c r="N839" s="610"/>
      <c r="O839" s="610"/>
      <c r="P839" s="610"/>
      <c r="Q839" s="610"/>
    </row>
    <row r="840" ht="25.15" customHeight="true" x14ac:dyDescent="0.2">
      <c r="C840" s="610"/>
      <c r="D840" s="610"/>
      <c r="E840" s="610"/>
      <c r="F840" s="610"/>
      <c r="G840" s="610"/>
      <c r="H840" s="610"/>
      <c r="I840" s="610"/>
      <c r="J840" s="610"/>
      <c r="K840" s="610"/>
      <c r="L840" s="610"/>
      <c r="M840" s="610"/>
      <c r="N840" s="610"/>
      <c r="O840" s="610"/>
      <c r="P840" s="610"/>
      <c r="Q840" s="610"/>
    </row>
    <row r="841" ht="25.15" customHeight="true" x14ac:dyDescent="0.2">
      <c r="C841" s="610"/>
      <c r="D841" s="610"/>
      <c r="E841" s="610"/>
      <c r="F841" s="610"/>
      <c r="G841" s="610"/>
      <c r="H841" s="610"/>
      <c r="I841" s="610"/>
      <c r="J841" s="610"/>
      <c r="K841" s="610"/>
      <c r="L841" s="610"/>
      <c r="M841" s="610"/>
      <c r="N841" s="610"/>
      <c r="O841" s="610"/>
      <c r="P841" s="610"/>
      <c r="Q841" s="610"/>
    </row>
    <row r="842" ht="25.15" customHeight="true" x14ac:dyDescent="0.2">
      <c r="C842" s="610"/>
      <c r="D842" s="610"/>
      <c r="E842" s="610"/>
      <c r="F842" s="610"/>
      <c r="G842" s="610"/>
      <c r="H842" s="610"/>
      <c r="I842" s="610"/>
      <c r="J842" s="610"/>
      <c r="K842" s="610"/>
      <c r="L842" s="610"/>
      <c r="M842" s="610"/>
      <c r="N842" s="610"/>
      <c r="O842" s="610"/>
      <c r="P842" s="610"/>
      <c r="Q842" s="610"/>
    </row>
    <row r="843" ht="25.15" customHeight="true" x14ac:dyDescent="0.2">
      <c r="C843" s="610"/>
      <c r="D843" s="610"/>
      <c r="E843" s="610"/>
      <c r="F843" s="610"/>
      <c r="G843" s="610"/>
      <c r="H843" s="610"/>
      <c r="I843" s="610"/>
      <c r="J843" s="610"/>
      <c r="K843" s="610"/>
      <c r="L843" s="610"/>
      <c r="M843" s="610"/>
      <c r="N843" s="610"/>
      <c r="O843" s="610"/>
      <c r="P843" s="610"/>
      <c r="Q843" s="610"/>
    </row>
    <row r="844" ht="25.15" customHeight="true" x14ac:dyDescent="0.2">
      <c r="C844" s="610"/>
      <c r="D844" s="610"/>
      <c r="E844" s="610"/>
      <c r="F844" s="610"/>
      <c r="G844" s="610"/>
      <c r="H844" s="610"/>
      <c r="I844" s="610"/>
      <c r="J844" s="610"/>
      <c r="K844" s="610"/>
      <c r="L844" s="610"/>
      <c r="M844" s="610"/>
      <c r="N844" s="610"/>
      <c r="O844" s="610"/>
      <c r="P844" s="610"/>
      <c r="Q844" s="610"/>
    </row>
    <row r="845" ht="25.15" customHeight="true" x14ac:dyDescent="0.2">
      <c r="C845" s="610"/>
      <c r="D845" s="610"/>
      <c r="E845" s="610"/>
      <c r="F845" s="610"/>
      <c r="G845" s="610"/>
      <c r="H845" s="610"/>
      <c r="I845" s="610"/>
      <c r="J845" s="610"/>
      <c r="K845" s="610"/>
      <c r="L845" s="610"/>
      <c r="M845" s="610"/>
      <c r="N845" s="610"/>
      <c r="O845" s="610"/>
      <c r="P845" s="610"/>
      <c r="Q845" s="610"/>
    </row>
    <row r="846" ht="25.15" customHeight="true" x14ac:dyDescent="0.2">
      <c r="C846" s="610"/>
      <c r="D846" s="610"/>
      <c r="E846" s="610"/>
      <c r="F846" s="610"/>
      <c r="G846" s="610"/>
      <c r="H846" s="610"/>
      <c r="I846" s="610"/>
      <c r="J846" s="610"/>
      <c r="K846" s="610"/>
      <c r="L846" s="610"/>
      <c r="M846" s="610"/>
      <c r="N846" s="610"/>
      <c r="O846" s="610"/>
      <c r="P846" s="610"/>
      <c r="Q846" s="610"/>
    </row>
    <row r="847" ht="25.15" customHeight="true" x14ac:dyDescent="0.2">
      <c r="C847" s="610"/>
      <c r="D847" s="610"/>
      <c r="E847" s="610"/>
      <c r="F847" s="610"/>
      <c r="G847" s="610"/>
      <c r="H847" s="610"/>
      <c r="I847" s="610"/>
      <c r="J847" s="610"/>
      <c r="K847" s="610"/>
      <c r="L847" s="610"/>
      <c r="M847" s="610"/>
      <c r="N847" s="610"/>
      <c r="O847" s="610"/>
      <c r="P847" s="610"/>
      <c r="Q847" s="610"/>
    </row>
    <row r="848" ht="25.15" customHeight="true" x14ac:dyDescent="0.2">
      <c r="C848" s="610"/>
      <c r="D848" s="610"/>
      <c r="E848" s="610"/>
      <c r="F848" s="610"/>
      <c r="G848" s="610"/>
      <c r="H848" s="610"/>
      <c r="I848" s="610"/>
      <c r="J848" s="610"/>
      <c r="K848" s="610"/>
      <c r="L848" s="610"/>
      <c r="M848" s="610"/>
      <c r="N848" s="610"/>
      <c r="O848" s="610"/>
      <c r="P848" s="610"/>
      <c r="Q848" s="610"/>
    </row>
    <row r="849" ht="25.15" customHeight="true" x14ac:dyDescent="0.2">
      <c r="C849" s="610"/>
      <c r="D849" s="610"/>
      <c r="E849" s="610"/>
      <c r="F849" s="610"/>
      <c r="G849" s="610"/>
      <c r="H849" s="610"/>
      <c r="I849" s="610"/>
      <c r="J849" s="610"/>
      <c r="K849" s="610"/>
      <c r="L849" s="610"/>
      <c r="M849" s="610"/>
      <c r="N849" s="610"/>
      <c r="O849" s="610"/>
      <c r="P849" s="610"/>
      <c r="Q849" s="610"/>
    </row>
    <row r="850" ht="25.15" customHeight="true" x14ac:dyDescent="0.2">
      <c r="C850" s="610"/>
      <c r="D850" s="610"/>
      <c r="E850" s="610"/>
      <c r="F850" s="610"/>
      <c r="G850" s="610"/>
      <c r="H850" s="610"/>
      <c r="I850" s="610"/>
      <c r="J850" s="610"/>
      <c r="K850" s="610"/>
      <c r="L850" s="610"/>
      <c r="M850" s="610"/>
      <c r="N850" s="610"/>
      <c r="O850" s="610"/>
      <c r="P850" s="610"/>
      <c r="Q850" s="610"/>
    </row>
    <row r="851" ht="25.15" customHeight="true" x14ac:dyDescent="0.2">
      <c r="C851" s="610"/>
      <c r="D851" s="610"/>
      <c r="E851" s="610"/>
      <c r="F851" s="610"/>
      <c r="G851" s="610"/>
      <c r="H851" s="610"/>
      <c r="I851" s="610"/>
      <c r="J851" s="610"/>
      <c r="K851" s="610"/>
      <c r="L851" s="610"/>
      <c r="M851" s="610"/>
      <c r="N851" s="610"/>
      <c r="O851" s="610"/>
      <c r="P851" s="610"/>
      <c r="Q851" s="610"/>
    </row>
    <row r="852" ht="25.15" customHeight="true" x14ac:dyDescent="0.2">
      <c r="C852" s="610"/>
      <c r="D852" s="610"/>
      <c r="E852" s="610"/>
      <c r="F852" s="610"/>
      <c r="G852" s="610"/>
      <c r="H852" s="610"/>
      <c r="I852" s="610"/>
      <c r="J852" s="610"/>
      <c r="K852" s="610"/>
      <c r="L852" s="610"/>
      <c r="M852" s="610"/>
      <c r="N852" s="610"/>
      <c r="O852" s="610"/>
      <c r="P852" s="610"/>
      <c r="Q852" s="610"/>
    </row>
    <row r="853" ht="25.15" customHeight="true" x14ac:dyDescent="0.2">
      <c r="C853" s="610"/>
      <c r="D853" s="610"/>
      <c r="E853" s="610"/>
      <c r="F853" s="610"/>
      <c r="G853" s="610"/>
      <c r="H853" s="610"/>
      <c r="I853" s="610"/>
      <c r="J853" s="610"/>
      <c r="K853" s="610"/>
      <c r="L853" s="610"/>
      <c r="M853" s="610"/>
      <c r="N853" s="610"/>
      <c r="O853" s="610"/>
      <c r="P853" s="610"/>
      <c r="Q853" s="610"/>
    </row>
    <row r="854" ht="25.15" customHeight="true" x14ac:dyDescent="0.2">
      <c r="C854" s="610"/>
      <c r="D854" s="610"/>
      <c r="E854" s="610"/>
      <c r="F854" s="610"/>
      <c r="G854" s="610"/>
      <c r="H854" s="610"/>
      <c r="I854" s="610"/>
      <c r="J854" s="610"/>
      <c r="K854" s="610"/>
      <c r="L854" s="610"/>
      <c r="M854" s="610"/>
      <c r="N854" s="610"/>
      <c r="O854" s="610"/>
      <c r="P854" s="610"/>
      <c r="Q854" s="610"/>
    </row>
    <row r="855" ht="25.15" customHeight="true" x14ac:dyDescent="0.2">
      <c r="C855" s="610"/>
      <c r="D855" s="610"/>
      <c r="E855" s="610"/>
      <c r="F855" s="610"/>
      <c r="G855" s="610"/>
      <c r="H855" s="610"/>
      <c r="I855" s="610"/>
      <c r="J855" s="610"/>
      <c r="K855" s="610"/>
      <c r="L855" s="610"/>
      <c r="M855" s="610"/>
      <c r="N855" s="610"/>
      <c r="O855" s="610"/>
      <c r="P855" s="610"/>
      <c r="Q855" s="610"/>
    </row>
    <row r="856" ht="25.15" customHeight="true" x14ac:dyDescent="0.2">
      <c r="C856" s="610"/>
      <c r="D856" s="610"/>
      <c r="E856" s="610"/>
      <c r="F856" s="610"/>
      <c r="G856" s="610"/>
      <c r="H856" s="610"/>
      <c r="I856" s="610"/>
      <c r="J856" s="610"/>
      <c r="K856" s="610"/>
      <c r="L856" s="610"/>
      <c r="M856" s="610"/>
      <c r="N856" s="610"/>
      <c r="O856" s="610"/>
      <c r="P856" s="610"/>
      <c r="Q856" s="610"/>
    </row>
    <row r="857" ht="25.15" customHeight="true" x14ac:dyDescent="0.2">
      <c r="C857" s="610"/>
      <c r="D857" s="610"/>
      <c r="E857" s="610"/>
      <c r="F857" s="610"/>
      <c r="G857" s="610"/>
      <c r="H857" s="610"/>
      <c r="I857" s="610"/>
      <c r="J857" s="610"/>
      <c r="K857" s="610"/>
      <c r="L857" s="610"/>
      <c r="M857" s="610"/>
      <c r="N857" s="610"/>
      <c r="O857" s="610"/>
      <c r="P857" s="610"/>
      <c r="Q857" s="610"/>
    </row>
    <row r="858" ht="25.15" customHeight="true" x14ac:dyDescent="0.2">
      <c r="C858" s="610"/>
      <c r="D858" s="610"/>
      <c r="E858" s="610"/>
      <c r="F858" s="610"/>
      <c r="G858" s="610"/>
      <c r="H858" s="610"/>
      <c r="I858" s="610"/>
      <c r="J858" s="610"/>
      <c r="K858" s="610"/>
      <c r="L858" s="610"/>
      <c r="M858" s="610"/>
      <c r="N858" s="610"/>
      <c r="O858" s="610"/>
      <c r="P858" s="610"/>
      <c r="Q858" s="610"/>
    </row>
    <row r="859" ht="25.15" customHeight="true" x14ac:dyDescent="0.2">
      <c r="C859" s="610"/>
      <c r="D859" s="610"/>
      <c r="E859" s="610"/>
      <c r="F859" s="610"/>
      <c r="G859" s="610"/>
      <c r="H859" s="610"/>
      <c r="I859" s="610"/>
      <c r="J859" s="610"/>
      <c r="K859" s="610"/>
      <c r="L859" s="610"/>
      <c r="M859" s="610"/>
      <c r="N859" s="610"/>
      <c r="O859" s="610"/>
      <c r="P859" s="610"/>
      <c r="Q859" s="610"/>
    </row>
    <row r="860" ht="25.15" customHeight="true" x14ac:dyDescent="0.2">
      <c r="C860" s="610"/>
      <c r="D860" s="610"/>
      <c r="E860" s="610"/>
      <c r="F860" s="610"/>
      <c r="G860" s="610"/>
      <c r="H860" s="610"/>
      <c r="I860" s="610"/>
      <c r="J860" s="610"/>
      <c r="K860" s="610"/>
      <c r="L860" s="610"/>
      <c r="M860" s="610"/>
      <c r="N860" s="610"/>
      <c r="O860" s="610"/>
      <c r="P860" s="610"/>
      <c r="Q860" s="610"/>
    </row>
    <row r="861" ht="25.15" customHeight="true" x14ac:dyDescent="0.2">
      <c r="C861" s="610"/>
      <c r="D861" s="610"/>
      <c r="E861" s="610"/>
      <c r="F861" s="610"/>
      <c r="G861" s="610"/>
      <c r="H861" s="610"/>
      <c r="I861" s="610"/>
      <c r="J861" s="610"/>
      <c r="K861" s="610"/>
      <c r="L861" s="610"/>
      <c r="M861" s="610"/>
      <c r="N861" s="610"/>
      <c r="O861" s="610"/>
      <c r="P861" s="610"/>
      <c r="Q861" s="610"/>
    </row>
    <row r="862" ht="25.15" customHeight="true" x14ac:dyDescent="0.2">
      <c r="C862" s="610"/>
      <c r="D862" s="610"/>
      <c r="E862" s="610"/>
      <c r="F862" s="610"/>
      <c r="G862" s="610"/>
      <c r="H862" s="610"/>
      <c r="I862" s="610"/>
      <c r="J862" s="610"/>
      <c r="K862" s="610"/>
      <c r="L862" s="610"/>
      <c r="M862" s="610"/>
      <c r="N862" s="610"/>
      <c r="O862" s="610"/>
      <c r="P862" s="610"/>
      <c r="Q862" s="610"/>
    </row>
    <row r="863" ht="25.15" customHeight="true" x14ac:dyDescent="0.2">
      <c r="C863" s="610"/>
      <c r="D863" s="610"/>
      <c r="E863" s="610"/>
      <c r="F863" s="610"/>
      <c r="G863" s="610"/>
      <c r="H863" s="610"/>
      <c r="I863" s="610"/>
      <c r="J863" s="610"/>
      <c r="K863" s="610"/>
      <c r="L863" s="610"/>
      <c r="M863" s="610"/>
      <c r="N863" s="610"/>
      <c r="O863" s="610"/>
      <c r="P863" s="610"/>
      <c r="Q863" s="610"/>
    </row>
    <row r="864" ht="25.15" customHeight="true" x14ac:dyDescent="0.2">
      <c r="C864" s="610"/>
      <c r="D864" s="610"/>
      <c r="E864" s="610"/>
      <c r="F864" s="610"/>
      <c r="G864" s="610"/>
      <c r="H864" s="610"/>
      <c r="I864" s="610"/>
      <c r="J864" s="610"/>
      <c r="K864" s="610"/>
      <c r="L864" s="610"/>
      <c r="M864" s="610"/>
      <c r="N864" s="610"/>
      <c r="O864" s="610"/>
      <c r="P864" s="610"/>
      <c r="Q864" s="610"/>
    </row>
    <row r="865" ht="25.15" customHeight="true" x14ac:dyDescent="0.2">
      <c r="C865" s="610"/>
      <c r="D865" s="610"/>
      <c r="E865" s="610"/>
      <c r="F865" s="610"/>
      <c r="G865" s="610"/>
      <c r="H865" s="610"/>
      <c r="I865" s="610"/>
      <c r="J865" s="610"/>
      <c r="K865" s="610"/>
      <c r="L865" s="610"/>
      <c r="M865" s="610"/>
      <c r="N865" s="610"/>
      <c r="O865" s="610"/>
      <c r="P865" s="610"/>
      <c r="Q865" s="610"/>
    </row>
    <row r="866" ht="25.15" customHeight="true" x14ac:dyDescent="0.2">
      <c r="C866" s="610"/>
      <c r="D866" s="610"/>
      <c r="E866" s="610"/>
      <c r="F866" s="610"/>
      <c r="G866" s="610"/>
      <c r="H866" s="610"/>
      <c r="I866" s="610"/>
      <c r="J866" s="610"/>
      <c r="K866" s="610"/>
      <c r="L866" s="610"/>
      <c r="M866" s="610"/>
      <c r="N866" s="610"/>
      <c r="O866" s="610"/>
      <c r="P866" s="610"/>
      <c r="Q866" s="610"/>
    </row>
    <row r="867" ht="25.15" customHeight="true" x14ac:dyDescent="0.2">
      <c r="C867" s="610"/>
      <c r="D867" s="610"/>
      <c r="E867" s="610"/>
      <c r="F867" s="610"/>
      <c r="G867" s="610"/>
      <c r="H867" s="610"/>
      <c r="I867" s="610"/>
      <c r="J867" s="610"/>
      <c r="K867" s="610"/>
      <c r="L867" s="610"/>
      <c r="M867" s="610"/>
      <c r="N867" s="610"/>
      <c r="O867" s="610"/>
      <c r="P867" s="610"/>
      <c r="Q867" s="610"/>
    </row>
    <row r="868" ht="25.15" customHeight="true" x14ac:dyDescent="0.2">
      <c r="C868" s="610"/>
      <c r="D868" s="610"/>
      <c r="E868" s="610"/>
      <c r="F868" s="610"/>
      <c r="G868" s="610"/>
      <c r="H868" s="610"/>
      <c r="I868" s="610"/>
      <c r="J868" s="610"/>
      <c r="K868" s="610"/>
      <c r="L868" s="610"/>
      <c r="M868" s="610"/>
      <c r="N868" s="610"/>
      <c r="O868" s="610"/>
      <c r="P868" s="610"/>
      <c r="Q868" s="610"/>
    </row>
    <row r="869" ht="25.15" customHeight="true" x14ac:dyDescent="0.2">
      <c r="C869" s="610"/>
      <c r="D869" s="610"/>
      <c r="E869" s="610"/>
      <c r="F869" s="610"/>
      <c r="G869" s="610"/>
      <c r="H869" s="610"/>
      <c r="I869" s="610"/>
      <c r="J869" s="610"/>
      <c r="K869" s="610"/>
      <c r="L869" s="610"/>
      <c r="M869" s="610"/>
      <c r="N869" s="610"/>
      <c r="O869" s="610"/>
      <c r="P869" s="610"/>
      <c r="Q869" s="610"/>
    </row>
    <row r="870" ht="25.15" customHeight="true" x14ac:dyDescent="0.2">
      <c r="C870" s="610"/>
      <c r="D870" s="610"/>
      <c r="E870" s="610"/>
      <c r="F870" s="610"/>
      <c r="G870" s="610"/>
      <c r="H870" s="610"/>
      <c r="I870" s="610"/>
      <c r="J870" s="610"/>
      <c r="K870" s="610"/>
      <c r="L870" s="610"/>
      <c r="M870" s="610"/>
      <c r="N870" s="610"/>
      <c r="O870" s="610"/>
      <c r="P870" s="610"/>
      <c r="Q870" s="610"/>
    </row>
    <row r="871" ht="25.15" customHeight="true" x14ac:dyDescent="0.2">
      <c r="C871" s="610"/>
      <c r="D871" s="610"/>
      <c r="E871" s="610"/>
      <c r="F871" s="610"/>
      <c r="G871" s="610"/>
      <c r="H871" s="610"/>
      <c r="I871" s="610"/>
      <c r="J871" s="610"/>
      <c r="K871" s="610"/>
      <c r="L871" s="610"/>
      <c r="M871" s="610"/>
      <c r="N871" s="610"/>
      <c r="O871" s="610"/>
      <c r="P871" s="610"/>
      <c r="Q871" s="610"/>
    </row>
    <row r="872" ht="25.15" customHeight="true" x14ac:dyDescent="0.2">
      <c r="C872" s="610"/>
      <c r="D872" s="610"/>
      <c r="E872" s="610"/>
      <c r="F872" s="610"/>
      <c r="G872" s="610"/>
      <c r="H872" s="610"/>
      <c r="I872" s="610"/>
      <c r="J872" s="610"/>
      <c r="K872" s="610"/>
      <c r="L872" s="610"/>
      <c r="M872" s="610"/>
      <c r="N872" s="610"/>
      <c r="O872" s="610"/>
      <c r="P872" s="610"/>
      <c r="Q872" s="610"/>
    </row>
    <row r="873" ht="25.15" customHeight="true" x14ac:dyDescent="0.2">
      <c r="C873" s="610"/>
      <c r="D873" s="610"/>
      <c r="E873" s="610"/>
      <c r="F873" s="610"/>
      <c r="G873" s="610"/>
      <c r="H873" s="610"/>
      <c r="I873" s="610"/>
      <c r="J873" s="610"/>
      <c r="K873" s="610"/>
      <c r="L873" s="610"/>
      <c r="M873" s="610"/>
      <c r="N873" s="610"/>
      <c r="O873" s="610"/>
      <c r="P873" s="610"/>
      <c r="Q873" s="610"/>
    </row>
    <row r="874" ht="25.15" customHeight="true" x14ac:dyDescent="0.2">
      <c r="C874" s="610"/>
      <c r="D874" s="610"/>
      <c r="E874" s="610"/>
      <c r="F874" s="610"/>
      <c r="G874" s="610"/>
      <c r="H874" s="610"/>
      <c r="I874" s="610"/>
      <c r="J874" s="610"/>
      <c r="K874" s="610"/>
      <c r="L874" s="610"/>
      <c r="M874" s="610"/>
      <c r="N874" s="610"/>
      <c r="O874" s="610"/>
      <c r="P874" s="610"/>
      <c r="Q874" s="610"/>
    </row>
    <row r="875" ht="25.15" customHeight="true" x14ac:dyDescent="0.2">
      <c r="C875" s="610"/>
      <c r="D875" s="610"/>
      <c r="E875" s="610"/>
      <c r="F875" s="610"/>
      <c r="G875" s="610"/>
      <c r="H875" s="610"/>
      <c r="I875" s="610"/>
      <c r="J875" s="610"/>
      <c r="K875" s="610"/>
      <c r="L875" s="610"/>
      <c r="M875" s="610"/>
      <c r="N875" s="610"/>
      <c r="O875" s="610"/>
      <c r="P875" s="610"/>
      <c r="Q875" s="610"/>
    </row>
    <row r="876" ht="25.15" customHeight="true" x14ac:dyDescent="0.2">
      <c r="C876" s="610"/>
      <c r="D876" s="610"/>
      <c r="E876" s="610"/>
      <c r="F876" s="610"/>
      <c r="G876" s="610"/>
      <c r="H876" s="610"/>
      <c r="I876" s="610"/>
      <c r="J876" s="610"/>
      <c r="K876" s="610"/>
      <c r="L876" s="610"/>
      <c r="M876" s="610"/>
      <c r="N876" s="610"/>
      <c r="O876" s="610"/>
      <c r="P876" s="610"/>
      <c r="Q876" s="610"/>
    </row>
    <row r="877" ht="25.15" customHeight="true" x14ac:dyDescent="0.2">
      <c r="C877" s="610"/>
      <c r="D877" s="610"/>
      <c r="E877" s="610"/>
      <c r="F877" s="610"/>
      <c r="G877" s="610"/>
      <c r="H877" s="610"/>
      <c r="I877" s="610"/>
      <c r="J877" s="610"/>
      <c r="K877" s="610"/>
      <c r="L877" s="610"/>
      <c r="M877" s="610"/>
      <c r="N877" s="610"/>
      <c r="O877" s="610"/>
      <c r="P877" s="610"/>
      <c r="Q877" s="610"/>
    </row>
    <row r="878" ht="25.15" customHeight="true" x14ac:dyDescent="0.2">
      <c r="C878" s="610"/>
      <c r="D878" s="610"/>
      <c r="E878" s="610"/>
      <c r="F878" s="610"/>
      <c r="G878" s="610"/>
      <c r="H878" s="610"/>
      <c r="I878" s="610"/>
      <c r="J878" s="610"/>
      <c r="K878" s="610"/>
      <c r="L878" s="610"/>
      <c r="M878" s="610"/>
      <c r="N878" s="610"/>
      <c r="O878" s="610"/>
      <c r="P878" s="610"/>
      <c r="Q878" s="610"/>
    </row>
    <row r="879" ht="25.15" customHeight="true" x14ac:dyDescent="0.2">
      <c r="C879" s="610"/>
      <c r="D879" s="610"/>
      <c r="E879" s="610"/>
      <c r="F879" s="610"/>
      <c r="G879" s="610"/>
      <c r="H879" s="610"/>
      <c r="I879" s="610"/>
      <c r="J879" s="610"/>
      <c r="K879" s="610"/>
      <c r="L879" s="610"/>
      <c r="M879" s="610"/>
      <c r="N879" s="610"/>
      <c r="O879" s="610"/>
      <c r="P879" s="610"/>
      <c r="Q879" s="610"/>
    </row>
    <row r="880" ht="25.15" customHeight="true" x14ac:dyDescent="0.2">
      <c r="C880" s="610"/>
      <c r="D880" s="610"/>
      <c r="E880" s="610"/>
      <c r="F880" s="610"/>
      <c r="G880" s="610"/>
      <c r="H880" s="610"/>
      <c r="I880" s="610"/>
      <c r="J880" s="610"/>
      <c r="K880" s="610"/>
      <c r="L880" s="610"/>
      <c r="M880" s="610"/>
      <c r="N880" s="610"/>
      <c r="O880" s="610"/>
      <c r="P880" s="610"/>
      <c r="Q880" s="610"/>
    </row>
    <row r="881" ht="25.15" customHeight="true" x14ac:dyDescent="0.2">
      <c r="C881" s="610"/>
      <c r="D881" s="610"/>
      <c r="E881" s="610"/>
      <c r="F881" s="610"/>
      <c r="G881" s="610"/>
      <c r="H881" s="610"/>
      <c r="I881" s="610"/>
      <c r="J881" s="610"/>
      <c r="K881" s="610"/>
      <c r="L881" s="610"/>
      <c r="M881" s="610"/>
      <c r="N881" s="610"/>
      <c r="O881" s="610"/>
      <c r="P881" s="610"/>
      <c r="Q881" s="610"/>
    </row>
    <row r="882" ht="25.15" customHeight="true" x14ac:dyDescent="0.2">
      <c r="C882" s="610"/>
      <c r="D882" s="610"/>
      <c r="E882" s="610"/>
      <c r="F882" s="610"/>
      <c r="G882" s="610"/>
      <c r="H882" s="610"/>
      <c r="I882" s="610"/>
      <c r="J882" s="610"/>
      <c r="K882" s="610"/>
      <c r="L882" s="610"/>
      <c r="M882" s="610"/>
      <c r="N882" s="610"/>
      <c r="O882" s="610"/>
      <c r="P882" s="610"/>
      <c r="Q882" s="610"/>
    </row>
    <row r="883" ht="25.15" customHeight="true" x14ac:dyDescent="0.2">
      <c r="C883" s="610"/>
      <c r="D883" s="610"/>
      <c r="E883" s="610"/>
      <c r="F883" s="610"/>
      <c r="G883" s="610"/>
      <c r="H883" s="610"/>
      <c r="I883" s="610"/>
      <c r="J883" s="610"/>
      <c r="K883" s="610"/>
      <c r="L883" s="610"/>
      <c r="M883" s="610"/>
      <c r="N883" s="610"/>
      <c r="O883" s="610"/>
      <c r="P883" s="610"/>
      <c r="Q883" s="610"/>
    </row>
    <row r="884" ht="25.15" customHeight="true" x14ac:dyDescent="0.2">
      <c r="C884" s="610"/>
      <c r="D884" s="610"/>
      <c r="E884" s="610"/>
      <c r="F884" s="610"/>
      <c r="G884" s="610"/>
      <c r="H884" s="610"/>
      <c r="I884" s="610"/>
      <c r="J884" s="610"/>
      <c r="K884" s="610"/>
      <c r="L884" s="610"/>
      <c r="M884" s="610"/>
      <c r="N884" s="610"/>
      <c r="O884" s="610"/>
      <c r="P884" s="610"/>
      <c r="Q884" s="610"/>
    </row>
    <row r="885" ht="25.15" customHeight="true" x14ac:dyDescent="0.2">
      <c r="C885" s="610"/>
      <c r="D885" s="610"/>
      <c r="E885" s="610"/>
      <c r="F885" s="610"/>
      <c r="G885" s="610"/>
      <c r="H885" s="610"/>
      <c r="I885" s="610"/>
      <c r="J885" s="610"/>
      <c r="K885" s="610"/>
      <c r="L885" s="610"/>
      <c r="M885" s="610"/>
      <c r="N885" s="610"/>
      <c r="O885" s="610"/>
      <c r="P885" s="610"/>
      <c r="Q885" s="610"/>
    </row>
    <row r="886" ht="25.15" customHeight="true" x14ac:dyDescent="0.2">
      <c r="C886" s="610"/>
      <c r="D886" s="610"/>
      <c r="E886" s="610"/>
      <c r="F886" s="610"/>
      <c r="G886" s="610"/>
      <c r="H886" s="610"/>
      <c r="I886" s="610"/>
      <c r="J886" s="610"/>
      <c r="K886" s="610"/>
      <c r="L886" s="610"/>
      <c r="M886" s="610"/>
      <c r="N886" s="610"/>
      <c r="O886" s="610"/>
      <c r="P886" s="610"/>
      <c r="Q886" s="610"/>
    </row>
    <row r="887" ht="25.15" customHeight="true" x14ac:dyDescent="0.2">
      <c r="C887" s="610"/>
      <c r="D887" s="610"/>
      <c r="E887" s="610"/>
      <c r="F887" s="610"/>
      <c r="G887" s="610"/>
      <c r="H887" s="610"/>
      <c r="I887" s="610"/>
      <c r="J887" s="610"/>
      <c r="K887" s="610"/>
      <c r="L887" s="610"/>
      <c r="M887" s="610"/>
      <c r="N887" s="610"/>
      <c r="O887" s="610"/>
      <c r="P887" s="610"/>
      <c r="Q887" s="610"/>
    </row>
    <row r="888" ht="25.15" customHeight="true" x14ac:dyDescent="0.2">
      <c r="C888" s="610"/>
      <c r="D888" s="610"/>
      <c r="E888" s="610"/>
      <c r="F888" s="610"/>
      <c r="G888" s="610"/>
      <c r="H888" s="610"/>
      <c r="I888" s="610"/>
      <c r="J888" s="610"/>
      <c r="K888" s="610"/>
      <c r="L888" s="610"/>
      <c r="M888" s="610"/>
      <c r="N888" s="610"/>
      <c r="O888" s="610"/>
      <c r="P888" s="610"/>
      <c r="Q888" s="610"/>
    </row>
    <row r="889" ht="25.15" customHeight="true" x14ac:dyDescent="0.2">
      <c r="C889" s="610"/>
      <c r="D889" s="610"/>
      <c r="E889" s="610"/>
      <c r="F889" s="610"/>
      <c r="G889" s="610"/>
      <c r="H889" s="610"/>
      <c r="I889" s="610"/>
      <c r="J889" s="610"/>
      <c r="K889" s="610"/>
      <c r="L889" s="610"/>
      <c r="M889" s="610"/>
      <c r="N889" s="610"/>
      <c r="O889" s="610"/>
      <c r="P889" s="610"/>
      <c r="Q889" s="610"/>
    </row>
    <row r="890" ht="25.15" customHeight="true" x14ac:dyDescent="0.2">
      <c r="C890" s="610"/>
      <c r="D890" s="610"/>
      <c r="E890" s="610"/>
      <c r="F890" s="610"/>
      <c r="G890" s="610"/>
      <c r="H890" s="610"/>
      <c r="I890" s="610"/>
      <c r="J890" s="610"/>
      <c r="K890" s="610"/>
      <c r="L890" s="610"/>
      <c r="M890" s="610"/>
      <c r="N890" s="610"/>
      <c r="O890" s="610"/>
      <c r="P890" s="610"/>
      <c r="Q890" s="610"/>
    </row>
    <row r="891" ht="25.15" customHeight="true" x14ac:dyDescent="0.2">
      <c r="C891" s="610"/>
      <c r="D891" s="610"/>
      <c r="E891" s="610"/>
      <c r="F891" s="610"/>
      <c r="G891" s="610"/>
      <c r="H891" s="610"/>
      <c r="I891" s="610"/>
      <c r="J891" s="610"/>
      <c r="K891" s="610"/>
      <c r="L891" s="610"/>
      <c r="M891" s="610"/>
      <c r="N891" s="610"/>
      <c r="O891" s="610"/>
      <c r="P891" s="610"/>
      <c r="Q891" s="610"/>
    </row>
    <row r="892" ht="25.15" customHeight="true" x14ac:dyDescent="0.2">
      <c r="C892" s="610"/>
      <c r="D892" s="610"/>
      <c r="E892" s="610"/>
      <c r="F892" s="610"/>
      <c r="G892" s="610"/>
      <c r="H892" s="610"/>
      <c r="I892" s="610"/>
      <c r="J892" s="610"/>
      <c r="K892" s="610"/>
      <c r="L892" s="610"/>
      <c r="M892" s="610"/>
      <c r="N892" s="610"/>
      <c r="O892" s="610"/>
      <c r="P892" s="610"/>
      <c r="Q892" s="610"/>
    </row>
    <row r="893" ht="25.15" customHeight="true" x14ac:dyDescent="0.2">
      <c r="C893" s="610"/>
      <c r="D893" s="610"/>
      <c r="E893" s="610"/>
      <c r="F893" s="610"/>
      <c r="G893" s="610"/>
      <c r="H893" s="610"/>
      <c r="I893" s="610"/>
      <c r="J893" s="610"/>
      <c r="K893" s="610"/>
      <c r="L893" s="610"/>
      <c r="M893" s="610"/>
      <c r="N893" s="610"/>
      <c r="O893" s="610"/>
      <c r="P893" s="610"/>
      <c r="Q893" s="610"/>
    </row>
    <row r="894" ht="25.15" customHeight="true" x14ac:dyDescent="0.2">
      <c r="C894" s="610"/>
      <c r="D894" s="610"/>
      <c r="E894" s="610"/>
      <c r="F894" s="610"/>
      <c r="G894" s="610"/>
      <c r="H894" s="610"/>
      <c r="I894" s="610"/>
      <c r="J894" s="610"/>
      <c r="K894" s="610"/>
      <c r="L894" s="610"/>
      <c r="M894" s="610"/>
      <c r="N894" s="610"/>
      <c r="O894" s="610"/>
      <c r="P894" s="610"/>
      <c r="Q894" s="610"/>
    </row>
    <row r="895" ht="25.15" customHeight="true" x14ac:dyDescent="0.2">
      <c r="C895" s="610"/>
      <c r="D895" s="610"/>
      <c r="E895" s="610"/>
      <c r="F895" s="610"/>
      <c r="G895" s="610"/>
      <c r="H895" s="610"/>
      <c r="I895" s="610"/>
      <c r="J895" s="610"/>
      <c r="K895" s="610"/>
      <c r="L895" s="610"/>
      <c r="M895" s="610"/>
      <c r="N895" s="610"/>
      <c r="O895" s="610"/>
      <c r="P895" s="610"/>
      <c r="Q895" s="610"/>
    </row>
    <row r="896" ht="25.15" customHeight="true" x14ac:dyDescent="0.2">
      <c r="C896" s="610"/>
      <c r="D896" s="610"/>
      <c r="E896" s="610"/>
      <c r="F896" s="610"/>
      <c r="G896" s="610"/>
      <c r="H896" s="610"/>
      <c r="I896" s="610"/>
      <c r="J896" s="610"/>
      <c r="K896" s="610"/>
      <c r="L896" s="610"/>
      <c r="M896" s="610"/>
      <c r="N896" s="610"/>
      <c r="O896" s="610"/>
      <c r="P896" s="610"/>
      <c r="Q896" s="610"/>
    </row>
    <row r="897" ht="25.15" customHeight="true" x14ac:dyDescent="0.2">
      <c r="C897" s="610"/>
      <c r="D897" s="610"/>
      <c r="E897" s="610"/>
      <c r="F897" s="610"/>
      <c r="G897" s="610"/>
      <c r="H897" s="610"/>
      <c r="I897" s="610"/>
      <c r="J897" s="610"/>
      <c r="K897" s="610"/>
      <c r="L897" s="610"/>
      <c r="M897" s="610"/>
      <c r="N897" s="610"/>
      <c r="O897" s="610"/>
      <c r="P897" s="610"/>
      <c r="Q897" s="610"/>
    </row>
    <row r="898" ht="25.15" customHeight="true" x14ac:dyDescent="0.2">
      <c r="C898" s="610"/>
      <c r="D898" s="610"/>
      <c r="E898" s="610"/>
      <c r="F898" s="610"/>
      <c r="G898" s="610"/>
      <c r="H898" s="610"/>
      <c r="I898" s="610"/>
      <c r="J898" s="610"/>
      <c r="K898" s="610"/>
      <c r="L898" s="610"/>
      <c r="M898" s="610"/>
      <c r="N898" s="610"/>
      <c r="O898" s="610"/>
      <c r="P898" s="610"/>
      <c r="Q898" s="610"/>
    </row>
    <row r="899" ht="25.15" customHeight="true" x14ac:dyDescent="0.2">
      <c r="C899" s="610"/>
      <c r="D899" s="610"/>
      <c r="E899" s="610"/>
      <c r="F899" s="610"/>
      <c r="G899" s="610"/>
      <c r="H899" s="610"/>
      <c r="I899" s="610"/>
      <c r="J899" s="610"/>
      <c r="K899" s="610"/>
      <c r="L899" s="610"/>
      <c r="M899" s="610"/>
      <c r="N899" s="610"/>
      <c r="O899" s="610"/>
      <c r="P899" s="610"/>
      <c r="Q899" s="610"/>
    </row>
    <row r="900" ht="25.15" customHeight="true" x14ac:dyDescent="0.2">
      <c r="C900" s="610"/>
      <c r="D900" s="610"/>
      <c r="E900" s="610"/>
      <c r="F900" s="610"/>
      <c r="G900" s="610"/>
      <c r="H900" s="610"/>
      <c r="I900" s="610"/>
      <c r="J900" s="610"/>
      <c r="K900" s="610"/>
      <c r="L900" s="610"/>
      <c r="M900" s="610"/>
      <c r="N900" s="610"/>
      <c r="O900" s="610"/>
      <c r="P900" s="610"/>
      <c r="Q900" s="610"/>
    </row>
    <row r="901" ht="25.15" customHeight="true" x14ac:dyDescent="0.2">
      <c r="C901" s="610"/>
      <c r="D901" s="610"/>
      <c r="E901" s="610"/>
      <c r="F901" s="610"/>
      <c r="G901" s="610"/>
      <c r="H901" s="610"/>
      <c r="I901" s="610"/>
      <c r="J901" s="610"/>
      <c r="K901" s="610"/>
      <c r="L901" s="610"/>
      <c r="M901" s="610"/>
      <c r="N901" s="610"/>
      <c r="O901" s="610"/>
      <c r="P901" s="610"/>
      <c r="Q901" s="610"/>
    </row>
    <row r="902" ht="25.15" customHeight="true" x14ac:dyDescent="0.2">
      <c r="C902" s="610"/>
      <c r="D902" s="610"/>
      <c r="E902" s="610"/>
      <c r="F902" s="610"/>
      <c r="G902" s="610"/>
      <c r="H902" s="610"/>
      <c r="I902" s="610"/>
      <c r="J902" s="610"/>
      <c r="K902" s="610"/>
      <c r="L902" s="610"/>
      <c r="M902" s="610"/>
      <c r="N902" s="610"/>
      <c r="O902" s="610"/>
      <c r="P902" s="610"/>
      <c r="Q902" s="610"/>
    </row>
    <row r="903" ht="25.15" customHeight="true" x14ac:dyDescent="0.2">
      <c r="C903" s="610"/>
      <c r="D903" s="610"/>
      <c r="E903" s="610"/>
      <c r="F903" s="610"/>
      <c r="G903" s="610"/>
      <c r="H903" s="610"/>
      <c r="I903" s="610"/>
      <c r="J903" s="610"/>
      <c r="K903" s="610"/>
      <c r="L903" s="610"/>
      <c r="M903" s="610"/>
      <c r="N903" s="610"/>
      <c r="O903" s="610"/>
      <c r="P903" s="610"/>
      <c r="Q903" s="610"/>
    </row>
    <row r="904" ht="25.15" customHeight="true" x14ac:dyDescent="0.2">
      <c r="C904" s="610"/>
      <c r="D904" s="610"/>
      <c r="E904" s="610"/>
      <c r="F904" s="610"/>
      <c r="G904" s="610"/>
      <c r="H904" s="610"/>
      <c r="I904" s="610"/>
      <c r="J904" s="610"/>
      <c r="K904" s="610"/>
      <c r="L904" s="610"/>
      <c r="M904" s="610"/>
      <c r="N904" s="610"/>
      <c r="O904" s="610"/>
      <c r="P904" s="610"/>
      <c r="Q904" s="610"/>
    </row>
    <row r="905" ht="25.15" customHeight="true" x14ac:dyDescent="0.2">
      <c r="C905" s="610"/>
      <c r="D905" s="610"/>
      <c r="E905" s="610"/>
      <c r="F905" s="610"/>
      <c r="G905" s="610"/>
      <c r="H905" s="610"/>
      <c r="I905" s="610"/>
      <c r="J905" s="610"/>
      <c r="K905" s="610"/>
      <c r="L905" s="610"/>
      <c r="M905" s="610"/>
      <c r="N905" s="610"/>
      <c r="O905" s="610"/>
      <c r="P905" s="610"/>
      <c r="Q905" s="610"/>
    </row>
    <row r="906" ht="25.15" customHeight="true" x14ac:dyDescent="0.2">
      <c r="C906" s="610"/>
      <c r="D906" s="610"/>
      <c r="E906" s="610"/>
      <c r="F906" s="610"/>
      <c r="G906" s="610"/>
      <c r="H906" s="610"/>
      <c r="I906" s="610"/>
      <c r="J906" s="610"/>
      <c r="K906" s="610"/>
      <c r="L906" s="610"/>
      <c r="M906" s="610"/>
      <c r="N906" s="610"/>
      <c r="O906" s="610"/>
      <c r="P906" s="610"/>
      <c r="Q906" s="610"/>
    </row>
    <row r="907" ht="25.15" customHeight="true" x14ac:dyDescent="0.2">
      <c r="C907" s="610"/>
      <c r="D907" s="610"/>
      <c r="E907" s="610"/>
      <c r="F907" s="610"/>
      <c r="G907" s="610"/>
      <c r="H907" s="610"/>
      <c r="I907" s="610"/>
      <c r="J907" s="610"/>
      <c r="K907" s="610"/>
      <c r="L907" s="610"/>
      <c r="M907" s="610"/>
      <c r="N907" s="610"/>
      <c r="O907" s="610"/>
      <c r="P907" s="610"/>
      <c r="Q907" s="610"/>
    </row>
    <row r="908" ht="25.15" customHeight="true" x14ac:dyDescent="0.2">
      <c r="C908" s="610"/>
      <c r="D908" s="610"/>
      <c r="E908" s="610"/>
      <c r="F908" s="610"/>
      <c r="G908" s="610"/>
      <c r="H908" s="610"/>
      <c r="I908" s="610"/>
      <c r="J908" s="610"/>
      <c r="K908" s="610"/>
      <c r="L908" s="610"/>
      <c r="M908" s="610"/>
      <c r="N908" s="610"/>
      <c r="O908" s="610"/>
      <c r="P908" s="610"/>
      <c r="Q908" s="610"/>
    </row>
    <row r="909" ht="25.15" customHeight="true" x14ac:dyDescent="0.2">
      <c r="C909" s="610"/>
      <c r="D909" s="610"/>
      <c r="E909" s="610"/>
      <c r="F909" s="610"/>
      <c r="G909" s="610"/>
      <c r="H909" s="610"/>
      <c r="I909" s="610"/>
      <c r="J909" s="610"/>
      <c r="K909" s="610"/>
      <c r="L909" s="610"/>
      <c r="M909" s="610"/>
      <c r="N909" s="610"/>
      <c r="O909" s="610"/>
      <c r="P909" s="610"/>
      <c r="Q909" s="610"/>
    </row>
    <row r="910" ht="25.15" customHeight="true" x14ac:dyDescent="0.2">
      <c r="C910" s="610"/>
      <c r="D910" s="610"/>
      <c r="E910" s="610"/>
      <c r="F910" s="610"/>
      <c r="G910" s="610"/>
      <c r="H910" s="610"/>
      <c r="I910" s="610"/>
      <c r="J910" s="610"/>
      <c r="K910" s="610"/>
      <c r="L910" s="610"/>
      <c r="M910" s="610"/>
      <c r="N910" s="610"/>
      <c r="O910" s="610"/>
      <c r="P910" s="610"/>
      <c r="Q910" s="610"/>
    </row>
    <row r="911" ht="25.15" customHeight="true" x14ac:dyDescent="0.2">
      <c r="C911" s="610"/>
      <c r="D911" s="610"/>
      <c r="E911" s="610"/>
      <c r="F911" s="610"/>
      <c r="G911" s="610"/>
      <c r="H911" s="610"/>
      <c r="I911" s="610"/>
      <c r="J911" s="610"/>
      <c r="K911" s="610"/>
      <c r="L911" s="610"/>
      <c r="M911" s="610"/>
      <c r="N911" s="610"/>
      <c r="O911" s="610"/>
      <c r="P911" s="610"/>
      <c r="Q911" s="610"/>
    </row>
    <row r="912" ht="25.15" customHeight="true" x14ac:dyDescent="0.2">
      <c r="C912" s="610"/>
      <c r="D912" s="610"/>
      <c r="E912" s="610"/>
      <c r="F912" s="610"/>
      <c r="G912" s="610"/>
      <c r="H912" s="610"/>
      <c r="I912" s="610"/>
      <c r="J912" s="610"/>
      <c r="K912" s="610"/>
      <c r="L912" s="610"/>
      <c r="M912" s="610"/>
      <c r="N912" s="610"/>
      <c r="O912" s="610"/>
      <c r="P912" s="610"/>
      <c r="Q912" s="610"/>
    </row>
    <row r="913" ht="25.15" customHeight="true" x14ac:dyDescent="0.2">
      <c r="C913" s="610"/>
      <c r="D913" s="610"/>
      <c r="E913" s="610"/>
      <c r="F913" s="610"/>
      <c r="G913" s="610"/>
      <c r="H913" s="610"/>
      <c r="I913" s="610"/>
      <c r="J913" s="610"/>
      <c r="K913" s="610"/>
      <c r="L913" s="610"/>
      <c r="M913" s="610"/>
      <c r="N913" s="610"/>
      <c r="O913" s="610"/>
      <c r="P913" s="610"/>
      <c r="Q913" s="610"/>
    </row>
    <row r="914" ht="25.15" customHeight="true" x14ac:dyDescent="0.2">
      <c r="C914" s="610"/>
      <c r="D914" s="610"/>
      <c r="E914" s="610"/>
      <c r="F914" s="610"/>
      <c r="G914" s="610"/>
      <c r="H914" s="610"/>
      <c r="I914" s="610"/>
      <c r="J914" s="610"/>
      <c r="K914" s="610"/>
      <c r="L914" s="610"/>
      <c r="M914" s="610"/>
      <c r="N914" s="610"/>
      <c r="O914" s="610"/>
      <c r="P914" s="610"/>
      <c r="Q914" s="610"/>
    </row>
    <row r="915" ht="25.15" customHeight="true" x14ac:dyDescent="0.2">
      <c r="C915" s="610"/>
      <c r="D915" s="610"/>
      <c r="E915" s="610"/>
      <c r="F915" s="610"/>
      <c r="G915" s="610"/>
      <c r="H915" s="610"/>
      <c r="I915" s="610"/>
      <c r="J915" s="610"/>
      <c r="K915" s="610"/>
      <c r="L915" s="610"/>
      <c r="M915" s="610"/>
      <c r="N915" s="610"/>
      <c r="O915" s="610"/>
      <c r="P915" s="610"/>
      <c r="Q915" s="610"/>
    </row>
    <row r="916" ht="25.15" customHeight="true" x14ac:dyDescent="0.2">
      <c r="C916" s="610"/>
      <c r="D916" s="610"/>
      <c r="E916" s="610"/>
      <c r="F916" s="610"/>
      <c r="G916" s="610"/>
      <c r="H916" s="610"/>
      <c r="I916" s="610"/>
      <c r="J916" s="610"/>
      <c r="K916" s="610"/>
      <c r="L916" s="610"/>
      <c r="M916" s="610"/>
      <c r="N916" s="610"/>
      <c r="O916" s="610"/>
      <c r="P916" s="610"/>
      <c r="Q916" s="610"/>
    </row>
    <row r="917" ht="25.15" customHeight="true" x14ac:dyDescent="0.2">
      <c r="C917" s="610"/>
      <c r="D917" s="610"/>
      <c r="E917" s="610"/>
      <c r="F917" s="610"/>
      <c r="G917" s="610"/>
      <c r="H917" s="610"/>
      <c r="I917" s="610"/>
      <c r="J917" s="610"/>
      <c r="K917" s="610"/>
      <c r="L917" s="610"/>
      <c r="M917" s="610"/>
      <c r="N917" s="610"/>
      <c r="O917" s="610"/>
      <c r="P917" s="610"/>
      <c r="Q917" s="610"/>
    </row>
    <row r="918" ht="25.15" customHeight="true" x14ac:dyDescent="0.2">
      <c r="C918" s="610"/>
      <c r="D918" s="610"/>
      <c r="E918" s="610"/>
      <c r="F918" s="610"/>
      <c r="G918" s="610"/>
      <c r="H918" s="610"/>
      <c r="I918" s="610"/>
      <c r="J918" s="610"/>
      <c r="K918" s="610"/>
      <c r="L918" s="610"/>
      <c r="M918" s="610"/>
      <c r="N918" s="610"/>
      <c r="O918" s="610"/>
      <c r="P918" s="610"/>
      <c r="Q918" s="610"/>
    </row>
    <row r="919" ht="25.15" customHeight="true" x14ac:dyDescent="0.2">
      <c r="C919" s="610"/>
      <c r="D919" s="610"/>
      <c r="E919" s="610"/>
      <c r="F919" s="610"/>
      <c r="G919" s="610"/>
      <c r="H919" s="610"/>
      <c r="I919" s="610"/>
      <c r="J919" s="610"/>
      <c r="K919" s="610"/>
      <c r="L919" s="610"/>
      <c r="M919" s="610"/>
      <c r="N919" s="610"/>
      <c r="O919" s="610"/>
      <c r="P919" s="610"/>
      <c r="Q919" s="610"/>
    </row>
    <row r="920" ht="25.15" customHeight="true" x14ac:dyDescent="0.2">
      <c r="C920" s="610"/>
      <c r="D920" s="610"/>
      <c r="E920" s="610"/>
      <c r="F920" s="610"/>
      <c r="G920" s="610"/>
      <c r="H920" s="610"/>
      <c r="I920" s="610"/>
      <c r="J920" s="610"/>
      <c r="K920" s="610"/>
      <c r="L920" s="610"/>
      <c r="M920" s="610"/>
      <c r="N920" s="610"/>
      <c r="O920" s="610"/>
      <c r="P920" s="610"/>
      <c r="Q920" s="610"/>
    </row>
    <row r="921" ht="25.15" customHeight="true" x14ac:dyDescent="0.2">
      <c r="C921" s="610"/>
      <c r="D921" s="610"/>
      <c r="E921" s="610"/>
      <c r="F921" s="610"/>
      <c r="G921" s="610"/>
      <c r="H921" s="610"/>
      <c r="I921" s="610"/>
      <c r="J921" s="610"/>
      <c r="K921" s="610"/>
      <c r="L921" s="610"/>
      <c r="M921" s="610"/>
      <c r="N921" s="610"/>
      <c r="O921" s="610"/>
      <c r="P921" s="610"/>
      <c r="Q921" s="610"/>
    </row>
    <row r="922" ht="25.15" customHeight="true" x14ac:dyDescent="0.2">
      <c r="C922" s="610"/>
      <c r="D922" s="610"/>
      <c r="E922" s="610"/>
      <c r="F922" s="610"/>
      <c r="G922" s="610"/>
      <c r="H922" s="610"/>
      <c r="I922" s="610"/>
      <c r="J922" s="610"/>
      <c r="K922" s="610"/>
      <c r="L922" s="610"/>
      <c r="M922" s="610"/>
      <c r="N922" s="610"/>
      <c r="O922" s="610"/>
      <c r="P922" s="610"/>
      <c r="Q922" s="610"/>
    </row>
    <row r="923" ht="25.15" customHeight="true" x14ac:dyDescent="0.2">
      <c r="C923" s="610"/>
      <c r="D923" s="610"/>
      <c r="E923" s="610"/>
      <c r="F923" s="610"/>
      <c r="G923" s="610"/>
      <c r="H923" s="610"/>
      <c r="I923" s="610"/>
      <c r="J923" s="610"/>
      <c r="K923" s="610"/>
      <c r="L923" s="610"/>
      <c r="M923" s="610"/>
      <c r="N923" s="610"/>
      <c r="O923" s="610"/>
      <c r="P923" s="610"/>
      <c r="Q923" s="610"/>
    </row>
    <row r="924" ht="25.15" customHeight="true" x14ac:dyDescent="0.2">
      <c r="C924" s="610"/>
      <c r="D924" s="610"/>
      <c r="E924" s="610"/>
      <c r="F924" s="610"/>
      <c r="G924" s="610"/>
      <c r="H924" s="610"/>
      <c r="I924" s="610"/>
      <c r="J924" s="610"/>
      <c r="K924" s="610"/>
      <c r="L924" s="610"/>
      <c r="M924" s="610"/>
      <c r="N924" s="610"/>
      <c r="O924" s="610"/>
      <c r="P924" s="610"/>
      <c r="Q924" s="610"/>
    </row>
    <row r="925" ht="25.15" customHeight="true" x14ac:dyDescent="0.2">
      <c r="C925" s="610"/>
      <c r="D925" s="610"/>
      <c r="E925" s="610"/>
      <c r="F925" s="610"/>
      <c r="G925" s="610"/>
      <c r="H925" s="610"/>
      <c r="I925" s="610"/>
      <c r="J925" s="610"/>
      <c r="K925" s="610"/>
      <c r="L925" s="610"/>
      <c r="M925" s="610"/>
      <c r="N925" s="610"/>
      <c r="O925" s="610"/>
      <c r="P925" s="610"/>
      <c r="Q925" s="610"/>
    </row>
    <row r="926" ht="25.15" customHeight="true" x14ac:dyDescent="0.2">
      <c r="C926" s="610"/>
      <c r="D926" s="610"/>
      <c r="E926" s="610"/>
      <c r="F926" s="610"/>
      <c r="G926" s="610"/>
      <c r="H926" s="610"/>
      <c r="I926" s="610"/>
      <c r="J926" s="610"/>
      <c r="K926" s="610"/>
      <c r="L926" s="610"/>
      <c r="M926" s="610"/>
      <c r="N926" s="610"/>
      <c r="O926" s="610"/>
      <c r="P926" s="610"/>
      <c r="Q926" s="610"/>
    </row>
    <row r="927" ht="25.15" customHeight="true" x14ac:dyDescent="0.2">
      <c r="C927" s="610"/>
      <c r="D927" s="610"/>
      <c r="E927" s="610"/>
      <c r="F927" s="610"/>
      <c r="G927" s="610"/>
      <c r="H927" s="610"/>
      <c r="I927" s="610"/>
      <c r="J927" s="610"/>
      <c r="K927" s="610"/>
      <c r="L927" s="610"/>
      <c r="M927" s="610"/>
      <c r="N927" s="610"/>
      <c r="O927" s="610"/>
      <c r="P927" s="610"/>
      <c r="Q927" s="610"/>
    </row>
    <row r="928" ht="25.15" customHeight="true" x14ac:dyDescent="0.2">
      <c r="C928" s="610"/>
      <c r="D928" s="610"/>
      <c r="E928" s="610"/>
      <c r="F928" s="610"/>
      <c r="G928" s="610"/>
      <c r="H928" s="610"/>
      <c r="I928" s="610"/>
      <c r="J928" s="610"/>
      <c r="K928" s="610"/>
      <c r="L928" s="610"/>
      <c r="M928" s="610"/>
      <c r="N928" s="610"/>
      <c r="O928" s="610"/>
      <c r="P928" s="610"/>
      <c r="Q928" s="610"/>
    </row>
    <row r="929" ht="25.15" customHeight="true" x14ac:dyDescent="0.2">
      <c r="C929" s="610"/>
      <c r="D929" s="610"/>
      <c r="E929" s="610"/>
      <c r="F929" s="610"/>
      <c r="G929" s="610"/>
      <c r="H929" s="610"/>
      <c r="I929" s="610"/>
      <c r="J929" s="610"/>
      <c r="K929" s="610"/>
      <c r="L929" s="610"/>
      <c r="M929" s="610"/>
      <c r="N929" s="610"/>
      <c r="O929" s="610"/>
      <c r="P929" s="610"/>
      <c r="Q929" s="610"/>
    </row>
    <row r="930" ht="25.15" customHeight="true" x14ac:dyDescent="0.2">
      <c r="C930" s="610"/>
      <c r="D930" s="610"/>
      <c r="E930" s="610"/>
      <c r="F930" s="610"/>
      <c r="G930" s="610"/>
      <c r="H930" s="610"/>
      <c r="I930" s="610"/>
      <c r="J930" s="610"/>
      <c r="K930" s="610"/>
      <c r="L930" s="610"/>
      <c r="M930" s="610"/>
      <c r="N930" s="610"/>
      <c r="O930" s="610"/>
      <c r="P930" s="610"/>
      <c r="Q930" s="610"/>
    </row>
    <row r="931" ht="25.15" customHeight="true" x14ac:dyDescent="0.2">
      <c r="C931" s="610"/>
      <c r="D931" s="610"/>
      <c r="E931" s="610"/>
      <c r="F931" s="610"/>
      <c r="G931" s="610"/>
      <c r="H931" s="610"/>
      <c r="I931" s="610"/>
      <c r="J931" s="610"/>
      <c r="K931" s="610"/>
      <c r="L931" s="610"/>
      <c r="M931" s="610"/>
      <c r="N931" s="610"/>
      <c r="O931" s="610"/>
      <c r="P931" s="610"/>
      <c r="Q931" s="610"/>
    </row>
    <row r="932" ht="25.15" customHeight="true" x14ac:dyDescent="0.2">
      <c r="C932" s="610"/>
      <c r="D932" s="610"/>
      <c r="E932" s="610"/>
      <c r="F932" s="610"/>
      <c r="G932" s="610"/>
      <c r="H932" s="610"/>
      <c r="I932" s="610"/>
      <c r="J932" s="610"/>
      <c r="K932" s="610"/>
      <c r="L932" s="610"/>
      <c r="M932" s="610"/>
      <c r="N932" s="610"/>
      <c r="O932" s="610"/>
      <c r="P932" s="610"/>
      <c r="Q932" s="610"/>
    </row>
    <row r="933" ht="25.15" customHeight="true" x14ac:dyDescent="0.2">
      <c r="C933" s="610"/>
      <c r="D933" s="610"/>
      <c r="E933" s="610"/>
      <c r="F933" s="610"/>
      <c r="G933" s="610"/>
      <c r="H933" s="610"/>
      <c r="I933" s="610"/>
      <c r="J933" s="610"/>
      <c r="K933" s="610"/>
      <c r="L933" s="610"/>
      <c r="M933" s="610"/>
      <c r="N933" s="610"/>
      <c r="O933" s="610"/>
      <c r="P933" s="610"/>
      <c r="Q933" s="610"/>
    </row>
    <row r="934" ht="25.15" customHeight="true" x14ac:dyDescent="0.2">
      <c r="C934" s="610"/>
      <c r="D934" s="610"/>
      <c r="E934" s="610"/>
      <c r="F934" s="610"/>
      <c r="G934" s="610"/>
      <c r="H934" s="610"/>
      <c r="I934" s="610"/>
      <c r="J934" s="610"/>
      <c r="K934" s="610"/>
      <c r="L934" s="610"/>
      <c r="M934" s="610"/>
      <c r="N934" s="610"/>
      <c r="O934" s="610"/>
      <c r="P934" s="610"/>
      <c r="Q934" s="610"/>
    </row>
    <row r="935" ht="25.15" customHeight="true" x14ac:dyDescent="0.2">
      <c r="C935" s="610"/>
      <c r="D935" s="610"/>
      <c r="E935" s="610"/>
      <c r="F935" s="610"/>
      <c r="G935" s="610"/>
      <c r="H935" s="610"/>
      <c r="I935" s="610"/>
      <c r="J935" s="610"/>
      <c r="K935" s="610"/>
      <c r="L935" s="610"/>
      <c r="M935" s="610"/>
      <c r="N935" s="610"/>
      <c r="O935" s="610"/>
      <c r="P935" s="610"/>
      <c r="Q935" s="610"/>
    </row>
    <row r="936" ht="25.15" customHeight="true" x14ac:dyDescent="0.2">
      <c r="C936" s="610"/>
      <c r="D936" s="610"/>
      <c r="E936" s="610"/>
      <c r="F936" s="610"/>
      <c r="G936" s="610"/>
      <c r="H936" s="610"/>
      <c r="I936" s="610"/>
      <c r="J936" s="610"/>
      <c r="K936" s="610"/>
      <c r="L936" s="610"/>
      <c r="M936" s="610"/>
      <c r="N936" s="610"/>
      <c r="O936" s="610"/>
      <c r="P936" s="610"/>
      <c r="Q936" s="610"/>
    </row>
    <row r="937" ht="25.15" customHeight="true" x14ac:dyDescent="0.2">
      <c r="C937" s="610"/>
      <c r="D937" s="610"/>
      <c r="E937" s="610"/>
      <c r="F937" s="610"/>
      <c r="G937" s="610"/>
      <c r="H937" s="610"/>
      <c r="I937" s="610"/>
      <c r="J937" s="610"/>
      <c r="K937" s="610"/>
      <c r="L937" s="610"/>
      <c r="M937" s="610"/>
      <c r="N937" s="610"/>
      <c r="O937" s="610"/>
      <c r="P937" s="610"/>
      <c r="Q937" s="610"/>
    </row>
    <row r="938" ht="25.15" customHeight="true" x14ac:dyDescent="0.2">
      <c r="C938" s="610"/>
      <c r="D938" s="610"/>
      <c r="E938" s="610"/>
      <c r="F938" s="610"/>
      <c r="G938" s="610"/>
      <c r="H938" s="610"/>
      <c r="I938" s="610"/>
      <c r="J938" s="610"/>
      <c r="K938" s="610"/>
      <c r="L938" s="610"/>
      <c r="M938" s="610"/>
      <c r="N938" s="610"/>
      <c r="O938" s="610"/>
      <c r="P938" s="610"/>
      <c r="Q938" s="610"/>
    </row>
    <row r="939" ht="25.15" customHeight="true" x14ac:dyDescent="0.2">
      <c r="C939" s="610"/>
      <c r="D939" s="610"/>
      <c r="E939" s="610"/>
      <c r="F939" s="610"/>
      <c r="G939" s="610"/>
      <c r="H939" s="610"/>
      <c r="I939" s="610"/>
      <c r="J939" s="610"/>
      <c r="K939" s="610"/>
      <c r="L939" s="610"/>
      <c r="M939" s="610"/>
      <c r="N939" s="610"/>
      <c r="O939" s="610"/>
      <c r="P939" s="610"/>
      <c r="Q939" s="610"/>
    </row>
    <row r="940" ht="25.15" customHeight="true" x14ac:dyDescent="0.2">
      <c r="C940" s="610"/>
      <c r="D940" s="610"/>
      <c r="E940" s="610"/>
      <c r="F940" s="610"/>
      <c r="G940" s="610"/>
      <c r="H940" s="610"/>
      <c r="I940" s="610"/>
      <c r="J940" s="610"/>
      <c r="K940" s="610"/>
      <c r="L940" s="610"/>
      <c r="M940" s="610"/>
      <c r="N940" s="610"/>
      <c r="O940" s="610"/>
      <c r="P940" s="610"/>
      <c r="Q940" s="610"/>
    </row>
    <row r="941" ht="25.15" customHeight="true" x14ac:dyDescent="0.2">
      <c r="C941" s="610"/>
      <c r="D941" s="610"/>
      <c r="E941" s="610"/>
      <c r="F941" s="610"/>
      <c r="G941" s="610"/>
      <c r="H941" s="610"/>
      <c r="I941" s="610"/>
      <c r="J941" s="610"/>
      <c r="K941" s="610"/>
      <c r="L941" s="610"/>
      <c r="M941" s="610"/>
      <c r="N941" s="610"/>
      <c r="O941" s="610"/>
      <c r="P941" s="610"/>
      <c r="Q941" s="610"/>
    </row>
    <row r="942" ht="25.15" customHeight="true" x14ac:dyDescent="0.2">
      <c r="C942" s="610"/>
      <c r="D942" s="610"/>
      <c r="E942" s="610"/>
      <c r="F942" s="610"/>
      <c r="G942" s="610"/>
      <c r="H942" s="610"/>
      <c r="I942" s="610"/>
      <c r="J942" s="610"/>
      <c r="K942" s="610"/>
      <c r="L942" s="610"/>
      <c r="M942" s="610"/>
      <c r="N942" s="610"/>
      <c r="O942" s="610"/>
      <c r="P942" s="610"/>
      <c r="Q942" s="610"/>
    </row>
    <row r="943" ht="25.15" customHeight="true" x14ac:dyDescent="0.2">
      <c r="C943" s="610"/>
      <c r="D943" s="610"/>
      <c r="E943" s="610"/>
      <c r="F943" s="610"/>
      <c r="G943" s="610"/>
      <c r="H943" s="610"/>
      <c r="I943" s="610"/>
      <c r="J943" s="610"/>
      <c r="K943" s="610"/>
      <c r="L943" s="610"/>
      <c r="M943" s="610"/>
      <c r="N943" s="610"/>
      <c r="O943" s="610"/>
      <c r="P943" s="610"/>
      <c r="Q943" s="610"/>
    </row>
    <row r="944" ht="25.15" customHeight="true" x14ac:dyDescent="0.2">
      <c r="C944" s="610"/>
      <c r="D944" s="610"/>
      <c r="E944" s="610"/>
      <c r="F944" s="610"/>
      <c r="G944" s="610"/>
      <c r="H944" s="610"/>
      <c r="I944" s="610"/>
      <c r="J944" s="610"/>
      <c r="K944" s="610"/>
      <c r="L944" s="610"/>
      <c r="M944" s="610"/>
      <c r="N944" s="610"/>
      <c r="O944" s="610"/>
      <c r="P944" s="610"/>
      <c r="Q944" s="610"/>
    </row>
    <row r="945" ht="25.15" customHeight="true" x14ac:dyDescent="0.2">
      <c r="C945" s="610"/>
      <c r="D945" s="610"/>
      <c r="E945" s="610"/>
      <c r="F945" s="610"/>
      <c r="G945" s="610"/>
      <c r="H945" s="610"/>
      <c r="I945" s="610"/>
      <c r="J945" s="610"/>
      <c r="K945" s="610"/>
      <c r="L945" s="610"/>
      <c r="M945" s="610"/>
      <c r="N945" s="610"/>
      <c r="O945" s="610"/>
      <c r="P945" s="610"/>
      <c r="Q945" s="610"/>
    </row>
    <row r="946" ht="25.15" customHeight="true" x14ac:dyDescent="0.2">
      <c r="C946" s="610"/>
      <c r="D946" s="610"/>
      <c r="E946" s="610"/>
      <c r="F946" s="610"/>
      <c r="G946" s="610"/>
      <c r="H946" s="610"/>
      <c r="I946" s="610"/>
      <c r="J946" s="610"/>
      <c r="K946" s="610"/>
      <c r="L946" s="610"/>
      <c r="M946" s="610"/>
      <c r="N946" s="610"/>
      <c r="O946" s="610"/>
      <c r="P946" s="610"/>
      <c r="Q946" s="610"/>
    </row>
    <row r="947" ht="25.15" customHeight="true" x14ac:dyDescent="0.2">
      <c r="C947" s="610"/>
      <c r="D947" s="610"/>
      <c r="E947" s="610"/>
      <c r="F947" s="610"/>
      <c r="G947" s="610"/>
      <c r="H947" s="610"/>
      <c r="I947" s="610"/>
      <c r="J947" s="610"/>
      <c r="K947" s="610"/>
      <c r="L947" s="610"/>
      <c r="M947" s="610"/>
      <c r="N947" s="610"/>
      <c r="O947" s="610"/>
      <c r="P947" s="610"/>
      <c r="Q947" s="610"/>
    </row>
    <row r="948" ht="25.15" customHeight="true" x14ac:dyDescent="0.2">
      <c r="C948" s="610"/>
      <c r="D948" s="610"/>
      <c r="E948" s="610"/>
      <c r="F948" s="610"/>
      <c r="G948" s="610"/>
      <c r="H948" s="610"/>
      <c r="I948" s="610"/>
      <c r="J948" s="610"/>
      <c r="K948" s="610"/>
      <c r="L948" s="610"/>
      <c r="M948" s="610"/>
      <c r="N948" s="610"/>
      <c r="O948" s="610"/>
      <c r="P948" s="610"/>
      <c r="Q948" s="610"/>
    </row>
    <row r="949" ht="25.15" customHeight="true" x14ac:dyDescent="0.2">
      <c r="C949" s="610"/>
      <c r="D949" s="610"/>
      <c r="E949" s="610"/>
      <c r="F949" s="610"/>
      <c r="G949" s="610"/>
      <c r="H949" s="610"/>
      <c r="I949" s="610"/>
      <c r="J949" s="610"/>
      <c r="K949" s="610"/>
      <c r="L949" s="610"/>
      <c r="M949" s="610"/>
      <c r="N949" s="610"/>
      <c r="O949" s="610"/>
      <c r="P949" s="610"/>
      <c r="Q949" s="610"/>
    </row>
    <row r="950" ht="25.15" customHeight="true" x14ac:dyDescent="0.2">
      <c r="C950" s="610"/>
      <c r="D950" s="610"/>
      <c r="E950" s="610"/>
      <c r="F950" s="610"/>
      <c r="G950" s="610"/>
      <c r="H950" s="610"/>
      <c r="I950" s="610"/>
      <c r="J950" s="610"/>
      <c r="K950" s="610"/>
      <c r="L950" s="610"/>
      <c r="M950" s="610"/>
      <c r="N950" s="610"/>
      <c r="O950" s="610"/>
      <c r="P950" s="610"/>
      <c r="Q950" s="610"/>
    </row>
    <row r="951" ht="25.15" customHeight="true" x14ac:dyDescent="0.2">
      <c r="C951" s="610"/>
      <c r="D951" s="610"/>
      <c r="E951" s="610"/>
      <c r="F951" s="610"/>
      <c r="G951" s="610"/>
      <c r="H951" s="610"/>
      <c r="I951" s="610"/>
      <c r="J951" s="610"/>
      <c r="K951" s="610"/>
      <c r="L951" s="610"/>
      <c r="M951" s="610"/>
      <c r="N951" s="610"/>
      <c r="O951" s="610"/>
      <c r="P951" s="610"/>
      <c r="Q951" s="610"/>
    </row>
    <row r="952" ht="25.15" customHeight="true" x14ac:dyDescent="0.2">
      <c r="C952" s="610"/>
      <c r="D952" s="610"/>
      <c r="E952" s="610"/>
      <c r="F952" s="610"/>
      <c r="G952" s="610"/>
      <c r="H952" s="610"/>
      <c r="I952" s="610"/>
      <c r="J952" s="610"/>
      <c r="K952" s="610"/>
      <c r="L952" s="610"/>
      <c r="M952" s="610"/>
      <c r="N952" s="610"/>
      <c r="O952" s="610"/>
      <c r="P952" s="610"/>
      <c r="Q952" s="610"/>
    </row>
    <row r="953" ht="25.15" customHeight="true" x14ac:dyDescent="0.2">
      <c r="C953" s="610"/>
      <c r="D953" s="610"/>
      <c r="E953" s="610"/>
      <c r="F953" s="610"/>
      <c r="G953" s="610"/>
      <c r="H953" s="610"/>
      <c r="I953" s="610"/>
      <c r="J953" s="610"/>
      <c r="K953" s="610"/>
      <c r="L953" s="610"/>
      <c r="M953" s="610"/>
      <c r="N953" s="610"/>
      <c r="O953" s="610"/>
      <c r="P953" s="610"/>
      <c r="Q953" s="610"/>
    </row>
    <row r="954" ht="25.15" customHeight="true" x14ac:dyDescent="0.2">
      <c r="C954" s="610"/>
      <c r="D954" s="610"/>
      <c r="E954" s="610"/>
      <c r="F954" s="610"/>
      <c r="G954" s="610"/>
      <c r="H954" s="610"/>
      <c r="I954" s="610"/>
      <c r="J954" s="610"/>
      <c r="K954" s="610"/>
      <c r="L954" s="610"/>
      <c r="M954" s="610"/>
      <c r="N954" s="610"/>
      <c r="O954" s="610"/>
      <c r="P954" s="610"/>
      <c r="Q954" s="610"/>
    </row>
    <row r="955" ht="25.15" customHeight="true" x14ac:dyDescent="0.2">
      <c r="C955" s="610"/>
      <c r="D955" s="610"/>
      <c r="E955" s="610"/>
      <c r="F955" s="610"/>
      <c r="G955" s="610"/>
      <c r="H955" s="610"/>
      <c r="I955" s="610"/>
      <c r="J955" s="610"/>
      <c r="K955" s="610"/>
      <c r="L955" s="610"/>
      <c r="M955" s="610"/>
      <c r="N955" s="610"/>
      <c r="O955" s="610"/>
      <c r="P955" s="610"/>
      <c r="Q955" s="610"/>
    </row>
    <row r="956" ht="25.15" customHeight="true" x14ac:dyDescent="0.2">
      <c r="C956" s="610"/>
      <c r="D956" s="610"/>
      <c r="E956" s="610"/>
      <c r="F956" s="610"/>
      <c r="G956" s="610"/>
      <c r="H956" s="610"/>
      <c r="I956" s="610"/>
      <c r="J956" s="610"/>
      <c r="K956" s="610"/>
      <c r="L956" s="610"/>
      <c r="M956" s="610"/>
      <c r="N956" s="610"/>
      <c r="O956" s="610"/>
      <c r="P956" s="610"/>
      <c r="Q956" s="610"/>
    </row>
    <row r="957" ht="25.15" customHeight="true" x14ac:dyDescent="0.2">
      <c r="C957" s="610"/>
      <c r="D957" s="610"/>
      <c r="E957" s="610"/>
      <c r="F957" s="610"/>
      <c r="G957" s="610"/>
      <c r="H957" s="610"/>
      <c r="I957" s="610"/>
      <c r="J957" s="610"/>
      <c r="K957" s="610"/>
      <c r="L957" s="610"/>
      <c r="M957" s="610"/>
      <c r="N957" s="610"/>
      <c r="O957" s="610"/>
      <c r="P957" s="610"/>
      <c r="Q957" s="610"/>
    </row>
    <row r="958" ht="25.15" customHeight="true" x14ac:dyDescent="0.2">
      <c r="C958" s="610"/>
      <c r="D958" s="610"/>
      <c r="E958" s="610"/>
      <c r="F958" s="610"/>
      <c r="G958" s="610"/>
      <c r="H958" s="610"/>
      <c r="I958" s="610"/>
      <c r="J958" s="610"/>
      <c r="K958" s="610"/>
      <c r="L958" s="610"/>
      <c r="M958" s="610"/>
      <c r="N958" s="610"/>
      <c r="O958" s="610"/>
      <c r="P958" s="610"/>
      <c r="Q958" s="610"/>
    </row>
    <row r="959" ht="25.15" customHeight="true" x14ac:dyDescent="0.2">
      <c r="C959" s="610"/>
      <c r="D959" s="610"/>
      <c r="E959" s="610"/>
      <c r="F959" s="610"/>
      <c r="G959" s="610"/>
      <c r="H959" s="610"/>
      <c r="I959" s="610"/>
      <c r="J959" s="610"/>
      <c r="K959" s="610"/>
      <c r="L959" s="610"/>
      <c r="M959" s="610"/>
      <c r="N959" s="610"/>
      <c r="O959" s="610"/>
      <c r="P959" s="610"/>
      <c r="Q959" s="610"/>
    </row>
    <row r="960" ht="25.15" customHeight="true" x14ac:dyDescent="0.2">
      <c r="C960" s="610"/>
      <c r="D960" s="610"/>
      <c r="E960" s="610"/>
      <c r="F960" s="610"/>
      <c r="G960" s="610"/>
      <c r="H960" s="610"/>
      <c r="I960" s="610"/>
      <c r="J960" s="610"/>
      <c r="K960" s="610"/>
      <c r="L960" s="610"/>
      <c r="M960" s="610"/>
      <c r="N960" s="610"/>
      <c r="O960" s="610"/>
      <c r="P960" s="610"/>
      <c r="Q960" s="610"/>
    </row>
    <row r="961" ht="25.15" customHeight="true" x14ac:dyDescent="0.2">
      <c r="C961" s="610"/>
      <c r="D961" s="610"/>
      <c r="E961" s="610"/>
      <c r="F961" s="610"/>
      <c r="G961" s="610"/>
      <c r="H961" s="610"/>
      <c r="I961" s="610"/>
      <c r="J961" s="610"/>
      <c r="K961" s="610"/>
      <c r="L961" s="610"/>
      <c r="M961" s="610"/>
      <c r="N961" s="610"/>
      <c r="O961" s="610"/>
      <c r="P961" s="610"/>
      <c r="Q961" s="610"/>
    </row>
    <row r="962" ht="25.15" customHeight="true" x14ac:dyDescent="0.2">
      <c r="C962" s="610"/>
      <c r="D962" s="610"/>
      <c r="E962" s="610"/>
      <c r="F962" s="610"/>
      <c r="G962" s="610"/>
      <c r="H962" s="610"/>
      <c r="I962" s="610"/>
      <c r="J962" s="610"/>
      <c r="K962" s="610"/>
      <c r="L962" s="610"/>
      <c r="M962" s="610"/>
      <c r="N962" s="610"/>
      <c r="O962" s="610"/>
      <c r="P962" s="610"/>
      <c r="Q962" s="610"/>
    </row>
    <row r="963" ht="25.15" customHeight="true" x14ac:dyDescent="0.2">
      <c r="C963" s="610"/>
      <c r="D963" s="610"/>
      <c r="E963" s="610"/>
      <c r="F963" s="610"/>
      <c r="G963" s="610"/>
      <c r="H963" s="610"/>
      <c r="I963" s="610"/>
      <c r="J963" s="610"/>
      <c r="K963" s="610"/>
      <c r="L963" s="610"/>
      <c r="M963" s="610"/>
      <c r="N963" s="610"/>
      <c r="O963" s="610"/>
      <c r="P963" s="610"/>
      <c r="Q963" s="610"/>
    </row>
    <row r="964" ht="25.15" customHeight="true" x14ac:dyDescent="0.2">
      <c r="C964" s="610"/>
      <c r="D964" s="610"/>
      <c r="E964" s="610"/>
      <c r="F964" s="610"/>
      <c r="G964" s="610"/>
      <c r="H964" s="610"/>
      <c r="I964" s="610"/>
      <c r="J964" s="610"/>
      <c r="K964" s="610"/>
      <c r="L964" s="610"/>
      <c r="M964" s="610"/>
      <c r="N964" s="610"/>
      <c r="O964" s="610"/>
      <c r="P964" s="610"/>
      <c r="Q964" s="610"/>
    </row>
    <row r="965" ht="25.15" customHeight="true" x14ac:dyDescent="0.2">
      <c r="C965" s="610"/>
      <c r="D965" s="610"/>
      <c r="E965" s="610"/>
      <c r="F965" s="610"/>
      <c r="G965" s="610"/>
      <c r="H965" s="610"/>
      <c r="I965" s="610"/>
      <c r="J965" s="610"/>
      <c r="K965" s="610"/>
      <c r="L965" s="610"/>
      <c r="M965" s="610"/>
      <c r="N965" s="610"/>
      <c r="O965" s="610"/>
      <c r="P965" s="610"/>
      <c r="Q965" s="610"/>
    </row>
    <row r="966" ht="25.15" customHeight="true" x14ac:dyDescent="0.2">
      <c r="C966" s="610"/>
      <c r="D966" s="610"/>
      <c r="E966" s="610"/>
      <c r="F966" s="610"/>
      <c r="G966" s="610"/>
      <c r="H966" s="610"/>
      <c r="I966" s="610"/>
      <c r="J966" s="610"/>
      <c r="K966" s="610"/>
      <c r="L966" s="610"/>
      <c r="M966" s="610"/>
      <c r="N966" s="610"/>
      <c r="O966" s="610"/>
      <c r="P966" s="610"/>
      <c r="Q966" s="610"/>
    </row>
    <row r="967" ht="25.15" customHeight="true" x14ac:dyDescent="0.2">
      <c r="C967" s="610"/>
      <c r="D967" s="610"/>
      <c r="E967" s="610"/>
      <c r="F967" s="610"/>
      <c r="G967" s="610"/>
      <c r="H967" s="610"/>
      <c r="I967" s="610"/>
      <c r="J967" s="610"/>
      <c r="K967" s="610"/>
      <c r="L967" s="610"/>
      <c r="M967" s="610"/>
      <c r="N967" s="610"/>
      <c r="O967" s="610"/>
      <c r="P967" s="610"/>
      <c r="Q967" s="610"/>
    </row>
    <row r="968" ht="25.15" customHeight="true" x14ac:dyDescent="0.2">
      <c r="C968" s="610"/>
      <c r="D968" s="610"/>
      <c r="E968" s="610"/>
      <c r="F968" s="610"/>
      <c r="G968" s="610"/>
      <c r="H968" s="610"/>
      <c r="I968" s="610"/>
      <c r="J968" s="610"/>
      <c r="K968" s="610"/>
      <c r="L968" s="610"/>
      <c r="M968" s="610"/>
      <c r="N968" s="610"/>
      <c r="O968" s="610"/>
      <c r="P968" s="610"/>
      <c r="Q968" s="610"/>
    </row>
    <row r="969" ht="25.15" customHeight="true" x14ac:dyDescent="0.2">
      <c r="C969" s="610"/>
      <c r="D969" s="610"/>
      <c r="E969" s="610"/>
      <c r="F969" s="610"/>
      <c r="G969" s="610"/>
      <c r="H969" s="610"/>
      <c r="I969" s="610"/>
      <c r="J969" s="610"/>
      <c r="K969" s="610"/>
      <c r="L969" s="610"/>
      <c r="M969" s="610"/>
      <c r="N969" s="610"/>
      <c r="O969" s="610"/>
      <c r="P969" s="610"/>
      <c r="Q969" s="610"/>
    </row>
    <row r="970" ht="25.15" customHeight="true" x14ac:dyDescent="0.2">
      <c r="C970" s="610"/>
      <c r="D970" s="610"/>
      <c r="E970" s="610"/>
      <c r="F970" s="610"/>
      <c r="G970" s="610"/>
      <c r="H970" s="610"/>
      <c r="I970" s="610"/>
      <c r="J970" s="610"/>
      <c r="K970" s="610"/>
      <c r="L970" s="610"/>
      <c r="M970" s="610"/>
      <c r="N970" s="610"/>
      <c r="O970" s="610"/>
      <c r="P970" s="610"/>
      <c r="Q970" s="610"/>
    </row>
    <row r="971" ht="25.15" customHeight="true" x14ac:dyDescent="0.2">
      <c r="C971" s="610"/>
      <c r="D971" s="610"/>
      <c r="E971" s="610"/>
      <c r="F971" s="610"/>
      <c r="G971" s="610"/>
      <c r="H971" s="610"/>
      <c r="I971" s="610"/>
      <c r="J971" s="610"/>
      <c r="K971" s="610"/>
      <c r="L971" s="610"/>
      <c r="M971" s="610"/>
      <c r="N971" s="610"/>
      <c r="O971" s="610"/>
      <c r="P971" s="610"/>
      <c r="Q971" s="610"/>
    </row>
    <row r="972" ht="25.15" customHeight="true" x14ac:dyDescent="0.2">
      <c r="C972" s="610"/>
      <c r="D972" s="610"/>
      <c r="E972" s="610"/>
      <c r="F972" s="610"/>
      <c r="G972" s="610"/>
      <c r="H972" s="610"/>
      <c r="I972" s="610"/>
      <c r="J972" s="610"/>
      <c r="K972" s="610"/>
      <c r="L972" s="610"/>
      <c r="M972" s="610"/>
      <c r="N972" s="610"/>
      <c r="O972" s="610"/>
      <c r="P972" s="610"/>
      <c r="Q972" s="610"/>
    </row>
    <row r="973" ht="25.15" customHeight="true" x14ac:dyDescent="0.2">
      <c r="C973" s="610"/>
      <c r="D973" s="610"/>
      <c r="E973" s="610"/>
      <c r="F973" s="610"/>
      <c r="G973" s="610"/>
      <c r="H973" s="610"/>
      <c r="I973" s="610"/>
      <c r="J973" s="610"/>
      <c r="K973" s="610"/>
      <c r="L973" s="610"/>
      <c r="M973" s="610"/>
      <c r="N973" s="610"/>
      <c r="O973" s="610"/>
      <c r="P973" s="610"/>
      <c r="Q973" s="610"/>
    </row>
    <row r="974" ht="25.15" customHeight="true" x14ac:dyDescent="0.2">
      <c r="C974" s="610"/>
      <c r="D974" s="610"/>
      <c r="E974" s="610"/>
      <c r="F974" s="610"/>
      <c r="G974" s="610"/>
      <c r="H974" s="610"/>
      <c r="I974" s="610"/>
      <c r="J974" s="610"/>
      <c r="K974" s="610"/>
      <c r="L974" s="610"/>
      <c r="M974" s="610"/>
      <c r="N974" s="610"/>
      <c r="O974" s="610"/>
      <c r="P974" s="610"/>
      <c r="Q974" s="610"/>
    </row>
    <row r="975" ht="25.15" customHeight="true" x14ac:dyDescent="0.2">
      <c r="C975" s="610"/>
      <c r="D975" s="610"/>
      <c r="E975" s="610"/>
      <c r="F975" s="610"/>
      <c r="G975" s="610"/>
      <c r="H975" s="610"/>
      <c r="I975" s="610"/>
      <c r="J975" s="610"/>
      <c r="K975" s="610"/>
      <c r="L975" s="610"/>
      <c r="M975" s="610"/>
      <c r="N975" s="610"/>
      <c r="O975" s="610"/>
      <c r="P975" s="610"/>
      <c r="Q975" s="610"/>
    </row>
    <row r="976" ht="25.15" customHeight="true" x14ac:dyDescent="0.2">
      <c r="C976" s="610"/>
      <c r="D976" s="610"/>
      <c r="E976" s="610"/>
      <c r="F976" s="610"/>
      <c r="G976" s="610"/>
      <c r="H976" s="610"/>
      <c r="I976" s="610"/>
      <c r="J976" s="610"/>
      <c r="K976" s="610"/>
      <c r="L976" s="610"/>
      <c r="M976" s="610"/>
      <c r="N976" s="610"/>
      <c r="O976" s="610"/>
      <c r="P976" s="610"/>
      <c r="Q976" s="610"/>
    </row>
    <row r="977" ht="25.15" customHeight="true" x14ac:dyDescent="0.2">
      <c r="C977" s="610"/>
      <c r="D977" s="610"/>
      <c r="E977" s="610"/>
      <c r="F977" s="610"/>
      <c r="G977" s="610"/>
      <c r="H977" s="610"/>
      <c r="I977" s="610"/>
      <c r="J977" s="610"/>
      <c r="K977" s="610"/>
      <c r="L977" s="610"/>
      <c r="M977" s="610"/>
      <c r="N977" s="610"/>
      <c r="O977" s="610"/>
      <c r="P977" s="610"/>
      <c r="Q977" s="610"/>
    </row>
    <row r="978" ht="25.15" customHeight="true" x14ac:dyDescent="0.2">
      <c r="C978" s="610"/>
      <c r="D978" s="610"/>
      <c r="E978" s="610"/>
      <c r="F978" s="610"/>
      <c r="G978" s="610"/>
      <c r="H978" s="610"/>
      <c r="I978" s="610"/>
      <c r="J978" s="610"/>
      <c r="K978" s="610"/>
      <c r="L978" s="610"/>
      <c r="M978" s="610"/>
      <c r="N978" s="610"/>
      <c r="O978" s="610"/>
      <c r="P978" s="610"/>
      <c r="Q978" s="610"/>
    </row>
    <row r="979" ht="25.15" customHeight="true" x14ac:dyDescent="0.2">
      <c r="C979" s="610"/>
      <c r="D979" s="610"/>
      <c r="E979" s="610"/>
      <c r="F979" s="610"/>
      <c r="G979" s="610"/>
      <c r="H979" s="610"/>
      <c r="I979" s="610"/>
      <c r="J979" s="610"/>
      <c r="K979" s="610"/>
      <c r="L979" s="610"/>
      <c r="M979" s="610"/>
      <c r="N979" s="610"/>
      <c r="O979" s="610"/>
      <c r="P979" s="610"/>
      <c r="Q979" s="610"/>
    </row>
    <row r="980" ht="25.15" customHeight="true" x14ac:dyDescent="0.2">
      <c r="C980" s="610"/>
      <c r="D980" s="610"/>
      <c r="E980" s="610"/>
      <c r="F980" s="610"/>
      <c r="G980" s="610"/>
      <c r="H980" s="610"/>
      <c r="I980" s="610"/>
      <c r="J980" s="610"/>
      <c r="K980" s="610"/>
      <c r="L980" s="610"/>
      <c r="M980" s="610"/>
      <c r="N980" s="610"/>
      <c r="O980" s="610"/>
      <c r="P980" s="610"/>
      <c r="Q980" s="610"/>
    </row>
    <row r="981" ht="25.15" customHeight="true" x14ac:dyDescent="0.2">
      <c r="C981" s="610"/>
      <c r="D981" s="610"/>
      <c r="E981" s="610"/>
      <c r="F981" s="610"/>
      <c r="G981" s="610"/>
      <c r="H981" s="610"/>
      <c r="I981" s="610"/>
      <c r="J981" s="610"/>
      <c r="K981" s="610"/>
      <c r="L981" s="610"/>
      <c r="M981" s="610"/>
      <c r="N981" s="610"/>
      <c r="O981" s="610"/>
      <c r="P981" s="610"/>
      <c r="Q981" s="610"/>
    </row>
    <row r="982" ht="25.15" customHeight="true" x14ac:dyDescent="0.2">
      <c r="C982" s="610"/>
      <c r="D982" s="610"/>
      <c r="E982" s="610"/>
      <c r="F982" s="610"/>
      <c r="G982" s="610"/>
      <c r="H982" s="610"/>
      <c r="I982" s="610"/>
      <c r="J982" s="610"/>
      <c r="K982" s="610"/>
      <c r="L982" s="610"/>
      <c r="M982" s="610"/>
      <c r="N982" s="610"/>
      <c r="O982" s="610"/>
      <c r="P982" s="610"/>
      <c r="Q982" s="610"/>
    </row>
    <row r="983" ht="25.15" customHeight="true" x14ac:dyDescent="0.2">
      <c r="C983" s="610"/>
      <c r="D983" s="610"/>
      <c r="E983" s="610"/>
      <c r="F983" s="610"/>
      <c r="G983" s="610"/>
      <c r="H983" s="610"/>
      <c r="I983" s="610"/>
      <c r="J983" s="610"/>
      <c r="K983" s="610"/>
      <c r="L983" s="610"/>
      <c r="M983" s="610"/>
      <c r="N983" s="610"/>
      <c r="O983" s="610"/>
      <c r="P983" s="610"/>
      <c r="Q983" s="610"/>
    </row>
    <row r="984" ht="25.15" customHeight="true" x14ac:dyDescent="0.2">
      <c r="C984" s="610"/>
      <c r="D984" s="610"/>
      <c r="E984" s="610"/>
      <c r="F984" s="610"/>
      <c r="G984" s="610"/>
      <c r="H984" s="610"/>
      <c r="I984" s="610"/>
      <c r="J984" s="610"/>
      <c r="K984" s="610"/>
      <c r="L984" s="610"/>
      <c r="M984" s="610"/>
      <c r="N984" s="610"/>
      <c r="O984" s="610"/>
      <c r="P984" s="610"/>
      <c r="Q984" s="610"/>
    </row>
    <row r="985" ht="25.15" customHeight="true" x14ac:dyDescent="0.2">
      <c r="C985" s="610"/>
      <c r="D985" s="610"/>
      <c r="E985" s="610"/>
      <c r="F985" s="610"/>
      <c r="G985" s="610"/>
      <c r="H985" s="610"/>
      <c r="I985" s="610"/>
      <c r="J985" s="610"/>
      <c r="K985" s="610"/>
      <c r="L985" s="610"/>
      <c r="M985" s="610"/>
      <c r="N985" s="610"/>
      <c r="O985" s="610"/>
      <c r="P985" s="610"/>
      <c r="Q985" s="610"/>
    </row>
    <row r="986" ht="25.15" customHeight="true" x14ac:dyDescent="0.2">
      <c r="C986" s="610"/>
      <c r="D986" s="610"/>
      <c r="E986" s="610"/>
      <c r="F986" s="610"/>
      <c r="G986" s="610"/>
      <c r="H986" s="610"/>
      <c r="I986" s="610"/>
      <c r="J986" s="610"/>
      <c r="K986" s="610"/>
      <c r="L986" s="610"/>
      <c r="M986" s="610"/>
      <c r="N986" s="610"/>
      <c r="O986" s="610"/>
      <c r="P986" s="610"/>
      <c r="Q986" s="610"/>
    </row>
    <row r="987" ht="25.15" customHeight="true" x14ac:dyDescent="0.2">
      <c r="C987" s="610"/>
      <c r="D987" s="610"/>
      <c r="E987" s="610"/>
      <c r="F987" s="610"/>
      <c r="G987" s="610"/>
      <c r="H987" s="610"/>
      <c r="I987" s="610"/>
      <c r="J987" s="610"/>
      <c r="K987" s="610"/>
      <c r="L987" s="610"/>
      <c r="M987" s="610"/>
      <c r="N987" s="610"/>
      <c r="O987" s="610"/>
      <c r="P987" s="610"/>
      <c r="Q987" s="610"/>
    </row>
    <row r="988" ht="25.15" customHeight="true" x14ac:dyDescent="0.2">
      <c r="C988" s="610"/>
      <c r="D988" s="610"/>
      <c r="E988" s="610"/>
      <c r="F988" s="610"/>
      <c r="G988" s="610"/>
      <c r="H988" s="610"/>
      <c r="I988" s="610"/>
      <c r="J988" s="610"/>
      <c r="K988" s="610"/>
      <c r="L988" s="610"/>
      <c r="M988" s="610"/>
      <c r="N988" s="610"/>
      <c r="O988" s="610"/>
      <c r="P988" s="610"/>
      <c r="Q988" s="610"/>
    </row>
    <row r="989" ht="25.15" customHeight="true" x14ac:dyDescent="0.2">
      <c r="C989" s="610"/>
      <c r="D989" s="610"/>
      <c r="E989" s="610"/>
      <c r="F989" s="610"/>
      <c r="G989" s="610"/>
      <c r="H989" s="610"/>
      <c r="I989" s="610"/>
      <c r="J989" s="610"/>
      <c r="K989" s="610"/>
      <c r="L989" s="610"/>
      <c r="M989" s="610"/>
      <c r="N989" s="610"/>
      <c r="O989" s="610"/>
      <c r="P989" s="610"/>
      <c r="Q989" s="610"/>
    </row>
    <row r="990" ht="25.15" customHeight="true" x14ac:dyDescent="0.2">
      <c r="C990" s="610"/>
      <c r="D990" s="610"/>
      <c r="E990" s="610"/>
      <c r="F990" s="610"/>
      <c r="G990" s="610"/>
      <c r="H990" s="610"/>
      <c r="I990" s="610"/>
      <c r="J990" s="610"/>
      <c r="K990" s="610"/>
      <c r="L990" s="610"/>
      <c r="M990" s="610"/>
      <c r="N990" s="610"/>
      <c r="O990" s="610"/>
      <c r="P990" s="610"/>
      <c r="Q990" s="610"/>
    </row>
    <row r="991" ht="25.15" customHeight="true" x14ac:dyDescent="0.2">
      <c r="C991" s="610"/>
      <c r="D991" s="610"/>
      <c r="E991" s="610"/>
      <c r="F991" s="610"/>
      <c r="G991" s="610"/>
      <c r="H991" s="610"/>
      <c r="I991" s="610"/>
      <c r="J991" s="610"/>
      <c r="K991" s="610"/>
      <c r="L991" s="610"/>
      <c r="M991" s="610"/>
      <c r="N991" s="610"/>
      <c r="O991" s="610"/>
      <c r="P991" s="610"/>
      <c r="Q991" s="610"/>
    </row>
    <row r="992" ht="25.15" customHeight="true" x14ac:dyDescent="0.2">
      <c r="C992" s="610"/>
      <c r="D992" s="610"/>
      <c r="E992" s="610"/>
      <c r="F992" s="610"/>
      <c r="G992" s="610"/>
      <c r="H992" s="610"/>
      <c r="I992" s="610"/>
      <c r="J992" s="610"/>
      <c r="K992" s="610"/>
      <c r="L992" s="610"/>
      <c r="M992" s="610"/>
      <c r="N992" s="610"/>
      <c r="O992" s="610"/>
      <c r="P992" s="610"/>
      <c r="Q992" s="610"/>
    </row>
    <row r="993" ht="25.15" customHeight="true" x14ac:dyDescent="0.2">
      <c r="C993" s="610"/>
      <c r="D993" s="610"/>
      <c r="E993" s="610"/>
      <c r="F993" s="610"/>
      <c r="G993" s="610"/>
      <c r="H993" s="610"/>
      <c r="I993" s="610"/>
      <c r="J993" s="610"/>
      <c r="K993" s="610"/>
      <c r="L993" s="610"/>
      <c r="M993" s="610"/>
      <c r="N993" s="610"/>
      <c r="O993" s="610"/>
      <c r="P993" s="610"/>
      <c r="Q993" s="610"/>
    </row>
    <row r="994" ht="25.15" customHeight="true" x14ac:dyDescent="0.2">
      <c r="C994" s="610"/>
      <c r="D994" s="610"/>
      <c r="E994" s="610"/>
      <c r="F994" s="610"/>
      <c r="G994" s="610"/>
      <c r="H994" s="610"/>
      <c r="I994" s="610"/>
      <c r="J994" s="610"/>
      <c r="K994" s="610"/>
      <c r="L994" s="610"/>
      <c r="M994" s="610"/>
      <c r="N994" s="610"/>
      <c r="O994" s="610"/>
      <c r="P994" s="610"/>
      <c r="Q994" s="610"/>
    </row>
    <row r="995" ht="25.15" customHeight="true" x14ac:dyDescent="0.2">
      <c r="C995" s="610"/>
      <c r="D995" s="610"/>
      <c r="E995" s="610"/>
      <c r="F995" s="610"/>
      <c r="G995" s="610"/>
      <c r="H995" s="610"/>
      <c r="I995" s="610"/>
      <c r="J995" s="610"/>
      <c r="K995" s="610"/>
      <c r="L995" s="610"/>
      <c r="M995" s="610"/>
      <c r="N995" s="610"/>
      <c r="O995" s="610"/>
      <c r="P995" s="610"/>
      <c r="Q995" s="610"/>
    </row>
    <row r="996" ht="25.15" customHeight="true" x14ac:dyDescent="0.2">
      <c r="C996" s="610"/>
      <c r="D996" s="610"/>
      <c r="E996" s="610"/>
      <c r="F996" s="610"/>
      <c r="G996" s="610"/>
      <c r="H996" s="610"/>
      <c r="I996" s="610"/>
      <c r="J996" s="610"/>
      <c r="K996" s="610"/>
      <c r="L996" s="610"/>
      <c r="M996" s="610"/>
      <c r="N996" s="610"/>
      <c r="O996" s="610"/>
      <c r="P996" s="610"/>
      <c r="Q996" s="610"/>
    </row>
    <row r="997" ht="25.15" customHeight="true" x14ac:dyDescent="0.2">
      <c r="C997" s="610"/>
      <c r="D997" s="610"/>
      <c r="E997" s="610"/>
      <c r="F997" s="610"/>
      <c r="G997" s="610"/>
      <c r="H997" s="610"/>
      <c r="I997" s="610"/>
      <c r="J997" s="610"/>
      <c r="K997" s="610"/>
      <c r="L997" s="610"/>
      <c r="M997" s="610"/>
      <c r="N997" s="610"/>
      <c r="O997" s="610"/>
      <c r="P997" s="610"/>
      <c r="Q997" s="610"/>
    </row>
    <row r="998" ht="25.15" customHeight="true" x14ac:dyDescent="0.2">
      <c r="C998" s="610"/>
      <c r="D998" s="610"/>
      <c r="E998" s="610"/>
      <c r="F998" s="610"/>
      <c r="G998" s="610"/>
      <c r="H998" s="610"/>
      <c r="I998" s="610"/>
      <c r="J998" s="610"/>
      <c r="K998" s="610"/>
      <c r="L998" s="610"/>
      <c r="M998" s="610"/>
      <c r="N998" s="610"/>
      <c r="O998" s="610"/>
      <c r="P998" s="610"/>
      <c r="Q998" s="610"/>
    </row>
    <row r="999" ht="25.15" customHeight="true" x14ac:dyDescent="0.2">
      <c r="C999" s="610"/>
      <c r="D999" s="610"/>
      <c r="E999" s="610"/>
      <c r="F999" s="610"/>
      <c r="G999" s="610"/>
      <c r="H999" s="610"/>
      <c r="I999" s="610"/>
      <c r="J999" s="610"/>
      <c r="K999" s="610"/>
      <c r="L999" s="610"/>
      <c r="M999" s="610"/>
      <c r="N999" s="610"/>
      <c r="O999" s="610"/>
      <c r="P999" s="610"/>
      <c r="Q999" s="610"/>
    </row>
    <row r="1000" ht="25.15" customHeight="true" x14ac:dyDescent="0.2">
      <c r="C1000" s="610"/>
      <c r="D1000" s="610"/>
      <c r="E1000" s="610"/>
      <c r="F1000" s="610"/>
      <c r="G1000" s="610"/>
      <c r="H1000" s="610"/>
      <c r="I1000" s="610"/>
      <c r="J1000" s="610"/>
      <c r="K1000" s="610"/>
      <c r="L1000" s="610"/>
      <c r="M1000" s="610"/>
      <c r="N1000" s="610"/>
      <c r="O1000" s="610"/>
      <c r="P1000" s="610"/>
      <c r="Q1000" s="610"/>
    </row>
    <row r="1001" ht="25.15" customHeight="true" x14ac:dyDescent="0.2">
      <c r="C1001" s="610"/>
      <c r="D1001" s="610"/>
      <c r="E1001" s="610"/>
      <c r="F1001" s="610"/>
      <c r="G1001" s="610"/>
      <c r="H1001" s="610"/>
      <c r="I1001" s="610"/>
      <c r="J1001" s="610"/>
      <c r="K1001" s="610"/>
      <c r="L1001" s="610"/>
      <c r="M1001" s="610"/>
      <c r="N1001" s="610"/>
      <c r="O1001" s="610"/>
      <c r="P1001" s="610"/>
      <c r="Q1001" s="610"/>
    </row>
    <row r="1002" ht="25.15" customHeight="true" x14ac:dyDescent="0.2">
      <c r="C1002" s="610"/>
      <c r="D1002" s="610"/>
      <c r="E1002" s="610"/>
      <c r="F1002" s="610"/>
      <c r="G1002" s="610"/>
      <c r="H1002" s="610"/>
      <c r="I1002" s="610"/>
      <c r="J1002" s="610"/>
      <c r="K1002" s="610"/>
      <c r="L1002" s="610"/>
      <c r="M1002" s="610"/>
      <c r="N1002" s="610"/>
      <c r="O1002" s="610"/>
      <c r="P1002" s="610"/>
      <c r="Q1002" s="610"/>
    </row>
    <row r="1003" ht="25.15" customHeight="true" x14ac:dyDescent="0.2">
      <c r="C1003" s="610"/>
      <c r="D1003" s="610"/>
      <c r="E1003" s="610"/>
      <c r="F1003" s="610"/>
      <c r="G1003" s="610"/>
      <c r="H1003" s="610"/>
      <c r="I1003" s="610"/>
      <c r="J1003" s="610"/>
      <c r="K1003" s="610"/>
      <c r="L1003" s="610"/>
      <c r="M1003" s="610"/>
      <c r="N1003" s="610"/>
      <c r="O1003" s="610"/>
      <c r="P1003" s="610"/>
      <c r="Q1003" s="610"/>
    </row>
    <row r="1004" ht="25.15" customHeight="true" x14ac:dyDescent="0.2">
      <c r="C1004" s="610"/>
      <c r="D1004" s="610"/>
      <c r="E1004" s="610"/>
      <c r="F1004" s="610"/>
      <c r="G1004" s="610"/>
      <c r="H1004" s="610"/>
      <c r="I1004" s="610"/>
      <c r="J1004" s="610"/>
      <c r="K1004" s="610"/>
      <c r="L1004" s="610"/>
      <c r="M1004" s="610"/>
      <c r="N1004" s="610"/>
      <c r="O1004" s="610"/>
      <c r="P1004" s="610"/>
      <c r="Q1004" s="610"/>
    </row>
    <row r="1005" ht="25.15" customHeight="true" x14ac:dyDescent="0.2">
      <c r="C1005" s="610"/>
      <c r="D1005" s="610"/>
      <c r="E1005" s="610"/>
      <c r="F1005" s="610"/>
      <c r="G1005" s="610"/>
      <c r="H1005" s="610"/>
      <c r="I1005" s="610"/>
      <c r="J1005" s="610"/>
      <c r="K1005" s="610"/>
      <c r="L1005" s="610"/>
      <c r="M1005" s="610"/>
      <c r="N1005" s="610"/>
      <c r="O1005" s="610"/>
      <c r="P1005" s="610"/>
      <c r="Q1005" s="610"/>
    </row>
    <row r="1006" ht="25.15" customHeight="true" x14ac:dyDescent="0.2">
      <c r="C1006" s="610"/>
      <c r="D1006" s="610"/>
      <c r="E1006" s="610"/>
      <c r="F1006" s="610"/>
      <c r="G1006" s="610"/>
      <c r="H1006" s="610"/>
      <c r="I1006" s="610"/>
      <c r="J1006" s="610"/>
      <c r="K1006" s="610"/>
      <c r="L1006" s="610"/>
      <c r="M1006" s="610"/>
      <c r="N1006" s="610"/>
      <c r="O1006" s="610"/>
      <c r="P1006" s="610"/>
      <c r="Q1006" s="610"/>
    </row>
    <row r="1007" ht="25.15" customHeight="true" x14ac:dyDescent="0.2">
      <c r="C1007" s="610"/>
      <c r="D1007" s="610"/>
      <c r="E1007" s="610"/>
      <c r="F1007" s="610"/>
      <c r="G1007" s="610"/>
      <c r="H1007" s="610"/>
      <c r="I1007" s="610"/>
      <c r="J1007" s="610"/>
      <c r="K1007" s="610"/>
      <c r="L1007" s="610"/>
      <c r="M1007" s="610"/>
      <c r="N1007" s="610"/>
      <c r="O1007" s="610"/>
      <c r="P1007" s="610"/>
      <c r="Q1007" s="610"/>
    </row>
    <row r="1008" ht="25.15" customHeight="true" x14ac:dyDescent="0.2">
      <c r="C1008" s="610"/>
      <c r="D1008" s="610"/>
      <c r="E1008" s="610"/>
      <c r="F1008" s="610"/>
      <c r="G1008" s="610"/>
      <c r="H1008" s="610"/>
      <c r="I1008" s="610"/>
      <c r="J1008" s="610"/>
      <c r="K1008" s="610"/>
      <c r="L1008" s="610"/>
      <c r="M1008" s="610"/>
      <c r="N1008" s="610"/>
      <c r="O1008" s="610"/>
      <c r="P1008" s="610"/>
      <c r="Q1008" s="610"/>
    </row>
    <row r="1009" ht="25.15" customHeight="true" x14ac:dyDescent="0.2">
      <c r="C1009" s="610"/>
      <c r="D1009" s="610"/>
      <c r="E1009" s="610"/>
      <c r="F1009" s="610"/>
      <c r="G1009" s="610"/>
      <c r="H1009" s="610"/>
      <c r="I1009" s="610"/>
      <c r="J1009" s="610"/>
      <c r="K1009" s="610"/>
      <c r="L1009" s="610"/>
      <c r="M1009" s="610"/>
      <c r="N1009" s="610"/>
      <c r="O1009" s="610"/>
      <c r="P1009" s="610"/>
      <c r="Q1009" s="610"/>
    </row>
    <row r="1010" ht="25.15" customHeight="true" x14ac:dyDescent="0.2">
      <c r="C1010" s="610"/>
      <c r="D1010" s="610"/>
      <c r="E1010" s="610"/>
      <c r="F1010" s="610"/>
      <c r="G1010" s="610"/>
      <c r="H1010" s="610"/>
      <c r="I1010" s="610"/>
      <c r="J1010" s="610"/>
      <c r="K1010" s="610"/>
      <c r="L1010" s="610"/>
      <c r="M1010" s="610"/>
      <c r="N1010" s="610"/>
      <c r="O1010" s="610"/>
      <c r="P1010" s="610"/>
      <c r="Q1010" s="610"/>
    </row>
    <row r="1011" ht="25.15" customHeight="true" x14ac:dyDescent="0.2">
      <c r="C1011" s="610"/>
      <c r="D1011" s="610"/>
      <c r="E1011" s="610"/>
      <c r="F1011" s="610"/>
      <c r="G1011" s="610"/>
      <c r="H1011" s="610"/>
      <c r="I1011" s="610"/>
      <c r="J1011" s="610"/>
      <c r="K1011" s="610"/>
      <c r="L1011" s="610"/>
      <c r="M1011" s="610"/>
      <c r="N1011" s="610"/>
      <c r="O1011" s="610"/>
      <c r="P1011" s="610"/>
      <c r="Q1011" s="610"/>
    </row>
    <row r="1012" ht="25.15" customHeight="true" x14ac:dyDescent="0.2">
      <c r="C1012" s="610"/>
      <c r="D1012" s="610"/>
      <c r="E1012" s="610"/>
      <c r="F1012" s="610"/>
      <c r="G1012" s="610"/>
      <c r="H1012" s="610"/>
      <c r="I1012" s="610"/>
      <c r="J1012" s="610"/>
      <c r="K1012" s="610"/>
      <c r="L1012" s="610"/>
      <c r="M1012" s="610"/>
      <c r="N1012" s="610"/>
      <c r="O1012" s="610"/>
      <c r="P1012" s="610"/>
      <c r="Q1012" s="610"/>
    </row>
    <row r="1013" ht="25.15" customHeight="true" x14ac:dyDescent="0.2">
      <c r="C1013" s="610"/>
      <c r="D1013" s="610"/>
      <c r="E1013" s="610"/>
      <c r="F1013" s="610"/>
      <c r="G1013" s="610"/>
      <c r="H1013" s="610"/>
      <c r="I1013" s="610"/>
      <c r="J1013" s="610"/>
      <c r="K1013" s="610"/>
      <c r="L1013" s="610"/>
      <c r="M1013" s="610"/>
      <c r="N1013" s="610"/>
      <c r="O1013" s="610"/>
      <c r="P1013" s="610"/>
      <c r="Q1013" s="610"/>
    </row>
    <row r="1014" ht="25.15" customHeight="true" x14ac:dyDescent="0.2">
      <c r="C1014" s="610"/>
      <c r="D1014" s="610"/>
      <c r="E1014" s="610"/>
      <c r="F1014" s="610"/>
      <c r="G1014" s="610"/>
      <c r="H1014" s="610"/>
      <c r="I1014" s="610"/>
      <c r="J1014" s="610"/>
      <c r="K1014" s="610"/>
      <c r="L1014" s="610"/>
      <c r="M1014" s="610"/>
      <c r="N1014" s="610"/>
      <c r="O1014" s="610"/>
      <c r="P1014" s="610"/>
      <c r="Q1014" s="610"/>
    </row>
    <row r="1015" ht="25.15" customHeight="true" x14ac:dyDescent="0.2">
      <c r="C1015" s="610"/>
      <c r="D1015" s="610"/>
      <c r="E1015" s="610"/>
      <c r="F1015" s="610"/>
      <c r="G1015" s="610"/>
      <c r="H1015" s="610"/>
      <c r="I1015" s="610"/>
      <c r="J1015" s="610"/>
      <c r="K1015" s="610"/>
      <c r="L1015" s="610"/>
      <c r="M1015" s="610"/>
      <c r="N1015" s="610"/>
      <c r="O1015" s="610"/>
      <c r="P1015" s="610"/>
      <c r="Q1015" s="610"/>
    </row>
    <row r="1016" ht="25.15" customHeight="true" x14ac:dyDescent="0.2">
      <c r="C1016" s="610"/>
      <c r="D1016" s="610"/>
      <c r="E1016" s="610"/>
      <c r="F1016" s="610"/>
      <c r="G1016" s="610"/>
      <c r="H1016" s="610"/>
      <c r="I1016" s="610"/>
      <c r="J1016" s="610"/>
      <c r="K1016" s="610"/>
      <c r="L1016" s="610"/>
      <c r="M1016" s="610"/>
      <c r="N1016" s="610"/>
      <c r="O1016" s="610"/>
      <c r="P1016" s="610"/>
      <c r="Q1016" s="610"/>
    </row>
    <row r="1017" ht="25.15" customHeight="true" x14ac:dyDescent="0.2">
      <c r="C1017" s="610"/>
      <c r="D1017" s="610"/>
      <c r="E1017" s="610"/>
      <c r="F1017" s="610"/>
      <c r="G1017" s="610"/>
      <c r="H1017" s="610"/>
      <c r="I1017" s="610"/>
      <c r="J1017" s="610"/>
      <c r="K1017" s="610"/>
      <c r="L1017" s="610"/>
      <c r="M1017" s="610"/>
      <c r="N1017" s="610"/>
      <c r="O1017" s="610"/>
      <c r="P1017" s="610"/>
      <c r="Q1017" s="610"/>
    </row>
    <row r="1018" ht="25.15" customHeight="true" x14ac:dyDescent="0.2">
      <c r="C1018" s="610"/>
      <c r="D1018" s="610"/>
      <c r="E1018" s="610"/>
      <c r="F1018" s="610"/>
      <c r="G1018" s="610"/>
      <c r="H1018" s="610"/>
      <c r="I1018" s="610"/>
      <c r="J1018" s="610"/>
      <c r="K1018" s="610"/>
      <c r="L1018" s="610"/>
      <c r="M1018" s="610"/>
      <c r="N1018" s="610"/>
      <c r="O1018" s="610"/>
      <c r="P1018" s="610"/>
      <c r="Q1018" s="610"/>
    </row>
    <row r="1019" ht="25.15" customHeight="true" x14ac:dyDescent="0.2">
      <c r="C1019" s="610"/>
      <c r="D1019" s="610"/>
      <c r="E1019" s="610"/>
      <c r="F1019" s="610"/>
      <c r="G1019" s="610"/>
      <c r="H1019" s="610"/>
      <c r="I1019" s="610"/>
      <c r="J1019" s="610"/>
      <c r="K1019" s="610"/>
      <c r="L1019" s="610"/>
      <c r="M1019" s="610"/>
      <c r="N1019" s="610"/>
      <c r="O1019" s="610"/>
      <c r="P1019" s="610"/>
      <c r="Q1019" s="610"/>
    </row>
    <row r="1020" ht="25.15" customHeight="true" x14ac:dyDescent="0.2">
      <c r="C1020" s="610"/>
      <c r="D1020" s="610"/>
      <c r="E1020" s="610"/>
      <c r="F1020" s="610"/>
      <c r="G1020" s="610"/>
      <c r="H1020" s="610"/>
      <c r="I1020" s="610"/>
      <c r="J1020" s="610"/>
      <c r="K1020" s="610"/>
      <c r="L1020" s="610"/>
      <c r="M1020" s="610"/>
      <c r="N1020" s="610"/>
      <c r="O1020" s="610"/>
      <c r="P1020" s="610"/>
      <c r="Q1020" s="610"/>
    </row>
    <row r="1021" ht="25.15" customHeight="true" x14ac:dyDescent="0.2">
      <c r="C1021" s="610"/>
      <c r="D1021" s="610"/>
      <c r="E1021" s="610"/>
      <c r="F1021" s="610"/>
      <c r="G1021" s="610"/>
      <c r="H1021" s="610"/>
      <c r="I1021" s="610"/>
      <c r="J1021" s="610"/>
      <c r="K1021" s="610"/>
      <c r="L1021" s="610"/>
      <c r="M1021" s="610"/>
      <c r="N1021" s="610"/>
      <c r="O1021" s="610"/>
      <c r="P1021" s="610"/>
      <c r="Q1021" s="610"/>
    </row>
    <row r="1022" ht="25.15" customHeight="true" x14ac:dyDescent="0.2">
      <c r="C1022" s="610"/>
      <c r="D1022" s="610"/>
      <c r="E1022" s="610"/>
      <c r="F1022" s="610"/>
      <c r="G1022" s="610"/>
      <c r="H1022" s="610"/>
      <c r="I1022" s="610"/>
      <c r="J1022" s="610"/>
      <c r="K1022" s="610"/>
      <c r="L1022" s="610"/>
      <c r="M1022" s="610"/>
      <c r="N1022" s="610"/>
      <c r="O1022" s="610"/>
      <c r="P1022" s="610"/>
      <c r="Q1022" s="610"/>
    </row>
    <row r="1023" ht="25.15" customHeight="true" x14ac:dyDescent="0.2">
      <c r="C1023" s="610"/>
      <c r="D1023" s="610"/>
      <c r="E1023" s="610"/>
      <c r="F1023" s="610"/>
      <c r="G1023" s="610"/>
      <c r="H1023" s="610"/>
      <c r="I1023" s="610"/>
      <c r="J1023" s="610"/>
      <c r="K1023" s="610"/>
      <c r="L1023" s="610"/>
      <c r="M1023" s="610"/>
      <c r="N1023" s="610"/>
      <c r="O1023" s="610"/>
      <c r="P1023" s="610"/>
      <c r="Q1023" s="610"/>
    </row>
    <row r="1024" ht="25.15" customHeight="true" x14ac:dyDescent="0.2">
      <c r="C1024" s="610"/>
      <c r="D1024" s="610"/>
      <c r="E1024" s="610"/>
      <c r="F1024" s="610"/>
      <c r="G1024" s="610"/>
      <c r="H1024" s="610"/>
      <c r="I1024" s="610"/>
      <c r="J1024" s="610"/>
      <c r="K1024" s="610"/>
      <c r="L1024" s="610"/>
      <c r="M1024" s="610"/>
      <c r="N1024" s="610"/>
      <c r="O1024" s="610"/>
      <c r="P1024" s="610"/>
      <c r="Q1024" s="610"/>
    </row>
    <row r="1025" s="511" customFormat="true" ht="21" customHeight="true" x14ac:dyDescent="0.2">
      <c r="A1025" s="1066" t="s">
        <v>141</v>
      </c>
      <c r="B1025" s="1066"/>
      <c r="C1025" s="1066"/>
      <c r="Z1025" s="5"/>
      <c r="AA1025" s="5"/>
      <c r="AB1025" s="5"/>
      <c r="AC1025" s="5"/>
      <c r="AD1025" s="5"/>
      <c r="AE1025" s="5"/>
      <c r="AF1025" s="5"/>
      <c r="AG1025" s="5"/>
      <c r="AH1025" s="5"/>
      <c r="AI1025" s="5"/>
      <c r="AJ1025" s="5"/>
      <c r="AK1025" s="5"/>
      <c r="AL1025" s="5"/>
      <c r="AM1025" s="5"/>
      <c r="AN1025" s="5"/>
      <c r="AO1025" s="5"/>
      <c r="AP1025" s="5"/>
      <c r="AQ1025" s="5"/>
      <c r="AR1025" s="5"/>
      <c r="AS1025" s="5"/>
      <c r="AT1025" s="5"/>
      <c r="AU1025" s="5"/>
      <c r="AV1025" s="5"/>
      <c r="AW1025" s="5"/>
      <c r="AX1025" s="5"/>
      <c r="AY1025" s="5"/>
      <c r="AZ1025" s="5"/>
      <c r="BA1025" s="353"/>
      <c r="BB1025" s="422"/>
      <c r="BC1025"/>
      <c r="BD1025"/>
      <c r="BE1025"/>
      <c r="BF1025"/>
      <c r="BG1025"/>
      <c r="BH1025"/>
      <c r="BI1025"/>
      <c r="BJ1025"/>
      <c r="BK1025"/>
      <c r="BL1025"/>
      <c r="BM1025"/>
      <c r="BN1025"/>
      <c r="BO1025"/>
      <c r="BP1025"/>
      <c r="BQ1025"/>
      <c r="BR1025"/>
      <c r="BS1025"/>
      <c r="BT1025"/>
      <c r="BU1025"/>
      <c r="BV1025"/>
      <c r="BW1025"/>
      <c r="BX1025"/>
      <c r="BY1025" s="353"/>
      <c r="BZ1025" s="355"/>
      <c r="CA1025" s="355"/>
      <c r="CB1025" s="355"/>
      <c r="CC1025" s="355"/>
      <c r="CD1025" s="355"/>
      <c r="CE1025" s="355"/>
      <c r="CF1025" s="355"/>
      <c r="CG1025" s="355"/>
      <c r="CH1025" s="355"/>
      <c r="CI1025" s="355"/>
      <c r="CJ1025" s="355"/>
      <c r="CK1025" s="355"/>
      <c r="CL1025" s="355"/>
      <c r="CM1025" s="355"/>
      <c r="CN1025" s="355"/>
      <c r="CO1025" s="355"/>
      <c r="CP1025" s="355"/>
      <c r="CQ1025" s="355"/>
      <c r="CR1025" s="355"/>
      <c r="CS1025" s="355"/>
      <c r="CT1025" s="355"/>
      <c r="CU1025" s="355"/>
      <c r="CV1025" s="355"/>
      <c r="CW1025" s="355"/>
      <c r="CX1025" s="355"/>
      <c r="CY1025" s="355"/>
      <c r="CZ1025" s="355"/>
    </row>
    <row r="1026" s="511" customFormat="true" ht="15.95" customHeight="true" x14ac:dyDescent="0.2">
      <c r="A1026" s="1067" t="s">
        <v>192</v>
      </c>
      <c r="B1026" s="1067"/>
      <c r="C1026" s="547" t="s">
        <v>193</v>
      </c>
      <c r="Z1026" s="5"/>
      <c r="AA1026" s="5"/>
      <c r="AB1026" s="5"/>
      <c r="AC1026" s="5"/>
      <c r="AD1026" s="5"/>
      <c r="AE1026" s="5"/>
      <c r="AF1026" s="5"/>
      <c r="AG1026" s="5"/>
      <c r="AH1026" s="5"/>
      <c r="AI1026" s="5"/>
      <c r="AJ1026" s="5"/>
      <c r="AK1026" s="5"/>
      <c r="AL1026" s="5"/>
      <c r="AM1026" s="5"/>
      <c r="AN1026" s="5"/>
      <c r="AO1026" s="5"/>
      <c r="AP1026" s="5"/>
      <c r="AQ1026" s="5"/>
      <c r="AR1026" s="5"/>
      <c r="AS1026" s="5"/>
      <c r="AT1026" s="5"/>
      <c r="AU1026" s="5"/>
      <c r="AV1026" s="5"/>
      <c r="AW1026" s="5"/>
      <c r="AX1026" s="5"/>
      <c r="AY1026" s="5"/>
      <c r="AZ1026" s="5"/>
      <c r="BA1026" s="353"/>
      <c r="BB1026" s="422"/>
      <c r="BC1026"/>
      <c r="BD1026"/>
      <c r="BE1026"/>
      <c r="BF1026"/>
      <c r="BG1026"/>
      <c r="BH1026"/>
      <c r="BI1026"/>
      <c r="BJ1026"/>
      <c r="BK1026"/>
      <c r="BL1026"/>
      <c r="BM1026"/>
      <c r="BN1026"/>
      <c r="BO1026"/>
      <c r="BP1026"/>
      <c r="BQ1026"/>
      <c r="BR1026"/>
      <c r="BS1026"/>
      <c r="BT1026"/>
      <c r="BU1026"/>
      <c r="BV1026"/>
      <c r="BW1026"/>
      <c r="BX1026"/>
      <c r="BY1026" s="353"/>
      <c r="BZ1026" s="355"/>
      <c r="CA1026" s="355"/>
      <c r="CB1026" s="355"/>
      <c r="CC1026" s="355"/>
      <c r="CD1026" s="355"/>
      <c r="CE1026" s="355"/>
      <c r="CF1026" s="355"/>
      <c r="CG1026" s="355"/>
      <c r="CH1026" s="355"/>
      <c r="CI1026" s="355"/>
      <c r="CJ1026" s="355"/>
      <c r="CK1026" s="355"/>
      <c r="CL1026" s="355"/>
      <c r="CM1026" s="355"/>
      <c r="CN1026" s="355"/>
      <c r="CO1026" s="355"/>
      <c r="CP1026" s="355"/>
      <c r="CQ1026" s="355"/>
      <c r="CR1026" s="355"/>
      <c r="CS1026" s="355"/>
      <c r="CT1026" s="355"/>
      <c r="CU1026" s="355"/>
      <c r="CV1026" s="355"/>
      <c r="CW1026" s="355"/>
      <c r="CX1026" s="355"/>
      <c r="CY1026" s="355"/>
      <c r="CZ1026" s="355"/>
    </row>
    <row r="1027" s="511" customFormat="true" ht="17.1" hidden="true" customHeight="true" x14ac:dyDescent="0.2">
      <c r="A1027" s="548" t="s">
        <v>194</v>
      </c>
      <c r="B1027" s="549" t="s">
        <v>195</v>
      </c>
      <c r="C1027" s="550">
        <v>7791</v>
      </c>
      <c r="Z1027" s="5"/>
      <c r="AA1027" s="5"/>
      <c r="AB1027" s="5"/>
      <c r="AC1027" s="5"/>
      <c r="AD1027" s="5"/>
      <c r="AE1027" s="5"/>
      <c r="AF1027" s="5"/>
      <c r="AG1027" s="5"/>
      <c r="AH1027" s="5"/>
      <c r="AI1027" s="5"/>
      <c r="AJ1027" s="5"/>
      <c r="AK1027" s="5"/>
      <c r="AL1027" s="5"/>
      <c r="AM1027" s="5"/>
      <c r="AN1027" s="5"/>
      <c r="AO1027" s="5"/>
      <c r="AP1027" s="5"/>
      <c r="AQ1027" s="5"/>
      <c r="AR1027" s="5"/>
      <c r="AS1027" s="5"/>
      <c r="AT1027" s="5"/>
      <c r="AU1027" s="5"/>
      <c r="AV1027" s="5"/>
      <c r="AW1027" s="5"/>
      <c r="AX1027" s="5"/>
      <c r="AY1027" s="5"/>
      <c r="AZ1027" s="5"/>
      <c r="BA1027" s="353"/>
      <c r="BB1027" s="422"/>
      <c r="BC1027"/>
      <c r="BD1027"/>
      <c r="BE1027"/>
      <c r="BF1027"/>
      <c r="BG1027"/>
      <c r="BH1027"/>
      <c r="BI1027"/>
      <c r="BJ1027"/>
      <c r="BK1027"/>
      <c r="BL1027"/>
      <c r="BM1027"/>
      <c r="BN1027"/>
      <c r="BO1027"/>
      <c r="BP1027"/>
      <c r="BQ1027"/>
      <c r="BR1027"/>
      <c r="BS1027"/>
      <c r="BT1027"/>
      <c r="BU1027"/>
      <c r="BV1027"/>
      <c r="BW1027"/>
      <c r="BX1027"/>
      <c r="BY1027" s="353"/>
      <c r="BZ1027" s="355"/>
      <c r="CA1027" s="355"/>
      <c r="CB1027" s="355"/>
      <c r="CC1027" s="355"/>
      <c r="CD1027" s="355"/>
      <c r="CE1027" s="355"/>
      <c r="CF1027" s="355"/>
      <c r="CG1027" s="355"/>
      <c r="CH1027" s="355"/>
      <c r="CI1027" s="355"/>
      <c r="CJ1027" s="355"/>
      <c r="CK1027" s="355"/>
      <c r="CL1027" s="355"/>
      <c r="CM1027" s="355"/>
      <c r="CN1027" s="355"/>
      <c r="CO1027" s="355"/>
      <c r="CP1027" s="355"/>
      <c r="CQ1027" s="355"/>
      <c r="CR1027" s="355"/>
      <c r="CS1027" s="355"/>
      <c r="CT1027" s="355"/>
      <c r="CU1027" s="355"/>
      <c r="CV1027" s="355"/>
      <c r="CW1027" s="355"/>
      <c r="CX1027" s="355"/>
      <c r="CY1027" s="355"/>
      <c r="CZ1027" s="355"/>
    </row>
    <row r="1028" s="511" customFormat="true" ht="17.1" hidden="true" customHeight="true" x14ac:dyDescent="0.2">
      <c r="A1028" s="551" t="s">
        <v>196</v>
      </c>
      <c r="B1028" s="552" t="s">
        <v>195</v>
      </c>
      <c r="C1028" s="553">
        <v>7791</v>
      </c>
      <c r="Z1028" s="5"/>
      <c r="AA1028" s="5"/>
      <c r="AB1028" s="5"/>
      <c r="AC1028" s="5"/>
      <c r="AD1028" s="5"/>
      <c r="AE1028" s="5"/>
      <c r="AF1028" s="5"/>
      <c r="AG1028" s="5"/>
      <c r="AH1028" s="5"/>
      <c r="AI1028" s="5"/>
      <c r="AJ1028" s="5"/>
      <c r="AK1028" s="5"/>
      <c r="AL1028" s="5"/>
      <c r="AM1028" s="5"/>
      <c r="AN1028" s="5"/>
      <c r="AO1028" s="5"/>
      <c r="AP1028" s="5"/>
      <c r="AQ1028" s="5"/>
      <c r="AR1028" s="5"/>
      <c r="AS1028" s="5"/>
      <c r="AT1028" s="5"/>
      <c r="AU1028" s="5"/>
      <c r="AV1028" s="5"/>
      <c r="AW1028" s="5"/>
      <c r="AX1028" s="5"/>
      <c r="AY1028" s="5"/>
      <c r="AZ1028" s="5"/>
      <c r="BA1028" s="353"/>
      <c r="BB1028" s="422"/>
      <c r="BC1028"/>
      <c r="BD1028"/>
      <c r="BE1028"/>
      <c r="BF1028"/>
      <c r="BG1028"/>
      <c r="BH1028"/>
      <c r="BI1028"/>
      <c r="BJ1028"/>
      <c r="BK1028"/>
      <c r="BL1028"/>
      <c r="BM1028"/>
      <c r="BN1028"/>
      <c r="BO1028"/>
      <c r="BP1028"/>
      <c r="BQ1028"/>
      <c r="BR1028"/>
      <c r="BS1028"/>
      <c r="BT1028"/>
      <c r="BU1028"/>
      <c r="BV1028"/>
      <c r="BW1028"/>
      <c r="BX1028"/>
      <c r="BY1028" s="353"/>
      <c r="BZ1028" s="355"/>
      <c r="CA1028" s="355"/>
      <c r="CB1028" s="355"/>
      <c r="CC1028" s="355"/>
      <c r="CD1028" s="355"/>
      <c r="CE1028" s="355"/>
      <c r="CF1028" s="355"/>
      <c r="CG1028" s="355"/>
      <c r="CH1028" s="355"/>
      <c r="CI1028" s="355"/>
      <c r="CJ1028" s="355"/>
      <c r="CK1028" s="355"/>
      <c r="CL1028" s="355"/>
      <c r="CM1028" s="355"/>
      <c r="CN1028" s="355"/>
      <c r="CO1028" s="355"/>
      <c r="CP1028" s="355"/>
      <c r="CQ1028" s="355"/>
      <c r="CR1028" s="355"/>
      <c r="CS1028" s="355"/>
      <c r="CT1028" s="355"/>
      <c r="CU1028" s="355"/>
      <c r="CV1028" s="355"/>
      <c r="CW1028" s="355"/>
      <c r="CX1028" s="355"/>
      <c r="CY1028" s="355"/>
      <c r="CZ1028" s="355"/>
    </row>
    <row r="1029" s="511" customFormat="true" ht="17.1" hidden="true" customHeight="true" x14ac:dyDescent="0.2">
      <c r="A1029" s="551" t="s">
        <v>197</v>
      </c>
      <c r="B1029" s="552" t="s">
        <v>195</v>
      </c>
      <c r="C1029" s="553">
        <v>7791</v>
      </c>
      <c r="Z1029" s="5"/>
      <c r="AA1029" s="5"/>
      <c r="AB1029" s="5"/>
      <c r="AC1029" s="5"/>
      <c r="AD1029" s="5"/>
      <c r="AE1029" s="5"/>
      <c r="AF1029" s="5"/>
      <c r="AG1029" s="5"/>
      <c r="AH1029" s="5"/>
      <c r="AI1029" s="5"/>
      <c r="AJ1029" s="5"/>
      <c r="AK1029" s="5"/>
      <c r="AL1029" s="5"/>
      <c r="AM1029" s="5"/>
      <c r="AN1029" s="5"/>
      <c r="AO1029" s="5"/>
      <c r="AP1029" s="5"/>
      <c r="AQ1029" s="5"/>
      <c r="AR1029" s="5"/>
      <c r="AS1029" s="5"/>
      <c r="AT1029" s="5"/>
      <c r="AU1029" s="5"/>
      <c r="AV1029" s="5"/>
      <c r="AW1029" s="5"/>
      <c r="AX1029" s="5"/>
      <c r="AY1029" s="5"/>
      <c r="AZ1029" s="5"/>
      <c r="BA1029" s="353"/>
      <c r="BB1029" s="422"/>
      <c r="BC1029"/>
      <c r="BD1029"/>
      <c r="BE1029"/>
      <c r="BF1029"/>
      <c r="BG1029"/>
      <c r="BH1029"/>
      <c r="BI1029"/>
      <c r="BJ1029"/>
      <c r="BK1029"/>
      <c r="BL1029"/>
      <c r="BM1029"/>
      <c r="BN1029"/>
      <c r="BO1029"/>
      <c r="BP1029"/>
      <c r="BQ1029"/>
      <c r="BR1029"/>
      <c r="BS1029"/>
      <c r="BT1029"/>
      <c r="BU1029"/>
      <c r="BV1029"/>
      <c r="BW1029"/>
      <c r="BX1029"/>
      <c r="BY1029" s="353"/>
      <c r="BZ1029" s="355"/>
      <c r="CA1029" s="355"/>
      <c r="CB1029" s="355"/>
      <c r="CC1029" s="355"/>
      <c r="CD1029" s="355"/>
      <c r="CE1029" s="355"/>
      <c r="CF1029" s="355"/>
      <c r="CG1029" s="355"/>
      <c r="CH1029" s="355"/>
      <c r="CI1029" s="355"/>
      <c r="CJ1029" s="355"/>
      <c r="CK1029" s="355"/>
      <c r="CL1029" s="355"/>
      <c r="CM1029" s="355"/>
      <c r="CN1029" s="355"/>
      <c r="CO1029" s="355"/>
      <c r="CP1029" s="355"/>
      <c r="CQ1029" s="355"/>
      <c r="CR1029" s="355"/>
      <c r="CS1029" s="355"/>
      <c r="CT1029" s="355"/>
      <c r="CU1029" s="355"/>
      <c r="CV1029" s="355"/>
      <c r="CW1029" s="355"/>
      <c r="CX1029" s="355"/>
      <c r="CY1029" s="355"/>
      <c r="CZ1029" s="355"/>
    </row>
    <row r="1030" s="511" customFormat="true" ht="17.1" hidden="true" customHeight="true" x14ac:dyDescent="0.2">
      <c r="A1030" s="551" t="s">
        <v>199</v>
      </c>
      <c r="B1030" s="552" t="s">
        <v>195</v>
      </c>
      <c r="C1030" s="553">
        <v>7791</v>
      </c>
      <c r="Z1030" s="5"/>
      <c r="AA1030" s="5"/>
      <c r="AB1030" s="5"/>
      <c r="AC1030" s="5"/>
      <c r="AD1030" s="5"/>
      <c r="AE1030" s="5"/>
      <c r="AF1030" s="5"/>
      <c r="AG1030" s="5"/>
      <c r="AH1030" s="5"/>
      <c r="AI1030" s="5"/>
      <c r="AJ1030" s="5"/>
      <c r="AK1030" s="5"/>
      <c r="AL1030" s="5"/>
      <c r="AM1030" s="5"/>
      <c r="AN1030" s="5"/>
      <c r="AO1030" s="5"/>
      <c r="AP1030" s="5"/>
      <c r="AQ1030" s="5"/>
      <c r="AR1030" s="5"/>
      <c r="AS1030" s="5"/>
      <c r="AT1030" s="5"/>
      <c r="AU1030" s="5"/>
      <c r="AV1030" s="5"/>
      <c r="AW1030" s="5"/>
      <c r="AX1030" s="5"/>
      <c r="AY1030" s="5"/>
      <c r="AZ1030" s="5"/>
      <c r="BA1030" s="353"/>
      <c r="BB1030" s="422"/>
      <c r="BC1030"/>
      <c r="BD1030"/>
      <c r="BE1030"/>
      <c r="BF1030"/>
      <c r="BG1030"/>
      <c r="BH1030"/>
      <c r="BI1030"/>
      <c r="BJ1030"/>
      <c r="BK1030"/>
      <c r="BL1030"/>
      <c r="BM1030"/>
      <c r="BN1030"/>
      <c r="BO1030"/>
      <c r="BP1030"/>
      <c r="BQ1030"/>
      <c r="BR1030"/>
      <c r="BS1030"/>
      <c r="BT1030"/>
      <c r="BU1030"/>
      <c r="BV1030"/>
      <c r="BW1030"/>
      <c r="BX1030"/>
      <c r="BY1030" s="353"/>
      <c r="BZ1030" s="355"/>
      <c r="CA1030" s="355"/>
      <c r="CB1030" s="355"/>
      <c r="CC1030" s="355"/>
      <c r="CD1030" s="355"/>
      <c r="CE1030" s="355"/>
      <c r="CF1030" s="355"/>
      <c r="CG1030" s="355"/>
      <c r="CH1030" s="355"/>
      <c r="CI1030" s="355"/>
      <c r="CJ1030" s="355"/>
      <c r="CK1030" s="355"/>
      <c r="CL1030" s="355"/>
      <c r="CM1030" s="355"/>
      <c r="CN1030" s="355"/>
      <c r="CO1030" s="355"/>
      <c r="CP1030" s="355"/>
      <c r="CQ1030" s="355"/>
      <c r="CR1030" s="355"/>
      <c r="CS1030" s="355"/>
      <c r="CT1030" s="355"/>
      <c r="CU1030" s="355"/>
      <c r="CV1030" s="355"/>
      <c r="CW1030" s="355"/>
      <c r="CX1030" s="355"/>
      <c r="CY1030" s="355"/>
      <c r="CZ1030" s="355"/>
    </row>
    <row r="1031" s="511" customFormat="true" ht="17.1" customHeight="true" x14ac:dyDescent="0.2">
      <c r="A1031" s="1068" t="s">
        <v>201</v>
      </c>
      <c r="B1031" s="552" t="s">
        <v>202</v>
      </c>
      <c r="C1031" s="553">
        <v>3456</v>
      </c>
      <c r="Z1031" s="5"/>
      <c r="AA1031" s="5"/>
      <c r="AB1031" s="5"/>
      <c r="AC1031" s="5"/>
      <c r="AD1031" s="5"/>
      <c r="AE1031" s="5"/>
      <c r="AF1031" s="5"/>
      <c r="AG1031" s="5"/>
      <c r="AH1031" s="5"/>
      <c r="AI1031" s="5"/>
      <c r="AJ1031" s="5"/>
      <c r="AK1031" s="5"/>
      <c r="AL1031" s="5"/>
      <c r="AM1031" s="5"/>
      <c r="AN1031" s="5"/>
      <c r="AO1031" s="5"/>
      <c r="AP1031" s="5"/>
      <c r="AQ1031" s="5"/>
      <c r="AR1031" s="5"/>
      <c r="AS1031" s="5"/>
      <c r="AT1031" s="5"/>
      <c r="AU1031" s="5"/>
      <c r="AV1031" s="5"/>
      <c r="AW1031" s="5"/>
      <c r="AX1031" s="5"/>
      <c r="AY1031" s="5"/>
      <c r="AZ1031" s="5"/>
      <c r="BA1031" s="353"/>
      <c r="BB1031" s="422"/>
      <c r="BC1031"/>
      <c r="BD1031"/>
      <c r="BE1031"/>
      <c r="BF1031"/>
      <c r="BG1031"/>
      <c r="BH1031"/>
      <c r="BI1031"/>
      <c r="BJ1031"/>
      <c r="BK1031"/>
      <c r="BL1031"/>
      <c r="BM1031"/>
      <c r="BN1031"/>
      <c r="BO1031"/>
      <c r="BP1031"/>
      <c r="BQ1031"/>
      <c r="BR1031"/>
      <c r="BS1031"/>
      <c r="BT1031"/>
      <c r="BU1031"/>
      <c r="BV1031"/>
      <c r="BW1031"/>
      <c r="BX1031"/>
      <c r="BY1031" s="353"/>
      <c r="BZ1031" s="355"/>
      <c r="CA1031" s="355"/>
      <c r="CB1031" s="355"/>
      <c r="CC1031" s="355"/>
      <c r="CD1031" s="355"/>
      <c r="CE1031" s="355"/>
      <c r="CF1031" s="355"/>
      <c r="CG1031" s="355"/>
      <c r="CH1031" s="355"/>
      <c r="CI1031" s="355"/>
      <c r="CJ1031" s="355"/>
      <c r="CK1031" s="355"/>
      <c r="CL1031" s="355"/>
      <c r="CM1031" s="355"/>
      <c r="CN1031" s="355"/>
      <c r="CO1031" s="355"/>
      <c r="CP1031" s="355"/>
      <c r="CQ1031" s="355"/>
      <c r="CR1031" s="355"/>
      <c r="CS1031" s="355"/>
      <c r="CT1031" s="355"/>
      <c r="CU1031" s="355"/>
      <c r="CV1031" s="355"/>
      <c r="CW1031" s="355"/>
      <c r="CX1031" s="355"/>
      <c r="CY1031" s="355"/>
      <c r="CZ1031" s="355"/>
    </row>
    <row r="1032" s="511" customFormat="true" ht="17.1" customHeight="true" x14ac:dyDescent="0.2">
      <c r="A1032" s="1068"/>
      <c r="B1032" s="552" t="s">
        <v>203</v>
      </c>
      <c r="C1032" s="553">
        <v>4335</v>
      </c>
      <c r="Z1032" s="5"/>
      <c r="AA1032" s="5"/>
      <c r="AB1032" s="5"/>
      <c r="AC1032" s="5"/>
      <c r="AD1032" s="5"/>
      <c r="AE1032" s="5"/>
      <c r="AF1032" s="5"/>
      <c r="AG1032" s="5"/>
      <c r="AH1032" s="5"/>
      <c r="AI1032" s="5"/>
      <c r="AJ1032" s="5"/>
      <c r="AK1032" s="5"/>
      <c r="AL1032" s="5"/>
      <c r="AM1032" s="5"/>
      <c r="AN1032" s="5"/>
      <c r="AO1032" s="5"/>
      <c r="AP1032" s="5"/>
      <c r="AQ1032" s="5"/>
      <c r="AR1032" s="5"/>
      <c r="AS1032" s="5"/>
      <c r="AT1032" s="5"/>
      <c r="AU1032" s="5"/>
      <c r="AV1032" s="5"/>
      <c r="AW1032" s="5"/>
      <c r="AX1032" s="5"/>
      <c r="AY1032" s="5"/>
      <c r="AZ1032" s="5"/>
      <c r="BA1032" s="353"/>
      <c r="BB1032" s="422"/>
      <c r="BC1032"/>
      <c r="BD1032"/>
      <c r="BE1032"/>
      <c r="BF1032"/>
      <c r="BG1032"/>
      <c r="BH1032"/>
      <c r="BI1032"/>
      <c r="BJ1032"/>
      <c r="BK1032"/>
      <c r="BL1032"/>
      <c r="BM1032"/>
      <c r="BN1032"/>
      <c r="BO1032"/>
      <c r="BP1032"/>
      <c r="BQ1032"/>
      <c r="BR1032"/>
      <c r="BS1032"/>
      <c r="BT1032"/>
      <c r="BU1032"/>
      <c r="BV1032"/>
      <c r="BW1032"/>
      <c r="BX1032"/>
      <c r="BY1032" s="353"/>
      <c r="BZ1032" s="355"/>
      <c r="CA1032" s="355"/>
      <c r="CB1032" s="355"/>
      <c r="CC1032" s="355"/>
      <c r="CD1032" s="355"/>
      <c r="CE1032" s="355"/>
      <c r="CF1032" s="355"/>
      <c r="CG1032" s="355"/>
      <c r="CH1032" s="355"/>
      <c r="CI1032" s="355"/>
      <c r="CJ1032" s="355"/>
      <c r="CK1032" s="355"/>
      <c r="CL1032" s="355"/>
      <c r="CM1032" s="355"/>
      <c r="CN1032" s="355"/>
      <c r="CO1032" s="355"/>
      <c r="CP1032" s="355"/>
      <c r="CQ1032" s="355"/>
      <c r="CR1032" s="355"/>
      <c r="CS1032" s="355"/>
      <c r="CT1032" s="355"/>
      <c r="CU1032" s="355"/>
      <c r="CV1032" s="355"/>
      <c r="CW1032" s="355"/>
      <c r="CX1032" s="355"/>
      <c r="CY1032" s="355"/>
      <c r="CZ1032" s="355"/>
    </row>
    <row r="1033" s="511" customFormat="true" ht="17.1" customHeight="true" x14ac:dyDescent="0.2">
      <c r="A1033" s="1069"/>
      <c r="B1033" s="554" t="s">
        <v>204</v>
      </c>
      <c r="C1033" s="555">
        <v>0</v>
      </c>
      <c r="Z1033" s="5"/>
      <c r="AA1033" s="5"/>
      <c r="AB1033" s="5"/>
      <c r="AC1033" s="5"/>
      <c r="AD1033" s="5"/>
      <c r="AE1033" s="5"/>
      <c r="AF1033" s="5"/>
      <c r="AG1033" s="5"/>
      <c r="AH1033" s="5"/>
      <c r="AI1033" s="5"/>
      <c r="AJ1033" s="5"/>
      <c r="AK1033" s="5"/>
      <c r="AL1033" s="5"/>
      <c r="AM1033" s="5"/>
      <c r="AN1033" s="5"/>
      <c r="AO1033" s="5"/>
      <c r="AP1033" s="5"/>
      <c r="AQ1033" s="5"/>
      <c r="AR1033" s="5"/>
      <c r="AS1033" s="5"/>
      <c r="AT1033" s="5"/>
      <c r="AU1033" s="5"/>
      <c r="AV1033" s="5"/>
      <c r="AW1033" s="5"/>
      <c r="AX1033" s="5"/>
      <c r="AY1033" s="5"/>
      <c r="AZ1033" s="5"/>
      <c r="BA1033" s="525"/>
      <c r="BB1033" s="308"/>
      <c r="BC1033" s="525"/>
      <c r="BD1033" s="525"/>
      <c r="BE1033" s="525"/>
      <c r="BF1033" s="525"/>
      <c r="BG1033" s="525"/>
      <c r="BH1033" s="525"/>
      <c r="BI1033" s="525"/>
      <c r="BJ1033" s="525"/>
      <c r="BK1033" s="525"/>
      <c r="BL1033" s="525"/>
      <c r="BM1033" s="525"/>
      <c r="BN1033" s="525"/>
      <c r="BO1033" s="525"/>
      <c r="BP1033" s="525"/>
      <c r="BQ1033" s="525"/>
      <c r="BR1033" s="525"/>
      <c r="BS1033" s="525"/>
      <c r="BT1033" s="525"/>
      <c r="BU1033" s="525"/>
      <c r="BV1033" s="525"/>
      <c r="BW1033" s="525"/>
      <c r="BX1033" s="525"/>
      <c r="BY1033" s="525"/>
      <c r="BZ1033" s="338"/>
      <c r="CA1033" s="338"/>
      <c r="CB1033" s="338"/>
      <c r="CC1033" s="338"/>
      <c r="CD1033" s="338"/>
      <c r="CE1033" s="338"/>
      <c r="CF1033" s="338"/>
      <c r="CG1033" s="338"/>
      <c r="CH1033" s="338"/>
      <c r="CI1033" s="338"/>
      <c r="CJ1033" s="338"/>
      <c r="CK1033" s="338"/>
      <c r="CL1033" s="338"/>
      <c r="CM1033" s="338"/>
      <c r="CN1033" s="338"/>
      <c r="CO1033" s="338"/>
      <c r="CP1033" s="338"/>
      <c r="CQ1033" s="338"/>
      <c r="CR1033" s="338"/>
      <c r="CS1033" s="338"/>
      <c r="CT1033" s="338"/>
      <c r="CU1033" s="338"/>
      <c r="CV1033" s="338"/>
      <c r="CW1033" s="338"/>
      <c r="CX1033" s="338"/>
      <c r="CY1033" s="338"/>
      <c r="CZ1033" s="338"/>
    </row>
    <row r="1034" s="511" customFormat="true" ht="12.95" customHeight="true" x14ac:dyDescent="0.2">
      <c r="A1034" s="1070" t="s">
        <v>357</v>
      </c>
      <c r="B1034" s="1070"/>
      <c r="C1034" s="1070"/>
      <c r="Z1034" s="5"/>
      <c r="AA1034" s="5"/>
      <c r="AB1034" s="5"/>
      <c r="AC1034" s="5"/>
      <c r="AD1034" s="5"/>
      <c r="AE1034" s="5"/>
      <c r="AF1034" s="5"/>
      <c r="AG1034" s="5"/>
      <c r="AH1034" s="5"/>
      <c r="AI1034" s="5"/>
      <c r="AJ1034" s="5"/>
      <c r="AK1034" s="5"/>
      <c r="AL1034" s="5"/>
      <c r="AM1034" s="5"/>
      <c r="AN1034" s="5"/>
      <c r="AO1034" s="5"/>
      <c r="AP1034" s="5"/>
      <c r="AQ1034" s="5"/>
      <c r="AR1034" s="5"/>
      <c r="AS1034" s="5"/>
      <c r="AT1034" s="5"/>
      <c r="AU1034" s="5"/>
      <c r="AV1034" s="5"/>
      <c r="AW1034" s="5"/>
      <c r="AX1034" s="5"/>
      <c r="AY1034" s="5"/>
      <c r="AZ1034" s="5"/>
      <c r="BA1034" s="353"/>
      <c r="BB1034" s="422"/>
      <c r="BC1034"/>
      <c r="BD1034"/>
      <c r="BE1034"/>
      <c r="BF1034"/>
      <c r="BG1034"/>
      <c r="BH1034"/>
      <c r="BI1034"/>
      <c r="BJ1034"/>
      <c r="BK1034"/>
      <c r="BL1034"/>
      <c r="BM1034"/>
      <c r="BN1034"/>
      <c r="BO1034"/>
      <c r="BP1034"/>
      <c r="BQ1034"/>
      <c r="BR1034"/>
      <c r="BS1034"/>
      <c r="BT1034"/>
      <c r="BU1034"/>
      <c r="BV1034"/>
      <c r="BW1034"/>
      <c r="BX1034"/>
      <c r="BY1034" s="353"/>
      <c r="BZ1034" s="355"/>
      <c r="CA1034" s="355"/>
      <c r="CB1034" s="355"/>
      <c r="CC1034" s="355"/>
      <c r="CD1034" s="355"/>
      <c r="CE1034" s="355"/>
      <c r="CF1034" s="355"/>
      <c r="CG1034" s="355"/>
      <c r="CH1034" s="355"/>
      <c r="CI1034" s="355"/>
      <c r="CJ1034" s="355"/>
      <c r="CK1034" s="355"/>
      <c r="CL1034" s="355"/>
      <c r="CM1034" s="355"/>
      <c r="CN1034" s="355"/>
      <c r="CO1034" s="355"/>
      <c r="CP1034" s="355"/>
      <c r="CQ1034" s="355"/>
      <c r="CR1034" s="355"/>
      <c r="CS1034" s="355"/>
      <c r="CT1034" s="355"/>
      <c r="CU1034" s="355"/>
      <c r="CV1034" s="355"/>
      <c r="CW1034" s="355"/>
      <c r="CX1034" s="355"/>
      <c r="CY1034" s="355"/>
      <c r="CZ1034" s="355"/>
    </row>
    <row r="1035" s="345" customFormat="true" ht="15" customHeight="true" x14ac:dyDescent="0.2">
      <c r="B1035" s="512"/>
      <c r="Z1035" s="338"/>
      <c r="AA1035" s="338"/>
      <c r="AB1035" s="338"/>
      <c r="AC1035" s="338"/>
      <c r="AD1035" s="338"/>
      <c r="AE1035" s="338"/>
      <c r="AF1035" s="338"/>
      <c r="AG1035" s="338"/>
      <c r="AH1035" s="338"/>
      <c r="AI1035" s="338"/>
      <c r="AJ1035" s="338"/>
      <c r="AK1035" s="338"/>
      <c r="AL1035" s="338"/>
      <c r="AM1035" s="338"/>
      <c r="AN1035" s="338"/>
      <c r="AO1035" s="338"/>
      <c r="AP1035" s="338"/>
      <c r="AQ1035" s="338"/>
      <c r="AR1035" s="338"/>
      <c r="AS1035" s="338"/>
      <c r="AT1035" s="338"/>
      <c r="AU1035" s="338"/>
      <c r="AV1035" s="338"/>
      <c r="AW1035" s="338"/>
      <c r="AX1035" s="338"/>
      <c r="AY1035" s="338"/>
      <c r="AZ1035" s="338"/>
      <c r="BA1035" s="510"/>
      <c r="BB1035" s="366"/>
      <c r="BC1035" s="510"/>
      <c r="BD1035" s="510"/>
      <c r="BE1035" s="510"/>
      <c r="BF1035" s="510"/>
      <c r="BG1035" s="510"/>
      <c r="BH1035" s="510"/>
      <c r="BI1035" s="510"/>
      <c r="BJ1035" s="510"/>
      <c r="BK1035" s="510"/>
      <c r="BL1035" s="510"/>
      <c r="BM1035" s="510"/>
      <c r="BN1035" s="510"/>
      <c r="BO1035" s="510"/>
      <c r="BP1035" s="510"/>
      <c r="BQ1035" s="510"/>
      <c r="BR1035" s="510"/>
      <c r="BS1035" s="510"/>
      <c r="BT1035" s="510"/>
      <c r="BU1035" s="510"/>
      <c r="BV1035" s="510"/>
      <c r="BW1035" s="510"/>
      <c r="BX1035" s="510"/>
      <c r="BY1035" s="510"/>
      <c r="BZ1035" s="338"/>
      <c r="CA1035" s="338"/>
      <c r="CB1035" s="338"/>
      <c r="CC1035" s="338"/>
      <c r="CD1035" s="338"/>
      <c r="CE1035" s="338"/>
      <c r="CF1035" s="338"/>
      <c r="CG1035" s="338"/>
      <c r="CH1035" s="338"/>
      <c r="CI1035" s="338"/>
      <c r="CJ1035" s="338"/>
      <c r="CK1035" s="338"/>
      <c r="CL1035" s="338"/>
      <c r="CM1035" s="338"/>
      <c r="CN1035" s="338"/>
      <c r="CO1035" s="338"/>
      <c r="CP1035" s="338"/>
      <c r="CQ1035" s="338"/>
      <c r="CR1035" s="338"/>
      <c r="CS1035" s="338"/>
      <c r="CT1035" s="338"/>
      <c r="CU1035" s="338"/>
      <c r="CV1035" s="338"/>
      <c r="CW1035" s="338"/>
      <c r="CX1035" s="338"/>
      <c r="CY1035" s="338"/>
      <c r="CZ1035" s="338"/>
    </row>
    <row r="1036" ht="15" customHeight="true" x14ac:dyDescent="0.25">
      <c r="A1036" s="423" t="s">
        <v>122</v>
      </c>
      <c r="B1036" s="290" t="s">
        <v>123</v>
      </c>
    </row>
    <row r="1037" ht="15" customHeight="true" x14ac:dyDescent="0.2">
      <c r="A1037" s="424" t="str">
        <f>R15</f>
        <v>Banjul</v>
      </c>
      <c r="B1037" s="424">
        <f>BR122+BR123</f>
        <v>1487.5590504580161</v>
      </c>
    </row>
    <row r="1038" ht="15" customHeight="true" x14ac:dyDescent="0.2">
      <c r="A1038" s="424" t="str">
        <f>S15</f>
        <v>Basse</v>
      </c>
      <c r="B1038" s="424">
        <f>BS122+BS123</f>
        <v>9220.2970322137262</v>
      </c>
    </row>
    <row r="1039" ht="15" customHeight="true" x14ac:dyDescent="0.2">
      <c r="A1039" s="424" t="str">
        <f>T15</f>
        <v>Brikama</v>
      </c>
      <c r="B1039" s="424">
        <f>BT122+BT123</f>
        <v>17648.975508413492</v>
      </c>
    </row>
    <row r="1040" ht="15" customHeight="true" x14ac:dyDescent="0.2">
      <c r="A1040" s="424" t="str">
        <f>U15</f>
        <v>Janjanburay</v>
      </c>
      <c r="B1040" s="424">
        <f>BU122+BU123</f>
        <v>5221.3059950045454</v>
      </c>
    </row>
    <row r="1041" ht="15" customHeight="true" x14ac:dyDescent="0.2">
      <c r="A1041" s="424" t="str">
        <f>V15</f>
        <v>Kanifing</v>
      </c>
      <c r="B1041" s="424">
        <f>BV122+BV123</f>
        <v>13432.943344565208</v>
      </c>
    </row>
    <row r="1042" ht="15" customHeight="true" x14ac:dyDescent="0.2">
      <c r="A1042" s="424" t="str">
        <f>W15</f>
        <v>Kerewan</v>
      </c>
      <c r="B1042" s="424">
        <f>BW122+BW123</f>
        <v>8533.645147108622</v>
      </c>
    </row>
    <row r="1043" ht="15" customHeight="true" x14ac:dyDescent="0.2">
      <c r="A1043" s="424" t="str">
        <f>X15</f>
        <v>Kuntaur</v>
      </c>
      <c r="B1043" s="424">
        <f>BX122+XR123</f>
        <v>2880.1734197562378</v>
      </c>
    </row>
    <row r="1044" ht="15" customHeight="true" x14ac:dyDescent="0.2">
      <c r="A1044" s="424" t="str">
        <f>Y15</f>
        <v>Mansakonko</v>
      </c>
      <c r="B1044" s="424">
        <f>BY122+BY123</f>
        <v>4149.1608063574513</v>
      </c>
    </row>
    <row r="1045" ht="15" customHeight="true" x14ac:dyDescent="0.2">
      <c r="A1045" s="424">
        <f>Z15</f>
        <v>0</v>
      </c>
      <c r="B1045" s="424">
        <f>BZ122+BZ123</f>
        <v>0</v>
      </c>
    </row>
    <row r="1046" ht="15" customHeight="true" x14ac:dyDescent="0.2">
      <c r="A1046" s="366">
        <f>AA15</f>
        <v>0</v>
      </c>
      <c r="B1046" s="424">
        <f>CA122+CA123</f>
        <v>0</v>
      </c>
    </row>
    <row r="1047" ht="15" customHeight="true" x14ac:dyDescent="0.2">
      <c r="A1047" s="366">
        <f>AB15</f>
        <v>0</v>
      </c>
      <c r="B1047" s="424">
        <f>CB122+CB123</f>
        <v>0</v>
      </c>
    </row>
    <row r="1048" ht="15" customHeight="true" x14ac:dyDescent="0.2">
      <c r="A1048" s="366">
        <f>AC15</f>
        <v>0</v>
      </c>
      <c r="B1048" s="424">
        <f>CC122+CC123</f>
        <v>0</v>
      </c>
    </row>
    <row r="1049" ht="15" customHeight="true" x14ac:dyDescent="0.2">
      <c r="A1049" s="366">
        <f>AD15</f>
        <v>0</v>
      </c>
      <c r="B1049" s="424">
        <f>CD122+CD123</f>
        <v>0</v>
      </c>
    </row>
    <row r="1050" ht="15" customHeight="true" x14ac:dyDescent="0.2">
      <c r="A1050" s="366">
        <f>AE15</f>
        <v>0</v>
      </c>
      <c r="B1050" s="424">
        <f>CE122+CE123</f>
        <v>0</v>
      </c>
    </row>
    <row r="1051" ht="15" customHeight="true" x14ac:dyDescent="0.2">
      <c r="A1051" s="366">
        <f>AF15</f>
        <v>0</v>
      </c>
      <c r="B1051" s="424">
        <f>CF122+CF123</f>
        <v>0</v>
      </c>
    </row>
    <row r="1052" ht="15" customHeight="true" x14ac:dyDescent="0.2">
      <c r="A1052" s="366">
        <f>AG15</f>
        <v>0</v>
      </c>
      <c r="B1052" s="424">
        <f>CG122+CG123</f>
        <v>0</v>
      </c>
    </row>
    <row r="1053" ht="15" customHeight="true" x14ac:dyDescent="0.2">
      <c r="A1053" s="366">
        <f>AH15</f>
        <v>0</v>
      </c>
      <c r="B1053" s="424">
        <f>CH122+CH123</f>
        <v>0</v>
      </c>
    </row>
    <row r="1054" ht="15" customHeight="true" x14ac:dyDescent="0.2">
      <c r="A1054" s="366">
        <f>AI15</f>
        <v>0</v>
      </c>
      <c r="B1054" s="424">
        <f>CI122+CI123</f>
        <v>0</v>
      </c>
    </row>
    <row r="1055" ht="15" customHeight="true" x14ac:dyDescent="0.2">
      <c r="A1055" s="366">
        <f>AJ15</f>
        <v>0</v>
      </c>
      <c r="B1055" s="424">
        <f>CJ122+CJ123</f>
        <v>0</v>
      </c>
    </row>
    <row r="1056" ht="15" customHeight="true" x14ac:dyDescent="0.2">
      <c r="A1056" s="366">
        <f>AK15</f>
        <v>0</v>
      </c>
      <c r="B1056" s="424">
        <f>CK122+CK123</f>
        <v>0</v>
      </c>
    </row>
    <row r="1057" ht="15" customHeight="true" x14ac:dyDescent="0.2">
      <c r="A1057" s="366">
        <f>AL15</f>
        <v>0</v>
      </c>
      <c r="B1057" s="424">
        <f>CL122+CL123</f>
        <v>0</v>
      </c>
    </row>
    <row r="1058" ht="15" customHeight="true" x14ac:dyDescent="0.2">
      <c r="A1058" s="366">
        <f>AM15</f>
        <v>0</v>
      </c>
      <c r="B1058" s="424">
        <f>CM122+CM123</f>
        <v>0</v>
      </c>
    </row>
    <row r="1059" ht="15" customHeight="true" x14ac:dyDescent="0.2">
      <c r="A1059" s="366">
        <f>AN15</f>
        <v>0</v>
      </c>
      <c r="B1059" s="424">
        <f>CN122+CN123</f>
        <v>0</v>
      </c>
    </row>
    <row r="1060" ht="15" customHeight="true" x14ac:dyDescent="0.2">
      <c r="A1060" s="366">
        <f>AO15</f>
        <v>0</v>
      </c>
      <c r="B1060" s="424">
        <f>CO122+CO123</f>
        <v>0</v>
      </c>
    </row>
    <row r="1061" ht="15" customHeight="true" x14ac:dyDescent="0.2">
      <c r="A1061" s="366">
        <f>AP15</f>
        <v>0</v>
      </c>
      <c r="B1061" s="424">
        <f>CP122+CP123</f>
        <v>0</v>
      </c>
    </row>
    <row r="1062" ht="15" customHeight="true" x14ac:dyDescent="0.2">
      <c r="A1062" s="366">
        <f>AQ15</f>
        <v>0</v>
      </c>
      <c r="B1062" s="424">
        <f>CQ122+CQ123</f>
        <v>0</v>
      </c>
    </row>
    <row r="1063" ht="15" customHeight="true" x14ac:dyDescent="0.2">
      <c r="A1063" s="366">
        <f>AR15</f>
        <v>0</v>
      </c>
      <c r="B1063" s="424">
        <f>CR122+CR123</f>
        <v>0</v>
      </c>
    </row>
    <row r="1064" ht="15" customHeight="true" x14ac:dyDescent="0.2">
      <c r="A1064" s="366">
        <f>AS15</f>
        <v>0</v>
      </c>
      <c r="B1064" s="424">
        <f>CS122+CS123</f>
        <v>0</v>
      </c>
    </row>
    <row r="1065" ht="15" customHeight="true" x14ac:dyDescent="0.2">
      <c r="A1065" s="366">
        <f>AT15</f>
        <v>0</v>
      </c>
      <c r="B1065" s="424">
        <f>CT122+CT123</f>
        <v>0</v>
      </c>
    </row>
    <row r="1066" ht="15" customHeight="true" x14ac:dyDescent="0.2">
      <c r="A1066" s="366">
        <f>AU15</f>
        <v>0</v>
      </c>
      <c r="B1066" s="424">
        <f>CU122+CU123</f>
        <v>0</v>
      </c>
    </row>
    <row r="1067" ht="15" customHeight="true" x14ac:dyDescent="0.2">
      <c r="A1067" s="366">
        <f>AV15</f>
        <v>0</v>
      </c>
      <c r="B1067" s="424">
        <f>CV122+CV123</f>
        <v>0</v>
      </c>
    </row>
    <row r="1068" ht="15" customHeight="true" x14ac:dyDescent="0.2">
      <c r="A1068" s="366">
        <f>AW15</f>
        <v>0</v>
      </c>
      <c r="B1068" s="424">
        <f>CW122+CW123</f>
        <v>0</v>
      </c>
    </row>
    <row r="1069" ht="15" customHeight="true" x14ac:dyDescent="0.2">
      <c r="A1069" s="366">
        <f>AX15</f>
        <v>0</v>
      </c>
      <c r="B1069" s="424">
        <f>CX122+CX123</f>
        <v>0</v>
      </c>
    </row>
    <row r="1070" ht="15" customHeight="true" x14ac:dyDescent="0.2">
      <c r="A1070" s="366">
        <f>AY15</f>
        <v>0</v>
      </c>
      <c r="B1070" s="424">
        <f>CY122+CY123</f>
        <v>0</v>
      </c>
    </row>
    <row r="1071" ht="15" customHeight="true" x14ac:dyDescent="0.2">
      <c r="A1071" s="366"/>
      <c r="B1071" s="424"/>
    </row>
    <row r="1072" ht="15" customHeight="true" x14ac:dyDescent="0.2">
      <c r="A1072" s="424">
        <f>34-COUNTIF(A1037:A1071,"0")</f>
        <v>8</v>
      </c>
      <c r="B1072" s="366" t="s">
        <v>143</v>
      </c>
    </row>
    <row r="1100" s="775" customFormat="true" ht="17.1" customHeight="true" x14ac:dyDescent="0.2">
      <c r="A1100" s="791"/>
      <c r="B1100" s="788"/>
      <c r="Z1100" s="779"/>
      <c r="AA1100" s="779"/>
      <c r="AB1100" s="779"/>
      <c r="AC1100" s="779"/>
      <c r="AD1100" s="779"/>
      <c r="AE1100" s="779"/>
      <c r="AF1100" s="779"/>
      <c r="AG1100" s="779"/>
      <c r="AH1100" s="779"/>
      <c r="AI1100" s="779"/>
      <c r="AJ1100" s="779"/>
      <c r="AK1100" s="779"/>
      <c r="AL1100" s="779"/>
      <c r="AM1100" s="779"/>
      <c r="AN1100" s="779"/>
      <c r="AO1100" s="779"/>
      <c r="AP1100" s="779"/>
      <c r="AQ1100" s="779"/>
      <c r="AR1100" s="779"/>
      <c r="AS1100" s="779"/>
      <c r="AT1100" s="779"/>
      <c r="AU1100" s="779"/>
      <c r="AV1100" s="779"/>
      <c r="AW1100" s="779"/>
      <c r="AX1100" s="779"/>
      <c r="AY1100" s="779"/>
      <c r="AZ1100" s="779"/>
      <c r="BA1100" s="510"/>
      <c r="BB1100" s="366"/>
      <c r="BC1100" s="510"/>
      <c r="BD1100" s="510"/>
      <c r="BE1100" s="510"/>
      <c r="BF1100" s="510"/>
      <c r="BG1100" s="510"/>
      <c r="BH1100" s="510"/>
      <c r="BI1100" s="510"/>
      <c r="BJ1100" s="510"/>
      <c r="BK1100" s="510"/>
      <c r="BL1100" s="510"/>
      <c r="BM1100" s="510"/>
      <c r="BN1100" s="510"/>
      <c r="BO1100" s="510"/>
      <c r="BP1100" s="510"/>
      <c r="BQ1100" s="510"/>
      <c r="BR1100" s="510"/>
      <c r="BS1100" s="510"/>
      <c r="BT1100" s="510"/>
      <c r="BU1100" s="510"/>
      <c r="BV1100" s="510"/>
      <c r="BW1100" s="510"/>
      <c r="BX1100" s="510"/>
      <c r="BY1100" s="510"/>
      <c r="BZ1100" s="338"/>
      <c r="CA1100" s="338"/>
      <c r="CB1100" s="338"/>
      <c r="CC1100" s="338"/>
      <c r="CD1100" s="338"/>
      <c r="CE1100" s="338"/>
      <c r="CF1100" s="338"/>
      <c r="CG1100" s="338"/>
      <c r="CH1100" s="338"/>
      <c r="CI1100" s="338"/>
      <c r="CJ1100" s="338"/>
      <c r="CK1100" s="338"/>
      <c r="CL1100" s="338"/>
      <c r="CM1100" s="338"/>
      <c r="CN1100" s="338"/>
      <c r="CO1100" s="338"/>
      <c r="CP1100" s="338"/>
      <c r="CQ1100" s="338"/>
      <c r="CR1100" s="338"/>
      <c r="CS1100" s="338"/>
      <c r="CT1100" s="338"/>
      <c r="CU1100" s="338"/>
      <c r="CV1100" s="338"/>
      <c r="CW1100" s="338"/>
      <c r="CX1100" s="338"/>
      <c r="CY1100" s="338"/>
      <c r="CZ1100" s="338"/>
    </row>
    <row r="1101" s="775" customFormat="true" ht="17.1" customHeight="true" x14ac:dyDescent="0.2">
      <c r="A1101" s="792"/>
      <c r="B1101" s="789"/>
      <c r="Z1101" s="779"/>
      <c r="AA1101" s="779"/>
      <c r="AB1101" s="779"/>
      <c r="AC1101" s="779"/>
      <c r="AD1101" s="779"/>
      <c r="AE1101" s="779"/>
      <c r="AF1101" s="779"/>
      <c r="AG1101" s="779"/>
      <c r="AH1101" s="779"/>
      <c r="AI1101" s="779"/>
      <c r="AJ1101" s="779"/>
      <c r="AK1101" s="779"/>
      <c r="AL1101" s="779"/>
      <c r="AM1101" s="779"/>
      <c r="AN1101" s="779"/>
      <c r="AO1101" s="779"/>
      <c r="AP1101" s="779"/>
      <c r="AQ1101" s="779"/>
      <c r="AR1101" s="779"/>
      <c r="AS1101" s="779"/>
      <c r="AT1101" s="779"/>
      <c r="AU1101" s="779"/>
      <c r="AV1101" s="779"/>
      <c r="AW1101" s="779"/>
      <c r="AX1101" s="779"/>
      <c r="AY1101" s="779"/>
      <c r="AZ1101" s="779"/>
      <c r="BA1101" s="510"/>
      <c r="BB1101" s="366"/>
      <c r="BC1101" s="510"/>
      <c r="BD1101" s="510"/>
      <c r="BE1101" s="510"/>
      <c r="BF1101" s="510"/>
      <c r="BG1101" s="510"/>
      <c r="BH1101" s="510"/>
      <c r="BI1101" s="510"/>
      <c r="BJ1101" s="510"/>
      <c r="BK1101" s="510"/>
      <c r="BL1101" s="510"/>
      <c r="BM1101" s="510"/>
      <c r="BN1101" s="510"/>
      <c r="BO1101" s="510"/>
      <c r="BP1101" s="510"/>
      <c r="BQ1101" s="510"/>
      <c r="BR1101" s="510"/>
      <c r="BS1101" s="510"/>
      <c r="BT1101" s="510"/>
      <c r="BU1101" s="510"/>
      <c r="BV1101" s="510"/>
      <c r="BW1101" s="510"/>
      <c r="BX1101" s="510"/>
      <c r="BY1101" s="510"/>
      <c r="BZ1101" s="338"/>
      <c r="CA1101" s="338"/>
      <c r="CB1101" s="338"/>
      <c r="CC1101" s="338"/>
      <c r="CD1101" s="338"/>
      <c r="CE1101" s="338"/>
      <c r="CF1101" s="338"/>
      <c r="CG1101" s="338"/>
      <c r="CH1101" s="338"/>
      <c r="CI1101" s="338"/>
      <c r="CJ1101" s="338"/>
      <c r="CK1101" s="338"/>
      <c r="CL1101" s="338"/>
      <c r="CM1101" s="338"/>
      <c r="CN1101" s="338"/>
      <c r="CO1101" s="338"/>
      <c r="CP1101" s="338"/>
      <c r="CQ1101" s="338"/>
      <c r="CR1101" s="338"/>
      <c r="CS1101" s="338"/>
      <c r="CT1101" s="338"/>
      <c r="CU1101" s="338"/>
      <c r="CV1101" s="338"/>
      <c r="CW1101" s="338"/>
      <c r="CX1101" s="338"/>
      <c r="CY1101" s="338"/>
      <c r="CZ1101" s="338"/>
    </row>
    <row r="1102" s="338" customFormat="true" ht="15" customHeight="true" x14ac:dyDescent="0.2">
      <c r="BA1102" s="510"/>
      <c r="BB1102" s="366"/>
      <c r="BC1102" s="510"/>
      <c r="BD1102" s="510"/>
      <c r="BE1102" s="510"/>
      <c r="BF1102" s="510"/>
      <c r="BG1102" s="510"/>
      <c r="BH1102" s="510"/>
      <c r="BI1102" s="510"/>
      <c r="BJ1102" s="510"/>
      <c r="BK1102" s="510"/>
      <c r="BL1102" s="510"/>
      <c r="BM1102" s="510"/>
      <c r="BN1102" s="510"/>
      <c r="BO1102" s="510"/>
      <c r="BP1102" s="510"/>
      <c r="BQ1102" s="510"/>
      <c r="BR1102" s="510"/>
      <c r="BS1102" s="510"/>
      <c r="BT1102" s="510"/>
      <c r="BU1102" s="510"/>
      <c r="BV1102" s="510"/>
      <c r="BW1102" s="510"/>
      <c r="BX1102" s="510"/>
      <c r="BY1102" s="510"/>
    </row>
    <row r="1103" s="338" customFormat="true" ht="15" customHeight="true" x14ac:dyDescent="0.2">
      <c r="BA1103" s="510"/>
      <c r="BB1103" s="366"/>
      <c r="BC1103" s="510"/>
      <c r="BD1103" s="510"/>
      <c r="BE1103" s="510"/>
      <c r="BF1103" s="510"/>
      <c r="BG1103" s="510"/>
      <c r="BH1103" s="510"/>
      <c r="BI1103" s="510"/>
      <c r="BJ1103" s="510"/>
      <c r="BK1103" s="510"/>
      <c r="BL1103" s="510"/>
      <c r="BM1103" s="510"/>
      <c r="BN1103" s="510"/>
      <c r="BO1103" s="510"/>
      <c r="BP1103" s="510"/>
      <c r="BQ1103" s="510"/>
      <c r="BR1103" s="510"/>
      <c r="BS1103" s="510"/>
      <c r="BT1103" s="510"/>
      <c r="BU1103" s="510"/>
      <c r="BV1103" s="510"/>
      <c r="BW1103" s="510"/>
      <c r="BX1103" s="510"/>
      <c r="BY1103" s="510"/>
    </row>
    <row r="1104" s="338" customFormat="true" ht="15" customHeight="true" x14ac:dyDescent="0.2">
      <c r="BA1104" s="510"/>
      <c r="BB1104" s="366"/>
      <c r="BC1104" s="510"/>
      <c r="BD1104" s="510"/>
      <c r="BE1104" s="510"/>
      <c r="BF1104" s="510"/>
      <c r="BG1104" s="510"/>
      <c r="BH1104" s="510"/>
      <c r="BI1104" s="510"/>
      <c r="BJ1104" s="510"/>
      <c r="BK1104" s="510"/>
      <c r="BL1104" s="510"/>
      <c r="BM1104" s="510"/>
      <c r="BN1104" s="510"/>
      <c r="BO1104" s="510"/>
      <c r="BP1104" s="510"/>
      <c r="BQ1104" s="510"/>
      <c r="BR1104" s="510"/>
      <c r="BS1104" s="510"/>
      <c r="BT1104" s="510"/>
      <c r="BU1104" s="510"/>
      <c r="BV1104" s="510"/>
      <c r="BW1104" s="510"/>
      <c r="BX1104" s="510"/>
      <c r="BY1104" s="510"/>
    </row>
    <row r="1105" s="338" customFormat="true" ht="15" customHeight="true" x14ac:dyDescent="0.2">
      <c r="BA1105" s="510"/>
      <c r="BB1105" s="366"/>
      <c r="BC1105" s="510"/>
      <c r="BD1105" s="510"/>
      <c r="BE1105" s="510"/>
      <c r="BF1105" s="510"/>
      <c r="BG1105" s="510"/>
      <c r="BH1105" s="510"/>
      <c r="BI1105" s="510"/>
      <c r="BJ1105" s="510"/>
      <c r="BK1105" s="510"/>
      <c r="BL1105" s="510"/>
      <c r="BM1105" s="510"/>
      <c r="BN1105" s="510"/>
      <c r="BO1105" s="510"/>
      <c r="BP1105" s="510"/>
      <c r="BQ1105" s="510"/>
      <c r="BR1105" s="510"/>
      <c r="BS1105" s="510"/>
      <c r="BT1105" s="510"/>
      <c r="BU1105" s="510"/>
      <c r="BV1105" s="510"/>
      <c r="BW1105" s="510"/>
      <c r="BX1105" s="510"/>
      <c r="BY1105" s="510"/>
    </row>
    <row r="1106" s="338" customFormat="true" ht="15" customHeight="true" x14ac:dyDescent="0.2">
      <c r="BA1106" s="510"/>
      <c r="BB1106" s="366"/>
      <c r="BC1106" s="510"/>
      <c r="BD1106" s="510"/>
      <c r="BE1106" s="510"/>
      <c r="BF1106" s="510"/>
      <c r="BG1106" s="510"/>
      <c r="BH1106" s="510"/>
      <c r="BI1106" s="510"/>
      <c r="BJ1106" s="510"/>
      <c r="BK1106" s="510"/>
      <c r="BL1106" s="510"/>
      <c r="BM1106" s="510"/>
      <c r="BN1106" s="510"/>
      <c r="BO1106" s="510"/>
      <c r="BP1106" s="510"/>
      <c r="BQ1106" s="510"/>
      <c r="BR1106" s="510"/>
      <c r="BS1106" s="510"/>
      <c r="BT1106" s="510"/>
      <c r="BU1106" s="510"/>
      <c r="BV1106" s="510"/>
      <c r="BW1106" s="510"/>
      <c r="BX1106" s="510"/>
      <c r="BY1106" s="510"/>
    </row>
    <row r="1107" s="338" customFormat="true" ht="15" customHeight="true" x14ac:dyDescent="0.2">
      <c r="BA1107" s="510"/>
      <c r="BB1107" s="366"/>
      <c r="BC1107" s="510"/>
      <c r="BD1107" s="510"/>
      <c r="BE1107" s="510"/>
      <c r="BF1107" s="510"/>
      <c r="BG1107" s="510"/>
      <c r="BH1107" s="510"/>
      <c r="BI1107" s="510"/>
      <c r="BJ1107" s="510"/>
      <c r="BK1107" s="510"/>
      <c r="BL1107" s="510"/>
      <c r="BM1107" s="510"/>
      <c r="BN1107" s="510"/>
      <c r="BO1107" s="510"/>
      <c r="BP1107" s="510"/>
      <c r="BQ1107" s="510"/>
      <c r="BR1107" s="510"/>
      <c r="BS1107" s="510"/>
      <c r="BT1107" s="510"/>
      <c r="BU1107" s="510"/>
      <c r="BV1107" s="510"/>
      <c r="BW1107" s="510"/>
      <c r="BX1107" s="510"/>
      <c r="BY1107" s="510"/>
    </row>
    <row r="1108" s="338" customFormat="true" ht="15" customHeight="true" x14ac:dyDescent="0.2">
      <c r="BA1108" s="510"/>
      <c r="BB1108" s="366"/>
      <c r="BC1108" s="510"/>
      <c r="BD1108" s="510"/>
      <c r="BE1108" s="510"/>
      <c r="BF1108" s="510"/>
      <c r="BG1108" s="510"/>
      <c r="BH1108" s="510"/>
      <c r="BI1108" s="510"/>
      <c r="BJ1108" s="510"/>
      <c r="BK1108" s="510"/>
      <c r="BL1108" s="510"/>
      <c r="BM1108" s="510"/>
      <c r="BN1108" s="510"/>
      <c r="BO1108" s="510"/>
      <c r="BP1108" s="510"/>
      <c r="BQ1108" s="510"/>
      <c r="BR1108" s="510"/>
      <c r="BS1108" s="510"/>
      <c r="BT1108" s="510"/>
      <c r="BU1108" s="510"/>
      <c r="BV1108" s="510"/>
      <c r="BW1108" s="510"/>
      <c r="BX1108" s="510"/>
      <c r="BY1108" s="510"/>
    </row>
    <row r="1109" s="338" customFormat="true" ht="15" customHeight="true" x14ac:dyDescent="0.2">
      <c r="BA1109" s="510"/>
      <c r="BB1109" s="366"/>
      <c r="BC1109" s="510"/>
      <c r="BD1109" s="510"/>
      <c r="BE1109" s="510"/>
      <c r="BF1109" s="510"/>
      <c r="BG1109" s="510"/>
      <c r="BH1109" s="510"/>
      <c r="BI1109" s="510"/>
      <c r="BJ1109" s="510"/>
      <c r="BK1109" s="510"/>
      <c r="BL1109" s="510"/>
      <c r="BM1109" s="510"/>
      <c r="BN1109" s="510"/>
      <c r="BO1109" s="510"/>
      <c r="BP1109" s="510"/>
      <c r="BQ1109" s="510"/>
      <c r="BR1109" s="510"/>
      <c r="BS1109" s="510"/>
      <c r="BT1109" s="510"/>
      <c r="BU1109" s="510"/>
      <c r="BV1109" s="510"/>
      <c r="BW1109" s="510"/>
      <c r="BX1109" s="510"/>
      <c r="BY1109" s="510"/>
    </row>
    <row r="1110" s="338" customFormat="true" ht="15" customHeight="true" x14ac:dyDescent="0.2">
      <c r="BA1110" s="510"/>
      <c r="BB1110" s="366"/>
      <c r="BC1110" s="510"/>
      <c r="BD1110" s="510"/>
      <c r="BE1110" s="510"/>
      <c r="BF1110" s="510"/>
      <c r="BG1110" s="510"/>
      <c r="BH1110" s="510"/>
      <c r="BI1110" s="510"/>
      <c r="BJ1110" s="510"/>
      <c r="BK1110" s="510"/>
      <c r="BL1110" s="510"/>
      <c r="BM1110" s="510"/>
      <c r="BN1110" s="510"/>
      <c r="BO1110" s="510"/>
      <c r="BP1110" s="510"/>
      <c r="BQ1110" s="510"/>
      <c r="BR1110" s="510"/>
      <c r="BS1110" s="510"/>
      <c r="BT1110" s="510"/>
      <c r="BU1110" s="510"/>
      <c r="BV1110" s="510"/>
      <c r="BW1110" s="510"/>
      <c r="BX1110" s="510"/>
      <c r="BY1110" s="510"/>
    </row>
    <row r="1111" s="338" customFormat="true" ht="15" customHeight="true" x14ac:dyDescent="0.2">
      <c r="BA1111" s="510"/>
      <c r="BB1111" s="366"/>
      <c r="BC1111" s="510"/>
      <c r="BD1111" s="510"/>
      <c r="BE1111" s="510"/>
      <c r="BF1111" s="510"/>
      <c r="BG1111" s="510"/>
      <c r="BH1111" s="510"/>
      <c r="BI1111" s="510"/>
      <c r="BJ1111" s="510"/>
      <c r="BK1111" s="510"/>
      <c r="BL1111" s="510"/>
      <c r="BM1111" s="510"/>
      <c r="BN1111" s="510"/>
      <c r="BO1111" s="510"/>
      <c r="BP1111" s="510"/>
      <c r="BQ1111" s="510"/>
      <c r="BR1111" s="510"/>
      <c r="BS1111" s="510"/>
      <c r="BT1111" s="510"/>
      <c r="BU1111" s="510"/>
      <c r="BV1111" s="510"/>
      <c r="BW1111" s="510"/>
      <c r="BX1111" s="510"/>
      <c r="BY1111" s="510"/>
    </row>
    <row r="1112" s="338" customFormat="true" ht="15" customHeight="true" x14ac:dyDescent="0.2">
      <c r="BA1112" s="510"/>
      <c r="BB1112" s="366"/>
      <c r="BC1112" s="510"/>
      <c r="BD1112" s="510"/>
      <c r="BE1112" s="510"/>
      <c r="BF1112" s="510"/>
      <c r="BG1112" s="510"/>
      <c r="BH1112" s="510"/>
      <c r="BI1112" s="510"/>
      <c r="BJ1112" s="510"/>
      <c r="BK1112" s="510"/>
      <c r="BL1112" s="510"/>
      <c r="BM1112" s="510"/>
      <c r="BN1112" s="510"/>
      <c r="BO1112" s="510"/>
      <c r="BP1112" s="510"/>
      <c r="BQ1112" s="510"/>
      <c r="BR1112" s="510"/>
      <c r="BS1112" s="510"/>
      <c r="BT1112" s="510"/>
      <c r="BU1112" s="510"/>
      <c r="BV1112" s="510"/>
      <c r="BW1112" s="510"/>
      <c r="BX1112" s="510"/>
      <c r="BY1112" s="510"/>
    </row>
    <row r="1113" s="338" customFormat="true" ht="15" customHeight="true" x14ac:dyDescent="0.2">
      <c r="BA1113" s="510"/>
      <c r="BB1113" s="366"/>
      <c r="BC1113" s="510"/>
      <c r="BD1113" s="510"/>
      <c r="BE1113" s="510"/>
      <c r="BF1113" s="510"/>
      <c r="BG1113" s="510"/>
      <c r="BH1113" s="510"/>
      <c r="BI1113" s="510"/>
      <c r="BJ1113" s="510"/>
      <c r="BK1113" s="510"/>
      <c r="BL1113" s="510"/>
      <c r="BM1113" s="510"/>
      <c r="BN1113" s="510"/>
      <c r="BO1113" s="510"/>
      <c r="BP1113" s="510"/>
      <c r="BQ1113" s="510"/>
      <c r="BR1113" s="510"/>
      <c r="BS1113" s="510"/>
      <c r="BT1113" s="510"/>
      <c r="BU1113" s="510"/>
      <c r="BV1113" s="510"/>
      <c r="BW1113" s="510"/>
      <c r="BX1113" s="510"/>
      <c r="BY1113" s="510"/>
    </row>
    <row r="1114" s="775" customFormat="true" ht="17.1" customHeight="true" x14ac:dyDescent="0.2">
      <c r="A1114" s="792"/>
      <c r="B1114" s="789"/>
      <c r="C1114" s="782"/>
      <c r="D1114" s="782"/>
      <c r="E1114" s="782"/>
      <c r="F1114" s="782"/>
      <c r="G1114" s="782"/>
      <c r="H1114" s="782"/>
      <c r="I1114" s="782"/>
      <c r="J1114" s="782"/>
      <c r="K1114" s="782"/>
      <c r="L1114" s="782"/>
      <c r="M1114" s="782"/>
      <c r="N1114" s="782"/>
      <c r="O1114" s="782"/>
      <c r="P1114" s="782"/>
      <c r="Q1114" s="782"/>
      <c r="R1114" s="782"/>
      <c r="S1114" s="782"/>
      <c r="T1114" s="782"/>
      <c r="U1114" s="782"/>
      <c r="V1114" s="782"/>
      <c r="W1114" s="782"/>
      <c r="X1114" s="782"/>
      <c r="Y1114" s="782"/>
      <c r="Z1114" s="779"/>
      <c r="AA1114" s="779"/>
      <c r="AB1114" s="779"/>
      <c r="AC1114" s="779"/>
      <c r="AD1114" s="779"/>
      <c r="AE1114" s="779"/>
      <c r="AF1114" s="779"/>
      <c r="AG1114" s="779"/>
      <c r="AH1114" s="779"/>
      <c r="AI1114" s="779"/>
      <c r="AJ1114" s="779"/>
      <c r="AK1114" s="779"/>
      <c r="AL1114" s="779"/>
      <c r="AM1114" s="779"/>
      <c r="AN1114" s="779"/>
      <c r="AO1114" s="779"/>
      <c r="AP1114" s="779"/>
      <c r="AQ1114" s="779"/>
      <c r="AR1114" s="779"/>
      <c r="AS1114" s="779"/>
      <c r="AT1114" s="779"/>
      <c r="AU1114" s="779"/>
      <c r="AV1114" s="779"/>
      <c r="AW1114" s="779"/>
      <c r="AX1114" s="779"/>
      <c r="AY1114" s="779"/>
      <c r="AZ1114" s="779"/>
      <c r="BA1114" s="510"/>
      <c r="BB1114" s="366"/>
      <c r="BC1114" s="510"/>
      <c r="BD1114" s="510"/>
      <c r="BE1114" s="510"/>
      <c r="BF1114" s="510"/>
      <c r="BG1114" s="510"/>
      <c r="BH1114" s="510"/>
      <c r="BI1114" s="510"/>
      <c r="BJ1114" s="510"/>
      <c r="BK1114" s="510"/>
      <c r="BL1114" s="510"/>
      <c r="BM1114" s="510"/>
      <c r="BN1114" s="510"/>
      <c r="BO1114" s="510"/>
      <c r="BP1114" s="510"/>
      <c r="BQ1114" s="510"/>
      <c r="BR1114" s="510"/>
      <c r="BS1114" s="510"/>
      <c r="BT1114" s="510"/>
      <c r="BU1114" s="510"/>
      <c r="BV1114" s="510"/>
      <c r="BW1114" s="510"/>
      <c r="BX1114" s="510"/>
      <c r="BY1114" s="510"/>
      <c r="BZ1114" s="338"/>
      <c r="CA1114" s="338"/>
      <c r="CB1114" s="338"/>
      <c r="CC1114" s="338"/>
      <c r="CD1114" s="338"/>
      <c r="CE1114" s="338"/>
      <c r="CF1114" s="338"/>
      <c r="CG1114" s="338"/>
      <c r="CH1114" s="338"/>
      <c r="CI1114" s="338"/>
      <c r="CJ1114" s="338"/>
      <c r="CK1114" s="338"/>
      <c r="CL1114" s="338"/>
      <c r="CM1114" s="338"/>
      <c r="CN1114" s="338"/>
      <c r="CO1114" s="338"/>
      <c r="CP1114" s="338"/>
      <c r="CQ1114" s="338"/>
      <c r="CR1114" s="338"/>
      <c r="CS1114" s="338"/>
      <c r="CT1114" s="338"/>
      <c r="CU1114" s="338"/>
      <c r="CV1114" s="338"/>
      <c r="CW1114" s="338"/>
      <c r="CX1114" s="338"/>
      <c r="CY1114" s="338"/>
      <c r="CZ1114" s="338"/>
    </row>
    <row r="1115" s="775" customFormat="true" ht="17.1" customHeight="true" x14ac:dyDescent="0.2">
      <c r="A1115" s="792"/>
      <c r="B1115" s="789"/>
      <c r="C1115" s="782"/>
      <c r="D1115" s="782"/>
      <c r="E1115" s="782"/>
      <c r="F1115" s="782"/>
      <c r="G1115" s="782"/>
      <c r="H1115" s="782"/>
      <c r="I1115" s="782"/>
      <c r="J1115" s="782"/>
      <c r="K1115" s="782"/>
      <c r="L1115" s="782"/>
      <c r="M1115" s="782"/>
      <c r="N1115" s="782"/>
      <c r="O1115" s="782"/>
      <c r="P1115" s="782"/>
      <c r="Q1115" s="782"/>
      <c r="R1115" s="782"/>
      <c r="S1115" s="782"/>
      <c r="T1115" s="782"/>
      <c r="U1115" s="782"/>
      <c r="V1115" s="782"/>
      <c r="W1115" s="782"/>
      <c r="X1115" s="782"/>
      <c r="Y1115" s="782"/>
      <c r="Z1115" s="779"/>
      <c r="AA1115" s="779"/>
      <c r="AB1115" s="779"/>
      <c r="AC1115" s="779"/>
      <c r="AD1115" s="779"/>
      <c r="AE1115" s="779"/>
      <c r="AF1115" s="779"/>
      <c r="AG1115" s="779"/>
      <c r="AH1115" s="779"/>
      <c r="AI1115" s="779"/>
      <c r="AJ1115" s="779"/>
      <c r="AK1115" s="779"/>
      <c r="AL1115" s="779"/>
      <c r="AM1115" s="779"/>
      <c r="AN1115" s="779"/>
      <c r="AO1115" s="779"/>
      <c r="AP1115" s="779"/>
      <c r="AQ1115" s="779"/>
      <c r="AR1115" s="779"/>
      <c r="AS1115" s="779"/>
      <c r="AT1115" s="779"/>
      <c r="AU1115" s="779"/>
      <c r="AV1115" s="779"/>
      <c r="AW1115" s="779"/>
      <c r="AX1115" s="779"/>
      <c r="AY1115" s="779"/>
      <c r="AZ1115" s="779"/>
      <c r="BA1115" s="510"/>
      <c r="BB1115" s="366"/>
      <c r="BC1115" s="510"/>
      <c r="BD1115" s="510"/>
      <c r="BE1115" s="510"/>
      <c r="BF1115" s="510"/>
      <c r="BG1115" s="510"/>
      <c r="BH1115" s="510"/>
      <c r="BI1115" s="510"/>
      <c r="BJ1115" s="510"/>
      <c r="BK1115" s="510"/>
      <c r="BL1115" s="510"/>
      <c r="BM1115" s="510"/>
      <c r="BN1115" s="510"/>
      <c r="BO1115" s="510"/>
      <c r="BP1115" s="510"/>
      <c r="BQ1115" s="510"/>
      <c r="BR1115" s="510"/>
      <c r="BS1115" s="510"/>
      <c r="BT1115" s="510"/>
      <c r="BU1115" s="510"/>
      <c r="BV1115" s="510"/>
      <c r="BW1115" s="510"/>
      <c r="BX1115" s="510"/>
      <c r="BY1115" s="510"/>
      <c r="BZ1115" s="338"/>
      <c r="CA1115" s="338"/>
      <c r="CB1115" s="338"/>
      <c r="CC1115" s="338"/>
      <c r="CD1115" s="338"/>
      <c r="CE1115" s="338"/>
      <c r="CF1115" s="338"/>
      <c r="CG1115" s="338"/>
      <c r="CH1115" s="338"/>
      <c r="CI1115" s="338"/>
      <c r="CJ1115" s="338"/>
      <c r="CK1115" s="338"/>
      <c r="CL1115" s="338"/>
      <c r="CM1115" s="338"/>
      <c r="CN1115" s="338"/>
      <c r="CO1115" s="338"/>
      <c r="CP1115" s="338"/>
      <c r="CQ1115" s="338"/>
      <c r="CR1115" s="338"/>
      <c r="CS1115" s="338"/>
      <c r="CT1115" s="338"/>
      <c r="CU1115" s="338"/>
      <c r="CV1115" s="338"/>
      <c r="CW1115" s="338"/>
      <c r="CX1115" s="338"/>
      <c r="CY1115" s="338"/>
      <c r="CZ1115" s="338"/>
    </row>
    <row r="1116" s="775" customFormat="true" ht="17.1" customHeight="true" x14ac:dyDescent="0.2">
      <c r="A1116" s="792"/>
      <c r="B1116" s="789"/>
      <c r="C1116" s="782"/>
      <c r="D1116" s="782"/>
      <c r="E1116" s="782"/>
      <c r="F1116" s="782"/>
      <c r="G1116" s="782"/>
      <c r="H1116" s="782"/>
      <c r="I1116" s="782"/>
      <c r="J1116" s="782"/>
      <c r="K1116" s="782"/>
      <c r="L1116" s="782"/>
      <c r="M1116" s="782"/>
      <c r="N1116" s="782"/>
      <c r="O1116" s="782"/>
      <c r="P1116" s="782"/>
      <c r="Q1116" s="782"/>
      <c r="R1116" s="782"/>
      <c r="S1116" s="782"/>
      <c r="T1116" s="782"/>
      <c r="U1116" s="782"/>
      <c r="V1116" s="782"/>
      <c r="W1116" s="782"/>
      <c r="X1116" s="782"/>
      <c r="Y1116" s="782"/>
      <c r="Z1116" s="779"/>
      <c r="AA1116" s="779"/>
      <c r="AB1116" s="779"/>
      <c r="AC1116" s="779"/>
      <c r="AD1116" s="779"/>
      <c r="AE1116" s="779"/>
      <c r="AF1116" s="779"/>
      <c r="AG1116" s="779"/>
      <c r="AH1116" s="779"/>
      <c r="AI1116" s="779"/>
      <c r="AJ1116" s="779"/>
      <c r="AK1116" s="779"/>
      <c r="AL1116" s="779"/>
      <c r="AM1116" s="779"/>
      <c r="AN1116" s="779"/>
      <c r="AO1116" s="779"/>
      <c r="AP1116" s="779"/>
      <c r="AQ1116" s="779"/>
      <c r="AR1116" s="779"/>
      <c r="AS1116" s="779"/>
      <c r="AT1116" s="779"/>
      <c r="AU1116" s="779"/>
      <c r="AV1116" s="779"/>
      <c r="AW1116" s="779"/>
      <c r="AX1116" s="779"/>
      <c r="AY1116" s="779"/>
      <c r="AZ1116" s="779"/>
      <c r="BA1116" s="510"/>
      <c r="BB1116" s="366"/>
      <c r="BC1116" s="510"/>
      <c r="BD1116" s="510"/>
      <c r="BE1116" s="510"/>
      <c r="BF1116" s="510"/>
      <c r="BG1116" s="510"/>
      <c r="BH1116" s="510"/>
      <c r="BI1116" s="510"/>
      <c r="BJ1116" s="510"/>
      <c r="BK1116" s="510"/>
      <c r="BL1116" s="510"/>
      <c r="BM1116" s="510"/>
      <c r="BN1116" s="510"/>
      <c r="BO1116" s="510"/>
      <c r="BP1116" s="510"/>
      <c r="BQ1116" s="510"/>
      <c r="BR1116" s="510"/>
      <c r="BS1116" s="510"/>
      <c r="BT1116" s="510"/>
      <c r="BU1116" s="510"/>
      <c r="BV1116" s="510"/>
      <c r="BW1116" s="510"/>
      <c r="BX1116" s="510"/>
      <c r="BY1116" s="510"/>
      <c r="BZ1116" s="338"/>
      <c r="CA1116" s="338"/>
      <c r="CB1116" s="338"/>
      <c r="CC1116" s="338"/>
      <c r="CD1116" s="338"/>
      <c r="CE1116" s="338"/>
      <c r="CF1116" s="338"/>
      <c r="CG1116" s="338"/>
      <c r="CH1116" s="338"/>
      <c r="CI1116" s="338"/>
      <c r="CJ1116" s="338"/>
      <c r="CK1116" s="338"/>
      <c r="CL1116" s="338"/>
      <c r="CM1116" s="338"/>
      <c r="CN1116" s="338"/>
      <c r="CO1116" s="338"/>
      <c r="CP1116" s="338"/>
      <c r="CQ1116" s="338"/>
      <c r="CR1116" s="338"/>
      <c r="CS1116" s="338"/>
      <c r="CT1116" s="338"/>
      <c r="CU1116" s="338"/>
      <c r="CV1116" s="338"/>
      <c r="CW1116" s="338"/>
      <c r="CX1116" s="338"/>
      <c r="CY1116" s="338"/>
      <c r="CZ1116" s="338"/>
    </row>
    <row r="1117" s="775" customFormat="true" ht="17.1" customHeight="true" x14ac:dyDescent="0.2">
      <c r="A1117" s="793"/>
      <c r="B1117" s="790"/>
      <c r="C1117" s="784"/>
      <c r="D1117" s="784"/>
      <c r="E1117" s="784"/>
      <c r="F1117" s="784"/>
      <c r="G1117" s="784"/>
      <c r="H1117" s="784"/>
      <c r="I1117" s="784"/>
      <c r="J1117" s="784"/>
      <c r="K1117" s="784"/>
      <c r="L1117" s="784"/>
      <c r="M1117" s="784"/>
      <c r="N1117" s="784"/>
      <c r="O1117" s="784"/>
      <c r="P1117" s="784"/>
      <c r="Q1117" s="784"/>
      <c r="R1117" s="784"/>
      <c r="S1117" s="784"/>
      <c r="T1117" s="784"/>
      <c r="U1117" s="784"/>
      <c r="V1117" s="784"/>
      <c r="W1117" s="784"/>
      <c r="X1117" s="784"/>
      <c r="Y1117" s="784"/>
      <c r="Z1117" s="779"/>
      <c r="AA1117" s="779"/>
      <c r="AB1117" s="779"/>
      <c r="AC1117" s="779"/>
      <c r="AD1117" s="779"/>
      <c r="AE1117" s="779"/>
      <c r="AF1117" s="779"/>
      <c r="AG1117" s="779"/>
      <c r="AH1117" s="779"/>
      <c r="AI1117" s="779"/>
      <c r="AJ1117" s="779"/>
      <c r="AK1117" s="779"/>
      <c r="AL1117" s="779"/>
      <c r="AM1117" s="779"/>
      <c r="AN1117" s="779"/>
      <c r="AO1117" s="779"/>
      <c r="AP1117" s="779"/>
      <c r="AQ1117" s="779"/>
      <c r="AR1117" s="779"/>
      <c r="AS1117" s="779"/>
      <c r="AT1117" s="779"/>
      <c r="AU1117" s="779"/>
      <c r="AV1117" s="779"/>
      <c r="AW1117" s="779"/>
      <c r="AX1117" s="779"/>
      <c r="AY1117" s="779"/>
      <c r="AZ1117" s="779"/>
      <c r="BA1117" s="510"/>
      <c r="BB1117" s="366"/>
      <c r="BC1117" s="510"/>
      <c r="BD1117" s="510"/>
      <c r="BE1117" s="510"/>
      <c r="BF1117" s="510"/>
      <c r="BG1117" s="510"/>
      <c r="BH1117" s="510"/>
      <c r="BI1117" s="510"/>
      <c r="BJ1117" s="510"/>
      <c r="BK1117" s="510"/>
      <c r="BL1117" s="510"/>
      <c r="BM1117" s="510"/>
      <c r="BN1117" s="510"/>
      <c r="BO1117" s="510"/>
      <c r="BP1117" s="510"/>
      <c r="BQ1117" s="510"/>
      <c r="BR1117" s="510"/>
      <c r="BS1117" s="510"/>
      <c r="BT1117" s="510"/>
      <c r="BU1117" s="510"/>
      <c r="BV1117" s="510"/>
      <c r="BW1117" s="510"/>
      <c r="BX1117" s="510"/>
      <c r="BY1117" s="510"/>
      <c r="BZ1117" s="338"/>
      <c r="CA1117" s="338"/>
      <c r="CB1117" s="338"/>
      <c r="CC1117" s="338"/>
      <c r="CD1117" s="338"/>
      <c r="CE1117" s="338"/>
      <c r="CF1117" s="338"/>
      <c r="CG1117" s="338"/>
      <c r="CH1117" s="338"/>
      <c r="CI1117" s="338"/>
      <c r="CJ1117" s="338"/>
      <c r="CK1117" s="338"/>
      <c r="CL1117" s="338"/>
      <c r="CM1117" s="338"/>
      <c r="CN1117" s="338"/>
      <c r="CO1117" s="338"/>
      <c r="CP1117" s="338"/>
      <c r="CQ1117" s="338"/>
      <c r="CR1117" s="338"/>
      <c r="CS1117" s="338"/>
      <c r="CT1117" s="338"/>
      <c r="CU1117" s="338"/>
      <c r="CV1117" s="338"/>
      <c r="CW1117" s="338"/>
      <c r="CX1117" s="338"/>
      <c r="CY1117" s="338"/>
      <c r="CZ1117" s="338"/>
    </row>
    <row r="1118" s="338" customFormat="true" ht="15" customHeight="true" x14ac:dyDescent="0.2">
      <c r="BA1118" s="510"/>
      <c r="BB1118" s="366"/>
      <c r="BC1118" s="510"/>
      <c r="BD1118" s="510"/>
      <c r="BE1118" s="510"/>
      <c r="BF1118" s="510"/>
      <c r="BG1118" s="510"/>
      <c r="BH1118" s="510"/>
      <c r="BI1118" s="510"/>
      <c r="BJ1118" s="510"/>
      <c r="BK1118" s="510"/>
      <c r="BL1118" s="510"/>
      <c r="BM1118" s="510"/>
      <c r="BN1118" s="510"/>
      <c r="BO1118" s="510"/>
      <c r="BP1118" s="510"/>
      <c r="BQ1118" s="510"/>
      <c r="BR1118" s="510"/>
      <c r="BS1118" s="510"/>
      <c r="BT1118" s="510"/>
      <c r="BU1118" s="510"/>
      <c r="BV1118" s="510"/>
      <c r="BW1118" s="510"/>
      <c r="BX1118" s="510"/>
      <c r="BY1118" s="510"/>
    </row>
    <row r="1119" s="338" customFormat="true" ht="15" customHeight="true" x14ac:dyDescent="0.2">
      <c r="BA1119" s="510"/>
      <c r="BB1119" s="366"/>
      <c r="BC1119" s="510"/>
      <c r="BD1119" s="510"/>
      <c r="BE1119" s="510"/>
      <c r="BF1119" s="510"/>
      <c r="BG1119" s="510"/>
      <c r="BH1119" s="510"/>
      <c r="BI1119" s="510"/>
      <c r="BJ1119" s="510"/>
      <c r="BK1119" s="510"/>
      <c r="BL1119" s="510"/>
      <c r="BM1119" s="510"/>
      <c r="BN1119" s="510"/>
      <c r="BO1119" s="510"/>
      <c r="BP1119" s="510"/>
      <c r="BQ1119" s="510"/>
      <c r="BR1119" s="510"/>
      <c r="BS1119" s="510"/>
      <c r="BT1119" s="510"/>
      <c r="BU1119" s="510"/>
      <c r="BV1119" s="510"/>
      <c r="BW1119" s="510"/>
      <c r="BX1119" s="510"/>
      <c r="BY1119" s="510"/>
    </row>
    <row r="1120" s="338" customFormat="true" ht="15" customHeight="true" x14ac:dyDescent="0.2">
      <c r="BA1120" s="510"/>
      <c r="BB1120" s="366"/>
      <c r="BC1120" s="510"/>
      <c r="BD1120" s="510"/>
      <c r="BE1120" s="510"/>
      <c r="BF1120" s="510"/>
      <c r="BG1120" s="510"/>
      <c r="BH1120" s="510"/>
      <c r="BI1120" s="510"/>
      <c r="BJ1120" s="510"/>
      <c r="BK1120" s="510"/>
      <c r="BL1120" s="510"/>
      <c r="BM1120" s="510"/>
      <c r="BN1120" s="510"/>
      <c r="BO1120" s="510"/>
      <c r="BP1120" s="510"/>
      <c r="BQ1120" s="510"/>
      <c r="BR1120" s="510"/>
      <c r="BS1120" s="510"/>
      <c r="BT1120" s="510"/>
      <c r="BU1120" s="510"/>
      <c r="BV1120" s="510"/>
      <c r="BW1120" s="510"/>
      <c r="BX1120" s="510"/>
      <c r="BY1120" s="510"/>
    </row>
    <row r="1121" s="338" customFormat="true" ht="15" customHeight="true" x14ac:dyDescent="0.2">
      <c r="BA1121" s="510"/>
      <c r="BB1121" s="366"/>
      <c r="BC1121" s="510"/>
      <c r="BD1121" s="510"/>
      <c r="BE1121" s="510"/>
      <c r="BF1121" s="510"/>
      <c r="BG1121" s="510"/>
      <c r="BH1121" s="510"/>
      <c r="BI1121" s="510"/>
      <c r="BJ1121" s="510"/>
      <c r="BK1121" s="510"/>
      <c r="BL1121" s="510"/>
      <c r="BM1121" s="510"/>
      <c r="BN1121" s="510"/>
      <c r="BO1121" s="510"/>
      <c r="BP1121" s="510"/>
      <c r="BQ1121" s="510"/>
      <c r="BR1121" s="510"/>
      <c r="BS1121" s="510"/>
      <c r="BT1121" s="510"/>
      <c r="BU1121" s="510"/>
      <c r="BV1121" s="510"/>
      <c r="BW1121" s="510"/>
      <c r="BX1121" s="510"/>
      <c r="BY1121" s="510"/>
    </row>
    <row r="1122" s="338" customFormat="true" ht="15" customHeight="true" x14ac:dyDescent="0.2">
      <c r="BA1122" s="510"/>
      <c r="BB1122" s="366"/>
      <c r="BC1122" s="510"/>
      <c r="BD1122" s="510"/>
      <c r="BE1122" s="510"/>
      <c r="BF1122" s="510"/>
      <c r="BG1122" s="510"/>
      <c r="BH1122" s="510"/>
      <c r="BI1122" s="510"/>
      <c r="BJ1122" s="510"/>
      <c r="BK1122" s="510"/>
      <c r="BL1122" s="510"/>
      <c r="BM1122" s="510"/>
      <c r="BN1122" s="510"/>
      <c r="BO1122" s="510"/>
      <c r="BP1122" s="510"/>
      <c r="BQ1122" s="510"/>
      <c r="BR1122" s="510"/>
      <c r="BS1122" s="510"/>
      <c r="BT1122" s="510"/>
      <c r="BU1122" s="510"/>
      <c r="BV1122" s="510"/>
      <c r="BW1122" s="510"/>
      <c r="BX1122" s="510"/>
      <c r="BY1122" s="510"/>
    </row>
    <row r="1123" s="338" customFormat="true" ht="15" customHeight="true" x14ac:dyDescent="0.2">
      <c r="BA1123" s="510"/>
      <c r="BB1123" s="366"/>
      <c r="BC1123" s="510"/>
      <c r="BD1123" s="510"/>
      <c r="BE1123" s="510"/>
      <c r="BF1123" s="510"/>
      <c r="BG1123" s="510"/>
      <c r="BH1123" s="510"/>
      <c r="BI1123" s="510"/>
      <c r="BJ1123" s="510"/>
      <c r="BK1123" s="510"/>
      <c r="BL1123" s="510"/>
      <c r="BM1123" s="510"/>
      <c r="BN1123" s="510"/>
      <c r="BO1123" s="510"/>
      <c r="BP1123" s="510"/>
      <c r="BQ1123" s="510"/>
      <c r="BR1123" s="510"/>
      <c r="BS1123" s="510"/>
      <c r="BT1123" s="510"/>
      <c r="BU1123" s="510"/>
      <c r="BV1123" s="510"/>
      <c r="BW1123" s="510"/>
      <c r="BX1123" s="510"/>
      <c r="BY1123" s="510"/>
    </row>
    <row r="1124" s="338" customFormat="true" ht="15" customHeight="true" x14ac:dyDescent="0.2">
      <c r="BA1124" s="510"/>
      <c r="BB1124" s="366"/>
      <c r="BC1124" s="510"/>
      <c r="BD1124" s="510"/>
      <c r="BE1124" s="510"/>
      <c r="BF1124" s="510"/>
      <c r="BG1124" s="510"/>
      <c r="BH1124" s="510"/>
      <c r="BI1124" s="510"/>
      <c r="BJ1124" s="510"/>
      <c r="BK1124" s="510"/>
      <c r="BL1124" s="510"/>
      <c r="BM1124" s="510"/>
      <c r="BN1124" s="510"/>
      <c r="BO1124" s="510"/>
      <c r="BP1124" s="510"/>
      <c r="BQ1124" s="510"/>
      <c r="BR1124" s="510"/>
      <c r="BS1124" s="510"/>
      <c r="BT1124" s="510"/>
      <c r="BU1124" s="510"/>
      <c r="BV1124" s="510"/>
      <c r="BW1124" s="510"/>
      <c r="BX1124" s="510"/>
      <c r="BY1124" s="510"/>
    </row>
    <row r="1125" s="338" customFormat="true" ht="15" customHeight="true" x14ac:dyDescent="0.2">
      <c r="BA1125" s="510"/>
      <c r="BB1125" s="366"/>
      <c r="BC1125" s="510"/>
      <c r="BD1125" s="510"/>
      <c r="BE1125" s="510"/>
      <c r="BF1125" s="510"/>
      <c r="BG1125" s="510"/>
      <c r="BH1125" s="510"/>
      <c r="BI1125" s="510"/>
      <c r="BJ1125" s="510"/>
      <c r="BK1125" s="510"/>
      <c r="BL1125" s="510"/>
      <c r="BM1125" s="510"/>
      <c r="BN1125" s="510"/>
      <c r="BO1125" s="510"/>
      <c r="BP1125" s="510"/>
      <c r="BQ1125" s="510"/>
      <c r="BR1125" s="510"/>
      <c r="BS1125" s="510"/>
      <c r="BT1125" s="510"/>
      <c r="BU1125" s="510"/>
      <c r="BV1125" s="510"/>
      <c r="BW1125" s="510"/>
      <c r="BX1125" s="510"/>
      <c r="BY1125" s="510"/>
    </row>
    <row r="1126" s="338" customFormat="true" ht="15" customHeight="true" x14ac:dyDescent="0.2">
      <c r="BA1126" s="510"/>
      <c r="BB1126" s="366"/>
      <c r="BC1126" s="510"/>
      <c r="BD1126" s="510"/>
      <c r="BE1126" s="510"/>
      <c r="BF1126" s="510"/>
      <c r="BG1126" s="510"/>
      <c r="BH1126" s="510"/>
      <c r="BI1126" s="510"/>
      <c r="BJ1126" s="510"/>
      <c r="BK1126" s="510"/>
      <c r="BL1126" s="510"/>
      <c r="BM1126" s="510"/>
      <c r="BN1126" s="510"/>
      <c r="BO1126" s="510"/>
      <c r="BP1126" s="510"/>
      <c r="BQ1126" s="510"/>
      <c r="BR1126" s="510"/>
      <c r="BS1126" s="510"/>
      <c r="BT1126" s="510"/>
      <c r="BU1126" s="510"/>
      <c r="BV1126" s="510"/>
      <c r="BW1126" s="510"/>
      <c r="BX1126" s="510"/>
      <c r="BY1126" s="510"/>
    </row>
    <row r="1127" s="338" customFormat="true" ht="15" customHeight="true" x14ac:dyDescent="0.2">
      <c r="BA1127" s="510"/>
      <c r="BB1127" s="366"/>
      <c r="BC1127" s="510"/>
      <c r="BD1127" s="510"/>
      <c r="BE1127" s="510"/>
      <c r="BF1127" s="510"/>
      <c r="BG1127" s="510"/>
      <c r="BH1127" s="510"/>
      <c r="BI1127" s="510"/>
      <c r="BJ1127" s="510"/>
      <c r="BK1127" s="510"/>
      <c r="BL1127" s="510"/>
      <c r="BM1127" s="510"/>
      <c r="BN1127" s="510"/>
      <c r="BO1127" s="510"/>
      <c r="BP1127" s="510"/>
      <c r="BQ1127" s="510"/>
      <c r="BR1127" s="510"/>
      <c r="BS1127" s="510"/>
      <c r="BT1127" s="510"/>
      <c r="BU1127" s="510"/>
      <c r="BV1127" s="510"/>
      <c r="BW1127" s="510"/>
      <c r="BX1127" s="510"/>
      <c r="BY1127" s="510"/>
    </row>
    <row r="1128" s="338" customFormat="true" ht="15" customHeight="true" x14ac:dyDescent="0.2">
      <c r="BA1128" s="510"/>
      <c r="BB1128" s="366"/>
      <c r="BC1128" s="510"/>
      <c r="BD1128" s="510"/>
      <c r="BE1128" s="510"/>
      <c r="BF1128" s="510"/>
      <c r="BG1128" s="510"/>
      <c r="BH1128" s="510"/>
      <c r="BI1128" s="510"/>
      <c r="BJ1128" s="510"/>
      <c r="BK1128" s="510"/>
      <c r="BL1128" s="510"/>
      <c r="BM1128" s="510"/>
      <c r="BN1128" s="510"/>
      <c r="BO1128" s="510"/>
      <c r="BP1128" s="510"/>
      <c r="BQ1128" s="510"/>
      <c r="BR1128" s="510"/>
      <c r="BS1128" s="510"/>
      <c r="BT1128" s="510"/>
      <c r="BU1128" s="510"/>
      <c r="BV1128" s="510"/>
      <c r="BW1128" s="510"/>
      <c r="BX1128" s="510"/>
      <c r="BY1128" s="510"/>
    </row>
    <row r="1129" s="338" customFormat="true" ht="15" customHeight="true" x14ac:dyDescent="0.2">
      <c r="BA1129" s="510"/>
      <c r="BB1129" s="366"/>
      <c r="BC1129" s="510"/>
      <c r="BD1129" s="510"/>
      <c r="BE1129" s="510"/>
      <c r="BF1129" s="510"/>
      <c r="BG1129" s="510"/>
      <c r="BH1129" s="510"/>
      <c r="BI1129" s="510"/>
      <c r="BJ1129" s="510"/>
      <c r="BK1129" s="510"/>
      <c r="BL1129" s="510"/>
      <c r="BM1129" s="510"/>
      <c r="BN1129" s="510"/>
      <c r="BO1129" s="510"/>
      <c r="BP1129" s="510"/>
      <c r="BQ1129" s="510"/>
      <c r="BR1129" s="510"/>
      <c r="BS1129" s="510"/>
      <c r="BT1129" s="510"/>
      <c r="BU1129" s="510"/>
      <c r="BV1129" s="510"/>
      <c r="BW1129" s="510"/>
      <c r="BX1129" s="510"/>
      <c r="BY1129" s="510"/>
    </row>
    <row r="1130" s="338" customFormat="true" ht="15" customHeight="true" x14ac:dyDescent="0.2">
      <c r="BA1130" s="510"/>
      <c r="BB1130" s="366"/>
      <c r="BC1130" s="510"/>
      <c r="BD1130" s="510"/>
      <c r="BE1130" s="510"/>
      <c r="BF1130" s="510"/>
      <c r="BG1130" s="510"/>
      <c r="BH1130" s="510"/>
      <c r="BI1130" s="510"/>
      <c r="BJ1130" s="510"/>
      <c r="BK1130" s="510"/>
      <c r="BL1130" s="510"/>
      <c r="BM1130" s="510"/>
      <c r="BN1130" s="510"/>
      <c r="BO1130" s="510"/>
      <c r="BP1130" s="510"/>
      <c r="BQ1130" s="510"/>
      <c r="BR1130" s="510"/>
      <c r="BS1130" s="510"/>
      <c r="BT1130" s="510"/>
      <c r="BU1130" s="510"/>
      <c r="BV1130" s="510"/>
      <c r="BW1130" s="510"/>
      <c r="BX1130" s="510"/>
      <c r="BY1130" s="510"/>
    </row>
    <row r="1131" s="338" customFormat="true" ht="15" customHeight="true" x14ac:dyDescent="0.2">
      <c r="BA1131" s="510"/>
      <c r="BB1131" s="366"/>
      <c r="BC1131" s="510"/>
      <c r="BD1131" s="510"/>
      <c r="BE1131" s="510"/>
      <c r="BF1131" s="510"/>
      <c r="BG1131" s="510"/>
      <c r="BH1131" s="510"/>
      <c r="BI1131" s="510"/>
      <c r="BJ1131" s="510"/>
      <c r="BK1131" s="510"/>
      <c r="BL1131" s="510"/>
      <c r="BM1131" s="510"/>
      <c r="BN1131" s="510"/>
      <c r="BO1131" s="510"/>
      <c r="BP1131" s="510"/>
      <c r="BQ1131" s="510"/>
      <c r="BR1131" s="510"/>
      <c r="BS1131" s="510"/>
      <c r="BT1131" s="510"/>
      <c r="BU1131" s="510"/>
      <c r="BV1131" s="510"/>
      <c r="BW1131" s="510"/>
      <c r="BX1131" s="510"/>
      <c r="BY1131" s="510"/>
    </row>
    <row r="1132" s="338" customFormat="true" ht="15" customHeight="true" x14ac:dyDescent="0.2">
      <c r="BA1132" s="510"/>
      <c r="BB1132" s="366"/>
      <c r="BC1132" s="510"/>
      <c r="BD1132" s="510"/>
      <c r="BE1132" s="510"/>
      <c r="BF1132" s="510"/>
      <c r="BG1132" s="510"/>
      <c r="BH1132" s="510"/>
      <c r="BI1132" s="510"/>
      <c r="BJ1132" s="510"/>
      <c r="BK1132" s="510"/>
      <c r="BL1132" s="510"/>
      <c r="BM1132" s="510"/>
      <c r="BN1132" s="510"/>
      <c r="BO1132" s="510"/>
      <c r="BP1132" s="510"/>
      <c r="BQ1132" s="510"/>
      <c r="BR1132" s="510"/>
      <c r="BS1132" s="510"/>
      <c r="BT1132" s="510"/>
      <c r="BU1132" s="510"/>
      <c r="BV1132" s="510"/>
      <c r="BW1132" s="510"/>
      <c r="BX1132" s="510"/>
      <c r="BY1132" s="510"/>
    </row>
    <row r="1133" s="338" customFormat="true" ht="15" customHeight="true" x14ac:dyDescent="0.2">
      <c r="BA1133" s="510"/>
      <c r="BB1133" s="366"/>
      <c r="BC1133" s="510"/>
      <c r="BD1133" s="510"/>
      <c r="BE1133" s="510"/>
      <c r="BF1133" s="510"/>
      <c r="BG1133" s="510"/>
      <c r="BH1133" s="510"/>
      <c r="BI1133" s="510"/>
      <c r="BJ1133" s="510"/>
      <c r="BK1133" s="510"/>
      <c r="BL1133" s="510"/>
      <c r="BM1133" s="510"/>
      <c r="BN1133" s="510"/>
      <c r="BO1133" s="510"/>
      <c r="BP1133" s="510"/>
      <c r="BQ1133" s="510"/>
      <c r="BR1133" s="510"/>
      <c r="BS1133" s="510"/>
      <c r="BT1133" s="510"/>
      <c r="BU1133" s="510"/>
      <c r="BV1133" s="510"/>
      <c r="BW1133" s="510"/>
      <c r="BX1133" s="510"/>
      <c r="BY1133" s="510"/>
    </row>
    <row r="1134" s="338" customFormat="true" ht="15" customHeight="true" x14ac:dyDescent="0.2">
      <c r="BA1134" s="510"/>
      <c r="BB1134" s="366"/>
      <c r="BC1134" s="510"/>
      <c r="BD1134" s="510"/>
      <c r="BE1134" s="510"/>
      <c r="BF1134" s="510"/>
      <c r="BG1134" s="510"/>
      <c r="BH1134" s="510"/>
      <c r="BI1134" s="510"/>
      <c r="BJ1134" s="510"/>
      <c r="BK1134" s="510"/>
      <c r="BL1134" s="510"/>
      <c r="BM1134" s="510"/>
      <c r="BN1134" s="510"/>
      <c r="BO1134" s="510"/>
      <c r="BP1134" s="510"/>
      <c r="BQ1134" s="510"/>
      <c r="BR1134" s="510"/>
      <c r="BS1134" s="510"/>
      <c r="BT1134" s="510"/>
      <c r="BU1134" s="510"/>
      <c r="BV1134" s="510"/>
      <c r="BW1134" s="510"/>
      <c r="BX1134" s="510"/>
      <c r="BY1134" s="510"/>
    </row>
    <row r="1135" s="338" customFormat="true" ht="15" customHeight="true" x14ac:dyDescent="0.2">
      <c r="BA1135" s="510"/>
      <c r="BB1135" s="366"/>
      <c r="BC1135" s="510"/>
      <c r="BD1135" s="510"/>
      <c r="BE1135" s="510"/>
      <c r="BF1135" s="510"/>
      <c r="BG1135" s="510"/>
      <c r="BH1135" s="510"/>
      <c r="BI1135" s="510"/>
      <c r="BJ1135" s="510"/>
      <c r="BK1135" s="510"/>
      <c r="BL1135" s="510"/>
      <c r="BM1135" s="510"/>
      <c r="BN1135" s="510"/>
      <c r="BO1135" s="510"/>
      <c r="BP1135" s="510"/>
      <c r="BQ1135" s="510"/>
      <c r="BR1135" s="510"/>
      <c r="BS1135" s="510"/>
      <c r="BT1135" s="510"/>
      <c r="BU1135" s="510"/>
      <c r="BV1135" s="510"/>
      <c r="BW1135" s="510"/>
      <c r="BX1135" s="510"/>
      <c r="BY1135" s="510"/>
    </row>
    <row r="1136" s="338" customFormat="true" ht="15" customHeight="true" x14ac:dyDescent="0.2">
      <c r="BA1136" s="510"/>
      <c r="BB1136" s="366"/>
      <c r="BC1136" s="510"/>
      <c r="BD1136" s="510"/>
      <c r="BE1136" s="510"/>
      <c r="BF1136" s="510"/>
      <c r="BG1136" s="510"/>
      <c r="BH1136" s="510"/>
      <c r="BI1136" s="510"/>
      <c r="BJ1136" s="510"/>
      <c r="BK1136" s="510"/>
      <c r="BL1136" s="510"/>
      <c r="BM1136" s="510"/>
      <c r="BN1136" s="510"/>
      <c r="BO1136" s="510"/>
      <c r="BP1136" s="510"/>
      <c r="BQ1136" s="510"/>
      <c r="BR1136" s="510"/>
      <c r="BS1136" s="510"/>
      <c r="BT1136" s="510"/>
      <c r="BU1136" s="510"/>
      <c r="BV1136" s="510"/>
      <c r="BW1136" s="510"/>
      <c r="BX1136" s="510"/>
      <c r="BY1136" s="510"/>
    </row>
    <row r="1137" s="338" customFormat="true" ht="15" customHeight="true" x14ac:dyDescent="0.2">
      <c r="BA1137" s="510"/>
      <c r="BB1137" s="366"/>
      <c r="BC1137" s="510"/>
      <c r="BD1137" s="510"/>
      <c r="BE1137" s="510"/>
      <c r="BF1137" s="510"/>
      <c r="BG1137" s="510"/>
      <c r="BH1137" s="510"/>
      <c r="BI1137" s="510"/>
      <c r="BJ1137" s="510"/>
      <c r="BK1137" s="510"/>
      <c r="BL1137" s="510"/>
      <c r="BM1137" s="510"/>
      <c r="BN1137" s="510"/>
      <c r="BO1137" s="510"/>
      <c r="BP1137" s="510"/>
      <c r="BQ1137" s="510"/>
      <c r="BR1137" s="510"/>
      <c r="BS1137" s="510"/>
      <c r="BT1137" s="510"/>
      <c r="BU1137" s="510"/>
      <c r="BV1137" s="510"/>
      <c r="BW1137" s="510"/>
      <c r="BX1137" s="510"/>
      <c r="BY1137" s="510"/>
    </row>
    <row r="1138" s="338" customFormat="true" ht="15" customHeight="true" x14ac:dyDescent="0.2">
      <c r="BA1138" s="510"/>
      <c r="BB1138" s="366"/>
      <c r="BC1138" s="510"/>
      <c r="BD1138" s="510"/>
      <c r="BE1138" s="510"/>
      <c r="BF1138" s="510"/>
      <c r="BG1138" s="510"/>
      <c r="BH1138" s="510"/>
      <c r="BI1138" s="510"/>
      <c r="BJ1138" s="510"/>
      <c r="BK1138" s="510"/>
      <c r="BL1138" s="510"/>
      <c r="BM1138" s="510"/>
      <c r="BN1138" s="510"/>
      <c r="BO1138" s="510"/>
      <c r="BP1138" s="510"/>
      <c r="BQ1138" s="510"/>
      <c r="BR1138" s="510"/>
      <c r="BS1138" s="510"/>
      <c r="BT1138" s="510"/>
      <c r="BU1138" s="510"/>
      <c r="BV1138" s="510"/>
      <c r="BW1138" s="510"/>
      <c r="BX1138" s="510"/>
      <c r="BY1138" s="510"/>
    </row>
    <row r="1139" s="338" customFormat="true" ht="15" customHeight="true" x14ac:dyDescent="0.2">
      <c r="BA1139" s="510"/>
      <c r="BB1139" s="366"/>
      <c r="BC1139" s="510"/>
      <c r="BD1139" s="510"/>
      <c r="BE1139" s="510"/>
      <c r="BF1139" s="510"/>
      <c r="BG1139" s="510"/>
      <c r="BH1139" s="510"/>
      <c r="BI1139" s="510"/>
      <c r="BJ1139" s="510"/>
      <c r="BK1139" s="510"/>
      <c r="BL1139" s="510"/>
      <c r="BM1139" s="510"/>
      <c r="BN1139" s="510"/>
      <c r="BO1139" s="510"/>
      <c r="BP1139" s="510"/>
      <c r="BQ1139" s="510"/>
      <c r="BR1139" s="510"/>
      <c r="BS1139" s="510"/>
      <c r="BT1139" s="510"/>
      <c r="BU1139" s="510"/>
      <c r="BV1139" s="510"/>
      <c r="BW1139" s="510"/>
      <c r="BX1139" s="510"/>
      <c r="BY1139" s="510"/>
    </row>
    <row r="1140" s="338" customFormat="true" ht="15" customHeight="true" x14ac:dyDescent="0.2">
      <c r="BA1140" s="510"/>
      <c r="BB1140" s="366"/>
      <c r="BC1140" s="510"/>
      <c r="BD1140" s="510"/>
      <c r="BE1140" s="510"/>
      <c r="BF1140" s="510"/>
      <c r="BG1140" s="510"/>
      <c r="BH1140" s="510"/>
      <c r="BI1140" s="510"/>
      <c r="BJ1140" s="510"/>
      <c r="BK1140" s="510"/>
      <c r="BL1140" s="510"/>
      <c r="BM1140" s="510"/>
      <c r="BN1140" s="510"/>
      <c r="BO1140" s="510"/>
      <c r="BP1140" s="510"/>
      <c r="BQ1140" s="510"/>
      <c r="BR1140" s="510"/>
      <c r="BS1140" s="510"/>
      <c r="BT1140" s="510"/>
      <c r="BU1140" s="510"/>
      <c r="BV1140" s="510"/>
      <c r="BW1140" s="510"/>
      <c r="BX1140" s="510"/>
      <c r="BY1140" s="510"/>
    </row>
    <row r="1141" s="338" customFormat="true" ht="15" customHeight="true" x14ac:dyDescent="0.2">
      <c r="BA1141" s="510"/>
      <c r="BB1141" s="366"/>
      <c r="BC1141" s="510"/>
      <c r="BD1141" s="510"/>
      <c r="BE1141" s="510"/>
      <c r="BF1141" s="510"/>
      <c r="BG1141" s="510"/>
      <c r="BH1141" s="510"/>
      <c r="BI1141" s="510"/>
      <c r="BJ1141" s="510"/>
      <c r="BK1141" s="510"/>
      <c r="BL1141" s="510"/>
      <c r="BM1141" s="510"/>
      <c r="BN1141" s="510"/>
      <c r="BO1141" s="510"/>
      <c r="BP1141" s="510"/>
      <c r="BQ1141" s="510"/>
      <c r="BR1141" s="510"/>
      <c r="BS1141" s="510"/>
      <c r="BT1141" s="510"/>
      <c r="BU1141" s="510"/>
      <c r="BV1141" s="510"/>
      <c r="BW1141" s="510"/>
      <c r="BX1141" s="510"/>
      <c r="BY1141" s="510"/>
    </row>
    <row r="1142" s="338" customFormat="true" ht="15" customHeight="true" x14ac:dyDescent="0.2">
      <c r="BA1142" s="510"/>
      <c r="BB1142" s="366"/>
      <c r="BC1142" s="510"/>
      <c r="BD1142" s="510"/>
      <c r="BE1142" s="510"/>
      <c r="BF1142" s="510"/>
      <c r="BG1142" s="510"/>
      <c r="BH1142" s="510"/>
      <c r="BI1142" s="510"/>
      <c r="BJ1142" s="510"/>
      <c r="BK1142" s="510"/>
      <c r="BL1142" s="510"/>
      <c r="BM1142" s="510"/>
      <c r="BN1142" s="510"/>
      <c r="BO1142" s="510"/>
      <c r="BP1142" s="510"/>
      <c r="BQ1142" s="510"/>
      <c r="BR1142" s="510"/>
      <c r="BS1142" s="510"/>
      <c r="BT1142" s="510"/>
      <c r="BU1142" s="510"/>
      <c r="BV1142" s="510"/>
      <c r="BW1142" s="510"/>
      <c r="BX1142" s="510"/>
      <c r="BY1142" s="510"/>
    </row>
    <row r="1143" s="338" customFormat="true" ht="15" customHeight="true" x14ac:dyDescent="0.2">
      <c r="BA1143" s="510"/>
      <c r="BB1143" s="366"/>
      <c r="BC1143" s="510"/>
      <c r="BD1143" s="510"/>
      <c r="BE1143" s="510"/>
      <c r="BF1143" s="510"/>
      <c r="BG1143" s="510"/>
      <c r="BH1143" s="510"/>
      <c r="BI1143" s="510"/>
      <c r="BJ1143" s="510"/>
      <c r="BK1143" s="510"/>
      <c r="BL1143" s="510"/>
      <c r="BM1143" s="510"/>
      <c r="BN1143" s="510"/>
      <c r="BO1143" s="510"/>
      <c r="BP1143" s="510"/>
      <c r="BQ1143" s="510"/>
      <c r="BR1143" s="510"/>
      <c r="BS1143" s="510"/>
      <c r="BT1143" s="510"/>
      <c r="BU1143" s="510"/>
      <c r="BV1143" s="510"/>
      <c r="BW1143" s="510"/>
      <c r="BX1143" s="510"/>
      <c r="BY1143" s="510"/>
    </row>
    <row r="1144" s="338" customFormat="true" ht="15" customHeight="true" x14ac:dyDescent="0.2">
      <c r="BA1144" s="510"/>
      <c r="BB1144" s="366"/>
      <c r="BC1144" s="510"/>
      <c r="BD1144" s="510"/>
      <c r="BE1144" s="510"/>
      <c r="BF1144" s="510"/>
      <c r="BG1144" s="510"/>
      <c r="BH1144" s="510"/>
      <c r="BI1144" s="510"/>
      <c r="BJ1144" s="510"/>
      <c r="BK1144" s="510"/>
      <c r="BL1144" s="510"/>
      <c r="BM1144" s="510"/>
      <c r="BN1144" s="510"/>
      <c r="BO1144" s="510"/>
      <c r="BP1144" s="510"/>
      <c r="BQ1144" s="510"/>
      <c r="BR1144" s="510"/>
      <c r="BS1144" s="510"/>
      <c r="BT1144" s="510"/>
      <c r="BU1144" s="510"/>
      <c r="BV1144" s="510"/>
      <c r="BW1144" s="510"/>
      <c r="BX1144" s="510"/>
      <c r="BY1144" s="510"/>
    </row>
    <row r="1145" s="338" customFormat="true" ht="15" customHeight="true" x14ac:dyDescent="0.2">
      <c r="BA1145" s="510"/>
      <c r="BB1145" s="366"/>
      <c r="BC1145" s="510"/>
      <c r="BD1145" s="510"/>
      <c r="BE1145" s="510"/>
      <c r="BF1145" s="510"/>
      <c r="BG1145" s="510"/>
      <c r="BH1145" s="510"/>
      <c r="BI1145" s="510"/>
      <c r="BJ1145" s="510"/>
      <c r="BK1145" s="510"/>
      <c r="BL1145" s="510"/>
      <c r="BM1145" s="510"/>
      <c r="BN1145" s="510"/>
      <c r="BO1145" s="510"/>
      <c r="BP1145" s="510"/>
      <c r="BQ1145" s="510"/>
      <c r="BR1145" s="510"/>
      <c r="BS1145" s="510"/>
      <c r="BT1145" s="510"/>
      <c r="BU1145" s="510"/>
      <c r="BV1145" s="510"/>
      <c r="BW1145" s="510"/>
      <c r="BX1145" s="510"/>
      <c r="BY1145" s="510"/>
    </row>
    <row r="1146" s="338" customFormat="true" ht="15" customHeight="true" x14ac:dyDescent="0.2">
      <c r="BA1146" s="510"/>
      <c r="BB1146" s="366"/>
      <c r="BC1146" s="510"/>
      <c r="BD1146" s="510"/>
      <c r="BE1146" s="510"/>
      <c r="BF1146" s="510"/>
      <c r="BG1146" s="510"/>
      <c r="BH1146" s="510"/>
      <c r="BI1146" s="510"/>
      <c r="BJ1146" s="510"/>
      <c r="BK1146" s="510"/>
      <c r="BL1146" s="510"/>
      <c r="BM1146" s="510"/>
      <c r="BN1146" s="510"/>
      <c r="BO1146" s="510"/>
      <c r="BP1146" s="510"/>
      <c r="BQ1146" s="510"/>
      <c r="BR1146" s="510"/>
      <c r="BS1146" s="510"/>
      <c r="BT1146" s="510"/>
      <c r="BU1146" s="510"/>
      <c r="BV1146" s="510"/>
      <c r="BW1146" s="510"/>
      <c r="BX1146" s="510"/>
      <c r="BY1146" s="510"/>
    </row>
    <row r="1147" s="338" customFormat="true" ht="15" customHeight="true" x14ac:dyDescent="0.2">
      <c r="BA1147" s="510"/>
      <c r="BB1147" s="366"/>
      <c r="BC1147" s="510"/>
      <c r="BD1147" s="510"/>
      <c r="BE1147" s="510"/>
      <c r="BF1147" s="510"/>
      <c r="BG1147" s="510"/>
      <c r="BH1147" s="510"/>
      <c r="BI1147" s="510"/>
      <c r="BJ1147" s="510"/>
      <c r="BK1147" s="510"/>
      <c r="BL1147" s="510"/>
      <c r="BM1147" s="510"/>
      <c r="BN1147" s="510"/>
      <c r="BO1147" s="510"/>
      <c r="BP1147" s="510"/>
      <c r="BQ1147" s="510"/>
      <c r="BR1147" s="510"/>
      <c r="BS1147" s="510"/>
      <c r="BT1147" s="510"/>
      <c r="BU1147" s="510"/>
      <c r="BV1147" s="510"/>
      <c r="BW1147" s="510"/>
      <c r="BX1147" s="510"/>
      <c r="BY1147" s="510"/>
    </row>
    <row r="1148" s="338" customFormat="true" ht="15" customHeight="true" x14ac:dyDescent="0.2">
      <c r="BA1148" s="510"/>
      <c r="BB1148" s="366"/>
      <c r="BC1148" s="510"/>
      <c r="BD1148" s="510"/>
      <c r="BE1148" s="510"/>
      <c r="BF1148" s="510"/>
      <c r="BG1148" s="510"/>
      <c r="BH1148" s="510"/>
      <c r="BI1148" s="510"/>
      <c r="BJ1148" s="510"/>
      <c r="BK1148" s="510"/>
      <c r="BL1148" s="510"/>
      <c r="BM1148" s="510"/>
      <c r="BN1148" s="510"/>
      <c r="BO1148" s="510"/>
      <c r="BP1148" s="510"/>
      <c r="BQ1148" s="510"/>
      <c r="BR1148" s="510"/>
      <c r="BS1148" s="510"/>
      <c r="BT1148" s="510"/>
      <c r="BU1148" s="510"/>
      <c r="BV1148" s="510"/>
      <c r="BW1148" s="510"/>
      <c r="BX1148" s="510"/>
      <c r="BY1148" s="510"/>
    </row>
    <row r="1149" s="338" customFormat="true" ht="15" customHeight="true" x14ac:dyDescent="0.2">
      <c r="BA1149" s="510"/>
      <c r="BB1149" s="366"/>
      <c r="BC1149" s="510"/>
      <c r="BD1149" s="510"/>
      <c r="BE1149" s="510"/>
      <c r="BF1149" s="510"/>
      <c r="BG1149" s="510"/>
      <c r="BH1149" s="510"/>
      <c r="BI1149" s="510"/>
      <c r="BJ1149" s="510"/>
      <c r="BK1149" s="510"/>
      <c r="BL1149" s="510"/>
      <c r="BM1149" s="510"/>
      <c r="BN1149" s="510"/>
      <c r="BO1149" s="510"/>
      <c r="BP1149" s="510"/>
      <c r="BQ1149" s="510"/>
      <c r="BR1149" s="510"/>
      <c r="BS1149" s="510"/>
      <c r="BT1149" s="510"/>
      <c r="BU1149" s="510"/>
      <c r="BV1149" s="510"/>
      <c r="BW1149" s="510"/>
      <c r="BX1149" s="510"/>
      <c r="BY1149" s="510"/>
    </row>
    <row r="1150" s="338" customFormat="true" ht="15" customHeight="true" x14ac:dyDescent="0.2">
      <c r="BA1150" s="510"/>
      <c r="BB1150" s="366"/>
      <c r="BC1150" s="510"/>
      <c r="BD1150" s="510"/>
      <c r="BE1150" s="510"/>
      <c r="BF1150" s="510"/>
      <c r="BG1150" s="510"/>
      <c r="BH1150" s="510"/>
      <c r="BI1150" s="510"/>
      <c r="BJ1150" s="510"/>
      <c r="BK1150" s="510"/>
      <c r="BL1150" s="510"/>
      <c r="BM1150" s="510"/>
      <c r="BN1150" s="510"/>
      <c r="BO1150" s="510"/>
      <c r="BP1150" s="510"/>
      <c r="BQ1150" s="510"/>
      <c r="BR1150" s="510"/>
      <c r="BS1150" s="510"/>
      <c r="BT1150" s="510"/>
      <c r="BU1150" s="510"/>
      <c r="BV1150" s="510"/>
      <c r="BW1150" s="510"/>
      <c r="BX1150" s="510"/>
      <c r="BY1150" s="510"/>
    </row>
    <row r="1151" s="338" customFormat="true" ht="15" customHeight="true" x14ac:dyDescent="0.2">
      <c r="BA1151" s="510"/>
      <c r="BB1151" s="366"/>
      <c r="BC1151" s="510"/>
      <c r="BD1151" s="510"/>
      <c r="BE1151" s="510"/>
      <c r="BF1151" s="510"/>
      <c r="BG1151" s="510"/>
      <c r="BH1151" s="510"/>
      <c r="BI1151" s="510"/>
      <c r="BJ1151" s="510"/>
      <c r="BK1151" s="510"/>
      <c r="BL1151" s="510"/>
      <c r="BM1151" s="510"/>
      <c r="BN1151" s="510"/>
      <c r="BO1151" s="510"/>
      <c r="BP1151" s="510"/>
      <c r="BQ1151" s="510"/>
      <c r="BR1151" s="510"/>
      <c r="BS1151" s="510"/>
      <c r="BT1151" s="510"/>
      <c r="BU1151" s="510"/>
      <c r="BV1151" s="510"/>
      <c r="BW1151" s="510"/>
      <c r="BX1151" s="510"/>
      <c r="BY1151" s="510"/>
    </row>
    <row r="1152" s="338" customFormat="true" ht="15" customHeight="true" x14ac:dyDescent="0.2">
      <c r="BA1152" s="510"/>
      <c r="BB1152" s="366"/>
      <c r="BC1152" s="510"/>
      <c r="BD1152" s="510"/>
      <c r="BE1152" s="510"/>
      <c r="BF1152" s="510"/>
      <c r="BG1152" s="510"/>
      <c r="BH1152" s="510"/>
      <c r="BI1152" s="510"/>
      <c r="BJ1152" s="510"/>
      <c r="BK1152" s="510"/>
      <c r="BL1152" s="510"/>
      <c r="BM1152" s="510"/>
      <c r="BN1152" s="510"/>
      <c r="BO1152" s="510"/>
      <c r="BP1152" s="510"/>
      <c r="BQ1152" s="510"/>
      <c r="BR1152" s="510"/>
      <c r="BS1152" s="510"/>
      <c r="BT1152" s="510"/>
      <c r="BU1152" s="510"/>
      <c r="BV1152" s="510"/>
      <c r="BW1152" s="510"/>
      <c r="BX1152" s="510"/>
      <c r="BY1152" s="510"/>
    </row>
    <row r="1153" s="338" customFormat="true" ht="15" customHeight="true" x14ac:dyDescent="0.2">
      <c r="BA1153" s="510"/>
      <c r="BB1153" s="366"/>
      <c r="BC1153" s="510"/>
      <c r="BD1153" s="510"/>
      <c r="BE1153" s="510"/>
      <c r="BF1153" s="510"/>
      <c r="BG1153" s="510"/>
      <c r="BH1153" s="510"/>
      <c r="BI1153" s="510"/>
      <c r="BJ1153" s="510"/>
      <c r="BK1153" s="510"/>
      <c r="BL1153" s="510"/>
      <c r="BM1153" s="510"/>
      <c r="BN1153" s="510"/>
      <c r="BO1153" s="510"/>
      <c r="BP1153" s="510"/>
      <c r="BQ1153" s="510"/>
      <c r="BR1153" s="510"/>
      <c r="BS1153" s="510"/>
      <c r="BT1153" s="510"/>
      <c r="BU1153" s="510"/>
      <c r="BV1153" s="510"/>
      <c r="BW1153" s="510"/>
      <c r="BX1153" s="510"/>
      <c r="BY1153" s="510"/>
    </row>
    <row r="1154" s="338" customFormat="true" ht="15" customHeight="true" x14ac:dyDescent="0.2">
      <c r="BA1154" s="510"/>
      <c r="BB1154" s="366"/>
      <c r="BC1154" s="510"/>
      <c r="BD1154" s="510"/>
      <c r="BE1154" s="510"/>
      <c r="BF1154" s="510"/>
      <c r="BG1154" s="510"/>
      <c r="BH1154" s="510"/>
      <c r="BI1154" s="510"/>
      <c r="BJ1154" s="510"/>
      <c r="BK1154" s="510"/>
      <c r="BL1154" s="510"/>
      <c r="BM1154" s="510"/>
      <c r="BN1154" s="510"/>
      <c r="BO1154" s="510"/>
      <c r="BP1154" s="510"/>
      <c r="BQ1154" s="510"/>
      <c r="BR1154" s="510"/>
      <c r="BS1154" s="510"/>
      <c r="BT1154" s="510"/>
      <c r="BU1154" s="510"/>
      <c r="BV1154" s="510"/>
      <c r="BW1154" s="510"/>
      <c r="BX1154" s="510"/>
      <c r="BY1154" s="510"/>
    </row>
    <row r="1155" s="338" customFormat="true" ht="15" customHeight="true" x14ac:dyDescent="0.2">
      <c r="BA1155" s="510"/>
      <c r="BB1155" s="366"/>
      <c r="BC1155" s="510"/>
      <c r="BD1155" s="510"/>
      <c r="BE1155" s="510"/>
      <c r="BF1155" s="510"/>
      <c r="BG1155" s="510"/>
      <c r="BH1155" s="510"/>
      <c r="BI1155" s="510"/>
      <c r="BJ1155" s="510"/>
      <c r="BK1155" s="510"/>
      <c r="BL1155" s="510"/>
      <c r="BM1155" s="510"/>
      <c r="BN1155" s="510"/>
      <c r="BO1155" s="510"/>
      <c r="BP1155" s="510"/>
      <c r="BQ1155" s="510"/>
      <c r="BR1155" s="510"/>
      <c r="BS1155" s="510"/>
      <c r="BT1155" s="510"/>
      <c r="BU1155" s="510"/>
      <c r="BV1155" s="510"/>
      <c r="BW1155" s="510"/>
      <c r="BX1155" s="510"/>
      <c r="BY1155" s="510"/>
    </row>
    <row r="1156" s="338" customFormat="true" ht="15" customHeight="true" x14ac:dyDescent="0.2">
      <c r="BA1156" s="510"/>
      <c r="BB1156" s="366"/>
      <c r="BC1156" s="510"/>
      <c r="BD1156" s="510"/>
      <c r="BE1156" s="510"/>
      <c r="BF1156" s="510"/>
      <c r="BG1156" s="510"/>
      <c r="BH1156" s="510"/>
      <c r="BI1156" s="510"/>
      <c r="BJ1156" s="510"/>
      <c r="BK1156" s="510"/>
      <c r="BL1156" s="510"/>
      <c r="BM1156" s="510"/>
      <c r="BN1156" s="510"/>
      <c r="BO1156" s="510"/>
      <c r="BP1156" s="510"/>
      <c r="BQ1156" s="510"/>
      <c r="BR1156" s="510"/>
      <c r="BS1156" s="510"/>
      <c r="BT1156" s="510"/>
      <c r="BU1156" s="510"/>
      <c r="BV1156" s="510"/>
      <c r="BW1156" s="510"/>
      <c r="BX1156" s="510"/>
      <c r="BY1156" s="510"/>
    </row>
    <row r="1157" s="338" customFormat="true" ht="15" customHeight="true" x14ac:dyDescent="0.2">
      <c r="BA1157" s="510"/>
      <c r="BB1157" s="366"/>
      <c r="BC1157" s="510"/>
      <c r="BD1157" s="510"/>
      <c r="BE1157" s="510"/>
      <c r="BF1157" s="510"/>
      <c r="BG1157" s="510"/>
      <c r="BH1157" s="510"/>
      <c r="BI1157" s="510"/>
      <c r="BJ1157" s="510"/>
      <c r="BK1157" s="510"/>
      <c r="BL1157" s="510"/>
      <c r="BM1157" s="510"/>
      <c r="BN1157" s="510"/>
      <c r="BO1157" s="510"/>
      <c r="BP1157" s="510"/>
      <c r="BQ1157" s="510"/>
      <c r="BR1157" s="510"/>
      <c r="BS1157" s="510"/>
      <c r="BT1157" s="510"/>
      <c r="BU1157" s="510"/>
      <c r="BV1157" s="510"/>
      <c r="BW1157" s="510"/>
      <c r="BX1157" s="510"/>
      <c r="BY1157" s="510"/>
    </row>
    <row r="1158" s="338" customFormat="true" ht="15" customHeight="true" x14ac:dyDescent="0.2">
      <c r="BA1158" s="510"/>
      <c r="BB1158" s="366"/>
      <c r="BC1158" s="510"/>
      <c r="BD1158" s="510"/>
      <c r="BE1158" s="510"/>
      <c r="BF1158" s="510"/>
      <c r="BG1158" s="510"/>
      <c r="BH1158" s="510"/>
      <c r="BI1158" s="510"/>
      <c r="BJ1158" s="510"/>
      <c r="BK1158" s="510"/>
      <c r="BL1158" s="510"/>
      <c r="BM1158" s="510"/>
      <c r="BN1158" s="510"/>
      <c r="BO1158" s="510"/>
      <c r="BP1158" s="510"/>
      <c r="BQ1158" s="510"/>
      <c r="BR1158" s="510"/>
      <c r="BS1158" s="510"/>
      <c r="BT1158" s="510"/>
      <c r="BU1158" s="510"/>
      <c r="BV1158" s="510"/>
      <c r="BW1158" s="510"/>
      <c r="BX1158" s="510"/>
      <c r="BY1158" s="510"/>
    </row>
    <row r="1159" s="338" customFormat="true" ht="15" customHeight="true" x14ac:dyDescent="0.2">
      <c r="BA1159" s="510"/>
      <c r="BB1159" s="366"/>
      <c r="BC1159" s="510"/>
      <c r="BD1159" s="510"/>
      <c r="BE1159" s="510"/>
      <c r="BF1159" s="510"/>
      <c r="BG1159" s="510"/>
      <c r="BH1159" s="510"/>
      <c r="BI1159" s="510"/>
      <c r="BJ1159" s="510"/>
      <c r="BK1159" s="510"/>
      <c r="BL1159" s="510"/>
      <c r="BM1159" s="510"/>
      <c r="BN1159" s="510"/>
      <c r="BO1159" s="510"/>
      <c r="BP1159" s="510"/>
      <c r="BQ1159" s="510"/>
      <c r="BR1159" s="510"/>
      <c r="BS1159" s="510"/>
      <c r="BT1159" s="510"/>
      <c r="BU1159" s="510"/>
      <c r="BV1159" s="510"/>
      <c r="BW1159" s="510"/>
      <c r="BX1159" s="510"/>
      <c r="BY1159" s="510"/>
    </row>
    <row r="1160" s="338" customFormat="true" ht="15" customHeight="true" x14ac:dyDescent="0.2">
      <c r="BA1160" s="510"/>
      <c r="BB1160" s="366"/>
      <c r="BC1160" s="510"/>
      <c r="BD1160" s="510"/>
      <c r="BE1160" s="510"/>
      <c r="BF1160" s="510"/>
      <c r="BG1160" s="510"/>
      <c r="BH1160" s="510"/>
      <c r="BI1160" s="510"/>
      <c r="BJ1160" s="510"/>
      <c r="BK1160" s="510"/>
      <c r="BL1160" s="510"/>
      <c r="BM1160" s="510"/>
      <c r="BN1160" s="510"/>
      <c r="BO1160" s="510"/>
      <c r="BP1160" s="510"/>
      <c r="BQ1160" s="510"/>
      <c r="BR1160" s="510"/>
      <c r="BS1160" s="510"/>
      <c r="BT1160" s="510"/>
      <c r="BU1160" s="510"/>
      <c r="BV1160" s="510"/>
      <c r="BW1160" s="510"/>
      <c r="BX1160" s="510"/>
      <c r="BY1160" s="510"/>
    </row>
    <row r="1161" s="338" customFormat="true" ht="15" customHeight="true" x14ac:dyDescent="0.2">
      <c r="BA1161" s="510"/>
      <c r="BB1161" s="366"/>
      <c r="BC1161" s="510"/>
      <c r="BD1161" s="510"/>
      <c r="BE1161" s="510"/>
      <c r="BF1161" s="510"/>
      <c r="BG1161" s="510"/>
      <c r="BH1161" s="510"/>
      <c r="BI1161" s="510"/>
      <c r="BJ1161" s="510"/>
      <c r="BK1161" s="510"/>
      <c r="BL1161" s="510"/>
      <c r="BM1161" s="510"/>
      <c r="BN1161" s="510"/>
      <c r="BO1161" s="510"/>
      <c r="BP1161" s="510"/>
      <c r="BQ1161" s="510"/>
      <c r="BR1161" s="510"/>
      <c r="BS1161" s="510"/>
      <c r="BT1161" s="510"/>
      <c r="BU1161" s="510"/>
      <c r="BV1161" s="510"/>
      <c r="BW1161" s="510"/>
      <c r="BX1161" s="510"/>
      <c r="BY1161" s="510"/>
    </row>
    <row r="1162" s="338" customFormat="true" ht="15" customHeight="true" x14ac:dyDescent="0.2">
      <c r="BA1162" s="510"/>
      <c r="BB1162" s="366"/>
      <c r="BC1162" s="510"/>
      <c r="BD1162" s="510"/>
      <c r="BE1162" s="510"/>
      <c r="BF1162" s="510"/>
      <c r="BG1162" s="510"/>
      <c r="BH1162" s="510"/>
      <c r="BI1162" s="510"/>
      <c r="BJ1162" s="510"/>
      <c r="BK1162" s="510"/>
      <c r="BL1162" s="510"/>
      <c r="BM1162" s="510"/>
      <c r="BN1162" s="510"/>
      <c r="BO1162" s="510"/>
      <c r="BP1162" s="510"/>
      <c r="BQ1162" s="510"/>
      <c r="BR1162" s="510"/>
      <c r="BS1162" s="510"/>
      <c r="BT1162" s="510"/>
      <c r="BU1162" s="510"/>
      <c r="BV1162" s="510"/>
      <c r="BW1162" s="510"/>
      <c r="BX1162" s="510"/>
      <c r="BY1162" s="510"/>
    </row>
    <row r="1163" s="338" customFormat="true" ht="15" customHeight="true" x14ac:dyDescent="0.2">
      <c r="BA1163" s="510"/>
      <c r="BB1163" s="366"/>
      <c r="BC1163" s="510"/>
      <c r="BD1163" s="510"/>
      <c r="BE1163" s="510"/>
      <c r="BF1163" s="510"/>
      <c r="BG1163" s="510"/>
      <c r="BH1163" s="510"/>
      <c r="BI1163" s="510"/>
      <c r="BJ1163" s="510"/>
      <c r="BK1163" s="510"/>
      <c r="BL1163" s="510"/>
      <c r="BM1163" s="510"/>
      <c r="BN1163" s="510"/>
      <c r="BO1163" s="510"/>
      <c r="BP1163" s="510"/>
      <c r="BQ1163" s="510"/>
      <c r="BR1163" s="510"/>
      <c r="BS1163" s="510"/>
      <c r="BT1163" s="510"/>
      <c r="BU1163" s="510"/>
      <c r="BV1163" s="510"/>
      <c r="BW1163" s="510"/>
      <c r="BX1163" s="510"/>
      <c r="BY1163" s="510"/>
    </row>
    <row r="1164" s="338" customFormat="true" ht="15" customHeight="true" x14ac:dyDescent="0.2">
      <c r="BA1164" s="510"/>
      <c r="BB1164" s="366"/>
      <c r="BC1164" s="510"/>
      <c r="BD1164" s="510"/>
      <c r="BE1164" s="510"/>
      <c r="BF1164" s="510"/>
      <c r="BG1164" s="510"/>
      <c r="BH1164" s="510"/>
      <c r="BI1164" s="510"/>
      <c r="BJ1164" s="510"/>
      <c r="BK1164" s="510"/>
      <c r="BL1164" s="510"/>
      <c r="BM1164" s="510"/>
      <c r="BN1164" s="510"/>
      <c r="BO1164" s="510"/>
      <c r="BP1164" s="510"/>
      <c r="BQ1164" s="510"/>
      <c r="BR1164" s="510"/>
      <c r="BS1164" s="510"/>
      <c r="BT1164" s="510"/>
      <c r="BU1164" s="510"/>
      <c r="BV1164" s="510"/>
      <c r="BW1164" s="510"/>
      <c r="BX1164" s="510"/>
      <c r="BY1164" s="510"/>
    </row>
    <row r="1165" s="338" customFormat="true" ht="15" customHeight="true" x14ac:dyDescent="0.2">
      <c r="BA1165" s="510"/>
      <c r="BB1165" s="366"/>
      <c r="BC1165" s="510"/>
      <c r="BD1165" s="510"/>
      <c r="BE1165" s="510"/>
      <c r="BF1165" s="510"/>
      <c r="BG1165" s="510"/>
      <c r="BH1165" s="510"/>
      <c r="BI1165" s="510"/>
      <c r="BJ1165" s="510"/>
      <c r="BK1165" s="510"/>
      <c r="BL1165" s="510"/>
      <c r="BM1165" s="510"/>
      <c r="BN1165" s="510"/>
      <c r="BO1165" s="510"/>
      <c r="BP1165" s="510"/>
      <c r="BQ1165" s="510"/>
      <c r="BR1165" s="510"/>
      <c r="BS1165" s="510"/>
      <c r="BT1165" s="510"/>
      <c r="BU1165" s="510"/>
      <c r="BV1165" s="510"/>
      <c r="BW1165" s="510"/>
      <c r="BX1165" s="510"/>
      <c r="BY1165" s="510"/>
    </row>
    <row r="1166" s="338" customFormat="true" ht="15" customHeight="true" x14ac:dyDescent="0.2">
      <c r="BA1166" s="510"/>
      <c r="BB1166" s="366"/>
      <c r="BC1166" s="510"/>
      <c r="BD1166" s="510"/>
      <c r="BE1166" s="510"/>
      <c r="BF1166" s="510"/>
      <c r="BG1166" s="510"/>
      <c r="BH1166" s="510"/>
      <c r="BI1166" s="510"/>
      <c r="BJ1166" s="510"/>
      <c r="BK1166" s="510"/>
      <c r="BL1166" s="510"/>
      <c r="BM1166" s="510"/>
      <c r="BN1166" s="510"/>
      <c r="BO1166" s="510"/>
      <c r="BP1166" s="510"/>
      <c r="BQ1166" s="510"/>
      <c r="BR1166" s="510"/>
      <c r="BS1166" s="510"/>
      <c r="BT1166" s="510"/>
      <c r="BU1166" s="510"/>
      <c r="BV1166" s="510"/>
      <c r="BW1166" s="510"/>
      <c r="BX1166" s="510"/>
      <c r="BY1166" s="510"/>
    </row>
    <row r="1167" s="338" customFormat="true" ht="15" customHeight="true" x14ac:dyDescent="0.2">
      <c r="BA1167" s="510"/>
      <c r="BB1167" s="366"/>
      <c r="BC1167" s="510"/>
      <c r="BD1167" s="510"/>
      <c r="BE1167" s="510"/>
      <c r="BF1167" s="510"/>
      <c r="BG1167" s="510"/>
      <c r="BH1167" s="510"/>
      <c r="BI1167" s="510"/>
      <c r="BJ1167" s="510"/>
      <c r="BK1167" s="510"/>
      <c r="BL1167" s="510"/>
      <c r="BM1167" s="510"/>
      <c r="BN1167" s="510"/>
      <c r="BO1167" s="510"/>
      <c r="BP1167" s="510"/>
      <c r="BQ1167" s="510"/>
      <c r="BR1167" s="510"/>
      <c r="BS1167" s="510"/>
      <c r="BT1167" s="510"/>
      <c r="BU1167" s="510"/>
      <c r="BV1167" s="510"/>
      <c r="BW1167" s="510"/>
      <c r="BX1167" s="510"/>
      <c r="BY1167" s="510"/>
    </row>
    <row r="1168" s="338" customFormat="true" ht="15" customHeight="true" x14ac:dyDescent="0.2">
      <c r="BA1168" s="510"/>
      <c r="BB1168" s="366"/>
      <c r="BC1168" s="510"/>
      <c r="BD1168" s="510"/>
      <c r="BE1168" s="510"/>
      <c r="BF1168" s="510"/>
      <c r="BG1168" s="510"/>
      <c r="BH1168" s="510"/>
      <c r="BI1168" s="510"/>
      <c r="BJ1168" s="510"/>
      <c r="BK1168" s="510"/>
      <c r="BL1168" s="510"/>
      <c r="BM1168" s="510"/>
      <c r="BN1168" s="510"/>
      <c r="BO1168" s="510"/>
      <c r="BP1168" s="510"/>
      <c r="BQ1168" s="510"/>
      <c r="BR1168" s="510"/>
      <c r="BS1168" s="510"/>
      <c r="BT1168" s="510"/>
      <c r="BU1168" s="510"/>
      <c r="BV1168" s="510"/>
      <c r="BW1168" s="510"/>
      <c r="BX1168" s="510"/>
      <c r="BY1168" s="510"/>
    </row>
    <row r="1169" s="338" customFormat="true" ht="15" customHeight="true" x14ac:dyDescent="0.2">
      <c r="BA1169" s="510"/>
      <c r="BB1169" s="366"/>
      <c r="BC1169" s="510"/>
      <c r="BD1169" s="510"/>
      <c r="BE1169" s="510"/>
      <c r="BF1169" s="510"/>
      <c r="BG1169" s="510"/>
      <c r="BH1169" s="510"/>
      <c r="BI1169" s="510"/>
      <c r="BJ1169" s="510"/>
      <c r="BK1169" s="510"/>
      <c r="BL1169" s="510"/>
      <c r="BM1169" s="510"/>
      <c r="BN1169" s="510"/>
      <c r="BO1169" s="510"/>
      <c r="BP1169" s="510"/>
      <c r="BQ1169" s="510"/>
      <c r="BR1169" s="510"/>
      <c r="BS1169" s="510"/>
      <c r="BT1169" s="510"/>
      <c r="BU1169" s="510"/>
      <c r="BV1169" s="510"/>
      <c r="BW1169" s="510"/>
      <c r="BX1169" s="510"/>
      <c r="BY1169" s="510"/>
    </row>
    <row r="1170" s="338" customFormat="true" ht="15" customHeight="true" x14ac:dyDescent="0.2">
      <c r="A1170" s="437"/>
      <c r="B1170" s="770"/>
      <c r="C1170" s="771"/>
      <c r="D1170" s="771"/>
      <c r="E1170" s="771"/>
      <c r="F1170" s="771"/>
      <c r="G1170" s="771"/>
      <c r="H1170" s="771"/>
      <c r="I1170" s="771"/>
      <c r="J1170" s="771"/>
      <c r="K1170" s="771"/>
      <c r="L1170" s="771"/>
      <c r="M1170" s="771"/>
      <c r="N1170" s="771"/>
      <c r="O1170" s="771"/>
      <c r="P1170" s="771"/>
      <c r="Q1170" s="771"/>
      <c r="R1170" s="771"/>
      <c r="S1170" s="771"/>
      <c r="T1170" s="771"/>
      <c r="U1170" s="771"/>
      <c r="V1170" s="771"/>
      <c r="W1170" s="771"/>
      <c r="X1170" s="771"/>
      <c r="Y1170" s="771"/>
      <c r="BA1170" s="510"/>
      <c r="BB1170" s="366"/>
      <c r="BC1170" s="510"/>
      <c r="BD1170" s="510"/>
      <c r="BE1170" s="510"/>
      <c r="BF1170" s="510"/>
      <c r="BG1170" s="510"/>
      <c r="BH1170" s="510"/>
      <c r="BI1170" s="510"/>
      <c r="BJ1170" s="510"/>
      <c r="BK1170" s="510"/>
      <c r="BL1170" s="510"/>
      <c r="BM1170" s="510"/>
      <c r="BN1170" s="510"/>
      <c r="BO1170" s="510"/>
      <c r="BP1170" s="510"/>
      <c r="BQ1170" s="510"/>
      <c r="BR1170" s="510"/>
      <c r="BS1170" s="510"/>
      <c r="BT1170" s="510"/>
      <c r="BU1170" s="510"/>
      <c r="BV1170" s="510"/>
      <c r="BW1170" s="510"/>
      <c r="BX1170" s="510"/>
      <c r="BY1170" s="510"/>
    </row>
    <row r="1171" s="338" customFormat="true" ht="15" customHeight="true" x14ac:dyDescent="0.2">
      <c r="A1171" s="437"/>
      <c r="B1171" s="770"/>
      <c r="C1171" s="771"/>
      <c r="D1171" s="771"/>
      <c r="E1171" s="771"/>
      <c r="F1171" s="771"/>
      <c r="G1171" s="771"/>
      <c r="H1171" s="771"/>
      <c r="I1171" s="771"/>
      <c r="J1171" s="771"/>
      <c r="K1171" s="771"/>
      <c r="L1171" s="771"/>
      <c r="M1171" s="771"/>
      <c r="N1171" s="771"/>
      <c r="O1171" s="771"/>
      <c r="P1171" s="771"/>
      <c r="Q1171" s="771"/>
      <c r="R1171" s="771"/>
      <c r="S1171" s="771"/>
      <c r="T1171" s="771"/>
      <c r="U1171" s="771"/>
      <c r="V1171" s="771"/>
      <c r="W1171" s="771"/>
      <c r="X1171" s="771"/>
      <c r="Y1171" s="771"/>
      <c r="BA1171" s="510"/>
      <c r="BB1171" s="366"/>
      <c r="BC1171" s="510"/>
      <c r="BD1171" s="510"/>
      <c r="BE1171" s="510"/>
      <c r="BF1171" s="510"/>
      <c r="BG1171" s="510"/>
      <c r="BH1171" s="510"/>
      <c r="BI1171" s="510"/>
      <c r="BJ1171" s="510"/>
      <c r="BK1171" s="510"/>
      <c r="BL1171" s="510"/>
      <c r="BM1171" s="510"/>
      <c r="BN1171" s="510"/>
      <c r="BO1171" s="510"/>
      <c r="BP1171" s="510"/>
      <c r="BQ1171" s="510"/>
      <c r="BR1171" s="510"/>
      <c r="BS1171" s="510"/>
      <c r="BT1171" s="510"/>
      <c r="BU1171" s="510"/>
      <c r="BV1171" s="510"/>
      <c r="BW1171" s="510"/>
      <c r="BX1171" s="510"/>
      <c r="BY1171" s="510"/>
    </row>
    <row r="1172" s="338" customFormat="true" ht="15" customHeight="true" x14ac:dyDescent="0.2">
      <c r="A1172" s="437"/>
      <c r="B1172" s="770"/>
      <c r="C1172" s="771"/>
      <c r="D1172" s="771"/>
      <c r="E1172" s="771"/>
      <c r="F1172" s="771"/>
      <c r="G1172" s="771"/>
      <c r="H1172" s="771"/>
      <c r="I1172" s="771"/>
      <c r="J1172" s="771"/>
      <c r="K1172" s="771"/>
      <c r="L1172" s="771"/>
      <c r="M1172" s="771"/>
      <c r="N1172" s="771"/>
      <c r="O1172" s="771"/>
      <c r="P1172" s="771"/>
      <c r="Q1172" s="771"/>
      <c r="R1172" s="771"/>
      <c r="S1172" s="771"/>
      <c r="T1172" s="771"/>
      <c r="U1172" s="771"/>
      <c r="V1172" s="771"/>
      <c r="W1172" s="771"/>
      <c r="X1172" s="771"/>
      <c r="Y1172" s="771"/>
      <c r="BA1172" s="510"/>
      <c r="BB1172" s="366"/>
      <c r="BC1172" s="510"/>
      <c r="BD1172" s="510"/>
      <c r="BE1172" s="510"/>
      <c r="BF1172" s="510"/>
      <c r="BG1172" s="510"/>
      <c r="BH1172" s="510"/>
      <c r="BI1172" s="510"/>
      <c r="BJ1172" s="510"/>
      <c r="BK1172" s="510"/>
      <c r="BL1172" s="510"/>
      <c r="BM1172" s="510"/>
      <c r="BN1172" s="510"/>
      <c r="BO1172" s="510"/>
      <c r="BP1172" s="510"/>
      <c r="BQ1172" s="510"/>
      <c r="BR1172" s="510"/>
      <c r="BS1172" s="510"/>
      <c r="BT1172" s="510"/>
      <c r="BU1172" s="510"/>
      <c r="BV1172" s="510"/>
      <c r="BW1172" s="510"/>
      <c r="BX1172" s="510"/>
      <c r="BY1172" s="510"/>
    </row>
    <row r="1173" s="338" customFormat="true" ht="15" customHeight="true" x14ac:dyDescent="0.2">
      <c r="A1173" s="437"/>
      <c r="B1173" s="770"/>
      <c r="C1173" s="771"/>
      <c r="D1173" s="771"/>
      <c r="E1173" s="771"/>
      <c r="F1173" s="771"/>
      <c r="G1173" s="771"/>
      <c r="H1173" s="771"/>
      <c r="I1173" s="771"/>
      <c r="J1173" s="771"/>
      <c r="K1173" s="771"/>
      <c r="L1173" s="771"/>
      <c r="M1173" s="771"/>
      <c r="N1173" s="771"/>
      <c r="O1173" s="771"/>
      <c r="P1173" s="771"/>
      <c r="Q1173" s="771"/>
      <c r="R1173" s="771"/>
      <c r="S1173" s="771"/>
      <c r="T1173" s="771"/>
      <c r="U1173" s="771"/>
      <c r="V1173" s="771"/>
      <c r="W1173" s="771"/>
      <c r="X1173" s="771"/>
      <c r="Y1173" s="771"/>
      <c r="BA1173" s="510"/>
      <c r="BB1173" s="366"/>
      <c r="BC1173" s="510"/>
      <c r="BD1173" s="510"/>
      <c r="BE1173" s="510"/>
      <c r="BF1173" s="510"/>
      <c r="BG1173" s="510"/>
      <c r="BH1173" s="510"/>
      <c r="BI1173" s="510"/>
      <c r="BJ1173" s="510"/>
      <c r="BK1173" s="510"/>
      <c r="BL1173" s="510"/>
      <c r="BM1173" s="510"/>
      <c r="BN1173" s="510"/>
      <c r="BO1173" s="510"/>
      <c r="BP1173" s="510"/>
      <c r="BQ1173" s="510"/>
      <c r="BR1173" s="510"/>
      <c r="BS1173" s="510"/>
      <c r="BT1173" s="510"/>
      <c r="BU1173" s="510"/>
      <c r="BV1173" s="510"/>
      <c r="BW1173" s="510"/>
      <c r="BX1173" s="510"/>
      <c r="BY1173" s="510"/>
    </row>
    <row r="1174" s="338" customFormat="true" ht="15" customHeight="true" x14ac:dyDescent="0.2">
      <c r="A1174" s="437"/>
      <c r="B1174" s="770"/>
      <c r="C1174" s="771"/>
      <c r="D1174" s="771"/>
      <c r="E1174" s="771"/>
      <c r="F1174" s="771"/>
      <c r="G1174" s="771"/>
      <c r="H1174" s="771"/>
      <c r="I1174" s="771"/>
      <c r="J1174" s="771"/>
      <c r="K1174" s="771"/>
      <c r="L1174" s="771"/>
      <c r="M1174" s="771"/>
      <c r="N1174" s="771"/>
      <c r="O1174" s="771"/>
      <c r="P1174" s="771"/>
      <c r="Q1174" s="771"/>
      <c r="R1174" s="771"/>
      <c r="S1174" s="771"/>
      <c r="T1174" s="771"/>
      <c r="U1174" s="771"/>
      <c r="V1174" s="771"/>
      <c r="W1174" s="771"/>
      <c r="X1174" s="771"/>
      <c r="Y1174" s="771"/>
      <c r="BA1174" s="510"/>
      <c r="BB1174" s="366"/>
      <c r="BC1174" s="510"/>
      <c r="BD1174" s="510"/>
      <c r="BE1174" s="510"/>
      <c r="BF1174" s="510"/>
      <c r="BG1174" s="510"/>
      <c r="BH1174" s="510"/>
      <c r="BI1174" s="510"/>
      <c r="BJ1174" s="510"/>
      <c r="BK1174" s="510"/>
      <c r="BL1174" s="510"/>
      <c r="BM1174" s="510"/>
      <c r="BN1174" s="510"/>
      <c r="BO1174" s="510"/>
      <c r="BP1174" s="510"/>
      <c r="BQ1174" s="510"/>
      <c r="BR1174" s="510"/>
      <c r="BS1174" s="510"/>
      <c r="BT1174" s="510"/>
      <c r="BU1174" s="510"/>
      <c r="BV1174" s="510"/>
      <c r="BW1174" s="510"/>
      <c r="BX1174" s="510"/>
      <c r="BY1174" s="510"/>
    </row>
    <row r="1175" s="338" customFormat="true" ht="15" customHeight="true" x14ac:dyDescent="0.2">
      <c r="A1175" s="437"/>
      <c r="B1175" s="770"/>
      <c r="C1175" s="771"/>
      <c r="D1175" s="771"/>
      <c r="E1175" s="771"/>
      <c r="F1175" s="771"/>
      <c r="G1175" s="771"/>
      <c r="H1175" s="771"/>
      <c r="I1175" s="771"/>
      <c r="J1175" s="771"/>
      <c r="K1175" s="771"/>
      <c r="L1175" s="771"/>
      <c r="M1175" s="771"/>
      <c r="N1175" s="771"/>
      <c r="O1175" s="771"/>
      <c r="P1175" s="771"/>
      <c r="Q1175" s="771"/>
      <c r="R1175" s="771"/>
      <c r="S1175" s="771"/>
      <c r="T1175" s="771"/>
      <c r="U1175" s="771"/>
      <c r="V1175" s="771"/>
      <c r="W1175" s="771"/>
      <c r="X1175" s="771"/>
      <c r="Y1175" s="771"/>
      <c r="BA1175" s="510"/>
      <c r="BB1175" s="366"/>
      <c r="BC1175" s="510"/>
      <c r="BD1175" s="510"/>
      <c r="BE1175" s="510"/>
      <c r="BF1175" s="510"/>
      <c r="BG1175" s="510"/>
      <c r="BH1175" s="510"/>
      <c r="BI1175" s="510"/>
      <c r="BJ1175" s="510"/>
      <c r="BK1175" s="510"/>
      <c r="BL1175" s="510"/>
      <c r="BM1175" s="510"/>
      <c r="BN1175" s="510"/>
      <c r="BO1175" s="510"/>
      <c r="BP1175" s="510"/>
      <c r="BQ1175" s="510"/>
      <c r="BR1175" s="510"/>
      <c r="BS1175" s="510"/>
      <c r="BT1175" s="510"/>
      <c r="BU1175" s="510"/>
      <c r="BV1175" s="510"/>
      <c r="BW1175" s="510"/>
      <c r="BX1175" s="510"/>
      <c r="BY1175" s="510"/>
    </row>
    <row r="1176" s="338" customFormat="true" ht="15" customHeight="true" x14ac:dyDescent="0.2">
      <c r="A1176" s="772"/>
      <c r="B1176" s="437"/>
      <c r="C1176" s="773"/>
      <c r="D1176" s="774"/>
      <c r="E1176" s="774"/>
      <c r="F1176" s="774"/>
      <c r="G1176" s="774"/>
      <c r="H1176" s="773"/>
      <c r="I1176" s="774"/>
      <c r="J1176" s="774"/>
      <c r="K1176" s="774"/>
      <c r="L1176" s="774"/>
      <c r="M1176" s="773"/>
      <c r="N1176" s="774"/>
      <c r="O1176" s="774"/>
      <c r="P1176" s="774"/>
      <c r="Q1176" s="774"/>
      <c r="R1176" s="773"/>
      <c r="S1176" s="774"/>
      <c r="T1176" s="774"/>
      <c r="U1176" s="774"/>
      <c r="BA1176" s="510"/>
      <c r="BB1176" s="366"/>
      <c r="BC1176" s="510"/>
      <c r="BD1176" s="510"/>
      <c r="BE1176" s="510"/>
      <c r="BF1176" s="510"/>
      <c r="BG1176" s="510"/>
      <c r="BH1176" s="510"/>
      <c r="BI1176" s="510"/>
      <c r="BJ1176" s="510"/>
      <c r="BK1176" s="510"/>
      <c r="BL1176" s="510"/>
      <c r="BM1176" s="510"/>
      <c r="BN1176" s="510"/>
      <c r="BO1176" s="510"/>
      <c r="BP1176" s="510"/>
      <c r="BQ1176" s="510"/>
      <c r="BR1176" s="510"/>
      <c r="BS1176" s="510"/>
      <c r="BT1176" s="510"/>
      <c r="BU1176" s="510"/>
      <c r="BV1176" s="510"/>
      <c r="BW1176" s="510"/>
      <c r="BX1176" s="510"/>
      <c r="BY1176" s="510"/>
    </row>
    <row r="1177" s="338" customFormat="true" ht="15" customHeight="true" x14ac:dyDescent="0.2">
      <c r="A1177" s="774"/>
      <c r="B1177" s="774"/>
      <c r="C1177" s="773"/>
      <c r="D1177" s="773"/>
      <c r="E1177" s="773"/>
      <c r="F1177" s="773"/>
      <c r="G1177" s="773"/>
      <c r="H1177" s="773"/>
      <c r="I1177" s="773"/>
      <c r="J1177" s="773"/>
      <c r="K1177" s="773"/>
      <c r="L1177" s="773"/>
      <c r="M1177" s="773"/>
      <c r="N1177" s="773"/>
      <c r="O1177" s="773"/>
      <c r="P1177" s="773"/>
      <c r="Q1177" s="773"/>
      <c r="R1177" s="773"/>
      <c r="S1177" s="773"/>
      <c r="T1177" s="773"/>
      <c r="U1177" s="773"/>
      <c r="BA1177" s="510"/>
      <c r="BB1177" s="366"/>
      <c r="BC1177" s="510"/>
      <c r="BD1177" s="510"/>
      <c r="BE1177" s="510"/>
      <c r="BF1177" s="510"/>
      <c r="BG1177" s="510"/>
      <c r="BH1177" s="510"/>
      <c r="BI1177" s="510"/>
      <c r="BJ1177" s="510"/>
      <c r="BK1177" s="510"/>
      <c r="BL1177" s="510"/>
      <c r="BM1177" s="510"/>
      <c r="BN1177" s="510"/>
      <c r="BO1177" s="510"/>
      <c r="BP1177" s="510"/>
      <c r="BQ1177" s="510"/>
      <c r="BR1177" s="510"/>
      <c r="BS1177" s="510"/>
      <c r="BT1177" s="510"/>
      <c r="BU1177" s="510"/>
      <c r="BV1177" s="510"/>
      <c r="BW1177" s="510"/>
      <c r="BX1177" s="510"/>
      <c r="BY1177" s="510"/>
    </row>
    <row r="1178" s="338" customFormat="true" ht="15" customHeight="true" x14ac:dyDescent="0.2">
      <c r="BA1178" s="510"/>
      <c r="BB1178" s="366"/>
      <c r="BC1178" s="510"/>
      <c r="BD1178" s="510"/>
      <c r="BE1178" s="510"/>
      <c r="BF1178" s="510"/>
      <c r="BG1178" s="510"/>
      <c r="BH1178" s="510"/>
      <c r="BI1178" s="510"/>
      <c r="BJ1178" s="510"/>
      <c r="BK1178" s="510"/>
      <c r="BL1178" s="510"/>
      <c r="BM1178" s="510"/>
      <c r="BN1178" s="510"/>
      <c r="BO1178" s="510"/>
      <c r="BP1178" s="510"/>
      <c r="BQ1178" s="510"/>
      <c r="BR1178" s="510"/>
      <c r="BS1178" s="510"/>
      <c r="BT1178" s="510"/>
      <c r="BU1178" s="510"/>
      <c r="BV1178" s="510"/>
      <c r="BW1178" s="510"/>
      <c r="BX1178" s="510"/>
      <c r="BY1178" s="510"/>
    </row>
    <row r="1179" s="338" customFormat="true" ht="15" customHeight="true" x14ac:dyDescent="0.2">
      <c r="BA1179" s="510"/>
      <c r="BB1179" s="366"/>
      <c r="BC1179" s="510"/>
      <c r="BD1179" s="510"/>
      <c r="BE1179" s="510"/>
      <c r="BF1179" s="510"/>
      <c r="BG1179" s="510"/>
      <c r="BH1179" s="510"/>
      <c r="BI1179" s="510"/>
      <c r="BJ1179" s="510"/>
      <c r="BK1179" s="510"/>
      <c r="BL1179" s="510"/>
      <c r="BM1179" s="510"/>
      <c r="BN1179" s="510"/>
      <c r="BO1179" s="510"/>
      <c r="BP1179" s="510"/>
      <c r="BQ1179" s="510"/>
      <c r="BR1179" s="510"/>
      <c r="BS1179" s="510"/>
      <c r="BT1179" s="510"/>
      <c r="BU1179" s="510"/>
      <c r="BV1179" s="510"/>
      <c r="BW1179" s="510"/>
      <c r="BX1179" s="510"/>
      <c r="BY1179" s="510"/>
    </row>
    <row r="1180" s="338" customFormat="true" ht="15" customHeight="true" x14ac:dyDescent="0.2">
      <c r="BA1180" s="510"/>
      <c r="BB1180" s="366"/>
      <c r="BC1180" s="510"/>
      <c r="BD1180" s="510"/>
      <c r="BE1180" s="510"/>
      <c r="BF1180" s="510"/>
      <c r="BG1180" s="510"/>
      <c r="BH1180" s="510"/>
      <c r="BI1180" s="510"/>
      <c r="BJ1180" s="510"/>
      <c r="BK1180" s="510"/>
      <c r="BL1180" s="510"/>
      <c r="BM1180" s="510"/>
      <c r="BN1180" s="510"/>
      <c r="BO1180" s="510"/>
      <c r="BP1180" s="510"/>
      <c r="BQ1180" s="510"/>
      <c r="BR1180" s="510"/>
      <c r="BS1180" s="510"/>
      <c r="BT1180" s="510"/>
      <c r="BU1180" s="510"/>
      <c r="BV1180" s="510"/>
      <c r="BW1180" s="510"/>
      <c r="BX1180" s="510"/>
      <c r="BY1180" s="510"/>
    </row>
    <row r="1181" s="338" customFormat="true" ht="15" customHeight="true" x14ac:dyDescent="0.2">
      <c r="BA1181" s="510"/>
      <c r="BB1181" s="366"/>
      <c r="BC1181" s="510"/>
      <c r="BD1181" s="510"/>
      <c r="BE1181" s="510"/>
      <c r="BF1181" s="510"/>
      <c r="BG1181" s="510"/>
      <c r="BH1181" s="510"/>
      <c r="BI1181" s="510"/>
      <c r="BJ1181" s="510"/>
      <c r="BK1181" s="510"/>
      <c r="BL1181" s="510"/>
      <c r="BM1181" s="510"/>
      <c r="BN1181" s="510"/>
      <c r="BO1181" s="510"/>
      <c r="BP1181" s="510"/>
      <c r="BQ1181" s="510"/>
      <c r="BR1181" s="510"/>
      <c r="BS1181" s="510"/>
      <c r="BT1181" s="510"/>
      <c r="BU1181" s="510"/>
      <c r="BV1181" s="510"/>
      <c r="BW1181" s="510"/>
      <c r="BX1181" s="510"/>
      <c r="BY1181" s="510"/>
    </row>
    <row r="1182" s="338" customFormat="true" ht="15" customHeight="true" x14ac:dyDescent="0.2">
      <c r="BA1182" s="510"/>
      <c r="BB1182" s="366"/>
      <c r="BC1182" s="510"/>
      <c r="BD1182" s="510"/>
      <c r="BE1182" s="510"/>
      <c r="BF1182" s="510"/>
      <c r="BG1182" s="510"/>
      <c r="BH1182" s="510"/>
      <c r="BI1182" s="510"/>
      <c r="BJ1182" s="510"/>
      <c r="BK1182" s="510"/>
      <c r="BL1182" s="510"/>
      <c r="BM1182" s="510"/>
      <c r="BN1182" s="510"/>
      <c r="BO1182" s="510"/>
      <c r="BP1182" s="510"/>
      <c r="BQ1182" s="510"/>
      <c r="BR1182" s="510"/>
      <c r="BS1182" s="510"/>
      <c r="BT1182" s="510"/>
      <c r="BU1182" s="510"/>
      <c r="BV1182" s="510"/>
      <c r="BW1182" s="510"/>
      <c r="BX1182" s="510"/>
      <c r="BY1182" s="510"/>
    </row>
    <row r="1183" s="338" customFormat="true" ht="15" customHeight="true" x14ac:dyDescent="0.2">
      <c r="BA1183" s="510"/>
      <c r="BB1183" s="366"/>
      <c r="BC1183" s="510"/>
      <c r="BD1183" s="510"/>
      <c r="BE1183" s="510"/>
      <c r="BF1183" s="510"/>
      <c r="BG1183" s="510"/>
      <c r="BH1183" s="510"/>
      <c r="BI1183" s="510"/>
      <c r="BJ1183" s="510"/>
      <c r="BK1183" s="510"/>
      <c r="BL1183" s="510"/>
      <c r="BM1183" s="510"/>
      <c r="BN1183" s="510"/>
      <c r="BO1183" s="510"/>
      <c r="BP1183" s="510"/>
      <c r="BQ1183" s="510"/>
      <c r="BR1183" s="510"/>
      <c r="BS1183" s="510"/>
      <c r="BT1183" s="510"/>
      <c r="BU1183" s="510"/>
      <c r="BV1183" s="510"/>
      <c r="BW1183" s="510"/>
      <c r="BX1183" s="510"/>
      <c r="BY1183" s="510"/>
    </row>
    <row r="1184" s="338" customFormat="true" ht="15" customHeight="true" x14ac:dyDescent="0.2">
      <c r="BA1184" s="510"/>
      <c r="BB1184" s="366"/>
      <c r="BC1184" s="510"/>
      <c r="BD1184" s="510"/>
      <c r="BE1184" s="510"/>
      <c r="BF1184" s="510"/>
      <c r="BG1184" s="510"/>
      <c r="BH1184" s="510"/>
      <c r="BI1184" s="510"/>
      <c r="BJ1184" s="510"/>
      <c r="BK1184" s="510"/>
      <c r="BL1184" s="510"/>
      <c r="BM1184" s="510"/>
      <c r="BN1184" s="510"/>
      <c r="BO1184" s="510"/>
      <c r="BP1184" s="510"/>
      <c r="BQ1184" s="510"/>
      <c r="BR1184" s="510"/>
      <c r="BS1184" s="510"/>
      <c r="BT1184" s="510"/>
      <c r="BU1184" s="510"/>
      <c r="BV1184" s="510"/>
      <c r="BW1184" s="510"/>
      <c r="BX1184" s="510"/>
      <c r="BY1184" s="510"/>
    </row>
    <row r="1185" s="338" customFormat="true" ht="15" customHeight="true" x14ac:dyDescent="0.2">
      <c r="BA1185" s="510"/>
      <c r="BB1185" s="366"/>
      <c r="BC1185" s="510"/>
      <c r="BD1185" s="510"/>
      <c r="BE1185" s="510"/>
      <c r="BF1185" s="510"/>
      <c r="BG1185" s="510"/>
      <c r="BH1185" s="510"/>
      <c r="BI1185" s="510"/>
      <c r="BJ1185" s="510"/>
      <c r="BK1185" s="510"/>
      <c r="BL1185" s="510"/>
      <c r="BM1185" s="510"/>
      <c r="BN1185" s="510"/>
      <c r="BO1185" s="510"/>
      <c r="BP1185" s="510"/>
      <c r="BQ1185" s="510"/>
      <c r="BR1185" s="510"/>
      <c r="BS1185" s="510"/>
      <c r="BT1185" s="510"/>
      <c r="BU1185" s="510"/>
      <c r="BV1185" s="510"/>
      <c r="BW1185" s="510"/>
      <c r="BX1185" s="510"/>
      <c r="BY1185" s="510"/>
    </row>
    <row r="1186" s="338" customFormat="true" ht="15" customHeight="true" x14ac:dyDescent="0.2">
      <c r="BA1186" s="510"/>
      <c r="BB1186" s="366"/>
      <c r="BC1186" s="510"/>
      <c r="BD1186" s="510"/>
      <c r="BE1186" s="510"/>
      <c r="BF1186" s="510"/>
      <c r="BG1186" s="510"/>
      <c r="BH1186" s="510"/>
      <c r="BI1186" s="510"/>
      <c r="BJ1186" s="510"/>
      <c r="BK1186" s="510"/>
      <c r="BL1186" s="510"/>
      <c r="BM1186" s="510"/>
      <c r="BN1186" s="510"/>
      <c r="BO1186" s="510"/>
      <c r="BP1186" s="510"/>
      <c r="BQ1186" s="510"/>
      <c r="BR1186" s="510"/>
      <c r="BS1186" s="510"/>
      <c r="BT1186" s="510"/>
      <c r="BU1186" s="510"/>
      <c r="BV1186" s="510"/>
      <c r="BW1186" s="510"/>
      <c r="BX1186" s="510"/>
      <c r="BY1186" s="510"/>
    </row>
    <row r="1187" s="338" customFormat="true" ht="15" customHeight="true" x14ac:dyDescent="0.2">
      <c r="BA1187" s="510"/>
      <c r="BB1187" s="366"/>
      <c r="BC1187" s="510"/>
      <c r="BD1187" s="510"/>
      <c r="BE1187" s="510"/>
      <c r="BF1187" s="510"/>
      <c r="BG1187" s="510"/>
      <c r="BH1187" s="510"/>
      <c r="BI1187" s="510"/>
      <c r="BJ1187" s="510"/>
      <c r="BK1187" s="510"/>
      <c r="BL1187" s="510"/>
      <c r="BM1187" s="510"/>
      <c r="BN1187" s="510"/>
      <c r="BO1187" s="510"/>
      <c r="BP1187" s="510"/>
      <c r="BQ1187" s="510"/>
      <c r="BR1187" s="510"/>
      <c r="BS1187" s="510"/>
      <c r="BT1187" s="510"/>
      <c r="BU1187" s="510"/>
      <c r="BV1187" s="510"/>
      <c r="BW1187" s="510"/>
      <c r="BX1187" s="510"/>
      <c r="BY1187" s="510"/>
    </row>
    <row r="1188" s="338" customFormat="true" ht="15" customHeight="true" x14ac:dyDescent="0.2">
      <c r="BA1188" s="510"/>
      <c r="BB1188" s="366"/>
      <c r="BC1188" s="510"/>
      <c r="BD1188" s="510"/>
      <c r="BE1188" s="510"/>
      <c r="BF1188" s="510"/>
      <c r="BG1188" s="510"/>
      <c r="BH1188" s="510"/>
      <c r="BI1188" s="510"/>
      <c r="BJ1188" s="510"/>
      <c r="BK1188" s="510"/>
      <c r="BL1188" s="510"/>
      <c r="BM1188" s="510"/>
      <c r="BN1188" s="510"/>
      <c r="BO1188" s="510"/>
      <c r="BP1188" s="510"/>
      <c r="BQ1188" s="510"/>
      <c r="BR1188" s="510"/>
      <c r="BS1188" s="510"/>
      <c r="BT1188" s="510"/>
      <c r="BU1188" s="510"/>
      <c r="BV1188" s="510"/>
      <c r="BW1188" s="510"/>
      <c r="BX1188" s="510"/>
      <c r="BY1188" s="510"/>
    </row>
    <row r="1189" s="338" customFormat="true" ht="15" customHeight="true" x14ac:dyDescent="0.2">
      <c r="BA1189" s="510"/>
      <c r="BB1189" s="366"/>
      <c r="BC1189" s="510"/>
      <c r="BD1189" s="510"/>
      <c r="BE1189" s="510"/>
      <c r="BF1189" s="510"/>
      <c r="BG1189" s="510"/>
      <c r="BH1189" s="510"/>
      <c r="BI1189" s="510"/>
      <c r="BJ1189" s="510"/>
      <c r="BK1189" s="510"/>
      <c r="BL1189" s="510"/>
      <c r="BM1189" s="510"/>
      <c r="BN1189" s="510"/>
      <c r="BO1189" s="510"/>
      <c r="BP1189" s="510"/>
      <c r="BQ1189" s="510"/>
      <c r="BR1189" s="510"/>
      <c r="BS1189" s="510"/>
      <c r="BT1189" s="510"/>
      <c r="BU1189" s="510"/>
      <c r="BV1189" s="510"/>
      <c r="BW1189" s="510"/>
      <c r="BX1189" s="510"/>
      <c r="BY1189" s="510"/>
    </row>
    <row r="1190" s="338" customFormat="true" ht="15" customHeight="true" x14ac:dyDescent="0.2">
      <c r="BA1190" s="510"/>
      <c r="BB1190" s="366"/>
      <c r="BC1190" s="510"/>
      <c r="BD1190" s="510"/>
      <c r="BE1190" s="510"/>
      <c r="BF1190" s="510"/>
      <c r="BG1190" s="510"/>
      <c r="BH1190" s="510"/>
      <c r="BI1190" s="510"/>
      <c r="BJ1190" s="510"/>
      <c r="BK1190" s="510"/>
      <c r="BL1190" s="510"/>
      <c r="BM1190" s="510"/>
      <c r="BN1190" s="510"/>
      <c r="BO1190" s="510"/>
      <c r="BP1190" s="510"/>
      <c r="BQ1190" s="510"/>
      <c r="BR1190" s="510"/>
      <c r="BS1190" s="510"/>
      <c r="BT1190" s="510"/>
      <c r="BU1190" s="510"/>
      <c r="BV1190" s="510"/>
      <c r="BW1190" s="510"/>
      <c r="BX1190" s="510"/>
      <c r="BY1190" s="510"/>
    </row>
    <row r="1191" s="338" customFormat="true" ht="15" customHeight="true" x14ac:dyDescent="0.2">
      <c r="BA1191" s="510"/>
      <c r="BB1191" s="366"/>
      <c r="BC1191" s="510"/>
      <c r="BD1191" s="510"/>
      <c r="BE1191" s="510"/>
      <c r="BF1191" s="510"/>
      <c r="BG1191" s="510"/>
      <c r="BH1191" s="510"/>
      <c r="BI1191" s="510"/>
      <c r="BJ1191" s="510"/>
      <c r="BK1191" s="510"/>
      <c r="BL1191" s="510"/>
      <c r="BM1191" s="510"/>
      <c r="BN1191" s="510"/>
      <c r="BO1191" s="510"/>
      <c r="BP1191" s="510"/>
      <c r="BQ1191" s="510"/>
      <c r="BR1191" s="510"/>
      <c r="BS1191" s="510"/>
      <c r="BT1191" s="510"/>
      <c r="BU1191" s="510"/>
      <c r="BV1191" s="510"/>
      <c r="BW1191" s="510"/>
      <c r="BX1191" s="510"/>
      <c r="BY1191" s="510"/>
    </row>
    <row r="1192" s="338" customFormat="true" ht="15" customHeight="true" x14ac:dyDescent="0.2">
      <c r="BA1192" s="510"/>
      <c r="BB1192" s="366"/>
      <c r="BC1192" s="510"/>
      <c r="BD1192" s="510"/>
      <c r="BE1192" s="510"/>
      <c r="BF1192" s="510"/>
      <c r="BG1192" s="510"/>
      <c r="BH1192" s="510"/>
      <c r="BI1192" s="510"/>
      <c r="BJ1192" s="510"/>
      <c r="BK1192" s="510"/>
      <c r="BL1192" s="510"/>
      <c r="BM1192" s="510"/>
      <c r="BN1192" s="510"/>
      <c r="BO1192" s="510"/>
      <c r="BP1192" s="510"/>
      <c r="BQ1192" s="510"/>
      <c r="BR1192" s="510"/>
      <c r="BS1192" s="510"/>
      <c r="BT1192" s="510"/>
      <c r="BU1192" s="510"/>
      <c r="BV1192" s="510"/>
      <c r="BW1192" s="510"/>
      <c r="BX1192" s="510"/>
      <c r="BY1192" s="510"/>
    </row>
    <row r="1193" s="338" customFormat="true" ht="15" customHeight="true" x14ac:dyDescent="0.2">
      <c r="BA1193" s="510"/>
      <c r="BB1193" s="366"/>
      <c r="BC1193" s="510"/>
      <c r="BD1193" s="510"/>
      <c r="BE1193" s="510"/>
      <c r="BF1193" s="510"/>
      <c r="BG1193" s="510"/>
      <c r="BH1193" s="510"/>
      <c r="BI1193" s="510"/>
      <c r="BJ1193" s="510"/>
      <c r="BK1193" s="510"/>
      <c r="BL1193" s="510"/>
      <c r="BM1193" s="510"/>
      <c r="BN1193" s="510"/>
      <c r="BO1193" s="510"/>
      <c r="BP1193" s="510"/>
      <c r="BQ1193" s="510"/>
      <c r="BR1193" s="510"/>
      <c r="BS1193" s="510"/>
      <c r="BT1193" s="510"/>
      <c r="BU1193" s="510"/>
      <c r="BV1193" s="510"/>
      <c r="BW1193" s="510"/>
      <c r="BX1193" s="510"/>
      <c r="BY1193" s="510"/>
    </row>
    <row r="1194" s="338" customFormat="true" ht="15" customHeight="true" x14ac:dyDescent="0.2">
      <c r="BA1194" s="510"/>
      <c r="BB1194" s="366"/>
      <c r="BC1194" s="510"/>
      <c r="BD1194" s="510"/>
      <c r="BE1194" s="510"/>
      <c r="BF1194" s="510"/>
      <c r="BG1194" s="510"/>
      <c r="BH1194" s="510"/>
      <c r="BI1194" s="510"/>
      <c r="BJ1194" s="510"/>
      <c r="BK1194" s="510"/>
      <c r="BL1194" s="510"/>
      <c r="BM1194" s="510"/>
      <c r="BN1194" s="510"/>
      <c r="BO1194" s="510"/>
      <c r="BP1194" s="510"/>
      <c r="BQ1194" s="510"/>
      <c r="BR1194" s="510"/>
      <c r="BS1194" s="510"/>
      <c r="BT1194" s="510"/>
      <c r="BU1194" s="510"/>
      <c r="BV1194" s="510"/>
      <c r="BW1194" s="510"/>
      <c r="BX1194" s="510"/>
      <c r="BY1194" s="510"/>
    </row>
    <row r="1195" s="338" customFormat="true" ht="15" customHeight="true" x14ac:dyDescent="0.2">
      <c r="BA1195" s="510"/>
      <c r="BB1195" s="366"/>
      <c r="BC1195" s="510"/>
      <c r="BD1195" s="510"/>
      <c r="BE1195" s="510"/>
      <c r="BF1195" s="510"/>
      <c r="BG1195" s="510"/>
      <c r="BH1195" s="510"/>
      <c r="BI1195" s="510"/>
      <c r="BJ1195" s="510"/>
      <c r="BK1195" s="510"/>
      <c r="BL1195" s="510"/>
      <c r="BM1195" s="510"/>
      <c r="BN1195" s="510"/>
      <c r="BO1195" s="510"/>
      <c r="BP1195" s="510"/>
      <c r="BQ1195" s="510"/>
      <c r="BR1195" s="510"/>
      <c r="BS1195" s="510"/>
      <c r="BT1195" s="510"/>
      <c r="BU1195" s="510"/>
      <c r="BV1195" s="510"/>
      <c r="BW1195" s="510"/>
      <c r="BX1195" s="510"/>
      <c r="BY1195" s="510"/>
    </row>
    <row r="1196" s="338" customFormat="true" ht="15" customHeight="true" x14ac:dyDescent="0.2">
      <c r="BA1196" s="510"/>
      <c r="BB1196" s="366"/>
      <c r="BC1196" s="510"/>
      <c r="BD1196" s="510"/>
      <c r="BE1196" s="510"/>
      <c r="BF1196" s="510"/>
      <c r="BG1196" s="510"/>
      <c r="BH1196" s="510"/>
      <c r="BI1196" s="510"/>
      <c r="BJ1196" s="510"/>
      <c r="BK1196" s="510"/>
      <c r="BL1196" s="510"/>
      <c r="BM1196" s="510"/>
      <c r="BN1196" s="510"/>
      <c r="BO1196" s="510"/>
      <c r="BP1196" s="510"/>
      <c r="BQ1196" s="510"/>
      <c r="BR1196" s="510"/>
      <c r="BS1196" s="510"/>
      <c r="BT1196" s="510"/>
      <c r="BU1196" s="510"/>
      <c r="BV1196" s="510"/>
      <c r="BW1196" s="510"/>
      <c r="BX1196" s="510"/>
      <c r="BY1196" s="510"/>
    </row>
    <row r="1197" s="338" customFormat="true" ht="15" customHeight="true" x14ac:dyDescent="0.2">
      <c r="BA1197" s="510"/>
      <c r="BB1197" s="366"/>
      <c r="BC1197" s="510"/>
      <c r="BD1197" s="510"/>
      <c r="BE1197" s="510"/>
      <c r="BF1197" s="510"/>
      <c r="BG1197" s="510"/>
      <c r="BH1197" s="510"/>
      <c r="BI1197" s="510"/>
      <c r="BJ1197" s="510"/>
      <c r="BK1197" s="510"/>
      <c r="BL1197" s="510"/>
      <c r="BM1197" s="510"/>
      <c r="BN1197" s="510"/>
      <c r="BO1197" s="510"/>
      <c r="BP1197" s="510"/>
      <c r="BQ1197" s="510"/>
      <c r="BR1197" s="510"/>
      <c r="BS1197" s="510"/>
      <c r="BT1197" s="510"/>
      <c r="BU1197" s="510"/>
      <c r="BV1197" s="510"/>
      <c r="BW1197" s="510"/>
      <c r="BX1197" s="510"/>
      <c r="BY1197" s="510"/>
    </row>
    <row r="1198" s="338" customFormat="true" ht="15" customHeight="true" x14ac:dyDescent="0.2">
      <c r="BA1198" s="510"/>
      <c r="BB1198" s="366"/>
      <c r="BC1198" s="510"/>
      <c r="BD1198" s="510"/>
      <c r="BE1198" s="510"/>
      <c r="BF1198" s="510"/>
      <c r="BG1198" s="510"/>
      <c r="BH1198" s="510"/>
      <c r="BI1198" s="510"/>
      <c r="BJ1198" s="510"/>
      <c r="BK1198" s="510"/>
      <c r="BL1198" s="510"/>
      <c r="BM1198" s="510"/>
      <c r="BN1198" s="510"/>
      <c r="BO1198" s="510"/>
      <c r="BP1198" s="510"/>
      <c r="BQ1198" s="510"/>
      <c r="BR1198" s="510"/>
      <c r="BS1198" s="510"/>
      <c r="BT1198" s="510"/>
      <c r="BU1198" s="510"/>
      <c r="BV1198" s="510"/>
      <c r="BW1198" s="510"/>
      <c r="BX1198" s="510"/>
      <c r="BY1198" s="510"/>
    </row>
    <row r="1199" s="338" customFormat="true" ht="15" customHeight="true" x14ac:dyDescent="0.2">
      <c r="BA1199" s="510"/>
      <c r="BB1199" s="366"/>
      <c r="BC1199" s="510"/>
      <c r="BD1199" s="510"/>
      <c r="BE1199" s="510"/>
      <c r="BF1199" s="510"/>
      <c r="BG1199" s="510"/>
      <c r="BH1199" s="510"/>
      <c r="BI1199" s="510"/>
      <c r="BJ1199" s="510"/>
      <c r="BK1199" s="510"/>
      <c r="BL1199" s="510"/>
      <c r="BM1199" s="510"/>
      <c r="BN1199" s="510"/>
      <c r="BO1199" s="510"/>
      <c r="BP1199" s="510"/>
      <c r="BQ1199" s="510"/>
      <c r="BR1199" s="510"/>
      <c r="BS1199" s="510"/>
      <c r="BT1199" s="510"/>
      <c r="BU1199" s="510"/>
      <c r="BV1199" s="510"/>
      <c r="BW1199" s="510"/>
      <c r="BX1199" s="510"/>
      <c r="BY1199" s="510"/>
    </row>
    <row r="1200" s="338" customFormat="true" ht="15" customHeight="true" x14ac:dyDescent="0.2">
      <c r="BA1200" s="510"/>
      <c r="BB1200" s="366"/>
      <c r="BC1200" s="510"/>
      <c r="BD1200" s="510"/>
      <c r="BE1200" s="510"/>
      <c r="BF1200" s="510"/>
      <c r="BG1200" s="510"/>
      <c r="BH1200" s="510"/>
      <c r="BI1200" s="510"/>
      <c r="BJ1200" s="510"/>
      <c r="BK1200" s="510"/>
      <c r="BL1200" s="510"/>
      <c r="BM1200" s="510"/>
      <c r="BN1200" s="510"/>
      <c r="BO1200" s="510"/>
      <c r="BP1200" s="510"/>
      <c r="BQ1200" s="510"/>
      <c r="BR1200" s="510"/>
      <c r="BS1200" s="510"/>
      <c r="BT1200" s="510"/>
      <c r="BU1200" s="510"/>
      <c r="BV1200" s="510"/>
      <c r="BW1200" s="510"/>
      <c r="BX1200" s="510"/>
      <c r="BY1200" s="510"/>
    </row>
  </sheetData>
  <mergeCells count="1016">
    <mergeCell ref="C699:D699"/>
    <mergeCell ref="H699:I699"/>
    <mergeCell ref="M699:N699"/>
    <mergeCell ref="C697:D697"/>
    <mergeCell ref="H697:I697"/>
    <mergeCell ref="M697:N697"/>
    <mergeCell ref="C698:D698"/>
    <mergeCell ref="H698:I698"/>
    <mergeCell ref="M698:N698"/>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3:D663"/>
    <mergeCell ref="H663:I663"/>
    <mergeCell ref="M663:N663"/>
    <mergeCell ref="C664:D664"/>
    <mergeCell ref="H664:J664"/>
    <mergeCell ref="M664:N664"/>
    <mergeCell ref="C661:D661"/>
    <mergeCell ref="H661:I661"/>
    <mergeCell ref="M661:N661"/>
    <mergeCell ref="C662:D662"/>
    <mergeCell ref="H662:I662"/>
    <mergeCell ref="M662:N662"/>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5:D655"/>
    <mergeCell ref="H655:I655"/>
    <mergeCell ref="M655:O655"/>
    <mergeCell ref="C656:D656"/>
    <mergeCell ref="H656:I656"/>
    <mergeCell ref="M656:N656"/>
    <mergeCell ref="C653:D653"/>
    <mergeCell ref="H653:I653"/>
    <mergeCell ref="M653:N653"/>
    <mergeCell ref="C654:D654"/>
    <mergeCell ref="H654:I654"/>
    <mergeCell ref="M654:N654"/>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1:D611"/>
    <mergeCell ref="H611:I611"/>
    <mergeCell ref="M611:N611"/>
    <mergeCell ref="C612:D612"/>
    <mergeCell ref="H612:I612"/>
    <mergeCell ref="M612:N612"/>
    <mergeCell ref="C609:D609"/>
    <mergeCell ref="H609:I609"/>
    <mergeCell ref="M609:N609"/>
    <mergeCell ref="C610:E610"/>
    <mergeCell ref="H610:I610"/>
    <mergeCell ref="M610:N610"/>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07:D607"/>
    <mergeCell ref="H607:I607"/>
    <mergeCell ref="M607:N607"/>
    <mergeCell ref="C608:D608"/>
    <mergeCell ref="H608:I608"/>
    <mergeCell ref="M608:N608"/>
    <mergeCell ref="C605:D605"/>
    <mergeCell ref="H605:I605"/>
    <mergeCell ref="M605:N605"/>
    <mergeCell ref="C606:D606"/>
    <mergeCell ref="H606:I606"/>
    <mergeCell ref="M606:N606"/>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79:D579"/>
    <mergeCell ref="H579:I580"/>
    <mergeCell ref="M579:N579"/>
    <mergeCell ref="C580:D580"/>
    <mergeCell ref="M580:N580"/>
    <mergeCell ref="C576:D576"/>
    <mergeCell ref="H576:I576"/>
    <mergeCell ref="M576:N576"/>
    <mergeCell ref="C577:D577"/>
    <mergeCell ref="H577:I577"/>
    <mergeCell ref="M577:N577"/>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3:D573"/>
    <mergeCell ref="H573:I574"/>
    <mergeCell ref="J573:L573"/>
    <mergeCell ref="M573:N574"/>
    <mergeCell ref="C574:D574"/>
    <mergeCell ref="C575:D575"/>
    <mergeCell ref="H575:I575"/>
    <mergeCell ref="M575:N575"/>
    <mergeCell ref="C571:D571"/>
    <mergeCell ref="H571:I571"/>
    <mergeCell ref="M571:N571"/>
    <mergeCell ref="C572:D572"/>
    <mergeCell ref="H572:L572"/>
    <mergeCell ref="M572:O572"/>
    <mergeCell ref="C578:D578"/>
    <mergeCell ref="H578:J578"/>
    <mergeCell ref="M578:N578"/>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9:D569"/>
    <mergeCell ref="H569:I569"/>
    <mergeCell ref="M569:N569"/>
    <mergeCell ref="C570:D570"/>
    <mergeCell ref="H570:I570"/>
    <mergeCell ref="M570:N570"/>
    <mergeCell ref="C566:D566"/>
    <mergeCell ref="H566:I566"/>
    <mergeCell ref="M566:Q566"/>
    <mergeCell ref="C567:D567"/>
    <mergeCell ref="H567:I567"/>
    <mergeCell ref="M567:N568"/>
    <mergeCell ref="O567:Q567"/>
    <mergeCell ref="C568:D568"/>
    <mergeCell ref="H568:I568"/>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49:D549"/>
    <mergeCell ref="H549:I549"/>
    <mergeCell ref="M549:N549"/>
    <mergeCell ref="C546:D546"/>
    <mergeCell ref="H546:I546"/>
    <mergeCell ref="M546:N546"/>
    <mergeCell ref="C547:D547"/>
    <mergeCell ref="H547:I547"/>
    <mergeCell ref="M547:N547"/>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3:D544"/>
    <mergeCell ref="H543:I543"/>
    <mergeCell ref="M543:N543"/>
    <mergeCell ref="H544:I544"/>
    <mergeCell ref="M544:N544"/>
    <mergeCell ref="C545:D545"/>
    <mergeCell ref="H545:I545"/>
    <mergeCell ref="M545:N545"/>
    <mergeCell ref="C541:D541"/>
    <mergeCell ref="H541:I541"/>
    <mergeCell ref="M541:N541"/>
    <mergeCell ref="C542:E542"/>
    <mergeCell ref="H542:I542"/>
    <mergeCell ref="M542:N542"/>
    <mergeCell ref="C548:D548"/>
    <mergeCell ref="H548:I548"/>
    <mergeCell ref="M548:N548"/>
    <mergeCell ref="C535:D535"/>
    <mergeCell ref="H535:I535"/>
    <mergeCell ref="M535:N535"/>
    <mergeCell ref="C536:G536"/>
    <mergeCell ref="H536:I536"/>
    <mergeCell ref="M536:N536"/>
    <mergeCell ref="C533:D533"/>
    <mergeCell ref="H533:I533"/>
    <mergeCell ref="M533:N533"/>
    <mergeCell ref="C534:D534"/>
    <mergeCell ref="H534:I534"/>
    <mergeCell ref="M534:N534"/>
    <mergeCell ref="C539:D539"/>
    <mergeCell ref="H539:I539"/>
    <mergeCell ref="M539:N539"/>
    <mergeCell ref="C540:D540"/>
    <mergeCell ref="H540:I540"/>
    <mergeCell ref="M540:N540"/>
    <mergeCell ref="C537:D538"/>
    <mergeCell ref="E537:G537"/>
    <mergeCell ref="H537:I537"/>
    <mergeCell ref="M537:N537"/>
    <mergeCell ref="H538:I538"/>
    <mergeCell ref="M538:N538"/>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07:D507"/>
    <mergeCell ref="H507:I507"/>
    <mergeCell ref="M507:N507"/>
    <mergeCell ref="C508:D508"/>
    <mergeCell ref="H508:I508"/>
    <mergeCell ref="M508:N508"/>
    <mergeCell ref="C505:D505"/>
    <mergeCell ref="H505:I505"/>
    <mergeCell ref="M505:N505"/>
    <mergeCell ref="C506:D506"/>
    <mergeCell ref="H506:I506"/>
    <mergeCell ref="M506:N506"/>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87:D487"/>
    <mergeCell ref="H487:J487"/>
    <mergeCell ref="M487:N487"/>
    <mergeCell ref="C488:D488"/>
    <mergeCell ref="H488:I488"/>
    <mergeCell ref="M488:N488"/>
    <mergeCell ref="C485:D485"/>
    <mergeCell ref="H485:I485"/>
    <mergeCell ref="M485:N485"/>
    <mergeCell ref="C486:D486"/>
    <mergeCell ref="H486:I486"/>
    <mergeCell ref="M486:N486"/>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3:D483"/>
    <mergeCell ref="H483:I483"/>
    <mergeCell ref="M483:N483"/>
    <mergeCell ref="C484:D484"/>
    <mergeCell ref="H484:I484"/>
    <mergeCell ref="M484:O484"/>
    <mergeCell ref="C481:D481"/>
    <mergeCell ref="H481:I481"/>
    <mergeCell ref="M481:N481"/>
    <mergeCell ref="C482:D482"/>
    <mergeCell ref="H482:I482"/>
    <mergeCell ref="M482:N482"/>
    <mergeCell ref="C471:D471"/>
    <mergeCell ref="H471:I471"/>
    <mergeCell ref="M471:N471"/>
    <mergeCell ref="C472:D472"/>
    <mergeCell ref="H472:I472"/>
    <mergeCell ref="M472:N472"/>
    <mergeCell ref="C469:E469"/>
    <mergeCell ref="H469:I469"/>
    <mergeCell ref="M469:N469"/>
    <mergeCell ref="C470:D470"/>
    <mergeCell ref="H470:I470"/>
    <mergeCell ref="M470:N470"/>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9:D419"/>
    <mergeCell ref="H419:I419"/>
    <mergeCell ref="M419:N419"/>
    <mergeCell ref="C420:D420"/>
    <mergeCell ref="H420:I420"/>
    <mergeCell ref="M420:N420"/>
    <mergeCell ref="C417:D417"/>
    <mergeCell ref="H417:I417"/>
    <mergeCell ref="M417:N417"/>
    <mergeCell ref="C418:D418"/>
    <mergeCell ref="H418:I418"/>
    <mergeCell ref="M418:N418"/>
    <mergeCell ref="M407:N407"/>
    <mergeCell ref="C408:D408"/>
    <mergeCell ref="H408:I408"/>
    <mergeCell ref="M408:N408"/>
    <mergeCell ref="C405:D405"/>
    <mergeCell ref="H405:I405"/>
    <mergeCell ref="M405:N405"/>
    <mergeCell ref="C406:D406"/>
    <mergeCell ref="H406:I406"/>
    <mergeCell ref="M406:N406"/>
    <mergeCell ref="C411:D411"/>
    <mergeCell ref="H411:I411"/>
    <mergeCell ref="M411:N411"/>
    <mergeCell ref="C412:D412"/>
    <mergeCell ref="H412:I412"/>
    <mergeCell ref="M412:N412"/>
    <mergeCell ref="C409:D409"/>
    <mergeCell ref="H409:I409"/>
    <mergeCell ref="M409:N409"/>
    <mergeCell ref="C410:D410"/>
    <mergeCell ref="H410:I410"/>
    <mergeCell ref="M410:N410"/>
    <mergeCell ref="A153:A161"/>
    <mergeCell ref="C133:G133"/>
    <mergeCell ref="H133:L133"/>
    <mergeCell ref="C220:G220"/>
    <mergeCell ref="H220:L220"/>
    <mergeCell ref="M220:Q220"/>
    <mergeCell ref="A208:B208"/>
    <mergeCell ref="A1026:B1026"/>
    <mergeCell ref="A1031:A1033"/>
    <mergeCell ref="A1034:C1034"/>
    <mergeCell ref="A222:A224"/>
    <mergeCell ref="A225:A229"/>
    <mergeCell ref="C399:F399"/>
    <mergeCell ref="H399:K399"/>
    <mergeCell ref="M399:P399"/>
    <mergeCell ref="C400:E400"/>
    <mergeCell ref="H400:J400"/>
    <mergeCell ref="M400:O400"/>
    <mergeCell ref="A1025:C1025"/>
    <mergeCell ref="C401:D402"/>
    <mergeCell ref="H401:I402"/>
    <mergeCell ref="M401:N402"/>
    <mergeCell ref="B402:B445"/>
    <mergeCell ref="C403:D403"/>
    <mergeCell ref="H403:I403"/>
    <mergeCell ref="M403:N403"/>
    <mergeCell ref="C404:D404"/>
    <mergeCell ref="A144:A147"/>
    <mergeCell ref="H404:I404"/>
    <mergeCell ref="M404:N404"/>
    <mergeCell ref="C407:D407"/>
    <mergeCell ref="H407:I407"/>
    <mergeCell ref="C120:G120"/>
    <mergeCell ref="H120:L120"/>
    <mergeCell ref="A58:A70"/>
    <mergeCell ref="M133:Q133"/>
    <mergeCell ref="A135:A139"/>
    <mergeCell ref="M120:Q120"/>
    <mergeCell ref="A122:A123"/>
    <mergeCell ref="A124:A127"/>
    <mergeCell ref="A128:A129"/>
    <mergeCell ref="A130:A132"/>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H56:L56"/>
    <mergeCell ref="M56:Q56"/>
    <mergeCell ref="A35:A36"/>
    <mergeCell ref="A37:A38"/>
    <mergeCell ref="A41:A42"/>
    <mergeCell ref="A43:A44"/>
    <mergeCell ref="A45:A46"/>
    <mergeCell ref="A140:A143"/>
    <mergeCell ref="A108:B108"/>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BA347:BA348"/>
    <mergeCell ref="BA349:BA350"/>
    <mergeCell ref="BA351:BA352"/>
    <mergeCell ref="BA353:BA354"/>
    <mergeCell ref="BA153:BA162"/>
    <mergeCell ref="BA231:BA236"/>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7"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85725</xdr:rowOff>
                  </from>
                  <to>
                    <xdr:col>1</xdr:col>
                    <xdr:colOff>1704975</xdr:colOff>
                    <xdr:row>400</xdr:row>
                    <xdr:rowOff>85725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BE0B5-1D7C-44DA-8558-61456F8AA23E}">
  <sheetPr codeName="Feuil4"/>
  <dimension ref="A1:CZ1200"/>
  <sheetViews>
    <sheetView showGridLines="false" workbookViewId="0"/>
  </sheetViews>
  <sheetFormatPr defaultColWidth="9.140625" defaultRowHeight="15" customHeight="true" x14ac:dyDescent="0.2"/>
  <cols>
    <col min="1" max="1" width="31.5703125" style="509" customWidth="true"/>
    <col min="2" max="2" width="41.5703125" style="509" customWidth="true"/>
    <col min="3" max="17" width="10.7109375" style="509" customWidth="true"/>
    <col min="18" max="25" width="12.5703125" style="509" customWidth="true"/>
    <col min="26" max="52" width="12.5703125" style="338" customWidth="true"/>
    <col min="53" max="53" width="31.5703125" style="510" customWidth="true"/>
    <col min="54" max="54" width="41.5703125" style="366" customWidth="true"/>
    <col min="55" max="69" width="9.140625" style="510"/>
    <col min="70" max="77" width="12.5703125" style="510" customWidth="true"/>
    <col min="78" max="104" width="12.5703125" style="338" customWidth="true"/>
    <col min="105" max="16384" width="9.140625" style="509"/>
  </cols>
  <sheetData>
    <row r="1" s="283" customFormat="true" ht="18" customHeight="true" x14ac:dyDescent="0.2">
      <c r="Z1" s="338"/>
      <c r="AA1" s="338"/>
      <c r="AB1" s="338"/>
      <c r="AC1" s="338"/>
      <c r="AD1" s="338"/>
      <c r="AE1" s="338"/>
      <c r="AF1" s="338"/>
      <c r="AG1" s="338"/>
      <c r="AH1" s="338"/>
      <c r="AI1" s="338"/>
      <c r="AJ1" s="338"/>
      <c r="AK1" s="338"/>
      <c r="AL1" s="338"/>
      <c r="AM1" s="338"/>
      <c r="AN1" s="338"/>
      <c r="AO1" s="338"/>
      <c r="AP1" s="338"/>
      <c r="AQ1" s="338"/>
      <c r="AR1" s="338"/>
      <c r="AS1" s="338"/>
      <c r="AT1" s="338"/>
      <c r="AU1" s="338"/>
      <c r="AV1" s="338"/>
      <c r="AW1" s="338"/>
      <c r="AX1" s="338"/>
      <c r="AY1" s="338"/>
      <c r="AZ1" s="338"/>
      <c r="BB1" s="306"/>
      <c r="BZ1" s="338"/>
      <c r="CA1" s="338"/>
      <c r="CB1" s="338"/>
      <c r="CC1" s="338"/>
      <c r="CD1" s="338"/>
      <c r="CE1" s="338"/>
      <c r="CF1" s="338"/>
      <c r="CG1" s="338"/>
      <c r="CH1" s="338"/>
      <c r="CI1" s="338"/>
      <c r="CJ1" s="338"/>
      <c r="CK1" s="338"/>
      <c r="CL1" s="338"/>
      <c r="CM1" s="338"/>
      <c r="CN1" s="338"/>
      <c r="CO1" s="338"/>
      <c r="CP1" s="338"/>
      <c r="CQ1" s="338"/>
      <c r="CR1" s="338"/>
      <c r="CS1" s="338"/>
      <c r="CT1" s="338"/>
      <c r="CU1" s="338"/>
      <c r="CV1" s="338"/>
      <c r="CW1" s="338"/>
      <c r="CX1" s="338"/>
      <c r="CY1" s="338"/>
      <c r="CZ1" s="338"/>
    </row>
    <row r="2" s="283" customFormat="true" ht="22.5" customHeight="true" x14ac:dyDescent="0.35">
      <c r="A2" s="356" t="str">
        <f>A1026</f>
        <v>Gambia</v>
      </c>
      <c r="B2" s="357"/>
      <c r="Z2" s="338"/>
      <c r="AA2" s="338"/>
      <c r="AB2" s="338"/>
      <c r="AC2" s="338"/>
      <c r="AD2" s="338"/>
      <c r="AE2" s="338"/>
      <c r="AF2" s="338"/>
      <c r="AG2" s="338"/>
      <c r="AH2" s="338"/>
      <c r="AI2" s="338"/>
      <c r="AJ2" s="338"/>
      <c r="AK2" s="338"/>
      <c r="AL2" s="338"/>
      <c r="AM2" s="338"/>
      <c r="AN2" s="338"/>
      <c r="AO2" s="338"/>
      <c r="AP2" s="338"/>
      <c r="AQ2" s="338"/>
      <c r="AR2" s="338"/>
      <c r="AS2" s="338"/>
      <c r="AT2" s="338"/>
      <c r="AU2" s="338"/>
      <c r="AV2" s="338"/>
      <c r="AW2" s="338"/>
      <c r="AX2" s="338"/>
      <c r="AY2" s="338"/>
      <c r="AZ2" s="338"/>
      <c r="BB2" s="306"/>
      <c r="BZ2" s="338"/>
      <c r="CA2" s="338"/>
      <c r="CB2" s="338"/>
      <c r="CC2" s="338"/>
      <c r="CD2" s="338"/>
      <c r="CE2" s="338"/>
      <c r="CF2" s="338"/>
      <c r="CG2" s="338"/>
      <c r="CH2" s="338"/>
      <c r="CI2" s="338"/>
      <c r="CJ2" s="338"/>
      <c r="CK2" s="338"/>
      <c r="CL2" s="338"/>
      <c r="CM2" s="338"/>
      <c r="CN2" s="338"/>
      <c r="CO2" s="338"/>
      <c r="CP2" s="338"/>
      <c r="CQ2" s="338"/>
      <c r="CR2" s="338"/>
      <c r="CS2" s="338"/>
      <c r="CT2" s="338"/>
      <c r="CU2" s="338"/>
      <c r="CV2" s="338"/>
      <c r="CW2" s="338"/>
      <c r="CX2" s="338"/>
      <c r="CY2" s="338"/>
      <c r="CZ2" s="338"/>
    </row>
    <row r="3" s="283" customFormat="true" ht="22.5" customHeight="true" x14ac:dyDescent="0.35">
      <c r="A3" s="310" t="str">
        <f>A1034</f>
        <v>2013</v>
      </c>
      <c r="B3" s="359"/>
      <c r="Z3" s="338"/>
      <c r="AA3" s="338"/>
      <c r="AB3" s="338"/>
      <c r="AC3" s="338"/>
      <c r="AD3" s="338"/>
      <c r="AE3" s="338"/>
      <c r="AF3" s="338"/>
      <c r="AG3" s="338"/>
      <c r="AH3" s="338"/>
      <c r="AI3" s="338"/>
      <c r="AJ3" s="338"/>
      <c r="AK3" s="338"/>
      <c r="AL3" s="338"/>
      <c r="AM3" s="338"/>
      <c r="AN3" s="338"/>
      <c r="AO3" s="338"/>
      <c r="AP3" s="338"/>
      <c r="AQ3" s="338"/>
      <c r="AR3" s="338"/>
      <c r="AS3" s="338"/>
      <c r="AT3" s="338"/>
      <c r="AU3" s="338"/>
      <c r="AV3" s="338"/>
      <c r="AW3" s="338"/>
      <c r="AX3" s="338"/>
      <c r="AY3" s="338"/>
      <c r="AZ3" s="338"/>
      <c r="BB3" s="306"/>
      <c r="BZ3" s="338"/>
      <c r="CA3" s="338"/>
      <c r="CB3" s="338"/>
      <c r="CC3" s="338"/>
      <c r="CD3" s="338"/>
      <c r="CE3" s="338"/>
      <c r="CF3" s="338"/>
      <c r="CG3" s="338"/>
      <c r="CH3" s="338"/>
      <c r="CI3" s="338"/>
      <c r="CJ3" s="338"/>
      <c r="CK3" s="338"/>
      <c r="CL3" s="338"/>
      <c r="CM3" s="338"/>
      <c r="CN3" s="338"/>
      <c r="CO3" s="338"/>
      <c r="CP3" s="338"/>
      <c r="CQ3" s="338"/>
      <c r="CR3" s="338"/>
      <c r="CS3" s="338"/>
      <c r="CT3" s="338"/>
      <c r="CU3" s="338"/>
      <c r="CV3" s="338"/>
      <c r="CW3" s="338"/>
      <c r="CX3" s="338"/>
      <c r="CY3" s="338"/>
      <c r="CZ3" s="338"/>
    </row>
    <row r="4" s="283" customFormat="true" ht="22.5" customHeight="true" x14ac:dyDescent="0.35">
      <c r="A4" s="358" t="s">
        <v>97</v>
      </c>
      <c r="B4" s="359"/>
      <c r="Z4" s="338"/>
      <c r="AA4" s="338"/>
      <c r="AB4" s="338"/>
      <c r="AC4" s="338"/>
      <c r="AD4" s="338"/>
      <c r="AE4" s="338"/>
      <c r="AF4" s="338"/>
      <c r="AG4" s="338"/>
      <c r="AH4" s="338"/>
      <c r="AI4" s="338"/>
      <c r="AJ4" s="338"/>
      <c r="AK4" s="338"/>
      <c r="AL4" s="338"/>
      <c r="AM4" s="338"/>
      <c r="AN4" s="338"/>
      <c r="AO4" s="338"/>
      <c r="AP4" s="338"/>
      <c r="AQ4" s="338"/>
      <c r="AR4" s="338"/>
      <c r="AS4" s="338"/>
      <c r="AT4" s="338"/>
      <c r="AU4" s="338"/>
      <c r="AV4" s="338"/>
      <c r="AW4" s="338"/>
      <c r="AX4" s="338"/>
      <c r="AY4" s="338"/>
      <c r="AZ4" s="338"/>
      <c r="BB4" s="306"/>
      <c r="BZ4" s="338"/>
      <c r="CA4" s="338"/>
      <c r="CB4" s="338"/>
      <c r="CC4" s="338"/>
      <c r="CD4" s="338"/>
      <c r="CE4" s="338"/>
      <c r="CF4" s="338"/>
      <c r="CG4" s="338"/>
      <c r="CH4" s="338"/>
      <c r="CI4" s="338"/>
      <c r="CJ4" s="338"/>
      <c r="CK4" s="338"/>
      <c r="CL4" s="338"/>
      <c r="CM4" s="338"/>
      <c r="CN4" s="338"/>
      <c r="CO4" s="338"/>
      <c r="CP4" s="338"/>
      <c r="CQ4" s="338"/>
      <c r="CR4" s="338"/>
      <c r="CS4" s="338"/>
      <c r="CT4" s="338"/>
      <c r="CU4" s="338"/>
      <c r="CV4" s="338"/>
      <c r="CW4" s="338"/>
      <c r="CX4" s="338"/>
      <c r="CY4" s="338"/>
      <c r="CZ4" s="338"/>
    </row>
    <row r="5" s="283" customFormat="true" ht="20.1" customHeight="true" x14ac:dyDescent="0.35">
      <c r="A5" s="358" t="s">
        <v>98</v>
      </c>
      <c r="B5" s="359"/>
      <c r="Z5" s="338"/>
      <c r="AA5" s="338"/>
      <c r="AB5" s="338"/>
      <c r="AC5" s="338"/>
      <c r="AD5" s="338"/>
      <c r="AE5" s="338"/>
      <c r="AF5" s="338"/>
      <c r="AG5" s="338"/>
      <c r="AH5" s="338"/>
      <c r="AI5" s="338"/>
      <c r="AJ5" s="338"/>
      <c r="AK5" s="338"/>
      <c r="AL5" s="338"/>
      <c r="AM5" s="338"/>
      <c r="AN5" s="338"/>
      <c r="AO5" s="338"/>
      <c r="AP5" s="338"/>
      <c r="AQ5" s="338"/>
      <c r="AR5" s="338"/>
      <c r="AS5" s="338"/>
      <c r="AT5" s="338"/>
      <c r="AU5" s="338"/>
      <c r="AV5" s="338"/>
      <c r="AW5" s="338"/>
      <c r="AX5" s="338"/>
      <c r="AY5" s="338"/>
      <c r="AZ5" s="338"/>
      <c r="BB5" s="306"/>
      <c r="BZ5" s="338"/>
      <c r="CA5" s="338"/>
      <c r="CB5" s="338"/>
      <c r="CC5" s="338"/>
      <c r="CD5" s="338"/>
      <c r="CE5" s="338"/>
      <c r="CF5" s="338"/>
      <c r="CG5" s="338"/>
      <c r="CH5" s="338"/>
      <c r="CI5" s="338"/>
      <c r="CJ5" s="338"/>
      <c r="CK5" s="338"/>
      <c r="CL5" s="338"/>
      <c r="CM5" s="338"/>
      <c r="CN5" s="338"/>
      <c r="CO5" s="338"/>
      <c r="CP5" s="338"/>
      <c r="CQ5" s="338"/>
      <c r="CR5" s="338"/>
      <c r="CS5" s="338"/>
      <c r="CT5" s="338"/>
      <c r="CU5" s="338"/>
      <c r="CV5" s="338"/>
      <c r="CW5" s="338"/>
      <c r="CX5" s="338"/>
      <c r="CY5" s="338"/>
      <c r="CZ5" s="338"/>
    </row>
    <row r="6" s="283" customFormat="true" ht="15" customHeight="true" x14ac:dyDescent="0.2">
      <c r="A6" s="360" t="s">
        <v>99</v>
      </c>
      <c r="B6" s="361"/>
      <c r="Z6" s="338"/>
      <c r="AA6" s="338"/>
      <c r="AB6" s="338"/>
      <c r="AC6" s="338"/>
      <c r="AD6" s="338"/>
      <c r="AE6" s="338"/>
      <c r="AF6" s="338"/>
      <c r="AG6" s="338"/>
      <c r="AH6" s="338"/>
      <c r="AI6" s="338"/>
      <c r="AJ6" s="338"/>
      <c r="AK6" s="338"/>
      <c r="AL6" s="338"/>
      <c r="AM6" s="338"/>
      <c r="AN6" s="338"/>
      <c r="AO6" s="338"/>
      <c r="AP6" s="338"/>
      <c r="AQ6" s="338"/>
      <c r="AR6" s="338"/>
      <c r="AS6" s="338"/>
      <c r="AT6" s="338"/>
      <c r="AU6" s="338"/>
      <c r="AV6" s="338"/>
      <c r="AW6" s="338"/>
      <c r="AX6" s="338"/>
      <c r="AY6" s="338"/>
      <c r="AZ6" s="338"/>
      <c r="BB6" s="306"/>
      <c r="BZ6" s="338"/>
      <c r="CA6" s="338"/>
      <c r="CB6" s="338"/>
      <c r="CC6" s="338"/>
      <c r="CD6" s="338"/>
      <c r="CE6" s="338"/>
      <c r="CF6" s="338"/>
      <c r="CG6" s="338"/>
      <c r="CH6" s="338"/>
      <c r="CI6" s="338"/>
      <c r="CJ6" s="338"/>
      <c r="CK6" s="338"/>
      <c r="CL6" s="338"/>
      <c r="CM6" s="338"/>
      <c r="CN6" s="338"/>
      <c r="CO6" s="338"/>
      <c r="CP6" s="338"/>
      <c r="CQ6" s="338"/>
      <c r="CR6" s="338"/>
      <c r="CS6" s="338"/>
      <c r="CT6" s="338"/>
      <c r="CU6" s="338"/>
      <c r="CV6" s="338"/>
      <c r="CW6" s="338"/>
      <c r="CX6" s="338"/>
      <c r="CY6" s="338"/>
      <c r="CZ6" s="338"/>
    </row>
    <row r="7" s="283" customFormat="true" ht="15" customHeight="true" x14ac:dyDescent="0.2">
      <c r="A7" s="362" t="s">
        <v>41</v>
      </c>
      <c r="B7" s="363"/>
      <c r="Z7" s="338"/>
      <c r="AA7" s="338"/>
      <c r="AB7" s="338"/>
      <c r="AC7" s="338"/>
      <c r="AD7" s="338"/>
      <c r="AE7" s="338"/>
      <c r="AF7" s="338"/>
      <c r="AG7" s="338"/>
      <c r="AH7" s="338"/>
      <c r="AI7" s="338"/>
      <c r="AJ7" s="338"/>
      <c r="AK7" s="338"/>
      <c r="AL7" s="338"/>
      <c r="AM7" s="338"/>
      <c r="AN7" s="338"/>
      <c r="AO7" s="338"/>
      <c r="AP7" s="338"/>
      <c r="AQ7" s="338"/>
      <c r="AR7" s="338"/>
      <c r="AS7" s="338"/>
      <c r="AT7" s="338"/>
      <c r="AU7" s="338"/>
      <c r="AV7" s="338"/>
      <c r="AW7" s="338"/>
      <c r="AX7" s="338"/>
      <c r="AY7" s="338"/>
      <c r="AZ7" s="338"/>
      <c r="BB7" s="306"/>
      <c r="BZ7" s="338"/>
      <c r="CA7" s="338"/>
      <c r="CB7" s="338"/>
      <c r="CC7" s="338"/>
      <c r="CD7" s="338"/>
      <c r="CE7" s="338"/>
      <c r="CF7" s="338"/>
      <c r="CG7" s="338"/>
      <c r="CH7" s="338"/>
      <c r="CI7" s="338"/>
      <c r="CJ7" s="338"/>
      <c r="CK7" s="338"/>
      <c r="CL7" s="338"/>
      <c r="CM7" s="338"/>
      <c r="CN7" s="338"/>
      <c r="CO7" s="338"/>
      <c r="CP7" s="338"/>
      <c r="CQ7" s="338"/>
      <c r="CR7" s="338"/>
      <c r="CS7" s="338"/>
      <c r="CT7" s="338"/>
      <c r="CU7" s="338"/>
      <c r="CV7" s="338"/>
      <c r="CW7" s="338"/>
      <c r="CX7" s="338"/>
      <c r="CY7" s="338"/>
      <c r="CZ7" s="338"/>
    </row>
    <row r="8" s="283" customFormat="true" ht="15" customHeight="true" x14ac:dyDescent="0.2">
      <c r="A8" s="362" t="s">
        <v>40</v>
      </c>
      <c r="B8" s="363"/>
      <c r="Z8" s="338"/>
      <c r="AA8" s="338"/>
      <c r="AB8" s="338"/>
      <c r="AC8" s="338"/>
      <c r="AD8" s="338"/>
      <c r="AE8" s="338"/>
      <c r="AF8" s="338"/>
      <c r="AG8" s="338"/>
      <c r="AH8" s="338"/>
      <c r="AI8" s="338"/>
      <c r="AJ8" s="338"/>
      <c r="AK8" s="338"/>
      <c r="AL8" s="338"/>
      <c r="AM8" s="338"/>
      <c r="AN8" s="338"/>
      <c r="AO8" s="338"/>
      <c r="AP8" s="338"/>
      <c r="AQ8" s="338"/>
      <c r="AR8" s="338"/>
      <c r="AS8" s="338"/>
      <c r="AT8" s="338"/>
      <c r="AU8" s="338"/>
      <c r="AV8" s="338"/>
      <c r="AW8" s="338"/>
      <c r="AX8" s="338"/>
      <c r="AY8" s="338"/>
      <c r="AZ8" s="338"/>
      <c r="BB8" s="306"/>
      <c r="BZ8" s="338"/>
      <c r="CA8" s="338"/>
      <c r="CB8" s="338"/>
      <c r="CC8" s="338"/>
      <c r="CD8" s="338"/>
      <c r="CE8" s="338"/>
      <c r="CF8" s="338"/>
      <c r="CG8" s="338"/>
      <c r="CH8" s="338"/>
      <c r="CI8" s="338"/>
      <c r="CJ8" s="338"/>
      <c r="CK8" s="338"/>
      <c r="CL8" s="338"/>
      <c r="CM8" s="338"/>
      <c r="CN8" s="338"/>
      <c r="CO8" s="338"/>
      <c r="CP8" s="338"/>
      <c r="CQ8" s="338"/>
      <c r="CR8" s="338"/>
      <c r="CS8" s="338"/>
      <c r="CT8" s="338"/>
      <c r="CU8" s="338"/>
      <c r="CV8" s="338"/>
      <c r="CW8" s="338"/>
      <c r="CX8" s="338"/>
      <c r="CY8" s="338"/>
      <c r="CZ8" s="338"/>
    </row>
    <row r="9" s="283" customFormat="true" ht="15" customHeight="true" x14ac:dyDescent="0.2">
      <c r="A9" s="362" t="s">
        <v>137</v>
      </c>
      <c r="B9" s="364" t="str">
        <f>A1025</f>
        <v>DHS13</v>
      </c>
      <c r="Z9" s="338"/>
      <c r="AA9" s="338"/>
      <c r="AB9" s="338"/>
      <c r="AC9" s="338"/>
      <c r="AD9" s="338"/>
      <c r="AE9" s="338"/>
      <c r="AF9" s="338"/>
      <c r="AG9" s="338"/>
      <c r="AH9" s="338"/>
      <c r="AI9" s="338"/>
      <c r="AJ9" s="338"/>
      <c r="AK9" s="338"/>
      <c r="AL9" s="338"/>
      <c r="AM9" s="338"/>
      <c r="AN9" s="338"/>
      <c r="AO9" s="338"/>
      <c r="AP9" s="338"/>
      <c r="AQ9" s="338"/>
      <c r="AR9" s="338"/>
      <c r="AS9" s="338"/>
      <c r="AT9" s="338"/>
      <c r="AU9" s="338"/>
      <c r="AV9" s="338"/>
      <c r="AW9" s="338"/>
      <c r="AX9" s="338"/>
      <c r="AY9" s="338"/>
      <c r="AZ9" s="338"/>
      <c r="BB9" s="306"/>
      <c r="BZ9" s="338"/>
      <c r="CA9" s="338"/>
      <c r="CB9" s="338"/>
      <c r="CC9" s="338"/>
      <c r="CD9" s="338"/>
      <c r="CE9" s="338"/>
      <c r="CF9" s="338"/>
      <c r="CG9" s="338"/>
      <c r="CH9" s="338"/>
      <c r="CI9" s="338"/>
      <c r="CJ9" s="338"/>
      <c r="CK9" s="338"/>
      <c r="CL9" s="338"/>
      <c r="CM9" s="338"/>
      <c r="CN9" s="338"/>
      <c r="CO9" s="338"/>
      <c r="CP9" s="338"/>
      <c r="CQ9" s="338"/>
      <c r="CR9" s="338"/>
      <c r="CS9" s="338"/>
      <c r="CT9" s="338"/>
      <c r="CU9" s="338"/>
      <c r="CV9" s="338"/>
      <c r="CW9" s="338"/>
      <c r="CX9" s="338"/>
      <c r="CY9" s="338"/>
      <c r="CZ9" s="338"/>
    </row>
    <row r="10" s="283" customFormat="true" ht="15" customHeight="true" x14ac:dyDescent="0.2">
      <c r="A10" s="172" t="str">
        <f>B1028</f>
        <v/>
      </c>
      <c r="B10" s="171"/>
      <c r="Z10" s="338"/>
      <c r="AA10" s="338"/>
      <c r="AB10" s="338"/>
      <c r="AC10" s="338"/>
      <c r="AD10" s="338"/>
      <c r="AE10" s="338"/>
      <c r="AF10" s="338"/>
      <c r="AG10" s="338"/>
      <c r="AH10" s="338"/>
      <c r="AI10" s="338"/>
      <c r="AJ10" s="338"/>
      <c r="AK10" s="338"/>
      <c r="AL10" s="338"/>
      <c r="AM10" s="338"/>
      <c r="AN10" s="338"/>
      <c r="AO10" s="338"/>
      <c r="AP10" s="338"/>
      <c r="AQ10" s="338"/>
      <c r="AR10" s="338"/>
      <c r="AS10" s="338"/>
      <c r="AT10" s="338"/>
      <c r="AU10" s="338"/>
      <c r="AV10" s="338"/>
      <c r="AW10" s="338"/>
      <c r="AX10" s="338"/>
      <c r="AY10" s="338"/>
      <c r="AZ10" s="338"/>
      <c r="BB10" s="306"/>
      <c r="BZ10" s="338"/>
      <c r="CA10" s="338"/>
      <c r="CB10" s="338"/>
      <c r="CC10" s="338"/>
      <c r="CD10" s="338"/>
      <c r="CE10" s="338"/>
      <c r="CF10" s="338"/>
      <c r="CG10" s="338"/>
      <c r="CH10" s="338"/>
      <c r="CI10" s="338"/>
      <c r="CJ10" s="338"/>
      <c r="CK10" s="338"/>
      <c r="CL10" s="338"/>
      <c r="CM10" s="338"/>
      <c r="CN10" s="338"/>
      <c r="CO10" s="338"/>
      <c r="CP10" s="338"/>
      <c r="CQ10" s="338"/>
      <c r="CR10" s="338"/>
      <c r="CS10" s="338"/>
      <c r="CT10" s="338"/>
      <c r="CU10" s="338"/>
      <c r="CV10" s="338"/>
      <c r="CW10" s="338"/>
      <c r="CX10" s="338"/>
      <c r="CY10" s="338"/>
      <c r="CZ10" s="338"/>
    </row>
    <row r="11" s="283" customFormat="true" ht="15" customHeight="true" x14ac:dyDescent="0.2">
      <c r="A11" s="172" t="str">
        <f>B1027</f>
        <v/>
      </c>
      <c r="B11" s="170"/>
      <c r="Z11" s="338"/>
      <c r="AA11" s="338"/>
      <c r="AB11" s="338"/>
      <c r="AC11" s="338"/>
      <c r="AD11" s="338"/>
      <c r="AE11" s="338"/>
      <c r="AF11" s="338"/>
      <c r="AG11" s="338"/>
      <c r="AH11" s="338"/>
      <c r="AI11" s="338"/>
      <c r="AJ11" s="338"/>
      <c r="AK11" s="338"/>
      <c r="AL11" s="338"/>
      <c r="AM11" s="338"/>
      <c r="AN11" s="338"/>
      <c r="AO11" s="338"/>
      <c r="AP11" s="338"/>
      <c r="AQ11" s="338"/>
      <c r="AR11" s="338"/>
      <c r="AS11" s="338"/>
      <c r="AT11" s="338"/>
      <c r="AU11" s="338"/>
      <c r="AV11" s="338"/>
      <c r="AW11" s="338"/>
      <c r="AX11" s="338"/>
      <c r="AY11" s="338"/>
      <c r="AZ11" s="338"/>
      <c r="BB11" s="306"/>
      <c r="BZ11" s="338"/>
      <c r="CA11" s="338"/>
      <c r="CB11" s="338"/>
      <c r="CC11" s="338"/>
      <c r="CD11" s="338"/>
      <c r="CE11" s="338"/>
      <c r="CF11" s="338"/>
      <c r="CG11" s="338"/>
      <c r="CH11" s="338"/>
      <c r="CI11" s="338"/>
      <c r="CJ11" s="338"/>
      <c r="CK11" s="338"/>
      <c r="CL11" s="338"/>
      <c r="CM11" s="338"/>
      <c r="CN11" s="338"/>
      <c r="CO11" s="338"/>
      <c r="CP11" s="338"/>
      <c r="CQ11" s="338"/>
      <c r="CR11" s="338"/>
      <c r="CS11" s="338"/>
      <c r="CT11" s="338"/>
      <c r="CU11" s="338"/>
      <c r="CV11" s="338"/>
      <c r="CW11" s="338"/>
      <c r="CX11" s="338"/>
      <c r="CY11" s="338"/>
      <c r="CZ11" s="338"/>
    </row>
    <row r="12" s="283" customFormat="true" ht="18" customHeight="true" x14ac:dyDescent="0.2">
      <c r="A12" s="169"/>
      <c r="B12" s="171"/>
      <c r="Z12" s="338"/>
      <c r="AA12" s="338"/>
      <c r="AB12" s="338"/>
      <c r="AC12" s="338"/>
      <c r="AD12" s="338"/>
      <c r="AE12" s="338"/>
      <c r="AF12" s="338"/>
      <c r="AG12" s="338"/>
      <c r="AH12" s="338"/>
      <c r="AI12" s="338"/>
      <c r="AJ12" s="338"/>
      <c r="AK12" s="338"/>
      <c r="AL12" s="338"/>
      <c r="AM12" s="338"/>
      <c r="AN12" s="338"/>
      <c r="AO12" s="338"/>
      <c r="AP12" s="338"/>
      <c r="AQ12" s="338"/>
      <c r="AR12" s="338"/>
      <c r="AS12" s="338"/>
      <c r="AT12" s="338"/>
      <c r="AU12" s="338"/>
      <c r="AV12" s="338"/>
      <c r="AW12" s="338"/>
      <c r="AX12" s="338"/>
      <c r="AY12" s="338"/>
      <c r="AZ12" s="338"/>
      <c r="BB12" s="306"/>
      <c r="BZ12" s="338"/>
      <c r="CA12" s="338"/>
      <c r="CB12" s="338"/>
      <c r="CC12" s="338"/>
      <c r="CD12" s="338"/>
      <c r="CE12" s="338"/>
      <c r="CF12" s="338"/>
      <c r="CG12" s="338"/>
      <c r="CH12" s="338"/>
      <c r="CI12" s="338"/>
      <c r="CJ12" s="338"/>
      <c r="CK12" s="338"/>
      <c r="CL12" s="338"/>
      <c r="CM12" s="338"/>
      <c r="CN12" s="338"/>
      <c r="CO12" s="338"/>
      <c r="CP12" s="338"/>
      <c r="CQ12" s="338"/>
      <c r="CR12" s="338"/>
      <c r="CS12" s="338"/>
      <c r="CT12" s="338"/>
      <c r="CU12" s="338"/>
      <c r="CV12" s="338"/>
      <c r="CW12" s="338"/>
      <c r="CX12" s="338"/>
      <c r="CY12" s="338"/>
      <c r="CZ12" s="338"/>
    </row>
    <row r="13" s="283" customFormat="true" ht="18" customHeight="true" x14ac:dyDescent="0.2">
      <c r="A13" s="168"/>
      <c r="B13" s="167"/>
      <c r="Z13" s="338"/>
      <c r="AA13" s="338"/>
      <c r="AB13" s="338"/>
      <c r="AC13" s="338"/>
      <c r="AD13" s="338"/>
      <c r="AE13" s="338"/>
      <c r="AF13" s="338"/>
      <c r="AG13" s="338"/>
      <c r="AH13" s="338"/>
      <c r="AI13" s="338"/>
      <c r="AJ13" s="338"/>
      <c r="AK13" s="338"/>
      <c r="AL13" s="338"/>
      <c r="AM13" s="338"/>
      <c r="AN13" s="338"/>
      <c r="AO13" s="338"/>
      <c r="AP13" s="338"/>
      <c r="AQ13" s="338"/>
      <c r="AR13" s="338"/>
      <c r="AS13" s="338"/>
      <c r="AT13" s="338"/>
      <c r="AU13" s="338"/>
      <c r="AV13" s="338"/>
      <c r="AW13" s="338"/>
      <c r="AX13" s="338"/>
      <c r="AY13" s="338"/>
      <c r="AZ13" s="338"/>
      <c r="BB13" s="306"/>
      <c r="BZ13" s="338"/>
      <c r="CA13" s="338"/>
      <c r="CB13" s="338"/>
      <c r="CC13" s="338"/>
      <c r="CD13" s="338"/>
      <c r="CE13" s="338"/>
      <c r="CF13" s="338"/>
      <c r="CG13" s="338"/>
      <c r="CH13" s="338"/>
      <c r="CI13" s="338"/>
      <c r="CJ13" s="338"/>
      <c r="CK13" s="338"/>
      <c r="CL13" s="338"/>
      <c r="CM13" s="338"/>
      <c r="CN13" s="338"/>
      <c r="CO13" s="338"/>
      <c r="CP13" s="338"/>
      <c r="CQ13" s="338"/>
      <c r="CR13" s="338"/>
      <c r="CS13" s="338"/>
      <c r="CT13" s="338"/>
      <c r="CU13" s="338"/>
      <c r="CV13" s="338"/>
      <c r="CW13" s="338"/>
      <c r="CX13" s="338"/>
      <c r="CY13" s="338"/>
      <c r="CZ13" s="338"/>
    </row>
    <row r="14" s="307" customFormat="true" ht="15" customHeight="true" x14ac:dyDescent="0.2">
      <c r="A14" s="287" t="s">
        <v>97</v>
      </c>
      <c r="B14" s="335"/>
      <c r="C14" s="1063" t="s">
        <v>116</v>
      </c>
      <c r="D14" s="1064"/>
      <c r="E14" s="1064"/>
      <c r="F14" s="1064"/>
      <c r="G14" s="1065"/>
      <c r="H14" s="1057" t="s">
        <v>39</v>
      </c>
      <c r="I14" s="1048"/>
      <c r="J14" s="1048"/>
      <c r="K14" s="1048"/>
      <c r="L14" s="1050"/>
      <c r="M14" s="1042" t="s">
        <v>38</v>
      </c>
      <c r="N14" s="1043"/>
      <c r="O14" s="1043"/>
      <c r="P14" s="1043"/>
      <c r="Q14" s="1045"/>
      <c r="R14" s="16" t="s">
        <v>144</v>
      </c>
      <c r="S14" s="426"/>
      <c r="T14" s="426"/>
      <c r="U14" s="426"/>
      <c r="V14" s="426"/>
      <c r="W14" s="426"/>
      <c r="X14" s="426"/>
      <c r="Y14" s="426"/>
      <c r="Z14" s="437"/>
      <c r="AA14" s="437"/>
      <c r="AB14" s="437"/>
      <c r="AC14" s="437"/>
      <c r="AD14" s="437"/>
      <c r="AE14" s="437"/>
      <c r="AF14" s="437"/>
      <c r="AG14" s="437"/>
      <c r="AH14" s="437"/>
      <c r="AI14" s="437"/>
      <c r="AJ14" s="437"/>
      <c r="AK14" s="437"/>
      <c r="AL14" s="437"/>
      <c r="AM14" s="437"/>
      <c r="AN14" s="437"/>
      <c r="AO14" s="437"/>
      <c r="AP14" s="437"/>
      <c r="AQ14" s="437"/>
      <c r="AR14" s="437"/>
      <c r="AS14" s="437"/>
      <c r="AT14" s="437"/>
      <c r="AU14" s="437"/>
      <c r="AV14" s="437"/>
      <c r="AW14" s="437"/>
      <c r="AX14" s="437"/>
      <c r="AY14" s="437"/>
      <c r="AZ14" s="800"/>
      <c r="BA14" s="344" t="s">
        <v>132</v>
      </c>
      <c r="BB14" s="287" t="s">
        <v>97</v>
      </c>
      <c r="BC14" s="1042" t="s">
        <v>116</v>
      </c>
      <c r="BD14" s="1043"/>
      <c r="BE14" s="1043"/>
      <c r="BF14" s="1043"/>
      <c r="BG14" s="1044"/>
      <c r="BH14" s="1042" t="s">
        <v>39</v>
      </c>
      <c r="BI14" s="1043"/>
      <c r="BJ14" s="1043"/>
      <c r="BK14" s="1043"/>
      <c r="BL14" s="1044"/>
      <c r="BM14" s="1042" t="s">
        <v>38</v>
      </c>
      <c r="BN14" s="1043"/>
      <c r="BO14" s="1043"/>
      <c r="BP14" s="1043"/>
      <c r="BQ14" s="1045"/>
      <c r="BR14" s="15" t="s">
        <v>144</v>
      </c>
      <c r="BS14" s="426"/>
      <c r="BT14" s="426"/>
      <c r="BU14" s="426"/>
      <c r="BV14" s="426"/>
      <c r="BW14" s="426"/>
      <c r="BX14" s="426"/>
      <c r="BY14" s="426"/>
      <c r="BZ14" s="342"/>
      <c r="CA14" s="342"/>
      <c r="CB14" s="342"/>
      <c r="CC14" s="342"/>
      <c r="CD14" s="342"/>
      <c r="CE14" s="342"/>
      <c r="CF14" s="342"/>
      <c r="CG14" s="342"/>
      <c r="CH14" s="342"/>
      <c r="CI14" s="342"/>
      <c r="CJ14" s="342"/>
      <c r="CK14" s="342"/>
      <c r="CL14" s="342"/>
      <c r="CM14" s="342"/>
      <c r="CN14" s="342"/>
      <c r="CO14" s="342"/>
      <c r="CP14" s="342"/>
      <c r="CQ14" s="342"/>
      <c r="CR14" s="342"/>
      <c r="CS14" s="342"/>
      <c r="CT14" s="342"/>
      <c r="CU14" s="342"/>
      <c r="CV14" s="342"/>
      <c r="CW14" s="342"/>
      <c r="CX14" s="342"/>
      <c r="CY14" s="342"/>
      <c r="CZ14" s="342"/>
    </row>
    <row r="15" s="307" customFormat="true" ht="12.75" x14ac:dyDescent="0.2">
      <c r="A15" s="329" t="s">
        <v>88</v>
      </c>
      <c r="B15" s="374"/>
      <c r="C15" s="417" t="s">
        <v>0</v>
      </c>
      <c r="D15" s="590" t="s">
        <v>1</v>
      </c>
      <c r="E15" s="590" t="s">
        <v>2</v>
      </c>
      <c r="F15" s="590" t="s">
        <v>3</v>
      </c>
      <c r="G15" s="591" t="s">
        <v>4</v>
      </c>
      <c r="H15" s="380" t="s">
        <v>0</v>
      </c>
      <c r="I15" s="592" t="s">
        <v>1</v>
      </c>
      <c r="J15" s="592" t="s">
        <v>2</v>
      </c>
      <c r="K15" s="592" t="s">
        <v>3</v>
      </c>
      <c r="L15" s="593" t="s">
        <v>4</v>
      </c>
      <c r="M15" s="381" t="s">
        <v>0</v>
      </c>
      <c r="N15" s="592" t="s">
        <v>1</v>
      </c>
      <c r="O15" s="592" t="s">
        <v>2</v>
      </c>
      <c r="P15" s="592" t="s">
        <v>3</v>
      </c>
      <c r="Q15" s="588" t="s">
        <v>4</v>
      </c>
      <c r="R15" s="380" t="s">
        <v>240</v>
      </c>
      <c r="S15" s="592" t="s">
        <v>241</v>
      </c>
      <c r="T15" s="592" t="s">
        <v>242</v>
      </c>
      <c r="U15" s="592" t="s">
        <v>424</v>
      </c>
      <c r="V15" s="592" t="s">
        <v>244</v>
      </c>
      <c r="W15" s="592" t="s">
        <v>245</v>
      </c>
      <c r="X15" s="592" t="s">
        <v>246</v>
      </c>
      <c r="Y15" s="593" t="s">
        <v>247</v>
      </c>
      <c r="Z15" s="437"/>
      <c r="AA15" s="437"/>
      <c r="AB15" s="437"/>
      <c r="AC15" s="437"/>
      <c r="AD15" s="437"/>
      <c r="AE15" s="437"/>
      <c r="AF15" s="437"/>
      <c r="AG15" s="437"/>
      <c r="AH15" s="437"/>
      <c r="AI15" s="437"/>
      <c r="AJ15" s="437"/>
      <c r="AK15" s="437"/>
      <c r="AL15" s="437"/>
      <c r="AM15" s="437"/>
      <c r="AN15" s="437"/>
      <c r="AO15" s="437"/>
      <c r="AP15" s="437"/>
      <c r="AQ15" s="437"/>
      <c r="AR15" s="437"/>
      <c r="AS15" s="437"/>
      <c r="AT15" s="437"/>
      <c r="AU15" s="437"/>
      <c r="AV15" s="437"/>
      <c r="AW15" s="437"/>
      <c r="AX15" s="437"/>
      <c r="AY15" s="437"/>
      <c r="AZ15" s="800"/>
      <c r="BA15" s="329" t="s">
        <v>121</v>
      </c>
      <c r="BB15" s="328"/>
      <c r="BC15" s="455" t="s">
        <v>0</v>
      </c>
      <c r="BD15" s="326" t="s">
        <v>1</v>
      </c>
      <c r="BE15" s="326" t="s">
        <v>2</v>
      </c>
      <c r="BF15" s="326" t="s">
        <v>3</v>
      </c>
      <c r="BG15" s="456" t="s">
        <v>4</v>
      </c>
      <c r="BH15" s="455" t="s">
        <v>0</v>
      </c>
      <c r="BI15" s="326" t="s">
        <v>1</v>
      </c>
      <c r="BJ15" s="326" t="s">
        <v>2</v>
      </c>
      <c r="BK15" s="326" t="s">
        <v>3</v>
      </c>
      <c r="BL15" s="456" t="s">
        <v>4</v>
      </c>
      <c r="BM15" s="455" t="s">
        <v>0</v>
      </c>
      <c r="BN15" s="326" t="s">
        <v>1</v>
      </c>
      <c r="BO15" s="326" t="s">
        <v>2</v>
      </c>
      <c r="BP15" s="326" t="s">
        <v>3</v>
      </c>
      <c r="BQ15" s="456" t="s">
        <v>4</v>
      </c>
      <c r="BR15" s="455" t="s">
        <v>240</v>
      </c>
      <c r="BS15" s="326" t="s">
        <v>241</v>
      </c>
      <c r="BT15" s="326" t="s">
        <v>242</v>
      </c>
      <c r="BU15" s="326" t="s">
        <v>424</v>
      </c>
      <c r="BV15" s="326" t="s">
        <v>244</v>
      </c>
      <c r="BW15" s="326" t="s">
        <v>245</v>
      </c>
      <c r="BX15" s="326" t="s">
        <v>246</v>
      </c>
      <c r="BY15" s="327" t="s">
        <v>247</v>
      </c>
      <c r="BZ15" s="803"/>
      <c r="CA15" s="803"/>
      <c r="CB15" s="803"/>
      <c r="CC15" s="803"/>
      <c r="CD15" s="803"/>
      <c r="CE15" s="803"/>
      <c r="CF15" s="803"/>
      <c r="CG15" s="803"/>
      <c r="CH15" s="803"/>
      <c r="CI15" s="803"/>
      <c r="CJ15" s="803"/>
      <c r="CK15" s="803"/>
      <c r="CL15" s="803"/>
      <c r="CM15" s="803"/>
      <c r="CN15" s="803"/>
      <c r="CO15" s="803"/>
      <c r="CP15" s="803"/>
      <c r="CQ15" s="803"/>
      <c r="CR15" s="803"/>
      <c r="CS15" s="803"/>
      <c r="CT15" s="803"/>
      <c r="CU15" s="803"/>
      <c r="CV15" s="803"/>
      <c r="CW15" s="803"/>
      <c r="CX15" s="803"/>
      <c r="CY15" s="803"/>
      <c r="CZ15" s="803"/>
    </row>
    <row r="16" s="307" customFormat="true" ht="15" customHeight="true" x14ac:dyDescent="0.2">
      <c r="A16" s="1053" t="s">
        <v>13</v>
      </c>
      <c r="B16" s="377" t="s">
        <v>14</v>
      </c>
      <c r="C16" s="118">
        <v>80.236357025499103</v>
      </c>
      <c r="D16" s="117">
        <v>85.231404539163663</v>
      </c>
      <c r="E16" s="117">
        <v>90.583130763813713</v>
      </c>
      <c r="F16" s="117">
        <v>92.980788166196561</v>
      </c>
      <c r="G16" s="116">
        <v>98.683267361203775</v>
      </c>
      <c r="H16" s="115">
        <v>86.413711884077486</v>
      </c>
      <c r="I16" s="117">
        <v>92.086766227858291</v>
      </c>
      <c r="J16" s="117">
        <v>95.132588449524306</v>
      </c>
      <c r="K16" s="117">
        <v>97.922744600974013</v>
      </c>
      <c r="L16" s="114">
        <v>99.737563870084855</v>
      </c>
      <c r="M16" s="118">
        <v>77.691818679934741</v>
      </c>
      <c r="N16" s="117">
        <v>84.130423551007425</v>
      </c>
      <c r="O16" s="117">
        <v>86.53861188877363</v>
      </c>
      <c r="P16" s="117">
        <v>85.974621150199468</v>
      </c>
      <c r="Q16" s="116">
        <v>89.122777619321781</v>
      </c>
      <c r="R16" s="115">
        <v>99.057288810480969</v>
      </c>
      <c r="S16" s="117">
        <v>92.677591275049849</v>
      </c>
      <c r="T16" s="117">
        <v>86.31109117113806</v>
      </c>
      <c r="U16" s="117">
        <v>79.262959464402797</v>
      </c>
      <c r="V16" s="117">
        <v>98.270753761042698</v>
      </c>
      <c r="W16" s="117">
        <v>87.295629310690316</v>
      </c>
      <c r="X16" s="117">
        <v>82.563062244258688</v>
      </c>
      <c r="Y16" s="114">
        <v>95.961966835453822</v>
      </c>
      <c r="Z16" s="437"/>
      <c r="AA16" s="437"/>
      <c r="AB16" s="437"/>
      <c r="AC16" s="437"/>
      <c r="AD16" s="437"/>
      <c r="AE16" s="437"/>
      <c r="AF16" s="437"/>
      <c r="AG16" s="437"/>
      <c r="AH16" s="437"/>
      <c r="AI16" s="437"/>
      <c r="AJ16" s="437"/>
      <c r="AK16" s="437"/>
      <c r="AL16" s="437"/>
      <c r="AM16" s="437"/>
      <c r="AN16" s="437"/>
      <c r="AO16" s="437"/>
      <c r="AP16" s="437"/>
      <c r="AQ16" s="437"/>
      <c r="AR16" s="437"/>
      <c r="AS16" s="437"/>
      <c r="AT16" s="437"/>
      <c r="AU16" s="437"/>
      <c r="AV16" s="437"/>
      <c r="AW16" s="437"/>
      <c r="AX16" s="437"/>
      <c r="AY16" s="437"/>
      <c r="AZ16" s="800"/>
      <c r="BA16" s="1041" t="s">
        <v>13</v>
      </c>
      <c r="BB16" s="585" t="s">
        <v>14</v>
      </c>
      <c r="BC16" s="42" t="s">
        <v>36</v>
      </c>
      <c r="BD16" s="38" t="s">
        <v>36</v>
      </c>
      <c r="BE16" s="38" t="s">
        <v>36</v>
      </c>
      <c r="BF16" s="38" t="s">
        <v>36</v>
      </c>
      <c r="BG16" s="33" t="s">
        <v>36</v>
      </c>
      <c r="BH16" s="42" t="s">
        <v>36</v>
      </c>
      <c r="BI16" s="38" t="s">
        <v>36</v>
      </c>
      <c r="BJ16" s="38" t="s">
        <v>36</v>
      </c>
      <c r="BK16" s="38" t="s">
        <v>36</v>
      </c>
      <c r="BL16" s="33" t="s">
        <v>36</v>
      </c>
      <c r="BM16" s="42" t="s">
        <v>36</v>
      </c>
      <c r="BN16" s="38" t="s">
        <v>36</v>
      </c>
      <c r="BO16" s="38" t="s">
        <v>36</v>
      </c>
      <c r="BP16" s="38" t="s">
        <v>36</v>
      </c>
      <c r="BQ16" s="33" t="s">
        <v>36</v>
      </c>
      <c r="BR16" s="42" t="s">
        <v>36</v>
      </c>
      <c r="BS16" s="38" t="s">
        <v>36</v>
      </c>
      <c r="BT16" s="38" t="s">
        <v>36</v>
      </c>
      <c r="BU16" s="38" t="s">
        <v>36</v>
      </c>
      <c r="BV16" s="38" t="s">
        <v>36</v>
      </c>
      <c r="BW16" s="38" t="s">
        <v>36</v>
      </c>
      <c r="BX16" s="38" t="s">
        <v>36</v>
      </c>
      <c r="BY16" s="28" t="s">
        <v>36</v>
      </c>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307" customFormat="true" ht="15" customHeight="true" x14ac:dyDescent="0.2">
      <c r="A17" s="1051"/>
      <c r="B17" s="378" t="s">
        <v>52</v>
      </c>
      <c r="C17" s="113">
        <v>19.76364297450078</v>
      </c>
      <c r="D17" s="112">
        <v>14.768595460836453</v>
      </c>
      <c r="E17" s="112">
        <v>9.4168692361862032</v>
      </c>
      <c r="F17" s="112">
        <v>7.0192118338034568</v>
      </c>
      <c r="G17" s="111">
        <v>1.3167326387962346</v>
      </c>
      <c r="H17" s="110">
        <v>13.58628811592258</v>
      </c>
      <c r="I17" s="112">
        <v>7.9132337721417185</v>
      </c>
      <c r="J17" s="112">
        <v>4.8674115504757474</v>
      </c>
      <c r="K17" s="112">
        <v>2.0772553990259697</v>
      </c>
      <c r="L17" s="109">
        <v>0.26243612991514254</v>
      </c>
      <c r="M17" s="113">
        <v>22.308181320065227</v>
      </c>
      <c r="N17" s="112">
        <v>15.869576448992619</v>
      </c>
      <c r="O17" s="112">
        <v>13.461388111226155</v>
      </c>
      <c r="P17" s="112">
        <v>14.025378849800507</v>
      </c>
      <c r="Q17" s="111">
        <v>10.877222380678244</v>
      </c>
      <c r="R17" s="110">
        <v>0.94271118951903299</v>
      </c>
      <c r="S17" s="112">
        <v>7.3224087249501704</v>
      </c>
      <c r="T17" s="112">
        <v>13.688908828861972</v>
      </c>
      <c r="U17" s="112">
        <v>20.737040535597174</v>
      </c>
      <c r="V17" s="112">
        <v>1.7292462389573025</v>
      </c>
      <c r="W17" s="112">
        <v>12.704370689309702</v>
      </c>
      <c r="X17" s="112">
        <v>17.43693775574128</v>
      </c>
      <c r="Y17" s="109">
        <v>4.0380331645461611</v>
      </c>
      <c r="Z17" s="437"/>
      <c r="AA17" s="437"/>
      <c r="AB17" s="437"/>
      <c r="AC17" s="437"/>
      <c r="AD17" s="437"/>
      <c r="AE17" s="437"/>
      <c r="AF17" s="437"/>
      <c r="AG17" s="437"/>
      <c r="AH17" s="437"/>
      <c r="AI17" s="437"/>
      <c r="AJ17" s="437"/>
      <c r="AK17" s="437"/>
      <c r="AL17" s="437"/>
      <c r="AM17" s="437"/>
      <c r="AN17" s="437"/>
      <c r="AO17" s="437"/>
      <c r="AP17" s="437"/>
      <c r="AQ17" s="437"/>
      <c r="AR17" s="437"/>
      <c r="AS17" s="437"/>
      <c r="AT17" s="437"/>
      <c r="AU17" s="437"/>
      <c r="AV17" s="437"/>
      <c r="AW17" s="437"/>
      <c r="AX17" s="437"/>
      <c r="AY17" s="437"/>
      <c r="AZ17" s="800"/>
      <c r="BA17" s="1039"/>
      <c r="BB17" s="583" t="s">
        <v>52</v>
      </c>
      <c r="BC17" s="41" t="s">
        <v>36</v>
      </c>
      <c r="BD17" s="37" t="s">
        <v>36</v>
      </c>
      <c r="BE17" s="37" t="s">
        <v>36</v>
      </c>
      <c r="BF17" s="37" t="s">
        <v>36</v>
      </c>
      <c r="BG17" s="32" t="s">
        <v>36</v>
      </c>
      <c r="BH17" s="41" t="s">
        <v>36</v>
      </c>
      <c r="BI17" s="37" t="s">
        <v>36</v>
      </c>
      <c r="BJ17" s="37" t="s">
        <v>36</v>
      </c>
      <c r="BK17" s="37" t="s">
        <v>36</v>
      </c>
      <c r="BL17" s="32" t="s">
        <v>36</v>
      </c>
      <c r="BM17" s="41" t="s">
        <v>36</v>
      </c>
      <c r="BN17" s="37" t="s">
        <v>36</v>
      </c>
      <c r="BO17" s="37" t="s">
        <v>36</v>
      </c>
      <c r="BP17" s="37" t="s">
        <v>36</v>
      </c>
      <c r="BQ17" s="32" t="s">
        <v>36</v>
      </c>
      <c r="BR17" s="41" t="s">
        <v>36</v>
      </c>
      <c r="BS17" s="37" t="s">
        <v>36</v>
      </c>
      <c r="BT17" s="37" t="s">
        <v>36</v>
      </c>
      <c r="BU17" s="37" t="s">
        <v>36</v>
      </c>
      <c r="BV17" s="37" t="s">
        <v>36</v>
      </c>
      <c r="BW17" s="37" t="s">
        <v>36</v>
      </c>
      <c r="BX17" s="37" t="s">
        <v>36</v>
      </c>
      <c r="BY17" s="27" t="s">
        <v>36</v>
      </c>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307" customFormat="true" ht="15" customHeight="true" x14ac:dyDescent="0.2">
      <c r="A18" s="1051" t="s">
        <v>61</v>
      </c>
      <c r="B18" s="378" t="s">
        <v>15</v>
      </c>
      <c r="C18" s="113">
        <f>C16*C23/100</f>
        <v>72.145100536233087</v>
      </c>
      <c r="D18" s="112">
        <f>D16*D23/100</f>
        <v>78.642744775866845</v>
      </c>
      <c r="E18" s="112">
        <f t="shared" ref="E18:Y18" si="0">E16*E23/100</f>
        <v>84.352188046248344</v>
      </c>
      <c r="F18" s="112">
        <f t="shared" si="0"/>
        <v>89.768782636035297</v>
      </c>
      <c r="G18" s="111">
        <f t="shared" si="0"/>
        <v>97.496448386233482</v>
      </c>
      <c r="H18" s="110">
        <f t="shared" si="0"/>
        <v>84.372278473320861</v>
      </c>
      <c r="I18" s="112">
        <f t="shared" si="0"/>
        <v>87.412557252553086</v>
      </c>
      <c r="J18" s="112">
        <f t="shared" si="0"/>
        <v>94.103630555272233</v>
      </c>
      <c r="K18" s="112">
        <f t="shared" si="0"/>
        <v>95.478666973066908</v>
      </c>
      <c r="L18" s="109">
        <f t="shared" si="0"/>
        <v>99.608870460210753</v>
      </c>
      <c r="M18" s="113">
        <f t="shared" si="0"/>
        <v>70.112285549991753</v>
      </c>
      <c r="N18" s="112">
        <f t="shared" si="0"/>
        <v>75.289460198406331</v>
      </c>
      <c r="O18" s="112">
        <f t="shared" si="0"/>
        <v>76.289292223276476</v>
      </c>
      <c r="P18" s="112">
        <f t="shared" si="0"/>
        <v>78.680586679225854</v>
      </c>
      <c r="Q18" s="111">
        <f t="shared" si="0"/>
        <v>82.344163400228226</v>
      </c>
      <c r="R18" s="110">
        <f t="shared" si="0"/>
        <v>98.922809198068919</v>
      </c>
      <c r="S18" s="112">
        <f t="shared" si="0"/>
        <v>84.121463498055661</v>
      </c>
      <c r="T18" s="112">
        <f t="shared" si="0"/>
        <v>83.307423484892155</v>
      </c>
      <c r="U18" s="112">
        <f t="shared" si="0"/>
        <v>75.411839746402421</v>
      </c>
      <c r="V18" s="112">
        <f t="shared" si="0"/>
        <v>96.732510115117861</v>
      </c>
      <c r="W18" s="112">
        <f t="shared" si="0"/>
        <v>78.564684516806395</v>
      </c>
      <c r="X18" s="112">
        <f t="shared" si="0"/>
        <v>66.553948779670179</v>
      </c>
      <c r="Y18" s="109">
        <f t="shared" si="0"/>
        <v>90.557801115574634</v>
      </c>
      <c r="Z18" s="437"/>
      <c r="AA18" s="437"/>
      <c r="AB18" s="437"/>
      <c r="AC18" s="437"/>
      <c r="AD18" s="437"/>
      <c r="AE18" s="437"/>
      <c r="AF18" s="437"/>
      <c r="AG18" s="437"/>
      <c r="AH18" s="437"/>
      <c r="AI18" s="437"/>
      <c r="AJ18" s="437"/>
      <c r="AK18" s="437"/>
      <c r="AL18" s="437"/>
      <c r="AM18" s="437"/>
      <c r="AN18" s="437"/>
      <c r="AO18" s="437"/>
      <c r="AP18" s="437"/>
      <c r="AQ18" s="437"/>
      <c r="AR18" s="437"/>
      <c r="AS18" s="437"/>
      <c r="AT18" s="437"/>
      <c r="AU18" s="437"/>
      <c r="AV18" s="437"/>
      <c r="AW18" s="437"/>
      <c r="AX18" s="437"/>
      <c r="AY18" s="437"/>
      <c r="AZ18" s="800"/>
      <c r="BA18" s="1039" t="s">
        <v>61</v>
      </c>
      <c r="BB18" s="583" t="s">
        <v>15</v>
      </c>
      <c r="BC18" s="41" t="s">
        <v>36</v>
      </c>
      <c r="BD18" s="37" t="s">
        <v>36</v>
      </c>
      <c r="BE18" s="37" t="s">
        <v>36</v>
      </c>
      <c r="BF18" s="37" t="s">
        <v>36</v>
      </c>
      <c r="BG18" s="32" t="s">
        <v>36</v>
      </c>
      <c r="BH18" s="41" t="s">
        <v>36</v>
      </c>
      <c r="BI18" s="37" t="s">
        <v>36</v>
      </c>
      <c r="BJ18" s="37" t="s">
        <v>36</v>
      </c>
      <c r="BK18" s="37" t="s">
        <v>36</v>
      </c>
      <c r="BL18" s="32" t="s">
        <v>36</v>
      </c>
      <c r="BM18" s="41" t="s">
        <v>36</v>
      </c>
      <c r="BN18" s="37" t="s">
        <v>36</v>
      </c>
      <c r="BO18" s="37" t="s">
        <v>36</v>
      </c>
      <c r="BP18" s="37" t="s">
        <v>36</v>
      </c>
      <c r="BQ18" s="32" t="s">
        <v>36</v>
      </c>
      <c r="BR18" s="41" t="s">
        <v>36</v>
      </c>
      <c r="BS18" s="37" t="s">
        <v>36</v>
      </c>
      <c r="BT18" s="37" t="s">
        <v>36</v>
      </c>
      <c r="BU18" s="37" t="s">
        <v>36</v>
      </c>
      <c r="BV18" s="37" t="s">
        <v>36</v>
      </c>
      <c r="BW18" s="37" t="s">
        <v>36</v>
      </c>
      <c r="BX18" s="37" t="s">
        <v>36</v>
      </c>
      <c r="BY18" s="27" t="s">
        <v>36</v>
      </c>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307" customFormat="true" ht="15" customHeight="true" x14ac:dyDescent="0.2">
      <c r="A19" s="1051"/>
      <c r="B19" s="378" t="s">
        <v>16</v>
      </c>
      <c r="C19" s="113">
        <f>C16*C22/100</f>
        <v>8.0912564892660992</v>
      </c>
      <c r="D19" s="112">
        <f>D16*D22/100</f>
        <v>6.5886597632968291</v>
      </c>
      <c r="E19" s="112">
        <f t="shared" ref="E19:Y19" si="1">E16*E22/100</f>
        <v>6.2309427175653438</v>
      </c>
      <c r="F19" s="112">
        <f t="shared" si="1"/>
        <v>3.2120055301610866</v>
      </c>
      <c r="G19" s="111">
        <f t="shared" si="1"/>
        <v>1.1868189749703077</v>
      </c>
      <c r="H19" s="110">
        <f t="shared" si="1"/>
        <v>2.0414334107566323</v>
      </c>
      <c r="I19" s="112">
        <f t="shared" si="1"/>
        <v>4.6742089753051559</v>
      </c>
      <c r="J19" s="112">
        <f t="shared" si="1"/>
        <v>1.0289578942520792</v>
      </c>
      <c r="K19" s="112">
        <f t="shared" si="1"/>
        <v>2.4440776279071317</v>
      </c>
      <c r="L19" s="109">
        <f t="shared" si="1"/>
        <v>0.12869340987412167</v>
      </c>
      <c r="M19" s="113">
        <f t="shared" si="1"/>
        <v>7.5795331299429316</v>
      </c>
      <c r="N19" s="112">
        <f t="shared" si="1"/>
        <v>8.8409633526010687</v>
      </c>
      <c r="O19" s="112">
        <f t="shared" si="1"/>
        <v>10.249319665496971</v>
      </c>
      <c r="P19" s="112">
        <f t="shared" si="1"/>
        <v>7.2940344709735561</v>
      </c>
      <c r="Q19" s="111">
        <f t="shared" si="1"/>
        <v>6.7786142190934946</v>
      </c>
      <c r="R19" s="110">
        <f t="shared" si="1"/>
        <v>0.13447961241204479</v>
      </c>
      <c r="S19" s="112">
        <f t="shared" si="1"/>
        <v>8.5561277769942325</v>
      </c>
      <c r="T19" s="112">
        <f t="shared" si="1"/>
        <v>3.0036676862459109</v>
      </c>
      <c r="U19" s="112">
        <f t="shared" si="1"/>
        <v>3.8511197180003829</v>
      </c>
      <c r="V19" s="112">
        <f t="shared" si="1"/>
        <v>1.5382436459248447</v>
      </c>
      <c r="W19" s="112">
        <f t="shared" si="1"/>
        <v>8.7309447938839195</v>
      </c>
      <c r="X19" s="112">
        <f t="shared" si="1"/>
        <v>16.009113464588562</v>
      </c>
      <c r="Y19" s="109">
        <f t="shared" si="1"/>
        <v>5.4041657198792015</v>
      </c>
      <c r="Z19" s="437"/>
      <c r="AA19" s="437"/>
      <c r="AB19" s="437"/>
      <c r="AC19" s="437"/>
      <c r="AD19" s="437"/>
      <c r="AE19" s="437"/>
      <c r="AF19" s="437"/>
      <c r="AG19" s="437"/>
      <c r="AH19" s="437"/>
      <c r="AI19" s="437"/>
      <c r="AJ19" s="437"/>
      <c r="AK19" s="437"/>
      <c r="AL19" s="437"/>
      <c r="AM19" s="437"/>
      <c r="AN19" s="437"/>
      <c r="AO19" s="437"/>
      <c r="AP19" s="437"/>
      <c r="AQ19" s="437"/>
      <c r="AR19" s="437"/>
      <c r="AS19" s="437"/>
      <c r="AT19" s="437"/>
      <c r="AU19" s="437"/>
      <c r="AV19" s="437"/>
      <c r="AW19" s="437"/>
      <c r="AX19" s="437"/>
      <c r="AY19" s="437"/>
      <c r="AZ19" s="800"/>
      <c r="BA19" s="1039"/>
      <c r="BB19" s="583" t="s">
        <v>16</v>
      </c>
      <c r="BC19" s="41" t="s">
        <v>36</v>
      </c>
      <c r="BD19" s="37" t="s">
        <v>36</v>
      </c>
      <c r="BE19" s="37" t="s">
        <v>36</v>
      </c>
      <c r="BF19" s="37" t="s">
        <v>36</v>
      </c>
      <c r="BG19" s="32" t="s">
        <v>36</v>
      </c>
      <c r="BH19" s="41" t="s">
        <v>36</v>
      </c>
      <c r="BI19" s="37" t="s">
        <v>36</v>
      </c>
      <c r="BJ19" s="37" t="s">
        <v>36</v>
      </c>
      <c r="BK19" s="37" t="s">
        <v>36</v>
      </c>
      <c r="BL19" s="32" t="s">
        <v>36</v>
      </c>
      <c r="BM19" s="41" t="s">
        <v>36</v>
      </c>
      <c r="BN19" s="37" t="s">
        <v>36</v>
      </c>
      <c r="BO19" s="37" t="s">
        <v>36</v>
      </c>
      <c r="BP19" s="37" t="s">
        <v>36</v>
      </c>
      <c r="BQ19" s="32" t="s">
        <v>36</v>
      </c>
      <c r="BR19" s="41" t="s">
        <v>36</v>
      </c>
      <c r="BS19" s="37" t="s">
        <v>36</v>
      </c>
      <c r="BT19" s="37" t="s">
        <v>36</v>
      </c>
      <c r="BU19" s="37" t="s">
        <v>36</v>
      </c>
      <c r="BV19" s="37" t="s">
        <v>36</v>
      </c>
      <c r="BW19" s="37" t="s">
        <v>36</v>
      </c>
      <c r="BX19" s="37" t="s">
        <v>36</v>
      </c>
      <c r="BY19" s="27" t="s">
        <v>36</v>
      </c>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307" customFormat="true" ht="15" customHeight="true" x14ac:dyDescent="0.2">
      <c r="A20" s="1051"/>
      <c r="B20" s="378" t="s">
        <v>22</v>
      </c>
      <c r="C20" s="113">
        <f>100-C18-C19-C21</f>
        <v>19.474334311225306</v>
      </c>
      <c r="D20" s="112">
        <f>100-D18-D19-D21</f>
        <v>14.768595460836327</v>
      </c>
      <c r="E20" s="112">
        <f t="shared" ref="E20:Y20" si="2">100-E18-E19-E21</f>
        <v>9.4168692361863116</v>
      </c>
      <c r="F20" s="112">
        <f t="shared" si="2"/>
        <v>7.0192118338036167</v>
      </c>
      <c r="G20" s="111">
        <f t="shared" si="2"/>
        <v>1.3167326387962106</v>
      </c>
      <c r="H20" s="110">
        <f t="shared" si="2"/>
        <v>13.586288115922507</v>
      </c>
      <c r="I20" s="112">
        <f t="shared" si="2"/>
        <v>7.9132337721417585</v>
      </c>
      <c r="J20" s="112">
        <f t="shared" si="2"/>
        <v>4.8674115504756887</v>
      </c>
      <c r="K20" s="112">
        <f t="shared" si="2"/>
        <v>2.0772553990259608</v>
      </c>
      <c r="L20" s="109">
        <f t="shared" si="2"/>
        <v>0.26243612991512566</v>
      </c>
      <c r="M20" s="113">
        <f t="shared" si="2"/>
        <v>21.900293578409116</v>
      </c>
      <c r="N20" s="112">
        <f t="shared" si="2"/>
        <v>15.690027475728273</v>
      </c>
      <c r="O20" s="112">
        <f t="shared" si="2"/>
        <v>13.461388111226553</v>
      </c>
      <c r="P20" s="112">
        <f t="shared" si="2"/>
        <v>14.025378849800589</v>
      </c>
      <c r="Q20" s="111">
        <f t="shared" si="2"/>
        <v>10.87722238067828</v>
      </c>
      <c r="R20" s="110">
        <f t="shared" si="2"/>
        <v>0.94271118951903665</v>
      </c>
      <c r="S20" s="112">
        <f t="shared" si="2"/>
        <v>7.3224087249501064</v>
      </c>
      <c r="T20" s="112">
        <f t="shared" si="2"/>
        <v>13.688908828861933</v>
      </c>
      <c r="U20" s="112">
        <f t="shared" si="2"/>
        <v>20.164501573961605</v>
      </c>
      <c r="V20" s="112">
        <f t="shared" si="2"/>
        <v>1.7292462389572938</v>
      </c>
      <c r="W20" s="112">
        <f t="shared" si="2"/>
        <v>12.704370689309686</v>
      </c>
      <c r="X20" s="112">
        <f t="shared" si="2"/>
        <v>17.23735288182657</v>
      </c>
      <c r="Y20" s="109">
        <f t="shared" si="2"/>
        <v>4.0380331645461647</v>
      </c>
      <c r="Z20" s="437"/>
      <c r="AA20" s="437"/>
      <c r="AB20" s="437"/>
      <c r="AC20" s="437"/>
      <c r="AD20" s="437"/>
      <c r="AE20" s="437"/>
      <c r="AF20" s="437"/>
      <c r="AG20" s="437"/>
      <c r="AH20" s="437"/>
      <c r="AI20" s="437"/>
      <c r="AJ20" s="437"/>
      <c r="AK20" s="437"/>
      <c r="AL20" s="437"/>
      <c r="AM20" s="437"/>
      <c r="AN20" s="437"/>
      <c r="AO20" s="437"/>
      <c r="AP20" s="437"/>
      <c r="AQ20" s="437"/>
      <c r="AR20" s="437"/>
      <c r="AS20" s="437"/>
      <c r="AT20" s="437"/>
      <c r="AU20" s="437"/>
      <c r="AV20" s="437"/>
      <c r="AW20" s="437"/>
      <c r="AX20" s="437"/>
      <c r="AY20" s="437"/>
      <c r="AZ20" s="800"/>
      <c r="BA20" s="1039"/>
      <c r="BB20" s="583" t="s">
        <v>22</v>
      </c>
      <c r="BC20" s="41" t="s">
        <v>36</v>
      </c>
      <c r="BD20" s="37" t="s">
        <v>36</v>
      </c>
      <c r="BE20" s="37" t="s">
        <v>36</v>
      </c>
      <c r="BF20" s="37" t="s">
        <v>36</v>
      </c>
      <c r="BG20" s="32" t="s">
        <v>36</v>
      </c>
      <c r="BH20" s="41" t="s">
        <v>36</v>
      </c>
      <c r="BI20" s="37" t="s">
        <v>36</v>
      </c>
      <c r="BJ20" s="37" t="s">
        <v>36</v>
      </c>
      <c r="BK20" s="37" t="s">
        <v>36</v>
      </c>
      <c r="BL20" s="32" t="s">
        <v>36</v>
      </c>
      <c r="BM20" s="41" t="s">
        <v>36</v>
      </c>
      <c r="BN20" s="37" t="s">
        <v>36</v>
      </c>
      <c r="BO20" s="37" t="s">
        <v>36</v>
      </c>
      <c r="BP20" s="37" t="s">
        <v>36</v>
      </c>
      <c r="BQ20" s="32" t="s">
        <v>36</v>
      </c>
      <c r="BR20" s="41" t="s">
        <v>36</v>
      </c>
      <c r="BS20" s="37" t="s">
        <v>36</v>
      </c>
      <c r="BT20" s="37" t="s">
        <v>36</v>
      </c>
      <c r="BU20" s="37" t="s">
        <v>36</v>
      </c>
      <c r="BV20" s="37" t="s">
        <v>36</v>
      </c>
      <c r="BW20" s="37" t="s">
        <v>36</v>
      </c>
      <c r="BX20" s="37" t="s">
        <v>36</v>
      </c>
      <c r="BY20" s="27" t="s">
        <v>36</v>
      </c>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307" customFormat="true" ht="15" customHeight="true" x14ac:dyDescent="0.2">
      <c r="A21" s="1051"/>
      <c r="B21" s="378" t="s">
        <v>17</v>
      </c>
      <c r="C21" s="113">
        <v>0.28930866327550736</v>
      </c>
      <c r="D21" s="112">
        <v>0</v>
      </c>
      <c r="E21" s="112">
        <v>0</v>
      </c>
      <c r="F21" s="112">
        <v>0</v>
      </c>
      <c r="G21" s="111">
        <v>0</v>
      </c>
      <c r="H21" s="110">
        <v>0</v>
      </c>
      <c r="I21" s="112">
        <v>0</v>
      </c>
      <c r="J21" s="112">
        <v>0</v>
      </c>
      <c r="K21" s="112">
        <v>0</v>
      </c>
      <c r="L21" s="109">
        <v>0</v>
      </c>
      <c r="M21" s="113">
        <v>0.40788774165619912</v>
      </c>
      <c r="N21" s="112">
        <v>0.17954897326432595</v>
      </c>
      <c r="O21" s="112">
        <v>0</v>
      </c>
      <c r="P21" s="112">
        <v>0</v>
      </c>
      <c r="Q21" s="111">
        <v>0</v>
      </c>
      <c r="R21" s="110">
        <v>0</v>
      </c>
      <c r="S21" s="112">
        <v>0</v>
      </c>
      <c r="T21" s="112">
        <v>0</v>
      </c>
      <c r="U21" s="112">
        <v>0.57253896163559104</v>
      </c>
      <c r="V21" s="112">
        <v>0</v>
      </c>
      <c r="W21" s="112">
        <v>0</v>
      </c>
      <c r="X21" s="112">
        <v>0.19958487391468679</v>
      </c>
      <c r="Y21" s="109">
        <v>0</v>
      </c>
      <c r="Z21" s="437"/>
      <c r="AA21" s="437"/>
      <c r="AB21" s="437"/>
      <c r="AC21" s="437"/>
      <c r="AD21" s="437"/>
      <c r="AE21" s="437"/>
      <c r="AF21" s="437"/>
      <c r="AG21" s="437"/>
      <c r="AH21" s="437"/>
      <c r="AI21" s="437"/>
      <c r="AJ21" s="437"/>
      <c r="AK21" s="437"/>
      <c r="AL21" s="437"/>
      <c r="AM21" s="437"/>
      <c r="AN21" s="437"/>
      <c r="AO21" s="437"/>
      <c r="AP21" s="437"/>
      <c r="AQ21" s="437"/>
      <c r="AR21" s="437"/>
      <c r="AS21" s="437"/>
      <c r="AT21" s="437"/>
      <c r="AU21" s="437"/>
      <c r="AV21" s="437"/>
      <c r="AW21" s="437"/>
      <c r="AX21" s="437"/>
      <c r="AY21" s="437"/>
      <c r="AZ21" s="800"/>
      <c r="BA21" s="1039"/>
      <c r="BB21" s="583" t="s">
        <v>17</v>
      </c>
      <c r="BC21" s="41" t="s">
        <v>36</v>
      </c>
      <c r="BD21" s="37" t="s">
        <v>36</v>
      </c>
      <c r="BE21" s="37" t="s">
        <v>36</v>
      </c>
      <c r="BF21" s="37" t="s">
        <v>36</v>
      </c>
      <c r="BG21" s="32" t="s">
        <v>36</v>
      </c>
      <c r="BH21" s="41" t="s">
        <v>36</v>
      </c>
      <c r="BI21" s="37" t="s">
        <v>36</v>
      </c>
      <c r="BJ21" s="37" t="s">
        <v>36</v>
      </c>
      <c r="BK21" s="37" t="s">
        <v>36</v>
      </c>
      <c r="BL21" s="32" t="s">
        <v>36</v>
      </c>
      <c r="BM21" s="41" t="s">
        <v>36</v>
      </c>
      <c r="BN21" s="37" t="s">
        <v>36</v>
      </c>
      <c r="BO21" s="37" t="s">
        <v>36</v>
      </c>
      <c r="BP21" s="37" t="s">
        <v>36</v>
      </c>
      <c r="BQ21" s="32" t="s">
        <v>36</v>
      </c>
      <c r="BR21" s="41" t="s">
        <v>36</v>
      </c>
      <c r="BS21" s="37" t="s">
        <v>36</v>
      </c>
      <c r="BT21" s="37" t="s">
        <v>36</v>
      </c>
      <c r="BU21" s="37" t="s">
        <v>36</v>
      </c>
      <c r="BV21" s="37" t="s">
        <v>36</v>
      </c>
      <c r="BW21" s="37" t="s">
        <v>36</v>
      </c>
      <c r="BX21" s="37" t="s">
        <v>36</v>
      </c>
      <c r="BY21" s="27" t="s">
        <v>36</v>
      </c>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307" customFormat="true" ht="15" customHeight="true" x14ac:dyDescent="0.2">
      <c r="A22" s="1051" t="s">
        <v>55</v>
      </c>
      <c r="B22" s="378" t="s">
        <v>50</v>
      </c>
      <c r="C22" s="113">
        <v>10.08427699016133</v>
      </c>
      <c r="D22" s="112">
        <v>7.7303193569564526</v>
      </c>
      <c r="E22" s="112">
        <v>6.8787009954556462</v>
      </c>
      <c r="F22" s="112">
        <v>3.4544830104256103</v>
      </c>
      <c r="G22" s="111">
        <v>1.2026547222299333</v>
      </c>
      <c r="H22" s="110">
        <v>2.3623952336351204</v>
      </c>
      <c r="I22" s="112">
        <v>5.0758748154315185</v>
      </c>
      <c r="J22" s="112">
        <v>1.081604012906709</v>
      </c>
      <c r="K22" s="112">
        <v>2.495924351249057</v>
      </c>
      <c r="L22" s="109">
        <v>0.12903203655721313</v>
      </c>
      <c r="M22" s="113">
        <v>9.7558961274521909</v>
      </c>
      <c r="N22" s="112">
        <v>10.508640013253805</v>
      </c>
      <c r="O22" s="112">
        <v>11.843637703214167</v>
      </c>
      <c r="P22" s="112">
        <v>8.4839390664260392</v>
      </c>
      <c r="Q22" s="111">
        <v>7.6059279122197081</v>
      </c>
      <c r="R22" s="110">
        <v>0.13575943176613156</v>
      </c>
      <c r="S22" s="112">
        <v>9.2321430232268735</v>
      </c>
      <c r="T22" s="112">
        <v>3.4800483292352586</v>
      </c>
      <c r="U22" s="112">
        <v>4.8586625379915711</v>
      </c>
      <c r="V22" s="112">
        <v>1.5653117403223256</v>
      </c>
      <c r="W22" s="112">
        <v>10.001582969073938</v>
      </c>
      <c r="X22" s="112">
        <v>19.39016435367477</v>
      </c>
      <c r="Y22" s="109">
        <v>5.6315704003292639</v>
      </c>
      <c r="Z22" s="437"/>
      <c r="AA22" s="437"/>
      <c r="AB22" s="437"/>
      <c r="AC22" s="437"/>
      <c r="AD22" s="437"/>
      <c r="AE22" s="437"/>
      <c r="AF22" s="437"/>
      <c r="AG22" s="437"/>
      <c r="AH22" s="437"/>
      <c r="AI22" s="437"/>
      <c r="AJ22" s="437"/>
      <c r="AK22" s="437"/>
      <c r="AL22" s="437"/>
      <c r="AM22" s="437"/>
      <c r="AN22" s="437"/>
      <c r="AO22" s="437"/>
      <c r="AP22" s="437"/>
      <c r="AQ22" s="437"/>
      <c r="AR22" s="437"/>
      <c r="AS22" s="437"/>
      <c r="AT22" s="437"/>
      <c r="AU22" s="437"/>
      <c r="AV22" s="437"/>
      <c r="AW22" s="437"/>
      <c r="AX22" s="437"/>
      <c r="AY22" s="437"/>
      <c r="AZ22" s="800"/>
      <c r="BA22" s="1039" t="s">
        <v>55</v>
      </c>
      <c r="BB22" s="583" t="s">
        <v>50</v>
      </c>
      <c r="BC22" s="41" t="s">
        <v>36</v>
      </c>
      <c r="BD22" s="37" t="s">
        <v>36</v>
      </c>
      <c r="BE22" s="37" t="s">
        <v>36</v>
      </c>
      <c r="BF22" s="37" t="s">
        <v>36</v>
      </c>
      <c r="BG22" s="32" t="s">
        <v>36</v>
      </c>
      <c r="BH22" s="41" t="s">
        <v>36</v>
      </c>
      <c r="BI22" s="37" t="s">
        <v>36</v>
      </c>
      <c r="BJ22" s="37" t="s">
        <v>36</v>
      </c>
      <c r="BK22" s="37" t="s">
        <v>36</v>
      </c>
      <c r="BL22" s="32" t="s">
        <v>36</v>
      </c>
      <c r="BM22" s="41" t="s">
        <v>36</v>
      </c>
      <c r="BN22" s="37" t="s">
        <v>36</v>
      </c>
      <c r="BO22" s="37" t="s">
        <v>36</v>
      </c>
      <c r="BP22" s="37" t="s">
        <v>36</v>
      </c>
      <c r="BQ22" s="32" t="s">
        <v>36</v>
      </c>
      <c r="BR22" s="41" t="s">
        <v>36</v>
      </c>
      <c r="BS22" s="37" t="s">
        <v>36</v>
      </c>
      <c r="BT22" s="37" t="s">
        <v>36</v>
      </c>
      <c r="BU22" s="37" t="s">
        <v>36</v>
      </c>
      <c r="BV22" s="37" t="s">
        <v>36</v>
      </c>
      <c r="BW22" s="37" t="s">
        <v>36</v>
      </c>
      <c r="BX22" s="37" t="s">
        <v>36</v>
      </c>
      <c r="BY22" s="27" t="s">
        <v>36</v>
      </c>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307" customFormat="true" ht="15" customHeight="true" x14ac:dyDescent="0.2">
      <c r="A23" s="1052"/>
      <c r="B23" s="379" t="s">
        <v>49</v>
      </c>
      <c r="C23" s="108">
        <v>89.915723009838771</v>
      </c>
      <c r="D23" s="107">
        <v>92.269680643043557</v>
      </c>
      <c r="E23" s="107">
        <v>93.121299004544312</v>
      </c>
      <c r="F23" s="107">
        <v>96.54551698957421</v>
      </c>
      <c r="G23" s="106">
        <v>98.797345277770077</v>
      </c>
      <c r="H23" s="105">
        <v>97.637604766364888</v>
      </c>
      <c r="I23" s="107">
        <v>94.924125184568425</v>
      </c>
      <c r="J23" s="107">
        <v>98.918395987093291</v>
      </c>
      <c r="K23" s="107">
        <v>97.504075648750955</v>
      </c>
      <c r="L23" s="104">
        <v>99.870967963442808</v>
      </c>
      <c r="M23" s="108">
        <v>90.244103872547726</v>
      </c>
      <c r="N23" s="107">
        <v>89.491359986746161</v>
      </c>
      <c r="O23" s="107">
        <v>88.156362296785616</v>
      </c>
      <c r="P23" s="107">
        <v>91.516060933573897</v>
      </c>
      <c r="Q23" s="106">
        <v>92.394072087780216</v>
      </c>
      <c r="R23" s="105">
        <v>99.864240568233868</v>
      </c>
      <c r="S23" s="107">
        <v>90.76785697677316</v>
      </c>
      <c r="T23" s="107">
        <v>96.51995167076474</v>
      </c>
      <c r="U23" s="107">
        <v>95.141337462008437</v>
      </c>
      <c r="V23" s="107">
        <v>98.434688259677685</v>
      </c>
      <c r="W23" s="107">
        <v>89.998417030926063</v>
      </c>
      <c r="X23" s="107">
        <v>80.609835646325294</v>
      </c>
      <c r="Y23" s="104">
        <v>94.368429599670748</v>
      </c>
      <c r="Z23" s="437"/>
      <c r="AA23" s="437"/>
      <c r="AB23" s="437"/>
      <c r="AC23" s="437"/>
      <c r="AD23" s="437"/>
      <c r="AE23" s="437"/>
      <c r="AF23" s="437"/>
      <c r="AG23" s="437"/>
      <c r="AH23" s="437"/>
      <c r="AI23" s="437"/>
      <c r="AJ23" s="437"/>
      <c r="AK23" s="437"/>
      <c r="AL23" s="437"/>
      <c r="AM23" s="437"/>
      <c r="AN23" s="437"/>
      <c r="AO23" s="437"/>
      <c r="AP23" s="437"/>
      <c r="AQ23" s="437"/>
      <c r="AR23" s="437"/>
      <c r="AS23" s="437"/>
      <c r="AT23" s="437"/>
      <c r="AU23" s="437"/>
      <c r="AV23" s="437"/>
      <c r="AW23" s="437"/>
      <c r="AX23" s="437"/>
      <c r="AY23" s="437"/>
      <c r="AZ23" s="800"/>
      <c r="BA23" s="1040"/>
      <c r="BB23" s="584" t="s">
        <v>49</v>
      </c>
      <c r="BC23" s="40" t="s">
        <v>36</v>
      </c>
      <c r="BD23" s="36" t="s">
        <v>36</v>
      </c>
      <c r="BE23" s="36" t="s">
        <v>36</v>
      </c>
      <c r="BF23" s="36" t="s">
        <v>36</v>
      </c>
      <c r="BG23" s="31" t="s">
        <v>36</v>
      </c>
      <c r="BH23" s="40" t="s">
        <v>36</v>
      </c>
      <c r="BI23" s="36" t="s">
        <v>36</v>
      </c>
      <c r="BJ23" s="36" t="s">
        <v>36</v>
      </c>
      <c r="BK23" s="36" t="s">
        <v>36</v>
      </c>
      <c r="BL23" s="31" t="s">
        <v>36</v>
      </c>
      <c r="BM23" s="40" t="s">
        <v>36</v>
      </c>
      <c r="BN23" s="36" t="s">
        <v>36</v>
      </c>
      <c r="BO23" s="36" t="s">
        <v>36</v>
      </c>
      <c r="BP23" s="36" t="s">
        <v>36</v>
      </c>
      <c r="BQ23" s="31" t="s">
        <v>36</v>
      </c>
      <c r="BR23" s="40" t="s">
        <v>36</v>
      </c>
      <c r="BS23" s="36" t="s">
        <v>36</v>
      </c>
      <c r="BT23" s="36" t="s">
        <v>36</v>
      </c>
      <c r="BU23" s="36" t="s">
        <v>36</v>
      </c>
      <c r="BV23" s="36" t="s">
        <v>36</v>
      </c>
      <c r="BW23" s="36" t="s">
        <v>36</v>
      </c>
      <c r="BX23" s="36" t="s">
        <v>36</v>
      </c>
      <c r="BY23" s="26" t="s">
        <v>36</v>
      </c>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303" customFormat="true" ht="15" hidden="true" customHeight="true" x14ac:dyDescent="0.2">
      <c r="A24" s="1058" t="s">
        <v>48</v>
      </c>
      <c r="B24" s="375" t="s">
        <v>60</v>
      </c>
      <c r="C24" s="382"/>
      <c r="D24" s="383"/>
      <c r="E24" s="383"/>
      <c r="F24" s="383"/>
      <c r="G24" s="384"/>
      <c r="H24" s="385"/>
      <c r="I24" s="383"/>
      <c r="J24" s="383"/>
      <c r="K24" s="383"/>
      <c r="L24" s="386"/>
      <c r="M24" s="382"/>
      <c r="N24" s="383"/>
      <c r="O24" s="383"/>
      <c r="P24" s="383"/>
      <c r="Q24" s="384"/>
      <c r="R24" s="385"/>
      <c r="S24" s="383"/>
      <c r="T24" s="383"/>
      <c r="U24" s="383"/>
      <c r="V24" s="383"/>
      <c r="W24" s="383"/>
      <c r="X24" s="383"/>
      <c r="Y24" s="386"/>
      <c r="Z24" s="774"/>
      <c r="AA24" s="774"/>
      <c r="AB24" s="774"/>
      <c r="AC24" s="774"/>
      <c r="AD24" s="774"/>
      <c r="AE24" s="774"/>
      <c r="AF24" s="774"/>
      <c r="AG24" s="774"/>
      <c r="AH24" s="774"/>
      <c r="AI24" s="774"/>
      <c r="AJ24" s="774"/>
      <c r="AK24" s="774"/>
      <c r="AL24" s="774"/>
      <c r="AM24" s="774"/>
      <c r="AN24" s="774"/>
      <c r="AO24" s="774"/>
      <c r="AP24" s="774"/>
      <c r="AQ24" s="774"/>
      <c r="AR24" s="774"/>
      <c r="AS24" s="774"/>
      <c r="AT24" s="774"/>
      <c r="AU24" s="774"/>
      <c r="AV24" s="774"/>
      <c r="AW24" s="774"/>
      <c r="AX24" s="774"/>
      <c r="AY24" s="774"/>
      <c r="AZ24" s="343"/>
      <c r="BB24" s="305"/>
      <c r="BZ24" s="343"/>
      <c r="CA24" s="343"/>
      <c r="CB24" s="343"/>
      <c r="CC24" s="343"/>
      <c r="CD24" s="343"/>
      <c r="CE24" s="343"/>
      <c r="CF24" s="343"/>
      <c r="CG24" s="343"/>
      <c r="CH24" s="343"/>
      <c r="CI24" s="343"/>
      <c r="CJ24" s="343"/>
      <c r="CK24" s="343"/>
      <c r="CL24" s="343"/>
      <c r="CM24" s="343"/>
      <c r="CN24" s="343"/>
      <c r="CO24" s="343"/>
      <c r="CP24" s="343"/>
      <c r="CQ24" s="343"/>
      <c r="CR24" s="343"/>
      <c r="CS24" s="343"/>
      <c r="CT24" s="343"/>
      <c r="CU24" s="343"/>
      <c r="CV24" s="343"/>
      <c r="CW24" s="343"/>
      <c r="CX24" s="343"/>
      <c r="CY24" s="343"/>
      <c r="CZ24" s="343"/>
    </row>
    <row r="25" s="303" customFormat="true" ht="15" hidden="true" customHeight="true" x14ac:dyDescent="0.2">
      <c r="A25" s="1059"/>
      <c r="B25" s="371" t="s">
        <v>59</v>
      </c>
      <c r="C25" s="387"/>
      <c r="D25" s="388"/>
      <c r="E25" s="388"/>
      <c r="F25" s="388"/>
      <c r="G25" s="389"/>
      <c r="H25" s="390"/>
      <c r="I25" s="388"/>
      <c r="J25" s="388"/>
      <c r="K25" s="388"/>
      <c r="L25" s="391"/>
      <c r="M25" s="387"/>
      <c r="N25" s="388"/>
      <c r="O25" s="388"/>
      <c r="P25" s="388"/>
      <c r="Q25" s="389"/>
      <c r="R25" s="390"/>
      <c r="S25" s="388"/>
      <c r="T25" s="388"/>
      <c r="U25" s="388"/>
      <c r="V25" s="388"/>
      <c r="W25" s="388"/>
      <c r="X25" s="388"/>
      <c r="Y25" s="391"/>
      <c r="Z25" s="774"/>
      <c r="AA25" s="774"/>
      <c r="AB25" s="774"/>
      <c r="AC25" s="774"/>
      <c r="AD25" s="774"/>
      <c r="AE25" s="774"/>
      <c r="AF25" s="774"/>
      <c r="AG25" s="774"/>
      <c r="AH25" s="774"/>
      <c r="AI25" s="774"/>
      <c r="AJ25" s="774"/>
      <c r="AK25" s="774"/>
      <c r="AL25" s="774"/>
      <c r="AM25" s="774"/>
      <c r="AN25" s="774"/>
      <c r="AO25" s="774"/>
      <c r="AP25" s="774"/>
      <c r="AQ25" s="774"/>
      <c r="AR25" s="774"/>
      <c r="AS25" s="774"/>
      <c r="AT25" s="774"/>
      <c r="AU25" s="774"/>
      <c r="AV25" s="774"/>
      <c r="AW25" s="774"/>
      <c r="AX25" s="774"/>
      <c r="AY25" s="774"/>
      <c r="AZ25" s="343"/>
      <c r="BB25" s="305"/>
      <c r="BZ25" s="343"/>
      <c r="CA25" s="343"/>
      <c r="CB25" s="343"/>
      <c r="CC25" s="343"/>
      <c r="CD25" s="343"/>
      <c r="CE25" s="343"/>
      <c r="CF25" s="343"/>
      <c r="CG25" s="343"/>
      <c r="CH25" s="343"/>
      <c r="CI25" s="343"/>
      <c r="CJ25" s="343"/>
      <c r="CK25" s="343"/>
      <c r="CL25" s="343"/>
      <c r="CM25" s="343"/>
      <c r="CN25" s="343"/>
      <c r="CO25" s="343"/>
      <c r="CP25" s="343"/>
      <c r="CQ25" s="343"/>
      <c r="CR25" s="343"/>
      <c r="CS25" s="343"/>
      <c r="CT25" s="343"/>
      <c r="CU25" s="343"/>
      <c r="CV25" s="343"/>
      <c r="CW25" s="343"/>
      <c r="CX25" s="343"/>
      <c r="CY25" s="343"/>
      <c r="CZ25" s="343"/>
    </row>
    <row r="26" s="303" customFormat="true" ht="15" hidden="true" customHeight="true" x14ac:dyDescent="0.2">
      <c r="A26" s="1060"/>
      <c r="B26" s="372" t="s">
        <v>47</v>
      </c>
      <c r="C26" s="392"/>
      <c r="D26" s="393"/>
      <c r="E26" s="393"/>
      <c r="F26" s="393"/>
      <c r="G26" s="394"/>
      <c r="H26" s="395"/>
      <c r="I26" s="393"/>
      <c r="J26" s="393"/>
      <c r="K26" s="393"/>
      <c r="L26" s="396"/>
      <c r="M26" s="392"/>
      <c r="N26" s="393"/>
      <c r="O26" s="393"/>
      <c r="P26" s="393"/>
      <c r="Q26" s="394"/>
      <c r="R26" s="14"/>
      <c r="S26" s="13"/>
      <c r="T26" s="13"/>
      <c r="U26" s="13"/>
      <c r="V26" s="13"/>
      <c r="W26" s="13"/>
      <c r="X26" s="13"/>
      <c r="Y26" s="8"/>
      <c r="Z26" s="774"/>
      <c r="AA26" s="774"/>
      <c r="AB26" s="774"/>
      <c r="AC26" s="774"/>
      <c r="AD26" s="774"/>
      <c r="AE26" s="774"/>
      <c r="AF26" s="774"/>
      <c r="AG26" s="774"/>
      <c r="AH26" s="774"/>
      <c r="AI26" s="774"/>
      <c r="AJ26" s="774"/>
      <c r="AK26" s="774"/>
      <c r="AL26" s="774"/>
      <c r="AM26" s="774"/>
      <c r="AN26" s="774"/>
      <c r="AO26" s="774"/>
      <c r="AP26" s="774"/>
      <c r="AQ26" s="774"/>
      <c r="AR26" s="774"/>
      <c r="AS26" s="774"/>
      <c r="AT26" s="774"/>
      <c r="AU26" s="774"/>
      <c r="AV26" s="774"/>
      <c r="AW26" s="774"/>
      <c r="AX26" s="774"/>
      <c r="AY26" s="774"/>
      <c r="AZ26" s="343"/>
      <c r="BB26" s="305"/>
      <c r="BZ26" s="343"/>
      <c r="CA26" s="343"/>
      <c r="CB26" s="343"/>
      <c r="CC26" s="343"/>
      <c r="CD26" s="343"/>
      <c r="CE26" s="343"/>
      <c r="CF26" s="343"/>
      <c r="CG26" s="343"/>
      <c r="CH26" s="343"/>
      <c r="CI26" s="343"/>
      <c r="CJ26" s="343"/>
      <c r="CK26" s="343"/>
      <c r="CL26" s="343"/>
      <c r="CM26" s="343"/>
      <c r="CN26" s="343"/>
      <c r="CO26" s="343"/>
      <c r="CP26" s="343"/>
      <c r="CQ26" s="343"/>
      <c r="CR26" s="343"/>
      <c r="CS26" s="343"/>
      <c r="CT26" s="343"/>
      <c r="CU26" s="343"/>
      <c r="CV26" s="343"/>
      <c r="CW26" s="343"/>
      <c r="CX26" s="343"/>
      <c r="CY26" s="343"/>
      <c r="CZ26" s="343"/>
    </row>
    <row r="27" s="307" customFormat="true" ht="15" customHeight="true" x14ac:dyDescent="0.2">
      <c r="A27" s="302"/>
      <c r="B27" s="374"/>
      <c r="C27" s="1054" t="s">
        <v>116</v>
      </c>
      <c r="D27" s="1055"/>
      <c r="E27" s="1055"/>
      <c r="F27" s="1055"/>
      <c r="G27" s="1056"/>
      <c r="H27" s="1057" t="s">
        <v>39</v>
      </c>
      <c r="I27" s="1048"/>
      <c r="J27" s="1048"/>
      <c r="K27" s="1048"/>
      <c r="L27" s="1050"/>
      <c r="M27" s="1047" t="s">
        <v>38</v>
      </c>
      <c r="N27" s="1048"/>
      <c r="O27" s="1048"/>
      <c r="P27" s="1048"/>
      <c r="Q27" s="1050"/>
      <c r="R27" s="16" t="s">
        <v>144</v>
      </c>
      <c r="S27" s="426"/>
      <c r="T27" s="426"/>
      <c r="U27" s="426"/>
      <c r="V27" s="426"/>
      <c r="W27" s="426"/>
      <c r="X27" s="426"/>
      <c r="Y27" s="426"/>
      <c r="Z27" s="437"/>
      <c r="AA27" s="437"/>
      <c r="AB27" s="437"/>
      <c r="AC27" s="437"/>
      <c r="AD27" s="437"/>
      <c r="AE27" s="437"/>
      <c r="AF27" s="437"/>
      <c r="AG27" s="437"/>
      <c r="AH27" s="437"/>
      <c r="AI27" s="437"/>
      <c r="AJ27" s="437"/>
      <c r="AK27" s="437"/>
      <c r="AL27" s="437"/>
      <c r="AM27" s="437"/>
      <c r="AN27" s="437"/>
      <c r="AO27" s="437"/>
      <c r="AP27" s="437"/>
      <c r="AQ27" s="437"/>
      <c r="AR27" s="437"/>
      <c r="AS27" s="437"/>
      <c r="AT27" s="437"/>
      <c r="AU27" s="437"/>
      <c r="AV27" s="437"/>
      <c r="AW27" s="437"/>
      <c r="AX27" s="437"/>
      <c r="AY27" s="437"/>
      <c r="AZ27" s="800"/>
      <c r="BA27" s="344" t="s">
        <v>132</v>
      </c>
      <c r="BB27" s="287" t="s">
        <v>97</v>
      </c>
      <c r="BC27" s="1042" t="s">
        <v>116</v>
      </c>
      <c r="BD27" s="1043"/>
      <c r="BE27" s="1043"/>
      <c r="BF27" s="1043"/>
      <c r="BG27" s="1044"/>
      <c r="BH27" s="1042" t="s">
        <v>39</v>
      </c>
      <c r="BI27" s="1043"/>
      <c r="BJ27" s="1043"/>
      <c r="BK27" s="1043"/>
      <c r="BL27" s="1044"/>
      <c r="BM27" s="1042" t="s">
        <v>38</v>
      </c>
      <c r="BN27" s="1043"/>
      <c r="BO27" s="1043"/>
      <c r="BP27" s="1043"/>
      <c r="BQ27" s="1045"/>
      <c r="BR27" s="15" t="s">
        <v>144</v>
      </c>
      <c r="BS27" s="426"/>
      <c r="BT27" s="426"/>
      <c r="BU27" s="426"/>
      <c r="BV27" s="426"/>
      <c r="BW27" s="426"/>
      <c r="BX27" s="426"/>
      <c r="BY27" s="426"/>
      <c r="BZ27" s="342"/>
      <c r="CA27" s="342"/>
      <c r="CB27" s="342"/>
      <c r="CC27" s="342"/>
      <c r="CD27" s="342"/>
      <c r="CE27" s="342"/>
      <c r="CF27" s="342"/>
      <c r="CG27" s="342"/>
      <c r="CH27" s="342"/>
      <c r="CI27" s="342"/>
      <c r="CJ27" s="342"/>
      <c r="CK27" s="342"/>
      <c r="CL27" s="342"/>
      <c r="CM27" s="342"/>
      <c r="CN27" s="342"/>
      <c r="CO27" s="342"/>
      <c r="CP27" s="342"/>
      <c r="CQ27" s="342"/>
      <c r="CR27" s="342"/>
      <c r="CS27" s="342"/>
      <c r="CT27" s="342"/>
      <c r="CU27" s="342"/>
      <c r="CV27" s="342"/>
      <c r="CW27" s="342"/>
      <c r="CX27" s="342"/>
      <c r="CY27" s="342"/>
      <c r="CZ27" s="342"/>
    </row>
    <row r="28" s="307" customFormat="true" ht="12.75" x14ac:dyDescent="0.2">
      <c r="A28" s="329" t="s">
        <v>70</v>
      </c>
      <c r="B28" s="374"/>
      <c r="C28" s="417" t="s">
        <v>0</v>
      </c>
      <c r="D28" s="590" t="s">
        <v>1</v>
      </c>
      <c r="E28" s="590" t="s">
        <v>2</v>
      </c>
      <c r="F28" s="590" t="s">
        <v>3</v>
      </c>
      <c r="G28" s="591" t="s">
        <v>4</v>
      </c>
      <c r="H28" s="380" t="s">
        <v>0</v>
      </c>
      <c r="I28" s="592" t="s">
        <v>1</v>
      </c>
      <c r="J28" s="592" t="s">
        <v>2</v>
      </c>
      <c r="K28" s="592" t="s">
        <v>3</v>
      </c>
      <c r="L28" s="593" t="s">
        <v>4</v>
      </c>
      <c r="M28" s="381" t="s">
        <v>0</v>
      </c>
      <c r="N28" s="592" t="s">
        <v>1</v>
      </c>
      <c r="O28" s="592" t="s">
        <v>2</v>
      </c>
      <c r="P28" s="592" t="s">
        <v>3</v>
      </c>
      <c r="Q28" s="588" t="s">
        <v>4</v>
      </c>
      <c r="R28" s="380" t="s">
        <v>240</v>
      </c>
      <c r="S28" s="592" t="s">
        <v>241</v>
      </c>
      <c r="T28" s="592" t="s">
        <v>242</v>
      </c>
      <c r="U28" s="592" t="s">
        <v>424</v>
      </c>
      <c r="V28" s="592" t="s">
        <v>244</v>
      </c>
      <c r="W28" s="592" t="s">
        <v>245</v>
      </c>
      <c r="X28" s="592" t="s">
        <v>246</v>
      </c>
      <c r="Y28" s="593" t="s">
        <v>247</v>
      </c>
      <c r="Z28" s="437"/>
      <c r="AA28" s="437"/>
      <c r="AB28" s="437"/>
      <c r="AC28" s="437"/>
      <c r="AD28" s="437"/>
      <c r="AE28" s="437"/>
      <c r="AF28" s="437"/>
      <c r="AG28" s="437"/>
      <c r="AH28" s="437"/>
      <c r="AI28" s="437"/>
      <c r="AJ28" s="437"/>
      <c r="AK28" s="437"/>
      <c r="AL28" s="437"/>
      <c r="AM28" s="437"/>
      <c r="AN28" s="437"/>
      <c r="AO28" s="437"/>
      <c r="AP28" s="437"/>
      <c r="AQ28" s="437"/>
      <c r="AR28" s="437"/>
      <c r="AS28" s="437"/>
      <c r="AT28" s="437"/>
      <c r="AU28" s="437"/>
      <c r="AV28" s="437"/>
      <c r="AW28" s="437"/>
      <c r="AX28" s="437"/>
      <c r="AY28" s="437"/>
      <c r="AZ28" s="800"/>
      <c r="BA28" s="329" t="s">
        <v>121</v>
      </c>
      <c r="BB28" s="328"/>
      <c r="BC28" s="455" t="s">
        <v>0</v>
      </c>
      <c r="BD28" s="326" t="s">
        <v>1</v>
      </c>
      <c r="BE28" s="326" t="s">
        <v>2</v>
      </c>
      <c r="BF28" s="326" t="s">
        <v>3</v>
      </c>
      <c r="BG28" s="456" t="s">
        <v>4</v>
      </c>
      <c r="BH28" s="455" t="s">
        <v>0</v>
      </c>
      <c r="BI28" s="326" t="s">
        <v>1</v>
      </c>
      <c r="BJ28" s="326" t="s">
        <v>2</v>
      </c>
      <c r="BK28" s="326" t="s">
        <v>3</v>
      </c>
      <c r="BL28" s="456" t="s">
        <v>4</v>
      </c>
      <c r="BM28" s="455" t="s">
        <v>0</v>
      </c>
      <c r="BN28" s="326" t="s">
        <v>1</v>
      </c>
      <c r="BO28" s="326" t="s">
        <v>2</v>
      </c>
      <c r="BP28" s="326" t="s">
        <v>3</v>
      </c>
      <c r="BQ28" s="456" t="s">
        <v>4</v>
      </c>
      <c r="BR28" s="455" t="s">
        <v>240</v>
      </c>
      <c r="BS28" s="326" t="s">
        <v>241</v>
      </c>
      <c r="BT28" s="326" t="s">
        <v>242</v>
      </c>
      <c r="BU28" s="326" t="s">
        <v>424</v>
      </c>
      <c r="BV28" s="326" t="s">
        <v>244</v>
      </c>
      <c r="BW28" s="326" t="s">
        <v>245</v>
      </c>
      <c r="BX28" s="326" t="s">
        <v>246</v>
      </c>
      <c r="BY28" s="327" t="s">
        <v>247</v>
      </c>
      <c r="BZ28" s="803"/>
      <c r="CA28" s="803"/>
      <c r="CB28" s="803"/>
      <c r="CC28" s="803"/>
      <c r="CD28" s="803"/>
      <c r="CE28" s="803"/>
      <c r="CF28" s="803"/>
      <c r="CG28" s="803"/>
      <c r="CH28" s="803"/>
      <c r="CI28" s="803"/>
      <c r="CJ28" s="803"/>
      <c r="CK28" s="803"/>
      <c r="CL28" s="803"/>
      <c r="CM28" s="803"/>
      <c r="CN28" s="803"/>
      <c r="CO28" s="803"/>
      <c r="CP28" s="803"/>
      <c r="CQ28" s="803"/>
      <c r="CR28" s="803"/>
      <c r="CS28" s="803"/>
      <c r="CT28" s="803"/>
      <c r="CU28" s="803"/>
      <c r="CV28" s="803"/>
      <c r="CW28" s="803"/>
      <c r="CX28" s="803"/>
      <c r="CY28" s="803"/>
      <c r="CZ28" s="803"/>
    </row>
    <row r="29" s="307" customFormat="true" ht="15" customHeight="true" x14ac:dyDescent="0.2">
      <c r="A29" s="1053" t="s">
        <v>58</v>
      </c>
      <c r="B29" s="377" t="s">
        <v>50</v>
      </c>
      <c r="C29" s="118">
        <v>37.369786283654321</v>
      </c>
      <c r="D29" s="117">
        <v>59.401248397618247</v>
      </c>
      <c r="E29" s="117">
        <v>75.493936688860686</v>
      </c>
      <c r="F29" s="117">
        <v>82.81783275041505</v>
      </c>
      <c r="G29" s="116">
        <v>92.748565754623655</v>
      </c>
      <c r="H29" s="115">
        <v>77.988965088575156</v>
      </c>
      <c r="I29" s="117">
        <v>87.224493571994103</v>
      </c>
      <c r="J29" s="117">
        <v>90.624406724349654</v>
      </c>
      <c r="K29" s="117">
        <v>88.531301632171449</v>
      </c>
      <c r="L29" s="114">
        <v>98.685967227180186</v>
      </c>
      <c r="M29" s="118">
        <v>33.011404558302118</v>
      </c>
      <c r="N29" s="117">
        <v>41.824233492716751</v>
      </c>
      <c r="O29" s="117">
        <v>52.093330956983628</v>
      </c>
      <c r="P29" s="117">
        <v>61.466354732991668</v>
      </c>
      <c r="Q29" s="116">
        <v>61.42504879551781</v>
      </c>
      <c r="R29" s="115">
        <v>98.484004837323894</v>
      </c>
      <c r="S29" s="117">
        <v>65.797564102709032</v>
      </c>
      <c r="T29" s="117">
        <v>68.346077818766673</v>
      </c>
      <c r="U29" s="117">
        <v>48.655625446557536</v>
      </c>
      <c r="V29" s="117">
        <v>96.815993968276672</v>
      </c>
      <c r="W29" s="117">
        <v>68.176950334852975</v>
      </c>
      <c r="X29" s="117">
        <v>16.117465376130916</v>
      </c>
      <c r="Y29" s="114">
        <v>73.079615507339398</v>
      </c>
      <c r="Z29" s="437"/>
      <c r="AA29" s="437"/>
      <c r="AB29" s="437"/>
      <c r="AC29" s="437"/>
      <c r="AD29" s="437"/>
      <c r="AE29" s="437"/>
      <c r="AF29" s="437"/>
      <c r="AG29" s="437"/>
      <c r="AH29" s="437"/>
      <c r="AI29" s="437"/>
      <c r="AJ29" s="437"/>
      <c r="AK29" s="437"/>
      <c r="AL29" s="437"/>
      <c r="AM29" s="437"/>
      <c r="AN29" s="437"/>
      <c r="AO29" s="437"/>
      <c r="AP29" s="437"/>
      <c r="AQ29" s="437"/>
      <c r="AR29" s="437"/>
      <c r="AS29" s="437"/>
      <c r="AT29" s="437"/>
      <c r="AU29" s="437"/>
      <c r="AV29" s="437"/>
      <c r="AW29" s="437"/>
      <c r="AX29" s="437"/>
      <c r="AY29" s="437"/>
      <c r="AZ29" s="800"/>
      <c r="BA29" s="1041" t="s">
        <v>58</v>
      </c>
      <c r="BB29" s="585" t="s">
        <v>50</v>
      </c>
      <c r="BC29" s="42" t="s">
        <v>36</v>
      </c>
      <c r="BD29" s="38" t="s">
        <v>36</v>
      </c>
      <c r="BE29" s="38" t="s">
        <v>36</v>
      </c>
      <c r="BF29" s="38" t="s">
        <v>36</v>
      </c>
      <c r="BG29" s="33" t="s">
        <v>36</v>
      </c>
      <c r="BH29" s="42" t="s">
        <v>36</v>
      </c>
      <c r="BI29" s="38" t="s">
        <v>36</v>
      </c>
      <c r="BJ29" s="38" t="s">
        <v>36</v>
      </c>
      <c r="BK29" s="38" t="s">
        <v>36</v>
      </c>
      <c r="BL29" s="33" t="s">
        <v>36</v>
      </c>
      <c r="BM29" s="42" t="s">
        <v>36</v>
      </c>
      <c r="BN29" s="38" t="s">
        <v>36</v>
      </c>
      <c r="BO29" s="38" t="s">
        <v>36</v>
      </c>
      <c r="BP29" s="38" t="s">
        <v>36</v>
      </c>
      <c r="BQ29" s="33" t="s">
        <v>36</v>
      </c>
      <c r="BR29" s="42" t="s">
        <v>36</v>
      </c>
      <c r="BS29" s="38" t="s">
        <v>36</v>
      </c>
      <c r="BT29" s="38" t="s">
        <v>36</v>
      </c>
      <c r="BU29" s="38" t="s">
        <v>36</v>
      </c>
      <c r="BV29" s="38" t="s">
        <v>36</v>
      </c>
      <c r="BW29" s="38" t="s">
        <v>36</v>
      </c>
      <c r="BX29" s="38" t="s">
        <v>36</v>
      </c>
      <c r="BY29" s="28" t="s">
        <v>36</v>
      </c>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307" customFormat="true" ht="15" customHeight="true" x14ac:dyDescent="0.2">
      <c r="A30" s="1051"/>
      <c r="B30" s="378" t="s">
        <v>49</v>
      </c>
      <c r="C30" s="113">
        <v>62.630213716345565</v>
      </c>
      <c r="D30" s="112">
        <v>40.598751602381931</v>
      </c>
      <c r="E30" s="112">
        <v>24.506063311139158</v>
      </c>
      <c r="F30" s="112">
        <v>17.182167249584829</v>
      </c>
      <c r="G30" s="111">
        <v>7.2514342453763367</v>
      </c>
      <c r="H30" s="110">
        <v>22.01103491142505</v>
      </c>
      <c r="I30" s="112">
        <v>12.775506428005871</v>
      </c>
      <c r="J30" s="112">
        <v>9.375593275650477</v>
      </c>
      <c r="K30" s="112">
        <v>11.468698367828564</v>
      </c>
      <c r="L30" s="109">
        <v>1.3140327728198227</v>
      </c>
      <c r="M30" s="113">
        <v>66.988595441697797</v>
      </c>
      <c r="N30" s="112">
        <v>58.175766507283242</v>
      </c>
      <c r="O30" s="112">
        <v>47.906669043015974</v>
      </c>
      <c r="P30" s="112">
        <v>38.533645267008318</v>
      </c>
      <c r="Q30" s="111">
        <v>38.574951204482225</v>
      </c>
      <c r="R30" s="110">
        <v>1.5159951626760921</v>
      </c>
      <c r="S30" s="112">
        <v>34.202435897290975</v>
      </c>
      <c r="T30" s="112">
        <v>31.653922181233469</v>
      </c>
      <c r="U30" s="112">
        <v>51.344374553442471</v>
      </c>
      <c r="V30" s="112">
        <v>3.184006031723345</v>
      </c>
      <c r="W30" s="112">
        <v>31.823049665147167</v>
      </c>
      <c r="X30" s="112">
        <v>83.882534623869176</v>
      </c>
      <c r="Y30" s="109">
        <v>26.920384492660631</v>
      </c>
      <c r="Z30" s="437"/>
      <c r="AA30" s="437"/>
      <c r="AB30" s="437"/>
      <c r="AC30" s="437"/>
      <c r="AD30" s="437"/>
      <c r="AE30" s="437"/>
      <c r="AF30" s="437"/>
      <c r="AG30" s="437"/>
      <c r="AH30" s="437"/>
      <c r="AI30" s="437"/>
      <c r="AJ30" s="437"/>
      <c r="AK30" s="437"/>
      <c r="AL30" s="437"/>
      <c r="AM30" s="437"/>
      <c r="AN30" s="437"/>
      <c r="AO30" s="437"/>
      <c r="AP30" s="437"/>
      <c r="AQ30" s="437"/>
      <c r="AR30" s="437"/>
      <c r="AS30" s="437"/>
      <c r="AT30" s="437"/>
      <c r="AU30" s="437"/>
      <c r="AV30" s="437"/>
      <c r="AW30" s="437"/>
      <c r="AX30" s="437"/>
      <c r="AY30" s="437"/>
      <c r="AZ30" s="800"/>
      <c r="BA30" s="1039"/>
      <c r="BB30" s="583" t="s">
        <v>49</v>
      </c>
      <c r="BC30" s="41" t="s">
        <v>36</v>
      </c>
      <c r="BD30" s="37" t="s">
        <v>36</v>
      </c>
      <c r="BE30" s="37" t="s">
        <v>36</v>
      </c>
      <c r="BF30" s="37" t="s">
        <v>36</v>
      </c>
      <c r="BG30" s="32" t="s">
        <v>36</v>
      </c>
      <c r="BH30" s="41" t="s">
        <v>36</v>
      </c>
      <c r="BI30" s="37" t="s">
        <v>36</v>
      </c>
      <c r="BJ30" s="37" t="s">
        <v>36</v>
      </c>
      <c r="BK30" s="37" t="s">
        <v>36</v>
      </c>
      <c r="BL30" s="32" t="s">
        <v>36</v>
      </c>
      <c r="BM30" s="41" t="s">
        <v>36</v>
      </c>
      <c r="BN30" s="37" t="s">
        <v>36</v>
      </c>
      <c r="BO30" s="37" t="s">
        <v>36</v>
      </c>
      <c r="BP30" s="37" t="s">
        <v>36</v>
      </c>
      <c r="BQ30" s="32" t="s">
        <v>36</v>
      </c>
      <c r="BR30" s="41" t="s">
        <v>36</v>
      </c>
      <c r="BS30" s="37" t="s">
        <v>36</v>
      </c>
      <c r="BT30" s="37" t="s">
        <v>36</v>
      </c>
      <c r="BU30" s="37" t="s">
        <v>36</v>
      </c>
      <c r="BV30" s="37" t="s">
        <v>36</v>
      </c>
      <c r="BW30" s="37" t="s">
        <v>36</v>
      </c>
      <c r="BX30" s="37" t="s">
        <v>36</v>
      </c>
      <c r="BY30" s="27" t="s">
        <v>36</v>
      </c>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302" customFormat="true" ht="15" customHeight="true" x14ac:dyDescent="0.2">
      <c r="A31" s="1051" t="s">
        <v>105</v>
      </c>
      <c r="B31" s="378" t="s">
        <v>50</v>
      </c>
      <c r="C31" s="113">
        <v>2.9368960120125664</v>
      </c>
      <c r="D31" s="112">
        <v>11.582749118119459</v>
      </c>
      <c r="E31" s="112">
        <v>22.226839956993103</v>
      </c>
      <c r="F31" s="112">
        <v>54.697924296574932</v>
      </c>
      <c r="G31" s="111">
        <v>82.944661341943302</v>
      </c>
      <c r="H31" s="110">
        <v>33.814880303898256</v>
      </c>
      <c r="I31" s="112">
        <v>47.860141824463206</v>
      </c>
      <c r="J31" s="112">
        <v>67.014022209255359</v>
      </c>
      <c r="K31" s="112">
        <v>74.035432277451093</v>
      </c>
      <c r="L31" s="109">
        <v>95.093088467149158</v>
      </c>
      <c r="M31" s="113">
        <v>1.9537035437747079</v>
      </c>
      <c r="N31" s="112">
        <v>3.2269084923008182</v>
      </c>
      <c r="O31" s="112">
        <v>3.3958537324320424</v>
      </c>
      <c r="P31" s="112">
        <v>3.6208430857145397</v>
      </c>
      <c r="Q31" s="111">
        <v>14.550038314769425</v>
      </c>
      <c r="R31" s="110">
        <v>96.611129666825605</v>
      </c>
      <c r="S31" s="112">
        <v>4.8356743478376707</v>
      </c>
      <c r="T31" s="112">
        <v>40.73198865058307</v>
      </c>
      <c r="U31" s="112">
        <v>8.8861394774241855</v>
      </c>
      <c r="V31" s="112">
        <v>79.225305177373428</v>
      </c>
      <c r="W31" s="112">
        <v>15.696679982137621</v>
      </c>
      <c r="X31" s="112">
        <v>0.96912260250176607</v>
      </c>
      <c r="Y31" s="109">
        <v>6.1939685308537129</v>
      </c>
      <c r="Z31" s="437"/>
      <c r="AA31" s="437"/>
      <c r="AB31" s="437"/>
      <c r="AC31" s="437"/>
      <c r="AD31" s="437"/>
      <c r="AE31" s="437"/>
      <c r="AF31" s="437"/>
      <c r="AG31" s="437"/>
      <c r="AH31" s="437"/>
      <c r="AI31" s="437"/>
      <c r="AJ31" s="437"/>
      <c r="AK31" s="437"/>
      <c r="AL31" s="437"/>
      <c r="AM31" s="437"/>
      <c r="AN31" s="437"/>
      <c r="AO31" s="437"/>
      <c r="AP31" s="437"/>
      <c r="AQ31" s="437"/>
      <c r="AR31" s="437"/>
      <c r="AS31" s="437"/>
      <c r="AT31" s="437"/>
      <c r="AU31" s="437"/>
      <c r="AV31" s="437"/>
      <c r="AW31" s="437"/>
      <c r="AX31" s="437"/>
      <c r="AY31" s="437"/>
      <c r="AZ31" s="800"/>
      <c r="BA31" s="1039" t="s">
        <v>105</v>
      </c>
      <c r="BB31" s="583" t="s">
        <v>50</v>
      </c>
      <c r="BC31" s="41" t="s">
        <v>36</v>
      </c>
      <c r="BD31" s="37" t="s">
        <v>36</v>
      </c>
      <c r="BE31" s="37" t="s">
        <v>36</v>
      </c>
      <c r="BF31" s="37" t="s">
        <v>36</v>
      </c>
      <c r="BG31" s="32" t="s">
        <v>36</v>
      </c>
      <c r="BH31" s="41" t="s">
        <v>36</v>
      </c>
      <c r="BI31" s="37" t="s">
        <v>36</v>
      </c>
      <c r="BJ31" s="37" t="s">
        <v>36</v>
      </c>
      <c r="BK31" s="37" t="s">
        <v>36</v>
      </c>
      <c r="BL31" s="32" t="s">
        <v>36</v>
      </c>
      <c r="BM31" s="41" t="s">
        <v>36</v>
      </c>
      <c r="BN31" s="37" t="s">
        <v>36</v>
      </c>
      <c r="BO31" s="37" t="s">
        <v>36</v>
      </c>
      <c r="BP31" s="37" t="s">
        <v>36</v>
      </c>
      <c r="BQ31" s="32" t="s">
        <v>36</v>
      </c>
      <c r="BR31" s="41" t="s">
        <v>36</v>
      </c>
      <c r="BS31" s="37" t="s">
        <v>36</v>
      </c>
      <c r="BT31" s="37" t="s">
        <v>36</v>
      </c>
      <c r="BU31" s="37" t="s">
        <v>36</v>
      </c>
      <c r="BV31" s="37" t="s">
        <v>36</v>
      </c>
      <c r="BW31" s="37" t="s">
        <v>36</v>
      </c>
      <c r="BX31" s="37" t="s">
        <v>36</v>
      </c>
      <c r="BY31" s="27" t="s">
        <v>36</v>
      </c>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302" customFormat="true" ht="15" customHeight="true" x14ac:dyDescent="0.2">
      <c r="A32" s="1051"/>
      <c r="B32" s="378" t="s">
        <v>49</v>
      </c>
      <c r="C32" s="113">
        <v>97.06310398798739</v>
      </c>
      <c r="D32" s="112">
        <v>88.417250881880705</v>
      </c>
      <c r="E32" s="112">
        <v>77.773160043006811</v>
      </c>
      <c r="F32" s="112">
        <v>45.302075703424975</v>
      </c>
      <c r="G32" s="111">
        <v>17.055338658056705</v>
      </c>
      <c r="H32" s="110">
        <v>66.18511969610185</v>
      </c>
      <c r="I32" s="112">
        <v>52.139858175536624</v>
      </c>
      <c r="J32" s="112">
        <v>32.985977790744727</v>
      </c>
      <c r="K32" s="112">
        <v>25.964567722548953</v>
      </c>
      <c r="L32" s="109">
        <v>4.9069115328507449</v>
      </c>
      <c r="M32" s="113">
        <v>98.046296456225249</v>
      </c>
      <c r="N32" s="112">
        <v>96.773091507699249</v>
      </c>
      <c r="O32" s="112">
        <v>96.604146267567941</v>
      </c>
      <c r="P32" s="112">
        <v>96.37915691428546</v>
      </c>
      <c r="Q32" s="111">
        <v>85.449961685230605</v>
      </c>
      <c r="R32" s="110">
        <v>3.3888703331743582</v>
      </c>
      <c r="S32" s="112">
        <v>95.164325652162404</v>
      </c>
      <c r="T32" s="112">
        <v>59.268011349417051</v>
      </c>
      <c r="U32" s="112">
        <v>91.113860522575834</v>
      </c>
      <c r="V32" s="112">
        <v>20.774694822626582</v>
      </c>
      <c r="W32" s="112">
        <v>84.303320017862461</v>
      </c>
      <c r="X32" s="112">
        <v>99.030877397498244</v>
      </c>
      <c r="Y32" s="109">
        <v>93.806031469146262</v>
      </c>
      <c r="Z32" s="437"/>
      <c r="AA32" s="437"/>
      <c r="AB32" s="437"/>
      <c r="AC32" s="437"/>
      <c r="AD32" s="437"/>
      <c r="AE32" s="437"/>
      <c r="AF32" s="437"/>
      <c r="AG32" s="437"/>
      <c r="AH32" s="437"/>
      <c r="AI32" s="437"/>
      <c r="AJ32" s="437"/>
      <c r="AK32" s="437"/>
      <c r="AL32" s="437"/>
      <c r="AM32" s="437"/>
      <c r="AN32" s="437"/>
      <c r="AO32" s="437"/>
      <c r="AP32" s="437"/>
      <c r="AQ32" s="437"/>
      <c r="AR32" s="437"/>
      <c r="AS32" s="437"/>
      <c r="AT32" s="437"/>
      <c r="AU32" s="437"/>
      <c r="AV32" s="437"/>
      <c r="AW32" s="437"/>
      <c r="AX32" s="437"/>
      <c r="AY32" s="437"/>
      <c r="AZ32" s="800"/>
      <c r="BA32" s="1039"/>
      <c r="BB32" s="583" t="s">
        <v>49</v>
      </c>
      <c r="BC32" s="41" t="s">
        <v>36</v>
      </c>
      <c r="BD32" s="37" t="s">
        <v>36</v>
      </c>
      <c r="BE32" s="37" t="s">
        <v>36</v>
      </c>
      <c r="BF32" s="37" t="s">
        <v>36</v>
      </c>
      <c r="BG32" s="32" t="s">
        <v>36</v>
      </c>
      <c r="BH32" s="41" t="s">
        <v>36</v>
      </c>
      <c r="BI32" s="37" t="s">
        <v>36</v>
      </c>
      <c r="BJ32" s="37" t="s">
        <v>36</v>
      </c>
      <c r="BK32" s="37" t="s">
        <v>36</v>
      </c>
      <c r="BL32" s="32" t="s">
        <v>36</v>
      </c>
      <c r="BM32" s="41" t="s">
        <v>36</v>
      </c>
      <c r="BN32" s="37" t="s">
        <v>36</v>
      </c>
      <c r="BO32" s="37" t="s">
        <v>36</v>
      </c>
      <c r="BP32" s="37" t="s">
        <v>36</v>
      </c>
      <c r="BQ32" s="32" t="s">
        <v>36</v>
      </c>
      <c r="BR32" s="41" t="s">
        <v>36</v>
      </c>
      <c r="BS32" s="37" t="s">
        <v>36</v>
      </c>
      <c r="BT32" s="37" t="s">
        <v>36</v>
      </c>
      <c r="BU32" s="37" t="s">
        <v>36</v>
      </c>
      <c r="BV32" s="37" t="s">
        <v>36</v>
      </c>
      <c r="BW32" s="37" t="s">
        <v>36</v>
      </c>
      <c r="BX32" s="37" t="s">
        <v>36</v>
      </c>
      <c r="BY32" s="27" t="s">
        <v>36</v>
      </c>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302" customFormat="true" ht="15" customHeight="true" x14ac:dyDescent="0.2">
      <c r="A33" s="1051" t="s">
        <v>106</v>
      </c>
      <c r="B33" s="378" t="s">
        <v>50</v>
      </c>
      <c r="C33" s="57" t="s">
        <v>36</v>
      </c>
      <c r="D33" s="54" t="s">
        <v>36</v>
      </c>
      <c r="E33" s="54" t="s">
        <v>36</v>
      </c>
      <c r="F33" s="54" t="s">
        <v>36</v>
      </c>
      <c r="G33" s="51" t="s">
        <v>36</v>
      </c>
      <c r="H33" s="48" t="s">
        <v>36</v>
      </c>
      <c r="I33" s="54" t="s">
        <v>36</v>
      </c>
      <c r="J33" s="54" t="s">
        <v>36</v>
      </c>
      <c r="K33" s="54" t="s">
        <v>36</v>
      </c>
      <c r="L33" s="45" t="s">
        <v>36</v>
      </c>
      <c r="M33" s="57" t="s">
        <v>36</v>
      </c>
      <c r="N33" s="54" t="s">
        <v>36</v>
      </c>
      <c r="O33" s="54" t="s">
        <v>36</v>
      </c>
      <c r="P33" s="54" t="s">
        <v>36</v>
      </c>
      <c r="Q33" s="51" t="s">
        <v>36</v>
      </c>
      <c r="R33" s="48" t="s">
        <v>36</v>
      </c>
      <c r="S33" s="54" t="s">
        <v>36</v>
      </c>
      <c r="T33" s="54" t="s">
        <v>36</v>
      </c>
      <c r="U33" s="54" t="s">
        <v>36</v>
      </c>
      <c r="V33" s="54" t="s">
        <v>36</v>
      </c>
      <c r="W33" s="54" t="s">
        <v>36</v>
      </c>
      <c r="X33" s="54" t="s">
        <v>36</v>
      </c>
      <c r="Y33" s="45" t="s">
        <v>36</v>
      </c>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42"/>
      <c r="BA33" s="1039" t="s">
        <v>106</v>
      </c>
      <c r="BB33" s="583" t="s">
        <v>50</v>
      </c>
      <c r="BC33" s="41" t="s">
        <v>36</v>
      </c>
      <c r="BD33" s="37" t="s">
        <v>36</v>
      </c>
      <c r="BE33" s="37" t="s">
        <v>36</v>
      </c>
      <c r="BF33" s="37" t="s">
        <v>36</v>
      </c>
      <c r="BG33" s="32" t="s">
        <v>36</v>
      </c>
      <c r="BH33" s="41" t="s">
        <v>36</v>
      </c>
      <c r="BI33" s="37" t="s">
        <v>36</v>
      </c>
      <c r="BJ33" s="37" t="s">
        <v>36</v>
      </c>
      <c r="BK33" s="37" t="s">
        <v>36</v>
      </c>
      <c r="BL33" s="32" t="s">
        <v>36</v>
      </c>
      <c r="BM33" s="41" t="s">
        <v>36</v>
      </c>
      <c r="BN33" s="37" t="s">
        <v>36</v>
      </c>
      <c r="BO33" s="37" t="s">
        <v>36</v>
      </c>
      <c r="BP33" s="37" t="s">
        <v>36</v>
      </c>
      <c r="BQ33" s="32" t="s">
        <v>36</v>
      </c>
      <c r="BR33" s="41" t="s">
        <v>36</v>
      </c>
      <c r="BS33" s="37" t="s">
        <v>36</v>
      </c>
      <c r="BT33" s="37" t="s">
        <v>36</v>
      </c>
      <c r="BU33" s="37" t="s">
        <v>36</v>
      </c>
      <c r="BV33" s="37" t="s">
        <v>36</v>
      </c>
      <c r="BW33" s="37" t="s">
        <v>36</v>
      </c>
      <c r="BX33" s="37" t="s">
        <v>36</v>
      </c>
      <c r="BY33" s="27" t="s">
        <v>36</v>
      </c>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302" customFormat="true" ht="15" customHeight="true" x14ac:dyDescent="0.2">
      <c r="A34" s="1051"/>
      <c r="B34" s="378" t="s">
        <v>49</v>
      </c>
      <c r="C34" s="57" t="s">
        <v>36</v>
      </c>
      <c r="D34" s="54" t="s">
        <v>36</v>
      </c>
      <c r="E34" s="54" t="s">
        <v>36</v>
      </c>
      <c r="F34" s="54" t="s">
        <v>36</v>
      </c>
      <c r="G34" s="51" t="s">
        <v>36</v>
      </c>
      <c r="H34" s="48" t="s">
        <v>36</v>
      </c>
      <c r="I34" s="54" t="s">
        <v>36</v>
      </c>
      <c r="J34" s="54" t="s">
        <v>36</v>
      </c>
      <c r="K34" s="54" t="s">
        <v>36</v>
      </c>
      <c r="L34" s="45" t="s">
        <v>36</v>
      </c>
      <c r="M34" s="57" t="s">
        <v>36</v>
      </c>
      <c r="N34" s="54" t="s">
        <v>36</v>
      </c>
      <c r="O34" s="54" t="s">
        <v>36</v>
      </c>
      <c r="P34" s="54" t="s">
        <v>36</v>
      </c>
      <c r="Q34" s="51" t="s">
        <v>36</v>
      </c>
      <c r="R34" s="48" t="s">
        <v>36</v>
      </c>
      <c r="S34" s="54" t="s">
        <v>36</v>
      </c>
      <c r="T34" s="54" t="s">
        <v>36</v>
      </c>
      <c r="U34" s="54" t="s">
        <v>36</v>
      </c>
      <c r="V34" s="54" t="s">
        <v>36</v>
      </c>
      <c r="W34" s="54" t="s">
        <v>36</v>
      </c>
      <c r="X34" s="54" t="s">
        <v>36</v>
      </c>
      <c r="Y34" s="45" t="s">
        <v>36</v>
      </c>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42"/>
      <c r="BA34" s="1039"/>
      <c r="BB34" s="583" t="s">
        <v>49</v>
      </c>
      <c r="BC34" s="41" t="s">
        <v>36</v>
      </c>
      <c r="BD34" s="37" t="s">
        <v>36</v>
      </c>
      <c r="BE34" s="37" t="s">
        <v>36</v>
      </c>
      <c r="BF34" s="37" t="s">
        <v>36</v>
      </c>
      <c r="BG34" s="32" t="s">
        <v>36</v>
      </c>
      <c r="BH34" s="41" t="s">
        <v>36</v>
      </c>
      <c r="BI34" s="37" t="s">
        <v>36</v>
      </c>
      <c r="BJ34" s="37" t="s">
        <v>36</v>
      </c>
      <c r="BK34" s="37" t="s">
        <v>36</v>
      </c>
      <c r="BL34" s="32" t="s">
        <v>36</v>
      </c>
      <c r="BM34" s="41" t="s">
        <v>36</v>
      </c>
      <c r="BN34" s="37" t="s">
        <v>36</v>
      </c>
      <c r="BO34" s="37" t="s">
        <v>36</v>
      </c>
      <c r="BP34" s="37" t="s">
        <v>36</v>
      </c>
      <c r="BQ34" s="32" t="s">
        <v>36</v>
      </c>
      <c r="BR34" s="41" t="s">
        <v>36</v>
      </c>
      <c r="BS34" s="37" t="s">
        <v>36</v>
      </c>
      <c r="BT34" s="37" t="s">
        <v>36</v>
      </c>
      <c r="BU34" s="37" t="s">
        <v>36</v>
      </c>
      <c r="BV34" s="37" t="s">
        <v>36</v>
      </c>
      <c r="BW34" s="37" t="s">
        <v>36</v>
      </c>
      <c r="BX34" s="37" t="s">
        <v>36</v>
      </c>
      <c r="BY34" s="27" t="s">
        <v>36</v>
      </c>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307" customFormat="true" ht="15" customHeight="true" x14ac:dyDescent="0.2">
      <c r="A35" s="1051" t="s">
        <v>56</v>
      </c>
      <c r="B35" s="378" t="s">
        <v>50</v>
      </c>
      <c r="C35" s="113">
        <v>7.2110788080354604</v>
      </c>
      <c r="D35" s="112">
        <v>17.814908886824785</v>
      </c>
      <c r="E35" s="112">
        <v>28.191790266916509</v>
      </c>
      <c r="F35" s="112">
        <v>59.534735803870561</v>
      </c>
      <c r="G35" s="111">
        <v>84.668678810787981</v>
      </c>
      <c r="H35" s="110">
        <v>41.022532644924873</v>
      </c>
      <c r="I35" s="112">
        <v>52.403792567407507</v>
      </c>
      <c r="J35" s="112">
        <v>70.285447803244878</v>
      </c>
      <c r="K35" s="112">
        <v>76.548210091371843</v>
      </c>
      <c r="L35" s="109">
        <v>96.394834463906747</v>
      </c>
      <c r="M35" s="113">
        <v>5.6546035373093151</v>
      </c>
      <c r="N35" s="112">
        <v>7.3518540114169628</v>
      </c>
      <c r="O35" s="112">
        <v>6.73205048571372</v>
      </c>
      <c r="P35" s="112">
        <v>11.900014740613091</v>
      </c>
      <c r="Q35" s="111">
        <v>22.457808446167533</v>
      </c>
      <c r="R35" s="110">
        <v>97.089925971339682</v>
      </c>
      <c r="S35" s="112">
        <v>12.060935193552469</v>
      </c>
      <c r="T35" s="112">
        <v>48.550008312012132</v>
      </c>
      <c r="U35" s="112">
        <v>11.046665806705319</v>
      </c>
      <c r="V35" s="112">
        <v>80.617499501039518</v>
      </c>
      <c r="W35" s="112">
        <v>17.63442902661658</v>
      </c>
      <c r="X35" s="112">
        <v>3.6132383588272523</v>
      </c>
      <c r="Y35" s="109">
        <v>8.5439864087443809</v>
      </c>
      <c r="Z35" s="437"/>
      <c r="AA35" s="437"/>
      <c r="AB35" s="437"/>
      <c r="AC35" s="437"/>
      <c r="AD35" s="437"/>
      <c r="AE35" s="437"/>
      <c r="AF35" s="437"/>
      <c r="AG35" s="437"/>
      <c r="AH35" s="437"/>
      <c r="AI35" s="437"/>
      <c r="AJ35" s="437"/>
      <c r="AK35" s="437"/>
      <c r="AL35" s="437"/>
      <c r="AM35" s="437"/>
      <c r="AN35" s="437"/>
      <c r="AO35" s="437"/>
      <c r="AP35" s="437"/>
      <c r="AQ35" s="437"/>
      <c r="AR35" s="437"/>
      <c r="AS35" s="437"/>
      <c r="AT35" s="437"/>
      <c r="AU35" s="437"/>
      <c r="AV35" s="437"/>
      <c r="AW35" s="437"/>
      <c r="AX35" s="437"/>
      <c r="AY35" s="437"/>
      <c r="AZ35" s="800"/>
      <c r="BA35" s="1039" t="s">
        <v>56</v>
      </c>
      <c r="BB35" s="583" t="s">
        <v>50</v>
      </c>
      <c r="BC35" s="41" t="s">
        <v>36</v>
      </c>
      <c r="BD35" s="37" t="s">
        <v>36</v>
      </c>
      <c r="BE35" s="37" t="s">
        <v>36</v>
      </c>
      <c r="BF35" s="37" t="s">
        <v>36</v>
      </c>
      <c r="BG35" s="32" t="s">
        <v>36</v>
      </c>
      <c r="BH35" s="41" t="s">
        <v>36</v>
      </c>
      <c r="BI35" s="37" t="s">
        <v>36</v>
      </c>
      <c r="BJ35" s="37" t="s">
        <v>36</v>
      </c>
      <c r="BK35" s="37" t="s">
        <v>36</v>
      </c>
      <c r="BL35" s="32" t="s">
        <v>36</v>
      </c>
      <c r="BM35" s="41" t="s">
        <v>36</v>
      </c>
      <c r="BN35" s="37" t="s">
        <v>36</v>
      </c>
      <c r="BO35" s="37" t="s">
        <v>36</v>
      </c>
      <c r="BP35" s="37" t="s">
        <v>36</v>
      </c>
      <c r="BQ35" s="32" t="s">
        <v>36</v>
      </c>
      <c r="BR35" s="41" t="s">
        <v>36</v>
      </c>
      <c r="BS35" s="37" t="s">
        <v>36</v>
      </c>
      <c r="BT35" s="37" t="s">
        <v>36</v>
      </c>
      <c r="BU35" s="37" t="s">
        <v>36</v>
      </c>
      <c r="BV35" s="37" t="s">
        <v>36</v>
      </c>
      <c r="BW35" s="37" t="s">
        <v>36</v>
      </c>
      <c r="BX35" s="37" t="s">
        <v>36</v>
      </c>
      <c r="BY35" s="27" t="s">
        <v>36</v>
      </c>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307" customFormat="true" ht="15" customHeight="true" x14ac:dyDescent="0.2">
      <c r="A36" s="1051"/>
      <c r="B36" s="378" t="s">
        <v>49</v>
      </c>
      <c r="C36" s="113">
        <v>92.788921191964462</v>
      </c>
      <c r="D36" s="112">
        <v>82.185091113175432</v>
      </c>
      <c r="E36" s="112">
        <v>71.808209733083373</v>
      </c>
      <c r="F36" s="112">
        <v>40.465264196129269</v>
      </c>
      <c r="G36" s="111">
        <v>15.331321189212034</v>
      </c>
      <c r="H36" s="110">
        <v>58.977467355075255</v>
      </c>
      <c r="I36" s="112">
        <v>47.59620743259233</v>
      </c>
      <c r="J36" s="112">
        <v>29.7145521967552</v>
      </c>
      <c r="K36" s="112">
        <v>23.451789908628218</v>
      </c>
      <c r="L36" s="109">
        <v>3.6051655360932076</v>
      </c>
      <c r="M36" s="113">
        <v>94.34539646269063</v>
      </c>
      <c r="N36" s="112">
        <v>92.648145988583124</v>
      </c>
      <c r="O36" s="112">
        <v>93.26794951428613</v>
      </c>
      <c r="P36" s="112">
        <v>88.099985259386884</v>
      </c>
      <c r="Q36" s="111">
        <v>77.542191553832524</v>
      </c>
      <c r="R36" s="110">
        <v>2.9100740286603055</v>
      </c>
      <c r="S36" s="112">
        <v>87.93906480644759</v>
      </c>
      <c r="T36" s="112">
        <v>51.449991687987975</v>
      </c>
      <c r="U36" s="112">
        <v>88.95333419329468</v>
      </c>
      <c r="V36" s="112">
        <v>19.382500498960436</v>
      </c>
      <c r="W36" s="112">
        <v>82.365570973383512</v>
      </c>
      <c r="X36" s="112">
        <v>96.386761641172768</v>
      </c>
      <c r="Y36" s="109">
        <v>91.456013591255612</v>
      </c>
      <c r="Z36" s="437"/>
      <c r="AA36" s="437"/>
      <c r="AB36" s="437"/>
      <c r="AC36" s="437"/>
      <c r="AD36" s="437"/>
      <c r="AE36" s="437"/>
      <c r="AF36" s="437"/>
      <c r="AG36" s="437"/>
      <c r="AH36" s="437"/>
      <c r="AI36" s="437"/>
      <c r="AJ36" s="437"/>
      <c r="AK36" s="437"/>
      <c r="AL36" s="437"/>
      <c r="AM36" s="437"/>
      <c r="AN36" s="437"/>
      <c r="AO36" s="437"/>
      <c r="AP36" s="437"/>
      <c r="AQ36" s="437"/>
      <c r="AR36" s="437"/>
      <c r="AS36" s="437"/>
      <c r="AT36" s="437"/>
      <c r="AU36" s="437"/>
      <c r="AV36" s="437"/>
      <c r="AW36" s="437"/>
      <c r="AX36" s="437"/>
      <c r="AY36" s="437"/>
      <c r="AZ36" s="800"/>
      <c r="BA36" s="1039"/>
      <c r="BB36" s="583" t="s">
        <v>49</v>
      </c>
      <c r="BC36" s="41" t="s">
        <v>36</v>
      </c>
      <c r="BD36" s="37" t="s">
        <v>36</v>
      </c>
      <c r="BE36" s="37" t="s">
        <v>36</v>
      </c>
      <c r="BF36" s="37" t="s">
        <v>36</v>
      </c>
      <c r="BG36" s="32" t="s">
        <v>36</v>
      </c>
      <c r="BH36" s="41" t="s">
        <v>36</v>
      </c>
      <c r="BI36" s="37" t="s">
        <v>36</v>
      </c>
      <c r="BJ36" s="37" t="s">
        <v>36</v>
      </c>
      <c r="BK36" s="37" t="s">
        <v>36</v>
      </c>
      <c r="BL36" s="32" t="s">
        <v>36</v>
      </c>
      <c r="BM36" s="41" t="s">
        <v>36</v>
      </c>
      <c r="BN36" s="37" t="s">
        <v>36</v>
      </c>
      <c r="BO36" s="37" t="s">
        <v>36</v>
      </c>
      <c r="BP36" s="37" t="s">
        <v>36</v>
      </c>
      <c r="BQ36" s="32" t="s">
        <v>36</v>
      </c>
      <c r="BR36" s="41" t="s">
        <v>36</v>
      </c>
      <c r="BS36" s="37" t="s">
        <v>36</v>
      </c>
      <c r="BT36" s="37" t="s">
        <v>36</v>
      </c>
      <c r="BU36" s="37" t="s">
        <v>36</v>
      </c>
      <c r="BV36" s="37" t="s">
        <v>36</v>
      </c>
      <c r="BW36" s="37" t="s">
        <v>36</v>
      </c>
      <c r="BX36" s="37" t="s">
        <v>36</v>
      </c>
      <c r="BY36" s="27" t="s">
        <v>36</v>
      </c>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307" customFormat="true" ht="15" customHeight="true" x14ac:dyDescent="0.2">
      <c r="A37" s="1051" t="s">
        <v>167</v>
      </c>
      <c r="B37" s="378" t="s">
        <v>50</v>
      </c>
      <c r="C37" s="113">
        <v>4.970015253204445</v>
      </c>
      <c r="D37" s="112">
        <v>16.083731382809919</v>
      </c>
      <c r="E37" s="112">
        <v>27.82349691534413</v>
      </c>
      <c r="F37" s="112">
        <v>61.093383395231385</v>
      </c>
      <c r="G37" s="111">
        <v>85.156466308969414</v>
      </c>
      <c r="H37" s="110">
        <v>41.397244856156412</v>
      </c>
      <c r="I37" s="112">
        <v>53.821992948950637</v>
      </c>
      <c r="J37" s="112">
        <v>72.40017701011466</v>
      </c>
      <c r="K37" s="112">
        <v>77.010642791845257</v>
      </c>
      <c r="L37" s="109">
        <v>96.385348311906569</v>
      </c>
      <c r="M37" s="113">
        <v>3.6629822848928955</v>
      </c>
      <c r="N37" s="112">
        <v>4.8338723997080075</v>
      </c>
      <c r="O37" s="112">
        <v>4.6633014715419749</v>
      </c>
      <c r="P37" s="112">
        <v>8.8044039931788625</v>
      </c>
      <c r="Q37" s="111">
        <v>21.360750202797096</v>
      </c>
      <c r="R37" s="110">
        <v>98.013914106911102</v>
      </c>
      <c r="S37" s="112">
        <v>10.062767971183037</v>
      </c>
      <c r="T37" s="112">
        <v>49.722503175110965</v>
      </c>
      <c r="U37" s="112">
        <v>12.293650756703304</v>
      </c>
      <c r="V37" s="112">
        <v>81.5163220713752</v>
      </c>
      <c r="W37" s="112">
        <v>18.747125462793324</v>
      </c>
      <c r="X37" s="112">
        <v>3.3465172753130283</v>
      </c>
      <c r="Y37" s="109">
        <v>8.313189044704707</v>
      </c>
      <c r="Z37" s="437"/>
      <c r="AA37" s="437"/>
      <c r="AB37" s="437"/>
      <c r="AC37" s="437"/>
      <c r="AD37" s="437"/>
      <c r="AE37" s="437"/>
      <c r="AF37" s="437"/>
      <c r="AG37" s="437"/>
      <c r="AH37" s="437"/>
      <c r="AI37" s="437"/>
      <c r="AJ37" s="437"/>
      <c r="AK37" s="437"/>
      <c r="AL37" s="437"/>
      <c r="AM37" s="437"/>
      <c r="AN37" s="437"/>
      <c r="AO37" s="437"/>
      <c r="AP37" s="437"/>
      <c r="AQ37" s="437"/>
      <c r="AR37" s="437"/>
      <c r="AS37" s="437"/>
      <c r="AT37" s="437"/>
      <c r="AU37" s="437"/>
      <c r="AV37" s="437"/>
      <c r="AW37" s="437"/>
      <c r="AX37" s="437"/>
      <c r="AY37" s="437"/>
      <c r="AZ37" s="800"/>
      <c r="BA37" s="1039" t="s">
        <v>127</v>
      </c>
      <c r="BB37" s="583" t="s">
        <v>50</v>
      </c>
      <c r="BC37" s="41" t="s">
        <v>36</v>
      </c>
      <c r="BD37" s="37" t="s">
        <v>36</v>
      </c>
      <c r="BE37" s="37" t="s">
        <v>36</v>
      </c>
      <c r="BF37" s="37" t="s">
        <v>36</v>
      </c>
      <c r="BG37" s="32" t="s">
        <v>36</v>
      </c>
      <c r="BH37" s="41" t="s">
        <v>36</v>
      </c>
      <c r="BI37" s="37" t="s">
        <v>36</v>
      </c>
      <c r="BJ37" s="37" t="s">
        <v>36</v>
      </c>
      <c r="BK37" s="37" t="s">
        <v>36</v>
      </c>
      <c r="BL37" s="32" t="s">
        <v>36</v>
      </c>
      <c r="BM37" s="41" t="s">
        <v>36</v>
      </c>
      <c r="BN37" s="37" t="s">
        <v>36</v>
      </c>
      <c r="BO37" s="37" t="s">
        <v>36</v>
      </c>
      <c r="BP37" s="37" t="s">
        <v>36</v>
      </c>
      <c r="BQ37" s="32" t="s">
        <v>36</v>
      </c>
      <c r="BR37" s="41" t="s">
        <v>36</v>
      </c>
      <c r="BS37" s="37" t="s">
        <v>36</v>
      </c>
      <c r="BT37" s="37" t="s">
        <v>36</v>
      </c>
      <c r="BU37" s="37" t="s">
        <v>36</v>
      </c>
      <c r="BV37" s="37" t="s">
        <v>36</v>
      </c>
      <c r="BW37" s="37" t="s">
        <v>36</v>
      </c>
      <c r="BX37" s="37" t="s">
        <v>36</v>
      </c>
      <c r="BY37" s="27" t="s">
        <v>36</v>
      </c>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307" customFormat="true" ht="15" customHeight="true" x14ac:dyDescent="0.2">
      <c r="A38" s="1051"/>
      <c r="B38" s="378" t="s">
        <v>49</v>
      </c>
      <c r="C38" s="113">
        <v>95.029984746795463</v>
      </c>
      <c r="D38" s="112">
        <v>83.916268617190212</v>
      </c>
      <c r="E38" s="112">
        <v>72.176503084655849</v>
      </c>
      <c r="F38" s="112">
        <v>38.906616604768466</v>
      </c>
      <c r="G38" s="111">
        <v>14.843533691030572</v>
      </c>
      <c r="H38" s="110">
        <v>58.602755143843687</v>
      </c>
      <c r="I38" s="112">
        <v>46.1780070510492</v>
      </c>
      <c r="J38" s="112">
        <v>27.599822989885368</v>
      </c>
      <c r="K38" s="112">
        <v>22.989357208154825</v>
      </c>
      <c r="L38" s="109">
        <v>3.6146516880933524</v>
      </c>
      <c r="M38" s="113">
        <v>96.337017715107081</v>
      </c>
      <c r="N38" s="112">
        <v>95.166127600291986</v>
      </c>
      <c r="O38" s="112">
        <v>95.336698528457958</v>
      </c>
      <c r="P38" s="112">
        <v>91.195596006821063</v>
      </c>
      <c r="Q38" s="111">
        <v>78.639249797202922</v>
      </c>
      <c r="R38" s="110">
        <v>1.9860858930888805</v>
      </c>
      <c r="S38" s="112">
        <v>89.937232028817036</v>
      </c>
      <c r="T38" s="112">
        <v>50.27749682488902</v>
      </c>
      <c r="U38" s="112">
        <v>87.706349243296671</v>
      </c>
      <c r="V38" s="112">
        <v>18.483677928624768</v>
      </c>
      <c r="W38" s="112">
        <v>81.252874537206864</v>
      </c>
      <c r="X38" s="112">
        <v>96.653482724686953</v>
      </c>
      <c r="Y38" s="109">
        <v>91.686810955295314</v>
      </c>
      <c r="Z38" s="437"/>
      <c r="AA38" s="437"/>
      <c r="AB38" s="437"/>
      <c r="AC38" s="437"/>
      <c r="AD38" s="437"/>
      <c r="AE38" s="437"/>
      <c r="AF38" s="437"/>
      <c r="AG38" s="437"/>
      <c r="AH38" s="437"/>
      <c r="AI38" s="437"/>
      <c r="AJ38" s="437"/>
      <c r="AK38" s="437"/>
      <c r="AL38" s="437"/>
      <c r="AM38" s="437"/>
      <c r="AN38" s="437"/>
      <c r="AO38" s="437"/>
      <c r="AP38" s="437"/>
      <c r="AQ38" s="437"/>
      <c r="AR38" s="437"/>
      <c r="AS38" s="437"/>
      <c r="AT38" s="437"/>
      <c r="AU38" s="437"/>
      <c r="AV38" s="437"/>
      <c r="AW38" s="437"/>
      <c r="AX38" s="437"/>
      <c r="AY38" s="437"/>
      <c r="AZ38" s="800"/>
      <c r="BA38" s="1039"/>
      <c r="BB38" s="583" t="s">
        <v>49</v>
      </c>
      <c r="BC38" s="41" t="s">
        <v>36</v>
      </c>
      <c r="BD38" s="37" t="s">
        <v>36</v>
      </c>
      <c r="BE38" s="37" t="s">
        <v>36</v>
      </c>
      <c r="BF38" s="37" t="s">
        <v>36</v>
      </c>
      <c r="BG38" s="32" t="s">
        <v>36</v>
      </c>
      <c r="BH38" s="41" t="s">
        <v>36</v>
      </c>
      <c r="BI38" s="37" t="s">
        <v>36</v>
      </c>
      <c r="BJ38" s="37" t="s">
        <v>36</v>
      </c>
      <c r="BK38" s="37" t="s">
        <v>36</v>
      </c>
      <c r="BL38" s="32" t="s">
        <v>36</v>
      </c>
      <c r="BM38" s="41" t="s">
        <v>36</v>
      </c>
      <c r="BN38" s="37" t="s">
        <v>36</v>
      </c>
      <c r="BO38" s="37" t="s">
        <v>36</v>
      </c>
      <c r="BP38" s="37" t="s">
        <v>36</v>
      </c>
      <c r="BQ38" s="32" t="s">
        <v>36</v>
      </c>
      <c r="BR38" s="41" t="s">
        <v>36</v>
      </c>
      <c r="BS38" s="37" t="s">
        <v>36</v>
      </c>
      <c r="BT38" s="37" t="s">
        <v>36</v>
      </c>
      <c r="BU38" s="37" t="s">
        <v>36</v>
      </c>
      <c r="BV38" s="37" t="s">
        <v>36</v>
      </c>
      <c r="BW38" s="37" t="s">
        <v>36</v>
      </c>
      <c r="BX38" s="37" t="s">
        <v>36</v>
      </c>
      <c r="BY38" s="27" t="s">
        <v>36</v>
      </c>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302" customFormat="true" ht="15" customHeight="true" x14ac:dyDescent="0.2">
      <c r="A39" s="1051" t="s">
        <v>124</v>
      </c>
      <c r="B39" s="378" t="s">
        <v>50</v>
      </c>
      <c r="C39" s="57" t="s">
        <v>36</v>
      </c>
      <c r="D39" s="54" t="s">
        <v>36</v>
      </c>
      <c r="E39" s="54" t="s">
        <v>36</v>
      </c>
      <c r="F39" s="54" t="s">
        <v>36</v>
      </c>
      <c r="G39" s="51" t="s">
        <v>36</v>
      </c>
      <c r="H39" s="48" t="s">
        <v>36</v>
      </c>
      <c r="I39" s="54" t="s">
        <v>36</v>
      </c>
      <c r="J39" s="54" t="s">
        <v>36</v>
      </c>
      <c r="K39" s="54" t="s">
        <v>36</v>
      </c>
      <c r="L39" s="45" t="s">
        <v>36</v>
      </c>
      <c r="M39" s="57" t="s">
        <v>36</v>
      </c>
      <c r="N39" s="54" t="s">
        <v>36</v>
      </c>
      <c r="O39" s="54" t="s">
        <v>36</v>
      </c>
      <c r="P39" s="54" t="s">
        <v>36</v>
      </c>
      <c r="Q39" s="51" t="s">
        <v>36</v>
      </c>
      <c r="R39" s="48" t="s">
        <v>36</v>
      </c>
      <c r="S39" s="54" t="s">
        <v>36</v>
      </c>
      <c r="T39" s="54" t="s">
        <v>36</v>
      </c>
      <c r="U39" s="54" t="s">
        <v>36</v>
      </c>
      <c r="V39" s="54" t="s">
        <v>36</v>
      </c>
      <c r="W39" s="54" t="s">
        <v>36</v>
      </c>
      <c r="X39" s="54" t="s">
        <v>36</v>
      </c>
      <c r="Y39" s="45" t="s">
        <v>36</v>
      </c>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42"/>
      <c r="BA39" s="1039" t="s">
        <v>124</v>
      </c>
      <c r="BB39" s="583" t="s">
        <v>50</v>
      </c>
      <c r="BC39" s="41" t="s">
        <v>36</v>
      </c>
      <c r="BD39" s="37" t="s">
        <v>36</v>
      </c>
      <c r="BE39" s="37" t="s">
        <v>36</v>
      </c>
      <c r="BF39" s="37" t="s">
        <v>36</v>
      </c>
      <c r="BG39" s="32" t="s">
        <v>36</v>
      </c>
      <c r="BH39" s="41" t="s">
        <v>36</v>
      </c>
      <c r="BI39" s="37" t="s">
        <v>36</v>
      </c>
      <c r="BJ39" s="37" t="s">
        <v>36</v>
      </c>
      <c r="BK39" s="37" t="s">
        <v>36</v>
      </c>
      <c r="BL39" s="32" t="s">
        <v>36</v>
      </c>
      <c r="BM39" s="41" t="s">
        <v>36</v>
      </c>
      <c r="BN39" s="37" t="s">
        <v>36</v>
      </c>
      <c r="BO39" s="37" t="s">
        <v>36</v>
      </c>
      <c r="BP39" s="37" t="s">
        <v>36</v>
      </c>
      <c r="BQ39" s="32" t="s">
        <v>36</v>
      </c>
      <c r="BR39" s="41" t="s">
        <v>36</v>
      </c>
      <c r="BS39" s="37" t="s">
        <v>36</v>
      </c>
      <c r="BT39" s="37" t="s">
        <v>36</v>
      </c>
      <c r="BU39" s="37" t="s">
        <v>36</v>
      </c>
      <c r="BV39" s="37" t="s">
        <v>36</v>
      </c>
      <c r="BW39" s="37" t="s">
        <v>36</v>
      </c>
      <c r="BX39" s="37" t="s">
        <v>36</v>
      </c>
      <c r="BY39" s="27" t="s">
        <v>36</v>
      </c>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02" customFormat="true" ht="15" customHeight="true" x14ac:dyDescent="0.2">
      <c r="A40" s="1051"/>
      <c r="B40" s="378" t="s">
        <v>49</v>
      </c>
      <c r="C40" s="57" t="s">
        <v>36</v>
      </c>
      <c r="D40" s="54" t="s">
        <v>36</v>
      </c>
      <c r="E40" s="54" t="s">
        <v>36</v>
      </c>
      <c r="F40" s="54" t="s">
        <v>36</v>
      </c>
      <c r="G40" s="51" t="s">
        <v>36</v>
      </c>
      <c r="H40" s="48" t="s">
        <v>36</v>
      </c>
      <c r="I40" s="54" t="s">
        <v>36</v>
      </c>
      <c r="J40" s="54" t="s">
        <v>36</v>
      </c>
      <c r="K40" s="54" t="s">
        <v>36</v>
      </c>
      <c r="L40" s="45" t="s">
        <v>36</v>
      </c>
      <c r="M40" s="57" t="s">
        <v>36</v>
      </c>
      <c r="N40" s="54" t="s">
        <v>36</v>
      </c>
      <c r="O40" s="54" t="s">
        <v>36</v>
      </c>
      <c r="P40" s="54" t="s">
        <v>36</v>
      </c>
      <c r="Q40" s="51" t="s">
        <v>36</v>
      </c>
      <c r="R40" s="48" t="s">
        <v>36</v>
      </c>
      <c r="S40" s="54" t="s">
        <v>36</v>
      </c>
      <c r="T40" s="54" t="s">
        <v>36</v>
      </c>
      <c r="U40" s="54" t="s">
        <v>36</v>
      </c>
      <c r="V40" s="54" t="s">
        <v>36</v>
      </c>
      <c r="W40" s="54" t="s">
        <v>36</v>
      </c>
      <c r="X40" s="54" t="s">
        <v>36</v>
      </c>
      <c r="Y40" s="45" t="s">
        <v>36</v>
      </c>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42"/>
      <c r="BA40" s="1039"/>
      <c r="BB40" s="583" t="s">
        <v>49</v>
      </c>
      <c r="BC40" s="41" t="s">
        <v>36</v>
      </c>
      <c r="BD40" s="37" t="s">
        <v>36</v>
      </c>
      <c r="BE40" s="37" t="s">
        <v>36</v>
      </c>
      <c r="BF40" s="37" t="s">
        <v>36</v>
      </c>
      <c r="BG40" s="32" t="s">
        <v>36</v>
      </c>
      <c r="BH40" s="41" t="s">
        <v>36</v>
      </c>
      <c r="BI40" s="37" t="s">
        <v>36</v>
      </c>
      <c r="BJ40" s="37" t="s">
        <v>36</v>
      </c>
      <c r="BK40" s="37" t="s">
        <v>36</v>
      </c>
      <c r="BL40" s="32" t="s">
        <v>36</v>
      </c>
      <c r="BM40" s="41" t="s">
        <v>36</v>
      </c>
      <c r="BN40" s="37" t="s">
        <v>36</v>
      </c>
      <c r="BO40" s="37" t="s">
        <v>36</v>
      </c>
      <c r="BP40" s="37" t="s">
        <v>36</v>
      </c>
      <c r="BQ40" s="32" t="s">
        <v>36</v>
      </c>
      <c r="BR40" s="41" t="s">
        <v>36</v>
      </c>
      <c r="BS40" s="37" t="s">
        <v>36</v>
      </c>
      <c r="BT40" s="37" t="s">
        <v>36</v>
      </c>
      <c r="BU40" s="37" t="s">
        <v>36</v>
      </c>
      <c r="BV40" s="37" t="s">
        <v>36</v>
      </c>
      <c r="BW40" s="37" t="s">
        <v>36</v>
      </c>
      <c r="BX40" s="37" t="s">
        <v>36</v>
      </c>
      <c r="BY40" s="27" t="s">
        <v>36</v>
      </c>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307" customFormat="true" ht="15" customHeight="true" x14ac:dyDescent="0.2">
      <c r="A41" s="1051" t="s">
        <v>57</v>
      </c>
      <c r="B41" s="378" t="s">
        <v>50</v>
      </c>
      <c r="C41" s="113">
        <v>10.154239751838206</v>
      </c>
      <c r="D41" s="112">
        <v>7.3467459676418017</v>
      </c>
      <c r="E41" s="112">
        <v>6.4337901037737772</v>
      </c>
      <c r="F41" s="112">
        <v>3.3359679438967058</v>
      </c>
      <c r="G41" s="111">
        <v>1.1867680190092988</v>
      </c>
      <c r="H41" s="110">
        <v>2.0414334107566323</v>
      </c>
      <c r="I41" s="112">
        <v>4.6735210930628854</v>
      </c>
      <c r="J41" s="112">
        <v>1.0286993759316272</v>
      </c>
      <c r="K41" s="112">
        <v>2.4437476599295063</v>
      </c>
      <c r="L41" s="109">
        <v>0.12869340987412167</v>
      </c>
      <c r="M41" s="113">
        <v>10.124500548523754</v>
      </c>
      <c r="N41" s="112">
        <v>10.482933041022505</v>
      </c>
      <c r="O41" s="112">
        <v>10.982013974550133</v>
      </c>
      <c r="P41" s="112">
        <v>8.1441054426832604</v>
      </c>
      <c r="Q41" s="111">
        <v>7.4013360355410676</v>
      </c>
      <c r="R41" s="110">
        <v>0.13447763713317318</v>
      </c>
      <c r="S41" s="112">
        <v>8.6878076769725343</v>
      </c>
      <c r="T41" s="112">
        <v>3.0972141449129067</v>
      </c>
      <c r="U41" s="112">
        <v>4.7089733617219256</v>
      </c>
      <c r="V41" s="112">
        <v>1.5381444754955806</v>
      </c>
      <c r="W41" s="112">
        <v>10.48146783947354</v>
      </c>
      <c r="X41" s="112">
        <v>19.746141843390006</v>
      </c>
      <c r="Y41" s="109">
        <v>6.8233237798988089</v>
      </c>
      <c r="Z41" s="437"/>
      <c r="AA41" s="437"/>
      <c r="AB41" s="437"/>
      <c r="AC41" s="437"/>
      <c r="AD41" s="437"/>
      <c r="AE41" s="437"/>
      <c r="AF41" s="437"/>
      <c r="AG41" s="437"/>
      <c r="AH41" s="437"/>
      <c r="AI41" s="437"/>
      <c r="AJ41" s="437"/>
      <c r="AK41" s="437"/>
      <c r="AL41" s="437"/>
      <c r="AM41" s="437"/>
      <c r="AN41" s="437"/>
      <c r="AO41" s="437"/>
      <c r="AP41" s="437"/>
      <c r="AQ41" s="437"/>
      <c r="AR41" s="437"/>
      <c r="AS41" s="437"/>
      <c r="AT41" s="437"/>
      <c r="AU41" s="437"/>
      <c r="AV41" s="437"/>
      <c r="AW41" s="437"/>
      <c r="AX41" s="437"/>
      <c r="AY41" s="437"/>
      <c r="AZ41" s="800"/>
      <c r="BA41" s="1039" t="s">
        <v>57</v>
      </c>
      <c r="BB41" s="583" t="s">
        <v>50</v>
      </c>
      <c r="BC41" s="41" t="s">
        <v>36</v>
      </c>
      <c r="BD41" s="37" t="s">
        <v>36</v>
      </c>
      <c r="BE41" s="37" t="s">
        <v>36</v>
      </c>
      <c r="BF41" s="37" t="s">
        <v>36</v>
      </c>
      <c r="BG41" s="32" t="s">
        <v>36</v>
      </c>
      <c r="BH41" s="41" t="s">
        <v>36</v>
      </c>
      <c r="BI41" s="37" t="s">
        <v>36</v>
      </c>
      <c r="BJ41" s="37" t="s">
        <v>36</v>
      </c>
      <c r="BK41" s="37" t="s">
        <v>36</v>
      </c>
      <c r="BL41" s="32" t="s">
        <v>36</v>
      </c>
      <c r="BM41" s="41" t="s">
        <v>36</v>
      </c>
      <c r="BN41" s="37" t="s">
        <v>36</v>
      </c>
      <c r="BO41" s="37" t="s">
        <v>36</v>
      </c>
      <c r="BP41" s="37" t="s">
        <v>36</v>
      </c>
      <c r="BQ41" s="32" t="s">
        <v>36</v>
      </c>
      <c r="BR41" s="41" t="s">
        <v>36</v>
      </c>
      <c r="BS41" s="37" t="s">
        <v>36</v>
      </c>
      <c r="BT41" s="37" t="s">
        <v>36</v>
      </c>
      <c r="BU41" s="37" t="s">
        <v>36</v>
      </c>
      <c r="BV41" s="37" t="s">
        <v>36</v>
      </c>
      <c r="BW41" s="37" t="s">
        <v>36</v>
      </c>
      <c r="BX41" s="37" t="s">
        <v>36</v>
      </c>
      <c r="BY41" s="27" t="s">
        <v>36</v>
      </c>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307" customFormat="true" ht="15" customHeight="true" x14ac:dyDescent="0.2">
      <c r="A42" s="1051"/>
      <c r="B42" s="378" t="s">
        <v>49</v>
      </c>
      <c r="C42" s="113">
        <v>89.845760248161682</v>
      </c>
      <c r="D42" s="112">
        <v>92.653254032358262</v>
      </c>
      <c r="E42" s="112">
        <v>93.566209896226241</v>
      </c>
      <c r="F42" s="112">
        <v>96.664032056103323</v>
      </c>
      <c r="G42" s="111">
        <v>98.813231980990722</v>
      </c>
      <c r="H42" s="110">
        <v>97.958566589243276</v>
      </c>
      <c r="I42" s="112">
        <v>95.326478906937069</v>
      </c>
      <c r="J42" s="112">
        <v>98.971300624068377</v>
      </c>
      <c r="K42" s="112">
        <v>97.556252340070472</v>
      </c>
      <c r="L42" s="109">
        <v>99.871306590125883</v>
      </c>
      <c r="M42" s="113">
        <v>89.875499451476216</v>
      </c>
      <c r="N42" s="112">
        <v>89.517066958977566</v>
      </c>
      <c r="O42" s="112">
        <v>89.01798602544963</v>
      </c>
      <c r="P42" s="112">
        <v>91.855894557316688</v>
      </c>
      <c r="Q42" s="111">
        <v>92.598663964458922</v>
      </c>
      <c r="R42" s="110">
        <v>99.865522362866827</v>
      </c>
      <c r="S42" s="112">
        <v>91.312192323027503</v>
      </c>
      <c r="T42" s="112">
        <v>96.902785855087117</v>
      </c>
      <c r="U42" s="112">
        <v>95.291026638278069</v>
      </c>
      <c r="V42" s="112">
        <v>98.461855524504429</v>
      </c>
      <c r="W42" s="112">
        <v>89.518532160526405</v>
      </c>
      <c r="X42" s="112">
        <v>80.253858156610008</v>
      </c>
      <c r="Y42" s="109">
        <v>93.176676220101157</v>
      </c>
      <c r="Z42" s="437"/>
      <c r="AA42" s="437"/>
      <c r="AB42" s="437"/>
      <c r="AC42" s="437"/>
      <c r="AD42" s="437"/>
      <c r="AE42" s="437"/>
      <c r="AF42" s="437"/>
      <c r="AG42" s="437"/>
      <c r="AH42" s="437"/>
      <c r="AI42" s="437"/>
      <c r="AJ42" s="437"/>
      <c r="AK42" s="437"/>
      <c r="AL42" s="437"/>
      <c r="AM42" s="437"/>
      <c r="AN42" s="437"/>
      <c r="AO42" s="437"/>
      <c r="AP42" s="437"/>
      <c r="AQ42" s="437"/>
      <c r="AR42" s="437"/>
      <c r="AS42" s="437"/>
      <c r="AT42" s="437"/>
      <c r="AU42" s="437"/>
      <c r="AV42" s="437"/>
      <c r="AW42" s="437"/>
      <c r="AX42" s="437"/>
      <c r="AY42" s="437"/>
      <c r="AZ42" s="800"/>
      <c r="BA42" s="1039"/>
      <c r="BB42" s="583" t="s">
        <v>49</v>
      </c>
      <c r="BC42" s="41" t="s">
        <v>36</v>
      </c>
      <c r="BD42" s="37" t="s">
        <v>36</v>
      </c>
      <c r="BE42" s="37" t="s">
        <v>36</v>
      </c>
      <c r="BF42" s="37" t="s">
        <v>36</v>
      </c>
      <c r="BG42" s="32" t="s">
        <v>36</v>
      </c>
      <c r="BH42" s="41" t="s">
        <v>36</v>
      </c>
      <c r="BI42" s="37" t="s">
        <v>36</v>
      </c>
      <c r="BJ42" s="37" t="s">
        <v>36</v>
      </c>
      <c r="BK42" s="37" t="s">
        <v>36</v>
      </c>
      <c r="BL42" s="32" t="s">
        <v>36</v>
      </c>
      <c r="BM42" s="41" t="s">
        <v>36</v>
      </c>
      <c r="BN42" s="37" t="s">
        <v>36</v>
      </c>
      <c r="BO42" s="37" t="s">
        <v>36</v>
      </c>
      <c r="BP42" s="37" t="s">
        <v>36</v>
      </c>
      <c r="BQ42" s="32" t="s">
        <v>36</v>
      </c>
      <c r="BR42" s="41" t="s">
        <v>36</v>
      </c>
      <c r="BS42" s="37" t="s">
        <v>36</v>
      </c>
      <c r="BT42" s="37" t="s">
        <v>36</v>
      </c>
      <c r="BU42" s="37" t="s">
        <v>36</v>
      </c>
      <c r="BV42" s="37" t="s">
        <v>36</v>
      </c>
      <c r="BW42" s="37" t="s">
        <v>36</v>
      </c>
      <c r="BX42" s="37" t="s">
        <v>36</v>
      </c>
      <c r="BY42" s="27" t="s">
        <v>36</v>
      </c>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307" customFormat="true" ht="15" customHeight="true" x14ac:dyDescent="0.2">
      <c r="A43" s="1051" t="s">
        <v>54</v>
      </c>
      <c r="B43" s="378" t="s">
        <v>50</v>
      </c>
      <c r="C43" s="57" t="s">
        <v>36</v>
      </c>
      <c r="D43" s="54" t="s">
        <v>36</v>
      </c>
      <c r="E43" s="54" t="s">
        <v>36</v>
      </c>
      <c r="F43" s="54" t="s">
        <v>36</v>
      </c>
      <c r="G43" s="51" t="s">
        <v>36</v>
      </c>
      <c r="H43" s="48" t="s">
        <v>36</v>
      </c>
      <c r="I43" s="54" t="s">
        <v>36</v>
      </c>
      <c r="J43" s="54" t="s">
        <v>36</v>
      </c>
      <c r="K43" s="54" t="s">
        <v>36</v>
      </c>
      <c r="L43" s="45" t="s">
        <v>36</v>
      </c>
      <c r="M43" s="57" t="s">
        <v>36</v>
      </c>
      <c r="N43" s="54" t="s">
        <v>36</v>
      </c>
      <c r="O43" s="54" t="s">
        <v>36</v>
      </c>
      <c r="P43" s="54" t="s">
        <v>36</v>
      </c>
      <c r="Q43" s="51" t="s">
        <v>36</v>
      </c>
      <c r="R43" s="48" t="s">
        <v>36</v>
      </c>
      <c r="S43" s="54" t="s">
        <v>36</v>
      </c>
      <c r="T43" s="54" t="s">
        <v>36</v>
      </c>
      <c r="U43" s="54" t="s">
        <v>36</v>
      </c>
      <c r="V43" s="54" t="s">
        <v>36</v>
      </c>
      <c r="W43" s="54" t="s">
        <v>36</v>
      </c>
      <c r="X43" s="54" t="s">
        <v>36</v>
      </c>
      <c r="Y43" s="45" t="s">
        <v>36</v>
      </c>
      <c r="Z43" s="437"/>
      <c r="AA43" s="437"/>
      <c r="AB43" s="437"/>
      <c r="AC43" s="437"/>
      <c r="AD43" s="437"/>
      <c r="AE43" s="437"/>
      <c r="AF43" s="437"/>
      <c r="AG43" s="437"/>
      <c r="AH43" s="437"/>
      <c r="AI43" s="437"/>
      <c r="AJ43" s="437"/>
      <c r="AK43" s="437"/>
      <c r="AL43" s="437"/>
      <c r="AM43" s="437"/>
      <c r="AN43" s="437"/>
      <c r="AO43" s="437"/>
      <c r="AP43" s="437"/>
      <c r="AQ43" s="437"/>
      <c r="AR43" s="437"/>
      <c r="AS43" s="437"/>
      <c r="AT43" s="437"/>
      <c r="AU43" s="437"/>
      <c r="AV43" s="437"/>
      <c r="AW43" s="437"/>
      <c r="AX43" s="437"/>
      <c r="AY43" s="437"/>
      <c r="AZ43" s="800"/>
      <c r="BA43" s="1039" t="s">
        <v>54</v>
      </c>
      <c r="BB43" s="583" t="s">
        <v>50</v>
      </c>
      <c r="BC43" s="41" t="s">
        <v>36</v>
      </c>
      <c r="BD43" s="37" t="s">
        <v>36</v>
      </c>
      <c r="BE43" s="37" t="s">
        <v>36</v>
      </c>
      <c r="BF43" s="37" t="s">
        <v>36</v>
      </c>
      <c r="BG43" s="32" t="s">
        <v>36</v>
      </c>
      <c r="BH43" s="41" t="s">
        <v>36</v>
      </c>
      <c r="BI43" s="37" t="s">
        <v>36</v>
      </c>
      <c r="BJ43" s="37" t="s">
        <v>36</v>
      </c>
      <c r="BK43" s="37" t="s">
        <v>36</v>
      </c>
      <c r="BL43" s="32" t="s">
        <v>36</v>
      </c>
      <c r="BM43" s="41" t="s">
        <v>36</v>
      </c>
      <c r="BN43" s="37" t="s">
        <v>36</v>
      </c>
      <c r="BO43" s="37" t="s">
        <v>36</v>
      </c>
      <c r="BP43" s="37" t="s">
        <v>36</v>
      </c>
      <c r="BQ43" s="32" t="s">
        <v>36</v>
      </c>
      <c r="BR43" s="41" t="s">
        <v>36</v>
      </c>
      <c r="BS43" s="37" t="s">
        <v>36</v>
      </c>
      <c r="BT43" s="37" t="s">
        <v>36</v>
      </c>
      <c r="BU43" s="37" t="s">
        <v>36</v>
      </c>
      <c r="BV43" s="37" t="s">
        <v>36</v>
      </c>
      <c r="BW43" s="37" t="s">
        <v>36</v>
      </c>
      <c r="BX43" s="37" t="s">
        <v>36</v>
      </c>
      <c r="BY43" s="27" t="s">
        <v>36</v>
      </c>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307" customFormat="true" ht="15" customHeight="true" x14ac:dyDescent="0.2">
      <c r="A44" s="1051"/>
      <c r="B44" s="378" t="s">
        <v>49</v>
      </c>
      <c r="C44" s="57" t="s">
        <v>36</v>
      </c>
      <c r="D44" s="54" t="s">
        <v>36</v>
      </c>
      <c r="E44" s="54" t="s">
        <v>36</v>
      </c>
      <c r="F44" s="54" t="s">
        <v>36</v>
      </c>
      <c r="G44" s="51" t="s">
        <v>36</v>
      </c>
      <c r="H44" s="48" t="s">
        <v>36</v>
      </c>
      <c r="I44" s="54" t="s">
        <v>36</v>
      </c>
      <c r="J44" s="54" t="s">
        <v>36</v>
      </c>
      <c r="K44" s="54" t="s">
        <v>36</v>
      </c>
      <c r="L44" s="45" t="s">
        <v>36</v>
      </c>
      <c r="M44" s="57" t="s">
        <v>36</v>
      </c>
      <c r="N44" s="54" t="s">
        <v>36</v>
      </c>
      <c r="O44" s="54" t="s">
        <v>36</v>
      </c>
      <c r="P44" s="54" t="s">
        <v>36</v>
      </c>
      <c r="Q44" s="51" t="s">
        <v>36</v>
      </c>
      <c r="R44" s="48" t="s">
        <v>36</v>
      </c>
      <c r="S44" s="54" t="s">
        <v>36</v>
      </c>
      <c r="T44" s="54" t="s">
        <v>36</v>
      </c>
      <c r="U44" s="54" t="s">
        <v>36</v>
      </c>
      <c r="V44" s="54" t="s">
        <v>36</v>
      </c>
      <c r="W44" s="54" t="s">
        <v>36</v>
      </c>
      <c r="X44" s="54" t="s">
        <v>36</v>
      </c>
      <c r="Y44" s="45" t="s">
        <v>36</v>
      </c>
      <c r="Z44" s="437"/>
      <c r="AA44" s="437"/>
      <c r="AB44" s="437"/>
      <c r="AC44" s="437"/>
      <c r="AD44" s="437"/>
      <c r="AE44" s="437"/>
      <c r="AF44" s="437"/>
      <c r="AG44" s="437"/>
      <c r="AH44" s="437"/>
      <c r="AI44" s="437"/>
      <c r="AJ44" s="437"/>
      <c r="AK44" s="437"/>
      <c r="AL44" s="437"/>
      <c r="AM44" s="437"/>
      <c r="AN44" s="437"/>
      <c r="AO44" s="437"/>
      <c r="AP44" s="437"/>
      <c r="AQ44" s="437"/>
      <c r="AR44" s="437"/>
      <c r="AS44" s="437"/>
      <c r="AT44" s="437"/>
      <c r="AU44" s="437"/>
      <c r="AV44" s="437"/>
      <c r="AW44" s="437"/>
      <c r="AX44" s="437"/>
      <c r="AY44" s="437"/>
      <c r="AZ44" s="800"/>
      <c r="BA44" s="1039"/>
      <c r="BB44" s="583" t="s">
        <v>49</v>
      </c>
      <c r="BC44" s="41" t="s">
        <v>36</v>
      </c>
      <c r="BD44" s="37" t="s">
        <v>36</v>
      </c>
      <c r="BE44" s="37" t="s">
        <v>36</v>
      </c>
      <c r="BF44" s="37" t="s">
        <v>36</v>
      </c>
      <c r="BG44" s="32" t="s">
        <v>36</v>
      </c>
      <c r="BH44" s="41" t="s">
        <v>36</v>
      </c>
      <c r="BI44" s="37" t="s">
        <v>36</v>
      </c>
      <c r="BJ44" s="37" t="s">
        <v>36</v>
      </c>
      <c r="BK44" s="37" t="s">
        <v>36</v>
      </c>
      <c r="BL44" s="32" t="s">
        <v>36</v>
      </c>
      <c r="BM44" s="41" t="s">
        <v>36</v>
      </c>
      <c r="BN44" s="37" t="s">
        <v>36</v>
      </c>
      <c r="BO44" s="37" t="s">
        <v>36</v>
      </c>
      <c r="BP44" s="37" t="s">
        <v>36</v>
      </c>
      <c r="BQ44" s="32" t="s">
        <v>36</v>
      </c>
      <c r="BR44" s="41" t="s">
        <v>36</v>
      </c>
      <c r="BS44" s="37" t="s">
        <v>36</v>
      </c>
      <c r="BT44" s="37" t="s">
        <v>36</v>
      </c>
      <c r="BU44" s="37" t="s">
        <v>36</v>
      </c>
      <c r="BV44" s="37" t="s">
        <v>36</v>
      </c>
      <c r="BW44" s="37" t="s">
        <v>36</v>
      </c>
      <c r="BX44" s="37" t="s">
        <v>36</v>
      </c>
      <c r="BY44" s="27" t="s">
        <v>36</v>
      </c>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307" customFormat="true" ht="15" customHeight="true" x14ac:dyDescent="0.2">
      <c r="A45" s="1051" t="s">
        <v>53</v>
      </c>
      <c r="B45" s="378" t="s">
        <v>50</v>
      </c>
      <c r="C45" s="57" t="s">
        <v>36</v>
      </c>
      <c r="D45" s="54" t="s">
        <v>36</v>
      </c>
      <c r="E45" s="54" t="s">
        <v>36</v>
      </c>
      <c r="F45" s="54" t="s">
        <v>36</v>
      </c>
      <c r="G45" s="51" t="s">
        <v>36</v>
      </c>
      <c r="H45" s="48" t="s">
        <v>36</v>
      </c>
      <c r="I45" s="54" t="s">
        <v>36</v>
      </c>
      <c r="J45" s="54" t="s">
        <v>36</v>
      </c>
      <c r="K45" s="54" t="s">
        <v>36</v>
      </c>
      <c r="L45" s="45" t="s">
        <v>36</v>
      </c>
      <c r="M45" s="57" t="s">
        <v>36</v>
      </c>
      <c r="N45" s="54" t="s">
        <v>36</v>
      </c>
      <c r="O45" s="54" t="s">
        <v>36</v>
      </c>
      <c r="P45" s="54" t="s">
        <v>36</v>
      </c>
      <c r="Q45" s="51" t="s">
        <v>36</v>
      </c>
      <c r="R45" s="48" t="s">
        <v>36</v>
      </c>
      <c r="S45" s="54" t="s">
        <v>36</v>
      </c>
      <c r="T45" s="54" t="s">
        <v>36</v>
      </c>
      <c r="U45" s="54" t="s">
        <v>36</v>
      </c>
      <c r="V45" s="54" t="s">
        <v>36</v>
      </c>
      <c r="W45" s="54" t="s">
        <v>36</v>
      </c>
      <c r="X45" s="54" t="s">
        <v>36</v>
      </c>
      <c r="Y45" s="45" t="s">
        <v>36</v>
      </c>
      <c r="Z45" s="437"/>
      <c r="AA45" s="437"/>
      <c r="AB45" s="437"/>
      <c r="AC45" s="437"/>
      <c r="AD45" s="437"/>
      <c r="AE45" s="437"/>
      <c r="AF45" s="437"/>
      <c r="AG45" s="437"/>
      <c r="AH45" s="437"/>
      <c r="AI45" s="437"/>
      <c r="AJ45" s="437"/>
      <c r="AK45" s="437"/>
      <c r="AL45" s="437"/>
      <c r="AM45" s="437"/>
      <c r="AN45" s="437"/>
      <c r="AO45" s="437"/>
      <c r="AP45" s="437"/>
      <c r="AQ45" s="437"/>
      <c r="AR45" s="437"/>
      <c r="AS45" s="437"/>
      <c r="AT45" s="437"/>
      <c r="AU45" s="437"/>
      <c r="AV45" s="437"/>
      <c r="AW45" s="437"/>
      <c r="AX45" s="437"/>
      <c r="AY45" s="437"/>
      <c r="AZ45" s="800"/>
      <c r="BA45" s="1039" t="s">
        <v>53</v>
      </c>
      <c r="BB45" s="583" t="s">
        <v>50</v>
      </c>
      <c r="BC45" s="41" t="s">
        <v>36</v>
      </c>
      <c r="BD45" s="37" t="s">
        <v>36</v>
      </c>
      <c r="BE45" s="37" t="s">
        <v>36</v>
      </c>
      <c r="BF45" s="37" t="s">
        <v>36</v>
      </c>
      <c r="BG45" s="32" t="s">
        <v>36</v>
      </c>
      <c r="BH45" s="41" t="s">
        <v>36</v>
      </c>
      <c r="BI45" s="37" t="s">
        <v>36</v>
      </c>
      <c r="BJ45" s="37" t="s">
        <v>36</v>
      </c>
      <c r="BK45" s="37" t="s">
        <v>36</v>
      </c>
      <c r="BL45" s="32" t="s">
        <v>36</v>
      </c>
      <c r="BM45" s="41" t="s">
        <v>36</v>
      </c>
      <c r="BN45" s="37" t="s">
        <v>36</v>
      </c>
      <c r="BO45" s="37" t="s">
        <v>36</v>
      </c>
      <c r="BP45" s="37" t="s">
        <v>36</v>
      </c>
      <c r="BQ45" s="32" t="s">
        <v>36</v>
      </c>
      <c r="BR45" s="41" t="s">
        <v>36</v>
      </c>
      <c r="BS45" s="37" t="s">
        <v>36</v>
      </c>
      <c r="BT45" s="37" t="s">
        <v>36</v>
      </c>
      <c r="BU45" s="37" t="s">
        <v>36</v>
      </c>
      <c r="BV45" s="37" t="s">
        <v>36</v>
      </c>
      <c r="BW45" s="37" t="s">
        <v>36</v>
      </c>
      <c r="BX45" s="37" t="s">
        <v>36</v>
      </c>
      <c r="BY45" s="27" t="s">
        <v>36</v>
      </c>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307" customFormat="true" ht="15" customHeight="true" x14ac:dyDescent="0.2">
      <c r="A46" s="1051"/>
      <c r="B46" s="378" t="s">
        <v>49</v>
      </c>
      <c r="C46" s="57" t="s">
        <v>36</v>
      </c>
      <c r="D46" s="54" t="s">
        <v>36</v>
      </c>
      <c r="E46" s="54" t="s">
        <v>36</v>
      </c>
      <c r="F46" s="54" t="s">
        <v>36</v>
      </c>
      <c r="G46" s="51" t="s">
        <v>36</v>
      </c>
      <c r="H46" s="48" t="s">
        <v>36</v>
      </c>
      <c r="I46" s="54" t="s">
        <v>36</v>
      </c>
      <c r="J46" s="54" t="s">
        <v>36</v>
      </c>
      <c r="K46" s="54" t="s">
        <v>36</v>
      </c>
      <c r="L46" s="45" t="s">
        <v>36</v>
      </c>
      <c r="M46" s="57" t="s">
        <v>36</v>
      </c>
      <c r="N46" s="54" t="s">
        <v>36</v>
      </c>
      <c r="O46" s="54" t="s">
        <v>36</v>
      </c>
      <c r="P46" s="54" t="s">
        <v>36</v>
      </c>
      <c r="Q46" s="51" t="s">
        <v>36</v>
      </c>
      <c r="R46" s="48" t="s">
        <v>36</v>
      </c>
      <c r="S46" s="54" t="s">
        <v>36</v>
      </c>
      <c r="T46" s="54" t="s">
        <v>36</v>
      </c>
      <c r="U46" s="54" t="s">
        <v>36</v>
      </c>
      <c r="V46" s="54" t="s">
        <v>36</v>
      </c>
      <c r="W46" s="54" t="s">
        <v>36</v>
      </c>
      <c r="X46" s="54" t="s">
        <v>36</v>
      </c>
      <c r="Y46" s="45" t="s">
        <v>36</v>
      </c>
      <c r="Z46" s="437"/>
      <c r="AA46" s="437"/>
      <c r="AB46" s="437"/>
      <c r="AC46" s="437"/>
      <c r="AD46" s="437"/>
      <c r="AE46" s="437"/>
      <c r="AF46" s="437"/>
      <c r="AG46" s="437"/>
      <c r="AH46" s="437"/>
      <c r="AI46" s="437"/>
      <c r="AJ46" s="437"/>
      <c r="AK46" s="437"/>
      <c r="AL46" s="437"/>
      <c r="AM46" s="437"/>
      <c r="AN46" s="437"/>
      <c r="AO46" s="437"/>
      <c r="AP46" s="437"/>
      <c r="AQ46" s="437"/>
      <c r="AR46" s="437"/>
      <c r="AS46" s="437"/>
      <c r="AT46" s="437"/>
      <c r="AU46" s="437"/>
      <c r="AV46" s="437"/>
      <c r="AW46" s="437"/>
      <c r="AX46" s="437"/>
      <c r="AY46" s="437"/>
      <c r="AZ46" s="800"/>
      <c r="BA46" s="1039"/>
      <c r="BB46" s="583" t="s">
        <v>49</v>
      </c>
      <c r="BC46" s="41" t="s">
        <v>36</v>
      </c>
      <c r="BD46" s="37" t="s">
        <v>36</v>
      </c>
      <c r="BE46" s="37" t="s">
        <v>36</v>
      </c>
      <c r="BF46" s="37" t="s">
        <v>36</v>
      </c>
      <c r="BG46" s="32" t="s">
        <v>36</v>
      </c>
      <c r="BH46" s="41" t="s">
        <v>36</v>
      </c>
      <c r="BI46" s="37" t="s">
        <v>36</v>
      </c>
      <c r="BJ46" s="37" t="s">
        <v>36</v>
      </c>
      <c r="BK46" s="37" t="s">
        <v>36</v>
      </c>
      <c r="BL46" s="32" t="s">
        <v>36</v>
      </c>
      <c r="BM46" s="41" t="s">
        <v>36</v>
      </c>
      <c r="BN46" s="37" t="s">
        <v>36</v>
      </c>
      <c r="BO46" s="37" t="s">
        <v>36</v>
      </c>
      <c r="BP46" s="37" t="s">
        <v>36</v>
      </c>
      <c r="BQ46" s="32" t="s">
        <v>36</v>
      </c>
      <c r="BR46" s="41" t="s">
        <v>36</v>
      </c>
      <c r="BS46" s="37" t="s">
        <v>36</v>
      </c>
      <c r="BT46" s="37" t="s">
        <v>36</v>
      </c>
      <c r="BU46" s="37" t="s">
        <v>36</v>
      </c>
      <c r="BV46" s="37" t="s">
        <v>36</v>
      </c>
      <c r="BW46" s="37" t="s">
        <v>36</v>
      </c>
      <c r="BX46" s="37" t="s">
        <v>36</v>
      </c>
      <c r="BY46" s="27" t="s">
        <v>36</v>
      </c>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302" customFormat="true" ht="15" customHeight="true" x14ac:dyDescent="0.2">
      <c r="A47" s="1051" t="s">
        <v>103</v>
      </c>
      <c r="B47" s="378" t="s">
        <v>102</v>
      </c>
      <c r="C47" s="57" t="s">
        <v>36</v>
      </c>
      <c r="D47" s="54" t="s">
        <v>36</v>
      </c>
      <c r="E47" s="54" t="s">
        <v>36</v>
      </c>
      <c r="F47" s="54" t="s">
        <v>36</v>
      </c>
      <c r="G47" s="51" t="s">
        <v>36</v>
      </c>
      <c r="H47" s="48" t="s">
        <v>36</v>
      </c>
      <c r="I47" s="54" t="s">
        <v>36</v>
      </c>
      <c r="J47" s="54" t="s">
        <v>36</v>
      </c>
      <c r="K47" s="54" t="s">
        <v>36</v>
      </c>
      <c r="L47" s="45" t="s">
        <v>36</v>
      </c>
      <c r="M47" s="57" t="s">
        <v>36</v>
      </c>
      <c r="N47" s="54" t="s">
        <v>36</v>
      </c>
      <c r="O47" s="54" t="s">
        <v>36</v>
      </c>
      <c r="P47" s="54" t="s">
        <v>36</v>
      </c>
      <c r="Q47" s="51" t="s">
        <v>36</v>
      </c>
      <c r="R47" s="48" t="s">
        <v>36</v>
      </c>
      <c r="S47" s="54" t="s">
        <v>36</v>
      </c>
      <c r="T47" s="54" t="s">
        <v>36</v>
      </c>
      <c r="U47" s="54" t="s">
        <v>36</v>
      </c>
      <c r="V47" s="54" t="s">
        <v>36</v>
      </c>
      <c r="W47" s="54" t="s">
        <v>36</v>
      </c>
      <c r="X47" s="54" t="s">
        <v>36</v>
      </c>
      <c r="Y47" s="45" t="s">
        <v>36</v>
      </c>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42"/>
      <c r="BA47" s="1039" t="s">
        <v>103</v>
      </c>
      <c r="BB47" s="583" t="s">
        <v>102</v>
      </c>
      <c r="BC47" s="41" t="s">
        <v>36</v>
      </c>
      <c r="BD47" s="37" t="s">
        <v>36</v>
      </c>
      <c r="BE47" s="37" t="s">
        <v>36</v>
      </c>
      <c r="BF47" s="37" t="s">
        <v>36</v>
      </c>
      <c r="BG47" s="32" t="s">
        <v>36</v>
      </c>
      <c r="BH47" s="41" t="s">
        <v>36</v>
      </c>
      <c r="BI47" s="37" t="s">
        <v>36</v>
      </c>
      <c r="BJ47" s="37" t="s">
        <v>36</v>
      </c>
      <c r="BK47" s="37" t="s">
        <v>36</v>
      </c>
      <c r="BL47" s="32" t="s">
        <v>36</v>
      </c>
      <c r="BM47" s="41" t="s">
        <v>36</v>
      </c>
      <c r="BN47" s="37" t="s">
        <v>36</v>
      </c>
      <c r="BO47" s="37" t="s">
        <v>36</v>
      </c>
      <c r="BP47" s="37" t="s">
        <v>36</v>
      </c>
      <c r="BQ47" s="32" t="s">
        <v>36</v>
      </c>
      <c r="BR47" s="41" t="s">
        <v>36</v>
      </c>
      <c r="BS47" s="37" t="s">
        <v>36</v>
      </c>
      <c r="BT47" s="37" t="s">
        <v>36</v>
      </c>
      <c r="BU47" s="37" t="s">
        <v>36</v>
      </c>
      <c r="BV47" s="37" t="s">
        <v>36</v>
      </c>
      <c r="BW47" s="37" t="s">
        <v>36</v>
      </c>
      <c r="BX47" s="37" t="s">
        <v>36</v>
      </c>
      <c r="BY47" s="27" t="s">
        <v>36</v>
      </c>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02" customFormat="true" ht="15" customHeight="true" x14ac:dyDescent="0.2">
      <c r="A48" s="1051"/>
      <c r="B48" s="378" t="s">
        <v>101</v>
      </c>
      <c r="C48" s="57" t="s">
        <v>36</v>
      </c>
      <c r="D48" s="54" t="s">
        <v>36</v>
      </c>
      <c r="E48" s="54" t="s">
        <v>36</v>
      </c>
      <c r="F48" s="54" t="s">
        <v>36</v>
      </c>
      <c r="G48" s="51" t="s">
        <v>36</v>
      </c>
      <c r="H48" s="48" t="s">
        <v>36</v>
      </c>
      <c r="I48" s="54" t="s">
        <v>36</v>
      </c>
      <c r="J48" s="54" t="s">
        <v>36</v>
      </c>
      <c r="K48" s="54" t="s">
        <v>36</v>
      </c>
      <c r="L48" s="45" t="s">
        <v>36</v>
      </c>
      <c r="M48" s="57" t="s">
        <v>36</v>
      </c>
      <c r="N48" s="54" t="s">
        <v>36</v>
      </c>
      <c r="O48" s="54" t="s">
        <v>36</v>
      </c>
      <c r="P48" s="54" t="s">
        <v>36</v>
      </c>
      <c r="Q48" s="51" t="s">
        <v>36</v>
      </c>
      <c r="R48" s="48" t="s">
        <v>36</v>
      </c>
      <c r="S48" s="54" t="s">
        <v>36</v>
      </c>
      <c r="T48" s="54" t="s">
        <v>36</v>
      </c>
      <c r="U48" s="54" t="s">
        <v>36</v>
      </c>
      <c r="V48" s="54" t="s">
        <v>36</v>
      </c>
      <c r="W48" s="54" t="s">
        <v>36</v>
      </c>
      <c r="X48" s="54" t="s">
        <v>36</v>
      </c>
      <c r="Y48" s="45" t="s">
        <v>36</v>
      </c>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42"/>
      <c r="BA48" s="1039"/>
      <c r="BB48" s="583" t="s">
        <v>101</v>
      </c>
      <c r="BC48" s="41" t="s">
        <v>36</v>
      </c>
      <c r="BD48" s="37" t="s">
        <v>36</v>
      </c>
      <c r="BE48" s="37" t="s">
        <v>36</v>
      </c>
      <c r="BF48" s="37" t="s">
        <v>36</v>
      </c>
      <c r="BG48" s="32" t="s">
        <v>36</v>
      </c>
      <c r="BH48" s="41" t="s">
        <v>36</v>
      </c>
      <c r="BI48" s="37" t="s">
        <v>36</v>
      </c>
      <c r="BJ48" s="37" t="s">
        <v>36</v>
      </c>
      <c r="BK48" s="37" t="s">
        <v>36</v>
      </c>
      <c r="BL48" s="32" t="s">
        <v>36</v>
      </c>
      <c r="BM48" s="41" t="s">
        <v>36</v>
      </c>
      <c r="BN48" s="37" t="s">
        <v>36</v>
      </c>
      <c r="BO48" s="37" t="s">
        <v>36</v>
      </c>
      <c r="BP48" s="37" t="s">
        <v>36</v>
      </c>
      <c r="BQ48" s="32" t="s">
        <v>36</v>
      </c>
      <c r="BR48" s="41" t="s">
        <v>36</v>
      </c>
      <c r="BS48" s="37" t="s">
        <v>36</v>
      </c>
      <c r="BT48" s="37" t="s">
        <v>36</v>
      </c>
      <c r="BU48" s="37" t="s">
        <v>36</v>
      </c>
      <c r="BV48" s="37" t="s">
        <v>36</v>
      </c>
      <c r="BW48" s="37" t="s">
        <v>36</v>
      </c>
      <c r="BX48" s="37" t="s">
        <v>36</v>
      </c>
      <c r="BY48" s="27" t="s">
        <v>36</v>
      </c>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02" customFormat="true" ht="15" customHeight="true" x14ac:dyDescent="0.2">
      <c r="A49" s="1051"/>
      <c r="B49" s="378" t="s">
        <v>69</v>
      </c>
      <c r="C49" s="57" t="s">
        <v>36</v>
      </c>
      <c r="D49" s="54" t="s">
        <v>36</v>
      </c>
      <c r="E49" s="54" t="s">
        <v>36</v>
      </c>
      <c r="F49" s="54" t="s">
        <v>36</v>
      </c>
      <c r="G49" s="51" t="s">
        <v>36</v>
      </c>
      <c r="H49" s="48" t="s">
        <v>36</v>
      </c>
      <c r="I49" s="54" t="s">
        <v>36</v>
      </c>
      <c r="J49" s="54" t="s">
        <v>36</v>
      </c>
      <c r="K49" s="54" t="s">
        <v>36</v>
      </c>
      <c r="L49" s="45" t="s">
        <v>36</v>
      </c>
      <c r="M49" s="57" t="s">
        <v>36</v>
      </c>
      <c r="N49" s="54" t="s">
        <v>36</v>
      </c>
      <c r="O49" s="54" t="s">
        <v>36</v>
      </c>
      <c r="P49" s="54" t="s">
        <v>36</v>
      </c>
      <c r="Q49" s="51" t="s">
        <v>36</v>
      </c>
      <c r="R49" s="48" t="s">
        <v>36</v>
      </c>
      <c r="S49" s="54" t="s">
        <v>36</v>
      </c>
      <c r="T49" s="54" t="s">
        <v>36</v>
      </c>
      <c r="U49" s="54" t="s">
        <v>36</v>
      </c>
      <c r="V49" s="54" t="s">
        <v>36</v>
      </c>
      <c r="W49" s="54" t="s">
        <v>36</v>
      </c>
      <c r="X49" s="54" t="s">
        <v>36</v>
      </c>
      <c r="Y49" s="45" t="s">
        <v>36</v>
      </c>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42"/>
      <c r="BA49" s="1039"/>
      <c r="BB49" s="583" t="s">
        <v>69</v>
      </c>
      <c r="BC49" s="41" t="s">
        <v>36</v>
      </c>
      <c r="BD49" s="37" t="s">
        <v>36</v>
      </c>
      <c r="BE49" s="37" t="s">
        <v>36</v>
      </c>
      <c r="BF49" s="37" t="s">
        <v>36</v>
      </c>
      <c r="BG49" s="32" t="s">
        <v>36</v>
      </c>
      <c r="BH49" s="41" t="s">
        <v>36</v>
      </c>
      <c r="BI49" s="37" t="s">
        <v>36</v>
      </c>
      <c r="BJ49" s="37" t="s">
        <v>36</v>
      </c>
      <c r="BK49" s="37" t="s">
        <v>36</v>
      </c>
      <c r="BL49" s="32" t="s">
        <v>36</v>
      </c>
      <c r="BM49" s="41" t="s">
        <v>36</v>
      </c>
      <c r="BN49" s="37" t="s">
        <v>36</v>
      </c>
      <c r="BO49" s="37" t="s">
        <v>36</v>
      </c>
      <c r="BP49" s="37" t="s">
        <v>36</v>
      </c>
      <c r="BQ49" s="32" t="s">
        <v>36</v>
      </c>
      <c r="BR49" s="41" t="s">
        <v>36</v>
      </c>
      <c r="BS49" s="37" t="s">
        <v>36</v>
      </c>
      <c r="BT49" s="37" t="s">
        <v>36</v>
      </c>
      <c r="BU49" s="37" t="s">
        <v>36</v>
      </c>
      <c r="BV49" s="37" t="s">
        <v>36</v>
      </c>
      <c r="BW49" s="37" t="s">
        <v>36</v>
      </c>
      <c r="BX49" s="37" t="s">
        <v>36</v>
      </c>
      <c r="BY49" s="27" t="s">
        <v>36</v>
      </c>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02" customFormat="true" ht="15" customHeight="true" x14ac:dyDescent="0.2">
      <c r="A50" s="1051" t="s">
        <v>104</v>
      </c>
      <c r="B50" s="378" t="s">
        <v>102</v>
      </c>
      <c r="C50" s="57" t="s">
        <v>36</v>
      </c>
      <c r="D50" s="54" t="s">
        <v>36</v>
      </c>
      <c r="E50" s="54" t="s">
        <v>36</v>
      </c>
      <c r="F50" s="54" t="s">
        <v>36</v>
      </c>
      <c r="G50" s="51" t="s">
        <v>36</v>
      </c>
      <c r="H50" s="48" t="s">
        <v>36</v>
      </c>
      <c r="I50" s="54" t="s">
        <v>36</v>
      </c>
      <c r="J50" s="54" t="s">
        <v>36</v>
      </c>
      <c r="K50" s="54" t="s">
        <v>36</v>
      </c>
      <c r="L50" s="45" t="s">
        <v>36</v>
      </c>
      <c r="M50" s="57" t="s">
        <v>36</v>
      </c>
      <c r="N50" s="54" t="s">
        <v>36</v>
      </c>
      <c r="O50" s="54" t="s">
        <v>36</v>
      </c>
      <c r="P50" s="54" t="s">
        <v>36</v>
      </c>
      <c r="Q50" s="51" t="s">
        <v>36</v>
      </c>
      <c r="R50" s="48" t="s">
        <v>36</v>
      </c>
      <c r="S50" s="54" t="s">
        <v>36</v>
      </c>
      <c r="T50" s="54" t="s">
        <v>36</v>
      </c>
      <c r="U50" s="54" t="s">
        <v>36</v>
      </c>
      <c r="V50" s="54" t="s">
        <v>36</v>
      </c>
      <c r="W50" s="54" t="s">
        <v>36</v>
      </c>
      <c r="X50" s="54" t="s">
        <v>36</v>
      </c>
      <c r="Y50" s="45" t="s">
        <v>36</v>
      </c>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42"/>
      <c r="BA50" s="1039" t="s">
        <v>104</v>
      </c>
      <c r="BB50" s="583" t="s">
        <v>102</v>
      </c>
      <c r="BC50" s="41" t="s">
        <v>36</v>
      </c>
      <c r="BD50" s="37" t="s">
        <v>36</v>
      </c>
      <c r="BE50" s="37" t="s">
        <v>36</v>
      </c>
      <c r="BF50" s="37" t="s">
        <v>36</v>
      </c>
      <c r="BG50" s="32" t="s">
        <v>36</v>
      </c>
      <c r="BH50" s="41" t="s">
        <v>36</v>
      </c>
      <c r="BI50" s="37" t="s">
        <v>36</v>
      </c>
      <c r="BJ50" s="37" t="s">
        <v>36</v>
      </c>
      <c r="BK50" s="37" t="s">
        <v>36</v>
      </c>
      <c r="BL50" s="32" t="s">
        <v>36</v>
      </c>
      <c r="BM50" s="41" t="s">
        <v>36</v>
      </c>
      <c r="BN50" s="37" t="s">
        <v>36</v>
      </c>
      <c r="BO50" s="37" t="s">
        <v>36</v>
      </c>
      <c r="BP50" s="37" t="s">
        <v>36</v>
      </c>
      <c r="BQ50" s="32" t="s">
        <v>36</v>
      </c>
      <c r="BR50" s="41" t="s">
        <v>36</v>
      </c>
      <c r="BS50" s="37" t="s">
        <v>36</v>
      </c>
      <c r="BT50" s="37" t="s">
        <v>36</v>
      </c>
      <c r="BU50" s="37" t="s">
        <v>36</v>
      </c>
      <c r="BV50" s="37" t="s">
        <v>36</v>
      </c>
      <c r="BW50" s="37" t="s">
        <v>36</v>
      </c>
      <c r="BX50" s="37" t="s">
        <v>36</v>
      </c>
      <c r="BY50" s="27" t="s">
        <v>36</v>
      </c>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02" customFormat="true" ht="15" customHeight="true" x14ac:dyDescent="0.2">
      <c r="A51" s="1051"/>
      <c r="B51" s="378" t="s">
        <v>101</v>
      </c>
      <c r="C51" s="57" t="s">
        <v>36</v>
      </c>
      <c r="D51" s="54" t="s">
        <v>36</v>
      </c>
      <c r="E51" s="54" t="s">
        <v>36</v>
      </c>
      <c r="F51" s="54" t="s">
        <v>36</v>
      </c>
      <c r="G51" s="51" t="s">
        <v>36</v>
      </c>
      <c r="H51" s="48" t="s">
        <v>36</v>
      </c>
      <c r="I51" s="54" t="s">
        <v>36</v>
      </c>
      <c r="J51" s="54" t="s">
        <v>36</v>
      </c>
      <c r="K51" s="54" t="s">
        <v>36</v>
      </c>
      <c r="L51" s="45" t="s">
        <v>36</v>
      </c>
      <c r="M51" s="57" t="s">
        <v>36</v>
      </c>
      <c r="N51" s="54" t="s">
        <v>36</v>
      </c>
      <c r="O51" s="54" t="s">
        <v>36</v>
      </c>
      <c r="P51" s="54" t="s">
        <v>36</v>
      </c>
      <c r="Q51" s="51" t="s">
        <v>36</v>
      </c>
      <c r="R51" s="48" t="s">
        <v>36</v>
      </c>
      <c r="S51" s="54" t="s">
        <v>36</v>
      </c>
      <c r="T51" s="54" t="s">
        <v>36</v>
      </c>
      <c r="U51" s="54" t="s">
        <v>36</v>
      </c>
      <c r="V51" s="54" t="s">
        <v>36</v>
      </c>
      <c r="W51" s="54" t="s">
        <v>36</v>
      </c>
      <c r="X51" s="54" t="s">
        <v>36</v>
      </c>
      <c r="Y51" s="45" t="s">
        <v>36</v>
      </c>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42"/>
      <c r="BA51" s="1039"/>
      <c r="BB51" s="583" t="s">
        <v>101</v>
      </c>
      <c r="BC51" s="41" t="s">
        <v>36</v>
      </c>
      <c r="BD51" s="37" t="s">
        <v>36</v>
      </c>
      <c r="BE51" s="37" t="s">
        <v>36</v>
      </c>
      <c r="BF51" s="37" t="s">
        <v>36</v>
      </c>
      <c r="BG51" s="32" t="s">
        <v>36</v>
      </c>
      <c r="BH51" s="41" t="s">
        <v>36</v>
      </c>
      <c r="BI51" s="37" t="s">
        <v>36</v>
      </c>
      <c r="BJ51" s="37" t="s">
        <v>36</v>
      </c>
      <c r="BK51" s="37" t="s">
        <v>36</v>
      </c>
      <c r="BL51" s="32" t="s">
        <v>36</v>
      </c>
      <c r="BM51" s="41" t="s">
        <v>36</v>
      </c>
      <c r="BN51" s="37" t="s">
        <v>36</v>
      </c>
      <c r="BO51" s="37" t="s">
        <v>36</v>
      </c>
      <c r="BP51" s="37" t="s">
        <v>36</v>
      </c>
      <c r="BQ51" s="32" t="s">
        <v>36</v>
      </c>
      <c r="BR51" s="41" t="s">
        <v>36</v>
      </c>
      <c r="BS51" s="37" t="s">
        <v>36</v>
      </c>
      <c r="BT51" s="37" t="s">
        <v>36</v>
      </c>
      <c r="BU51" s="37" t="s">
        <v>36</v>
      </c>
      <c r="BV51" s="37" t="s">
        <v>36</v>
      </c>
      <c r="BW51" s="37" t="s">
        <v>36</v>
      </c>
      <c r="BX51" s="37" t="s">
        <v>36</v>
      </c>
      <c r="BY51" s="27" t="s">
        <v>36</v>
      </c>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02" customFormat="true" ht="15" customHeight="true" x14ac:dyDescent="0.2">
      <c r="A52" s="1051"/>
      <c r="B52" s="378" t="s">
        <v>69</v>
      </c>
      <c r="C52" s="57" t="s">
        <v>36</v>
      </c>
      <c r="D52" s="54" t="s">
        <v>36</v>
      </c>
      <c r="E52" s="54" t="s">
        <v>36</v>
      </c>
      <c r="F52" s="54" t="s">
        <v>36</v>
      </c>
      <c r="G52" s="51" t="s">
        <v>36</v>
      </c>
      <c r="H52" s="48" t="s">
        <v>36</v>
      </c>
      <c r="I52" s="54" t="s">
        <v>36</v>
      </c>
      <c r="J52" s="54" t="s">
        <v>36</v>
      </c>
      <c r="K52" s="54" t="s">
        <v>36</v>
      </c>
      <c r="L52" s="45" t="s">
        <v>36</v>
      </c>
      <c r="M52" s="57" t="s">
        <v>36</v>
      </c>
      <c r="N52" s="54" t="s">
        <v>36</v>
      </c>
      <c r="O52" s="54" t="s">
        <v>36</v>
      </c>
      <c r="P52" s="54" t="s">
        <v>36</v>
      </c>
      <c r="Q52" s="51" t="s">
        <v>36</v>
      </c>
      <c r="R52" s="48" t="s">
        <v>36</v>
      </c>
      <c r="S52" s="54" t="s">
        <v>36</v>
      </c>
      <c r="T52" s="54" t="s">
        <v>36</v>
      </c>
      <c r="U52" s="54" t="s">
        <v>36</v>
      </c>
      <c r="V52" s="54" t="s">
        <v>36</v>
      </c>
      <c r="W52" s="54" t="s">
        <v>36</v>
      </c>
      <c r="X52" s="54" t="s">
        <v>36</v>
      </c>
      <c r="Y52" s="45" t="s">
        <v>36</v>
      </c>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42"/>
      <c r="BA52" s="1039"/>
      <c r="BB52" s="583" t="s">
        <v>69</v>
      </c>
      <c r="BC52" s="41" t="s">
        <v>36</v>
      </c>
      <c r="BD52" s="37" t="s">
        <v>36</v>
      </c>
      <c r="BE52" s="37" t="s">
        <v>36</v>
      </c>
      <c r="BF52" s="37" t="s">
        <v>36</v>
      </c>
      <c r="BG52" s="32" t="s">
        <v>36</v>
      </c>
      <c r="BH52" s="41" t="s">
        <v>36</v>
      </c>
      <c r="BI52" s="37" t="s">
        <v>36</v>
      </c>
      <c r="BJ52" s="37" t="s">
        <v>36</v>
      </c>
      <c r="BK52" s="37" t="s">
        <v>36</v>
      </c>
      <c r="BL52" s="32" t="s">
        <v>36</v>
      </c>
      <c r="BM52" s="41" t="s">
        <v>36</v>
      </c>
      <c r="BN52" s="37" t="s">
        <v>36</v>
      </c>
      <c r="BO52" s="37" t="s">
        <v>36</v>
      </c>
      <c r="BP52" s="37" t="s">
        <v>36</v>
      </c>
      <c r="BQ52" s="32" t="s">
        <v>36</v>
      </c>
      <c r="BR52" s="41" t="s">
        <v>36</v>
      </c>
      <c r="BS52" s="37" t="s">
        <v>36</v>
      </c>
      <c r="BT52" s="37" t="s">
        <v>36</v>
      </c>
      <c r="BU52" s="37" t="s">
        <v>36</v>
      </c>
      <c r="BV52" s="37" t="s">
        <v>36</v>
      </c>
      <c r="BW52" s="37" t="s">
        <v>36</v>
      </c>
      <c r="BX52" s="37" t="s">
        <v>36</v>
      </c>
      <c r="BY52" s="27" t="s">
        <v>36</v>
      </c>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02" customFormat="true" ht="15" customHeight="true" x14ac:dyDescent="0.2">
      <c r="A53" s="1051" t="s">
        <v>107</v>
      </c>
      <c r="B53" s="378" t="s">
        <v>102</v>
      </c>
      <c r="C53" s="57" t="s">
        <v>36</v>
      </c>
      <c r="D53" s="54" t="s">
        <v>36</v>
      </c>
      <c r="E53" s="54" t="s">
        <v>36</v>
      </c>
      <c r="F53" s="54" t="s">
        <v>36</v>
      </c>
      <c r="G53" s="51" t="s">
        <v>36</v>
      </c>
      <c r="H53" s="48" t="s">
        <v>36</v>
      </c>
      <c r="I53" s="54" t="s">
        <v>36</v>
      </c>
      <c r="J53" s="54" t="s">
        <v>36</v>
      </c>
      <c r="K53" s="54" t="s">
        <v>36</v>
      </c>
      <c r="L53" s="45" t="s">
        <v>36</v>
      </c>
      <c r="M53" s="57" t="s">
        <v>36</v>
      </c>
      <c r="N53" s="54" t="s">
        <v>36</v>
      </c>
      <c r="O53" s="54" t="s">
        <v>36</v>
      </c>
      <c r="P53" s="54" t="s">
        <v>36</v>
      </c>
      <c r="Q53" s="51" t="s">
        <v>36</v>
      </c>
      <c r="R53" s="48" t="s">
        <v>36</v>
      </c>
      <c r="S53" s="54" t="s">
        <v>36</v>
      </c>
      <c r="T53" s="54" t="s">
        <v>36</v>
      </c>
      <c r="U53" s="54" t="s">
        <v>36</v>
      </c>
      <c r="V53" s="54" t="s">
        <v>36</v>
      </c>
      <c r="W53" s="54" t="s">
        <v>36</v>
      </c>
      <c r="X53" s="54" t="s">
        <v>36</v>
      </c>
      <c r="Y53" s="45" t="s">
        <v>36</v>
      </c>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42"/>
      <c r="BA53" s="1039" t="s">
        <v>107</v>
      </c>
      <c r="BB53" s="583" t="s">
        <v>102</v>
      </c>
      <c r="BC53" s="41" t="s">
        <v>36</v>
      </c>
      <c r="BD53" s="37" t="s">
        <v>36</v>
      </c>
      <c r="BE53" s="37" t="s">
        <v>36</v>
      </c>
      <c r="BF53" s="37" t="s">
        <v>36</v>
      </c>
      <c r="BG53" s="32" t="s">
        <v>36</v>
      </c>
      <c r="BH53" s="41" t="s">
        <v>36</v>
      </c>
      <c r="BI53" s="37" t="s">
        <v>36</v>
      </c>
      <c r="BJ53" s="37" t="s">
        <v>36</v>
      </c>
      <c r="BK53" s="37" t="s">
        <v>36</v>
      </c>
      <c r="BL53" s="32" t="s">
        <v>36</v>
      </c>
      <c r="BM53" s="41" t="s">
        <v>36</v>
      </c>
      <c r="BN53" s="37" t="s">
        <v>36</v>
      </c>
      <c r="BO53" s="37" t="s">
        <v>36</v>
      </c>
      <c r="BP53" s="37" t="s">
        <v>36</v>
      </c>
      <c r="BQ53" s="32" t="s">
        <v>36</v>
      </c>
      <c r="BR53" s="41" t="s">
        <v>36</v>
      </c>
      <c r="BS53" s="37" t="s">
        <v>36</v>
      </c>
      <c r="BT53" s="37" t="s">
        <v>36</v>
      </c>
      <c r="BU53" s="37" t="s">
        <v>36</v>
      </c>
      <c r="BV53" s="37" t="s">
        <v>36</v>
      </c>
      <c r="BW53" s="37" t="s">
        <v>36</v>
      </c>
      <c r="BX53" s="37" t="s">
        <v>36</v>
      </c>
      <c r="BY53" s="27" t="s">
        <v>36</v>
      </c>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02" customFormat="true" ht="15" customHeight="true" x14ac:dyDescent="0.2">
      <c r="A54" s="1051"/>
      <c r="B54" s="378" t="s">
        <v>101</v>
      </c>
      <c r="C54" s="57" t="s">
        <v>36</v>
      </c>
      <c r="D54" s="54" t="s">
        <v>36</v>
      </c>
      <c r="E54" s="54" t="s">
        <v>36</v>
      </c>
      <c r="F54" s="54" t="s">
        <v>36</v>
      </c>
      <c r="G54" s="51" t="s">
        <v>36</v>
      </c>
      <c r="H54" s="48" t="s">
        <v>36</v>
      </c>
      <c r="I54" s="54" t="s">
        <v>36</v>
      </c>
      <c r="J54" s="54" t="s">
        <v>36</v>
      </c>
      <c r="K54" s="54" t="s">
        <v>36</v>
      </c>
      <c r="L54" s="45" t="s">
        <v>36</v>
      </c>
      <c r="M54" s="57" t="s">
        <v>36</v>
      </c>
      <c r="N54" s="54" t="s">
        <v>36</v>
      </c>
      <c r="O54" s="54" t="s">
        <v>36</v>
      </c>
      <c r="P54" s="54" t="s">
        <v>36</v>
      </c>
      <c r="Q54" s="51" t="s">
        <v>36</v>
      </c>
      <c r="R54" s="48" t="s">
        <v>36</v>
      </c>
      <c r="S54" s="54" t="s">
        <v>36</v>
      </c>
      <c r="T54" s="54" t="s">
        <v>36</v>
      </c>
      <c r="U54" s="54" t="s">
        <v>36</v>
      </c>
      <c r="V54" s="54" t="s">
        <v>36</v>
      </c>
      <c r="W54" s="54" t="s">
        <v>36</v>
      </c>
      <c r="X54" s="54" t="s">
        <v>36</v>
      </c>
      <c r="Y54" s="45" t="s">
        <v>36</v>
      </c>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42"/>
      <c r="BA54" s="1039"/>
      <c r="BB54" s="583" t="s">
        <v>101</v>
      </c>
      <c r="BC54" s="41" t="s">
        <v>36</v>
      </c>
      <c r="BD54" s="37" t="s">
        <v>36</v>
      </c>
      <c r="BE54" s="37" t="s">
        <v>36</v>
      </c>
      <c r="BF54" s="37" t="s">
        <v>36</v>
      </c>
      <c r="BG54" s="32" t="s">
        <v>36</v>
      </c>
      <c r="BH54" s="41" t="s">
        <v>36</v>
      </c>
      <c r="BI54" s="37" t="s">
        <v>36</v>
      </c>
      <c r="BJ54" s="37" t="s">
        <v>36</v>
      </c>
      <c r="BK54" s="37" t="s">
        <v>36</v>
      </c>
      <c r="BL54" s="32" t="s">
        <v>36</v>
      </c>
      <c r="BM54" s="41" t="s">
        <v>36</v>
      </c>
      <c r="BN54" s="37" t="s">
        <v>36</v>
      </c>
      <c r="BO54" s="37" t="s">
        <v>36</v>
      </c>
      <c r="BP54" s="37" t="s">
        <v>36</v>
      </c>
      <c r="BQ54" s="32" t="s">
        <v>36</v>
      </c>
      <c r="BR54" s="41" t="s">
        <v>36</v>
      </c>
      <c r="BS54" s="37" t="s">
        <v>36</v>
      </c>
      <c r="BT54" s="37" t="s">
        <v>36</v>
      </c>
      <c r="BU54" s="37" t="s">
        <v>36</v>
      </c>
      <c r="BV54" s="37" t="s">
        <v>36</v>
      </c>
      <c r="BW54" s="37" t="s">
        <v>36</v>
      </c>
      <c r="BX54" s="37" t="s">
        <v>36</v>
      </c>
      <c r="BY54" s="27" t="s">
        <v>36</v>
      </c>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02" customFormat="true" ht="15" customHeight="true" x14ac:dyDescent="0.2">
      <c r="A55" s="1052"/>
      <c r="B55" s="379" t="s">
        <v>69</v>
      </c>
      <c r="C55" s="56" t="s">
        <v>36</v>
      </c>
      <c r="D55" s="53" t="s">
        <v>36</v>
      </c>
      <c r="E55" s="53" t="s">
        <v>36</v>
      </c>
      <c r="F55" s="53" t="s">
        <v>36</v>
      </c>
      <c r="G55" s="50" t="s">
        <v>36</v>
      </c>
      <c r="H55" s="47" t="s">
        <v>36</v>
      </c>
      <c r="I55" s="53" t="s">
        <v>36</v>
      </c>
      <c r="J55" s="53" t="s">
        <v>36</v>
      </c>
      <c r="K55" s="53" t="s">
        <v>36</v>
      </c>
      <c r="L55" s="44" t="s">
        <v>36</v>
      </c>
      <c r="M55" s="56" t="s">
        <v>36</v>
      </c>
      <c r="N55" s="53" t="s">
        <v>36</v>
      </c>
      <c r="O55" s="53" t="s">
        <v>36</v>
      </c>
      <c r="P55" s="53" t="s">
        <v>36</v>
      </c>
      <c r="Q55" s="50" t="s">
        <v>36</v>
      </c>
      <c r="R55" s="12" t="s">
        <v>36</v>
      </c>
      <c r="S55" s="11" t="s">
        <v>36</v>
      </c>
      <c r="T55" s="11" t="s">
        <v>36</v>
      </c>
      <c r="U55" s="11" t="s">
        <v>36</v>
      </c>
      <c r="V55" s="11" t="s">
        <v>36</v>
      </c>
      <c r="W55" s="11" t="s">
        <v>36</v>
      </c>
      <c r="X55" s="11" t="s">
        <v>36</v>
      </c>
      <c r="Y55" s="7" t="s">
        <v>36</v>
      </c>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42"/>
      <c r="BA55" s="1040"/>
      <c r="BB55" s="584" t="s">
        <v>69</v>
      </c>
      <c r="BC55" s="39" t="s">
        <v>36</v>
      </c>
      <c r="BD55" s="35" t="s">
        <v>36</v>
      </c>
      <c r="BE55" s="35" t="s">
        <v>36</v>
      </c>
      <c r="BF55" s="35" t="s">
        <v>36</v>
      </c>
      <c r="BG55" s="30" t="s">
        <v>36</v>
      </c>
      <c r="BH55" s="39" t="s">
        <v>36</v>
      </c>
      <c r="BI55" s="35" t="s">
        <v>36</v>
      </c>
      <c r="BJ55" s="35" t="s">
        <v>36</v>
      </c>
      <c r="BK55" s="35" t="s">
        <v>36</v>
      </c>
      <c r="BL55" s="30" t="s">
        <v>36</v>
      </c>
      <c r="BM55" s="39" t="s">
        <v>36</v>
      </c>
      <c r="BN55" s="35" t="s">
        <v>36</v>
      </c>
      <c r="BO55" s="35" t="s">
        <v>36</v>
      </c>
      <c r="BP55" s="35" t="s">
        <v>36</v>
      </c>
      <c r="BQ55" s="30" t="s">
        <v>36</v>
      </c>
      <c r="BR55" s="10" t="s">
        <v>36</v>
      </c>
      <c r="BS55" s="9" t="s">
        <v>36</v>
      </c>
      <c r="BT55" s="9" t="s">
        <v>36</v>
      </c>
      <c r="BU55" s="9" t="s">
        <v>36</v>
      </c>
      <c r="BV55" s="9" t="s">
        <v>36</v>
      </c>
      <c r="BW55" s="9" t="s">
        <v>36</v>
      </c>
      <c r="BX55" s="9" t="s">
        <v>36</v>
      </c>
      <c r="BY55" s="9" t="s">
        <v>36</v>
      </c>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307" customFormat="true" ht="15" customHeight="true" x14ac:dyDescent="0.2">
      <c r="A56" s="304"/>
      <c r="B56" s="374"/>
      <c r="C56" s="1054" t="s">
        <v>116</v>
      </c>
      <c r="D56" s="1055"/>
      <c r="E56" s="1055"/>
      <c r="F56" s="1055"/>
      <c r="G56" s="1056"/>
      <c r="H56" s="1057" t="s">
        <v>39</v>
      </c>
      <c r="I56" s="1048"/>
      <c r="J56" s="1048"/>
      <c r="K56" s="1048"/>
      <c r="L56" s="1050"/>
      <c r="M56" s="1047" t="s">
        <v>38</v>
      </c>
      <c r="N56" s="1048"/>
      <c r="O56" s="1048"/>
      <c r="P56" s="1048"/>
      <c r="Q56" s="1050"/>
      <c r="R56" s="16" t="s">
        <v>144</v>
      </c>
      <c r="S56" s="426"/>
      <c r="T56" s="426"/>
      <c r="U56" s="426"/>
      <c r="V56" s="426"/>
      <c r="W56" s="426"/>
      <c r="X56" s="426"/>
      <c r="Y56" s="426"/>
      <c r="Z56" s="437"/>
      <c r="AA56" s="437"/>
      <c r="AB56" s="437"/>
      <c r="AC56" s="437"/>
      <c r="AD56" s="437"/>
      <c r="AE56" s="437"/>
      <c r="AF56" s="437"/>
      <c r="AG56" s="437"/>
      <c r="AH56" s="437"/>
      <c r="AI56" s="437"/>
      <c r="AJ56" s="437"/>
      <c r="AK56" s="437"/>
      <c r="AL56" s="437"/>
      <c r="AM56" s="437"/>
      <c r="AN56" s="437"/>
      <c r="AO56" s="437"/>
      <c r="AP56" s="437"/>
      <c r="AQ56" s="437"/>
      <c r="AR56" s="437"/>
      <c r="AS56" s="437"/>
      <c r="AT56" s="437"/>
      <c r="AU56" s="437"/>
      <c r="AV56" s="437"/>
      <c r="AW56" s="437"/>
      <c r="AX56" s="437"/>
      <c r="AY56" s="437"/>
      <c r="AZ56" s="800"/>
      <c r="BA56" s="344" t="s">
        <v>132</v>
      </c>
      <c r="BB56" s="287" t="s">
        <v>97</v>
      </c>
      <c r="BC56" s="1047" t="s">
        <v>116</v>
      </c>
      <c r="BD56" s="1048"/>
      <c r="BE56" s="1048"/>
      <c r="BF56" s="1048"/>
      <c r="BG56" s="1049"/>
      <c r="BH56" s="1047" t="s">
        <v>39</v>
      </c>
      <c r="BI56" s="1048"/>
      <c r="BJ56" s="1048"/>
      <c r="BK56" s="1048"/>
      <c r="BL56" s="1049"/>
      <c r="BM56" s="1047" t="s">
        <v>38</v>
      </c>
      <c r="BN56" s="1048"/>
      <c r="BO56" s="1048"/>
      <c r="BP56" s="1048"/>
      <c r="BQ56" s="1050"/>
      <c r="BR56" s="15" t="s">
        <v>144</v>
      </c>
      <c r="BS56" s="426"/>
      <c r="BT56" s="426"/>
      <c r="BU56" s="426"/>
      <c r="BV56" s="426"/>
      <c r="BW56" s="426"/>
      <c r="BX56" s="426"/>
      <c r="BY56" s="426"/>
      <c r="BZ56" s="342"/>
      <c r="CA56" s="342"/>
      <c r="CB56" s="342"/>
      <c r="CC56" s="342"/>
      <c r="CD56" s="342"/>
      <c r="CE56" s="342"/>
      <c r="CF56" s="342"/>
      <c r="CG56" s="342"/>
      <c r="CH56" s="342"/>
      <c r="CI56" s="342"/>
      <c r="CJ56" s="342"/>
      <c r="CK56" s="342"/>
      <c r="CL56" s="342"/>
      <c r="CM56" s="342"/>
      <c r="CN56" s="342"/>
      <c r="CO56" s="342"/>
      <c r="CP56" s="342"/>
      <c r="CQ56" s="342"/>
      <c r="CR56" s="342"/>
      <c r="CS56" s="342"/>
      <c r="CT56" s="342"/>
      <c r="CU56" s="342"/>
      <c r="CV56" s="342"/>
      <c r="CW56" s="342"/>
      <c r="CX56" s="342"/>
      <c r="CY56" s="342"/>
      <c r="CZ56" s="342"/>
    </row>
    <row r="57" s="307" customFormat="true" ht="12.75" x14ac:dyDescent="0.2">
      <c r="A57" s="329" t="s">
        <v>70</v>
      </c>
      <c r="B57" s="374"/>
      <c r="C57" s="417" t="s">
        <v>0</v>
      </c>
      <c r="D57" s="590" t="s">
        <v>1</v>
      </c>
      <c r="E57" s="590" t="s">
        <v>2</v>
      </c>
      <c r="F57" s="590" t="s">
        <v>3</v>
      </c>
      <c r="G57" s="591" t="s">
        <v>4</v>
      </c>
      <c r="H57" s="380" t="s">
        <v>0</v>
      </c>
      <c r="I57" s="592" t="s">
        <v>1</v>
      </c>
      <c r="J57" s="592" t="s">
        <v>2</v>
      </c>
      <c r="K57" s="592" t="s">
        <v>3</v>
      </c>
      <c r="L57" s="593" t="s">
        <v>4</v>
      </c>
      <c r="M57" s="381" t="s">
        <v>0</v>
      </c>
      <c r="N57" s="592" t="s">
        <v>1</v>
      </c>
      <c r="O57" s="592" t="s">
        <v>2</v>
      </c>
      <c r="P57" s="592" t="s">
        <v>3</v>
      </c>
      <c r="Q57" s="588" t="s">
        <v>4</v>
      </c>
      <c r="R57" s="380" t="s">
        <v>240</v>
      </c>
      <c r="S57" s="592" t="s">
        <v>241</v>
      </c>
      <c r="T57" s="592" t="s">
        <v>242</v>
      </c>
      <c r="U57" s="592" t="s">
        <v>424</v>
      </c>
      <c r="V57" s="592" t="s">
        <v>244</v>
      </c>
      <c r="W57" s="592" t="s">
        <v>245</v>
      </c>
      <c r="X57" s="592" t="s">
        <v>246</v>
      </c>
      <c r="Y57" s="593" t="s">
        <v>247</v>
      </c>
      <c r="Z57" s="437"/>
      <c r="AA57" s="437"/>
      <c r="AB57" s="437"/>
      <c r="AC57" s="437"/>
      <c r="AD57" s="437"/>
      <c r="AE57" s="437"/>
      <c r="AF57" s="437"/>
      <c r="AG57" s="437"/>
      <c r="AH57" s="437"/>
      <c r="AI57" s="437"/>
      <c r="AJ57" s="437"/>
      <c r="AK57" s="437"/>
      <c r="AL57" s="437"/>
      <c r="AM57" s="437"/>
      <c r="AN57" s="437"/>
      <c r="AO57" s="437"/>
      <c r="AP57" s="437"/>
      <c r="AQ57" s="437"/>
      <c r="AR57" s="437"/>
      <c r="AS57" s="437"/>
      <c r="AT57" s="437"/>
      <c r="AU57" s="437"/>
      <c r="AV57" s="437"/>
      <c r="AW57" s="437"/>
      <c r="AX57" s="437"/>
      <c r="AY57" s="437"/>
      <c r="AZ57" s="800"/>
      <c r="BA57" s="329" t="s">
        <v>121</v>
      </c>
      <c r="BB57" s="328"/>
      <c r="BC57" s="455" t="s">
        <v>0</v>
      </c>
      <c r="BD57" s="326" t="s">
        <v>1</v>
      </c>
      <c r="BE57" s="326" t="s">
        <v>2</v>
      </c>
      <c r="BF57" s="326" t="s">
        <v>3</v>
      </c>
      <c r="BG57" s="456" t="s">
        <v>4</v>
      </c>
      <c r="BH57" s="455" t="s">
        <v>0</v>
      </c>
      <c r="BI57" s="326" t="s">
        <v>1</v>
      </c>
      <c r="BJ57" s="326" t="s">
        <v>2</v>
      </c>
      <c r="BK57" s="326" t="s">
        <v>3</v>
      </c>
      <c r="BL57" s="456" t="s">
        <v>4</v>
      </c>
      <c r="BM57" s="455" t="s">
        <v>0</v>
      </c>
      <c r="BN57" s="326" t="s">
        <v>1</v>
      </c>
      <c r="BO57" s="326" t="s">
        <v>2</v>
      </c>
      <c r="BP57" s="326" t="s">
        <v>3</v>
      </c>
      <c r="BQ57" s="456" t="s">
        <v>4</v>
      </c>
      <c r="BR57" s="455" t="s">
        <v>240</v>
      </c>
      <c r="BS57" s="326" t="s">
        <v>241</v>
      </c>
      <c r="BT57" s="326" t="s">
        <v>242</v>
      </c>
      <c r="BU57" s="326" t="s">
        <v>424</v>
      </c>
      <c r="BV57" s="326" t="s">
        <v>244</v>
      </c>
      <c r="BW57" s="326" t="s">
        <v>245</v>
      </c>
      <c r="BX57" s="326" t="s">
        <v>246</v>
      </c>
      <c r="BY57" s="327" t="s">
        <v>247</v>
      </c>
      <c r="BZ57" s="803"/>
      <c r="CA57" s="803"/>
      <c r="CB57" s="803"/>
      <c r="CC57" s="803"/>
      <c r="CD57" s="803"/>
      <c r="CE57" s="803"/>
      <c r="CF57" s="803"/>
      <c r="CG57" s="803"/>
      <c r="CH57" s="803"/>
      <c r="CI57" s="803"/>
      <c r="CJ57" s="803"/>
      <c r="CK57" s="803"/>
      <c r="CL57" s="803"/>
      <c r="CM57" s="803"/>
      <c r="CN57" s="803"/>
      <c r="CO57" s="803"/>
      <c r="CP57" s="803"/>
      <c r="CQ57" s="803"/>
      <c r="CR57" s="803"/>
      <c r="CS57" s="803"/>
      <c r="CT57" s="803"/>
      <c r="CU57" s="803"/>
      <c r="CV57" s="803"/>
      <c r="CW57" s="803"/>
      <c r="CX57" s="803"/>
      <c r="CY57" s="803"/>
      <c r="CZ57" s="803"/>
    </row>
    <row r="58" s="307" customFormat="true" ht="15" customHeight="true" x14ac:dyDescent="0.2">
      <c r="A58" s="1053" t="s">
        <v>425</v>
      </c>
      <c r="B58" s="377" t="s">
        <v>249</v>
      </c>
      <c r="C58" s="118">
        <v>0.20517463648720163</v>
      </c>
      <c r="D58" s="117">
        <v>1.2155199743427743E-2</v>
      </c>
      <c r="E58" s="117">
        <v>0.47700531033678695</v>
      </c>
      <c r="F58" s="117">
        <v>1.5115293150496247</v>
      </c>
      <c r="G58" s="116">
        <v>9.6761245545773225</v>
      </c>
      <c r="H58" s="115">
        <v>0.68725524036879937</v>
      </c>
      <c r="I58" s="117">
        <v>0.26860090829737976</v>
      </c>
      <c r="J58" s="117">
        <v>1.6555741498665615</v>
      </c>
      <c r="K58" s="117">
        <v>5.2730062180858104</v>
      </c>
      <c r="L58" s="114">
        <v>14.059925479386596</v>
      </c>
      <c r="M58" s="118">
        <v>0</v>
      </c>
      <c r="N58" s="117">
        <v>0</v>
      </c>
      <c r="O58" s="117">
        <v>0</v>
      </c>
      <c r="P58" s="117">
        <v>0.11338543304667829</v>
      </c>
      <c r="Q58" s="116">
        <v>1.3988338648749938</v>
      </c>
      <c r="R58" s="115">
        <v>9.4744313909704196</v>
      </c>
      <c r="S58" s="117">
        <v>0.33207878587184386</v>
      </c>
      <c r="T58" s="117">
        <v>2.1428858148791008</v>
      </c>
      <c r="U58" s="117">
        <v>0.90707969958574697</v>
      </c>
      <c r="V58" s="117">
        <v>6.7964151569061189</v>
      </c>
      <c r="W58" s="117">
        <v>0</v>
      </c>
      <c r="X58" s="117">
        <v>0</v>
      </c>
      <c r="Y58" s="114">
        <v>0.36949763830669941</v>
      </c>
      <c r="Z58" s="437"/>
      <c r="AA58" s="437"/>
      <c r="AB58" s="437"/>
      <c r="AC58" s="437"/>
      <c r="AD58" s="437"/>
      <c r="AE58" s="437"/>
      <c r="AF58" s="437"/>
      <c r="AG58" s="437"/>
      <c r="AH58" s="437"/>
      <c r="AI58" s="437"/>
      <c r="AJ58" s="437"/>
      <c r="AK58" s="437"/>
      <c r="AL58" s="437"/>
      <c r="AM58" s="437"/>
      <c r="AN58" s="437"/>
      <c r="AO58" s="437"/>
      <c r="AP58" s="437"/>
      <c r="AQ58" s="437"/>
      <c r="AR58" s="437"/>
      <c r="AS58" s="437"/>
      <c r="AT58" s="437"/>
      <c r="AU58" s="437"/>
      <c r="AV58" s="437"/>
      <c r="AW58" s="437"/>
      <c r="AX58" s="437"/>
      <c r="AY58" s="437"/>
      <c r="AZ58" s="800"/>
      <c r="BA58" s="589"/>
      <c r="BB58" s="585"/>
      <c r="BC58" s="444"/>
      <c r="BD58" s="430"/>
      <c r="BE58" s="430"/>
      <c r="BF58" s="430"/>
      <c r="BG58" s="445"/>
      <c r="BH58" s="444"/>
      <c r="BI58" s="430"/>
      <c r="BJ58" s="430"/>
      <c r="BK58" s="430"/>
      <c r="BL58" s="445"/>
      <c r="BM58" s="444"/>
      <c r="BN58" s="430"/>
      <c r="BO58" s="430"/>
      <c r="BP58" s="430"/>
      <c r="BQ58" s="445"/>
      <c r="BR58" s="444"/>
      <c r="BS58" s="430"/>
      <c r="BT58" s="430"/>
      <c r="BU58" s="430"/>
      <c r="BV58" s="430"/>
      <c r="BW58" s="430"/>
      <c r="BX58" s="430"/>
      <c r="BY58" s="431"/>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307" customFormat="true" ht="15" customHeight="true" x14ac:dyDescent="0.2">
      <c r="A59" s="1051"/>
      <c r="B59" s="378" t="s">
        <v>426</v>
      </c>
      <c r="C59" s="113">
        <v>2.7344460228087137</v>
      </c>
      <c r="D59" s="112">
        <v>11.570593918376034</v>
      </c>
      <c r="E59" s="112">
        <v>21.770645831249514</v>
      </c>
      <c r="F59" s="112">
        <v>53.186394981525318</v>
      </c>
      <c r="G59" s="111">
        <v>73.490546032230952</v>
      </c>
      <c r="H59" s="110">
        <v>33.127625063529457</v>
      </c>
      <c r="I59" s="112">
        <v>47.67997545581548</v>
      </c>
      <c r="J59" s="112">
        <v>65.358448059388806</v>
      </c>
      <c r="K59" s="112">
        <v>69.082191588477343</v>
      </c>
      <c r="L59" s="109">
        <v>81.033162987762537</v>
      </c>
      <c r="M59" s="113">
        <v>1.9537035437747079</v>
      </c>
      <c r="N59" s="112">
        <v>3.2329913714658418</v>
      </c>
      <c r="O59" s="112">
        <v>3.3958537324320424</v>
      </c>
      <c r="P59" s="112">
        <v>3.5074576526678616</v>
      </c>
      <c r="Q59" s="111">
        <v>13.165667562185298</v>
      </c>
      <c r="R59" s="110">
        <v>87.136698275855039</v>
      </c>
      <c r="S59" s="112">
        <v>4.5035955619658274</v>
      </c>
      <c r="T59" s="112">
        <v>38.6035716716354</v>
      </c>
      <c r="U59" s="112">
        <v>7.9790597778384393</v>
      </c>
      <c r="V59" s="112">
        <v>72.684319436671586</v>
      </c>
      <c r="W59" s="112">
        <v>15.696679982137621</v>
      </c>
      <c r="X59" s="112">
        <v>0.96912260250176607</v>
      </c>
      <c r="Y59" s="109">
        <v>5.8432969156857535</v>
      </c>
      <c r="Z59" s="437"/>
      <c r="AA59" s="437"/>
      <c r="AB59" s="437"/>
      <c r="AC59" s="437"/>
      <c r="AD59" s="437"/>
      <c r="AE59" s="437"/>
      <c r="AF59" s="437"/>
      <c r="AG59" s="437"/>
      <c r="AH59" s="437"/>
      <c r="AI59" s="437"/>
      <c r="AJ59" s="437"/>
      <c r="AK59" s="437"/>
      <c r="AL59" s="437"/>
      <c r="AM59" s="437"/>
      <c r="AN59" s="437"/>
      <c r="AO59" s="437"/>
      <c r="AP59" s="437"/>
      <c r="AQ59" s="437"/>
      <c r="AR59" s="437"/>
      <c r="AS59" s="437"/>
      <c r="AT59" s="437"/>
      <c r="AU59" s="437"/>
      <c r="AV59" s="437"/>
      <c r="AW59" s="437"/>
      <c r="AX59" s="437"/>
      <c r="AY59" s="437"/>
      <c r="AZ59" s="800"/>
      <c r="BA59" s="802"/>
      <c r="BB59" s="583"/>
      <c r="BC59" s="447"/>
      <c r="BD59" s="434"/>
      <c r="BE59" s="434"/>
      <c r="BF59" s="434"/>
      <c r="BG59" s="451"/>
      <c r="BH59" s="447"/>
      <c r="BI59" s="434"/>
      <c r="BJ59" s="434"/>
      <c r="BK59" s="434"/>
      <c r="BL59" s="451"/>
      <c r="BM59" s="447"/>
      <c r="BN59" s="434"/>
      <c r="BO59" s="434"/>
      <c r="BP59" s="434"/>
      <c r="BQ59" s="451"/>
      <c r="BR59" s="447"/>
      <c r="BS59" s="434"/>
      <c r="BT59" s="434"/>
      <c r="BU59" s="434"/>
      <c r="BV59" s="434"/>
      <c r="BW59" s="434"/>
      <c r="BX59" s="434"/>
      <c r="BY59" s="435"/>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307" customFormat="true" ht="15" customHeight="true" x14ac:dyDescent="0.2">
      <c r="A60" s="1051"/>
      <c r="B60" s="378" t="s">
        <v>251</v>
      </c>
      <c r="C60" s="113">
        <v>34.46483470568122</v>
      </c>
      <c r="D60" s="112">
        <v>47.818499279498816</v>
      </c>
      <c r="E60" s="112">
        <v>53.316971180281151</v>
      </c>
      <c r="F60" s="112">
        <v>28.119908453840136</v>
      </c>
      <c r="G60" s="111">
        <v>9.8301454917344326</v>
      </c>
      <c r="H60" s="110">
        <v>44.17408478467685</v>
      </c>
      <c r="I60" s="112">
        <v>39.437088020193031</v>
      </c>
      <c r="J60" s="112">
        <v>23.610384515094239</v>
      </c>
      <c r="K60" s="112">
        <v>14.558478286573182</v>
      </c>
      <c r="L60" s="109">
        <v>3.5928787600309215</v>
      </c>
      <c r="M60" s="113">
        <v>31.057701014527417</v>
      </c>
      <c r="N60" s="112">
        <v>38.670082831829774</v>
      </c>
      <c r="O60" s="112">
        <v>48.697477224551619</v>
      </c>
      <c r="P60" s="112">
        <v>57.845511647277128</v>
      </c>
      <c r="Q60" s="111">
        <v>46.921605446723873</v>
      </c>
      <c r="R60" s="110">
        <v>1.872875170498266</v>
      </c>
      <c r="S60" s="112">
        <v>60.961889754871365</v>
      </c>
      <c r="T60" s="112">
        <v>27.623898257766584</v>
      </c>
      <c r="U60" s="112">
        <v>39.769485969133342</v>
      </c>
      <c r="V60" s="112">
        <v>17.647402732975568</v>
      </c>
      <c r="W60" s="112">
        <v>52.480270352715394</v>
      </c>
      <c r="X60" s="112">
        <v>15.148342773629157</v>
      </c>
      <c r="Y60" s="109">
        <v>67.08894002380363</v>
      </c>
      <c r="Z60" s="437"/>
      <c r="AA60" s="437"/>
      <c r="AB60" s="437"/>
      <c r="AC60" s="437"/>
      <c r="AD60" s="437"/>
      <c r="AE60" s="437"/>
      <c r="AF60" s="437"/>
      <c r="AG60" s="437"/>
      <c r="AH60" s="437"/>
      <c r="AI60" s="437"/>
      <c r="AJ60" s="437"/>
      <c r="AK60" s="437"/>
      <c r="AL60" s="437"/>
      <c r="AM60" s="437"/>
      <c r="AN60" s="437"/>
      <c r="AO60" s="437"/>
      <c r="AP60" s="437"/>
      <c r="AQ60" s="437"/>
      <c r="AR60" s="437"/>
      <c r="AS60" s="437"/>
      <c r="AT60" s="437"/>
      <c r="AU60" s="437"/>
      <c r="AV60" s="437"/>
      <c r="AW60" s="437"/>
      <c r="AX60" s="437"/>
      <c r="AY60" s="437"/>
      <c r="AZ60" s="800"/>
      <c r="BA60" s="802"/>
      <c r="BB60" s="583"/>
      <c r="BC60" s="447"/>
      <c r="BD60" s="434"/>
      <c r="BE60" s="434"/>
      <c r="BF60" s="434"/>
      <c r="BG60" s="451"/>
      <c r="BH60" s="447"/>
      <c r="BI60" s="434"/>
      <c r="BJ60" s="434"/>
      <c r="BK60" s="434"/>
      <c r="BL60" s="451"/>
      <c r="BM60" s="447"/>
      <c r="BN60" s="434"/>
      <c r="BO60" s="434"/>
      <c r="BP60" s="434"/>
      <c r="BQ60" s="451"/>
      <c r="BR60" s="447"/>
      <c r="BS60" s="434"/>
      <c r="BT60" s="434"/>
      <c r="BU60" s="434"/>
      <c r="BV60" s="434"/>
      <c r="BW60" s="434"/>
      <c r="BX60" s="434"/>
      <c r="BY60" s="435"/>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307" customFormat="true" ht="15" customHeight="true" x14ac:dyDescent="0.2">
      <c r="A61" s="1051"/>
      <c r="B61" s="378" t="s">
        <v>427</v>
      </c>
      <c r="C61" s="113">
        <v>23.965089095660037</v>
      </c>
      <c r="D61" s="112">
        <v>11.876454709739196</v>
      </c>
      <c r="E61" s="112">
        <v>7.2887914067294624</v>
      </c>
      <c r="F61" s="112">
        <v>5.9805503640568674</v>
      </c>
      <c r="G61" s="111">
        <v>0.63949781944580919</v>
      </c>
      <c r="H61" s="110">
        <v>2.4657511382906816</v>
      </c>
      <c r="I61" s="112">
        <v>2.0294551881479528</v>
      </c>
      <c r="J61" s="112">
        <v>2.7093526993680452</v>
      </c>
      <c r="K61" s="112">
        <v>0.53119079910053923</v>
      </c>
      <c r="L61" s="109">
        <v>0.22170338655033631</v>
      </c>
      <c r="M61" s="113">
        <v>28.043254747826939</v>
      </c>
      <c r="N61" s="112">
        <v>21.072024134784478</v>
      </c>
      <c r="O61" s="112">
        <v>17.96393460493336</v>
      </c>
      <c r="P61" s="112">
        <v>11.048102447519971</v>
      </c>
      <c r="Q61" s="111">
        <v>14.636666602065384</v>
      </c>
      <c r="R61" s="110">
        <v>0</v>
      </c>
      <c r="S61" s="112">
        <v>20.07531783112746</v>
      </c>
      <c r="T61" s="112">
        <v>5.5591367588352494</v>
      </c>
      <c r="U61" s="112">
        <v>15.950696875025999</v>
      </c>
      <c r="V61" s="112">
        <v>0.15732151377552486</v>
      </c>
      <c r="W61" s="112">
        <v>4.4672027289725911</v>
      </c>
      <c r="X61" s="112">
        <v>44.216711851261941</v>
      </c>
      <c r="Y61" s="109">
        <v>16.385162619492874</v>
      </c>
      <c r="Z61" s="437"/>
      <c r="AA61" s="437"/>
      <c r="AB61" s="437"/>
      <c r="AC61" s="437"/>
      <c r="AD61" s="437"/>
      <c r="AE61" s="437"/>
      <c r="AF61" s="437"/>
      <c r="AG61" s="437"/>
      <c r="AH61" s="437"/>
      <c r="AI61" s="437"/>
      <c r="AJ61" s="437"/>
      <c r="AK61" s="437"/>
      <c r="AL61" s="437"/>
      <c r="AM61" s="437"/>
      <c r="AN61" s="437"/>
      <c r="AO61" s="437"/>
      <c r="AP61" s="437"/>
      <c r="AQ61" s="437"/>
      <c r="AR61" s="437"/>
      <c r="AS61" s="437"/>
      <c r="AT61" s="437"/>
      <c r="AU61" s="437"/>
      <c r="AV61" s="437"/>
      <c r="AW61" s="437"/>
      <c r="AX61" s="437"/>
      <c r="AY61" s="437"/>
      <c r="AZ61" s="800"/>
      <c r="BA61" s="802"/>
      <c r="BB61" s="583"/>
      <c r="BC61" s="447"/>
      <c r="BD61" s="434"/>
      <c r="BE61" s="434"/>
      <c r="BF61" s="434"/>
      <c r="BG61" s="451"/>
      <c r="BH61" s="447"/>
      <c r="BI61" s="434"/>
      <c r="BJ61" s="434"/>
      <c r="BK61" s="434"/>
      <c r="BL61" s="451"/>
      <c r="BM61" s="447"/>
      <c r="BN61" s="434"/>
      <c r="BO61" s="434"/>
      <c r="BP61" s="434"/>
      <c r="BQ61" s="451"/>
      <c r="BR61" s="447"/>
      <c r="BS61" s="434"/>
      <c r="BT61" s="434"/>
      <c r="BU61" s="434"/>
      <c r="BV61" s="434"/>
      <c r="BW61" s="434"/>
      <c r="BX61" s="434"/>
      <c r="BY61" s="435"/>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307" customFormat="true" ht="15" customHeight="true" x14ac:dyDescent="0.2">
      <c r="A62" s="1051"/>
      <c r="B62" s="378" t="s">
        <v>253</v>
      </c>
      <c r="C62" s="113">
        <v>18.941250260749452</v>
      </c>
      <c r="D62" s="112">
        <v>13.936480099594309</v>
      </c>
      <c r="E62" s="112">
        <v>7.7141676408939874</v>
      </c>
      <c r="F62" s="112">
        <v>4.1294264255796156</v>
      </c>
      <c r="G62" s="111">
        <v>5.001849275729688</v>
      </c>
      <c r="H62" s="110">
        <v>5.8789934980577732</v>
      </c>
      <c r="I62" s="112">
        <v>2.6567788986004968</v>
      </c>
      <c r="J62" s="112">
        <v>1.7419653757566635</v>
      </c>
      <c r="K62" s="112">
        <v>8.4686057731417943</v>
      </c>
      <c r="L62" s="109">
        <v>0.70483680643660973</v>
      </c>
      <c r="M62" s="113">
        <v>16.63715937380552</v>
      </c>
      <c r="N62" s="112">
        <v>21.313915145608707</v>
      </c>
      <c r="O62" s="112">
        <v>16.481346326856485</v>
      </c>
      <c r="P62" s="112">
        <v>13.445358475604225</v>
      </c>
      <c r="Q62" s="111">
        <v>13.034043613893642</v>
      </c>
      <c r="R62" s="110">
        <v>0</v>
      </c>
      <c r="S62" s="112">
        <v>6.8047093412133677</v>
      </c>
      <c r="T62" s="112">
        <v>12.330751657820132</v>
      </c>
      <c r="U62" s="112">
        <v>14.656637142819303</v>
      </c>
      <c r="V62" s="112">
        <v>1.0739254361461594</v>
      </c>
      <c r="W62" s="112">
        <v>14.639045402459047</v>
      </c>
      <c r="X62" s="112">
        <v>22.228885016865895</v>
      </c>
      <c r="Y62" s="109">
        <v>6.3586075100364878</v>
      </c>
      <c r="Z62" s="437"/>
      <c r="AA62" s="437"/>
      <c r="AB62" s="437"/>
      <c r="AC62" s="437"/>
      <c r="AD62" s="437"/>
      <c r="AE62" s="437"/>
      <c r="AF62" s="437"/>
      <c r="AG62" s="437"/>
      <c r="AH62" s="437"/>
      <c r="AI62" s="437"/>
      <c r="AJ62" s="437"/>
      <c r="AK62" s="437"/>
      <c r="AL62" s="437"/>
      <c r="AM62" s="437"/>
      <c r="AN62" s="437"/>
      <c r="AO62" s="437"/>
      <c r="AP62" s="437"/>
      <c r="AQ62" s="437"/>
      <c r="AR62" s="437"/>
      <c r="AS62" s="437"/>
      <c r="AT62" s="437"/>
      <c r="AU62" s="437"/>
      <c r="AV62" s="437"/>
      <c r="AW62" s="437"/>
      <c r="AX62" s="437"/>
      <c r="AY62" s="437"/>
      <c r="AZ62" s="800"/>
      <c r="BA62" s="802"/>
      <c r="BB62" s="583"/>
      <c r="BC62" s="447"/>
      <c r="BD62" s="434"/>
      <c r="BE62" s="434"/>
      <c r="BF62" s="434"/>
      <c r="BG62" s="451"/>
      <c r="BH62" s="447"/>
      <c r="BI62" s="434"/>
      <c r="BJ62" s="434"/>
      <c r="BK62" s="434"/>
      <c r="BL62" s="451"/>
      <c r="BM62" s="447"/>
      <c r="BN62" s="434"/>
      <c r="BO62" s="434"/>
      <c r="BP62" s="434"/>
      <c r="BQ62" s="451"/>
      <c r="BR62" s="447"/>
      <c r="BS62" s="434"/>
      <c r="BT62" s="434"/>
      <c r="BU62" s="434"/>
      <c r="BV62" s="434"/>
      <c r="BW62" s="434"/>
      <c r="BX62" s="434"/>
      <c r="BY62" s="435"/>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307" customFormat="true" ht="15" customHeight="true" x14ac:dyDescent="0.2">
      <c r="A63" s="1051"/>
      <c r="B63" s="378" t="s">
        <v>254</v>
      </c>
      <c r="C63" s="113">
        <v>19.331385863836925</v>
      </c>
      <c r="D63" s="112">
        <v>14.257078881913626</v>
      </c>
      <c r="E63" s="112">
        <v>8.1079966399965322</v>
      </c>
      <c r="F63" s="112">
        <v>4.5871971676007757</v>
      </c>
      <c r="G63" s="111">
        <v>0.82511025934338245</v>
      </c>
      <c r="H63" s="110">
        <v>13.118345144028986</v>
      </c>
      <c r="I63" s="112">
        <v>5.1518419631542791</v>
      </c>
      <c r="J63" s="112">
        <v>2.6526827354264153</v>
      </c>
      <c r="K63" s="112">
        <v>0.71027824975267628</v>
      </c>
      <c r="L63" s="109">
        <v>0.26243612991514254</v>
      </c>
      <c r="M63" s="113">
        <v>21.903763540203702</v>
      </c>
      <c r="N63" s="112">
        <v>15.38960009611877</v>
      </c>
      <c r="O63" s="112">
        <v>13.017513280133494</v>
      </c>
      <c r="P63" s="112">
        <v>13.81427632811851</v>
      </c>
      <c r="Q63" s="111">
        <v>8.9218163044811831</v>
      </c>
      <c r="R63" s="110">
        <v>0</v>
      </c>
      <c r="S63" s="112">
        <v>7.3224087249501704</v>
      </c>
      <c r="T63" s="112">
        <v>11.817014096875326</v>
      </c>
      <c r="U63" s="112">
        <v>20.164501573961584</v>
      </c>
      <c r="V63" s="112">
        <v>0.19003333646461679</v>
      </c>
      <c r="W63" s="112">
        <v>12.704370689309702</v>
      </c>
      <c r="X63" s="112">
        <v>17.237491714126911</v>
      </c>
      <c r="Y63" s="109">
        <v>3.7215066008744877</v>
      </c>
      <c r="Z63" s="437"/>
      <c r="AA63" s="437"/>
      <c r="AB63" s="437"/>
      <c r="AC63" s="437"/>
      <c r="AD63" s="437"/>
      <c r="AE63" s="437"/>
      <c r="AF63" s="437"/>
      <c r="AG63" s="437"/>
      <c r="AH63" s="437"/>
      <c r="AI63" s="437"/>
      <c r="AJ63" s="437"/>
      <c r="AK63" s="437"/>
      <c r="AL63" s="437"/>
      <c r="AM63" s="437"/>
      <c r="AN63" s="437"/>
      <c r="AO63" s="437"/>
      <c r="AP63" s="437"/>
      <c r="AQ63" s="437"/>
      <c r="AR63" s="437"/>
      <c r="AS63" s="437"/>
      <c r="AT63" s="437"/>
      <c r="AU63" s="437"/>
      <c r="AV63" s="437"/>
      <c r="AW63" s="437"/>
      <c r="AX63" s="437"/>
      <c r="AY63" s="437"/>
      <c r="AZ63" s="800"/>
      <c r="BA63" s="802"/>
      <c r="BB63" s="583"/>
      <c r="BC63" s="447"/>
      <c r="BD63" s="434"/>
      <c r="BE63" s="434"/>
      <c r="BF63" s="434"/>
      <c r="BG63" s="451"/>
      <c r="BH63" s="447"/>
      <c r="BI63" s="434"/>
      <c r="BJ63" s="434"/>
      <c r="BK63" s="434"/>
      <c r="BL63" s="451"/>
      <c r="BM63" s="447"/>
      <c r="BN63" s="434"/>
      <c r="BO63" s="434"/>
      <c r="BP63" s="434"/>
      <c r="BQ63" s="451"/>
      <c r="BR63" s="447"/>
      <c r="BS63" s="434"/>
      <c r="BT63" s="434"/>
      <c r="BU63" s="434"/>
      <c r="BV63" s="434"/>
      <c r="BW63" s="434"/>
      <c r="BX63" s="434"/>
      <c r="BY63" s="435"/>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307" customFormat="true" ht="15" customHeight="true" x14ac:dyDescent="0.2">
      <c r="A64" s="1051"/>
      <c r="B64" s="378" t="s">
        <v>428</v>
      </c>
      <c r="C64" s="113">
        <v>0.28788329406524638</v>
      </c>
      <c r="D64" s="112">
        <v>0</v>
      </c>
      <c r="E64" s="112">
        <v>0</v>
      </c>
      <c r="F64" s="112">
        <v>0</v>
      </c>
      <c r="G64" s="111">
        <v>0</v>
      </c>
      <c r="H64" s="110">
        <v>0</v>
      </c>
      <c r="I64" s="112">
        <v>0</v>
      </c>
      <c r="J64" s="112">
        <v>0</v>
      </c>
      <c r="K64" s="112">
        <v>0</v>
      </c>
      <c r="L64" s="109">
        <v>0</v>
      </c>
      <c r="M64" s="113">
        <v>0.40441777986151795</v>
      </c>
      <c r="N64" s="112">
        <v>0.17928371074629335</v>
      </c>
      <c r="O64" s="112">
        <v>0</v>
      </c>
      <c r="P64" s="112">
        <v>0</v>
      </c>
      <c r="Q64" s="111">
        <v>0</v>
      </c>
      <c r="R64" s="110">
        <v>0</v>
      </c>
      <c r="S64" s="112">
        <v>0</v>
      </c>
      <c r="T64" s="112">
        <v>0</v>
      </c>
      <c r="U64" s="112">
        <v>0.57253896163559104</v>
      </c>
      <c r="V64" s="112">
        <v>0</v>
      </c>
      <c r="W64" s="112">
        <v>0</v>
      </c>
      <c r="X64" s="112">
        <v>0.19944604161436977</v>
      </c>
      <c r="Y64" s="109">
        <v>0</v>
      </c>
      <c r="Z64" s="437"/>
      <c r="AA64" s="437"/>
      <c r="AB64" s="437"/>
      <c r="AC64" s="437"/>
      <c r="AD64" s="437"/>
      <c r="AE64" s="437"/>
      <c r="AF64" s="437"/>
      <c r="AG64" s="437"/>
      <c r="AH64" s="437"/>
      <c r="AI64" s="437"/>
      <c r="AJ64" s="437"/>
      <c r="AK64" s="437"/>
      <c r="AL64" s="437"/>
      <c r="AM64" s="437"/>
      <c r="AN64" s="437"/>
      <c r="AO64" s="437"/>
      <c r="AP64" s="437"/>
      <c r="AQ64" s="437"/>
      <c r="AR64" s="437"/>
      <c r="AS64" s="437"/>
      <c r="AT64" s="437"/>
      <c r="AU64" s="437"/>
      <c r="AV64" s="437"/>
      <c r="AW64" s="437"/>
      <c r="AX64" s="437"/>
      <c r="AY64" s="437"/>
      <c r="AZ64" s="800"/>
      <c r="BA64" s="802"/>
      <c r="BB64" s="583"/>
      <c r="BC64" s="447"/>
      <c r="BD64" s="434"/>
      <c r="BE64" s="434"/>
      <c r="BF64" s="434"/>
      <c r="BG64" s="451"/>
      <c r="BH64" s="447"/>
      <c r="BI64" s="434"/>
      <c r="BJ64" s="434"/>
      <c r="BK64" s="434"/>
      <c r="BL64" s="451"/>
      <c r="BM64" s="447"/>
      <c r="BN64" s="434"/>
      <c r="BO64" s="434"/>
      <c r="BP64" s="434"/>
      <c r="BQ64" s="451"/>
      <c r="BR64" s="447"/>
      <c r="BS64" s="434"/>
      <c r="BT64" s="434"/>
      <c r="BU64" s="434"/>
      <c r="BV64" s="434"/>
      <c r="BW64" s="434"/>
      <c r="BX64" s="434"/>
      <c r="BY64" s="435"/>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307" customFormat="true" ht="15" customHeight="true" x14ac:dyDescent="0.2">
      <c r="A65" s="1051"/>
      <c r="B65" s="378" t="s">
        <v>257</v>
      </c>
      <c r="C65" s="113">
        <v>0</v>
      </c>
      <c r="D65" s="112">
        <v>1.7221332211976532E-2</v>
      </c>
      <c r="E65" s="112">
        <v>0.10036317167496822</v>
      </c>
      <c r="F65" s="112">
        <v>5.297862614489357E-2</v>
      </c>
      <c r="G65" s="111">
        <v>0.30923930255160947</v>
      </c>
      <c r="H65" s="110">
        <v>8.0002159154017066E-2</v>
      </c>
      <c r="I65" s="112">
        <v>0.18502293120867794</v>
      </c>
      <c r="J65" s="112">
        <v>5.6863650050020136E-2</v>
      </c>
      <c r="K65" s="112">
        <v>0.43220886290462918</v>
      </c>
      <c r="L65" s="109">
        <v>0.12505644991773415</v>
      </c>
      <c r="M65" s="113">
        <v>0</v>
      </c>
      <c r="N65" s="112">
        <v>0</v>
      </c>
      <c r="O65" s="112">
        <v>0</v>
      </c>
      <c r="P65" s="112">
        <v>1.4805494083596139E-2</v>
      </c>
      <c r="Q65" s="111">
        <v>5.4550862641404144E-2</v>
      </c>
      <c r="R65" s="110">
        <v>0.57328397315705903</v>
      </c>
      <c r="S65" s="112">
        <v>0</v>
      </c>
      <c r="T65" s="112">
        <v>8.1506476105166994E-2</v>
      </c>
      <c r="U65" s="112">
        <v>0</v>
      </c>
      <c r="V65" s="112">
        <v>0.22820311754575279</v>
      </c>
      <c r="W65" s="112">
        <v>1.2430844405820709E-2</v>
      </c>
      <c r="X65" s="112">
        <v>0</v>
      </c>
      <c r="Y65" s="109">
        <v>0.20813009497136556</v>
      </c>
      <c r="Z65" s="437"/>
      <c r="AA65" s="437"/>
      <c r="AB65" s="437"/>
      <c r="AC65" s="437"/>
      <c r="AD65" s="437"/>
      <c r="AE65" s="437"/>
      <c r="AF65" s="437"/>
      <c r="AG65" s="437"/>
      <c r="AH65" s="437"/>
      <c r="AI65" s="437"/>
      <c r="AJ65" s="437"/>
      <c r="AK65" s="437"/>
      <c r="AL65" s="437"/>
      <c r="AM65" s="437"/>
      <c r="AN65" s="437"/>
      <c r="AO65" s="437"/>
      <c r="AP65" s="437"/>
      <c r="AQ65" s="437"/>
      <c r="AR65" s="437"/>
      <c r="AS65" s="437"/>
      <c r="AT65" s="437"/>
      <c r="AU65" s="437"/>
      <c r="AV65" s="437"/>
      <c r="AW65" s="437"/>
      <c r="AX65" s="437"/>
      <c r="AY65" s="437"/>
      <c r="AZ65" s="800"/>
      <c r="BA65" s="802"/>
      <c r="BB65" s="583"/>
      <c r="BC65" s="447"/>
      <c r="BD65" s="434"/>
      <c r="BE65" s="434"/>
      <c r="BF65" s="434"/>
      <c r="BG65" s="451"/>
      <c r="BH65" s="447"/>
      <c r="BI65" s="434"/>
      <c r="BJ65" s="434"/>
      <c r="BK65" s="434"/>
      <c r="BL65" s="451"/>
      <c r="BM65" s="447"/>
      <c r="BN65" s="434"/>
      <c r="BO65" s="434"/>
      <c r="BP65" s="434"/>
      <c r="BQ65" s="451"/>
      <c r="BR65" s="447"/>
      <c r="BS65" s="434"/>
      <c r="BT65" s="434"/>
      <c r="BU65" s="434"/>
      <c r="BV65" s="434"/>
      <c r="BW65" s="434"/>
      <c r="BX65" s="434"/>
      <c r="BY65" s="435"/>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307" customFormat="true" ht="15" customHeight="true" x14ac:dyDescent="0.2">
      <c r="A66" s="1051"/>
      <c r="B66" s="378" t="s">
        <v>47</v>
      </c>
      <c r="C66" s="113">
        <v>6.9936120711100128E-2</v>
      </c>
      <c r="D66" s="112">
        <v>0.51151657892282676</v>
      </c>
      <c r="E66" s="112">
        <v>1.2240588188374839</v>
      </c>
      <c r="F66" s="112">
        <v>2.432014666202682</v>
      </c>
      <c r="G66" s="111">
        <v>0.22748726438681172</v>
      </c>
      <c r="H66" s="110">
        <v>0.46794297189359024</v>
      </c>
      <c r="I66" s="112">
        <v>2.5912366345825069</v>
      </c>
      <c r="J66" s="112">
        <v>2.2147288150493316</v>
      </c>
      <c r="K66" s="112">
        <v>0.94404022196407034</v>
      </c>
      <c r="L66" s="109">
        <v>0</v>
      </c>
      <c r="M66" s="113">
        <v>0</v>
      </c>
      <c r="N66" s="112">
        <v>0.14210270944613956</v>
      </c>
      <c r="O66" s="112">
        <v>0.44387483109266168</v>
      </c>
      <c r="P66" s="112">
        <v>0.211102521681995</v>
      </c>
      <c r="Q66" s="111">
        <v>1.8668157431342605</v>
      </c>
      <c r="R66" s="110">
        <v>0.94271118951903299</v>
      </c>
      <c r="S66" s="112">
        <v>0</v>
      </c>
      <c r="T66" s="112">
        <v>1.8412352660830764</v>
      </c>
      <c r="U66" s="112">
        <v>0</v>
      </c>
      <c r="V66" s="112">
        <v>1.2223792695146933</v>
      </c>
      <c r="W66" s="112">
        <v>0</v>
      </c>
      <c r="X66" s="112">
        <v>0</v>
      </c>
      <c r="Y66" s="109">
        <v>2.485859682875988E-2</v>
      </c>
      <c r="Z66" s="437"/>
      <c r="AA66" s="437"/>
      <c r="AB66" s="437"/>
      <c r="AC66" s="437"/>
      <c r="AD66" s="437"/>
      <c r="AE66" s="437"/>
      <c r="AF66" s="437"/>
      <c r="AG66" s="437"/>
      <c r="AH66" s="437"/>
      <c r="AI66" s="437"/>
      <c r="AJ66" s="437"/>
      <c r="AK66" s="437"/>
      <c r="AL66" s="437"/>
      <c r="AM66" s="437"/>
      <c r="AN66" s="437"/>
      <c r="AO66" s="437"/>
      <c r="AP66" s="437"/>
      <c r="AQ66" s="437"/>
      <c r="AR66" s="437"/>
      <c r="AS66" s="437"/>
      <c r="AT66" s="437"/>
      <c r="AU66" s="437"/>
      <c r="AV66" s="437"/>
      <c r="AW66" s="437"/>
      <c r="AX66" s="437"/>
      <c r="AY66" s="437"/>
      <c r="AZ66" s="800"/>
      <c r="BA66" s="802"/>
      <c r="BB66" s="583"/>
      <c r="BC66" s="447"/>
      <c r="BD66" s="434"/>
      <c r="BE66" s="434"/>
      <c r="BF66" s="434"/>
      <c r="BG66" s="451"/>
      <c r="BH66" s="447"/>
      <c r="BI66" s="434"/>
      <c r="BJ66" s="434"/>
      <c r="BK66" s="434"/>
      <c r="BL66" s="451"/>
      <c r="BM66" s="447"/>
      <c r="BN66" s="434"/>
      <c r="BO66" s="434"/>
      <c r="BP66" s="434"/>
      <c r="BQ66" s="451"/>
      <c r="BR66" s="447"/>
      <c r="BS66" s="434"/>
      <c r="BT66" s="434"/>
      <c r="BU66" s="434"/>
      <c r="BV66" s="434"/>
      <c r="BW66" s="434"/>
      <c r="BX66" s="434"/>
      <c r="BY66" s="435"/>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307" customFormat="true" ht="15" customHeight="true" x14ac:dyDescent="0.2">
      <c r="A67" s="136"/>
      <c r="B67" s="130"/>
      <c r="C67" s="113"/>
      <c r="D67" s="112"/>
      <c r="E67" s="112"/>
      <c r="F67" s="112"/>
      <c r="G67" s="111"/>
      <c r="H67" s="110"/>
      <c r="I67" s="112"/>
      <c r="J67" s="112"/>
      <c r="K67" s="112"/>
      <c r="L67" s="109"/>
      <c r="M67" s="113"/>
      <c r="N67" s="112"/>
      <c r="O67" s="112"/>
      <c r="P67" s="112"/>
      <c r="Q67" s="111"/>
      <c r="R67" s="110"/>
      <c r="S67" s="112"/>
      <c r="T67" s="112"/>
      <c r="U67" s="112"/>
      <c r="V67" s="112"/>
      <c r="W67" s="112"/>
      <c r="X67" s="112"/>
      <c r="Y67" s="109"/>
      <c r="Z67" s="437"/>
      <c r="AA67" s="437"/>
      <c r="AB67" s="437"/>
      <c r="AC67" s="437"/>
      <c r="AD67" s="437"/>
      <c r="AE67" s="437"/>
      <c r="AF67" s="437"/>
      <c r="AG67" s="437"/>
      <c r="AH67" s="437"/>
      <c r="AI67" s="437"/>
      <c r="AJ67" s="437"/>
      <c r="AK67" s="437"/>
      <c r="AL67" s="437"/>
      <c r="AM67" s="437"/>
      <c r="AN67" s="437"/>
      <c r="AO67" s="437"/>
      <c r="AP67" s="437"/>
      <c r="AQ67" s="437"/>
      <c r="AR67" s="437"/>
      <c r="AS67" s="437"/>
      <c r="AT67" s="437"/>
      <c r="AU67" s="437"/>
      <c r="AV67" s="437"/>
      <c r="AW67" s="437"/>
      <c r="AX67" s="437"/>
      <c r="AY67" s="437"/>
      <c r="AZ67" s="800"/>
      <c r="BA67" s="802"/>
      <c r="BB67" s="583"/>
      <c r="BC67" s="447"/>
      <c r="BD67" s="434"/>
      <c r="BE67" s="434"/>
      <c r="BF67" s="434"/>
      <c r="BG67" s="451"/>
      <c r="BH67" s="447"/>
      <c r="BI67" s="434"/>
      <c r="BJ67" s="434"/>
      <c r="BK67" s="434"/>
      <c r="BL67" s="451"/>
      <c r="BM67" s="447"/>
      <c r="BN67" s="434"/>
      <c r="BO67" s="434"/>
      <c r="BP67" s="434"/>
      <c r="BQ67" s="451"/>
      <c r="BR67" s="447"/>
      <c r="BS67" s="434"/>
      <c r="BT67" s="434"/>
      <c r="BU67" s="434"/>
      <c r="BV67" s="434"/>
      <c r="BW67" s="434"/>
      <c r="BX67" s="434"/>
      <c r="BY67" s="435"/>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307" customFormat="true" ht="15" customHeight="true" x14ac:dyDescent="0.2">
      <c r="A68" s="136"/>
      <c r="B68" s="130"/>
      <c r="C68" s="113"/>
      <c r="D68" s="112"/>
      <c r="E68" s="112"/>
      <c r="F68" s="112"/>
      <c r="G68" s="111"/>
      <c r="H68" s="110"/>
      <c r="I68" s="112"/>
      <c r="J68" s="112"/>
      <c r="K68" s="112"/>
      <c r="L68" s="109"/>
      <c r="M68" s="113"/>
      <c r="N68" s="112"/>
      <c r="O68" s="112"/>
      <c r="P68" s="112"/>
      <c r="Q68" s="111"/>
      <c r="R68" s="110"/>
      <c r="S68" s="112"/>
      <c r="T68" s="112"/>
      <c r="U68" s="112"/>
      <c r="V68" s="112"/>
      <c r="W68" s="112"/>
      <c r="X68" s="112"/>
      <c r="Y68" s="109"/>
      <c r="Z68" s="437"/>
      <c r="AA68" s="437"/>
      <c r="AB68" s="437"/>
      <c r="AC68" s="437"/>
      <c r="AD68" s="437"/>
      <c r="AE68" s="437"/>
      <c r="AF68" s="437"/>
      <c r="AG68" s="437"/>
      <c r="AH68" s="437"/>
      <c r="AI68" s="437"/>
      <c r="AJ68" s="437"/>
      <c r="AK68" s="437"/>
      <c r="AL68" s="437"/>
      <c r="AM68" s="437"/>
      <c r="AN68" s="437"/>
      <c r="AO68" s="437"/>
      <c r="AP68" s="437"/>
      <c r="AQ68" s="437"/>
      <c r="AR68" s="437"/>
      <c r="AS68" s="437"/>
      <c r="AT68" s="437"/>
      <c r="AU68" s="437"/>
      <c r="AV68" s="437"/>
      <c r="AW68" s="437"/>
      <c r="AX68" s="437"/>
      <c r="AY68" s="437"/>
      <c r="AZ68" s="800"/>
      <c r="BA68" s="802"/>
      <c r="BB68" s="583"/>
      <c r="BC68" s="447"/>
      <c r="BD68" s="434"/>
      <c r="BE68" s="434"/>
      <c r="BF68" s="434"/>
      <c r="BG68" s="451"/>
      <c r="BH68" s="447"/>
      <c r="BI68" s="434"/>
      <c r="BJ68" s="434"/>
      <c r="BK68" s="434"/>
      <c r="BL68" s="451"/>
      <c r="BM68" s="447"/>
      <c r="BN68" s="434"/>
      <c r="BO68" s="434"/>
      <c r="BP68" s="434"/>
      <c r="BQ68" s="451"/>
      <c r="BR68" s="447"/>
      <c r="BS68" s="434"/>
      <c r="BT68" s="434"/>
      <c r="BU68" s="434"/>
      <c r="BV68" s="434"/>
      <c r="BW68" s="434"/>
      <c r="BX68" s="434"/>
      <c r="BY68" s="435"/>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307" customFormat="true" ht="15" customHeight="true" x14ac:dyDescent="0.2">
      <c r="A69" s="136"/>
      <c r="B69" s="130"/>
      <c r="C69" s="113"/>
      <c r="D69" s="112"/>
      <c r="E69" s="112"/>
      <c r="F69" s="112"/>
      <c r="G69" s="111"/>
      <c r="H69" s="110"/>
      <c r="I69" s="112"/>
      <c r="J69" s="112"/>
      <c r="K69" s="112"/>
      <c r="L69" s="109"/>
      <c r="M69" s="113"/>
      <c r="N69" s="112"/>
      <c r="O69" s="112"/>
      <c r="P69" s="112"/>
      <c r="Q69" s="111"/>
      <c r="R69" s="110"/>
      <c r="S69" s="112"/>
      <c r="T69" s="112"/>
      <c r="U69" s="112"/>
      <c r="V69" s="112"/>
      <c r="W69" s="112"/>
      <c r="X69" s="112"/>
      <c r="Y69" s="109"/>
      <c r="Z69" s="437"/>
      <c r="AA69" s="437"/>
      <c r="AB69" s="437"/>
      <c r="AC69" s="437"/>
      <c r="AD69" s="437"/>
      <c r="AE69" s="437"/>
      <c r="AF69" s="437"/>
      <c r="AG69" s="437"/>
      <c r="AH69" s="437"/>
      <c r="AI69" s="437"/>
      <c r="AJ69" s="437"/>
      <c r="AK69" s="437"/>
      <c r="AL69" s="437"/>
      <c r="AM69" s="437"/>
      <c r="AN69" s="437"/>
      <c r="AO69" s="437"/>
      <c r="AP69" s="437"/>
      <c r="AQ69" s="437"/>
      <c r="AR69" s="437"/>
      <c r="AS69" s="437"/>
      <c r="AT69" s="437"/>
      <c r="AU69" s="437"/>
      <c r="AV69" s="437"/>
      <c r="AW69" s="437"/>
      <c r="AX69" s="437"/>
      <c r="AY69" s="437"/>
      <c r="AZ69" s="800"/>
      <c r="BA69" s="802"/>
      <c r="BB69" s="583"/>
      <c r="BC69" s="447"/>
      <c r="BD69" s="434"/>
      <c r="BE69" s="434"/>
      <c r="BF69" s="434"/>
      <c r="BG69" s="451"/>
      <c r="BH69" s="447"/>
      <c r="BI69" s="434"/>
      <c r="BJ69" s="434"/>
      <c r="BK69" s="434"/>
      <c r="BL69" s="451"/>
      <c r="BM69" s="447"/>
      <c r="BN69" s="434"/>
      <c r="BO69" s="434"/>
      <c r="BP69" s="434"/>
      <c r="BQ69" s="451"/>
      <c r="BR69" s="447"/>
      <c r="BS69" s="434"/>
      <c r="BT69" s="434"/>
      <c r="BU69" s="434"/>
      <c r="BV69" s="434"/>
      <c r="BW69" s="434"/>
      <c r="BX69" s="434"/>
      <c r="BY69" s="435"/>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307" customFormat="true" ht="15" customHeight="true" x14ac:dyDescent="0.2">
      <c r="A70" s="136"/>
      <c r="B70" s="130"/>
      <c r="C70" s="113"/>
      <c r="D70" s="112"/>
      <c r="E70" s="112"/>
      <c r="F70" s="112"/>
      <c r="G70" s="111"/>
      <c r="H70" s="110"/>
      <c r="I70" s="112"/>
      <c r="J70" s="112"/>
      <c r="K70" s="112"/>
      <c r="L70" s="109"/>
      <c r="M70" s="113"/>
      <c r="N70" s="112"/>
      <c r="O70" s="112"/>
      <c r="P70" s="112"/>
      <c r="Q70" s="111"/>
      <c r="R70" s="110"/>
      <c r="S70" s="112"/>
      <c r="T70" s="112"/>
      <c r="U70" s="112"/>
      <c r="V70" s="112"/>
      <c r="W70" s="112"/>
      <c r="X70" s="112"/>
      <c r="Y70" s="109"/>
      <c r="Z70" s="437"/>
      <c r="AA70" s="437"/>
      <c r="AB70" s="437"/>
      <c r="AC70" s="437"/>
      <c r="AD70" s="437"/>
      <c r="AE70" s="437"/>
      <c r="AF70" s="437"/>
      <c r="AG70" s="437"/>
      <c r="AH70" s="437"/>
      <c r="AI70" s="437"/>
      <c r="AJ70" s="437"/>
      <c r="AK70" s="437"/>
      <c r="AL70" s="437"/>
      <c r="AM70" s="437"/>
      <c r="AN70" s="437"/>
      <c r="AO70" s="437"/>
      <c r="AP70" s="437"/>
      <c r="AQ70" s="437"/>
      <c r="AR70" s="437"/>
      <c r="AS70" s="437"/>
      <c r="AT70" s="437"/>
      <c r="AU70" s="437"/>
      <c r="AV70" s="437"/>
      <c r="AW70" s="437"/>
      <c r="AX70" s="437"/>
      <c r="AY70" s="437"/>
      <c r="AZ70" s="800"/>
      <c r="BA70" s="802"/>
      <c r="BB70" s="583"/>
      <c r="BC70" s="447"/>
      <c r="BD70" s="434"/>
      <c r="BE70" s="434"/>
      <c r="BF70" s="434"/>
      <c r="BG70" s="451"/>
      <c r="BH70" s="447"/>
      <c r="BI70" s="434"/>
      <c r="BJ70" s="434"/>
      <c r="BK70" s="434"/>
      <c r="BL70" s="451"/>
      <c r="BM70" s="447"/>
      <c r="BN70" s="434"/>
      <c r="BO70" s="434"/>
      <c r="BP70" s="434"/>
      <c r="BQ70" s="451"/>
      <c r="BR70" s="447"/>
      <c r="BS70" s="434"/>
      <c r="BT70" s="434"/>
      <c r="BU70" s="434"/>
      <c r="BV70" s="434"/>
      <c r="BW70" s="434"/>
      <c r="BX70" s="434"/>
      <c r="BY70" s="435"/>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307" customFormat="true" ht="15" customHeight="true" x14ac:dyDescent="0.2">
      <c r="A71" s="136"/>
      <c r="B71" s="130"/>
      <c r="C71" s="113"/>
      <c r="D71" s="112"/>
      <c r="E71" s="112"/>
      <c r="F71" s="112"/>
      <c r="G71" s="111"/>
      <c r="H71" s="110"/>
      <c r="I71" s="112"/>
      <c r="J71" s="112"/>
      <c r="K71" s="112"/>
      <c r="L71" s="109"/>
      <c r="M71" s="113"/>
      <c r="N71" s="112"/>
      <c r="O71" s="112"/>
      <c r="P71" s="112"/>
      <c r="Q71" s="111"/>
      <c r="R71" s="110"/>
      <c r="S71" s="112"/>
      <c r="T71" s="112"/>
      <c r="U71" s="112"/>
      <c r="V71" s="112"/>
      <c r="W71" s="112"/>
      <c r="X71" s="112"/>
      <c r="Y71" s="109"/>
      <c r="Z71" s="437"/>
      <c r="AA71" s="437"/>
      <c r="AB71" s="437"/>
      <c r="AC71" s="437"/>
      <c r="AD71" s="437"/>
      <c r="AE71" s="437"/>
      <c r="AF71" s="437"/>
      <c r="AG71" s="437"/>
      <c r="AH71" s="437"/>
      <c r="AI71" s="437"/>
      <c r="AJ71" s="437"/>
      <c r="AK71" s="437"/>
      <c r="AL71" s="437"/>
      <c r="AM71" s="437"/>
      <c r="AN71" s="437"/>
      <c r="AO71" s="437"/>
      <c r="AP71" s="437"/>
      <c r="AQ71" s="437"/>
      <c r="AR71" s="437"/>
      <c r="AS71" s="437"/>
      <c r="AT71" s="437"/>
      <c r="AU71" s="437"/>
      <c r="AV71" s="437"/>
      <c r="AW71" s="437"/>
      <c r="AX71" s="437"/>
      <c r="AY71" s="437"/>
      <c r="AZ71" s="800"/>
      <c r="BA71" s="802"/>
      <c r="BB71" s="583"/>
      <c r="BC71" s="447"/>
      <c r="BD71" s="434"/>
      <c r="BE71" s="434"/>
      <c r="BF71" s="434"/>
      <c r="BG71" s="451"/>
      <c r="BH71" s="447"/>
      <c r="BI71" s="434"/>
      <c r="BJ71" s="434"/>
      <c r="BK71" s="434"/>
      <c r="BL71" s="451"/>
      <c r="BM71" s="447"/>
      <c r="BN71" s="434"/>
      <c r="BO71" s="434"/>
      <c r="BP71" s="434"/>
      <c r="BQ71" s="451"/>
      <c r="BR71" s="447"/>
      <c r="BS71" s="434"/>
      <c r="BT71" s="434"/>
      <c r="BU71" s="434"/>
      <c r="BV71" s="434"/>
      <c r="BW71" s="434"/>
      <c r="BX71" s="434"/>
      <c r="BY71" s="435"/>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307" customFormat="true" ht="15" customHeight="true" x14ac:dyDescent="0.2">
      <c r="A72" s="136"/>
      <c r="B72" s="130"/>
      <c r="C72" s="113"/>
      <c r="D72" s="112"/>
      <c r="E72" s="112"/>
      <c r="F72" s="112"/>
      <c r="G72" s="111"/>
      <c r="H72" s="110"/>
      <c r="I72" s="112"/>
      <c r="J72" s="112"/>
      <c r="K72" s="112"/>
      <c r="L72" s="109"/>
      <c r="M72" s="113"/>
      <c r="N72" s="112"/>
      <c r="O72" s="112"/>
      <c r="P72" s="112"/>
      <c r="Q72" s="111"/>
      <c r="R72" s="110"/>
      <c r="S72" s="112"/>
      <c r="T72" s="112"/>
      <c r="U72" s="112"/>
      <c r="V72" s="112"/>
      <c r="W72" s="112"/>
      <c r="X72" s="112"/>
      <c r="Y72" s="109"/>
      <c r="Z72" s="437"/>
      <c r="AA72" s="437"/>
      <c r="AB72" s="437"/>
      <c r="AC72" s="437"/>
      <c r="AD72" s="437"/>
      <c r="AE72" s="437"/>
      <c r="AF72" s="437"/>
      <c r="AG72" s="437"/>
      <c r="AH72" s="437"/>
      <c r="AI72" s="437"/>
      <c r="AJ72" s="437"/>
      <c r="AK72" s="437"/>
      <c r="AL72" s="437"/>
      <c r="AM72" s="437"/>
      <c r="AN72" s="437"/>
      <c r="AO72" s="437"/>
      <c r="AP72" s="437"/>
      <c r="AQ72" s="437"/>
      <c r="AR72" s="437"/>
      <c r="AS72" s="437"/>
      <c r="AT72" s="437"/>
      <c r="AU72" s="437"/>
      <c r="AV72" s="437"/>
      <c r="AW72" s="437"/>
      <c r="AX72" s="437"/>
      <c r="AY72" s="437"/>
      <c r="AZ72" s="800"/>
      <c r="BA72" s="802"/>
      <c r="BB72" s="583"/>
      <c r="BC72" s="447"/>
      <c r="BD72" s="434"/>
      <c r="BE72" s="434"/>
      <c r="BF72" s="434"/>
      <c r="BG72" s="451"/>
      <c r="BH72" s="447"/>
      <c r="BI72" s="434"/>
      <c r="BJ72" s="434"/>
      <c r="BK72" s="434"/>
      <c r="BL72" s="451"/>
      <c r="BM72" s="447"/>
      <c r="BN72" s="434"/>
      <c r="BO72" s="434"/>
      <c r="BP72" s="434"/>
      <c r="BQ72" s="451"/>
      <c r="BR72" s="447"/>
      <c r="BS72" s="434"/>
      <c r="BT72" s="434"/>
      <c r="BU72" s="434"/>
      <c r="BV72" s="434"/>
      <c r="BW72" s="434"/>
      <c r="BX72" s="434"/>
      <c r="BY72" s="435"/>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307" customFormat="true" ht="15" customHeight="true" x14ac:dyDescent="0.2">
      <c r="A73" s="136"/>
      <c r="B73" s="130"/>
      <c r="C73" s="113"/>
      <c r="D73" s="112"/>
      <c r="E73" s="112"/>
      <c r="F73" s="112"/>
      <c r="G73" s="111"/>
      <c r="H73" s="110"/>
      <c r="I73" s="112"/>
      <c r="J73" s="112"/>
      <c r="K73" s="112"/>
      <c r="L73" s="109"/>
      <c r="M73" s="113"/>
      <c r="N73" s="112"/>
      <c r="O73" s="112"/>
      <c r="P73" s="112"/>
      <c r="Q73" s="111"/>
      <c r="R73" s="110"/>
      <c r="S73" s="112"/>
      <c r="T73" s="112"/>
      <c r="U73" s="112"/>
      <c r="V73" s="112"/>
      <c r="W73" s="112"/>
      <c r="X73" s="112"/>
      <c r="Y73" s="109"/>
      <c r="Z73" s="437"/>
      <c r="AA73" s="437"/>
      <c r="AB73" s="437"/>
      <c r="AC73" s="437"/>
      <c r="AD73" s="437"/>
      <c r="AE73" s="437"/>
      <c r="AF73" s="437"/>
      <c r="AG73" s="437"/>
      <c r="AH73" s="437"/>
      <c r="AI73" s="437"/>
      <c r="AJ73" s="437"/>
      <c r="AK73" s="437"/>
      <c r="AL73" s="437"/>
      <c r="AM73" s="437"/>
      <c r="AN73" s="437"/>
      <c r="AO73" s="437"/>
      <c r="AP73" s="437"/>
      <c r="AQ73" s="437"/>
      <c r="AR73" s="437"/>
      <c r="AS73" s="437"/>
      <c r="AT73" s="437"/>
      <c r="AU73" s="437"/>
      <c r="AV73" s="437"/>
      <c r="AW73" s="437"/>
      <c r="AX73" s="437"/>
      <c r="AY73" s="437"/>
      <c r="AZ73" s="800"/>
      <c r="BA73" s="802"/>
      <c r="BB73" s="583"/>
      <c r="BC73" s="447"/>
      <c r="BD73" s="434"/>
      <c r="BE73" s="434"/>
      <c r="BF73" s="434"/>
      <c r="BG73" s="451"/>
      <c r="BH73" s="447"/>
      <c r="BI73" s="434"/>
      <c r="BJ73" s="434"/>
      <c r="BK73" s="434"/>
      <c r="BL73" s="451"/>
      <c r="BM73" s="447"/>
      <c r="BN73" s="434"/>
      <c r="BO73" s="434"/>
      <c r="BP73" s="434"/>
      <c r="BQ73" s="451"/>
      <c r="BR73" s="447"/>
      <c r="BS73" s="434"/>
      <c r="BT73" s="434"/>
      <c r="BU73" s="434"/>
      <c r="BV73" s="434"/>
      <c r="BW73" s="434"/>
      <c r="BX73" s="434"/>
      <c r="BY73" s="435"/>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307" customFormat="true" ht="15" customHeight="true" x14ac:dyDescent="0.2">
      <c r="A74" s="136"/>
      <c r="B74" s="130"/>
      <c r="C74" s="113"/>
      <c r="D74" s="112"/>
      <c r="E74" s="112"/>
      <c r="F74" s="112"/>
      <c r="G74" s="111"/>
      <c r="H74" s="110"/>
      <c r="I74" s="112"/>
      <c r="J74" s="112"/>
      <c r="K74" s="112"/>
      <c r="L74" s="109"/>
      <c r="M74" s="113"/>
      <c r="N74" s="112"/>
      <c r="O74" s="112"/>
      <c r="P74" s="112"/>
      <c r="Q74" s="111"/>
      <c r="R74" s="110"/>
      <c r="S74" s="112"/>
      <c r="T74" s="112"/>
      <c r="U74" s="112"/>
      <c r="V74" s="112"/>
      <c r="W74" s="112"/>
      <c r="X74" s="112"/>
      <c r="Y74" s="109"/>
      <c r="Z74" s="437"/>
      <c r="AA74" s="437"/>
      <c r="AB74" s="437"/>
      <c r="AC74" s="437"/>
      <c r="AD74" s="437"/>
      <c r="AE74" s="437"/>
      <c r="AF74" s="437"/>
      <c r="AG74" s="437"/>
      <c r="AH74" s="437"/>
      <c r="AI74" s="437"/>
      <c r="AJ74" s="437"/>
      <c r="AK74" s="437"/>
      <c r="AL74" s="437"/>
      <c r="AM74" s="437"/>
      <c r="AN74" s="437"/>
      <c r="AO74" s="437"/>
      <c r="AP74" s="437"/>
      <c r="AQ74" s="437"/>
      <c r="AR74" s="437"/>
      <c r="AS74" s="437"/>
      <c r="AT74" s="437"/>
      <c r="AU74" s="437"/>
      <c r="AV74" s="437"/>
      <c r="AW74" s="437"/>
      <c r="AX74" s="437"/>
      <c r="AY74" s="437"/>
      <c r="AZ74" s="800"/>
      <c r="BA74" s="802"/>
      <c r="BB74" s="583"/>
      <c r="BC74" s="447"/>
      <c r="BD74" s="434"/>
      <c r="BE74" s="434"/>
      <c r="BF74" s="434"/>
      <c r="BG74" s="451"/>
      <c r="BH74" s="447"/>
      <c r="BI74" s="434"/>
      <c r="BJ74" s="434"/>
      <c r="BK74" s="434"/>
      <c r="BL74" s="451"/>
      <c r="BM74" s="447"/>
      <c r="BN74" s="434"/>
      <c r="BO74" s="434"/>
      <c r="BP74" s="434"/>
      <c r="BQ74" s="451"/>
      <c r="BR74" s="447"/>
      <c r="BS74" s="434"/>
      <c r="BT74" s="434"/>
      <c r="BU74" s="434"/>
      <c r="BV74" s="434"/>
      <c r="BW74" s="434"/>
      <c r="BX74" s="434"/>
      <c r="BY74" s="435"/>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307" customFormat="true" ht="15" customHeight="true" x14ac:dyDescent="0.2">
      <c r="A75" s="136"/>
      <c r="B75" s="130"/>
      <c r="C75" s="113"/>
      <c r="D75" s="112"/>
      <c r="E75" s="112"/>
      <c r="F75" s="112"/>
      <c r="G75" s="111"/>
      <c r="H75" s="110"/>
      <c r="I75" s="112"/>
      <c r="J75" s="112"/>
      <c r="K75" s="112"/>
      <c r="L75" s="109"/>
      <c r="M75" s="113"/>
      <c r="N75" s="112"/>
      <c r="O75" s="112"/>
      <c r="P75" s="112"/>
      <c r="Q75" s="111"/>
      <c r="R75" s="110"/>
      <c r="S75" s="112"/>
      <c r="T75" s="112"/>
      <c r="U75" s="112"/>
      <c r="V75" s="112"/>
      <c r="W75" s="112"/>
      <c r="X75" s="112"/>
      <c r="Y75" s="109"/>
      <c r="Z75" s="437"/>
      <c r="AA75" s="437"/>
      <c r="AB75" s="437"/>
      <c r="AC75" s="437"/>
      <c r="AD75" s="437"/>
      <c r="AE75" s="437"/>
      <c r="AF75" s="437"/>
      <c r="AG75" s="437"/>
      <c r="AH75" s="437"/>
      <c r="AI75" s="437"/>
      <c r="AJ75" s="437"/>
      <c r="AK75" s="437"/>
      <c r="AL75" s="437"/>
      <c r="AM75" s="437"/>
      <c r="AN75" s="437"/>
      <c r="AO75" s="437"/>
      <c r="AP75" s="437"/>
      <c r="AQ75" s="437"/>
      <c r="AR75" s="437"/>
      <c r="AS75" s="437"/>
      <c r="AT75" s="437"/>
      <c r="AU75" s="437"/>
      <c r="AV75" s="437"/>
      <c r="AW75" s="437"/>
      <c r="AX75" s="437"/>
      <c r="AY75" s="437"/>
      <c r="AZ75" s="800"/>
      <c r="BA75" s="802"/>
      <c r="BB75" s="583"/>
      <c r="BC75" s="447"/>
      <c r="BD75" s="434"/>
      <c r="BE75" s="434"/>
      <c r="BF75" s="434"/>
      <c r="BG75" s="451"/>
      <c r="BH75" s="447"/>
      <c r="BI75" s="434"/>
      <c r="BJ75" s="434"/>
      <c r="BK75" s="434"/>
      <c r="BL75" s="451"/>
      <c r="BM75" s="447"/>
      <c r="BN75" s="434"/>
      <c r="BO75" s="434"/>
      <c r="BP75" s="434"/>
      <c r="BQ75" s="451"/>
      <c r="BR75" s="447"/>
      <c r="BS75" s="434"/>
      <c r="BT75" s="434"/>
      <c r="BU75" s="434"/>
      <c r="BV75" s="434"/>
      <c r="BW75" s="434"/>
      <c r="BX75" s="434"/>
      <c r="BY75" s="435"/>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307" customFormat="true" ht="15" customHeight="true" x14ac:dyDescent="0.2">
      <c r="A76" s="136"/>
      <c r="B76" s="130"/>
      <c r="C76" s="113"/>
      <c r="D76" s="112"/>
      <c r="E76" s="112"/>
      <c r="F76" s="112"/>
      <c r="G76" s="111"/>
      <c r="H76" s="110"/>
      <c r="I76" s="112"/>
      <c r="J76" s="112"/>
      <c r="K76" s="112"/>
      <c r="L76" s="109"/>
      <c r="M76" s="113"/>
      <c r="N76" s="112"/>
      <c r="O76" s="112"/>
      <c r="P76" s="112"/>
      <c r="Q76" s="111"/>
      <c r="R76" s="110"/>
      <c r="S76" s="112"/>
      <c r="T76" s="112"/>
      <c r="U76" s="112"/>
      <c r="V76" s="112"/>
      <c r="W76" s="112"/>
      <c r="X76" s="112"/>
      <c r="Y76" s="109"/>
      <c r="Z76" s="437"/>
      <c r="AA76" s="437"/>
      <c r="AB76" s="437"/>
      <c r="AC76" s="437"/>
      <c r="AD76" s="437"/>
      <c r="AE76" s="437"/>
      <c r="AF76" s="437"/>
      <c r="AG76" s="437"/>
      <c r="AH76" s="437"/>
      <c r="AI76" s="437"/>
      <c r="AJ76" s="437"/>
      <c r="AK76" s="437"/>
      <c r="AL76" s="437"/>
      <c r="AM76" s="437"/>
      <c r="AN76" s="437"/>
      <c r="AO76" s="437"/>
      <c r="AP76" s="437"/>
      <c r="AQ76" s="437"/>
      <c r="AR76" s="437"/>
      <c r="AS76" s="437"/>
      <c r="AT76" s="437"/>
      <c r="AU76" s="437"/>
      <c r="AV76" s="437"/>
      <c r="AW76" s="437"/>
      <c r="AX76" s="437"/>
      <c r="AY76" s="437"/>
      <c r="AZ76" s="800"/>
      <c r="BA76" s="802"/>
      <c r="BB76" s="583"/>
      <c r="BC76" s="447"/>
      <c r="BD76" s="434"/>
      <c r="BE76" s="434"/>
      <c r="BF76" s="434"/>
      <c r="BG76" s="451"/>
      <c r="BH76" s="447"/>
      <c r="BI76" s="434"/>
      <c r="BJ76" s="434"/>
      <c r="BK76" s="434"/>
      <c r="BL76" s="451"/>
      <c r="BM76" s="447"/>
      <c r="BN76" s="434"/>
      <c r="BO76" s="434"/>
      <c r="BP76" s="434"/>
      <c r="BQ76" s="451"/>
      <c r="BR76" s="447"/>
      <c r="BS76" s="434"/>
      <c r="BT76" s="434"/>
      <c r="BU76" s="434"/>
      <c r="BV76" s="434"/>
      <c r="BW76" s="434"/>
      <c r="BX76" s="434"/>
      <c r="BY76" s="435"/>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307" customFormat="true" ht="15" customHeight="true" x14ac:dyDescent="0.2">
      <c r="A77" s="136"/>
      <c r="B77" s="130"/>
      <c r="C77" s="113"/>
      <c r="D77" s="112"/>
      <c r="E77" s="112"/>
      <c r="F77" s="112"/>
      <c r="G77" s="111"/>
      <c r="H77" s="110"/>
      <c r="I77" s="112"/>
      <c r="J77" s="112"/>
      <c r="K77" s="112"/>
      <c r="L77" s="109"/>
      <c r="M77" s="113"/>
      <c r="N77" s="112"/>
      <c r="O77" s="112"/>
      <c r="P77" s="112"/>
      <c r="Q77" s="111"/>
      <c r="R77" s="110"/>
      <c r="S77" s="112"/>
      <c r="T77" s="112"/>
      <c r="U77" s="112"/>
      <c r="V77" s="112"/>
      <c r="W77" s="112"/>
      <c r="X77" s="112"/>
      <c r="Y77" s="109"/>
      <c r="Z77" s="437"/>
      <c r="AA77" s="437"/>
      <c r="AB77" s="437"/>
      <c r="AC77" s="437"/>
      <c r="AD77" s="437"/>
      <c r="AE77" s="437"/>
      <c r="AF77" s="437"/>
      <c r="AG77" s="437"/>
      <c r="AH77" s="437"/>
      <c r="AI77" s="437"/>
      <c r="AJ77" s="437"/>
      <c r="AK77" s="437"/>
      <c r="AL77" s="437"/>
      <c r="AM77" s="437"/>
      <c r="AN77" s="437"/>
      <c r="AO77" s="437"/>
      <c r="AP77" s="437"/>
      <c r="AQ77" s="437"/>
      <c r="AR77" s="437"/>
      <c r="AS77" s="437"/>
      <c r="AT77" s="437"/>
      <c r="AU77" s="437"/>
      <c r="AV77" s="437"/>
      <c r="AW77" s="437"/>
      <c r="AX77" s="437"/>
      <c r="AY77" s="437"/>
      <c r="AZ77" s="800"/>
      <c r="BA77" s="802"/>
      <c r="BB77" s="583"/>
      <c r="BC77" s="447"/>
      <c r="BD77" s="434"/>
      <c r="BE77" s="434"/>
      <c r="BF77" s="434"/>
      <c r="BG77" s="451"/>
      <c r="BH77" s="447"/>
      <c r="BI77" s="434"/>
      <c r="BJ77" s="434"/>
      <c r="BK77" s="434"/>
      <c r="BL77" s="451"/>
      <c r="BM77" s="447"/>
      <c r="BN77" s="434"/>
      <c r="BO77" s="434"/>
      <c r="BP77" s="434"/>
      <c r="BQ77" s="451"/>
      <c r="BR77" s="447"/>
      <c r="BS77" s="434"/>
      <c r="BT77" s="434"/>
      <c r="BU77" s="434"/>
      <c r="BV77" s="434"/>
      <c r="BW77" s="434"/>
      <c r="BX77" s="434"/>
      <c r="BY77" s="435"/>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307" customFormat="true" ht="15" customHeight="true" x14ac:dyDescent="0.2">
      <c r="A78" s="136"/>
      <c r="B78" s="130"/>
      <c r="C78" s="113"/>
      <c r="D78" s="112"/>
      <c r="E78" s="112"/>
      <c r="F78" s="112"/>
      <c r="G78" s="111"/>
      <c r="H78" s="110"/>
      <c r="I78" s="112"/>
      <c r="J78" s="112"/>
      <c r="K78" s="112"/>
      <c r="L78" s="109"/>
      <c r="M78" s="113"/>
      <c r="N78" s="112"/>
      <c r="O78" s="112"/>
      <c r="P78" s="112"/>
      <c r="Q78" s="111"/>
      <c r="R78" s="110"/>
      <c r="S78" s="112"/>
      <c r="T78" s="112"/>
      <c r="U78" s="112"/>
      <c r="V78" s="112"/>
      <c r="W78" s="112"/>
      <c r="X78" s="112"/>
      <c r="Y78" s="109"/>
      <c r="Z78" s="437"/>
      <c r="AA78" s="437"/>
      <c r="AB78" s="437"/>
      <c r="AC78" s="437"/>
      <c r="AD78" s="437"/>
      <c r="AE78" s="437"/>
      <c r="AF78" s="437"/>
      <c r="AG78" s="437"/>
      <c r="AH78" s="437"/>
      <c r="AI78" s="437"/>
      <c r="AJ78" s="437"/>
      <c r="AK78" s="437"/>
      <c r="AL78" s="437"/>
      <c r="AM78" s="437"/>
      <c r="AN78" s="437"/>
      <c r="AO78" s="437"/>
      <c r="AP78" s="437"/>
      <c r="AQ78" s="437"/>
      <c r="AR78" s="437"/>
      <c r="AS78" s="437"/>
      <c r="AT78" s="437"/>
      <c r="AU78" s="437"/>
      <c r="AV78" s="437"/>
      <c r="AW78" s="437"/>
      <c r="AX78" s="437"/>
      <c r="AY78" s="437"/>
      <c r="AZ78" s="800"/>
      <c r="BA78" s="802"/>
      <c r="BB78" s="583"/>
      <c r="BC78" s="447"/>
      <c r="BD78" s="434"/>
      <c r="BE78" s="434"/>
      <c r="BF78" s="434"/>
      <c r="BG78" s="451"/>
      <c r="BH78" s="447"/>
      <c r="BI78" s="434"/>
      <c r="BJ78" s="434"/>
      <c r="BK78" s="434"/>
      <c r="BL78" s="451"/>
      <c r="BM78" s="447"/>
      <c r="BN78" s="434"/>
      <c r="BO78" s="434"/>
      <c r="BP78" s="434"/>
      <c r="BQ78" s="451"/>
      <c r="BR78" s="447"/>
      <c r="BS78" s="434"/>
      <c r="BT78" s="434"/>
      <c r="BU78" s="434"/>
      <c r="BV78" s="434"/>
      <c r="BW78" s="434"/>
      <c r="BX78" s="434"/>
      <c r="BY78" s="435"/>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307" customFormat="true" ht="15" customHeight="true" x14ac:dyDescent="0.2">
      <c r="A79" s="136"/>
      <c r="B79" s="130"/>
      <c r="C79" s="113"/>
      <c r="D79" s="112"/>
      <c r="E79" s="112"/>
      <c r="F79" s="112"/>
      <c r="G79" s="111"/>
      <c r="H79" s="110"/>
      <c r="I79" s="112"/>
      <c r="J79" s="112"/>
      <c r="K79" s="112"/>
      <c r="L79" s="109"/>
      <c r="M79" s="113"/>
      <c r="N79" s="112"/>
      <c r="O79" s="112"/>
      <c r="P79" s="112"/>
      <c r="Q79" s="111"/>
      <c r="R79" s="110"/>
      <c r="S79" s="112"/>
      <c r="T79" s="112"/>
      <c r="U79" s="112"/>
      <c r="V79" s="112"/>
      <c r="W79" s="112"/>
      <c r="X79" s="112"/>
      <c r="Y79" s="109"/>
      <c r="Z79" s="437"/>
      <c r="AA79" s="437"/>
      <c r="AB79" s="437"/>
      <c r="AC79" s="437"/>
      <c r="AD79" s="437"/>
      <c r="AE79" s="437"/>
      <c r="AF79" s="437"/>
      <c r="AG79" s="437"/>
      <c r="AH79" s="437"/>
      <c r="AI79" s="437"/>
      <c r="AJ79" s="437"/>
      <c r="AK79" s="437"/>
      <c r="AL79" s="437"/>
      <c r="AM79" s="437"/>
      <c r="AN79" s="437"/>
      <c r="AO79" s="437"/>
      <c r="AP79" s="437"/>
      <c r="AQ79" s="437"/>
      <c r="AR79" s="437"/>
      <c r="AS79" s="437"/>
      <c r="AT79" s="437"/>
      <c r="AU79" s="437"/>
      <c r="AV79" s="437"/>
      <c r="AW79" s="437"/>
      <c r="AX79" s="437"/>
      <c r="AY79" s="437"/>
      <c r="AZ79" s="800"/>
      <c r="BA79" s="802"/>
      <c r="BB79" s="583"/>
      <c r="BC79" s="447"/>
      <c r="BD79" s="434"/>
      <c r="BE79" s="434"/>
      <c r="BF79" s="434"/>
      <c r="BG79" s="451"/>
      <c r="BH79" s="447"/>
      <c r="BI79" s="434"/>
      <c r="BJ79" s="434"/>
      <c r="BK79" s="434"/>
      <c r="BL79" s="451"/>
      <c r="BM79" s="447"/>
      <c r="BN79" s="434"/>
      <c r="BO79" s="434"/>
      <c r="BP79" s="434"/>
      <c r="BQ79" s="451"/>
      <c r="BR79" s="447"/>
      <c r="BS79" s="434"/>
      <c r="BT79" s="434"/>
      <c r="BU79" s="434"/>
      <c r="BV79" s="434"/>
      <c r="BW79" s="434"/>
      <c r="BX79" s="434"/>
      <c r="BY79" s="435"/>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307" customFormat="true" ht="15" customHeight="true" x14ac:dyDescent="0.2">
      <c r="A80" s="136"/>
      <c r="B80" s="130"/>
      <c r="C80" s="113"/>
      <c r="D80" s="112"/>
      <c r="E80" s="112"/>
      <c r="F80" s="112"/>
      <c r="G80" s="111"/>
      <c r="H80" s="110"/>
      <c r="I80" s="112"/>
      <c r="J80" s="112"/>
      <c r="K80" s="112"/>
      <c r="L80" s="109"/>
      <c r="M80" s="113"/>
      <c r="N80" s="112"/>
      <c r="O80" s="112"/>
      <c r="P80" s="112"/>
      <c r="Q80" s="111"/>
      <c r="R80" s="110"/>
      <c r="S80" s="112"/>
      <c r="T80" s="112"/>
      <c r="U80" s="112"/>
      <c r="V80" s="112"/>
      <c r="W80" s="112"/>
      <c r="X80" s="112"/>
      <c r="Y80" s="109"/>
      <c r="Z80" s="437"/>
      <c r="AA80" s="437"/>
      <c r="AB80" s="437"/>
      <c r="AC80" s="437"/>
      <c r="AD80" s="437"/>
      <c r="AE80" s="437"/>
      <c r="AF80" s="437"/>
      <c r="AG80" s="437"/>
      <c r="AH80" s="437"/>
      <c r="AI80" s="437"/>
      <c r="AJ80" s="437"/>
      <c r="AK80" s="437"/>
      <c r="AL80" s="437"/>
      <c r="AM80" s="437"/>
      <c r="AN80" s="437"/>
      <c r="AO80" s="437"/>
      <c r="AP80" s="437"/>
      <c r="AQ80" s="437"/>
      <c r="AR80" s="437"/>
      <c r="AS80" s="437"/>
      <c r="AT80" s="437"/>
      <c r="AU80" s="437"/>
      <c r="AV80" s="437"/>
      <c r="AW80" s="437"/>
      <c r="AX80" s="437"/>
      <c r="AY80" s="437"/>
      <c r="AZ80" s="800"/>
      <c r="BA80" s="802"/>
      <c r="BB80" s="583"/>
      <c r="BC80" s="447"/>
      <c r="BD80" s="434"/>
      <c r="BE80" s="434"/>
      <c r="BF80" s="434"/>
      <c r="BG80" s="451"/>
      <c r="BH80" s="447"/>
      <c r="BI80" s="434"/>
      <c r="BJ80" s="434"/>
      <c r="BK80" s="434"/>
      <c r="BL80" s="451"/>
      <c r="BM80" s="447"/>
      <c r="BN80" s="434"/>
      <c r="BO80" s="434"/>
      <c r="BP80" s="434"/>
      <c r="BQ80" s="451"/>
      <c r="BR80" s="447"/>
      <c r="BS80" s="434"/>
      <c r="BT80" s="434"/>
      <c r="BU80" s="434"/>
      <c r="BV80" s="434"/>
      <c r="BW80" s="434"/>
      <c r="BX80" s="434"/>
      <c r="BY80" s="435"/>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307" customFormat="true" ht="15" customHeight="true" x14ac:dyDescent="0.2">
      <c r="A81" s="136"/>
      <c r="B81" s="130"/>
      <c r="C81" s="113"/>
      <c r="D81" s="112"/>
      <c r="E81" s="112"/>
      <c r="F81" s="112"/>
      <c r="G81" s="111"/>
      <c r="H81" s="110"/>
      <c r="I81" s="112"/>
      <c r="J81" s="112"/>
      <c r="K81" s="112"/>
      <c r="L81" s="109"/>
      <c r="M81" s="113"/>
      <c r="N81" s="112"/>
      <c r="O81" s="112"/>
      <c r="P81" s="112"/>
      <c r="Q81" s="111"/>
      <c r="R81" s="110"/>
      <c r="S81" s="112"/>
      <c r="T81" s="112"/>
      <c r="U81" s="112"/>
      <c r="V81" s="112"/>
      <c r="W81" s="112"/>
      <c r="X81" s="112"/>
      <c r="Y81" s="109"/>
      <c r="Z81" s="437"/>
      <c r="AA81" s="437"/>
      <c r="AB81" s="437"/>
      <c r="AC81" s="437"/>
      <c r="AD81" s="437"/>
      <c r="AE81" s="437"/>
      <c r="AF81" s="437"/>
      <c r="AG81" s="437"/>
      <c r="AH81" s="437"/>
      <c r="AI81" s="437"/>
      <c r="AJ81" s="437"/>
      <c r="AK81" s="437"/>
      <c r="AL81" s="437"/>
      <c r="AM81" s="437"/>
      <c r="AN81" s="437"/>
      <c r="AO81" s="437"/>
      <c r="AP81" s="437"/>
      <c r="AQ81" s="437"/>
      <c r="AR81" s="437"/>
      <c r="AS81" s="437"/>
      <c r="AT81" s="437"/>
      <c r="AU81" s="437"/>
      <c r="AV81" s="437"/>
      <c r="AW81" s="437"/>
      <c r="AX81" s="437"/>
      <c r="AY81" s="437"/>
      <c r="AZ81" s="800"/>
      <c r="BA81" s="802"/>
      <c r="BB81" s="583"/>
      <c r="BC81" s="447"/>
      <c r="BD81" s="434"/>
      <c r="BE81" s="434"/>
      <c r="BF81" s="434"/>
      <c r="BG81" s="451"/>
      <c r="BH81" s="447"/>
      <c r="BI81" s="434"/>
      <c r="BJ81" s="434"/>
      <c r="BK81" s="434"/>
      <c r="BL81" s="451"/>
      <c r="BM81" s="447"/>
      <c r="BN81" s="434"/>
      <c r="BO81" s="434"/>
      <c r="BP81" s="434"/>
      <c r="BQ81" s="451"/>
      <c r="BR81" s="447"/>
      <c r="BS81" s="434"/>
      <c r="BT81" s="434"/>
      <c r="BU81" s="434"/>
      <c r="BV81" s="434"/>
      <c r="BW81" s="434"/>
      <c r="BX81" s="434"/>
      <c r="BY81" s="435"/>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166" customFormat="true" ht="15" customHeight="true" x14ac:dyDescent="0.2">
      <c r="A82" s="136"/>
      <c r="B82" s="130"/>
      <c r="C82" s="101"/>
      <c r="D82" s="100"/>
      <c r="E82" s="100"/>
      <c r="F82" s="100"/>
      <c r="G82" s="99"/>
      <c r="H82" s="98"/>
      <c r="I82" s="100"/>
      <c r="J82" s="100"/>
      <c r="K82" s="100"/>
      <c r="L82" s="97"/>
      <c r="M82" s="101"/>
      <c r="N82" s="100"/>
      <c r="O82" s="100"/>
      <c r="P82" s="100"/>
      <c r="Q82" s="99"/>
      <c r="R82" s="98"/>
      <c r="S82" s="100"/>
      <c r="T82" s="100"/>
      <c r="U82" s="100"/>
      <c r="V82" s="100"/>
      <c r="W82" s="100"/>
      <c r="X82" s="100"/>
      <c r="Y82" s="97"/>
      <c r="Z82" s="774"/>
      <c r="AA82" s="774"/>
      <c r="AB82" s="774"/>
      <c r="AC82" s="774"/>
      <c r="AD82" s="774"/>
      <c r="AE82" s="774"/>
      <c r="AF82" s="774"/>
      <c r="AG82" s="774"/>
      <c r="AH82" s="774"/>
      <c r="AI82" s="774"/>
      <c r="AJ82" s="774"/>
      <c r="AK82" s="774"/>
      <c r="AL82" s="774"/>
      <c r="AM82" s="774"/>
      <c r="AN82" s="774"/>
      <c r="AO82" s="774"/>
      <c r="AP82" s="774"/>
      <c r="AQ82" s="774"/>
      <c r="AR82" s="774"/>
      <c r="AS82" s="774"/>
      <c r="AT82" s="774"/>
      <c r="AU82" s="774"/>
      <c r="AV82" s="774"/>
      <c r="AW82" s="774"/>
      <c r="AX82" s="774"/>
      <c r="AY82" s="774"/>
      <c r="AZ82" s="343"/>
      <c r="BA82" s="802"/>
      <c r="BB82" s="583"/>
      <c r="BC82" s="447"/>
      <c r="BD82" s="434"/>
      <c r="BE82" s="434"/>
      <c r="BF82" s="434"/>
      <c r="BG82" s="451"/>
      <c r="BH82" s="447"/>
      <c r="BI82" s="434"/>
      <c r="BJ82" s="434"/>
      <c r="BK82" s="434"/>
      <c r="BL82" s="451"/>
      <c r="BM82" s="447"/>
      <c r="BN82" s="434"/>
      <c r="BO82" s="434"/>
      <c r="BP82" s="434"/>
      <c r="BQ82" s="451"/>
      <c r="BR82" s="447"/>
      <c r="BS82" s="434"/>
      <c r="BT82" s="434"/>
      <c r="BU82" s="434"/>
      <c r="BV82" s="434"/>
      <c r="BW82" s="434"/>
      <c r="BX82" s="434"/>
      <c r="BY82" s="435"/>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166" customFormat="true" ht="15" customHeight="true" x14ac:dyDescent="0.2">
      <c r="A83" s="136"/>
      <c r="B83" s="130"/>
      <c r="C83" s="101"/>
      <c r="D83" s="100"/>
      <c r="E83" s="100"/>
      <c r="F83" s="100"/>
      <c r="G83" s="99"/>
      <c r="H83" s="98"/>
      <c r="I83" s="100"/>
      <c r="J83" s="100"/>
      <c r="K83" s="100"/>
      <c r="L83" s="97"/>
      <c r="M83" s="101"/>
      <c r="N83" s="100"/>
      <c r="O83" s="100"/>
      <c r="P83" s="100"/>
      <c r="Q83" s="99"/>
      <c r="R83" s="98"/>
      <c r="S83" s="100"/>
      <c r="T83" s="100"/>
      <c r="U83" s="100"/>
      <c r="V83" s="100"/>
      <c r="W83" s="100"/>
      <c r="X83" s="100"/>
      <c r="Y83" s="97"/>
      <c r="Z83" s="774"/>
      <c r="AA83" s="774"/>
      <c r="AB83" s="774"/>
      <c r="AC83" s="774"/>
      <c r="AD83" s="774"/>
      <c r="AE83" s="774"/>
      <c r="AF83" s="774"/>
      <c r="AG83" s="774"/>
      <c r="AH83" s="774"/>
      <c r="AI83" s="774"/>
      <c r="AJ83" s="774"/>
      <c r="AK83" s="774"/>
      <c r="AL83" s="774"/>
      <c r="AM83" s="774"/>
      <c r="AN83" s="774"/>
      <c r="AO83" s="774"/>
      <c r="AP83" s="774"/>
      <c r="AQ83" s="774"/>
      <c r="AR83" s="774"/>
      <c r="AS83" s="774"/>
      <c r="AT83" s="774"/>
      <c r="AU83" s="774"/>
      <c r="AV83" s="774"/>
      <c r="AW83" s="774"/>
      <c r="AX83" s="774"/>
      <c r="AY83" s="774"/>
      <c r="AZ83" s="343"/>
      <c r="BA83" s="802"/>
      <c r="BB83" s="583"/>
      <c r="BC83" s="447"/>
      <c r="BD83" s="434"/>
      <c r="BE83" s="434"/>
      <c r="BF83" s="434"/>
      <c r="BG83" s="451"/>
      <c r="BH83" s="447"/>
      <c r="BI83" s="434"/>
      <c r="BJ83" s="434"/>
      <c r="BK83" s="434"/>
      <c r="BL83" s="451"/>
      <c r="BM83" s="447"/>
      <c r="BN83" s="434"/>
      <c r="BO83" s="434"/>
      <c r="BP83" s="434"/>
      <c r="BQ83" s="451"/>
      <c r="BR83" s="447"/>
      <c r="BS83" s="434"/>
      <c r="BT83" s="434"/>
      <c r="BU83" s="434"/>
      <c r="BV83" s="434"/>
      <c r="BW83" s="434"/>
      <c r="BX83" s="434"/>
      <c r="BY83" s="435"/>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166" customFormat="true" ht="15" customHeight="true" x14ac:dyDescent="0.2">
      <c r="A84" s="136"/>
      <c r="B84" s="130"/>
      <c r="C84" s="101"/>
      <c r="D84" s="100"/>
      <c r="E84" s="100"/>
      <c r="F84" s="100"/>
      <c r="G84" s="99"/>
      <c r="H84" s="98"/>
      <c r="I84" s="100"/>
      <c r="J84" s="100"/>
      <c r="K84" s="100"/>
      <c r="L84" s="97"/>
      <c r="M84" s="101"/>
      <c r="N84" s="100"/>
      <c r="O84" s="100"/>
      <c r="P84" s="100"/>
      <c r="Q84" s="99"/>
      <c r="R84" s="98"/>
      <c r="S84" s="100"/>
      <c r="T84" s="100"/>
      <c r="U84" s="100"/>
      <c r="V84" s="100"/>
      <c r="W84" s="100"/>
      <c r="X84" s="100"/>
      <c r="Y84" s="97"/>
      <c r="Z84" s="774"/>
      <c r="AA84" s="774"/>
      <c r="AB84" s="774"/>
      <c r="AC84" s="774"/>
      <c r="AD84" s="774"/>
      <c r="AE84" s="774"/>
      <c r="AF84" s="774"/>
      <c r="AG84" s="774"/>
      <c r="AH84" s="774"/>
      <c r="AI84" s="774"/>
      <c r="AJ84" s="774"/>
      <c r="AK84" s="774"/>
      <c r="AL84" s="774"/>
      <c r="AM84" s="774"/>
      <c r="AN84" s="774"/>
      <c r="AO84" s="774"/>
      <c r="AP84" s="774"/>
      <c r="AQ84" s="774"/>
      <c r="AR84" s="774"/>
      <c r="AS84" s="774"/>
      <c r="AT84" s="774"/>
      <c r="AU84" s="774"/>
      <c r="AV84" s="774"/>
      <c r="AW84" s="774"/>
      <c r="AX84" s="774"/>
      <c r="AY84" s="774"/>
      <c r="AZ84" s="343"/>
      <c r="BA84" s="802"/>
      <c r="BB84" s="583"/>
      <c r="BC84" s="447"/>
      <c r="BD84" s="434"/>
      <c r="BE84" s="434"/>
      <c r="BF84" s="434"/>
      <c r="BG84" s="451"/>
      <c r="BH84" s="447"/>
      <c r="BI84" s="434"/>
      <c r="BJ84" s="434"/>
      <c r="BK84" s="434"/>
      <c r="BL84" s="451"/>
      <c r="BM84" s="447"/>
      <c r="BN84" s="434"/>
      <c r="BO84" s="434"/>
      <c r="BP84" s="434"/>
      <c r="BQ84" s="451"/>
      <c r="BR84" s="447"/>
      <c r="BS84" s="434"/>
      <c r="BT84" s="434"/>
      <c r="BU84" s="434"/>
      <c r="BV84" s="434"/>
      <c r="BW84" s="434"/>
      <c r="BX84" s="434"/>
      <c r="BY84" s="435"/>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166" customFormat="true" ht="15" customHeight="true" x14ac:dyDescent="0.2">
      <c r="A85" s="136"/>
      <c r="B85" s="130"/>
      <c r="C85" s="101"/>
      <c r="D85" s="100"/>
      <c r="E85" s="100"/>
      <c r="F85" s="100"/>
      <c r="G85" s="99"/>
      <c r="H85" s="98"/>
      <c r="I85" s="100"/>
      <c r="J85" s="100"/>
      <c r="K85" s="100"/>
      <c r="L85" s="97"/>
      <c r="M85" s="101"/>
      <c r="N85" s="100"/>
      <c r="O85" s="100"/>
      <c r="P85" s="100"/>
      <c r="Q85" s="99"/>
      <c r="R85" s="98"/>
      <c r="S85" s="100"/>
      <c r="T85" s="100"/>
      <c r="U85" s="100"/>
      <c r="V85" s="100"/>
      <c r="W85" s="100"/>
      <c r="X85" s="100"/>
      <c r="Y85" s="97"/>
      <c r="Z85" s="774"/>
      <c r="AA85" s="774"/>
      <c r="AB85" s="774"/>
      <c r="AC85" s="774"/>
      <c r="AD85" s="774"/>
      <c r="AE85" s="774"/>
      <c r="AF85" s="774"/>
      <c r="AG85" s="774"/>
      <c r="AH85" s="774"/>
      <c r="AI85" s="774"/>
      <c r="AJ85" s="774"/>
      <c r="AK85" s="774"/>
      <c r="AL85" s="774"/>
      <c r="AM85" s="774"/>
      <c r="AN85" s="774"/>
      <c r="AO85" s="774"/>
      <c r="AP85" s="774"/>
      <c r="AQ85" s="774"/>
      <c r="AR85" s="774"/>
      <c r="AS85" s="774"/>
      <c r="AT85" s="774"/>
      <c r="AU85" s="774"/>
      <c r="AV85" s="774"/>
      <c r="AW85" s="774"/>
      <c r="AX85" s="774"/>
      <c r="AY85" s="774"/>
      <c r="AZ85" s="343"/>
      <c r="BA85" s="802"/>
      <c r="BB85" s="583"/>
      <c r="BC85" s="447"/>
      <c r="BD85" s="434"/>
      <c r="BE85" s="434"/>
      <c r="BF85" s="434"/>
      <c r="BG85" s="451"/>
      <c r="BH85" s="447"/>
      <c r="BI85" s="434"/>
      <c r="BJ85" s="434"/>
      <c r="BK85" s="434"/>
      <c r="BL85" s="451"/>
      <c r="BM85" s="447"/>
      <c r="BN85" s="434"/>
      <c r="BO85" s="434"/>
      <c r="BP85" s="434"/>
      <c r="BQ85" s="451"/>
      <c r="BR85" s="447"/>
      <c r="BS85" s="434"/>
      <c r="BT85" s="434"/>
      <c r="BU85" s="434"/>
      <c r="BV85" s="434"/>
      <c r="BW85" s="434"/>
      <c r="BX85" s="434"/>
      <c r="BY85" s="435"/>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166" customFormat="true" ht="15" customHeight="true" x14ac:dyDescent="0.2">
      <c r="A86" s="136"/>
      <c r="B86" s="130"/>
      <c r="C86" s="101"/>
      <c r="D86" s="100"/>
      <c r="E86" s="100"/>
      <c r="F86" s="100"/>
      <c r="G86" s="99"/>
      <c r="H86" s="98"/>
      <c r="I86" s="100"/>
      <c r="J86" s="100"/>
      <c r="K86" s="100"/>
      <c r="L86" s="97"/>
      <c r="M86" s="101"/>
      <c r="N86" s="100"/>
      <c r="O86" s="100"/>
      <c r="P86" s="100"/>
      <c r="Q86" s="99"/>
      <c r="R86" s="98"/>
      <c r="S86" s="100"/>
      <c r="T86" s="100"/>
      <c r="U86" s="100"/>
      <c r="V86" s="100"/>
      <c r="W86" s="100"/>
      <c r="X86" s="100"/>
      <c r="Y86" s="97"/>
      <c r="Z86" s="774"/>
      <c r="AA86" s="774"/>
      <c r="AB86" s="774"/>
      <c r="AC86" s="774"/>
      <c r="AD86" s="774"/>
      <c r="AE86" s="774"/>
      <c r="AF86" s="774"/>
      <c r="AG86" s="774"/>
      <c r="AH86" s="774"/>
      <c r="AI86" s="774"/>
      <c r="AJ86" s="774"/>
      <c r="AK86" s="774"/>
      <c r="AL86" s="774"/>
      <c r="AM86" s="774"/>
      <c r="AN86" s="774"/>
      <c r="AO86" s="774"/>
      <c r="AP86" s="774"/>
      <c r="AQ86" s="774"/>
      <c r="AR86" s="774"/>
      <c r="AS86" s="774"/>
      <c r="AT86" s="774"/>
      <c r="AU86" s="774"/>
      <c r="AV86" s="774"/>
      <c r="AW86" s="774"/>
      <c r="AX86" s="774"/>
      <c r="AY86" s="774"/>
      <c r="AZ86" s="343"/>
      <c r="BA86" s="802"/>
      <c r="BB86" s="583"/>
      <c r="BC86" s="447"/>
      <c r="BD86" s="434"/>
      <c r="BE86" s="434"/>
      <c r="BF86" s="434"/>
      <c r="BG86" s="451"/>
      <c r="BH86" s="447"/>
      <c r="BI86" s="434"/>
      <c r="BJ86" s="434"/>
      <c r="BK86" s="434"/>
      <c r="BL86" s="451"/>
      <c r="BM86" s="447"/>
      <c r="BN86" s="434"/>
      <c r="BO86" s="434"/>
      <c r="BP86" s="434"/>
      <c r="BQ86" s="451"/>
      <c r="BR86" s="447"/>
      <c r="BS86" s="434"/>
      <c r="BT86" s="434"/>
      <c r="BU86" s="434"/>
      <c r="BV86" s="434"/>
      <c r="BW86" s="434"/>
      <c r="BX86" s="434"/>
      <c r="BY86" s="435"/>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166" customFormat="true" ht="15" customHeight="true" x14ac:dyDescent="0.2">
      <c r="A87" s="136"/>
      <c r="B87" s="130"/>
      <c r="C87" s="101"/>
      <c r="D87" s="100"/>
      <c r="E87" s="100"/>
      <c r="F87" s="100"/>
      <c r="G87" s="99"/>
      <c r="H87" s="98"/>
      <c r="I87" s="100"/>
      <c r="J87" s="100"/>
      <c r="K87" s="100"/>
      <c r="L87" s="97"/>
      <c r="M87" s="101"/>
      <c r="N87" s="100"/>
      <c r="O87" s="100"/>
      <c r="P87" s="100"/>
      <c r="Q87" s="99"/>
      <c r="R87" s="98"/>
      <c r="S87" s="100"/>
      <c r="T87" s="100"/>
      <c r="U87" s="100"/>
      <c r="V87" s="100"/>
      <c r="W87" s="100"/>
      <c r="X87" s="100"/>
      <c r="Y87" s="97"/>
      <c r="Z87" s="774"/>
      <c r="AA87" s="774"/>
      <c r="AB87" s="774"/>
      <c r="AC87" s="774"/>
      <c r="AD87" s="774"/>
      <c r="AE87" s="774"/>
      <c r="AF87" s="774"/>
      <c r="AG87" s="774"/>
      <c r="AH87" s="774"/>
      <c r="AI87" s="774"/>
      <c r="AJ87" s="774"/>
      <c r="AK87" s="774"/>
      <c r="AL87" s="774"/>
      <c r="AM87" s="774"/>
      <c r="AN87" s="774"/>
      <c r="AO87" s="774"/>
      <c r="AP87" s="774"/>
      <c r="AQ87" s="774"/>
      <c r="AR87" s="774"/>
      <c r="AS87" s="774"/>
      <c r="AT87" s="774"/>
      <c r="AU87" s="774"/>
      <c r="AV87" s="774"/>
      <c r="AW87" s="774"/>
      <c r="AX87" s="774"/>
      <c r="AY87" s="774"/>
      <c r="AZ87" s="343"/>
      <c r="BA87" s="802"/>
      <c r="BB87" s="583"/>
      <c r="BC87" s="447"/>
      <c r="BD87" s="434"/>
      <c r="BE87" s="434"/>
      <c r="BF87" s="434"/>
      <c r="BG87" s="451"/>
      <c r="BH87" s="447"/>
      <c r="BI87" s="434"/>
      <c r="BJ87" s="434"/>
      <c r="BK87" s="434"/>
      <c r="BL87" s="451"/>
      <c r="BM87" s="447"/>
      <c r="BN87" s="434"/>
      <c r="BO87" s="434"/>
      <c r="BP87" s="434"/>
      <c r="BQ87" s="451"/>
      <c r="BR87" s="447"/>
      <c r="BS87" s="434"/>
      <c r="BT87" s="434"/>
      <c r="BU87" s="434"/>
      <c r="BV87" s="434"/>
      <c r="BW87" s="434"/>
      <c r="BX87" s="434"/>
      <c r="BY87" s="435"/>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166" customFormat="true" ht="15" customHeight="true" x14ac:dyDescent="0.2">
      <c r="A88" s="136"/>
      <c r="B88" s="130"/>
      <c r="C88" s="101"/>
      <c r="D88" s="100"/>
      <c r="E88" s="100"/>
      <c r="F88" s="100"/>
      <c r="G88" s="99"/>
      <c r="H88" s="98"/>
      <c r="I88" s="100"/>
      <c r="J88" s="100"/>
      <c r="K88" s="100"/>
      <c r="L88" s="97"/>
      <c r="M88" s="101"/>
      <c r="N88" s="100"/>
      <c r="O88" s="100"/>
      <c r="P88" s="100"/>
      <c r="Q88" s="99"/>
      <c r="R88" s="98"/>
      <c r="S88" s="100"/>
      <c r="T88" s="100"/>
      <c r="U88" s="100"/>
      <c r="V88" s="100"/>
      <c r="W88" s="100"/>
      <c r="X88" s="100"/>
      <c r="Y88" s="97"/>
      <c r="Z88" s="774"/>
      <c r="AA88" s="774"/>
      <c r="AB88" s="774"/>
      <c r="AC88" s="774"/>
      <c r="AD88" s="774"/>
      <c r="AE88" s="774"/>
      <c r="AF88" s="774"/>
      <c r="AG88" s="774"/>
      <c r="AH88" s="774"/>
      <c r="AI88" s="774"/>
      <c r="AJ88" s="774"/>
      <c r="AK88" s="774"/>
      <c r="AL88" s="774"/>
      <c r="AM88" s="774"/>
      <c r="AN88" s="774"/>
      <c r="AO88" s="774"/>
      <c r="AP88" s="774"/>
      <c r="AQ88" s="774"/>
      <c r="AR88" s="774"/>
      <c r="AS88" s="774"/>
      <c r="AT88" s="774"/>
      <c r="AU88" s="774"/>
      <c r="AV88" s="774"/>
      <c r="AW88" s="774"/>
      <c r="AX88" s="774"/>
      <c r="AY88" s="774"/>
      <c r="AZ88" s="343"/>
      <c r="BA88" s="802"/>
      <c r="BB88" s="583"/>
      <c r="BC88" s="447"/>
      <c r="BD88" s="434"/>
      <c r="BE88" s="434"/>
      <c r="BF88" s="434"/>
      <c r="BG88" s="451"/>
      <c r="BH88" s="447"/>
      <c r="BI88" s="434"/>
      <c r="BJ88" s="434"/>
      <c r="BK88" s="434"/>
      <c r="BL88" s="451"/>
      <c r="BM88" s="447"/>
      <c r="BN88" s="434"/>
      <c r="BO88" s="434"/>
      <c r="BP88" s="434"/>
      <c r="BQ88" s="451"/>
      <c r="BR88" s="447"/>
      <c r="BS88" s="434"/>
      <c r="BT88" s="434"/>
      <c r="BU88" s="434"/>
      <c r="BV88" s="434"/>
      <c r="BW88" s="434"/>
      <c r="BX88" s="434"/>
      <c r="BY88" s="435"/>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166" customFormat="true" ht="15" customHeight="true" x14ac:dyDescent="0.2">
      <c r="A89" s="136"/>
      <c r="B89" s="130"/>
      <c r="C89" s="101"/>
      <c r="D89" s="100"/>
      <c r="E89" s="100"/>
      <c r="F89" s="100"/>
      <c r="G89" s="99"/>
      <c r="H89" s="98"/>
      <c r="I89" s="100"/>
      <c r="J89" s="100"/>
      <c r="K89" s="100"/>
      <c r="L89" s="97"/>
      <c r="M89" s="101"/>
      <c r="N89" s="100"/>
      <c r="O89" s="100"/>
      <c r="P89" s="100"/>
      <c r="Q89" s="99"/>
      <c r="R89" s="98"/>
      <c r="S89" s="100"/>
      <c r="T89" s="100"/>
      <c r="U89" s="100"/>
      <c r="V89" s="100"/>
      <c r="W89" s="100"/>
      <c r="X89" s="100"/>
      <c r="Y89" s="97"/>
      <c r="Z89" s="774"/>
      <c r="AA89" s="774"/>
      <c r="AB89" s="774"/>
      <c r="AC89" s="774"/>
      <c r="AD89" s="774"/>
      <c r="AE89" s="774"/>
      <c r="AF89" s="774"/>
      <c r="AG89" s="774"/>
      <c r="AH89" s="774"/>
      <c r="AI89" s="774"/>
      <c r="AJ89" s="774"/>
      <c r="AK89" s="774"/>
      <c r="AL89" s="774"/>
      <c r="AM89" s="774"/>
      <c r="AN89" s="774"/>
      <c r="AO89" s="774"/>
      <c r="AP89" s="774"/>
      <c r="AQ89" s="774"/>
      <c r="AR89" s="774"/>
      <c r="AS89" s="774"/>
      <c r="AT89" s="774"/>
      <c r="AU89" s="774"/>
      <c r="AV89" s="774"/>
      <c r="AW89" s="774"/>
      <c r="AX89" s="774"/>
      <c r="AY89" s="774"/>
      <c r="AZ89" s="343"/>
      <c r="BA89" s="802"/>
      <c r="BB89" s="583"/>
      <c r="BC89" s="447"/>
      <c r="BD89" s="434"/>
      <c r="BE89" s="434"/>
      <c r="BF89" s="434"/>
      <c r="BG89" s="451"/>
      <c r="BH89" s="447"/>
      <c r="BI89" s="434"/>
      <c r="BJ89" s="434"/>
      <c r="BK89" s="434"/>
      <c r="BL89" s="451"/>
      <c r="BM89" s="447"/>
      <c r="BN89" s="434"/>
      <c r="BO89" s="434"/>
      <c r="BP89" s="434"/>
      <c r="BQ89" s="451"/>
      <c r="BR89" s="447"/>
      <c r="BS89" s="434"/>
      <c r="BT89" s="434"/>
      <c r="BU89" s="434"/>
      <c r="BV89" s="434"/>
      <c r="BW89" s="434"/>
      <c r="BX89" s="434"/>
      <c r="BY89" s="435"/>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166" customFormat="true" ht="15" customHeight="true" x14ac:dyDescent="0.2">
      <c r="A90" s="136"/>
      <c r="B90" s="130"/>
      <c r="C90" s="101"/>
      <c r="D90" s="100"/>
      <c r="E90" s="100"/>
      <c r="F90" s="100"/>
      <c r="G90" s="99"/>
      <c r="H90" s="98"/>
      <c r="I90" s="100"/>
      <c r="J90" s="100"/>
      <c r="K90" s="100"/>
      <c r="L90" s="97"/>
      <c r="M90" s="101"/>
      <c r="N90" s="100"/>
      <c r="O90" s="100"/>
      <c r="P90" s="100"/>
      <c r="Q90" s="99"/>
      <c r="R90" s="98"/>
      <c r="S90" s="100"/>
      <c r="T90" s="100"/>
      <c r="U90" s="100"/>
      <c r="V90" s="100"/>
      <c r="W90" s="100"/>
      <c r="X90" s="100"/>
      <c r="Y90" s="97"/>
      <c r="Z90" s="774"/>
      <c r="AA90" s="774"/>
      <c r="AB90" s="774"/>
      <c r="AC90" s="774"/>
      <c r="AD90" s="774"/>
      <c r="AE90" s="774"/>
      <c r="AF90" s="774"/>
      <c r="AG90" s="774"/>
      <c r="AH90" s="774"/>
      <c r="AI90" s="774"/>
      <c r="AJ90" s="774"/>
      <c r="AK90" s="774"/>
      <c r="AL90" s="774"/>
      <c r="AM90" s="774"/>
      <c r="AN90" s="774"/>
      <c r="AO90" s="774"/>
      <c r="AP90" s="774"/>
      <c r="AQ90" s="774"/>
      <c r="AR90" s="774"/>
      <c r="AS90" s="774"/>
      <c r="AT90" s="774"/>
      <c r="AU90" s="774"/>
      <c r="AV90" s="774"/>
      <c r="AW90" s="774"/>
      <c r="AX90" s="774"/>
      <c r="AY90" s="774"/>
      <c r="AZ90" s="343"/>
      <c r="BA90" s="802"/>
      <c r="BB90" s="583"/>
      <c r="BC90" s="447"/>
      <c r="BD90" s="434"/>
      <c r="BE90" s="434"/>
      <c r="BF90" s="434"/>
      <c r="BG90" s="451"/>
      <c r="BH90" s="447"/>
      <c r="BI90" s="434"/>
      <c r="BJ90" s="434"/>
      <c r="BK90" s="434"/>
      <c r="BL90" s="451"/>
      <c r="BM90" s="447"/>
      <c r="BN90" s="434"/>
      <c r="BO90" s="434"/>
      <c r="BP90" s="434"/>
      <c r="BQ90" s="451"/>
      <c r="BR90" s="447"/>
      <c r="BS90" s="434"/>
      <c r="BT90" s="434"/>
      <c r="BU90" s="434"/>
      <c r="BV90" s="434"/>
      <c r="BW90" s="434"/>
      <c r="BX90" s="434"/>
      <c r="BY90" s="435"/>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166" customFormat="true" ht="15" customHeight="true" x14ac:dyDescent="0.2">
      <c r="A91" s="158"/>
      <c r="B91" s="129"/>
      <c r="C91" s="94"/>
      <c r="D91" s="96"/>
      <c r="E91" s="96"/>
      <c r="F91" s="96"/>
      <c r="G91" s="95"/>
      <c r="H91" s="93"/>
      <c r="I91" s="96"/>
      <c r="J91" s="96"/>
      <c r="K91" s="96"/>
      <c r="L91" s="92"/>
      <c r="M91" s="94"/>
      <c r="N91" s="96"/>
      <c r="O91" s="96"/>
      <c r="P91" s="96"/>
      <c r="Q91" s="95"/>
      <c r="R91" s="93"/>
      <c r="S91" s="96"/>
      <c r="T91" s="96"/>
      <c r="U91" s="96"/>
      <c r="V91" s="96"/>
      <c r="W91" s="96"/>
      <c r="X91" s="96"/>
      <c r="Y91" s="92"/>
      <c r="Z91" s="774"/>
      <c r="AA91" s="774"/>
      <c r="AB91" s="774"/>
      <c r="AC91" s="774"/>
      <c r="AD91" s="774"/>
      <c r="AE91" s="774"/>
      <c r="AF91" s="774"/>
      <c r="AG91" s="774"/>
      <c r="AH91" s="774"/>
      <c r="AI91" s="774"/>
      <c r="AJ91" s="774"/>
      <c r="AK91" s="774"/>
      <c r="AL91" s="774"/>
      <c r="AM91" s="774"/>
      <c r="AN91" s="774"/>
      <c r="AO91" s="774"/>
      <c r="AP91" s="774"/>
      <c r="AQ91" s="774"/>
      <c r="AR91" s="774"/>
      <c r="AS91" s="774"/>
      <c r="AT91" s="774"/>
      <c r="AU91" s="774"/>
      <c r="AV91" s="774"/>
      <c r="AW91" s="774"/>
      <c r="AX91" s="774"/>
      <c r="AY91" s="774"/>
      <c r="AZ91" s="343"/>
      <c r="BA91" s="802"/>
      <c r="BB91" s="583"/>
      <c r="BC91" s="447"/>
      <c r="BD91" s="434"/>
      <c r="BE91" s="434"/>
      <c r="BF91" s="434"/>
      <c r="BG91" s="451"/>
      <c r="BH91" s="447"/>
      <c r="BI91" s="434"/>
      <c r="BJ91" s="434"/>
      <c r="BK91" s="434"/>
      <c r="BL91" s="451"/>
      <c r="BM91" s="447"/>
      <c r="BN91" s="434"/>
      <c r="BO91" s="434"/>
      <c r="BP91" s="434"/>
      <c r="BQ91" s="451"/>
      <c r="BR91" s="447"/>
      <c r="BS91" s="434"/>
      <c r="BT91" s="434"/>
      <c r="BU91" s="434"/>
      <c r="BV91" s="434"/>
      <c r="BW91" s="434"/>
      <c r="BX91" s="434"/>
      <c r="BY91" s="435"/>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166" customFormat="true" ht="15" customHeight="true" x14ac:dyDescent="0.2">
      <c r="A92" s="158"/>
      <c r="B92" s="129"/>
      <c r="C92" s="94"/>
      <c r="D92" s="96"/>
      <c r="E92" s="96"/>
      <c r="F92" s="96"/>
      <c r="G92" s="95"/>
      <c r="H92" s="93"/>
      <c r="I92" s="96"/>
      <c r="J92" s="96"/>
      <c r="K92" s="96"/>
      <c r="L92" s="92"/>
      <c r="M92" s="94"/>
      <c r="N92" s="96"/>
      <c r="O92" s="96"/>
      <c r="P92" s="96"/>
      <c r="Q92" s="95"/>
      <c r="R92" s="93"/>
      <c r="S92" s="96"/>
      <c r="T92" s="96"/>
      <c r="U92" s="96"/>
      <c r="V92" s="96"/>
      <c r="W92" s="96"/>
      <c r="X92" s="96"/>
      <c r="Y92" s="92"/>
      <c r="Z92" s="774"/>
      <c r="AA92" s="774"/>
      <c r="AB92" s="774"/>
      <c r="AC92" s="774"/>
      <c r="AD92" s="774"/>
      <c r="AE92" s="774"/>
      <c r="AF92" s="774"/>
      <c r="AG92" s="774"/>
      <c r="AH92" s="774"/>
      <c r="AI92" s="774"/>
      <c r="AJ92" s="774"/>
      <c r="AK92" s="774"/>
      <c r="AL92" s="774"/>
      <c r="AM92" s="774"/>
      <c r="AN92" s="774"/>
      <c r="AO92" s="774"/>
      <c r="AP92" s="774"/>
      <c r="AQ92" s="774"/>
      <c r="AR92" s="774"/>
      <c r="AS92" s="774"/>
      <c r="AT92" s="774"/>
      <c r="AU92" s="774"/>
      <c r="AV92" s="774"/>
      <c r="AW92" s="774"/>
      <c r="AX92" s="774"/>
      <c r="AY92" s="774"/>
      <c r="AZ92" s="343"/>
      <c r="BA92" s="802"/>
      <c r="BB92" s="583"/>
      <c r="BC92" s="447"/>
      <c r="BD92" s="434"/>
      <c r="BE92" s="434"/>
      <c r="BF92" s="434"/>
      <c r="BG92" s="451"/>
      <c r="BH92" s="447"/>
      <c r="BI92" s="434"/>
      <c r="BJ92" s="434"/>
      <c r="BK92" s="434"/>
      <c r="BL92" s="451"/>
      <c r="BM92" s="447"/>
      <c r="BN92" s="434"/>
      <c r="BO92" s="434"/>
      <c r="BP92" s="434"/>
      <c r="BQ92" s="451"/>
      <c r="BR92" s="447"/>
      <c r="BS92" s="434"/>
      <c r="BT92" s="434"/>
      <c r="BU92" s="434"/>
      <c r="BV92" s="434"/>
      <c r="BW92" s="434"/>
      <c r="BX92" s="434"/>
      <c r="BY92" s="435"/>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166" customFormat="true" ht="15" customHeight="true" x14ac:dyDescent="0.2">
      <c r="A93" s="135"/>
      <c r="B93" s="128"/>
      <c r="C93" s="151"/>
      <c r="D93" s="150"/>
      <c r="E93" s="150"/>
      <c r="F93" s="150"/>
      <c r="G93" s="139"/>
      <c r="H93" s="141"/>
      <c r="I93" s="150"/>
      <c r="J93" s="150"/>
      <c r="K93" s="150"/>
      <c r="L93" s="145"/>
      <c r="M93" s="151"/>
      <c r="N93" s="150"/>
      <c r="O93" s="150"/>
      <c r="P93" s="150"/>
      <c r="Q93" s="139"/>
      <c r="R93" s="141"/>
      <c r="S93" s="150"/>
      <c r="T93" s="150"/>
      <c r="U93" s="150"/>
      <c r="V93" s="150"/>
      <c r="W93" s="150"/>
      <c r="X93" s="150"/>
      <c r="Y93" s="145"/>
      <c r="Z93" s="774"/>
      <c r="AA93" s="774"/>
      <c r="AB93" s="774"/>
      <c r="AC93" s="774"/>
      <c r="AD93" s="774"/>
      <c r="AE93" s="774"/>
      <c r="AF93" s="774"/>
      <c r="AG93" s="774"/>
      <c r="AH93" s="774"/>
      <c r="AI93" s="774"/>
      <c r="AJ93" s="774"/>
      <c r="AK93" s="774"/>
      <c r="AL93" s="774"/>
      <c r="AM93" s="774"/>
      <c r="AN93" s="774"/>
      <c r="AO93" s="774"/>
      <c r="AP93" s="774"/>
      <c r="AQ93" s="774"/>
      <c r="AR93" s="774"/>
      <c r="AS93" s="774"/>
      <c r="AT93" s="774"/>
      <c r="AU93" s="774"/>
      <c r="AV93" s="774"/>
      <c r="AW93" s="774"/>
      <c r="AX93" s="774"/>
      <c r="AY93" s="774"/>
      <c r="AZ93" s="343"/>
      <c r="BA93" s="802"/>
      <c r="BB93" s="583"/>
      <c r="BC93" s="447"/>
      <c r="BD93" s="434"/>
      <c r="BE93" s="434"/>
      <c r="BF93" s="434"/>
      <c r="BG93" s="451"/>
      <c r="BH93" s="447"/>
      <c r="BI93" s="434"/>
      <c r="BJ93" s="434"/>
      <c r="BK93" s="434"/>
      <c r="BL93" s="451"/>
      <c r="BM93" s="447"/>
      <c r="BN93" s="434"/>
      <c r="BO93" s="434"/>
      <c r="BP93" s="434"/>
      <c r="BQ93" s="451"/>
      <c r="BR93" s="447"/>
      <c r="BS93" s="434"/>
      <c r="BT93" s="434"/>
      <c r="BU93" s="434"/>
      <c r="BV93" s="434"/>
      <c r="BW93" s="434"/>
      <c r="BX93" s="434"/>
      <c r="BY93" s="435"/>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166" customFormat="true" ht="15" customHeight="true" x14ac:dyDescent="0.2">
      <c r="A94" s="59"/>
      <c r="B94" s="128"/>
      <c r="C94" s="151"/>
      <c r="D94" s="149"/>
      <c r="E94" s="149"/>
      <c r="F94" s="149"/>
      <c r="G94" s="138"/>
      <c r="H94" s="141"/>
      <c r="I94" s="149"/>
      <c r="J94" s="149"/>
      <c r="K94" s="149"/>
      <c r="L94" s="144"/>
      <c r="M94" s="151"/>
      <c r="N94" s="149"/>
      <c r="O94" s="149"/>
      <c r="P94" s="149"/>
      <c r="Q94" s="138"/>
      <c r="R94" s="141"/>
      <c r="S94" s="149"/>
      <c r="T94" s="149"/>
      <c r="U94" s="149"/>
      <c r="V94" s="149"/>
      <c r="W94" s="149"/>
      <c r="X94" s="149"/>
      <c r="Y94" s="144"/>
      <c r="Z94" s="774"/>
      <c r="AA94" s="774"/>
      <c r="AB94" s="774"/>
      <c r="AC94" s="774"/>
      <c r="AD94" s="774"/>
      <c r="AE94" s="774"/>
      <c r="AF94" s="774"/>
      <c r="AG94" s="774"/>
      <c r="AH94" s="774"/>
      <c r="AI94" s="774"/>
      <c r="AJ94" s="774"/>
      <c r="AK94" s="774"/>
      <c r="AL94" s="774"/>
      <c r="AM94" s="774"/>
      <c r="AN94" s="774"/>
      <c r="AO94" s="774"/>
      <c r="AP94" s="774"/>
      <c r="AQ94" s="774"/>
      <c r="AR94" s="774"/>
      <c r="AS94" s="774"/>
      <c r="AT94" s="774"/>
      <c r="AU94" s="774"/>
      <c r="AV94" s="774"/>
      <c r="AW94" s="774"/>
      <c r="AX94" s="774"/>
      <c r="AY94" s="774"/>
      <c r="AZ94" s="343"/>
      <c r="BA94" s="802"/>
      <c r="BB94" s="583"/>
      <c r="BC94" s="447"/>
      <c r="BD94" s="434"/>
      <c r="BE94" s="434"/>
      <c r="BF94" s="434"/>
      <c r="BG94" s="451"/>
      <c r="BH94" s="447"/>
      <c r="BI94" s="434"/>
      <c r="BJ94" s="434"/>
      <c r="BK94" s="434"/>
      <c r="BL94" s="451"/>
      <c r="BM94" s="447"/>
      <c r="BN94" s="434"/>
      <c r="BO94" s="434"/>
      <c r="BP94" s="434"/>
      <c r="BQ94" s="451"/>
      <c r="BR94" s="447"/>
      <c r="BS94" s="434"/>
      <c r="BT94" s="434"/>
      <c r="BU94" s="434"/>
      <c r="BV94" s="434"/>
      <c r="BW94" s="434"/>
      <c r="BX94" s="434"/>
      <c r="BY94" s="435"/>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166" customFormat="true" ht="15" customHeight="true" x14ac:dyDescent="0.2">
      <c r="A95" s="135"/>
      <c r="B95" s="127"/>
      <c r="C95" s="91"/>
      <c r="D95" s="90"/>
      <c r="E95" s="90"/>
      <c r="F95" s="90"/>
      <c r="G95" s="89"/>
      <c r="H95" s="88"/>
      <c r="I95" s="90"/>
      <c r="J95" s="90"/>
      <c r="K95" s="90"/>
      <c r="L95" s="87"/>
      <c r="M95" s="91"/>
      <c r="N95" s="90"/>
      <c r="O95" s="90"/>
      <c r="P95" s="90"/>
      <c r="Q95" s="89"/>
      <c r="R95" s="88"/>
      <c r="S95" s="90"/>
      <c r="T95" s="90"/>
      <c r="U95" s="90"/>
      <c r="V95" s="90"/>
      <c r="W95" s="90"/>
      <c r="X95" s="90"/>
      <c r="Y95" s="87"/>
      <c r="Z95" s="774"/>
      <c r="AA95" s="774"/>
      <c r="AB95" s="774"/>
      <c r="AC95" s="774"/>
      <c r="AD95" s="774"/>
      <c r="AE95" s="774"/>
      <c r="AF95" s="774"/>
      <c r="AG95" s="774"/>
      <c r="AH95" s="774"/>
      <c r="AI95" s="774"/>
      <c r="AJ95" s="774"/>
      <c r="AK95" s="774"/>
      <c r="AL95" s="774"/>
      <c r="AM95" s="774"/>
      <c r="AN95" s="774"/>
      <c r="AO95" s="774"/>
      <c r="AP95" s="774"/>
      <c r="AQ95" s="774"/>
      <c r="AR95" s="774"/>
      <c r="AS95" s="774"/>
      <c r="AT95" s="774"/>
      <c r="AU95" s="774"/>
      <c r="AV95" s="774"/>
      <c r="AW95" s="774"/>
      <c r="AX95" s="774"/>
      <c r="AY95" s="774"/>
      <c r="AZ95" s="343"/>
      <c r="BA95" s="802"/>
      <c r="BB95" s="583"/>
      <c r="BC95" s="447"/>
      <c r="BD95" s="434"/>
      <c r="BE95" s="434"/>
      <c r="BF95" s="434"/>
      <c r="BG95" s="451"/>
      <c r="BH95" s="447"/>
      <c r="BI95" s="434"/>
      <c r="BJ95" s="434"/>
      <c r="BK95" s="434"/>
      <c r="BL95" s="451"/>
      <c r="BM95" s="447"/>
      <c r="BN95" s="434"/>
      <c r="BO95" s="434"/>
      <c r="BP95" s="434"/>
      <c r="BQ95" s="451"/>
      <c r="BR95" s="447"/>
      <c r="BS95" s="434"/>
      <c r="BT95" s="434"/>
      <c r="BU95" s="434"/>
      <c r="BV95" s="434"/>
      <c r="BW95" s="434"/>
      <c r="BX95" s="434"/>
      <c r="BY95" s="435"/>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03" customFormat="true" ht="15" customHeight="true" x14ac:dyDescent="0.2">
      <c r="A96" s="59"/>
      <c r="B96" s="127"/>
      <c r="C96" s="91"/>
      <c r="D96" s="90"/>
      <c r="E96" s="90"/>
      <c r="F96" s="90"/>
      <c r="G96" s="89"/>
      <c r="H96" s="88"/>
      <c r="I96" s="90"/>
      <c r="J96" s="90"/>
      <c r="K96" s="90"/>
      <c r="L96" s="87"/>
      <c r="M96" s="91"/>
      <c r="N96" s="90"/>
      <c r="O96" s="90"/>
      <c r="P96" s="90"/>
      <c r="Q96" s="89"/>
      <c r="R96" s="88"/>
      <c r="S96" s="90"/>
      <c r="T96" s="90"/>
      <c r="U96" s="90"/>
      <c r="V96" s="90"/>
      <c r="W96" s="90"/>
      <c r="X96" s="90"/>
      <c r="Y96" s="87"/>
      <c r="Z96" s="774"/>
      <c r="AA96" s="774"/>
      <c r="AB96" s="774"/>
      <c r="AC96" s="774"/>
      <c r="AD96" s="774"/>
      <c r="AE96" s="774"/>
      <c r="AF96" s="774"/>
      <c r="AG96" s="774"/>
      <c r="AH96" s="774"/>
      <c r="AI96" s="774"/>
      <c r="AJ96" s="774"/>
      <c r="AK96" s="774"/>
      <c r="AL96" s="774"/>
      <c r="AM96" s="774"/>
      <c r="AN96" s="774"/>
      <c r="AO96" s="774"/>
      <c r="AP96" s="774"/>
      <c r="AQ96" s="774"/>
      <c r="AR96" s="774"/>
      <c r="AS96" s="774"/>
      <c r="AT96" s="774"/>
      <c r="AU96" s="774"/>
      <c r="AV96" s="774"/>
      <c r="AW96" s="774"/>
      <c r="AX96" s="774"/>
      <c r="AY96" s="774"/>
      <c r="AZ96" s="343"/>
      <c r="BA96" s="802"/>
      <c r="BB96" s="583"/>
      <c r="BC96" s="447"/>
      <c r="BD96" s="434"/>
      <c r="BE96" s="434"/>
      <c r="BF96" s="434"/>
      <c r="BG96" s="451"/>
      <c r="BH96" s="447"/>
      <c r="BI96" s="434"/>
      <c r="BJ96" s="434"/>
      <c r="BK96" s="434"/>
      <c r="BL96" s="451"/>
      <c r="BM96" s="447"/>
      <c r="BN96" s="434"/>
      <c r="BO96" s="434"/>
      <c r="BP96" s="434"/>
      <c r="BQ96" s="451"/>
      <c r="BR96" s="447"/>
      <c r="BS96" s="434"/>
      <c r="BT96" s="434"/>
      <c r="BU96" s="434"/>
      <c r="BV96" s="434"/>
      <c r="BW96" s="434"/>
      <c r="BX96" s="434"/>
      <c r="BY96" s="435"/>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03" customFormat="true" ht="15" customHeight="true" x14ac:dyDescent="0.2">
      <c r="A97" s="135"/>
      <c r="B97" s="127"/>
      <c r="C97" s="91"/>
      <c r="D97" s="90"/>
      <c r="E97" s="90"/>
      <c r="F97" s="90"/>
      <c r="G97" s="89"/>
      <c r="H97" s="88"/>
      <c r="I97" s="90"/>
      <c r="J97" s="90"/>
      <c r="K97" s="90"/>
      <c r="L97" s="87"/>
      <c r="M97" s="91"/>
      <c r="N97" s="90"/>
      <c r="O97" s="90"/>
      <c r="P97" s="90"/>
      <c r="Q97" s="89"/>
      <c r="R97" s="88"/>
      <c r="S97" s="90"/>
      <c r="T97" s="90"/>
      <c r="U97" s="90"/>
      <c r="V97" s="90"/>
      <c r="W97" s="90"/>
      <c r="X97" s="90"/>
      <c r="Y97" s="87"/>
      <c r="Z97" s="774"/>
      <c r="AA97" s="774"/>
      <c r="AB97" s="774"/>
      <c r="AC97" s="774"/>
      <c r="AD97" s="774"/>
      <c r="AE97" s="774"/>
      <c r="AF97" s="774"/>
      <c r="AG97" s="774"/>
      <c r="AH97" s="774"/>
      <c r="AI97" s="774"/>
      <c r="AJ97" s="774"/>
      <c r="AK97" s="774"/>
      <c r="AL97" s="774"/>
      <c r="AM97" s="774"/>
      <c r="AN97" s="774"/>
      <c r="AO97" s="774"/>
      <c r="AP97" s="774"/>
      <c r="AQ97" s="774"/>
      <c r="AR97" s="774"/>
      <c r="AS97" s="774"/>
      <c r="AT97" s="774"/>
      <c r="AU97" s="774"/>
      <c r="AV97" s="774"/>
      <c r="AW97" s="774"/>
      <c r="AX97" s="774"/>
      <c r="AY97" s="774"/>
      <c r="AZ97" s="343"/>
      <c r="BA97" s="802"/>
      <c r="BB97" s="583"/>
      <c r="BC97" s="447"/>
      <c r="BD97" s="434"/>
      <c r="BE97" s="434"/>
      <c r="BF97" s="434"/>
      <c r="BG97" s="451"/>
      <c r="BH97" s="447"/>
      <c r="BI97" s="434"/>
      <c r="BJ97" s="434"/>
      <c r="BK97" s="434"/>
      <c r="BL97" s="451"/>
      <c r="BM97" s="447"/>
      <c r="BN97" s="434"/>
      <c r="BO97" s="434"/>
      <c r="BP97" s="434"/>
      <c r="BQ97" s="451"/>
      <c r="BR97" s="447"/>
      <c r="BS97" s="434"/>
      <c r="BT97" s="434"/>
      <c r="BU97" s="434"/>
      <c r="BV97" s="434"/>
      <c r="BW97" s="434"/>
      <c r="BX97" s="434"/>
      <c r="BY97" s="435"/>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03" customFormat="true" ht="15" customHeight="true" x14ac:dyDescent="0.2">
      <c r="A98" s="59"/>
      <c r="B98" s="127"/>
      <c r="C98" s="91"/>
      <c r="D98" s="90"/>
      <c r="E98" s="90"/>
      <c r="F98" s="90"/>
      <c r="G98" s="89"/>
      <c r="H98" s="88"/>
      <c r="I98" s="90"/>
      <c r="J98" s="90"/>
      <c r="K98" s="90"/>
      <c r="L98" s="87"/>
      <c r="M98" s="91"/>
      <c r="N98" s="90"/>
      <c r="O98" s="90"/>
      <c r="P98" s="90"/>
      <c r="Q98" s="89"/>
      <c r="R98" s="88"/>
      <c r="S98" s="90"/>
      <c r="T98" s="90"/>
      <c r="U98" s="90"/>
      <c r="V98" s="90"/>
      <c r="W98" s="90"/>
      <c r="X98" s="90"/>
      <c r="Y98" s="87"/>
      <c r="Z98" s="774"/>
      <c r="AA98" s="774"/>
      <c r="AB98" s="774"/>
      <c r="AC98" s="774"/>
      <c r="AD98" s="774"/>
      <c r="AE98" s="774"/>
      <c r="AF98" s="774"/>
      <c r="AG98" s="774"/>
      <c r="AH98" s="774"/>
      <c r="AI98" s="774"/>
      <c r="AJ98" s="774"/>
      <c r="AK98" s="774"/>
      <c r="AL98" s="774"/>
      <c r="AM98" s="774"/>
      <c r="AN98" s="774"/>
      <c r="AO98" s="774"/>
      <c r="AP98" s="774"/>
      <c r="AQ98" s="774"/>
      <c r="AR98" s="774"/>
      <c r="AS98" s="774"/>
      <c r="AT98" s="774"/>
      <c r="AU98" s="774"/>
      <c r="AV98" s="774"/>
      <c r="AW98" s="774"/>
      <c r="AX98" s="774"/>
      <c r="AY98" s="774"/>
      <c r="AZ98" s="343"/>
      <c r="BA98" s="802"/>
      <c r="BB98" s="583"/>
      <c r="BC98" s="447"/>
      <c r="BD98" s="434"/>
      <c r="BE98" s="434"/>
      <c r="BF98" s="434"/>
      <c r="BG98" s="451"/>
      <c r="BH98" s="447"/>
      <c r="BI98" s="434"/>
      <c r="BJ98" s="434"/>
      <c r="BK98" s="434"/>
      <c r="BL98" s="451"/>
      <c r="BM98" s="447"/>
      <c r="BN98" s="434"/>
      <c r="BO98" s="434"/>
      <c r="BP98" s="434"/>
      <c r="BQ98" s="451"/>
      <c r="BR98" s="447"/>
      <c r="BS98" s="434"/>
      <c r="BT98" s="434"/>
      <c r="BU98" s="434"/>
      <c r="BV98" s="434"/>
      <c r="BW98" s="434"/>
      <c r="BX98" s="434"/>
      <c r="BY98" s="435"/>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03" customFormat="true" ht="15" customHeight="true" x14ac:dyDescent="0.2">
      <c r="A99" s="59"/>
      <c r="B99" s="127"/>
      <c r="C99" s="91"/>
      <c r="D99" s="90"/>
      <c r="E99" s="90"/>
      <c r="F99" s="90"/>
      <c r="G99" s="89"/>
      <c r="H99" s="88"/>
      <c r="I99" s="90"/>
      <c r="J99" s="90"/>
      <c r="K99" s="90"/>
      <c r="L99" s="87"/>
      <c r="M99" s="91"/>
      <c r="N99" s="90"/>
      <c r="O99" s="90"/>
      <c r="P99" s="90"/>
      <c r="Q99" s="89"/>
      <c r="R99" s="88"/>
      <c r="S99" s="90"/>
      <c r="T99" s="90"/>
      <c r="U99" s="90"/>
      <c r="V99" s="90"/>
      <c r="W99" s="90"/>
      <c r="X99" s="90"/>
      <c r="Y99" s="87"/>
      <c r="Z99" s="774"/>
      <c r="AA99" s="774"/>
      <c r="AB99" s="774"/>
      <c r="AC99" s="774"/>
      <c r="AD99" s="774"/>
      <c r="AE99" s="774"/>
      <c r="AF99" s="774"/>
      <c r="AG99" s="774"/>
      <c r="AH99" s="774"/>
      <c r="AI99" s="774"/>
      <c r="AJ99" s="774"/>
      <c r="AK99" s="774"/>
      <c r="AL99" s="774"/>
      <c r="AM99" s="774"/>
      <c r="AN99" s="774"/>
      <c r="AO99" s="774"/>
      <c r="AP99" s="774"/>
      <c r="AQ99" s="774"/>
      <c r="AR99" s="774"/>
      <c r="AS99" s="774"/>
      <c r="AT99" s="774"/>
      <c r="AU99" s="774"/>
      <c r="AV99" s="774"/>
      <c r="AW99" s="774"/>
      <c r="AX99" s="774"/>
      <c r="AY99" s="774"/>
      <c r="AZ99" s="343"/>
      <c r="BA99" s="802"/>
      <c r="BB99" s="583"/>
      <c r="BC99" s="447"/>
      <c r="BD99" s="434"/>
      <c r="BE99" s="434"/>
      <c r="BF99" s="434"/>
      <c r="BG99" s="451"/>
      <c r="BH99" s="447"/>
      <c r="BI99" s="434"/>
      <c r="BJ99" s="434"/>
      <c r="BK99" s="434"/>
      <c r="BL99" s="451"/>
      <c r="BM99" s="447"/>
      <c r="BN99" s="434"/>
      <c r="BO99" s="434"/>
      <c r="BP99" s="434"/>
      <c r="BQ99" s="451"/>
      <c r="BR99" s="447"/>
      <c r="BS99" s="434"/>
      <c r="BT99" s="434"/>
      <c r="BU99" s="434"/>
      <c r="BV99" s="434"/>
      <c r="BW99" s="434"/>
      <c r="BX99" s="434"/>
      <c r="BY99" s="435"/>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03" customFormat="true" ht="15" customHeight="true" x14ac:dyDescent="0.2">
      <c r="A100" s="59"/>
      <c r="B100" s="127"/>
      <c r="C100" s="91"/>
      <c r="D100" s="90"/>
      <c r="E100" s="90"/>
      <c r="F100" s="90"/>
      <c r="G100" s="89"/>
      <c r="H100" s="88"/>
      <c r="I100" s="90"/>
      <c r="J100" s="90"/>
      <c r="K100" s="90"/>
      <c r="L100" s="87"/>
      <c r="M100" s="91"/>
      <c r="N100" s="90"/>
      <c r="O100" s="90"/>
      <c r="P100" s="90"/>
      <c r="Q100" s="89"/>
      <c r="R100" s="88"/>
      <c r="S100" s="90"/>
      <c r="T100" s="90"/>
      <c r="U100" s="90"/>
      <c r="V100" s="90"/>
      <c r="W100" s="90"/>
      <c r="X100" s="90"/>
      <c r="Y100" s="87"/>
      <c r="Z100" s="774"/>
      <c r="AA100" s="774"/>
      <c r="AB100" s="774"/>
      <c r="AC100" s="774"/>
      <c r="AD100" s="774"/>
      <c r="AE100" s="774"/>
      <c r="AF100" s="774"/>
      <c r="AG100" s="774"/>
      <c r="AH100" s="774"/>
      <c r="AI100" s="774"/>
      <c r="AJ100" s="774"/>
      <c r="AK100" s="774"/>
      <c r="AL100" s="774"/>
      <c r="AM100" s="774"/>
      <c r="AN100" s="774"/>
      <c r="AO100" s="774"/>
      <c r="AP100" s="774"/>
      <c r="AQ100" s="774"/>
      <c r="AR100" s="774"/>
      <c r="AS100" s="774"/>
      <c r="AT100" s="774"/>
      <c r="AU100" s="774"/>
      <c r="AV100" s="774"/>
      <c r="AW100" s="774"/>
      <c r="AX100" s="774"/>
      <c r="AY100" s="774"/>
      <c r="AZ100" s="343"/>
      <c r="BA100" s="802"/>
      <c r="BB100" s="583"/>
      <c r="BC100" s="447"/>
      <c r="BD100" s="434"/>
      <c r="BE100" s="434"/>
      <c r="BF100" s="434"/>
      <c r="BG100" s="451"/>
      <c r="BH100" s="447"/>
      <c r="BI100" s="434"/>
      <c r="BJ100" s="434"/>
      <c r="BK100" s="434"/>
      <c r="BL100" s="451"/>
      <c r="BM100" s="447"/>
      <c r="BN100" s="434"/>
      <c r="BO100" s="434"/>
      <c r="BP100" s="434"/>
      <c r="BQ100" s="451"/>
      <c r="BR100" s="447"/>
      <c r="BS100" s="434"/>
      <c r="BT100" s="434"/>
      <c r="BU100" s="434"/>
      <c r="BV100" s="434"/>
      <c r="BW100" s="434"/>
      <c r="BX100" s="434"/>
      <c r="BY100" s="435"/>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03" customFormat="true" ht="15" customHeight="true" x14ac:dyDescent="0.2">
      <c r="A101" s="135"/>
      <c r="B101" s="127"/>
      <c r="C101" s="91"/>
      <c r="D101" s="90"/>
      <c r="E101" s="90"/>
      <c r="F101" s="90"/>
      <c r="G101" s="89"/>
      <c r="H101" s="88"/>
      <c r="I101" s="90"/>
      <c r="J101" s="90"/>
      <c r="K101" s="90"/>
      <c r="L101" s="87"/>
      <c r="M101" s="91"/>
      <c r="N101" s="90"/>
      <c r="O101" s="90"/>
      <c r="P101" s="90"/>
      <c r="Q101" s="89"/>
      <c r="R101" s="88"/>
      <c r="S101" s="90"/>
      <c r="T101" s="90"/>
      <c r="U101" s="90"/>
      <c r="V101" s="90"/>
      <c r="W101" s="90"/>
      <c r="X101" s="90"/>
      <c r="Y101" s="87"/>
      <c r="Z101" s="774"/>
      <c r="AA101" s="774"/>
      <c r="AB101" s="774"/>
      <c r="AC101" s="774"/>
      <c r="AD101" s="774"/>
      <c r="AE101" s="774"/>
      <c r="AF101" s="774"/>
      <c r="AG101" s="774"/>
      <c r="AH101" s="774"/>
      <c r="AI101" s="774"/>
      <c r="AJ101" s="774"/>
      <c r="AK101" s="774"/>
      <c r="AL101" s="774"/>
      <c r="AM101" s="774"/>
      <c r="AN101" s="774"/>
      <c r="AO101" s="774"/>
      <c r="AP101" s="774"/>
      <c r="AQ101" s="774"/>
      <c r="AR101" s="774"/>
      <c r="AS101" s="774"/>
      <c r="AT101" s="774"/>
      <c r="AU101" s="774"/>
      <c r="AV101" s="774"/>
      <c r="AW101" s="774"/>
      <c r="AX101" s="774"/>
      <c r="AY101" s="774"/>
      <c r="AZ101" s="343"/>
      <c r="BA101" s="802"/>
      <c r="BB101" s="583"/>
      <c r="BC101" s="447"/>
      <c r="BD101" s="434"/>
      <c r="BE101" s="434"/>
      <c r="BF101" s="434"/>
      <c r="BG101" s="451"/>
      <c r="BH101" s="447"/>
      <c r="BI101" s="434"/>
      <c r="BJ101" s="434"/>
      <c r="BK101" s="434"/>
      <c r="BL101" s="451"/>
      <c r="BM101" s="447"/>
      <c r="BN101" s="434"/>
      <c r="BO101" s="434"/>
      <c r="BP101" s="434"/>
      <c r="BQ101" s="451"/>
      <c r="BR101" s="447"/>
      <c r="BS101" s="434"/>
      <c r="BT101" s="434"/>
      <c r="BU101" s="434"/>
      <c r="BV101" s="434"/>
      <c r="BW101" s="434"/>
      <c r="BX101" s="434"/>
      <c r="BY101" s="435"/>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03" customFormat="true" ht="15" customHeight="true" x14ac:dyDescent="0.2">
      <c r="A102" s="59"/>
      <c r="B102" s="127"/>
      <c r="C102" s="91"/>
      <c r="D102" s="90"/>
      <c r="E102" s="90"/>
      <c r="F102" s="90"/>
      <c r="G102" s="89"/>
      <c r="H102" s="88"/>
      <c r="I102" s="90"/>
      <c r="J102" s="90"/>
      <c r="K102" s="90"/>
      <c r="L102" s="87"/>
      <c r="M102" s="91"/>
      <c r="N102" s="90"/>
      <c r="O102" s="90"/>
      <c r="P102" s="90"/>
      <c r="Q102" s="89"/>
      <c r="R102" s="88"/>
      <c r="S102" s="90"/>
      <c r="T102" s="90"/>
      <c r="U102" s="90"/>
      <c r="V102" s="90"/>
      <c r="W102" s="90"/>
      <c r="X102" s="90"/>
      <c r="Y102" s="87"/>
      <c r="Z102" s="774"/>
      <c r="AA102" s="774"/>
      <c r="AB102" s="774"/>
      <c r="AC102" s="774"/>
      <c r="AD102" s="774"/>
      <c r="AE102" s="774"/>
      <c r="AF102" s="774"/>
      <c r="AG102" s="774"/>
      <c r="AH102" s="774"/>
      <c r="AI102" s="774"/>
      <c r="AJ102" s="774"/>
      <c r="AK102" s="774"/>
      <c r="AL102" s="774"/>
      <c r="AM102" s="774"/>
      <c r="AN102" s="774"/>
      <c r="AO102" s="774"/>
      <c r="AP102" s="774"/>
      <c r="AQ102" s="774"/>
      <c r="AR102" s="774"/>
      <c r="AS102" s="774"/>
      <c r="AT102" s="774"/>
      <c r="AU102" s="774"/>
      <c r="AV102" s="774"/>
      <c r="AW102" s="774"/>
      <c r="AX102" s="774"/>
      <c r="AY102" s="774"/>
      <c r="AZ102" s="343"/>
      <c r="BA102" s="802"/>
      <c r="BB102" s="583"/>
      <c r="BC102" s="447"/>
      <c r="BD102" s="434"/>
      <c r="BE102" s="434"/>
      <c r="BF102" s="434"/>
      <c r="BG102" s="451"/>
      <c r="BH102" s="447"/>
      <c r="BI102" s="434"/>
      <c r="BJ102" s="434"/>
      <c r="BK102" s="434"/>
      <c r="BL102" s="451"/>
      <c r="BM102" s="447"/>
      <c r="BN102" s="434"/>
      <c r="BO102" s="434"/>
      <c r="BP102" s="434"/>
      <c r="BQ102" s="451"/>
      <c r="BR102" s="447"/>
      <c r="BS102" s="434"/>
      <c r="BT102" s="434"/>
      <c r="BU102" s="434"/>
      <c r="BV102" s="434"/>
      <c r="BW102" s="434"/>
      <c r="BX102" s="434"/>
      <c r="BY102" s="435"/>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03" customFormat="true" ht="15" customHeight="true" x14ac:dyDescent="0.2">
      <c r="A103" s="59"/>
      <c r="B103" s="127"/>
      <c r="C103" s="91"/>
      <c r="D103" s="90"/>
      <c r="E103" s="90"/>
      <c r="F103" s="90"/>
      <c r="G103" s="89"/>
      <c r="H103" s="88"/>
      <c r="I103" s="90"/>
      <c r="J103" s="90"/>
      <c r="K103" s="90"/>
      <c r="L103" s="87"/>
      <c r="M103" s="91"/>
      <c r="N103" s="90"/>
      <c r="O103" s="90"/>
      <c r="P103" s="90"/>
      <c r="Q103" s="89"/>
      <c r="R103" s="88"/>
      <c r="S103" s="90"/>
      <c r="T103" s="90"/>
      <c r="U103" s="90"/>
      <c r="V103" s="90"/>
      <c r="W103" s="90"/>
      <c r="X103" s="90"/>
      <c r="Y103" s="87"/>
      <c r="Z103" s="774"/>
      <c r="AA103" s="774"/>
      <c r="AB103" s="774"/>
      <c r="AC103" s="774"/>
      <c r="AD103" s="774"/>
      <c r="AE103" s="774"/>
      <c r="AF103" s="774"/>
      <c r="AG103" s="774"/>
      <c r="AH103" s="774"/>
      <c r="AI103" s="774"/>
      <c r="AJ103" s="774"/>
      <c r="AK103" s="774"/>
      <c r="AL103" s="774"/>
      <c r="AM103" s="774"/>
      <c r="AN103" s="774"/>
      <c r="AO103" s="774"/>
      <c r="AP103" s="774"/>
      <c r="AQ103" s="774"/>
      <c r="AR103" s="774"/>
      <c r="AS103" s="774"/>
      <c r="AT103" s="774"/>
      <c r="AU103" s="774"/>
      <c r="AV103" s="774"/>
      <c r="AW103" s="774"/>
      <c r="AX103" s="774"/>
      <c r="AY103" s="774"/>
      <c r="AZ103" s="343"/>
      <c r="BA103" s="802"/>
      <c r="BB103" s="583"/>
      <c r="BC103" s="447"/>
      <c r="BD103" s="434"/>
      <c r="BE103" s="434"/>
      <c r="BF103" s="434"/>
      <c r="BG103" s="451"/>
      <c r="BH103" s="447"/>
      <c r="BI103" s="434"/>
      <c r="BJ103" s="434"/>
      <c r="BK103" s="434"/>
      <c r="BL103" s="451"/>
      <c r="BM103" s="447"/>
      <c r="BN103" s="434"/>
      <c r="BO103" s="434"/>
      <c r="BP103" s="434"/>
      <c r="BQ103" s="451"/>
      <c r="BR103" s="447"/>
      <c r="BS103" s="434"/>
      <c r="BT103" s="434"/>
      <c r="BU103" s="434"/>
      <c r="BV103" s="434"/>
      <c r="BW103" s="434"/>
      <c r="BX103" s="434"/>
      <c r="BY103" s="435"/>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03" customFormat="true" ht="15" customHeight="true" x14ac:dyDescent="0.2">
      <c r="A104" s="59"/>
      <c r="B104" s="127"/>
      <c r="C104" s="91"/>
      <c r="D104" s="90"/>
      <c r="E104" s="90"/>
      <c r="F104" s="90"/>
      <c r="G104" s="89"/>
      <c r="H104" s="88"/>
      <c r="I104" s="90"/>
      <c r="J104" s="90"/>
      <c r="K104" s="90"/>
      <c r="L104" s="87"/>
      <c r="M104" s="91"/>
      <c r="N104" s="90"/>
      <c r="O104" s="90"/>
      <c r="P104" s="90"/>
      <c r="Q104" s="89"/>
      <c r="R104" s="88"/>
      <c r="S104" s="90"/>
      <c r="T104" s="90"/>
      <c r="U104" s="90"/>
      <c r="V104" s="90"/>
      <c r="W104" s="90"/>
      <c r="X104" s="90"/>
      <c r="Y104" s="87"/>
      <c r="Z104" s="774"/>
      <c r="AA104" s="774"/>
      <c r="AB104" s="774"/>
      <c r="AC104" s="774"/>
      <c r="AD104" s="774"/>
      <c r="AE104" s="774"/>
      <c r="AF104" s="774"/>
      <c r="AG104" s="774"/>
      <c r="AH104" s="774"/>
      <c r="AI104" s="774"/>
      <c r="AJ104" s="774"/>
      <c r="AK104" s="774"/>
      <c r="AL104" s="774"/>
      <c r="AM104" s="774"/>
      <c r="AN104" s="774"/>
      <c r="AO104" s="774"/>
      <c r="AP104" s="774"/>
      <c r="AQ104" s="774"/>
      <c r="AR104" s="774"/>
      <c r="AS104" s="774"/>
      <c r="AT104" s="774"/>
      <c r="AU104" s="774"/>
      <c r="AV104" s="774"/>
      <c r="AW104" s="774"/>
      <c r="AX104" s="774"/>
      <c r="AY104" s="774"/>
      <c r="AZ104" s="343"/>
      <c r="BA104" s="802"/>
      <c r="BB104" s="583"/>
      <c r="BC104" s="447"/>
      <c r="BD104" s="434"/>
      <c r="BE104" s="434"/>
      <c r="BF104" s="434"/>
      <c r="BG104" s="451"/>
      <c r="BH104" s="447"/>
      <c r="BI104" s="434"/>
      <c r="BJ104" s="434"/>
      <c r="BK104" s="434"/>
      <c r="BL104" s="451"/>
      <c r="BM104" s="447"/>
      <c r="BN104" s="434"/>
      <c r="BO104" s="434"/>
      <c r="BP104" s="434"/>
      <c r="BQ104" s="451"/>
      <c r="BR104" s="447"/>
      <c r="BS104" s="434"/>
      <c r="BT104" s="434"/>
      <c r="BU104" s="434"/>
      <c r="BV104" s="434"/>
      <c r="BW104" s="434"/>
      <c r="BX104" s="434"/>
      <c r="BY104" s="435"/>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03" customFormat="true" ht="15" customHeight="true" x14ac:dyDescent="0.2">
      <c r="A105" s="131"/>
      <c r="B105" s="126"/>
      <c r="C105" s="86"/>
      <c r="D105" s="85"/>
      <c r="E105" s="85"/>
      <c r="F105" s="85"/>
      <c r="G105" s="84"/>
      <c r="H105" s="83"/>
      <c r="I105" s="85"/>
      <c r="J105" s="85"/>
      <c r="K105" s="85"/>
      <c r="L105" s="82"/>
      <c r="M105" s="86"/>
      <c r="N105" s="85"/>
      <c r="O105" s="85"/>
      <c r="P105" s="85"/>
      <c r="Q105" s="84"/>
      <c r="R105" s="83"/>
      <c r="S105" s="85"/>
      <c r="T105" s="85"/>
      <c r="U105" s="85"/>
      <c r="V105" s="85"/>
      <c r="W105" s="85"/>
      <c r="X105" s="85"/>
      <c r="Y105" s="82"/>
      <c r="Z105" s="774"/>
      <c r="AA105" s="774"/>
      <c r="AB105" s="774"/>
      <c r="AC105" s="774"/>
      <c r="AD105" s="774"/>
      <c r="AE105" s="774"/>
      <c r="AF105" s="774"/>
      <c r="AG105" s="774"/>
      <c r="AH105" s="774"/>
      <c r="AI105" s="774"/>
      <c r="AJ105" s="774"/>
      <c r="AK105" s="774"/>
      <c r="AL105" s="774"/>
      <c r="AM105" s="774"/>
      <c r="AN105" s="774"/>
      <c r="AO105" s="774"/>
      <c r="AP105" s="774"/>
      <c r="AQ105" s="774"/>
      <c r="AR105" s="774"/>
      <c r="AS105" s="774"/>
      <c r="AT105" s="774"/>
      <c r="AU105" s="774"/>
      <c r="AV105" s="774"/>
      <c r="AW105" s="774"/>
      <c r="AX105" s="774"/>
      <c r="AY105" s="774"/>
      <c r="AZ105" s="343"/>
      <c r="BA105" s="802"/>
      <c r="BB105" s="583"/>
      <c r="BC105" s="450"/>
      <c r="BD105" s="449"/>
      <c r="BE105" s="449"/>
      <c r="BF105" s="449"/>
      <c r="BG105" s="453"/>
      <c r="BH105" s="450"/>
      <c r="BI105" s="449"/>
      <c r="BJ105" s="449"/>
      <c r="BK105" s="449"/>
      <c r="BL105" s="453"/>
      <c r="BM105" s="450"/>
      <c r="BN105" s="449"/>
      <c r="BO105" s="449"/>
      <c r="BP105" s="449"/>
      <c r="BQ105" s="453"/>
      <c r="BR105" s="450"/>
      <c r="BS105" s="449"/>
      <c r="BT105" s="449"/>
      <c r="BU105" s="449"/>
      <c r="BV105" s="449"/>
      <c r="BW105" s="449"/>
      <c r="BX105" s="449"/>
      <c r="BY105" s="452"/>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03" customFormat="true" ht="250.15" customHeight="true" x14ac:dyDescent="0.2">
      <c r="A106" s="513"/>
      <c r="B106" s="165"/>
      <c r="C106" s="164"/>
      <c r="D106" s="164"/>
      <c r="E106" s="164"/>
      <c r="F106" s="164"/>
      <c r="G106" s="164"/>
      <c r="H106" s="164"/>
      <c r="I106" s="164"/>
      <c r="J106" s="164"/>
      <c r="K106" s="164"/>
      <c r="L106" s="164"/>
      <c r="M106" s="164"/>
      <c r="N106" s="164"/>
      <c r="O106" s="164"/>
      <c r="P106" s="164"/>
      <c r="Q106" s="164"/>
      <c r="R106" s="164"/>
      <c r="S106" s="164"/>
      <c r="T106" s="164"/>
      <c r="U106" s="164"/>
      <c r="V106" s="164"/>
      <c r="W106" s="164"/>
      <c r="X106" s="164"/>
      <c r="Y106" s="164"/>
      <c r="Z106" s="343"/>
      <c r="AA106" s="343"/>
      <c r="AB106" s="343"/>
      <c r="AC106" s="343"/>
      <c r="AD106" s="343"/>
      <c r="AE106" s="343"/>
      <c r="AF106" s="343"/>
      <c r="AG106" s="343"/>
      <c r="AH106" s="343"/>
      <c r="AI106" s="343"/>
      <c r="AJ106" s="343"/>
      <c r="AK106" s="343"/>
      <c r="AL106" s="343"/>
      <c r="AM106" s="343"/>
      <c r="AN106" s="343"/>
      <c r="AO106" s="343"/>
      <c r="AP106" s="343"/>
      <c r="AQ106" s="343"/>
      <c r="AR106" s="343"/>
      <c r="AS106" s="343"/>
      <c r="AT106" s="343"/>
      <c r="AU106" s="343"/>
      <c r="AV106" s="343"/>
      <c r="AW106" s="343"/>
      <c r="AX106" s="343"/>
      <c r="AY106" s="343"/>
      <c r="AZ106" s="343"/>
      <c r="BA106" s="427"/>
      <c r="BB106" s="428"/>
      <c r="BC106" s="428"/>
      <c r="BD106" s="428"/>
      <c r="BE106" s="428"/>
      <c r="BF106" s="428"/>
      <c r="BG106" s="428"/>
      <c r="BH106" s="428"/>
      <c r="BI106" s="428"/>
      <c r="BJ106" s="428"/>
      <c r="BK106" s="428"/>
      <c r="BL106" s="428"/>
      <c r="BM106" s="428"/>
      <c r="BN106" s="428"/>
      <c r="BO106" s="428"/>
      <c r="BP106" s="428"/>
      <c r="BQ106" s="428"/>
      <c r="BR106" s="428"/>
      <c r="BS106" s="428"/>
      <c r="BT106" s="428"/>
      <c r="BU106" s="428"/>
      <c r="BV106" s="428"/>
      <c r="BW106" s="428"/>
      <c r="BX106" s="428"/>
      <c r="BY106" s="427"/>
      <c r="BZ106" s="342"/>
      <c r="CA106" s="342"/>
      <c r="CB106" s="342"/>
      <c r="CC106" s="342"/>
      <c r="CD106" s="342"/>
      <c r="CE106" s="342"/>
      <c r="CF106" s="342"/>
      <c r="CG106" s="342"/>
      <c r="CH106" s="342"/>
      <c r="CI106" s="342"/>
      <c r="CJ106" s="342"/>
      <c r="CK106" s="342"/>
      <c r="CL106" s="342"/>
      <c r="CM106" s="342"/>
      <c r="CN106" s="342"/>
      <c r="CO106" s="342"/>
      <c r="CP106" s="342"/>
      <c r="CQ106" s="342"/>
      <c r="CR106" s="342"/>
      <c r="CS106" s="342"/>
      <c r="CT106" s="342"/>
      <c r="CU106" s="342"/>
      <c r="CV106" s="342"/>
      <c r="CW106" s="342"/>
      <c r="CX106" s="342"/>
      <c r="CY106" s="342"/>
      <c r="CZ106" s="342"/>
    </row>
    <row r="107" s="283" customFormat="true" ht="18" customHeight="true" x14ac:dyDescent="0.2">
      <c r="A107" s="513"/>
      <c r="B107" s="284"/>
      <c r="C107" s="414"/>
      <c r="D107" s="414"/>
      <c r="E107" s="414"/>
      <c r="F107" s="414"/>
      <c r="G107" s="414"/>
      <c r="H107" s="414"/>
      <c r="I107" s="414"/>
      <c r="J107" s="414"/>
      <c r="K107" s="414"/>
      <c r="L107" s="414"/>
      <c r="M107" s="414"/>
      <c r="N107" s="414"/>
      <c r="O107" s="414"/>
      <c r="P107" s="414"/>
      <c r="Q107" s="414"/>
      <c r="R107" s="414"/>
      <c r="S107" s="414"/>
      <c r="T107" s="414"/>
      <c r="U107" s="414"/>
      <c r="V107" s="414"/>
      <c r="W107" s="414"/>
      <c r="X107" s="414"/>
      <c r="Y107" s="414"/>
      <c r="Z107" s="338"/>
      <c r="AA107" s="338"/>
      <c r="AB107" s="338"/>
      <c r="AC107" s="338"/>
      <c r="AD107" s="338"/>
      <c r="AE107" s="338"/>
      <c r="AF107" s="338"/>
      <c r="AG107" s="338"/>
      <c r="AH107" s="338"/>
      <c r="AI107" s="338"/>
      <c r="AJ107" s="338"/>
      <c r="AK107" s="338"/>
      <c r="AL107" s="338"/>
      <c r="AM107" s="338"/>
      <c r="AN107" s="338"/>
      <c r="AO107" s="338"/>
      <c r="AP107" s="338"/>
      <c r="AQ107" s="338"/>
      <c r="AR107" s="338"/>
      <c r="AS107" s="338"/>
      <c r="AT107" s="338"/>
      <c r="AU107" s="338"/>
      <c r="AV107" s="338"/>
      <c r="AW107" s="338"/>
      <c r="AX107" s="338"/>
      <c r="AY107" s="338"/>
      <c r="AZ107" s="338"/>
      <c r="BB107" s="306"/>
      <c r="BZ107" s="338"/>
      <c r="CA107" s="338"/>
      <c r="CB107" s="338"/>
      <c r="CC107" s="338"/>
      <c r="CD107" s="338"/>
      <c r="CE107" s="338"/>
      <c r="CF107" s="338"/>
      <c r="CG107" s="338"/>
      <c r="CH107" s="338"/>
      <c r="CI107" s="338"/>
      <c r="CJ107" s="338"/>
      <c r="CK107" s="338"/>
      <c r="CL107" s="338"/>
      <c r="CM107" s="338"/>
      <c r="CN107" s="338"/>
      <c r="CO107" s="338"/>
      <c r="CP107" s="338"/>
      <c r="CQ107" s="338"/>
      <c r="CR107" s="338"/>
      <c r="CS107" s="338"/>
      <c r="CT107" s="338"/>
      <c r="CU107" s="338"/>
      <c r="CV107" s="338"/>
      <c r="CW107" s="338"/>
      <c r="CX107" s="338"/>
      <c r="CY107" s="338"/>
      <c r="CZ107" s="338"/>
    </row>
    <row r="108" s="283" customFormat="true" ht="22.5" customHeight="true" x14ac:dyDescent="0.35">
      <c r="A108" s="1061" t="str">
        <f>A1026</f>
        <v>Gambia</v>
      </c>
      <c r="B108" s="1062"/>
      <c r="C108" s="285"/>
      <c r="D108" s="285"/>
      <c r="E108" s="285"/>
      <c r="F108" s="285"/>
      <c r="G108" s="285"/>
      <c r="H108" s="285"/>
      <c r="I108" s="285"/>
      <c r="J108" s="285"/>
      <c r="K108" s="285"/>
      <c r="L108" s="285"/>
      <c r="M108" s="285"/>
      <c r="N108" s="285"/>
      <c r="O108" s="285"/>
      <c r="P108" s="285"/>
      <c r="Q108" s="285"/>
      <c r="R108" s="285"/>
      <c r="S108" s="285"/>
      <c r="T108" s="285"/>
      <c r="U108" s="285"/>
      <c r="Z108" s="338"/>
      <c r="AA108" s="338"/>
      <c r="AB108" s="338"/>
      <c r="AC108" s="338"/>
      <c r="AD108" s="338"/>
      <c r="AE108" s="338"/>
      <c r="AF108" s="338"/>
      <c r="AG108" s="338"/>
      <c r="AH108" s="338"/>
      <c r="AI108" s="338"/>
      <c r="AJ108" s="338"/>
      <c r="AK108" s="338"/>
      <c r="AL108" s="338"/>
      <c r="AM108" s="338"/>
      <c r="AN108" s="338"/>
      <c r="AO108" s="338"/>
      <c r="AP108" s="338"/>
      <c r="AQ108" s="338"/>
      <c r="AR108" s="338"/>
      <c r="AS108" s="338"/>
      <c r="AT108" s="338"/>
      <c r="AU108" s="338"/>
      <c r="AV108" s="338"/>
      <c r="AW108" s="338"/>
      <c r="AX108" s="338"/>
      <c r="AY108" s="338"/>
      <c r="AZ108" s="338"/>
      <c r="BB108" s="306"/>
      <c r="BZ108" s="338"/>
      <c r="CA108" s="338"/>
      <c r="CB108" s="338"/>
      <c r="CC108" s="338"/>
      <c r="CD108" s="338"/>
      <c r="CE108" s="338"/>
      <c r="CF108" s="338"/>
      <c r="CG108" s="338"/>
      <c r="CH108" s="338"/>
      <c r="CI108" s="338"/>
      <c r="CJ108" s="338"/>
      <c r="CK108" s="338"/>
      <c r="CL108" s="338"/>
      <c r="CM108" s="338"/>
      <c r="CN108" s="338"/>
      <c r="CO108" s="338"/>
      <c r="CP108" s="338"/>
      <c r="CQ108" s="338"/>
      <c r="CR108" s="338"/>
      <c r="CS108" s="338"/>
      <c r="CT108" s="338"/>
      <c r="CU108" s="338"/>
      <c r="CV108" s="338"/>
      <c r="CW108" s="338"/>
      <c r="CX108" s="338"/>
      <c r="CY108" s="338"/>
      <c r="CZ108" s="338"/>
    </row>
    <row r="109" s="283" customFormat="true" ht="22.5" customHeight="true" x14ac:dyDescent="0.35">
      <c r="A109" s="310" t="str">
        <f>A1034</f>
        <v>2013</v>
      </c>
      <c r="B109" s="311"/>
      <c r="C109" s="285"/>
      <c r="D109" s="285"/>
      <c r="E109" s="285"/>
      <c r="F109" s="285"/>
      <c r="G109" s="285"/>
      <c r="H109" s="285"/>
      <c r="I109" s="285"/>
      <c r="J109" s="285"/>
      <c r="K109" s="285"/>
      <c r="L109" s="285"/>
      <c r="M109" s="285"/>
      <c r="N109" s="285"/>
      <c r="O109" s="285"/>
      <c r="P109" s="285"/>
      <c r="Q109" s="285"/>
      <c r="R109" s="285"/>
      <c r="S109" s="285"/>
      <c r="T109" s="285"/>
      <c r="U109" s="285"/>
      <c r="Z109" s="338"/>
      <c r="AA109" s="338"/>
      <c r="AB109" s="338"/>
      <c r="AC109" s="338"/>
      <c r="AD109" s="338"/>
      <c r="AE109" s="338"/>
      <c r="AF109" s="338"/>
      <c r="AG109" s="338"/>
      <c r="AH109" s="338"/>
      <c r="AI109" s="338"/>
      <c r="AJ109" s="338"/>
      <c r="AK109" s="338"/>
      <c r="AL109" s="338"/>
      <c r="AM109" s="338"/>
      <c r="AN109" s="338"/>
      <c r="AO109" s="338"/>
      <c r="AP109" s="338"/>
      <c r="AQ109" s="338"/>
      <c r="AR109" s="338"/>
      <c r="AS109" s="338"/>
      <c r="AT109" s="338"/>
      <c r="AU109" s="338"/>
      <c r="AV109" s="338"/>
      <c r="AW109" s="338"/>
      <c r="AX109" s="338"/>
      <c r="AY109" s="338"/>
      <c r="AZ109" s="338"/>
      <c r="BB109" s="306"/>
      <c r="BZ109" s="338"/>
      <c r="CA109" s="338"/>
      <c r="CB109" s="338"/>
      <c r="CC109" s="338"/>
      <c r="CD109" s="338"/>
      <c r="CE109" s="338"/>
      <c r="CF109" s="338"/>
      <c r="CG109" s="338"/>
      <c r="CH109" s="338"/>
      <c r="CI109" s="338"/>
      <c r="CJ109" s="338"/>
      <c r="CK109" s="338"/>
      <c r="CL109" s="338"/>
      <c r="CM109" s="338"/>
      <c r="CN109" s="338"/>
      <c r="CO109" s="338"/>
      <c r="CP109" s="338"/>
      <c r="CQ109" s="338"/>
      <c r="CR109" s="338"/>
      <c r="CS109" s="338"/>
      <c r="CT109" s="338"/>
      <c r="CU109" s="338"/>
      <c r="CV109" s="338"/>
      <c r="CW109" s="338"/>
      <c r="CX109" s="338"/>
      <c r="CY109" s="338"/>
      <c r="CZ109" s="338"/>
    </row>
    <row r="110" s="283" customFormat="true" ht="22.5" customHeight="true" x14ac:dyDescent="0.35">
      <c r="A110" s="312" t="s">
        <v>100</v>
      </c>
      <c r="B110" s="313"/>
      <c r="C110" s="285"/>
      <c r="D110" s="285"/>
      <c r="E110" s="285"/>
      <c r="F110" s="285"/>
      <c r="G110" s="285"/>
      <c r="H110" s="285"/>
      <c r="I110" s="285"/>
      <c r="J110" s="285"/>
      <c r="K110" s="285"/>
      <c r="L110" s="285"/>
      <c r="M110" s="285"/>
      <c r="N110" s="285"/>
      <c r="O110" s="285"/>
      <c r="P110" s="285"/>
      <c r="Q110" s="285"/>
      <c r="R110" s="285"/>
      <c r="S110" s="285"/>
      <c r="T110" s="285"/>
      <c r="U110" s="285"/>
      <c r="Z110" s="338"/>
      <c r="AA110" s="338"/>
      <c r="AB110" s="338"/>
      <c r="AC110" s="338"/>
      <c r="AD110" s="338"/>
      <c r="AE110" s="338"/>
      <c r="AF110" s="338"/>
      <c r="AG110" s="338"/>
      <c r="AH110" s="338"/>
      <c r="AI110" s="338"/>
      <c r="AJ110" s="338"/>
      <c r="AK110" s="338"/>
      <c r="AL110" s="338"/>
      <c r="AM110" s="338"/>
      <c r="AN110" s="338"/>
      <c r="AO110" s="338"/>
      <c r="AP110" s="338"/>
      <c r="AQ110" s="338"/>
      <c r="AR110" s="338"/>
      <c r="AS110" s="338"/>
      <c r="AT110" s="338"/>
      <c r="AU110" s="338"/>
      <c r="AV110" s="338"/>
      <c r="AW110" s="338"/>
      <c r="AX110" s="338"/>
      <c r="AY110" s="338"/>
      <c r="AZ110" s="338"/>
      <c r="BB110" s="306"/>
      <c r="BZ110" s="338"/>
      <c r="CA110" s="338"/>
      <c r="CB110" s="338"/>
      <c r="CC110" s="338"/>
      <c r="CD110" s="338"/>
      <c r="CE110" s="338"/>
      <c r="CF110" s="338"/>
      <c r="CG110" s="338"/>
      <c r="CH110" s="338"/>
      <c r="CI110" s="338"/>
      <c r="CJ110" s="338"/>
      <c r="CK110" s="338"/>
      <c r="CL110" s="338"/>
      <c r="CM110" s="338"/>
      <c r="CN110" s="338"/>
      <c r="CO110" s="338"/>
      <c r="CP110" s="338"/>
      <c r="CQ110" s="338"/>
      <c r="CR110" s="338"/>
      <c r="CS110" s="338"/>
      <c r="CT110" s="338"/>
      <c r="CU110" s="338"/>
      <c r="CV110" s="338"/>
      <c r="CW110" s="338"/>
      <c r="CX110" s="338"/>
      <c r="CY110" s="338"/>
      <c r="CZ110" s="338"/>
    </row>
    <row r="111" s="283" customFormat="true" ht="20.1" customHeight="true" x14ac:dyDescent="0.35">
      <c r="A111" s="314" t="s">
        <v>98</v>
      </c>
      <c r="B111" s="311"/>
      <c r="C111" s="285"/>
      <c r="D111" s="285"/>
      <c r="E111" s="285"/>
      <c r="F111" s="285"/>
      <c r="G111" s="285"/>
      <c r="H111" s="285"/>
      <c r="I111" s="285"/>
      <c r="J111" s="285"/>
      <c r="K111" s="285"/>
      <c r="L111" s="285"/>
      <c r="M111" s="285"/>
      <c r="N111" s="285"/>
      <c r="O111" s="285"/>
      <c r="P111" s="285"/>
      <c r="Q111" s="285"/>
      <c r="R111" s="285"/>
      <c r="S111" s="285"/>
      <c r="T111" s="285"/>
      <c r="U111" s="285"/>
      <c r="Z111" s="338"/>
      <c r="AA111" s="338"/>
      <c r="AB111" s="338"/>
      <c r="AC111" s="338"/>
      <c r="AD111" s="338"/>
      <c r="AE111" s="338"/>
      <c r="AF111" s="338"/>
      <c r="AG111" s="338"/>
      <c r="AH111" s="338"/>
      <c r="AI111" s="338"/>
      <c r="AJ111" s="338"/>
      <c r="AK111" s="338"/>
      <c r="AL111" s="338"/>
      <c r="AM111" s="338"/>
      <c r="AN111" s="338"/>
      <c r="AO111" s="338"/>
      <c r="AP111" s="338"/>
      <c r="AQ111" s="338"/>
      <c r="AR111" s="338"/>
      <c r="AS111" s="338"/>
      <c r="AT111" s="338"/>
      <c r="AU111" s="338"/>
      <c r="AV111" s="338"/>
      <c r="AW111" s="338"/>
      <c r="AX111" s="338"/>
      <c r="AY111" s="338"/>
      <c r="AZ111" s="338"/>
      <c r="BB111" s="306"/>
      <c r="BZ111" s="338"/>
      <c r="CA111" s="338"/>
      <c r="CB111" s="338"/>
      <c r="CC111" s="338"/>
      <c r="CD111" s="338"/>
      <c r="CE111" s="338"/>
      <c r="CF111" s="338"/>
      <c r="CG111" s="338"/>
      <c r="CH111" s="338"/>
      <c r="CI111" s="338"/>
      <c r="CJ111" s="338"/>
      <c r="CK111" s="338"/>
      <c r="CL111" s="338"/>
      <c r="CM111" s="338"/>
      <c r="CN111" s="338"/>
      <c r="CO111" s="338"/>
      <c r="CP111" s="338"/>
      <c r="CQ111" s="338"/>
      <c r="CR111" s="338"/>
      <c r="CS111" s="338"/>
      <c r="CT111" s="338"/>
      <c r="CU111" s="338"/>
      <c r="CV111" s="338"/>
      <c r="CW111" s="338"/>
      <c r="CX111" s="338"/>
      <c r="CY111" s="338"/>
      <c r="CZ111" s="338"/>
    </row>
    <row r="112" s="283" customFormat="true" ht="15" customHeight="true" x14ac:dyDescent="0.2">
      <c r="A112" s="587" t="s">
        <v>99</v>
      </c>
      <c r="B112" s="351"/>
      <c r="C112" s="285"/>
      <c r="D112" s="285"/>
      <c r="E112" s="285"/>
      <c r="F112" s="285"/>
      <c r="G112" s="285"/>
      <c r="H112" s="285"/>
      <c r="I112" s="285"/>
      <c r="J112" s="285"/>
      <c r="K112" s="285"/>
      <c r="L112" s="285"/>
      <c r="M112" s="285"/>
      <c r="N112" s="285"/>
      <c r="O112" s="285"/>
      <c r="P112" s="285"/>
      <c r="Q112" s="285"/>
      <c r="R112" s="285"/>
      <c r="S112" s="285"/>
      <c r="T112" s="285"/>
      <c r="U112" s="285"/>
      <c r="Z112" s="338"/>
      <c r="AA112" s="338"/>
      <c r="AB112" s="338"/>
      <c r="AC112" s="338"/>
      <c r="AD112" s="338"/>
      <c r="AE112" s="338"/>
      <c r="AF112" s="338"/>
      <c r="AG112" s="338"/>
      <c r="AH112" s="338"/>
      <c r="AI112" s="338"/>
      <c r="AJ112" s="338"/>
      <c r="AK112" s="338"/>
      <c r="AL112" s="338"/>
      <c r="AM112" s="338"/>
      <c r="AN112" s="338"/>
      <c r="AO112" s="338"/>
      <c r="AP112" s="338"/>
      <c r="AQ112" s="338"/>
      <c r="AR112" s="338"/>
      <c r="AS112" s="338"/>
      <c r="AT112" s="338"/>
      <c r="AU112" s="338"/>
      <c r="AV112" s="338"/>
      <c r="AW112" s="338"/>
      <c r="AX112" s="338"/>
      <c r="AY112" s="338"/>
      <c r="AZ112" s="338"/>
      <c r="BB112" s="306"/>
      <c r="BZ112" s="338"/>
      <c r="CA112" s="338"/>
      <c r="CB112" s="338"/>
      <c r="CC112" s="338"/>
      <c r="CD112" s="338"/>
      <c r="CE112" s="338"/>
      <c r="CF112" s="338"/>
      <c r="CG112" s="338"/>
      <c r="CH112" s="338"/>
      <c r="CI112" s="338"/>
      <c r="CJ112" s="338"/>
      <c r="CK112" s="338"/>
      <c r="CL112" s="338"/>
      <c r="CM112" s="338"/>
      <c r="CN112" s="338"/>
      <c r="CO112" s="338"/>
      <c r="CP112" s="338"/>
      <c r="CQ112" s="338"/>
      <c r="CR112" s="338"/>
      <c r="CS112" s="338"/>
      <c r="CT112" s="338"/>
      <c r="CU112" s="338"/>
      <c r="CV112" s="338"/>
      <c r="CW112" s="338"/>
      <c r="CX112" s="338"/>
      <c r="CY112" s="338"/>
      <c r="CZ112" s="338"/>
    </row>
    <row r="113" s="283" customFormat="true" ht="15" customHeight="true" x14ac:dyDescent="0.2">
      <c r="A113" s="324" t="s">
        <v>41</v>
      </c>
      <c r="B113" s="323"/>
      <c r="C113" s="285"/>
      <c r="D113" s="285"/>
      <c r="E113" s="285"/>
      <c r="F113" s="285"/>
      <c r="G113" s="285"/>
      <c r="H113" s="285"/>
      <c r="I113" s="285"/>
      <c r="J113" s="285"/>
      <c r="K113" s="285"/>
      <c r="L113" s="285"/>
      <c r="M113" s="285"/>
      <c r="N113" s="285"/>
      <c r="O113" s="285"/>
      <c r="P113" s="285"/>
      <c r="Q113" s="285"/>
      <c r="R113" s="285"/>
      <c r="S113" s="285"/>
      <c r="T113" s="285"/>
      <c r="U113" s="285"/>
      <c r="Z113" s="338"/>
      <c r="AA113" s="338"/>
      <c r="AB113" s="338"/>
      <c r="AC113" s="338"/>
      <c r="AD113" s="338"/>
      <c r="AE113" s="338"/>
      <c r="AF113" s="338"/>
      <c r="AG113" s="338"/>
      <c r="AH113" s="338"/>
      <c r="AI113" s="338"/>
      <c r="AJ113" s="338"/>
      <c r="AK113" s="338"/>
      <c r="AL113" s="338"/>
      <c r="AM113" s="338"/>
      <c r="AN113" s="338"/>
      <c r="AO113" s="338"/>
      <c r="AP113" s="338"/>
      <c r="AQ113" s="338"/>
      <c r="AR113" s="338"/>
      <c r="AS113" s="338"/>
      <c r="AT113" s="338"/>
      <c r="AU113" s="338"/>
      <c r="AV113" s="338"/>
      <c r="AW113" s="338"/>
      <c r="AX113" s="338"/>
      <c r="AY113" s="338"/>
      <c r="AZ113" s="338"/>
      <c r="BB113" s="306"/>
      <c r="BZ113" s="338"/>
      <c r="CA113" s="338"/>
      <c r="CB113" s="338"/>
      <c r="CC113" s="338"/>
      <c r="CD113" s="338"/>
      <c r="CE113" s="338"/>
      <c r="CF113" s="338"/>
      <c r="CG113" s="338"/>
      <c r="CH113" s="338"/>
      <c r="CI113" s="338"/>
      <c r="CJ113" s="338"/>
      <c r="CK113" s="338"/>
      <c r="CL113" s="338"/>
      <c r="CM113" s="338"/>
      <c r="CN113" s="338"/>
      <c r="CO113" s="338"/>
      <c r="CP113" s="338"/>
      <c r="CQ113" s="338"/>
      <c r="CR113" s="338"/>
      <c r="CS113" s="338"/>
      <c r="CT113" s="338"/>
      <c r="CU113" s="338"/>
      <c r="CV113" s="338"/>
      <c r="CW113" s="338"/>
      <c r="CX113" s="338"/>
      <c r="CY113" s="338"/>
      <c r="CZ113" s="338"/>
    </row>
    <row r="114" s="283" customFormat="true" ht="15" customHeight="true" x14ac:dyDescent="0.2">
      <c r="A114" s="322" t="s">
        <v>40</v>
      </c>
      <c r="B114" s="323"/>
      <c r="C114" s="285"/>
      <c r="D114" s="285"/>
      <c r="E114" s="285"/>
      <c r="F114" s="285"/>
      <c r="G114" s="285"/>
      <c r="H114" s="285"/>
      <c r="I114" s="285"/>
      <c r="J114" s="285"/>
      <c r="K114" s="285"/>
      <c r="L114" s="285"/>
      <c r="M114" s="285"/>
      <c r="N114" s="285"/>
      <c r="O114" s="285"/>
      <c r="P114" s="285"/>
      <c r="Q114" s="285"/>
      <c r="R114" s="285"/>
      <c r="S114" s="285"/>
      <c r="T114" s="285"/>
      <c r="U114" s="285"/>
      <c r="Z114" s="338"/>
      <c r="AA114" s="338"/>
      <c r="AB114" s="338"/>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AZ114" s="338"/>
      <c r="BB114" s="306"/>
      <c r="BZ114" s="338"/>
      <c r="CA114" s="338"/>
      <c r="CB114" s="338"/>
      <c r="CC114" s="338"/>
      <c r="CD114" s="338"/>
      <c r="CE114" s="338"/>
      <c r="CF114" s="338"/>
      <c r="CG114" s="338"/>
      <c r="CH114" s="338"/>
      <c r="CI114" s="338"/>
      <c r="CJ114" s="338"/>
      <c r="CK114" s="338"/>
      <c r="CL114" s="338"/>
      <c r="CM114" s="338"/>
      <c r="CN114" s="338"/>
      <c r="CO114" s="338"/>
      <c r="CP114" s="338"/>
      <c r="CQ114" s="338"/>
      <c r="CR114" s="338"/>
      <c r="CS114" s="338"/>
      <c r="CT114" s="338"/>
      <c r="CU114" s="338"/>
      <c r="CV114" s="338"/>
      <c r="CW114" s="338"/>
      <c r="CX114" s="338"/>
      <c r="CY114" s="338"/>
      <c r="CZ114" s="338"/>
    </row>
    <row r="115" s="283" customFormat="true" ht="15" customHeight="true" x14ac:dyDescent="0.2">
      <c r="A115" s="322" t="s">
        <v>137</v>
      </c>
      <c r="B115" s="350" t="str">
        <f>A1025</f>
        <v>DHS13</v>
      </c>
      <c r="C115" s="285"/>
      <c r="D115" s="285"/>
      <c r="E115" s="285"/>
      <c r="F115" s="285"/>
      <c r="G115" s="285"/>
      <c r="H115" s="285"/>
      <c r="I115" s="285"/>
      <c r="J115" s="285"/>
      <c r="K115" s="285"/>
      <c r="L115" s="285"/>
      <c r="M115" s="285"/>
      <c r="N115" s="285"/>
      <c r="O115" s="285"/>
      <c r="P115" s="285"/>
      <c r="Q115" s="285"/>
      <c r="R115" s="285"/>
      <c r="S115" s="285"/>
      <c r="T115" s="285"/>
      <c r="U115" s="285"/>
      <c r="Z115" s="338"/>
      <c r="AA115" s="338"/>
      <c r="AB115" s="338"/>
      <c r="AC115" s="338"/>
      <c r="AD115" s="338"/>
      <c r="AE115" s="338"/>
      <c r="AF115" s="338"/>
      <c r="AG115" s="338"/>
      <c r="AH115" s="338"/>
      <c r="AI115" s="338"/>
      <c r="AJ115" s="338"/>
      <c r="AK115" s="338"/>
      <c r="AL115" s="338"/>
      <c r="AM115" s="338"/>
      <c r="AN115" s="338"/>
      <c r="AO115" s="338"/>
      <c r="AP115" s="338"/>
      <c r="AQ115" s="338"/>
      <c r="AR115" s="338"/>
      <c r="AS115" s="338"/>
      <c r="AT115" s="338"/>
      <c r="AU115" s="338"/>
      <c r="AV115" s="338"/>
      <c r="AW115" s="338"/>
      <c r="AX115" s="338"/>
      <c r="AY115" s="338"/>
      <c r="AZ115" s="338"/>
      <c r="BB115" s="306"/>
      <c r="BZ115" s="338"/>
      <c r="CA115" s="338"/>
      <c r="CB115" s="338"/>
      <c r="CC115" s="338"/>
      <c r="CD115" s="338"/>
      <c r="CE115" s="338"/>
      <c r="CF115" s="338"/>
      <c r="CG115" s="338"/>
      <c r="CH115" s="338"/>
      <c r="CI115" s="338"/>
      <c r="CJ115" s="338"/>
      <c r="CK115" s="338"/>
      <c r="CL115" s="338"/>
      <c r="CM115" s="338"/>
      <c r="CN115" s="338"/>
      <c r="CO115" s="338"/>
      <c r="CP115" s="338"/>
      <c r="CQ115" s="338"/>
      <c r="CR115" s="338"/>
      <c r="CS115" s="338"/>
      <c r="CT115" s="338"/>
      <c r="CU115" s="338"/>
      <c r="CV115" s="338"/>
      <c r="CW115" s="338"/>
      <c r="CX115" s="338"/>
      <c r="CY115" s="338"/>
      <c r="CZ115" s="338"/>
    </row>
    <row r="116" s="283" customFormat="true" ht="15" customHeight="true" x14ac:dyDescent="0.2">
      <c r="A116" s="172" t="str">
        <f>B1030</f>
        <v/>
      </c>
      <c r="B116" s="171"/>
      <c r="C116" s="285"/>
      <c r="D116" s="285"/>
      <c r="E116" s="285"/>
      <c r="F116" s="285"/>
      <c r="G116" s="285"/>
      <c r="H116" s="285"/>
      <c r="I116" s="285"/>
      <c r="J116" s="285"/>
      <c r="K116" s="285"/>
      <c r="L116" s="285"/>
      <c r="M116" s="285"/>
      <c r="N116" s="285"/>
      <c r="O116" s="285"/>
      <c r="P116" s="285"/>
      <c r="Q116" s="285"/>
      <c r="R116" s="285"/>
      <c r="S116" s="285"/>
      <c r="T116" s="285"/>
      <c r="U116" s="285"/>
      <c r="Z116" s="338"/>
      <c r="AA116" s="338"/>
      <c r="AB116" s="338"/>
      <c r="AC116" s="338"/>
      <c r="AD116" s="338"/>
      <c r="AE116" s="338"/>
      <c r="AF116" s="338"/>
      <c r="AG116" s="338"/>
      <c r="AH116" s="338"/>
      <c r="AI116" s="338"/>
      <c r="AJ116" s="338"/>
      <c r="AK116" s="338"/>
      <c r="AL116" s="338"/>
      <c r="AM116" s="338"/>
      <c r="AN116" s="338"/>
      <c r="AO116" s="338"/>
      <c r="AP116" s="338"/>
      <c r="AQ116" s="338"/>
      <c r="AR116" s="338"/>
      <c r="AS116" s="338"/>
      <c r="AT116" s="338"/>
      <c r="AU116" s="338"/>
      <c r="AV116" s="338"/>
      <c r="AW116" s="338"/>
      <c r="AX116" s="338"/>
      <c r="AY116" s="338"/>
      <c r="AZ116" s="338"/>
      <c r="BB116" s="306"/>
      <c r="BZ116" s="338"/>
      <c r="CA116" s="338"/>
      <c r="CB116" s="338"/>
      <c r="CC116" s="338"/>
      <c r="CD116" s="338"/>
      <c r="CE116" s="338"/>
      <c r="CF116" s="338"/>
      <c r="CG116" s="338"/>
      <c r="CH116" s="338"/>
      <c r="CI116" s="338"/>
      <c r="CJ116" s="338"/>
      <c r="CK116" s="338"/>
      <c r="CL116" s="338"/>
      <c r="CM116" s="338"/>
      <c r="CN116" s="338"/>
      <c r="CO116" s="338"/>
      <c r="CP116" s="338"/>
      <c r="CQ116" s="338"/>
      <c r="CR116" s="338"/>
      <c r="CS116" s="338"/>
      <c r="CT116" s="338"/>
      <c r="CU116" s="338"/>
      <c r="CV116" s="338"/>
      <c r="CW116" s="338"/>
      <c r="CX116" s="338"/>
      <c r="CY116" s="338"/>
      <c r="CZ116" s="338"/>
    </row>
    <row r="117" s="283" customFormat="true" ht="15" customHeight="true" x14ac:dyDescent="0.2">
      <c r="A117" s="172" t="str">
        <f>B1029</f>
        <v/>
      </c>
      <c r="B117" s="170"/>
      <c r="C117" s="285"/>
      <c r="D117" s="285"/>
      <c r="E117" s="285"/>
      <c r="F117" s="285"/>
      <c r="G117" s="285"/>
      <c r="H117" s="285"/>
      <c r="I117" s="285"/>
      <c r="J117" s="285"/>
      <c r="K117" s="285"/>
      <c r="L117" s="285"/>
      <c r="M117" s="285"/>
      <c r="N117" s="285"/>
      <c r="O117" s="285"/>
      <c r="P117" s="285"/>
      <c r="Q117" s="285"/>
      <c r="R117" s="285"/>
      <c r="S117" s="285"/>
      <c r="T117" s="285"/>
      <c r="U117" s="285"/>
      <c r="Z117" s="338"/>
      <c r="AA117" s="338"/>
      <c r="AB117" s="338"/>
      <c r="AC117" s="338"/>
      <c r="AD117" s="338"/>
      <c r="AE117" s="338"/>
      <c r="AF117" s="338"/>
      <c r="AG117" s="338"/>
      <c r="AH117" s="338"/>
      <c r="AI117" s="338"/>
      <c r="AJ117" s="338"/>
      <c r="AK117" s="338"/>
      <c r="AL117" s="338"/>
      <c r="AM117" s="338"/>
      <c r="AN117" s="338"/>
      <c r="AO117" s="338"/>
      <c r="AP117" s="338"/>
      <c r="AQ117" s="338"/>
      <c r="AR117" s="338"/>
      <c r="AS117" s="338"/>
      <c r="AT117" s="338"/>
      <c r="AU117" s="338"/>
      <c r="AV117" s="338"/>
      <c r="AW117" s="338"/>
      <c r="AX117" s="338"/>
      <c r="AY117" s="338"/>
      <c r="AZ117" s="338"/>
      <c r="BB117" s="306"/>
      <c r="BZ117" s="338"/>
      <c r="CA117" s="338"/>
      <c r="CB117" s="338"/>
      <c r="CC117" s="338"/>
      <c r="CD117" s="338"/>
      <c r="CE117" s="338"/>
      <c r="CF117" s="338"/>
      <c r="CG117" s="338"/>
      <c r="CH117" s="338"/>
      <c r="CI117" s="338"/>
      <c r="CJ117" s="338"/>
      <c r="CK117" s="338"/>
      <c r="CL117" s="338"/>
      <c r="CM117" s="338"/>
      <c r="CN117" s="338"/>
      <c r="CO117" s="338"/>
      <c r="CP117" s="338"/>
      <c r="CQ117" s="338"/>
      <c r="CR117" s="338"/>
      <c r="CS117" s="338"/>
      <c r="CT117" s="338"/>
      <c r="CU117" s="338"/>
      <c r="CV117" s="338"/>
      <c r="CW117" s="338"/>
      <c r="CX117" s="338"/>
      <c r="CY117" s="338"/>
      <c r="CZ117" s="338"/>
    </row>
    <row r="118" s="283" customFormat="true" ht="21" customHeight="true" x14ac:dyDescent="0.2">
      <c r="A118" s="169"/>
      <c r="B118" s="171"/>
      <c r="C118" s="285"/>
      <c r="D118" s="285"/>
      <c r="E118" s="285"/>
      <c r="F118" s="285"/>
      <c r="G118" s="285"/>
      <c r="H118" s="285"/>
      <c r="I118" s="285"/>
      <c r="J118" s="285"/>
      <c r="K118" s="285"/>
      <c r="L118" s="285"/>
      <c r="M118" s="285"/>
      <c r="N118" s="285"/>
      <c r="O118" s="285"/>
      <c r="P118" s="285"/>
      <c r="Q118" s="285"/>
      <c r="R118" s="285"/>
      <c r="S118" s="285"/>
      <c r="T118" s="285"/>
      <c r="U118" s="285"/>
      <c r="Z118" s="338"/>
      <c r="AA118" s="338"/>
      <c r="AB118" s="338"/>
      <c r="AC118" s="338"/>
      <c r="AD118" s="338"/>
      <c r="AE118" s="338"/>
      <c r="AF118" s="338"/>
      <c r="AG118" s="338"/>
      <c r="AH118" s="338"/>
      <c r="AI118" s="338"/>
      <c r="AJ118" s="338"/>
      <c r="AK118" s="338"/>
      <c r="AL118" s="338"/>
      <c r="AM118" s="338"/>
      <c r="AN118" s="338"/>
      <c r="AO118" s="338"/>
      <c r="AP118" s="338"/>
      <c r="AQ118" s="338"/>
      <c r="AR118" s="338"/>
      <c r="AS118" s="338"/>
      <c r="AT118" s="338"/>
      <c r="AU118" s="338"/>
      <c r="AV118" s="338"/>
      <c r="AW118" s="338"/>
      <c r="AX118" s="338"/>
      <c r="AY118" s="338"/>
      <c r="AZ118" s="338"/>
      <c r="BB118" s="306"/>
      <c r="BZ118" s="338"/>
      <c r="CA118" s="338"/>
      <c r="CB118" s="338"/>
      <c r="CC118" s="338"/>
      <c r="CD118" s="338"/>
      <c r="CE118" s="338"/>
      <c r="CF118" s="338"/>
      <c r="CG118" s="338"/>
      <c r="CH118" s="338"/>
      <c r="CI118" s="338"/>
      <c r="CJ118" s="338"/>
      <c r="CK118" s="338"/>
      <c r="CL118" s="338"/>
      <c r="CM118" s="338"/>
      <c r="CN118" s="338"/>
      <c r="CO118" s="338"/>
      <c r="CP118" s="338"/>
      <c r="CQ118" s="338"/>
      <c r="CR118" s="338"/>
      <c r="CS118" s="338"/>
      <c r="CT118" s="338"/>
      <c r="CU118" s="338"/>
      <c r="CV118" s="338"/>
      <c r="CW118" s="338"/>
      <c r="CX118" s="338"/>
      <c r="CY118" s="338"/>
      <c r="CZ118" s="338"/>
    </row>
    <row r="119" s="283" customFormat="true" ht="15" customHeight="true" x14ac:dyDescent="0.2">
      <c r="A119" s="168"/>
      <c r="B119" s="167"/>
      <c r="C119" s="285"/>
      <c r="D119" s="285"/>
      <c r="E119" s="285"/>
      <c r="F119" s="285"/>
      <c r="G119" s="285"/>
      <c r="H119" s="285"/>
      <c r="I119" s="285"/>
      <c r="J119" s="285"/>
      <c r="K119" s="285"/>
      <c r="L119" s="285"/>
      <c r="M119" s="285"/>
      <c r="N119" s="285"/>
      <c r="O119" s="285"/>
      <c r="P119" s="285"/>
      <c r="Q119" s="285"/>
      <c r="R119" s="285"/>
      <c r="S119" s="285"/>
      <c r="T119" s="285"/>
      <c r="U119" s="285"/>
      <c r="Z119" s="338"/>
      <c r="AA119" s="338"/>
      <c r="AB119" s="338"/>
      <c r="AC119" s="338"/>
      <c r="AD119" s="338"/>
      <c r="AE119" s="338"/>
      <c r="AF119" s="338"/>
      <c r="AG119" s="338"/>
      <c r="AH119" s="338"/>
      <c r="AI119" s="338"/>
      <c r="AJ119" s="338"/>
      <c r="AK119" s="338"/>
      <c r="AL119" s="338"/>
      <c r="AM119" s="338"/>
      <c r="AN119" s="338"/>
      <c r="AO119" s="338"/>
      <c r="AP119" s="338"/>
      <c r="AQ119" s="338"/>
      <c r="AR119" s="338"/>
      <c r="AS119" s="338"/>
      <c r="AT119" s="338"/>
      <c r="AU119" s="338"/>
      <c r="AV119" s="338"/>
      <c r="AW119" s="338"/>
      <c r="AX119" s="338"/>
      <c r="AY119" s="338"/>
      <c r="AZ119" s="338"/>
      <c r="BB119" s="306"/>
      <c r="BZ119" s="338"/>
      <c r="CA119" s="338"/>
      <c r="CB119" s="338"/>
      <c r="CC119" s="338"/>
      <c r="CD119" s="338"/>
      <c r="CE119" s="338"/>
      <c r="CF119" s="338"/>
      <c r="CG119" s="338"/>
      <c r="CH119" s="338"/>
      <c r="CI119" s="338"/>
      <c r="CJ119" s="338"/>
      <c r="CK119" s="338"/>
      <c r="CL119" s="338"/>
      <c r="CM119" s="338"/>
      <c r="CN119" s="338"/>
      <c r="CO119" s="338"/>
      <c r="CP119" s="338"/>
      <c r="CQ119" s="338"/>
      <c r="CR119" s="338"/>
      <c r="CS119" s="338"/>
      <c r="CT119" s="338"/>
      <c r="CU119" s="338"/>
      <c r="CV119" s="338"/>
      <c r="CW119" s="338"/>
      <c r="CX119" s="338"/>
      <c r="CY119" s="338"/>
      <c r="CZ119" s="338"/>
    </row>
    <row r="120" s="307" customFormat="true" ht="15" customHeight="true" x14ac:dyDescent="0.2">
      <c r="A120" s="288" t="s">
        <v>100</v>
      </c>
      <c r="B120" s="334"/>
      <c r="C120" s="1063" t="s">
        <v>116</v>
      </c>
      <c r="D120" s="1064"/>
      <c r="E120" s="1064"/>
      <c r="F120" s="1064"/>
      <c r="G120" s="1065"/>
      <c r="H120" s="1057" t="s">
        <v>39</v>
      </c>
      <c r="I120" s="1048"/>
      <c r="J120" s="1048"/>
      <c r="K120" s="1048"/>
      <c r="L120" s="1050"/>
      <c r="M120" s="1042" t="s">
        <v>38</v>
      </c>
      <c r="N120" s="1043"/>
      <c r="O120" s="1043"/>
      <c r="P120" s="1043"/>
      <c r="Q120" s="1045"/>
      <c r="R120" s="16" t="s">
        <v>144</v>
      </c>
      <c r="S120" s="426"/>
      <c r="T120" s="426"/>
      <c r="U120" s="426"/>
      <c r="V120" s="426"/>
      <c r="W120" s="426"/>
      <c r="X120" s="426"/>
      <c r="Y120" s="426"/>
      <c r="Z120" s="437"/>
      <c r="AA120" s="437"/>
      <c r="AB120" s="437"/>
      <c r="AC120" s="437"/>
      <c r="AD120" s="437"/>
      <c r="AE120" s="437"/>
      <c r="AF120" s="437"/>
      <c r="AG120" s="437"/>
      <c r="AH120" s="437"/>
      <c r="AI120" s="437"/>
      <c r="AJ120" s="437"/>
      <c r="AK120" s="437"/>
      <c r="AL120" s="437"/>
      <c r="AM120" s="437"/>
      <c r="AN120" s="437"/>
      <c r="AO120" s="437"/>
      <c r="AP120" s="437"/>
      <c r="AQ120" s="437"/>
      <c r="AR120" s="437"/>
      <c r="AS120" s="437"/>
      <c r="AT120" s="437"/>
      <c r="AU120" s="437"/>
      <c r="AV120" s="437"/>
      <c r="AW120" s="437"/>
      <c r="AX120" s="437"/>
      <c r="AY120" s="437"/>
      <c r="AZ120" s="800"/>
      <c r="BA120" s="344" t="s">
        <v>132</v>
      </c>
      <c r="BB120" s="288" t="s">
        <v>100</v>
      </c>
      <c r="BC120" s="1042" t="s">
        <v>116</v>
      </c>
      <c r="BD120" s="1043"/>
      <c r="BE120" s="1043"/>
      <c r="BF120" s="1043"/>
      <c r="BG120" s="1044"/>
      <c r="BH120" s="1042" t="s">
        <v>39</v>
      </c>
      <c r="BI120" s="1043"/>
      <c r="BJ120" s="1043"/>
      <c r="BK120" s="1043"/>
      <c r="BL120" s="1044"/>
      <c r="BM120" s="1042" t="s">
        <v>38</v>
      </c>
      <c r="BN120" s="1043"/>
      <c r="BO120" s="1043"/>
      <c r="BP120" s="1043"/>
      <c r="BQ120" s="1045"/>
      <c r="BR120" s="15" t="s">
        <v>144</v>
      </c>
      <c r="BS120" s="426"/>
      <c r="BT120" s="426"/>
      <c r="BU120" s="426"/>
      <c r="BV120" s="426"/>
      <c r="BW120" s="426"/>
      <c r="BX120" s="426"/>
      <c r="BY120" s="426"/>
      <c r="BZ120" s="342"/>
      <c r="CA120" s="342"/>
      <c r="CB120" s="342"/>
      <c r="CC120" s="342"/>
      <c r="CD120" s="342"/>
      <c r="CE120" s="342"/>
      <c r="CF120" s="342"/>
      <c r="CG120" s="342"/>
      <c r="CH120" s="342"/>
      <c r="CI120" s="342"/>
      <c r="CJ120" s="342"/>
      <c r="CK120" s="342"/>
      <c r="CL120" s="342"/>
      <c r="CM120" s="342"/>
      <c r="CN120" s="342"/>
      <c r="CO120" s="342"/>
      <c r="CP120" s="342"/>
      <c r="CQ120" s="342"/>
      <c r="CR120" s="342"/>
      <c r="CS120" s="342"/>
      <c r="CT120" s="342"/>
      <c r="CU120" s="342"/>
      <c r="CV120" s="342"/>
      <c r="CW120" s="342"/>
      <c r="CX120" s="342"/>
      <c r="CY120" s="342"/>
      <c r="CZ120" s="342"/>
    </row>
    <row r="121" s="307" customFormat="true" ht="12.75" x14ac:dyDescent="0.2">
      <c r="A121" s="329" t="s">
        <v>88</v>
      </c>
      <c r="B121" s="374"/>
      <c r="C121" s="417" t="s">
        <v>0</v>
      </c>
      <c r="D121" s="590" t="s">
        <v>1</v>
      </c>
      <c r="E121" s="590" t="s">
        <v>2</v>
      </c>
      <c r="F121" s="590" t="s">
        <v>3</v>
      </c>
      <c r="G121" s="591" t="s">
        <v>4</v>
      </c>
      <c r="H121" s="380" t="s">
        <v>0</v>
      </c>
      <c r="I121" s="592" t="s">
        <v>1</v>
      </c>
      <c r="J121" s="592" t="s">
        <v>2</v>
      </c>
      <c r="K121" s="592" t="s">
        <v>3</v>
      </c>
      <c r="L121" s="593" t="s">
        <v>4</v>
      </c>
      <c r="M121" s="381" t="s">
        <v>0</v>
      </c>
      <c r="N121" s="592" t="s">
        <v>1</v>
      </c>
      <c r="O121" s="592" t="s">
        <v>2</v>
      </c>
      <c r="P121" s="592" t="s">
        <v>3</v>
      </c>
      <c r="Q121" s="588" t="s">
        <v>4</v>
      </c>
      <c r="R121" s="380" t="s">
        <v>240</v>
      </c>
      <c r="S121" s="592" t="s">
        <v>241</v>
      </c>
      <c r="T121" s="592" t="s">
        <v>242</v>
      </c>
      <c r="U121" s="592" t="s">
        <v>424</v>
      </c>
      <c r="V121" s="592" t="s">
        <v>244</v>
      </c>
      <c r="W121" s="592" t="s">
        <v>245</v>
      </c>
      <c r="X121" s="592" t="s">
        <v>246</v>
      </c>
      <c r="Y121" s="593" t="s">
        <v>247</v>
      </c>
      <c r="Z121" s="437"/>
      <c r="AA121" s="437"/>
      <c r="AB121" s="437"/>
      <c r="AC121" s="437"/>
      <c r="AD121" s="437"/>
      <c r="AE121" s="437"/>
      <c r="AF121" s="437"/>
      <c r="AG121" s="437"/>
      <c r="AH121" s="437"/>
      <c r="AI121" s="437"/>
      <c r="AJ121" s="437"/>
      <c r="AK121" s="437"/>
      <c r="AL121" s="437"/>
      <c r="AM121" s="437"/>
      <c r="AN121" s="437"/>
      <c r="AO121" s="437"/>
      <c r="AP121" s="437"/>
      <c r="AQ121" s="437"/>
      <c r="AR121" s="437"/>
      <c r="AS121" s="437"/>
      <c r="AT121" s="437"/>
      <c r="AU121" s="437"/>
      <c r="AV121" s="437"/>
      <c r="AW121" s="437"/>
      <c r="AX121" s="437"/>
      <c r="AY121" s="437"/>
      <c r="AZ121" s="800"/>
      <c r="BA121" s="329" t="s">
        <v>118</v>
      </c>
      <c r="BB121" s="328"/>
      <c r="BC121" s="455" t="s">
        <v>0</v>
      </c>
      <c r="BD121" s="326" t="s">
        <v>1</v>
      </c>
      <c r="BE121" s="326" t="s">
        <v>2</v>
      </c>
      <c r="BF121" s="326" t="s">
        <v>3</v>
      </c>
      <c r="BG121" s="456" t="s">
        <v>4</v>
      </c>
      <c r="BH121" s="455" t="s">
        <v>0</v>
      </c>
      <c r="BI121" s="326" t="s">
        <v>1</v>
      </c>
      <c r="BJ121" s="326" t="s">
        <v>2</v>
      </c>
      <c r="BK121" s="326" t="s">
        <v>3</v>
      </c>
      <c r="BL121" s="456" t="s">
        <v>4</v>
      </c>
      <c r="BM121" s="455" t="s">
        <v>0</v>
      </c>
      <c r="BN121" s="326" t="s">
        <v>1</v>
      </c>
      <c r="BO121" s="326" t="s">
        <v>2</v>
      </c>
      <c r="BP121" s="326" t="s">
        <v>3</v>
      </c>
      <c r="BQ121" s="456" t="s">
        <v>4</v>
      </c>
      <c r="BR121" s="455" t="s">
        <v>240</v>
      </c>
      <c r="BS121" s="326" t="s">
        <v>241</v>
      </c>
      <c r="BT121" s="326" t="s">
        <v>242</v>
      </c>
      <c r="BU121" s="326" t="s">
        <v>424</v>
      </c>
      <c r="BV121" s="326" t="s">
        <v>244</v>
      </c>
      <c r="BW121" s="326" t="s">
        <v>245</v>
      </c>
      <c r="BX121" s="326" t="s">
        <v>246</v>
      </c>
      <c r="BY121" s="327" t="s">
        <v>247</v>
      </c>
      <c r="BZ121" s="803"/>
      <c r="CA121" s="803"/>
      <c r="CB121" s="803"/>
      <c r="CC121" s="803"/>
      <c r="CD121" s="803"/>
      <c r="CE121" s="803"/>
      <c r="CF121" s="803"/>
      <c r="CG121" s="803"/>
      <c r="CH121" s="803"/>
      <c r="CI121" s="803"/>
      <c r="CJ121" s="803"/>
      <c r="CK121" s="803"/>
      <c r="CL121" s="803"/>
      <c r="CM121" s="803"/>
      <c r="CN121" s="803"/>
      <c r="CO121" s="803"/>
      <c r="CP121" s="803"/>
      <c r="CQ121" s="803"/>
      <c r="CR121" s="803"/>
      <c r="CS121" s="803"/>
      <c r="CT121" s="803"/>
      <c r="CU121" s="803"/>
      <c r="CV121" s="803"/>
      <c r="CW121" s="803"/>
      <c r="CX121" s="803"/>
      <c r="CY121" s="803"/>
      <c r="CZ121" s="803"/>
    </row>
    <row r="122" s="307" customFormat="true" ht="15" customHeight="true" x14ac:dyDescent="0.2">
      <c r="A122" s="1053" t="s">
        <v>18</v>
      </c>
      <c r="B122" s="377" t="s">
        <v>14</v>
      </c>
      <c r="C122" s="118">
        <v>29.984755875954178</v>
      </c>
      <c r="D122" s="117">
        <v>41.170981119379</v>
      </c>
      <c r="E122" s="117">
        <v>58.203339949636046</v>
      </c>
      <c r="F122" s="117">
        <v>74.250551492973642</v>
      </c>
      <c r="G122" s="116">
        <v>89.898151037705318</v>
      </c>
      <c r="H122" s="115">
        <v>54.602486459035894</v>
      </c>
      <c r="I122" s="117">
        <v>71.139493419886023</v>
      </c>
      <c r="J122" s="117">
        <v>80.865014145173816</v>
      </c>
      <c r="K122" s="117">
        <v>85.187137565725806</v>
      </c>
      <c r="L122" s="114">
        <v>93.857519146040062</v>
      </c>
      <c r="M122" s="118">
        <v>29.533834915257522</v>
      </c>
      <c r="N122" s="117">
        <v>30.480844180272953</v>
      </c>
      <c r="O122" s="117">
        <v>33.512943888230154</v>
      </c>
      <c r="P122" s="117">
        <v>48.989887993542695</v>
      </c>
      <c r="Q122" s="116">
        <v>56.153895012334154</v>
      </c>
      <c r="R122" s="115">
        <v>98.295472974135279</v>
      </c>
      <c r="S122" s="117">
        <v>47.316693516815114</v>
      </c>
      <c r="T122" s="117">
        <v>58.277921601275509</v>
      </c>
      <c r="U122" s="117">
        <v>58.890424620896617</v>
      </c>
      <c r="V122" s="117">
        <v>83.866524331807</v>
      </c>
      <c r="W122" s="117">
        <v>58.344464733851154</v>
      </c>
      <c r="X122" s="117">
        <v>22.45952712798158</v>
      </c>
      <c r="Y122" s="114">
        <v>25.596229894102184</v>
      </c>
      <c r="Z122" s="437"/>
      <c r="AA122" s="437"/>
      <c r="AB122" s="437"/>
      <c r="AC122" s="437"/>
      <c r="AD122" s="437"/>
      <c r="AE122" s="437"/>
      <c r="AF122" s="437"/>
      <c r="AG122" s="437"/>
      <c r="AH122" s="437"/>
      <c r="AI122" s="437"/>
      <c r="AJ122" s="437"/>
      <c r="AK122" s="437"/>
      <c r="AL122" s="437"/>
      <c r="AM122" s="437"/>
      <c r="AN122" s="437"/>
      <c r="AO122" s="437"/>
      <c r="AP122" s="437"/>
      <c r="AQ122" s="437"/>
      <c r="AR122" s="437"/>
      <c r="AS122" s="437"/>
      <c r="AT122" s="437"/>
      <c r="AU122" s="437"/>
      <c r="AV122" s="437"/>
      <c r="AW122" s="437"/>
      <c r="AX122" s="437"/>
      <c r="AY122" s="437"/>
      <c r="AZ122" s="800"/>
      <c r="BA122" s="1041" t="s">
        <v>18</v>
      </c>
      <c r="BB122" s="585" t="s">
        <v>14</v>
      </c>
      <c r="BC122" s="486">
        <v>3101.1093920000017</v>
      </c>
      <c r="BD122" s="482">
        <v>4261.9953160000032</v>
      </c>
      <c r="BE122" s="482">
        <v>6025.2487809999975</v>
      </c>
      <c r="BF122" s="482">
        <v>7673.6192899999905</v>
      </c>
      <c r="BG122" s="495">
        <v>9312.8153199999961</v>
      </c>
      <c r="BH122" s="486">
        <v>2868.0369550000023</v>
      </c>
      <c r="BI122" s="482">
        <v>3735.1175820000017</v>
      </c>
      <c r="BJ122" s="482">
        <v>4243.9433349999999</v>
      </c>
      <c r="BK122" s="482">
        <v>4475.7952529999975</v>
      </c>
      <c r="BL122" s="495">
        <v>4925.3675450000019</v>
      </c>
      <c r="BM122" s="486">
        <v>1506.5010589999997</v>
      </c>
      <c r="BN122" s="482">
        <v>1552.9515770000014</v>
      </c>
      <c r="BO122" s="482">
        <v>1708.8899669999998</v>
      </c>
      <c r="BP122" s="482">
        <v>2497.782145000001</v>
      </c>
      <c r="BQ122" s="495">
        <v>2860.4026810000005</v>
      </c>
      <c r="BR122" s="486">
        <v>983.45544000000427</v>
      </c>
      <c r="BS122" s="482">
        <v>3181.0628660000011</v>
      </c>
      <c r="BT122" s="482">
        <v>10421.13522900002</v>
      </c>
      <c r="BU122" s="482">
        <v>2403.0199370000014</v>
      </c>
      <c r="BV122" s="482">
        <v>8423.6063619999932</v>
      </c>
      <c r="BW122" s="482">
        <v>3542.9909640000024</v>
      </c>
      <c r="BX122" s="482">
        <v>718.86597500000028</v>
      </c>
      <c r="BY122" s="490">
        <v>700.65132599999959</v>
      </c>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4"/>
    </row>
    <row r="123" s="307" customFormat="true" ht="15" customHeight="true" x14ac:dyDescent="0.2">
      <c r="A123" s="1051"/>
      <c r="B123" s="378" t="s">
        <v>52</v>
      </c>
      <c r="C123" s="113">
        <v>70.015244124045708</v>
      </c>
      <c r="D123" s="112">
        <v>58.829018880621234</v>
      </c>
      <c r="E123" s="112">
        <v>41.796660050363869</v>
      </c>
      <c r="F123" s="112">
        <v>25.749448507026184</v>
      </c>
      <c r="G123" s="111">
        <v>10.10184896229463</v>
      </c>
      <c r="H123" s="110">
        <v>45.397513540964262</v>
      </c>
      <c r="I123" s="112">
        <v>28.860506580113871</v>
      </c>
      <c r="J123" s="112">
        <v>19.13498585482629</v>
      </c>
      <c r="K123" s="112">
        <v>14.81286243427428</v>
      </c>
      <c r="L123" s="109">
        <v>6.1424808539598938</v>
      </c>
      <c r="M123" s="113">
        <v>70.466165084742428</v>
      </c>
      <c r="N123" s="112">
        <v>69.519155819727047</v>
      </c>
      <c r="O123" s="112">
        <v>66.48705611176949</v>
      </c>
      <c r="P123" s="112">
        <v>51.010112006457298</v>
      </c>
      <c r="Q123" s="111">
        <v>43.846104987665861</v>
      </c>
      <c r="R123" s="110">
        <v>1.7045270258647056</v>
      </c>
      <c r="S123" s="112">
        <v>52.683306483184907</v>
      </c>
      <c r="T123" s="112">
        <v>41.722078398724662</v>
      </c>
      <c r="U123" s="112">
        <v>41.109575379103411</v>
      </c>
      <c r="V123" s="112">
        <v>16.133475668192922</v>
      </c>
      <c r="W123" s="112">
        <v>41.65553526614903</v>
      </c>
      <c r="X123" s="112">
        <v>77.540472872018455</v>
      </c>
      <c r="Y123" s="109">
        <v>74.403770105897848</v>
      </c>
      <c r="Z123" s="437"/>
      <c r="AA123" s="437"/>
      <c r="AB123" s="437"/>
      <c r="AC123" s="437"/>
      <c r="AD123" s="437"/>
      <c r="AE123" s="437"/>
      <c r="AF123" s="437"/>
      <c r="AG123" s="437"/>
      <c r="AH123" s="437"/>
      <c r="AI123" s="437"/>
      <c r="AJ123" s="437"/>
      <c r="AK123" s="437"/>
      <c r="AL123" s="437"/>
      <c r="AM123" s="437"/>
      <c r="AN123" s="437"/>
      <c r="AO123" s="437"/>
      <c r="AP123" s="437"/>
      <c r="AQ123" s="437"/>
      <c r="AR123" s="437"/>
      <c r="AS123" s="437"/>
      <c r="AT123" s="437"/>
      <c r="AU123" s="437"/>
      <c r="AV123" s="437"/>
      <c r="AW123" s="437"/>
      <c r="AX123" s="437"/>
      <c r="AY123" s="437"/>
      <c r="AZ123" s="800"/>
      <c r="BA123" s="1039"/>
      <c r="BB123" s="583" t="s">
        <v>52</v>
      </c>
      <c r="BC123" s="487">
        <v>7241.1772180000016</v>
      </c>
      <c r="BD123" s="483">
        <v>6089.9448130000092</v>
      </c>
      <c r="BE123" s="483">
        <v>4326.8182760000009</v>
      </c>
      <c r="BF123" s="483">
        <v>2661.1447429999998</v>
      </c>
      <c r="BG123" s="496">
        <v>1046.4804080000001</v>
      </c>
      <c r="BH123" s="487">
        <v>2384.5387810000011</v>
      </c>
      <c r="BI123" s="483">
        <v>1515.2959400000007</v>
      </c>
      <c r="BJ123" s="483">
        <v>1004.2389350000003</v>
      </c>
      <c r="BK123" s="483">
        <v>778.27875499999982</v>
      </c>
      <c r="BL123" s="496">
        <v>322.33939400000008</v>
      </c>
      <c r="BM123" s="487">
        <v>3594.4316960000056</v>
      </c>
      <c r="BN123" s="483">
        <v>3541.8928039999969</v>
      </c>
      <c r="BO123" s="483">
        <v>3390.3038629999987</v>
      </c>
      <c r="BP123" s="483">
        <v>2600.7846150000032</v>
      </c>
      <c r="BQ123" s="496">
        <v>2233.4606749999994</v>
      </c>
      <c r="BR123" s="487">
        <v>17.053952999999996</v>
      </c>
      <c r="BS123" s="483">
        <v>3541.8558960000009</v>
      </c>
      <c r="BT123" s="483">
        <v>7460.6542080000017</v>
      </c>
      <c r="BU123" s="483">
        <v>1677.4735430000003</v>
      </c>
      <c r="BV123" s="483">
        <v>1620.4564259999995</v>
      </c>
      <c r="BW123" s="483">
        <v>2529.5490450000016</v>
      </c>
      <c r="BX123" s="483">
        <v>2481.8513460000008</v>
      </c>
      <c r="BY123" s="491">
        <v>2036.6710410000014</v>
      </c>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4"/>
    </row>
    <row r="124" s="307" customFormat="true" ht="15" customHeight="true" x14ac:dyDescent="0.2">
      <c r="A124" s="1051" t="s">
        <v>51</v>
      </c>
      <c r="B124" s="378" t="s">
        <v>15</v>
      </c>
      <c r="C124" s="113">
        <f>C122*C129/100</f>
        <v>19.315167238437194</v>
      </c>
      <c r="D124" s="112">
        <f>D122*D129/100</f>
        <v>24.961038798527262</v>
      </c>
      <c r="E124" s="112">
        <f t="shared" ref="E124:Y124" si="3">E122*E129/100</f>
        <v>35.368972755293058</v>
      </c>
      <c r="F124" s="112">
        <f t="shared" si="3"/>
        <v>43.99259207546914</v>
      </c>
      <c r="G124" s="111">
        <f t="shared" si="3"/>
        <v>75.935961384143113</v>
      </c>
      <c r="H124" s="110">
        <f t="shared" si="3"/>
        <v>24.475784978952678</v>
      </c>
      <c r="I124" s="112">
        <f t="shared" si="3"/>
        <v>33.361000055720893</v>
      </c>
      <c r="J124" s="112">
        <f t="shared" si="3"/>
        <v>45.976471640341941</v>
      </c>
      <c r="K124" s="112">
        <f t="shared" si="3"/>
        <v>64.110753195892954</v>
      </c>
      <c r="L124" s="109">
        <f t="shared" si="3"/>
        <v>84.678984471773632</v>
      </c>
      <c r="M124" s="113">
        <f t="shared" si="3"/>
        <v>18.013771973357422</v>
      </c>
      <c r="N124" s="112">
        <f t="shared" si="3"/>
        <v>21.205497738636428</v>
      </c>
      <c r="O124" s="112">
        <f t="shared" si="3"/>
        <v>20.970526884246642</v>
      </c>
      <c r="P124" s="112">
        <f t="shared" si="3"/>
        <v>38.406934853982349</v>
      </c>
      <c r="Q124" s="111">
        <f t="shared" si="3"/>
        <v>46.464072111635197</v>
      </c>
      <c r="R124" s="110">
        <f t="shared" si="3"/>
        <v>52.793332200014646</v>
      </c>
      <c r="S124" s="112">
        <f t="shared" si="3"/>
        <v>39.774656569024295</v>
      </c>
      <c r="T124" s="112">
        <f t="shared" si="3"/>
        <v>40.752333113383138</v>
      </c>
      <c r="U124" s="112">
        <f t="shared" si="3"/>
        <v>44.043528823381429</v>
      </c>
      <c r="V124" s="112">
        <f t="shared" si="3"/>
        <v>52.014667881624156</v>
      </c>
      <c r="W124" s="112">
        <f t="shared" si="3"/>
        <v>36.304471057129298</v>
      </c>
      <c r="X124" s="112">
        <f t="shared" si="3"/>
        <v>16.24768034302771</v>
      </c>
      <c r="Y124" s="109">
        <f t="shared" si="3"/>
        <v>15.341412581238728</v>
      </c>
      <c r="Z124" s="437"/>
      <c r="AA124" s="437"/>
      <c r="AB124" s="437"/>
      <c r="AC124" s="437"/>
      <c r="AD124" s="437"/>
      <c r="AE124" s="437"/>
      <c r="AF124" s="437"/>
      <c r="AG124" s="437"/>
      <c r="AH124" s="437"/>
      <c r="AI124" s="437"/>
      <c r="AJ124" s="437"/>
      <c r="AK124" s="437"/>
      <c r="AL124" s="437"/>
      <c r="AM124" s="437"/>
      <c r="AN124" s="437"/>
      <c r="AO124" s="437"/>
      <c r="AP124" s="437"/>
      <c r="AQ124" s="437"/>
      <c r="AR124" s="437"/>
      <c r="AS124" s="437"/>
      <c r="AT124" s="437"/>
      <c r="AU124" s="437"/>
      <c r="AV124" s="437"/>
      <c r="AW124" s="437"/>
      <c r="AX124" s="437"/>
      <c r="AY124" s="437"/>
      <c r="AZ124" s="800"/>
      <c r="BA124" s="1039" t="s">
        <v>51</v>
      </c>
      <c r="BB124" s="583" t="s">
        <v>15</v>
      </c>
      <c r="BC124" s="487">
        <v>1997.6299549999999</v>
      </c>
      <c r="BD124" s="483">
        <v>2583.9517919999998</v>
      </c>
      <c r="BE124" s="483">
        <v>3661.4197770000005</v>
      </c>
      <c r="BF124" s="483">
        <v>4546.5305829999961</v>
      </c>
      <c r="BG124" s="496">
        <v>7865.5316729999977</v>
      </c>
      <c r="BH124" s="487">
        <v>1285.6091429999999</v>
      </c>
      <c r="BI124" s="483">
        <v>1751.5904580000001</v>
      </c>
      <c r="BJ124" s="483">
        <v>2412.9290330000017</v>
      </c>
      <c r="BK124" s="483">
        <v>3367.6253269999988</v>
      </c>
      <c r="BL124" s="496">
        <v>4443.704944000001</v>
      </c>
      <c r="BM124" s="487">
        <v>918.87039500000003</v>
      </c>
      <c r="BN124" s="483">
        <v>1080.3871099999997</v>
      </c>
      <c r="BO124" s="483">
        <v>1069.3278129999994</v>
      </c>
      <c r="BP124" s="483">
        <v>1958.2032140000006</v>
      </c>
      <c r="BQ124" s="496">
        <v>2366.816343</v>
      </c>
      <c r="BR124" s="487">
        <v>527.63054299999999</v>
      </c>
      <c r="BS124" s="483">
        <v>2674.0178490000003</v>
      </c>
      <c r="BT124" s="483">
        <v>7287.2463979999948</v>
      </c>
      <c r="BU124" s="483">
        <v>1797.1933220000001</v>
      </c>
      <c r="BV124" s="483">
        <v>5224.3859010000006</v>
      </c>
      <c r="BW124" s="483">
        <v>2204.6035299999994</v>
      </c>
      <c r="BX124" s="483">
        <v>520.04231900000013</v>
      </c>
      <c r="BY124" s="491">
        <v>419.94391799999983</v>
      </c>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4"/>
    </row>
    <row r="125" s="307" customFormat="true" ht="15" customHeight="true" x14ac:dyDescent="0.2">
      <c r="A125" s="1051"/>
      <c r="B125" s="378" t="s">
        <v>16</v>
      </c>
      <c r="C125" s="113">
        <f>C122*C128/100</f>
        <v>10.669588637516968</v>
      </c>
      <c r="D125" s="112">
        <f>D122*D128/100</f>
        <v>16.209942320851709</v>
      </c>
      <c r="E125" s="112">
        <f t="shared" ref="E125:Y125" si="4">E122*E128/100</f>
        <v>22.834367194343013</v>
      </c>
      <c r="F125" s="112">
        <f t="shared" si="4"/>
        <v>30.257959417504544</v>
      </c>
      <c r="G125" s="111">
        <f t="shared" si="4"/>
        <v>13.962189653562234</v>
      </c>
      <c r="H125" s="110">
        <f t="shared" si="4"/>
        <v>30.126701480083192</v>
      </c>
      <c r="I125" s="112">
        <f t="shared" si="4"/>
        <v>37.778493364165072</v>
      </c>
      <c r="J125" s="112">
        <f t="shared" si="4"/>
        <v>34.888542504831911</v>
      </c>
      <c r="K125" s="112">
        <f t="shared" si="4"/>
        <v>21.07638436983288</v>
      </c>
      <c r="L125" s="109">
        <f t="shared" si="4"/>
        <v>9.1785346742664089</v>
      </c>
      <c r="M125" s="113">
        <f t="shared" si="4"/>
        <v>11.520062941900106</v>
      </c>
      <c r="N125" s="112">
        <f t="shared" si="4"/>
        <v>9.2753464416364917</v>
      </c>
      <c r="O125" s="112">
        <f t="shared" si="4"/>
        <v>12.542417003983513</v>
      </c>
      <c r="P125" s="112">
        <f t="shared" si="4"/>
        <v>10.582953139560331</v>
      </c>
      <c r="Q125" s="111">
        <f t="shared" si="4"/>
        <v>9.6898229006989478</v>
      </c>
      <c r="R125" s="110">
        <f t="shared" si="4"/>
        <v>45.502140774120171</v>
      </c>
      <c r="S125" s="112">
        <f t="shared" si="4"/>
        <v>7.5420369477908</v>
      </c>
      <c r="T125" s="112">
        <f t="shared" si="4"/>
        <v>17.525588487892225</v>
      </c>
      <c r="U125" s="112">
        <f t="shared" si="4"/>
        <v>14.84689579751516</v>
      </c>
      <c r="V125" s="112">
        <f t="shared" si="4"/>
        <v>31.851856450182915</v>
      </c>
      <c r="W125" s="112">
        <f t="shared" si="4"/>
        <v>22.039993676721807</v>
      </c>
      <c r="X125" s="112">
        <f t="shared" si="4"/>
        <v>6.2118467849538659</v>
      </c>
      <c r="Y125" s="109">
        <f t="shared" si="4"/>
        <v>10.254817312863462</v>
      </c>
      <c r="Z125" s="437"/>
      <c r="AA125" s="437"/>
      <c r="AB125" s="437"/>
      <c r="AC125" s="437"/>
      <c r="AD125" s="437"/>
      <c r="AE125" s="437"/>
      <c r="AF125" s="437"/>
      <c r="AG125" s="437"/>
      <c r="AH125" s="437"/>
      <c r="AI125" s="437"/>
      <c r="AJ125" s="437"/>
      <c r="AK125" s="437"/>
      <c r="AL125" s="437"/>
      <c r="AM125" s="437"/>
      <c r="AN125" s="437"/>
      <c r="AO125" s="437"/>
      <c r="AP125" s="437"/>
      <c r="AQ125" s="437"/>
      <c r="AR125" s="437"/>
      <c r="AS125" s="437"/>
      <c r="AT125" s="437"/>
      <c r="AU125" s="437"/>
      <c r="AV125" s="437"/>
      <c r="AW125" s="437"/>
      <c r="AX125" s="437"/>
      <c r="AY125" s="437"/>
      <c r="AZ125" s="800"/>
      <c r="BA125" s="1039"/>
      <c r="BB125" s="583" t="s">
        <v>16</v>
      </c>
      <c r="BC125" s="487">
        <v>1103.4794370000004</v>
      </c>
      <c r="BD125" s="483">
        <v>1678.0435240000002</v>
      </c>
      <c r="BE125" s="483">
        <v>2363.8290039999997</v>
      </c>
      <c r="BF125" s="483">
        <v>3127.0887069999985</v>
      </c>
      <c r="BG125" s="496">
        <v>1446.219195000001</v>
      </c>
      <c r="BH125" s="487">
        <v>1582.4278120000013</v>
      </c>
      <c r="BI125" s="483">
        <v>1983.5271239999986</v>
      </c>
      <c r="BJ125" s="483">
        <v>1831.0143020000003</v>
      </c>
      <c r="BK125" s="483">
        <v>1107.1054740000006</v>
      </c>
      <c r="BL125" s="496">
        <v>481.66260099999982</v>
      </c>
      <c r="BM125" s="487">
        <v>587.63066399999991</v>
      </c>
      <c r="BN125" s="483">
        <v>472.56446699999998</v>
      </c>
      <c r="BO125" s="483">
        <v>639.56215400000019</v>
      </c>
      <c r="BP125" s="483">
        <v>539.57893100000001</v>
      </c>
      <c r="BQ125" s="496">
        <v>493.5863379999999</v>
      </c>
      <c r="BR125" s="487">
        <v>454.76044499999961</v>
      </c>
      <c r="BS125" s="483">
        <v>507.04501699999992</v>
      </c>
      <c r="BT125" s="483">
        <v>3133.8888309999984</v>
      </c>
      <c r="BU125" s="483">
        <v>605.82661500000006</v>
      </c>
      <c r="BV125" s="483">
        <v>3199.2204609999999</v>
      </c>
      <c r="BW125" s="483">
        <v>1338.3874340000002</v>
      </c>
      <c r="BX125" s="483">
        <v>198.823656</v>
      </c>
      <c r="BY125" s="491">
        <v>280.70740799999999</v>
      </c>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4"/>
    </row>
    <row r="126" s="307" customFormat="true" ht="15" customHeight="true" x14ac:dyDescent="0.2">
      <c r="A126" s="1051"/>
      <c r="B126" s="378" t="s">
        <v>22</v>
      </c>
      <c r="C126" s="113">
        <f>100-C124-C125-C127</f>
        <v>62.687437531766548</v>
      </c>
      <c r="D126" s="112">
        <f>100-D124-D125-D127</f>
        <v>57.612693482377416</v>
      </c>
      <c r="E126" s="112">
        <f t="shared" ref="E126:Y126" si="5">100-E124-E125-E127</f>
        <v>41.38651378907894</v>
      </c>
      <c r="F126" s="112">
        <f t="shared" si="5"/>
        <v>25.531885078115852</v>
      </c>
      <c r="G126" s="111">
        <f t="shared" si="5"/>
        <v>10.101848962294653</v>
      </c>
      <c r="H126" s="110">
        <f t="shared" si="5"/>
        <v>44.771039680254816</v>
      </c>
      <c r="I126" s="112">
        <f t="shared" si="5"/>
        <v>28.648077559937516</v>
      </c>
      <c r="J126" s="112">
        <f t="shared" si="5"/>
        <v>19.134985854826148</v>
      </c>
      <c r="K126" s="112">
        <f t="shared" si="5"/>
        <v>14.812862434274166</v>
      </c>
      <c r="L126" s="109">
        <f t="shared" si="5"/>
        <v>6.1424808539599596</v>
      </c>
      <c r="M126" s="113">
        <f t="shared" si="5"/>
        <v>58.708479857229619</v>
      </c>
      <c r="N126" s="112">
        <f t="shared" si="5"/>
        <v>66.622001854623477</v>
      </c>
      <c r="O126" s="112">
        <f t="shared" si="5"/>
        <v>64.877542848768428</v>
      </c>
      <c r="P126" s="112">
        <f t="shared" si="5"/>
        <v>50.168605971141623</v>
      </c>
      <c r="Q126" s="111">
        <f t="shared" si="5"/>
        <v>43.211501137094878</v>
      </c>
      <c r="R126" s="110">
        <f t="shared" si="5"/>
        <v>1.4103503404483531</v>
      </c>
      <c r="S126" s="112">
        <f t="shared" si="5"/>
        <v>51.266010448930075</v>
      </c>
      <c r="T126" s="112">
        <f t="shared" si="5"/>
        <v>40.830287073467012</v>
      </c>
      <c r="U126" s="112">
        <f t="shared" si="5"/>
        <v>34.39194548106471</v>
      </c>
      <c r="V126" s="112">
        <f t="shared" si="5"/>
        <v>16.008075804951851</v>
      </c>
      <c r="W126" s="112">
        <f t="shared" si="5"/>
        <v>40.216924143446946</v>
      </c>
      <c r="X126" s="112">
        <f t="shared" si="5"/>
        <v>69.062370347325029</v>
      </c>
      <c r="Y126" s="109">
        <f t="shared" si="5"/>
        <v>72.737935801917928</v>
      </c>
      <c r="Z126" s="437"/>
      <c r="AA126" s="437"/>
      <c r="AB126" s="437"/>
      <c r="AC126" s="437"/>
      <c r="AD126" s="437"/>
      <c r="AE126" s="437"/>
      <c r="AF126" s="437"/>
      <c r="AG126" s="437"/>
      <c r="AH126" s="437"/>
      <c r="AI126" s="437"/>
      <c r="AJ126" s="437"/>
      <c r="AK126" s="437"/>
      <c r="AL126" s="437"/>
      <c r="AM126" s="437"/>
      <c r="AN126" s="437"/>
      <c r="AO126" s="437"/>
      <c r="AP126" s="437"/>
      <c r="AQ126" s="437"/>
      <c r="AR126" s="437"/>
      <c r="AS126" s="437"/>
      <c r="AT126" s="437"/>
      <c r="AU126" s="437"/>
      <c r="AV126" s="437"/>
      <c r="AW126" s="437"/>
      <c r="AX126" s="437"/>
      <c r="AY126" s="437"/>
      <c r="AZ126" s="800"/>
      <c r="BA126" s="1039"/>
      <c r="BB126" s="583" t="s">
        <v>22</v>
      </c>
      <c r="BC126" s="487">
        <v>6483.3144579999935</v>
      </c>
      <c r="BD126" s="483">
        <v>5964.0315360000086</v>
      </c>
      <c r="BE126" s="483">
        <v>4284.3596600000001</v>
      </c>
      <c r="BF126" s="483">
        <v>2638.6600759999997</v>
      </c>
      <c r="BG126" s="496">
        <v>1046.4804080000001</v>
      </c>
      <c r="BH126" s="487">
        <v>2351.6327670000023</v>
      </c>
      <c r="BI126" s="483">
        <v>1504.142538000001</v>
      </c>
      <c r="BJ126" s="483">
        <v>1004.2389350000003</v>
      </c>
      <c r="BK126" s="483">
        <v>778.27875499999982</v>
      </c>
      <c r="BL126" s="496">
        <v>322.33939400000008</v>
      </c>
      <c r="BM126" s="487">
        <v>2994.6800790000066</v>
      </c>
      <c r="BN126" s="483">
        <v>3394.2873179999988</v>
      </c>
      <c r="BO126" s="483">
        <v>3308.2316619999992</v>
      </c>
      <c r="BP126" s="483">
        <v>2557.8798680000027</v>
      </c>
      <c r="BQ126" s="496">
        <v>2201.134822</v>
      </c>
      <c r="BR126" s="487">
        <v>14.113818999999998</v>
      </c>
      <c r="BS126" s="483">
        <v>3446.5722350000015</v>
      </c>
      <c r="BT126" s="483">
        <v>7301.185961000002</v>
      </c>
      <c r="BU126" s="483">
        <v>1403.3610930000004</v>
      </c>
      <c r="BV126" s="483">
        <v>1607.8611849999995</v>
      </c>
      <c r="BW126" s="483">
        <v>2442.1888090000025</v>
      </c>
      <c r="BX126" s="483">
        <v>2210.4912500000023</v>
      </c>
      <c r="BY126" s="491">
        <v>1991.0717860000013</v>
      </c>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4"/>
    </row>
    <row r="127" s="307" customFormat="true" ht="15" customHeight="true" x14ac:dyDescent="0.2">
      <c r="A127" s="1051"/>
      <c r="B127" s="378" t="s">
        <v>19</v>
      </c>
      <c r="C127" s="113">
        <v>7.3278065922792912</v>
      </c>
      <c r="D127" s="112">
        <v>1.2163253982436177</v>
      </c>
      <c r="E127" s="112">
        <v>0.41014626128498394</v>
      </c>
      <c r="F127" s="112">
        <v>0.21756342891046232</v>
      </c>
      <c r="G127" s="111">
        <v>0</v>
      </c>
      <c r="H127" s="110">
        <v>0.6264738607093171</v>
      </c>
      <c r="I127" s="112">
        <v>0.21242902017651749</v>
      </c>
      <c r="J127" s="112">
        <v>0</v>
      </c>
      <c r="K127" s="112">
        <v>0</v>
      </c>
      <c r="L127" s="109">
        <v>0</v>
      </c>
      <c r="M127" s="113">
        <v>11.757685227512848</v>
      </c>
      <c r="N127" s="112">
        <v>2.8971539651036107</v>
      </c>
      <c r="O127" s="112">
        <v>1.6095132630014128</v>
      </c>
      <c r="P127" s="112">
        <v>0.84150603531569645</v>
      </c>
      <c r="Q127" s="111">
        <v>0.63460385057097723</v>
      </c>
      <c r="R127" s="110">
        <v>0.29417668541682945</v>
      </c>
      <c r="S127" s="112">
        <v>1.4172960342548311</v>
      </c>
      <c r="T127" s="112">
        <v>0.89179132525762395</v>
      </c>
      <c r="U127" s="112">
        <v>6.7176298980387035</v>
      </c>
      <c r="V127" s="112">
        <v>0.12539986324107794</v>
      </c>
      <c r="W127" s="112">
        <v>1.4386111227019518</v>
      </c>
      <c r="X127" s="112">
        <v>8.4781025246934032</v>
      </c>
      <c r="Y127" s="109">
        <v>1.6658343039798791</v>
      </c>
      <c r="Z127" s="437"/>
      <c r="AA127" s="437"/>
      <c r="AB127" s="437"/>
      <c r="AC127" s="437"/>
      <c r="AD127" s="437"/>
      <c r="AE127" s="437"/>
      <c r="AF127" s="437"/>
      <c r="AG127" s="437"/>
      <c r="AH127" s="437"/>
      <c r="AI127" s="437"/>
      <c r="AJ127" s="437"/>
      <c r="AK127" s="437"/>
      <c r="AL127" s="437"/>
      <c r="AM127" s="437"/>
      <c r="AN127" s="437"/>
      <c r="AO127" s="437"/>
      <c r="AP127" s="437"/>
      <c r="AQ127" s="437"/>
      <c r="AR127" s="437"/>
      <c r="AS127" s="437"/>
      <c r="AT127" s="437"/>
      <c r="AU127" s="437"/>
      <c r="AV127" s="437"/>
      <c r="AW127" s="437"/>
      <c r="AX127" s="437"/>
      <c r="AY127" s="437"/>
      <c r="AZ127" s="800"/>
      <c r="BA127" s="1039"/>
      <c r="BB127" s="583" t="s">
        <v>19</v>
      </c>
      <c r="BC127" s="487">
        <v>757.86275999999964</v>
      </c>
      <c r="BD127" s="483">
        <v>125.91327699999999</v>
      </c>
      <c r="BE127" s="483">
        <v>42.458615999999999</v>
      </c>
      <c r="BF127" s="483">
        <v>22.484667000000002</v>
      </c>
      <c r="BG127" s="496">
        <v>0</v>
      </c>
      <c r="BH127" s="487">
        <v>32.906013999999999</v>
      </c>
      <c r="BI127" s="483">
        <v>11.153402</v>
      </c>
      <c r="BJ127" s="483">
        <v>0</v>
      </c>
      <c r="BK127" s="483">
        <v>0</v>
      </c>
      <c r="BL127" s="496">
        <v>0</v>
      </c>
      <c r="BM127" s="487">
        <v>599.75161700000012</v>
      </c>
      <c r="BN127" s="483">
        <v>147.60548599999996</v>
      </c>
      <c r="BO127" s="483">
        <v>82.072200999999993</v>
      </c>
      <c r="BP127" s="483">
        <v>42.904746999999993</v>
      </c>
      <c r="BQ127" s="496">
        <v>32.325853000000002</v>
      </c>
      <c r="BR127" s="487">
        <v>2.940134</v>
      </c>
      <c r="BS127" s="483">
        <v>95.283660999999995</v>
      </c>
      <c r="BT127" s="483">
        <v>159.46824700000002</v>
      </c>
      <c r="BU127" s="483">
        <v>274.11244999999997</v>
      </c>
      <c r="BV127" s="483">
        <v>12.595241</v>
      </c>
      <c r="BW127" s="483">
        <v>87.360236</v>
      </c>
      <c r="BX127" s="483">
        <v>271.360096</v>
      </c>
      <c r="BY127" s="491">
        <v>45.599255000000007</v>
      </c>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4"/>
    </row>
    <row r="128" s="307" customFormat="true" ht="15" customHeight="true" x14ac:dyDescent="0.2">
      <c r="A128" s="1051" t="s">
        <v>182</v>
      </c>
      <c r="B128" s="378" t="s">
        <v>50</v>
      </c>
      <c r="C128" s="113">
        <v>35.583376705338736</v>
      </c>
      <c r="D128" s="112">
        <v>39.372251717415985</v>
      </c>
      <c r="E128" s="112">
        <v>39.232056466350258</v>
      </c>
      <c r="F128" s="112">
        <v>40.751157815127968</v>
      </c>
      <c r="G128" s="111">
        <v>15.53111993116096</v>
      </c>
      <c r="H128" s="110">
        <v>55.174596311992083</v>
      </c>
      <c r="I128" s="112">
        <v>53.104810771121734</v>
      </c>
      <c r="J128" s="112">
        <v>43.144174119846021</v>
      </c>
      <c r="K128" s="112">
        <v>24.741275469634697</v>
      </c>
      <c r="L128" s="109">
        <v>9.7792214814295573</v>
      </c>
      <c r="M128" s="113">
        <v>39.006322663328447</v>
      </c>
      <c r="N128" s="112">
        <v>30.430083848003946</v>
      </c>
      <c r="O128" s="112">
        <v>37.425590081892047</v>
      </c>
      <c r="P128" s="112">
        <v>21.602321566759368</v>
      </c>
      <c r="Q128" s="111">
        <v>17.255833987242713</v>
      </c>
      <c r="R128" s="110">
        <v>46.291186559622389</v>
      </c>
      <c r="S128" s="112">
        <v>15.939484328317569</v>
      </c>
      <c r="T128" s="112">
        <v>30.072432245951354</v>
      </c>
      <c r="U128" s="112">
        <v>25.211052379212941</v>
      </c>
      <c r="V128" s="112">
        <v>37.979225565811198</v>
      </c>
      <c r="W128" s="112">
        <v>37.775637804307969</v>
      </c>
      <c r="X128" s="112">
        <v>27.657958912299325</v>
      </c>
      <c r="Y128" s="109">
        <v>40.063780311749547</v>
      </c>
      <c r="Z128" s="437"/>
      <c r="AA128" s="437"/>
      <c r="AB128" s="437"/>
      <c r="AC128" s="437"/>
      <c r="AD128" s="437"/>
      <c r="AE128" s="437"/>
      <c r="AF128" s="437"/>
      <c r="AG128" s="437"/>
      <c r="AH128" s="437"/>
      <c r="AI128" s="437"/>
      <c r="AJ128" s="437"/>
      <c r="AK128" s="437"/>
      <c r="AL128" s="437"/>
      <c r="AM128" s="437"/>
      <c r="AN128" s="437"/>
      <c r="AO128" s="437"/>
      <c r="AP128" s="437"/>
      <c r="AQ128" s="437"/>
      <c r="AR128" s="437"/>
      <c r="AS128" s="437"/>
      <c r="AT128" s="437"/>
      <c r="AU128" s="437"/>
      <c r="AV128" s="437"/>
      <c r="AW128" s="437"/>
      <c r="AX128" s="437"/>
      <c r="AY128" s="437"/>
      <c r="AZ128" s="800"/>
      <c r="BA128" s="1039" t="s">
        <v>110</v>
      </c>
      <c r="BB128" s="583" t="s">
        <v>50</v>
      </c>
      <c r="BC128" s="41" t="s">
        <v>36</v>
      </c>
      <c r="BD128" s="37" t="s">
        <v>36</v>
      </c>
      <c r="BE128" s="37" t="s">
        <v>36</v>
      </c>
      <c r="BF128" s="37" t="s">
        <v>36</v>
      </c>
      <c r="BG128" s="32" t="s">
        <v>36</v>
      </c>
      <c r="BH128" s="41" t="s">
        <v>36</v>
      </c>
      <c r="BI128" s="37" t="s">
        <v>36</v>
      </c>
      <c r="BJ128" s="37" t="s">
        <v>36</v>
      </c>
      <c r="BK128" s="37" t="s">
        <v>36</v>
      </c>
      <c r="BL128" s="32" t="s">
        <v>36</v>
      </c>
      <c r="BM128" s="41" t="s">
        <v>36</v>
      </c>
      <c r="BN128" s="37" t="s">
        <v>36</v>
      </c>
      <c r="BO128" s="37" t="s">
        <v>36</v>
      </c>
      <c r="BP128" s="37" t="s">
        <v>36</v>
      </c>
      <c r="BQ128" s="32" t="s">
        <v>36</v>
      </c>
      <c r="BR128" s="41" t="s">
        <v>36</v>
      </c>
      <c r="BS128" s="37" t="s">
        <v>36</v>
      </c>
      <c r="BT128" s="37" t="s">
        <v>36</v>
      </c>
      <c r="BU128" s="37" t="s">
        <v>36</v>
      </c>
      <c r="BV128" s="37" t="s">
        <v>36</v>
      </c>
      <c r="BW128" s="37" t="s">
        <v>36</v>
      </c>
      <c r="BX128" s="37" t="s">
        <v>36</v>
      </c>
      <c r="BY128" s="27" t="s">
        <v>36</v>
      </c>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307" customFormat="true" ht="15" customHeight="true" x14ac:dyDescent="0.2">
      <c r="A129" s="1052"/>
      <c r="B129" s="379" t="s">
        <v>49</v>
      </c>
      <c r="C129" s="108">
        <v>64.416623294661207</v>
      </c>
      <c r="D129" s="107">
        <v>60.627748282583937</v>
      </c>
      <c r="E129" s="107">
        <v>60.767943533649785</v>
      </c>
      <c r="F129" s="107">
        <v>59.248842184872089</v>
      </c>
      <c r="G129" s="106">
        <v>84.46888006883907</v>
      </c>
      <c r="H129" s="105">
        <v>44.825403688007881</v>
      </c>
      <c r="I129" s="107">
        <v>46.895189228878188</v>
      </c>
      <c r="J129" s="107">
        <v>56.855825880154022</v>
      </c>
      <c r="K129" s="107">
        <v>75.258724530365342</v>
      </c>
      <c r="L129" s="104">
        <v>90.220778518570427</v>
      </c>
      <c r="M129" s="108">
        <v>60.993677336671567</v>
      </c>
      <c r="N129" s="107">
        <v>69.56991615199594</v>
      </c>
      <c r="O129" s="107">
        <v>62.574409918107946</v>
      </c>
      <c r="P129" s="107">
        <v>78.397678433240614</v>
      </c>
      <c r="Q129" s="106">
        <v>82.744166012757262</v>
      </c>
      <c r="R129" s="105">
        <v>53.708813440377135</v>
      </c>
      <c r="S129" s="107">
        <v>84.060515671682396</v>
      </c>
      <c r="T129" s="107">
        <v>69.927567754048397</v>
      </c>
      <c r="U129" s="107">
        <v>74.788947620787013</v>
      </c>
      <c r="V129" s="107">
        <v>62.020774434188887</v>
      </c>
      <c r="W129" s="107">
        <v>62.224362195691953</v>
      </c>
      <c r="X129" s="107">
        <v>72.342041087700665</v>
      </c>
      <c r="Y129" s="104">
        <v>59.936219688250482</v>
      </c>
      <c r="Z129" s="437"/>
      <c r="AA129" s="437"/>
      <c r="AB129" s="437"/>
      <c r="AC129" s="437"/>
      <c r="AD129" s="437"/>
      <c r="AE129" s="437"/>
      <c r="AF129" s="437"/>
      <c r="AG129" s="437"/>
      <c r="AH129" s="437"/>
      <c r="AI129" s="437"/>
      <c r="AJ129" s="437"/>
      <c r="AK129" s="437"/>
      <c r="AL129" s="437"/>
      <c r="AM129" s="437"/>
      <c r="AN129" s="437"/>
      <c r="AO129" s="437"/>
      <c r="AP129" s="437"/>
      <c r="AQ129" s="437"/>
      <c r="AR129" s="437"/>
      <c r="AS129" s="437"/>
      <c r="AT129" s="437"/>
      <c r="AU129" s="437"/>
      <c r="AV129" s="437"/>
      <c r="AW129" s="437"/>
      <c r="AX129" s="437"/>
      <c r="AY129" s="437"/>
      <c r="AZ129" s="800"/>
      <c r="BA129" s="1040"/>
      <c r="BB129" s="584" t="s">
        <v>49</v>
      </c>
      <c r="BC129" s="40" t="s">
        <v>36</v>
      </c>
      <c r="BD129" s="36" t="s">
        <v>36</v>
      </c>
      <c r="BE129" s="36" t="s">
        <v>36</v>
      </c>
      <c r="BF129" s="36" t="s">
        <v>36</v>
      </c>
      <c r="BG129" s="31" t="s">
        <v>36</v>
      </c>
      <c r="BH129" s="40" t="s">
        <v>36</v>
      </c>
      <c r="BI129" s="36" t="s">
        <v>36</v>
      </c>
      <c r="BJ129" s="36" t="s">
        <v>36</v>
      </c>
      <c r="BK129" s="36" t="s">
        <v>36</v>
      </c>
      <c r="BL129" s="31" t="s">
        <v>36</v>
      </c>
      <c r="BM129" s="40" t="s">
        <v>36</v>
      </c>
      <c r="BN129" s="36" t="s">
        <v>36</v>
      </c>
      <c r="BO129" s="36" t="s">
        <v>36</v>
      </c>
      <c r="BP129" s="36" t="s">
        <v>36</v>
      </c>
      <c r="BQ129" s="31" t="s">
        <v>36</v>
      </c>
      <c r="BR129" s="40" t="s">
        <v>36</v>
      </c>
      <c r="BS129" s="36" t="s">
        <v>36</v>
      </c>
      <c r="BT129" s="36" t="s">
        <v>36</v>
      </c>
      <c r="BU129" s="36" t="s">
        <v>36</v>
      </c>
      <c r="BV129" s="36" t="s">
        <v>36</v>
      </c>
      <c r="BW129" s="36" t="s">
        <v>36</v>
      </c>
      <c r="BX129" s="36" t="s">
        <v>36</v>
      </c>
      <c r="BY129" s="26" t="s">
        <v>36</v>
      </c>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03" customFormat="true" ht="15" hidden="true" customHeight="true" x14ac:dyDescent="0.2">
      <c r="A130" s="1058" t="s">
        <v>48</v>
      </c>
      <c r="B130" s="375" t="s">
        <v>43</v>
      </c>
      <c r="C130" s="382"/>
      <c r="D130" s="383"/>
      <c r="E130" s="383"/>
      <c r="F130" s="383"/>
      <c r="G130" s="384"/>
      <c r="H130" s="385"/>
      <c r="I130" s="383"/>
      <c r="J130" s="383"/>
      <c r="K130" s="383"/>
      <c r="L130" s="386"/>
      <c r="M130" s="382"/>
      <c r="N130" s="383"/>
      <c r="O130" s="383"/>
      <c r="P130" s="383"/>
      <c r="Q130" s="384"/>
      <c r="R130" s="385"/>
      <c r="S130" s="383"/>
      <c r="T130" s="383"/>
      <c r="U130" s="383"/>
      <c r="V130" s="383"/>
      <c r="W130" s="383"/>
      <c r="X130" s="383"/>
      <c r="Y130" s="386"/>
      <c r="Z130" s="774"/>
      <c r="AA130" s="774"/>
      <c r="AB130" s="774"/>
      <c r="AC130" s="774"/>
      <c r="AD130" s="774"/>
      <c r="AE130" s="774"/>
      <c r="AF130" s="774"/>
      <c r="AG130" s="774"/>
      <c r="AH130" s="774"/>
      <c r="AI130" s="774"/>
      <c r="AJ130" s="774"/>
      <c r="AK130" s="774"/>
      <c r="AL130" s="774"/>
      <c r="AM130" s="774"/>
      <c r="AN130" s="774"/>
      <c r="AO130" s="774"/>
      <c r="AP130" s="774"/>
      <c r="AQ130" s="774"/>
      <c r="AR130" s="774"/>
      <c r="AS130" s="774"/>
      <c r="AT130" s="774"/>
      <c r="AU130" s="774"/>
      <c r="AV130" s="774"/>
      <c r="AW130" s="774"/>
      <c r="AX130" s="774"/>
      <c r="AY130" s="774"/>
      <c r="AZ130" s="343"/>
      <c r="BB130" s="305"/>
      <c r="BZ130" s="343"/>
      <c r="CA130" s="343"/>
      <c r="CB130" s="343"/>
      <c r="CC130" s="343"/>
      <c r="CD130" s="343"/>
      <c r="CE130" s="343"/>
      <c r="CF130" s="343"/>
      <c r="CG130" s="343"/>
      <c r="CH130" s="343"/>
      <c r="CI130" s="343"/>
      <c r="CJ130" s="343"/>
      <c r="CK130" s="343"/>
      <c r="CL130" s="343"/>
      <c r="CM130" s="343"/>
      <c r="CN130" s="343"/>
      <c r="CO130" s="343"/>
      <c r="CP130" s="343"/>
      <c r="CQ130" s="343"/>
      <c r="CR130" s="343"/>
      <c r="CS130" s="343"/>
      <c r="CT130" s="343"/>
      <c r="CU130" s="343"/>
      <c r="CV130" s="343"/>
      <c r="CW130" s="343"/>
      <c r="CX130" s="343"/>
      <c r="CY130" s="343"/>
      <c r="CZ130" s="343"/>
    </row>
    <row r="131" s="303" customFormat="true" ht="15" hidden="true" customHeight="true" x14ac:dyDescent="0.2">
      <c r="A131" s="1059"/>
      <c r="B131" s="371" t="s">
        <v>47</v>
      </c>
      <c r="C131" s="387"/>
      <c r="D131" s="388"/>
      <c r="E131" s="388"/>
      <c r="F131" s="388"/>
      <c r="G131" s="389"/>
      <c r="H131" s="390"/>
      <c r="I131" s="388"/>
      <c r="J131" s="388"/>
      <c r="K131" s="388"/>
      <c r="L131" s="391"/>
      <c r="M131" s="387"/>
      <c r="N131" s="388"/>
      <c r="O131" s="388"/>
      <c r="P131" s="388"/>
      <c r="Q131" s="389"/>
      <c r="R131" s="390"/>
      <c r="S131" s="388"/>
      <c r="T131" s="388"/>
      <c r="U131" s="388"/>
      <c r="V131" s="388"/>
      <c r="W131" s="388"/>
      <c r="X131" s="388"/>
      <c r="Y131" s="391"/>
      <c r="Z131" s="774"/>
      <c r="AA131" s="774"/>
      <c r="AB131" s="774"/>
      <c r="AC131" s="774"/>
      <c r="AD131" s="774"/>
      <c r="AE131" s="774"/>
      <c r="AF131" s="774"/>
      <c r="AG131" s="774"/>
      <c r="AH131" s="774"/>
      <c r="AI131" s="774"/>
      <c r="AJ131" s="774"/>
      <c r="AK131" s="774"/>
      <c r="AL131" s="774"/>
      <c r="AM131" s="774"/>
      <c r="AN131" s="774"/>
      <c r="AO131" s="774"/>
      <c r="AP131" s="774"/>
      <c r="AQ131" s="774"/>
      <c r="AR131" s="774"/>
      <c r="AS131" s="774"/>
      <c r="AT131" s="774"/>
      <c r="AU131" s="774"/>
      <c r="AV131" s="774"/>
      <c r="AW131" s="774"/>
      <c r="AX131" s="774"/>
      <c r="AY131" s="774"/>
      <c r="AZ131" s="343"/>
      <c r="BB131" s="305"/>
      <c r="BZ131" s="343"/>
      <c r="CA131" s="343"/>
      <c r="CB131" s="343"/>
      <c r="CC131" s="343"/>
      <c r="CD131" s="343"/>
      <c r="CE131" s="343"/>
      <c r="CF131" s="343"/>
      <c r="CG131" s="343"/>
      <c r="CH131" s="343"/>
      <c r="CI131" s="343"/>
      <c r="CJ131" s="343"/>
      <c r="CK131" s="343"/>
      <c r="CL131" s="343"/>
      <c r="CM131" s="343"/>
      <c r="CN131" s="343"/>
      <c r="CO131" s="343"/>
      <c r="CP131" s="343"/>
      <c r="CQ131" s="343"/>
      <c r="CR131" s="343"/>
      <c r="CS131" s="343"/>
      <c r="CT131" s="343"/>
      <c r="CU131" s="343"/>
      <c r="CV131" s="343"/>
      <c r="CW131" s="343"/>
      <c r="CX131" s="343"/>
      <c r="CY131" s="343"/>
      <c r="CZ131" s="343"/>
    </row>
    <row r="132" s="303" customFormat="true" ht="15" hidden="true" customHeight="true" x14ac:dyDescent="0.2">
      <c r="A132" s="1060"/>
      <c r="B132" s="372" t="s">
        <v>47</v>
      </c>
      <c r="C132" s="392"/>
      <c r="D132" s="393"/>
      <c r="E132" s="393"/>
      <c r="F132" s="393"/>
      <c r="G132" s="394"/>
      <c r="H132" s="395"/>
      <c r="I132" s="393"/>
      <c r="J132" s="393"/>
      <c r="K132" s="393"/>
      <c r="L132" s="396"/>
      <c r="M132" s="392"/>
      <c r="N132" s="393"/>
      <c r="O132" s="393"/>
      <c r="P132" s="393"/>
      <c r="Q132" s="394"/>
      <c r="R132" s="14"/>
      <c r="S132" s="13"/>
      <c r="T132" s="13"/>
      <c r="U132" s="13"/>
      <c r="V132" s="13"/>
      <c r="W132" s="13"/>
      <c r="X132" s="13"/>
      <c r="Y132" s="8"/>
      <c r="Z132" s="774"/>
      <c r="AA132" s="774"/>
      <c r="AB132" s="774"/>
      <c r="AC132" s="774"/>
      <c r="AD132" s="774"/>
      <c r="AE132" s="774"/>
      <c r="AF132" s="774"/>
      <c r="AG132" s="774"/>
      <c r="AH132" s="774"/>
      <c r="AI132" s="774"/>
      <c r="AJ132" s="774"/>
      <c r="AK132" s="774"/>
      <c r="AL132" s="774"/>
      <c r="AM132" s="774"/>
      <c r="AN132" s="774"/>
      <c r="AO132" s="774"/>
      <c r="AP132" s="774"/>
      <c r="AQ132" s="774"/>
      <c r="AR132" s="774"/>
      <c r="AS132" s="774"/>
      <c r="AT132" s="774"/>
      <c r="AU132" s="774"/>
      <c r="AV132" s="774"/>
      <c r="AW132" s="774"/>
      <c r="AX132" s="774"/>
      <c r="AY132" s="774"/>
      <c r="AZ132" s="343"/>
      <c r="BB132" s="305"/>
      <c r="BZ132" s="343"/>
      <c r="CA132" s="343"/>
      <c r="CB132" s="343"/>
      <c r="CC132" s="343"/>
      <c r="CD132" s="343"/>
      <c r="CE132" s="343"/>
      <c r="CF132" s="343"/>
      <c r="CG132" s="343"/>
      <c r="CH132" s="343"/>
      <c r="CI132" s="343"/>
      <c r="CJ132" s="343"/>
      <c r="CK132" s="343"/>
      <c r="CL132" s="343"/>
      <c r="CM132" s="343"/>
      <c r="CN132" s="343"/>
      <c r="CO132" s="343"/>
      <c r="CP132" s="343"/>
      <c r="CQ132" s="343"/>
      <c r="CR132" s="343"/>
      <c r="CS132" s="343"/>
      <c r="CT132" s="343"/>
      <c r="CU132" s="343"/>
      <c r="CV132" s="343"/>
      <c r="CW132" s="343"/>
      <c r="CX132" s="343"/>
      <c r="CY132" s="343"/>
      <c r="CZ132" s="343"/>
    </row>
    <row r="133" s="307" customFormat="true" ht="15" customHeight="true" x14ac:dyDescent="0.2">
      <c r="A133" s="302"/>
      <c r="B133" s="374"/>
      <c r="C133" s="1054" t="s">
        <v>116</v>
      </c>
      <c r="D133" s="1055"/>
      <c r="E133" s="1055"/>
      <c r="F133" s="1055"/>
      <c r="G133" s="1056"/>
      <c r="H133" s="1057" t="s">
        <v>39</v>
      </c>
      <c r="I133" s="1048"/>
      <c r="J133" s="1048"/>
      <c r="K133" s="1048"/>
      <c r="L133" s="1050"/>
      <c r="M133" s="1047" t="s">
        <v>38</v>
      </c>
      <c r="N133" s="1048"/>
      <c r="O133" s="1048"/>
      <c r="P133" s="1048"/>
      <c r="Q133" s="1050"/>
      <c r="R133" s="16" t="s">
        <v>144</v>
      </c>
      <c r="S133" s="426"/>
      <c r="T133" s="426"/>
      <c r="U133" s="426"/>
      <c r="V133" s="426"/>
      <c r="W133" s="426"/>
      <c r="X133" s="426"/>
      <c r="Y133" s="426"/>
      <c r="Z133" s="437"/>
      <c r="AA133" s="437"/>
      <c r="AB133" s="437"/>
      <c r="AC133" s="437"/>
      <c r="AD133" s="437"/>
      <c r="AE133" s="437"/>
      <c r="AF133" s="437"/>
      <c r="AG133" s="437"/>
      <c r="AH133" s="437"/>
      <c r="AI133" s="437"/>
      <c r="AJ133" s="437"/>
      <c r="AK133" s="437"/>
      <c r="AL133" s="437"/>
      <c r="AM133" s="437"/>
      <c r="AN133" s="437"/>
      <c r="AO133" s="437"/>
      <c r="AP133" s="437"/>
      <c r="AQ133" s="437"/>
      <c r="AR133" s="437"/>
      <c r="AS133" s="437"/>
      <c r="AT133" s="437"/>
      <c r="AU133" s="437"/>
      <c r="AV133" s="437"/>
      <c r="AW133" s="437"/>
      <c r="AX133" s="437"/>
      <c r="AY133" s="437"/>
      <c r="AZ133" s="800"/>
      <c r="BA133" s="344" t="s">
        <v>132</v>
      </c>
      <c r="BB133" s="288" t="s">
        <v>100</v>
      </c>
      <c r="BC133" s="1042" t="s">
        <v>116</v>
      </c>
      <c r="BD133" s="1043"/>
      <c r="BE133" s="1043"/>
      <c r="BF133" s="1043"/>
      <c r="BG133" s="1044"/>
      <c r="BH133" s="1042" t="s">
        <v>39</v>
      </c>
      <c r="BI133" s="1043"/>
      <c r="BJ133" s="1043"/>
      <c r="BK133" s="1043"/>
      <c r="BL133" s="1044"/>
      <c r="BM133" s="1042" t="s">
        <v>38</v>
      </c>
      <c r="BN133" s="1043"/>
      <c r="BO133" s="1043"/>
      <c r="BP133" s="1043"/>
      <c r="BQ133" s="1045"/>
      <c r="BR133" s="15" t="s">
        <v>144</v>
      </c>
      <c r="BS133" s="426"/>
      <c r="BT133" s="426"/>
      <c r="BU133" s="426"/>
      <c r="BV133" s="426"/>
      <c r="BW133" s="426"/>
      <c r="BX133" s="426"/>
      <c r="BY133" s="426"/>
      <c r="BZ133" s="342"/>
      <c r="CA133" s="342"/>
      <c r="CB133" s="342"/>
      <c r="CC133" s="342"/>
      <c r="CD133" s="342"/>
      <c r="CE133" s="342"/>
      <c r="CF133" s="342"/>
      <c r="CG133" s="342"/>
      <c r="CH133" s="342"/>
      <c r="CI133" s="342"/>
      <c r="CJ133" s="342"/>
      <c r="CK133" s="342"/>
      <c r="CL133" s="342"/>
      <c r="CM133" s="342"/>
      <c r="CN133" s="342"/>
      <c r="CO133" s="342"/>
      <c r="CP133" s="342"/>
      <c r="CQ133" s="342"/>
      <c r="CR133" s="342"/>
      <c r="CS133" s="342"/>
      <c r="CT133" s="342"/>
      <c r="CU133" s="342"/>
      <c r="CV133" s="342"/>
      <c r="CW133" s="342"/>
      <c r="CX133" s="342"/>
      <c r="CY133" s="342"/>
      <c r="CZ133" s="342"/>
    </row>
    <row r="134" s="307" customFormat="true" ht="12.75" x14ac:dyDescent="0.2">
      <c r="A134" s="329" t="s">
        <v>70</v>
      </c>
      <c r="B134" s="374"/>
      <c r="C134" s="417" t="s">
        <v>0</v>
      </c>
      <c r="D134" s="590" t="s">
        <v>1</v>
      </c>
      <c r="E134" s="590" t="s">
        <v>2</v>
      </c>
      <c r="F134" s="590" t="s">
        <v>3</v>
      </c>
      <c r="G134" s="591" t="s">
        <v>4</v>
      </c>
      <c r="H134" s="380" t="s">
        <v>0</v>
      </c>
      <c r="I134" s="592" t="s">
        <v>1</v>
      </c>
      <c r="J134" s="592" t="s">
        <v>2</v>
      </c>
      <c r="K134" s="592" t="s">
        <v>3</v>
      </c>
      <c r="L134" s="593" t="s">
        <v>4</v>
      </c>
      <c r="M134" s="381" t="s">
        <v>0</v>
      </c>
      <c r="N134" s="592" t="s">
        <v>1</v>
      </c>
      <c r="O134" s="592" t="s">
        <v>2</v>
      </c>
      <c r="P134" s="592" t="s">
        <v>3</v>
      </c>
      <c r="Q134" s="588" t="s">
        <v>4</v>
      </c>
      <c r="R134" s="380" t="s">
        <v>240</v>
      </c>
      <c r="S134" s="592" t="s">
        <v>241</v>
      </c>
      <c r="T134" s="592" t="s">
        <v>242</v>
      </c>
      <c r="U134" s="592" t="s">
        <v>424</v>
      </c>
      <c r="V134" s="592" t="s">
        <v>244</v>
      </c>
      <c r="W134" s="592" t="s">
        <v>245</v>
      </c>
      <c r="X134" s="592" t="s">
        <v>246</v>
      </c>
      <c r="Y134" s="593" t="s">
        <v>247</v>
      </c>
      <c r="Z134" s="437"/>
      <c r="AA134" s="437"/>
      <c r="AB134" s="437"/>
      <c r="AC134" s="437"/>
      <c r="AD134" s="437"/>
      <c r="AE134" s="437"/>
      <c r="AF134" s="437"/>
      <c r="AG134" s="437"/>
      <c r="AH134" s="437"/>
      <c r="AI134" s="437"/>
      <c r="AJ134" s="437"/>
      <c r="AK134" s="437"/>
      <c r="AL134" s="437"/>
      <c r="AM134" s="437"/>
      <c r="AN134" s="437"/>
      <c r="AO134" s="437"/>
      <c r="AP134" s="437"/>
      <c r="AQ134" s="437"/>
      <c r="AR134" s="437"/>
      <c r="AS134" s="437"/>
      <c r="AT134" s="437"/>
      <c r="AU134" s="437"/>
      <c r="AV134" s="437"/>
      <c r="AW134" s="437"/>
      <c r="AX134" s="437"/>
      <c r="AY134" s="437"/>
      <c r="AZ134" s="800"/>
      <c r="BA134" s="329" t="s">
        <v>118</v>
      </c>
      <c r="BB134" s="328"/>
      <c r="BC134" s="455" t="s">
        <v>0</v>
      </c>
      <c r="BD134" s="326" t="s">
        <v>1</v>
      </c>
      <c r="BE134" s="326" t="s">
        <v>2</v>
      </c>
      <c r="BF134" s="326" t="s">
        <v>3</v>
      </c>
      <c r="BG134" s="456" t="s">
        <v>4</v>
      </c>
      <c r="BH134" s="455" t="s">
        <v>0</v>
      </c>
      <c r="BI134" s="326" t="s">
        <v>1</v>
      </c>
      <c r="BJ134" s="326" t="s">
        <v>2</v>
      </c>
      <c r="BK134" s="326" t="s">
        <v>3</v>
      </c>
      <c r="BL134" s="456" t="s">
        <v>4</v>
      </c>
      <c r="BM134" s="455" t="s">
        <v>0</v>
      </c>
      <c r="BN134" s="326" t="s">
        <v>1</v>
      </c>
      <c r="BO134" s="326" t="s">
        <v>2</v>
      </c>
      <c r="BP134" s="326" t="s">
        <v>3</v>
      </c>
      <c r="BQ134" s="456" t="s">
        <v>4</v>
      </c>
      <c r="BR134" s="455" t="s">
        <v>240</v>
      </c>
      <c r="BS134" s="326" t="s">
        <v>241</v>
      </c>
      <c r="BT134" s="326" t="s">
        <v>242</v>
      </c>
      <c r="BU134" s="326" t="s">
        <v>424</v>
      </c>
      <c r="BV134" s="326" t="s">
        <v>244</v>
      </c>
      <c r="BW134" s="326" t="s">
        <v>245</v>
      </c>
      <c r="BX134" s="326" t="s">
        <v>246</v>
      </c>
      <c r="BY134" s="327" t="s">
        <v>247</v>
      </c>
      <c r="BZ134" s="803"/>
      <c r="CA134" s="803"/>
      <c r="CB134" s="803"/>
      <c r="CC134" s="803"/>
      <c r="CD134" s="803"/>
      <c r="CE134" s="803"/>
      <c r="CF134" s="803"/>
      <c r="CG134" s="803"/>
      <c r="CH134" s="803"/>
      <c r="CI134" s="803"/>
      <c r="CJ134" s="803"/>
      <c r="CK134" s="803"/>
      <c r="CL134" s="803"/>
      <c r="CM134" s="803"/>
      <c r="CN134" s="803"/>
      <c r="CO134" s="803"/>
      <c r="CP134" s="803"/>
      <c r="CQ134" s="803"/>
      <c r="CR134" s="803"/>
      <c r="CS134" s="803"/>
      <c r="CT134" s="803"/>
      <c r="CU134" s="803"/>
      <c r="CV134" s="803"/>
      <c r="CW134" s="803"/>
      <c r="CX134" s="803"/>
      <c r="CY134" s="803"/>
      <c r="CZ134" s="803"/>
    </row>
    <row r="135" s="307" customFormat="true" ht="15" customHeight="true" x14ac:dyDescent="0.2">
      <c r="A135" s="1053" t="s">
        <v>46</v>
      </c>
      <c r="B135" s="377" t="s">
        <v>45</v>
      </c>
      <c r="C135" s="118">
        <v>2.2927831043738561E-2</v>
      </c>
      <c r="D135" s="117">
        <v>0.21089782908268237</v>
      </c>
      <c r="E135" s="117">
        <v>0.95821475511912313</v>
      </c>
      <c r="F135" s="117">
        <v>2.5564906867380577</v>
      </c>
      <c r="G135" s="116">
        <v>4.2165269577098012</v>
      </c>
      <c r="H135" s="115">
        <v>1.1707196828889295</v>
      </c>
      <c r="I135" s="117">
        <v>2.3346004174030797</v>
      </c>
      <c r="J135" s="117">
        <v>3.4271733287190145</v>
      </c>
      <c r="K135" s="117">
        <v>4.1272352591497832</v>
      </c>
      <c r="L135" s="114">
        <v>4.5576870579891144</v>
      </c>
      <c r="M135" s="118">
        <v>0</v>
      </c>
      <c r="N135" s="117">
        <v>0</v>
      </c>
      <c r="O135" s="117">
        <v>0</v>
      </c>
      <c r="P135" s="117">
        <v>0</v>
      </c>
      <c r="Q135" s="116">
        <v>8.7411414260952183E-2</v>
      </c>
      <c r="R135" s="115">
        <v>70.271387946879344</v>
      </c>
      <c r="S135" s="117">
        <v>0</v>
      </c>
      <c r="T135" s="117">
        <v>0.12683131114983617</v>
      </c>
      <c r="U135" s="117">
        <v>0</v>
      </c>
      <c r="V135" s="117">
        <v>0.93863563967995345</v>
      </c>
      <c r="W135" s="117">
        <v>7.2117960417047711E-2</v>
      </c>
      <c r="X135" s="117">
        <v>0</v>
      </c>
      <c r="Y135" s="114">
        <v>0</v>
      </c>
      <c r="Z135" s="437"/>
      <c r="AA135" s="437"/>
      <c r="AB135" s="437"/>
      <c r="AC135" s="437"/>
      <c r="AD135" s="437"/>
      <c r="AE135" s="437"/>
      <c r="AF135" s="437"/>
      <c r="AG135" s="437"/>
      <c r="AH135" s="437"/>
      <c r="AI135" s="437"/>
      <c r="AJ135" s="437"/>
      <c r="AK135" s="437"/>
      <c r="AL135" s="437"/>
      <c r="AM135" s="437"/>
      <c r="AN135" s="437"/>
      <c r="AO135" s="437"/>
      <c r="AP135" s="437"/>
      <c r="AQ135" s="437"/>
      <c r="AR135" s="437"/>
      <c r="AS135" s="437"/>
      <c r="AT135" s="437"/>
      <c r="AU135" s="437"/>
      <c r="AV135" s="437"/>
      <c r="AW135" s="437"/>
      <c r="AX135" s="437"/>
      <c r="AY135" s="437"/>
      <c r="AZ135" s="800"/>
      <c r="BA135" s="1041" t="s">
        <v>46</v>
      </c>
      <c r="BB135" s="585" t="s">
        <v>45</v>
      </c>
      <c r="BC135" s="42" t="s">
        <v>36</v>
      </c>
      <c r="BD135" s="38" t="s">
        <v>36</v>
      </c>
      <c r="BE135" s="38" t="s">
        <v>36</v>
      </c>
      <c r="BF135" s="38" t="s">
        <v>36</v>
      </c>
      <c r="BG135" s="33" t="s">
        <v>36</v>
      </c>
      <c r="BH135" s="42" t="s">
        <v>36</v>
      </c>
      <c r="BI135" s="38" t="s">
        <v>36</v>
      </c>
      <c r="BJ135" s="38" t="s">
        <v>36</v>
      </c>
      <c r="BK135" s="38" t="s">
        <v>36</v>
      </c>
      <c r="BL135" s="33" t="s">
        <v>36</v>
      </c>
      <c r="BM135" s="42" t="s">
        <v>36</v>
      </c>
      <c r="BN135" s="38" t="s">
        <v>36</v>
      </c>
      <c r="BO135" s="38" t="s">
        <v>36</v>
      </c>
      <c r="BP135" s="38" t="s">
        <v>36</v>
      </c>
      <c r="BQ135" s="33" t="s">
        <v>36</v>
      </c>
      <c r="BR135" s="42" t="s">
        <v>36</v>
      </c>
      <c r="BS135" s="38" t="s">
        <v>36</v>
      </c>
      <c r="BT135" s="38" t="s">
        <v>36</v>
      </c>
      <c r="BU135" s="38" t="s">
        <v>36</v>
      </c>
      <c r="BV135" s="38" t="s">
        <v>36</v>
      </c>
      <c r="BW135" s="38" t="s">
        <v>36</v>
      </c>
      <c r="BX135" s="38" t="s">
        <v>36</v>
      </c>
      <c r="BY135" s="28" t="s">
        <v>36</v>
      </c>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307" customFormat="true" ht="15" customHeight="true" x14ac:dyDescent="0.2">
      <c r="A136" s="1051"/>
      <c r="B136" s="378" t="s">
        <v>44</v>
      </c>
      <c r="C136" s="113">
        <v>0.14417736195380856</v>
      </c>
      <c r="D136" s="112">
        <v>0.24463169883543698</v>
      </c>
      <c r="E136" s="112">
        <v>5.3330924728379081</v>
      </c>
      <c r="F136" s="112">
        <v>17.816138182939397</v>
      </c>
      <c r="G136" s="111">
        <v>56.212838159069165</v>
      </c>
      <c r="H136" s="110">
        <v>2.8705499088114461</v>
      </c>
      <c r="I136" s="112">
        <v>11.304123675460835</v>
      </c>
      <c r="J136" s="112">
        <v>21.149709554580713</v>
      </c>
      <c r="K136" s="112">
        <v>38.609248345403266</v>
      </c>
      <c r="L136" s="109">
        <v>74.583048929668877</v>
      </c>
      <c r="M136" s="113">
        <v>0</v>
      </c>
      <c r="N136" s="112">
        <v>0.29267304131227023</v>
      </c>
      <c r="O136" s="112">
        <v>0</v>
      </c>
      <c r="P136" s="112">
        <v>0.31044985277391934</v>
      </c>
      <c r="Q136" s="111">
        <v>8.429088630621683</v>
      </c>
      <c r="R136" s="110">
        <v>16.923643414510074</v>
      </c>
      <c r="S136" s="112">
        <v>1.5508191559492177</v>
      </c>
      <c r="T136" s="112">
        <v>18.88845575494403</v>
      </c>
      <c r="U136" s="112">
        <v>2.8968265377549378</v>
      </c>
      <c r="V136" s="112">
        <v>42.889059705467851</v>
      </c>
      <c r="W136" s="112">
        <v>2.1394520547818447</v>
      </c>
      <c r="X136" s="112">
        <v>0.51882226184259783</v>
      </c>
      <c r="Y136" s="109">
        <v>1.2099340362420674</v>
      </c>
      <c r="Z136" s="437"/>
      <c r="AA136" s="437"/>
      <c r="AB136" s="437"/>
      <c r="AC136" s="437"/>
      <c r="AD136" s="437"/>
      <c r="AE136" s="437"/>
      <c r="AF136" s="437"/>
      <c r="AG136" s="437"/>
      <c r="AH136" s="437"/>
      <c r="AI136" s="437"/>
      <c r="AJ136" s="437"/>
      <c r="AK136" s="437"/>
      <c r="AL136" s="437"/>
      <c r="AM136" s="437"/>
      <c r="AN136" s="437"/>
      <c r="AO136" s="437"/>
      <c r="AP136" s="437"/>
      <c r="AQ136" s="437"/>
      <c r="AR136" s="437"/>
      <c r="AS136" s="437"/>
      <c r="AT136" s="437"/>
      <c r="AU136" s="437"/>
      <c r="AV136" s="437"/>
      <c r="AW136" s="437"/>
      <c r="AX136" s="437"/>
      <c r="AY136" s="437"/>
      <c r="AZ136" s="800"/>
      <c r="BA136" s="1039"/>
      <c r="BB136" s="583" t="s">
        <v>44</v>
      </c>
      <c r="BC136" s="41" t="s">
        <v>36</v>
      </c>
      <c r="BD136" s="37" t="s">
        <v>36</v>
      </c>
      <c r="BE136" s="37" t="s">
        <v>36</v>
      </c>
      <c r="BF136" s="37" t="s">
        <v>36</v>
      </c>
      <c r="BG136" s="32" t="s">
        <v>36</v>
      </c>
      <c r="BH136" s="41" t="s">
        <v>36</v>
      </c>
      <c r="BI136" s="37" t="s">
        <v>36</v>
      </c>
      <c r="BJ136" s="37" t="s">
        <v>36</v>
      </c>
      <c r="BK136" s="37" t="s">
        <v>36</v>
      </c>
      <c r="BL136" s="32" t="s">
        <v>36</v>
      </c>
      <c r="BM136" s="41" t="s">
        <v>36</v>
      </c>
      <c r="BN136" s="37" t="s">
        <v>36</v>
      </c>
      <c r="BO136" s="37" t="s">
        <v>36</v>
      </c>
      <c r="BP136" s="37" t="s">
        <v>36</v>
      </c>
      <c r="BQ136" s="32" t="s">
        <v>36</v>
      </c>
      <c r="BR136" s="41" t="s">
        <v>36</v>
      </c>
      <c r="BS136" s="37" t="s">
        <v>36</v>
      </c>
      <c r="BT136" s="37" t="s">
        <v>36</v>
      </c>
      <c r="BU136" s="37" t="s">
        <v>36</v>
      </c>
      <c r="BV136" s="37" t="s">
        <v>36</v>
      </c>
      <c r="BW136" s="37" t="s">
        <v>36</v>
      </c>
      <c r="BX136" s="37" t="s">
        <v>36</v>
      </c>
      <c r="BY136" s="27" t="s">
        <v>36</v>
      </c>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307" customFormat="true" ht="15" customHeight="true" x14ac:dyDescent="0.2">
      <c r="A137" s="1051"/>
      <c r="B137" s="378" t="s">
        <v>43</v>
      </c>
      <c r="C137" s="113">
        <v>29.817650682956625</v>
      </c>
      <c r="D137" s="112">
        <v>40.715451591460877</v>
      </c>
      <c r="E137" s="112">
        <v>51.912032721678983</v>
      </c>
      <c r="F137" s="112">
        <v>53.877922623296257</v>
      </c>
      <c r="G137" s="111">
        <v>29.468785920926454</v>
      </c>
      <c r="H137" s="110">
        <v>50.561216867335489</v>
      </c>
      <c r="I137" s="112">
        <v>57.500769327022084</v>
      </c>
      <c r="J137" s="112">
        <v>56.288131261874085</v>
      </c>
      <c r="K137" s="112">
        <v>42.450653961172833</v>
      </c>
      <c r="L137" s="109">
        <v>14.716783158382077</v>
      </c>
      <c r="M137" s="113">
        <v>29.533834915257522</v>
      </c>
      <c r="N137" s="112">
        <v>30.18817113896068</v>
      </c>
      <c r="O137" s="112">
        <v>33.512943888230154</v>
      </c>
      <c r="P137" s="112">
        <v>48.679438140768774</v>
      </c>
      <c r="Q137" s="111">
        <v>47.63739496745152</v>
      </c>
      <c r="R137" s="110">
        <v>11.100441612745508</v>
      </c>
      <c r="S137" s="112">
        <v>45.765874360865887</v>
      </c>
      <c r="T137" s="112">
        <v>39.262634535181505</v>
      </c>
      <c r="U137" s="112">
        <v>55.993598083141663</v>
      </c>
      <c r="V137" s="112">
        <v>40.038828986659247</v>
      </c>
      <c r="W137" s="112">
        <v>56.132894718652274</v>
      </c>
      <c r="X137" s="112">
        <v>21.940704866138979</v>
      </c>
      <c r="Y137" s="109">
        <v>24.386295857860119</v>
      </c>
      <c r="Z137" s="437"/>
      <c r="AA137" s="437"/>
      <c r="AB137" s="437"/>
      <c r="AC137" s="437"/>
      <c r="AD137" s="437"/>
      <c r="AE137" s="437"/>
      <c r="AF137" s="437"/>
      <c r="AG137" s="437"/>
      <c r="AH137" s="437"/>
      <c r="AI137" s="437"/>
      <c r="AJ137" s="437"/>
      <c r="AK137" s="437"/>
      <c r="AL137" s="437"/>
      <c r="AM137" s="437"/>
      <c r="AN137" s="437"/>
      <c r="AO137" s="437"/>
      <c r="AP137" s="437"/>
      <c r="AQ137" s="437"/>
      <c r="AR137" s="437"/>
      <c r="AS137" s="437"/>
      <c r="AT137" s="437"/>
      <c r="AU137" s="437"/>
      <c r="AV137" s="437"/>
      <c r="AW137" s="437"/>
      <c r="AX137" s="437"/>
      <c r="AY137" s="437"/>
      <c r="AZ137" s="800"/>
      <c r="BA137" s="1039"/>
      <c r="BB137" s="583" t="s">
        <v>43</v>
      </c>
      <c r="BC137" s="41" t="s">
        <v>36</v>
      </c>
      <c r="BD137" s="37" t="s">
        <v>36</v>
      </c>
      <c r="BE137" s="37" t="s">
        <v>36</v>
      </c>
      <c r="BF137" s="37" t="s">
        <v>36</v>
      </c>
      <c r="BG137" s="32" t="s">
        <v>36</v>
      </c>
      <c r="BH137" s="41" t="s">
        <v>36</v>
      </c>
      <c r="BI137" s="37" t="s">
        <v>36</v>
      </c>
      <c r="BJ137" s="37" t="s">
        <v>36</v>
      </c>
      <c r="BK137" s="37" t="s">
        <v>36</v>
      </c>
      <c r="BL137" s="32" t="s">
        <v>36</v>
      </c>
      <c r="BM137" s="41" t="s">
        <v>36</v>
      </c>
      <c r="BN137" s="37" t="s">
        <v>36</v>
      </c>
      <c r="BO137" s="37" t="s">
        <v>36</v>
      </c>
      <c r="BP137" s="37" t="s">
        <v>36</v>
      </c>
      <c r="BQ137" s="32" t="s">
        <v>36</v>
      </c>
      <c r="BR137" s="41" t="s">
        <v>36</v>
      </c>
      <c r="BS137" s="37" t="s">
        <v>36</v>
      </c>
      <c r="BT137" s="37" t="s">
        <v>36</v>
      </c>
      <c r="BU137" s="37" t="s">
        <v>36</v>
      </c>
      <c r="BV137" s="37" t="s">
        <v>36</v>
      </c>
      <c r="BW137" s="37" t="s">
        <v>36</v>
      </c>
      <c r="BX137" s="37" t="s">
        <v>36</v>
      </c>
      <c r="BY137" s="27" t="s">
        <v>36</v>
      </c>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307" customFormat="true" ht="15" customHeight="true" x14ac:dyDescent="0.2">
      <c r="A138" s="1051"/>
      <c r="B138" s="378" t="s">
        <v>42</v>
      </c>
      <c r="C138" s="113">
        <v>62.687437531766335</v>
      </c>
      <c r="D138" s="112">
        <v>57.612693482377608</v>
      </c>
      <c r="E138" s="112">
        <v>41.386513789078876</v>
      </c>
      <c r="F138" s="112">
        <v>25.531885078115724</v>
      </c>
      <c r="G138" s="111">
        <v>10.10184896229463</v>
      </c>
      <c r="H138" s="110">
        <v>44.771039680254972</v>
      </c>
      <c r="I138" s="112">
        <v>28.648077559937356</v>
      </c>
      <c r="J138" s="112">
        <v>19.13498585482629</v>
      </c>
      <c r="K138" s="112">
        <v>14.81286243427428</v>
      </c>
      <c r="L138" s="109">
        <v>6.1424808539598938</v>
      </c>
      <c r="M138" s="113">
        <v>58.708479857229598</v>
      </c>
      <c r="N138" s="112">
        <v>66.622001854623477</v>
      </c>
      <c r="O138" s="112">
        <v>64.877542848768087</v>
      </c>
      <c r="P138" s="112">
        <v>50.168605971141602</v>
      </c>
      <c r="Q138" s="111">
        <v>43.211501137094899</v>
      </c>
      <c r="R138" s="110">
        <v>1.4106633179804575</v>
      </c>
      <c r="S138" s="112">
        <v>51.266010448930089</v>
      </c>
      <c r="T138" s="112">
        <v>40.830287073467034</v>
      </c>
      <c r="U138" s="112">
        <v>34.39194548106471</v>
      </c>
      <c r="V138" s="112">
        <v>16.00807580495184</v>
      </c>
      <c r="W138" s="112">
        <v>40.216924143447095</v>
      </c>
      <c r="X138" s="112">
        <v>69.062370347325114</v>
      </c>
      <c r="Y138" s="109">
        <v>72.737935801917956</v>
      </c>
      <c r="Z138" s="437"/>
      <c r="AA138" s="437"/>
      <c r="AB138" s="437"/>
      <c r="AC138" s="437"/>
      <c r="AD138" s="437"/>
      <c r="AE138" s="437"/>
      <c r="AF138" s="437"/>
      <c r="AG138" s="437"/>
      <c r="AH138" s="437"/>
      <c r="AI138" s="437"/>
      <c r="AJ138" s="437"/>
      <c r="AK138" s="437"/>
      <c r="AL138" s="437"/>
      <c r="AM138" s="437"/>
      <c r="AN138" s="437"/>
      <c r="AO138" s="437"/>
      <c r="AP138" s="437"/>
      <c r="AQ138" s="437"/>
      <c r="AR138" s="437"/>
      <c r="AS138" s="437"/>
      <c r="AT138" s="437"/>
      <c r="AU138" s="437"/>
      <c r="AV138" s="437"/>
      <c r="AW138" s="437"/>
      <c r="AX138" s="437"/>
      <c r="AY138" s="437"/>
      <c r="AZ138" s="800"/>
      <c r="BA138" s="1039"/>
      <c r="BB138" s="583" t="s">
        <v>42</v>
      </c>
      <c r="BC138" s="41" t="s">
        <v>36</v>
      </c>
      <c r="BD138" s="37" t="s">
        <v>36</v>
      </c>
      <c r="BE138" s="37" t="s">
        <v>36</v>
      </c>
      <c r="BF138" s="37" t="s">
        <v>36</v>
      </c>
      <c r="BG138" s="32" t="s">
        <v>36</v>
      </c>
      <c r="BH138" s="41" t="s">
        <v>36</v>
      </c>
      <c r="BI138" s="37" t="s">
        <v>36</v>
      </c>
      <c r="BJ138" s="37" t="s">
        <v>36</v>
      </c>
      <c r="BK138" s="37" t="s">
        <v>36</v>
      </c>
      <c r="BL138" s="32" t="s">
        <v>36</v>
      </c>
      <c r="BM138" s="41" t="s">
        <v>36</v>
      </c>
      <c r="BN138" s="37" t="s">
        <v>36</v>
      </c>
      <c r="BO138" s="37" t="s">
        <v>36</v>
      </c>
      <c r="BP138" s="37" t="s">
        <v>36</v>
      </c>
      <c r="BQ138" s="32" t="s">
        <v>36</v>
      </c>
      <c r="BR138" s="41" t="s">
        <v>36</v>
      </c>
      <c r="BS138" s="37" t="s">
        <v>36</v>
      </c>
      <c r="BT138" s="37" t="s">
        <v>36</v>
      </c>
      <c r="BU138" s="37" t="s">
        <v>36</v>
      </c>
      <c r="BV138" s="37" t="s">
        <v>36</v>
      </c>
      <c r="BW138" s="37" t="s">
        <v>36</v>
      </c>
      <c r="BX138" s="37" t="s">
        <v>36</v>
      </c>
      <c r="BY138" s="27" t="s">
        <v>36</v>
      </c>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307" customFormat="true" ht="15" customHeight="true" x14ac:dyDescent="0.2">
      <c r="A139" s="1051"/>
      <c r="B139" s="378" t="s">
        <v>19</v>
      </c>
      <c r="C139" s="113">
        <v>7.3278065922792912</v>
      </c>
      <c r="D139" s="112">
        <v>1.2163253982436177</v>
      </c>
      <c r="E139" s="112">
        <v>0.41014626128498394</v>
      </c>
      <c r="F139" s="112">
        <v>0.21756342891046232</v>
      </c>
      <c r="G139" s="111">
        <v>0</v>
      </c>
      <c r="H139" s="110">
        <v>0.6264738607093171</v>
      </c>
      <c r="I139" s="112">
        <v>0.21242902017651749</v>
      </c>
      <c r="J139" s="112">
        <v>0</v>
      </c>
      <c r="K139" s="112">
        <v>0</v>
      </c>
      <c r="L139" s="109">
        <v>0</v>
      </c>
      <c r="M139" s="113">
        <v>11.757685227512848</v>
      </c>
      <c r="N139" s="112">
        <v>2.8971539651036107</v>
      </c>
      <c r="O139" s="112">
        <v>1.6095132630014128</v>
      </c>
      <c r="P139" s="112">
        <v>0.84150603531569645</v>
      </c>
      <c r="Q139" s="111">
        <v>0.63460385057097723</v>
      </c>
      <c r="R139" s="110">
        <v>0.29386370788424843</v>
      </c>
      <c r="S139" s="112">
        <v>1.4172960342548311</v>
      </c>
      <c r="T139" s="112">
        <v>0.89179132525762395</v>
      </c>
      <c r="U139" s="112">
        <v>6.7176298980387035</v>
      </c>
      <c r="V139" s="112">
        <v>0.12539986324107794</v>
      </c>
      <c r="W139" s="112">
        <v>1.4386111227019518</v>
      </c>
      <c r="X139" s="112">
        <v>8.4781025246934032</v>
      </c>
      <c r="Y139" s="109">
        <v>1.6658343039798791</v>
      </c>
      <c r="Z139" s="437"/>
      <c r="AA139" s="437"/>
      <c r="AB139" s="437"/>
      <c r="AC139" s="437"/>
      <c r="AD139" s="437"/>
      <c r="AE139" s="437"/>
      <c r="AF139" s="437"/>
      <c r="AG139" s="437"/>
      <c r="AH139" s="437"/>
      <c r="AI139" s="437"/>
      <c r="AJ139" s="437"/>
      <c r="AK139" s="437"/>
      <c r="AL139" s="437"/>
      <c r="AM139" s="437"/>
      <c r="AN139" s="437"/>
      <c r="AO139" s="437"/>
      <c r="AP139" s="437"/>
      <c r="AQ139" s="437"/>
      <c r="AR139" s="437"/>
      <c r="AS139" s="437"/>
      <c r="AT139" s="437"/>
      <c r="AU139" s="437"/>
      <c r="AV139" s="437"/>
      <c r="AW139" s="437"/>
      <c r="AX139" s="437"/>
      <c r="AY139" s="437"/>
      <c r="AZ139" s="800"/>
      <c r="BA139" s="1039"/>
      <c r="BB139" s="583" t="s">
        <v>19</v>
      </c>
      <c r="BC139" s="41" t="s">
        <v>36</v>
      </c>
      <c r="BD139" s="37" t="s">
        <v>36</v>
      </c>
      <c r="BE139" s="37" t="s">
        <v>36</v>
      </c>
      <c r="BF139" s="37" t="s">
        <v>36</v>
      </c>
      <c r="BG139" s="32" t="s">
        <v>36</v>
      </c>
      <c r="BH139" s="41" t="s">
        <v>36</v>
      </c>
      <c r="BI139" s="37" t="s">
        <v>36</v>
      </c>
      <c r="BJ139" s="37" t="s">
        <v>36</v>
      </c>
      <c r="BK139" s="37" t="s">
        <v>36</v>
      </c>
      <c r="BL139" s="32" t="s">
        <v>36</v>
      </c>
      <c r="BM139" s="41" t="s">
        <v>36</v>
      </c>
      <c r="BN139" s="37" t="s">
        <v>36</v>
      </c>
      <c r="BO139" s="37" t="s">
        <v>36</v>
      </c>
      <c r="BP139" s="37" t="s">
        <v>36</v>
      </c>
      <c r="BQ139" s="32" t="s">
        <v>36</v>
      </c>
      <c r="BR139" s="41" t="s">
        <v>36</v>
      </c>
      <c r="BS139" s="37" t="s">
        <v>36</v>
      </c>
      <c r="BT139" s="37" t="s">
        <v>36</v>
      </c>
      <c r="BU139" s="37" t="s">
        <v>36</v>
      </c>
      <c r="BV139" s="37" t="s">
        <v>36</v>
      </c>
      <c r="BW139" s="37" t="s">
        <v>36</v>
      </c>
      <c r="BX139" s="37" t="s">
        <v>36</v>
      </c>
      <c r="BY139" s="27" t="s">
        <v>36</v>
      </c>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02" customFormat="true" ht="15" customHeight="true" x14ac:dyDescent="0.2">
      <c r="A140" s="1051" t="s">
        <v>108</v>
      </c>
      <c r="B140" s="378" t="s">
        <v>65</v>
      </c>
      <c r="C140" s="57" t="s">
        <v>36</v>
      </c>
      <c r="D140" s="54" t="s">
        <v>36</v>
      </c>
      <c r="E140" s="54" t="s">
        <v>36</v>
      </c>
      <c r="F140" s="54" t="s">
        <v>36</v>
      </c>
      <c r="G140" s="51" t="s">
        <v>36</v>
      </c>
      <c r="H140" s="48" t="s">
        <v>36</v>
      </c>
      <c r="I140" s="54" t="s">
        <v>36</v>
      </c>
      <c r="J140" s="54" t="s">
        <v>36</v>
      </c>
      <c r="K140" s="54" t="s">
        <v>36</v>
      </c>
      <c r="L140" s="45" t="s">
        <v>36</v>
      </c>
      <c r="M140" s="57" t="s">
        <v>36</v>
      </c>
      <c r="N140" s="54" t="s">
        <v>36</v>
      </c>
      <c r="O140" s="54" t="s">
        <v>36</v>
      </c>
      <c r="P140" s="54" t="s">
        <v>36</v>
      </c>
      <c r="Q140" s="51" t="s">
        <v>36</v>
      </c>
      <c r="R140" s="48" t="s">
        <v>36</v>
      </c>
      <c r="S140" s="54" t="s">
        <v>36</v>
      </c>
      <c r="T140" s="54" t="s">
        <v>36</v>
      </c>
      <c r="U140" s="54" t="s">
        <v>36</v>
      </c>
      <c r="V140" s="54" t="s">
        <v>36</v>
      </c>
      <c r="W140" s="54" t="s">
        <v>36</v>
      </c>
      <c r="X140" s="54" t="s">
        <v>36</v>
      </c>
      <c r="Y140" s="45" t="s">
        <v>36</v>
      </c>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342"/>
      <c r="BA140" s="1039" t="s">
        <v>108</v>
      </c>
      <c r="BB140" s="583" t="s">
        <v>65</v>
      </c>
      <c r="BC140" s="41" t="s">
        <v>36</v>
      </c>
      <c r="BD140" s="37" t="s">
        <v>36</v>
      </c>
      <c r="BE140" s="37" t="s">
        <v>36</v>
      </c>
      <c r="BF140" s="37" t="s">
        <v>36</v>
      </c>
      <c r="BG140" s="32" t="s">
        <v>36</v>
      </c>
      <c r="BH140" s="41" t="s">
        <v>36</v>
      </c>
      <c r="BI140" s="37" t="s">
        <v>36</v>
      </c>
      <c r="BJ140" s="37" t="s">
        <v>36</v>
      </c>
      <c r="BK140" s="37" t="s">
        <v>36</v>
      </c>
      <c r="BL140" s="32" t="s">
        <v>36</v>
      </c>
      <c r="BM140" s="41" t="s">
        <v>36</v>
      </c>
      <c r="BN140" s="37" t="s">
        <v>36</v>
      </c>
      <c r="BO140" s="37" t="s">
        <v>36</v>
      </c>
      <c r="BP140" s="37" t="s">
        <v>36</v>
      </c>
      <c r="BQ140" s="32" t="s">
        <v>36</v>
      </c>
      <c r="BR140" s="41" t="s">
        <v>36</v>
      </c>
      <c r="BS140" s="37" t="s">
        <v>36</v>
      </c>
      <c r="BT140" s="37" t="s">
        <v>36</v>
      </c>
      <c r="BU140" s="37" t="s">
        <v>36</v>
      </c>
      <c r="BV140" s="37" t="s">
        <v>36</v>
      </c>
      <c r="BW140" s="37" t="s">
        <v>36</v>
      </c>
      <c r="BX140" s="37" t="s">
        <v>36</v>
      </c>
      <c r="BY140" s="27" t="s">
        <v>36</v>
      </c>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02" customFormat="true" ht="15" customHeight="true" x14ac:dyDescent="0.2">
      <c r="A141" s="1051"/>
      <c r="B141" s="378" t="s">
        <v>66</v>
      </c>
      <c r="C141" s="57" t="s">
        <v>36</v>
      </c>
      <c r="D141" s="54" t="s">
        <v>36</v>
      </c>
      <c r="E141" s="54" t="s">
        <v>36</v>
      </c>
      <c r="F141" s="54" t="s">
        <v>36</v>
      </c>
      <c r="G141" s="51" t="s">
        <v>36</v>
      </c>
      <c r="H141" s="48" t="s">
        <v>36</v>
      </c>
      <c r="I141" s="54" t="s">
        <v>36</v>
      </c>
      <c r="J141" s="54" t="s">
        <v>36</v>
      </c>
      <c r="K141" s="54" t="s">
        <v>36</v>
      </c>
      <c r="L141" s="45" t="s">
        <v>36</v>
      </c>
      <c r="M141" s="57" t="s">
        <v>36</v>
      </c>
      <c r="N141" s="54" t="s">
        <v>36</v>
      </c>
      <c r="O141" s="54" t="s">
        <v>36</v>
      </c>
      <c r="P141" s="54" t="s">
        <v>36</v>
      </c>
      <c r="Q141" s="51" t="s">
        <v>36</v>
      </c>
      <c r="R141" s="48" t="s">
        <v>36</v>
      </c>
      <c r="S141" s="54" t="s">
        <v>36</v>
      </c>
      <c r="T141" s="54" t="s">
        <v>36</v>
      </c>
      <c r="U141" s="54" t="s">
        <v>36</v>
      </c>
      <c r="V141" s="54" t="s">
        <v>36</v>
      </c>
      <c r="W141" s="54" t="s">
        <v>36</v>
      </c>
      <c r="X141" s="54" t="s">
        <v>36</v>
      </c>
      <c r="Y141" s="45" t="s">
        <v>36</v>
      </c>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342"/>
      <c r="BA141" s="1039"/>
      <c r="BB141" s="583" t="s">
        <v>66</v>
      </c>
      <c r="BC141" s="41" t="s">
        <v>36</v>
      </c>
      <c r="BD141" s="37" t="s">
        <v>36</v>
      </c>
      <c r="BE141" s="37" t="s">
        <v>36</v>
      </c>
      <c r="BF141" s="37" t="s">
        <v>36</v>
      </c>
      <c r="BG141" s="32" t="s">
        <v>36</v>
      </c>
      <c r="BH141" s="41" t="s">
        <v>36</v>
      </c>
      <c r="BI141" s="37" t="s">
        <v>36</v>
      </c>
      <c r="BJ141" s="37" t="s">
        <v>36</v>
      </c>
      <c r="BK141" s="37" t="s">
        <v>36</v>
      </c>
      <c r="BL141" s="32" t="s">
        <v>36</v>
      </c>
      <c r="BM141" s="41" t="s">
        <v>36</v>
      </c>
      <c r="BN141" s="37" t="s">
        <v>36</v>
      </c>
      <c r="BO141" s="37" t="s">
        <v>36</v>
      </c>
      <c r="BP141" s="37" t="s">
        <v>36</v>
      </c>
      <c r="BQ141" s="32" t="s">
        <v>36</v>
      </c>
      <c r="BR141" s="41" t="s">
        <v>36</v>
      </c>
      <c r="BS141" s="37" t="s">
        <v>36</v>
      </c>
      <c r="BT141" s="37" t="s">
        <v>36</v>
      </c>
      <c r="BU141" s="37" t="s">
        <v>36</v>
      </c>
      <c r="BV141" s="37" t="s">
        <v>36</v>
      </c>
      <c r="BW141" s="37" t="s">
        <v>36</v>
      </c>
      <c r="BX141" s="37" t="s">
        <v>36</v>
      </c>
      <c r="BY141" s="27" t="s">
        <v>36</v>
      </c>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02" customFormat="true" ht="15" customHeight="true" x14ac:dyDescent="0.2">
      <c r="A142" s="1051"/>
      <c r="B142" s="378" t="s">
        <v>67</v>
      </c>
      <c r="C142" s="57" t="s">
        <v>36</v>
      </c>
      <c r="D142" s="54" t="s">
        <v>36</v>
      </c>
      <c r="E142" s="54" t="s">
        <v>36</v>
      </c>
      <c r="F142" s="54" t="s">
        <v>36</v>
      </c>
      <c r="G142" s="51" t="s">
        <v>36</v>
      </c>
      <c r="H142" s="48" t="s">
        <v>36</v>
      </c>
      <c r="I142" s="54" t="s">
        <v>36</v>
      </c>
      <c r="J142" s="54" t="s">
        <v>36</v>
      </c>
      <c r="K142" s="54" t="s">
        <v>36</v>
      </c>
      <c r="L142" s="45" t="s">
        <v>36</v>
      </c>
      <c r="M142" s="57" t="s">
        <v>36</v>
      </c>
      <c r="N142" s="54" t="s">
        <v>36</v>
      </c>
      <c r="O142" s="54" t="s">
        <v>36</v>
      </c>
      <c r="P142" s="54" t="s">
        <v>36</v>
      </c>
      <c r="Q142" s="51" t="s">
        <v>36</v>
      </c>
      <c r="R142" s="48" t="s">
        <v>36</v>
      </c>
      <c r="S142" s="54" t="s">
        <v>36</v>
      </c>
      <c r="T142" s="54" t="s">
        <v>36</v>
      </c>
      <c r="U142" s="54" t="s">
        <v>36</v>
      </c>
      <c r="V142" s="54" t="s">
        <v>36</v>
      </c>
      <c r="W142" s="54" t="s">
        <v>36</v>
      </c>
      <c r="X142" s="54" t="s">
        <v>36</v>
      </c>
      <c r="Y142" s="45" t="s">
        <v>36</v>
      </c>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342"/>
      <c r="BA142" s="1039"/>
      <c r="BB142" s="583" t="s">
        <v>67</v>
      </c>
      <c r="BC142" s="41" t="s">
        <v>36</v>
      </c>
      <c r="BD142" s="37" t="s">
        <v>36</v>
      </c>
      <c r="BE142" s="37" t="s">
        <v>36</v>
      </c>
      <c r="BF142" s="37" t="s">
        <v>36</v>
      </c>
      <c r="BG142" s="32" t="s">
        <v>36</v>
      </c>
      <c r="BH142" s="41" t="s">
        <v>36</v>
      </c>
      <c r="BI142" s="37" t="s">
        <v>36</v>
      </c>
      <c r="BJ142" s="37" t="s">
        <v>36</v>
      </c>
      <c r="BK142" s="37" t="s">
        <v>36</v>
      </c>
      <c r="BL142" s="32" t="s">
        <v>36</v>
      </c>
      <c r="BM142" s="41" t="s">
        <v>36</v>
      </c>
      <c r="BN142" s="37" t="s">
        <v>36</v>
      </c>
      <c r="BO142" s="37" t="s">
        <v>36</v>
      </c>
      <c r="BP142" s="37" t="s">
        <v>36</v>
      </c>
      <c r="BQ142" s="32" t="s">
        <v>36</v>
      </c>
      <c r="BR142" s="41" t="s">
        <v>36</v>
      </c>
      <c r="BS142" s="37" t="s">
        <v>36</v>
      </c>
      <c r="BT142" s="37" t="s">
        <v>36</v>
      </c>
      <c r="BU142" s="37" t="s">
        <v>36</v>
      </c>
      <c r="BV142" s="37" t="s">
        <v>36</v>
      </c>
      <c r="BW142" s="37" t="s">
        <v>36</v>
      </c>
      <c r="BX142" s="37" t="s">
        <v>36</v>
      </c>
      <c r="BY142" s="27" t="s">
        <v>36</v>
      </c>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02" customFormat="true" ht="15" customHeight="true" x14ac:dyDescent="0.2">
      <c r="A143" s="1051"/>
      <c r="B143" s="378" t="s">
        <v>68</v>
      </c>
      <c r="C143" s="57" t="s">
        <v>36</v>
      </c>
      <c r="D143" s="54" t="s">
        <v>36</v>
      </c>
      <c r="E143" s="54" t="s">
        <v>36</v>
      </c>
      <c r="F143" s="54" t="s">
        <v>36</v>
      </c>
      <c r="G143" s="51" t="s">
        <v>36</v>
      </c>
      <c r="H143" s="48" t="s">
        <v>36</v>
      </c>
      <c r="I143" s="54" t="s">
        <v>36</v>
      </c>
      <c r="J143" s="54" t="s">
        <v>36</v>
      </c>
      <c r="K143" s="54" t="s">
        <v>36</v>
      </c>
      <c r="L143" s="45" t="s">
        <v>36</v>
      </c>
      <c r="M143" s="57" t="s">
        <v>36</v>
      </c>
      <c r="N143" s="54" t="s">
        <v>36</v>
      </c>
      <c r="O143" s="54" t="s">
        <v>36</v>
      </c>
      <c r="P143" s="54" t="s">
        <v>36</v>
      </c>
      <c r="Q143" s="51" t="s">
        <v>36</v>
      </c>
      <c r="R143" s="48" t="s">
        <v>36</v>
      </c>
      <c r="S143" s="54" t="s">
        <v>36</v>
      </c>
      <c r="T143" s="54" t="s">
        <v>36</v>
      </c>
      <c r="U143" s="54" t="s">
        <v>36</v>
      </c>
      <c r="V143" s="54" t="s">
        <v>36</v>
      </c>
      <c r="W143" s="54" t="s">
        <v>36</v>
      </c>
      <c r="X143" s="54" t="s">
        <v>36</v>
      </c>
      <c r="Y143" s="45" t="s">
        <v>36</v>
      </c>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342"/>
      <c r="BA143" s="1039"/>
      <c r="BB143" s="583" t="s">
        <v>68</v>
      </c>
      <c r="BC143" s="41" t="s">
        <v>36</v>
      </c>
      <c r="BD143" s="37" t="s">
        <v>36</v>
      </c>
      <c r="BE143" s="37" t="s">
        <v>36</v>
      </c>
      <c r="BF143" s="37" t="s">
        <v>36</v>
      </c>
      <c r="BG143" s="32" t="s">
        <v>36</v>
      </c>
      <c r="BH143" s="41" t="s">
        <v>36</v>
      </c>
      <c r="BI143" s="37" t="s">
        <v>36</v>
      </c>
      <c r="BJ143" s="37" t="s">
        <v>36</v>
      </c>
      <c r="BK143" s="37" t="s">
        <v>36</v>
      </c>
      <c r="BL143" s="32" t="s">
        <v>36</v>
      </c>
      <c r="BM143" s="41" t="s">
        <v>36</v>
      </c>
      <c r="BN143" s="37" t="s">
        <v>36</v>
      </c>
      <c r="BO143" s="37" t="s">
        <v>36</v>
      </c>
      <c r="BP143" s="37" t="s">
        <v>36</v>
      </c>
      <c r="BQ143" s="32" t="s">
        <v>36</v>
      </c>
      <c r="BR143" s="41" t="s">
        <v>36</v>
      </c>
      <c r="BS143" s="37" t="s">
        <v>36</v>
      </c>
      <c r="BT143" s="37" t="s">
        <v>36</v>
      </c>
      <c r="BU143" s="37" t="s">
        <v>36</v>
      </c>
      <c r="BV143" s="37" t="s">
        <v>36</v>
      </c>
      <c r="BW143" s="37" t="s">
        <v>36</v>
      </c>
      <c r="BX143" s="37" t="s">
        <v>36</v>
      </c>
      <c r="BY143" s="27" t="s">
        <v>36</v>
      </c>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02" customFormat="true" ht="15" customHeight="true" x14ac:dyDescent="0.2">
      <c r="A144" s="1051" t="s">
        <v>109</v>
      </c>
      <c r="B144" s="378" t="s">
        <v>65</v>
      </c>
      <c r="C144" s="57" t="s">
        <v>36</v>
      </c>
      <c r="D144" s="54" t="s">
        <v>36</v>
      </c>
      <c r="E144" s="54" t="s">
        <v>36</v>
      </c>
      <c r="F144" s="54" t="s">
        <v>36</v>
      </c>
      <c r="G144" s="51" t="s">
        <v>36</v>
      </c>
      <c r="H144" s="48" t="s">
        <v>36</v>
      </c>
      <c r="I144" s="54" t="s">
        <v>36</v>
      </c>
      <c r="J144" s="54" t="s">
        <v>36</v>
      </c>
      <c r="K144" s="54" t="s">
        <v>36</v>
      </c>
      <c r="L144" s="45" t="s">
        <v>36</v>
      </c>
      <c r="M144" s="57" t="s">
        <v>36</v>
      </c>
      <c r="N144" s="54" t="s">
        <v>36</v>
      </c>
      <c r="O144" s="54" t="s">
        <v>36</v>
      </c>
      <c r="P144" s="54" t="s">
        <v>36</v>
      </c>
      <c r="Q144" s="51" t="s">
        <v>36</v>
      </c>
      <c r="R144" s="48" t="s">
        <v>36</v>
      </c>
      <c r="S144" s="54" t="s">
        <v>36</v>
      </c>
      <c r="T144" s="54" t="s">
        <v>36</v>
      </c>
      <c r="U144" s="54" t="s">
        <v>36</v>
      </c>
      <c r="V144" s="54" t="s">
        <v>36</v>
      </c>
      <c r="W144" s="54" t="s">
        <v>36</v>
      </c>
      <c r="X144" s="54" t="s">
        <v>36</v>
      </c>
      <c r="Y144" s="45" t="s">
        <v>36</v>
      </c>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342"/>
      <c r="BA144" s="1039" t="s">
        <v>109</v>
      </c>
      <c r="BB144" s="583" t="s">
        <v>65</v>
      </c>
      <c r="BC144" s="41" t="s">
        <v>36</v>
      </c>
      <c r="BD144" s="37" t="s">
        <v>36</v>
      </c>
      <c r="BE144" s="37" t="s">
        <v>36</v>
      </c>
      <c r="BF144" s="37" t="s">
        <v>36</v>
      </c>
      <c r="BG144" s="32" t="s">
        <v>36</v>
      </c>
      <c r="BH144" s="41" t="s">
        <v>36</v>
      </c>
      <c r="BI144" s="37" t="s">
        <v>36</v>
      </c>
      <c r="BJ144" s="37" t="s">
        <v>36</v>
      </c>
      <c r="BK144" s="37" t="s">
        <v>36</v>
      </c>
      <c r="BL144" s="32" t="s">
        <v>36</v>
      </c>
      <c r="BM144" s="41" t="s">
        <v>36</v>
      </c>
      <c r="BN144" s="37" t="s">
        <v>36</v>
      </c>
      <c r="BO144" s="37" t="s">
        <v>36</v>
      </c>
      <c r="BP144" s="37" t="s">
        <v>36</v>
      </c>
      <c r="BQ144" s="32" t="s">
        <v>36</v>
      </c>
      <c r="BR144" s="41" t="s">
        <v>36</v>
      </c>
      <c r="BS144" s="37" t="s">
        <v>36</v>
      </c>
      <c r="BT144" s="37" t="s">
        <v>36</v>
      </c>
      <c r="BU144" s="37" t="s">
        <v>36</v>
      </c>
      <c r="BV144" s="37" t="s">
        <v>36</v>
      </c>
      <c r="BW144" s="37" t="s">
        <v>36</v>
      </c>
      <c r="BX144" s="37" t="s">
        <v>36</v>
      </c>
      <c r="BY144" s="27" t="s">
        <v>36</v>
      </c>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02" customFormat="true" ht="15" customHeight="true" x14ac:dyDescent="0.2">
      <c r="A145" s="1051"/>
      <c r="B145" s="378" t="s">
        <v>66</v>
      </c>
      <c r="C145" s="57" t="s">
        <v>36</v>
      </c>
      <c r="D145" s="54" t="s">
        <v>36</v>
      </c>
      <c r="E145" s="54" t="s">
        <v>36</v>
      </c>
      <c r="F145" s="54" t="s">
        <v>36</v>
      </c>
      <c r="G145" s="51" t="s">
        <v>36</v>
      </c>
      <c r="H145" s="48" t="s">
        <v>36</v>
      </c>
      <c r="I145" s="54" t="s">
        <v>36</v>
      </c>
      <c r="J145" s="54" t="s">
        <v>36</v>
      </c>
      <c r="K145" s="54" t="s">
        <v>36</v>
      </c>
      <c r="L145" s="45" t="s">
        <v>36</v>
      </c>
      <c r="M145" s="57" t="s">
        <v>36</v>
      </c>
      <c r="N145" s="54" t="s">
        <v>36</v>
      </c>
      <c r="O145" s="54" t="s">
        <v>36</v>
      </c>
      <c r="P145" s="54" t="s">
        <v>36</v>
      </c>
      <c r="Q145" s="51" t="s">
        <v>36</v>
      </c>
      <c r="R145" s="48" t="s">
        <v>36</v>
      </c>
      <c r="S145" s="54" t="s">
        <v>36</v>
      </c>
      <c r="T145" s="54" t="s">
        <v>36</v>
      </c>
      <c r="U145" s="54" t="s">
        <v>36</v>
      </c>
      <c r="V145" s="54" t="s">
        <v>36</v>
      </c>
      <c r="W145" s="54" t="s">
        <v>36</v>
      </c>
      <c r="X145" s="54" t="s">
        <v>36</v>
      </c>
      <c r="Y145" s="45" t="s">
        <v>36</v>
      </c>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342"/>
      <c r="BA145" s="1039"/>
      <c r="BB145" s="583" t="s">
        <v>66</v>
      </c>
      <c r="BC145" s="41" t="s">
        <v>36</v>
      </c>
      <c r="BD145" s="37" t="s">
        <v>36</v>
      </c>
      <c r="BE145" s="37" t="s">
        <v>36</v>
      </c>
      <c r="BF145" s="37" t="s">
        <v>36</v>
      </c>
      <c r="BG145" s="32" t="s">
        <v>36</v>
      </c>
      <c r="BH145" s="41" t="s">
        <v>36</v>
      </c>
      <c r="BI145" s="37" t="s">
        <v>36</v>
      </c>
      <c r="BJ145" s="37" t="s">
        <v>36</v>
      </c>
      <c r="BK145" s="37" t="s">
        <v>36</v>
      </c>
      <c r="BL145" s="32" t="s">
        <v>36</v>
      </c>
      <c r="BM145" s="41" t="s">
        <v>36</v>
      </c>
      <c r="BN145" s="37" t="s">
        <v>36</v>
      </c>
      <c r="BO145" s="37" t="s">
        <v>36</v>
      </c>
      <c r="BP145" s="37" t="s">
        <v>36</v>
      </c>
      <c r="BQ145" s="32" t="s">
        <v>36</v>
      </c>
      <c r="BR145" s="41" t="s">
        <v>36</v>
      </c>
      <c r="BS145" s="37" t="s">
        <v>36</v>
      </c>
      <c r="BT145" s="37" t="s">
        <v>36</v>
      </c>
      <c r="BU145" s="37" t="s">
        <v>36</v>
      </c>
      <c r="BV145" s="37" t="s">
        <v>36</v>
      </c>
      <c r="BW145" s="37" t="s">
        <v>36</v>
      </c>
      <c r="BX145" s="37" t="s">
        <v>36</v>
      </c>
      <c r="BY145" s="27" t="s">
        <v>36</v>
      </c>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02" customFormat="true" ht="15" customHeight="true" x14ac:dyDescent="0.2">
      <c r="A146" s="1051"/>
      <c r="B146" s="378" t="s">
        <v>67</v>
      </c>
      <c r="C146" s="57" t="s">
        <v>36</v>
      </c>
      <c r="D146" s="54" t="s">
        <v>36</v>
      </c>
      <c r="E146" s="54" t="s">
        <v>36</v>
      </c>
      <c r="F146" s="54" t="s">
        <v>36</v>
      </c>
      <c r="G146" s="51" t="s">
        <v>36</v>
      </c>
      <c r="H146" s="48" t="s">
        <v>36</v>
      </c>
      <c r="I146" s="54" t="s">
        <v>36</v>
      </c>
      <c r="J146" s="54" t="s">
        <v>36</v>
      </c>
      <c r="K146" s="54" t="s">
        <v>36</v>
      </c>
      <c r="L146" s="45" t="s">
        <v>36</v>
      </c>
      <c r="M146" s="57" t="s">
        <v>36</v>
      </c>
      <c r="N146" s="54" t="s">
        <v>36</v>
      </c>
      <c r="O146" s="54" t="s">
        <v>36</v>
      </c>
      <c r="P146" s="54" t="s">
        <v>36</v>
      </c>
      <c r="Q146" s="51" t="s">
        <v>36</v>
      </c>
      <c r="R146" s="48" t="s">
        <v>36</v>
      </c>
      <c r="S146" s="54" t="s">
        <v>36</v>
      </c>
      <c r="T146" s="54" t="s">
        <v>36</v>
      </c>
      <c r="U146" s="54" t="s">
        <v>36</v>
      </c>
      <c r="V146" s="54" t="s">
        <v>36</v>
      </c>
      <c r="W146" s="54" t="s">
        <v>36</v>
      </c>
      <c r="X146" s="54" t="s">
        <v>36</v>
      </c>
      <c r="Y146" s="45" t="s">
        <v>36</v>
      </c>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342"/>
      <c r="BA146" s="1039"/>
      <c r="BB146" s="583" t="s">
        <v>67</v>
      </c>
      <c r="BC146" s="41" t="s">
        <v>36</v>
      </c>
      <c r="BD146" s="37" t="s">
        <v>36</v>
      </c>
      <c r="BE146" s="37" t="s">
        <v>36</v>
      </c>
      <c r="BF146" s="37" t="s">
        <v>36</v>
      </c>
      <c r="BG146" s="32" t="s">
        <v>36</v>
      </c>
      <c r="BH146" s="41" t="s">
        <v>36</v>
      </c>
      <c r="BI146" s="37" t="s">
        <v>36</v>
      </c>
      <c r="BJ146" s="37" t="s">
        <v>36</v>
      </c>
      <c r="BK146" s="37" t="s">
        <v>36</v>
      </c>
      <c r="BL146" s="32" t="s">
        <v>36</v>
      </c>
      <c r="BM146" s="41" t="s">
        <v>36</v>
      </c>
      <c r="BN146" s="37" t="s">
        <v>36</v>
      </c>
      <c r="BO146" s="37" t="s">
        <v>36</v>
      </c>
      <c r="BP146" s="37" t="s">
        <v>36</v>
      </c>
      <c r="BQ146" s="32" t="s">
        <v>36</v>
      </c>
      <c r="BR146" s="41" t="s">
        <v>36</v>
      </c>
      <c r="BS146" s="37" t="s">
        <v>36</v>
      </c>
      <c r="BT146" s="37" t="s">
        <v>36</v>
      </c>
      <c r="BU146" s="37" t="s">
        <v>36</v>
      </c>
      <c r="BV146" s="37" t="s">
        <v>36</v>
      </c>
      <c r="BW146" s="37" t="s">
        <v>36</v>
      </c>
      <c r="BX146" s="37" t="s">
        <v>36</v>
      </c>
      <c r="BY146" s="27" t="s">
        <v>36</v>
      </c>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02" customFormat="true" ht="15" customHeight="true" x14ac:dyDescent="0.2">
      <c r="A147" s="1051"/>
      <c r="B147" s="378" t="s">
        <v>68</v>
      </c>
      <c r="C147" s="57" t="s">
        <v>36</v>
      </c>
      <c r="D147" s="54" t="s">
        <v>36</v>
      </c>
      <c r="E147" s="54" t="s">
        <v>36</v>
      </c>
      <c r="F147" s="54" t="s">
        <v>36</v>
      </c>
      <c r="G147" s="51" t="s">
        <v>36</v>
      </c>
      <c r="H147" s="48" t="s">
        <v>36</v>
      </c>
      <c r="I147" s="54" t="s">
        <v>36</v>
      </c>
      <c r="J147" s="54" t="s">
        <v>36</v>
      </c>
      <c r="K147" s="54" t="s">
        <v>36</v>
      </c>
      <c r="L147" s="45" t="s">
        <v>36</v>
      </c>
      <c r="M147" s="57" t="s">
        <v>36</v>
      </c>
      <c r="N147" s="54" t="s">
        <v>36</v>
      </c>
      <c r="O147" s="54" t="s">
        <v>36</v>
      </c>
      <c r="P147" s="54" t="s">
        <v>36</v>
      </c>
      <c r="Q147" s="51" t="s">
        <v>36</v>
      </c>
      <c r="R147" s="48" t="s">
        <v>36</v>
      </c>
      <c r="S147" s="54" t="s">
        <v>36</v>
      </c>
      <c r="T147" s="54" t="s">
        <v>36</v>
      </c>
      <c r="U147" s="54" t="s">
        <v>36</v>
      </c>
      <c r="V147" s="54" t="s">
        <v>36</v>
      </c>
      <c r="W147" s="54" t="s">
        <v>36</v>
      </c>
      <c r="X147" s="54" t="s">
        <v>36</v>
      </c>
      <c r="Y147" s="45" t="s">
        <v>36</v>
      </c>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342"/>
      <c r="BA147" s="1039"/>
      <c r="BB147" s="583" t="s">
        <v>68</v>
      </c>
      <c r="BC147" s="41" t="s">
        <v>36</v>
      </c>
      <c r="BD147" s="37" t="s">
        <v>36</v>
      </c>
      <c r="BE147" s="37" t="s">
        <v>36</v>
      </c>
      <c r="BF147" s="37" t="s">
        <v>36</v>
      </c>
      <c r="BG147" s="32" t="s">
        <v>36</v>
      </c>
      <c r="BH147" s="41" t="s">
        <v>36</v>
      </c>
      <c r="BI147" s="37" t="s">
        <v>36</v>
      </c>
      <c r="BJ147" s="37" t="s">
        <v>36</v>
      </c>
      <c r="BK147" s="37" t="s">
        <v>36</v>
      </c>
      <c r="BL147" s="32" t="s">
        <v>36</v>
      </c>
      <c r="BM147" s="41" t="s">
        <v>36</v>
      </c>
      <c r="BN147" s="37" t="s">
        <v>36</v>
      </c>
      <c r="BO147" s="37" t="s">
        <v>36</v>
      </c>
      <c r="BP147" s="37" t="s">
        <v>36</v>
      </c>
      <c r="BQ147" s="32" t="s">
        <v>36</v>
      </c>
      <c r="BR147" s="41" t="s">
        <v>36</v>
      </c>
      <c r="BS147" s="37" t="s">
        <v>36</v>
      </c>
      <c r="BT147" s="37" t="s">
        <v>36</v>
      </c>
      <c r="BU147" s="37" t="s">
        <v>36</v>
      </c>
      <c r="BV147" s="37" t="s">
        <v>36</v>
      </c>
      <c r="BW147" s="37" t="s">
        <v>36</v>
      </c>
      <c r="BX147" s="37" t="s">
        <v>36</v>
      </c>
      <c r="BY147" s="27" t="s">
        <v>36</v>
      </c>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02" customFormat="true" ht="15" customHeight="true" x14ac:dyDescent="0.2">
      <c r="A148" s="1051" t="s">
        <v>110</v>
      </c>
      <c r="B148" s="378" t="s">
        <v>50</v>
      </c>
      <c r="C148" s="154">
        <v>10.669588637516968</v>
      </c>
      <c r="D148" s="153">
        <v>16.209942320851709</v>
      </c>
      <c r="E148" s="153">
        <v>22.83436719434301</v>
      </c>
      <c r="F148" s="153">
        <v>30.257959417504544</v>
      </c>
      <c r="G148" s="152">
        <v>13.960593779469338</v>
      </c>
      <c r="H148" s="142">
        <v>30.126701480083195</v>
      </c>
      <c r="I148" s="153">
        <v>37.778493364165072</v>
      </c>
      <c r="J148" s="153">
        <v>34.888542504831911</v>
      </c>
      <c r="K148" s="153">
        <v>21.071371897584473</v>
      </c>
      <c r="L148" s="146">
        <v>9.1785346742664107</v>
      </c>
      <c r="M148" s="154">
        <v>11.520062941900102</v>
      </c>
      <c r="N148" s="153">
        <v>9.2753464416364899</v>
      </c>
      <c r="O148" s="153">
        <v>12.542417003983514</v>
      </c>
      <c r="P148" s="153">
        <v>10.582953139560333</v>
      </c>
      <c r="Q148" s="152">
        <v>9.6898229006989478</v>
      </c>
      <c r="R148" s="142">
        <v>45.45289111543579</v>
      </c>
      <c r="S148" s="153">
        <v>7.5420369477908009</v>
      </c>
      <c r="T148" s="153">
        <v>17.525588487892225</v>
      </c>
      <c r="U148" s="153">
        <v>14.846895797515156</v>
      </c>
      <c r="V148" s="153">
        <v>31.851856450182915</v>
      </c>
      <c r="W148" s="153">
        <v>22.039993676721807</v>
      </c>
      <c r="X148" s="153">
        <v>6.2118467849538668</v>
      </c>
      <c r="Y148" s="146">
        <v>10.254817312863464</v>
      </c>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342"/>
      <c r="BA148" s="1039" t="s">
        <v>110</v>
      </c>
      <c r="BB148" s="583" t="s">
        <v>50</v>
      </c>
      <c r="BC148" s="41" t="s">
        <v>36</v>
      </c>
      <c r="BD148" s="37" t="s">
        <v>36</v>
      </c>
      <c r="BE148" s="37" t="s">
        <v>36</v>
      </c>
      <c r="BF148" s="37" t="s">
        <v>36</v>
      </c>
      <c r="BG148" s="32" t="s">
        <v>36</v>
      </c>
      <c r="BH148" s="41" t="s">
        <v>36</v>
      </c>
      <c r="BI148" s="37" t="s">
        <v>36</v>
      </c>
      <c r="BJ148" s="37" t="s">
        <v>36</v>
      </c>
      <c r="BK148" s="37" t="s">
        <v>36</v>
      </c>
      <c r="BL148" s="32" t="s">
        <v>36</v>
      </c>
      <c r="BM148" s="41" t="s">
        <v>36</v>
      </c>
      <c r="BN148" s="37" t="s">
        <v>36</v>
      </c>
      <c r="BO148" s="37" t="s">
        <v>36</v>
      </c>
      <c r="BP148" s="37" t="s">
        <v>36</v>
      </c>
      <c r="BQ148" s="32" t="s">
        <v>36</v>
      </c>
      <c r="BR148" s="41" t="s">
        <v>36</v>
      </c>
      <c r="BS148" s="37" t="s">
        <v>36</v>
      </c>
      <c r="BT148" s="37" t="s">
        <v>36</v>
      </c>
      <c r="BU148" s="37" t="s">
        <v>36</v>
      </c>
      <c r="BV148" s="37" t="s">
        <v>36</v>
      </c>
      <c r="BW148" s="37" t="s">
        <v>36</v>
      </c>
      <c r="BX148" s="37" t="s">
        <v>36</v>
      </c>
      <c r="BY148" s="27" t="s">
        <v>36</v>
      </c>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02" customFormat="true" ht="15" customHeight="true" x14ac:dyDescent="0.2">
      <c r="A149" s="1051"/>
      <c r="B149" s="378" t="s">
        <v>49</v>
      </c>
      <c r="C149" s="154">
        <v>19.315167238437194</v>
      </c>
      <c r="D149" s="153">
        <v>24.961038798527259</v>
      </c>
      <c r="E149" s="153">
        <v>35.368972755293058</v>
      </c>
      <c r="F149" s="153">
        <v>43.992592075469133</v>
      </c>
      <c r="G149" s="152">
        <v>75.927281926515121</v>
      </c>
      <c r="H149" s="142">
        <v>24.475784978952678</v>
      </c>
      <c r="I149" s="153">
        <v>33.361000055720893</v>
      </c>
      <c r="J149" s="153">
        <v>45.976471640341941</v>
      </c>
      <c r="K149" s="153">
        <v>64.095506113396254</v>
      </c>
      <c r="L149" s="146">
        <v>84.678984471773632</v>
      </c>
      <c r="M149" s="154">
        <v>18.013771973357422</v>
      </c>
      <c r="N149" s="153">
        <v>21.205497738636428</v>
      </c>
      <c r="O149" s="153">
        <v>20.970526884246642</v>
      </c>
      <c r="P149" s="153">
        <v>38.406934853982357</v>
      </c>
      <c r="Q149" s="152">
        <v>46.46407211163519</v>
      </c>
      <c r="R149" s="142">
        <v>52.736190853532307</v>
      </c>
      <c r="S149" s="153">
        <v>39.774656569024302</v>
      </c>
      <c r="T149" s="153">
        <v>40.752333113383131</v>
      </c>
      <c r="U149" s="153">
        <v>44.043528823381429</v>
      </c>
      <c r="V149" s="153">
        <v>52.014667881624156</v>
      </c>
      <c r="W149" s="153">
        <v>36.304471057129298</v>
      </c>
      <c r="X149" s="153">
        <v>16.247680343027714</v>
      </c>
      <c r="Y149" s="146">
        <v>15.34141258123873</v>
      </c>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342"/>
      <c r="BA149" s="1039"/>
      <c r="BB149" s="583" t="s">
        <v>49</v>
      </c>
      <c r="BC149" s="41" t="s">
        <v>36</v>
      </c>
      <c r="BD149" s="37" t="s">
        <v>36</v>
      </c>
      <c r="BE149" s="37" t="s">
        <v>36</v>
      </c>
      <c r="BF149" s="37" t="s">
        <v>36</v>
      </c>
      <c r="BG149" s="32" t="s">
        <v>36</v>
      </c>
      <c r="BH149" s="41" t="s">
        <v>36</v>
      </c>
      <c r="BI149" s="37" t="s">
        <v>36</v>
      </c>
      <c r="BJ149" s="37" t="s">
        <v>36</v>
      </c>
      <c r="BK149" s="37" t="s">
        <v>36</v>
      </c>
      <c r="BL149" s="32" t="s">
        <v>36</v>
      </c>
      <c r="BM149" s="41" t="s">
        <v>36</v>
      </c>
      <c r="BN149" s="37" t="s">
        <v>36</v>
      </c>
      <c r="BO149" s="37" t="s">
        <v>36</v>
      </c>
      <c r="BP149" s="37" t="s">
        <v>36</v>
      </c>
      <c r="BQ149" s="32" t="s">
        <v>36</v>
      </c>
      <c r="BR149" s="41" t="s">
        <v>36</v>
      </c>
      <c r="BS149" s="37" t="s">
        <v>36</v>
      </c>
      <c r="BT149" s="37" t="s">
        <v>36</v>
      </c>
      <c r="BU149" s="37" t="s">
        <v>36</v>
      </c>
      <c r="BV149" s="37" t="s">
        <v>36</v>
      </c>
      <c r="BW149" s="37" t="s">
        <v>36</v>
      </c>
      <c r="BX149" s="37" t="s">
        <v>36</v>
      </c>
      <c r="BY149" s="27" t="s">
        <v>36</v>
      </c>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02" customFormat="true" ht="15" customHeight="true" x14ac:dyDescent="0.2">
      <c r="A150" s="1051"/>
      <c r="B150" s="378" t="s">
        <v>112</v>
      </c>
      <c r="C150" s="154">
        <v>70.015244124045708</v>
      </c>
      <c r="D150" s="153">
        <v>58.829018880621234</v>
      </c>
      <c r="E150" s="153">
        <v>41.796660050363869</v>
      </c>
      <c r="F150" s="153">
        <v>25.749448507026184</v>
      </c>
      <c r="G150" s="152">
        <v>10.112124294015521</v>
      </c>
      <c r="H150" s="142">
        <v>45.397513540964262</v>
      </c>
      <c r="I150" s="153">
        <v>28.860506580113871</v>
      </c>
      <c r="J150" s="153">
        <v>19.13498585482629</v>
      </c>
      <c r="K150" s="153">
        <v>14.833121989019398</v>
      </c>
      <c r="L150" s="146">
        <v>6.1424808539598938</v>
      </c>
      <c r="M150" s="154">
        <v>70.466165084742428</v>
      </c>
      <c r="N150" s="153">
        <v>69.519155819727047</v>
      </c>
      <c r="O150" s="153">
        <v>66.48705611176949</v>
      </c>
      <c r="P150" s="153">
        <v>51.010112006457298</v>
      </c>
      <c r="Q150" s="152">
        <v>43.846104987665861</v>
      </c>
      <c r="R150" s="142">
        <v>1.8109180310314106</v>
      </c>
      <c r="S150" s="153">
        <v>52.683306483184907</v>
      </c>
      <c r="T150" s="153">
        <v>41.722078398724662</v>
      </c>
      <c r="U150" s="153">
        <v>41.109575379103411</v>
      </c>
      <c r="V150" s="153">
        <v>16.133475668192922</v>
      </c>
      <c r="W150" s="153">
        <v>41.65553526614903</v>
      </c>
      <c r="X150" s="153">
        <v>77.540472872018455</v>
      </c>
      <c r="Y150" s="146">
        <v>74.403770105897848</v>
      </c>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342"/>
      <c r="BA150" s="1039"/>
      <c r="BB150" s="583" t="s">
        <v>112</v>
      </c>
      <c r="BC150" s="41" t="s">
        <v>36</v>
      </c>
      <c r="BD150" s="37" t="s">
        <v>36</v>
      </c>
      <c r="BE150" s="37" t="s">
        <v>36</v>
      </c>
      <c r="BF150" s="37" t="s">
        <v>36</v>
      </c>
      <c r="BG150" s="32" t="s">
        <v>36</v>
      </c>
      <c r="BH150" s="41" t="s">
        <v>36</v>
      </c>
      <c r="BI150" s="37" t="s">
        <v>36</v>
      </c>
      <c r="BJ150" s="37" t="s">
        <v>36</v>
      </c>
      <c r="BK150" s="37" t="s">
        <v>36</v>
      </c>
      <c r="BL150" s="32" t="s">
        <v>36</v>
      </c>
      <c r="BM150" s="41" t="s">
        <v>36</v>
      </c>
      <c r="BN150" s="37" t="s">
        <v>36</v>
      </c>
      <c r="BO150" s="37" t="s">
        <v>36</v>
      </c>
      <c r="BP150" s="37" t="s">
        <v>36</v>
      </c>
      <c r="BQ150" s="32" t="s">
        <v>36</v>
      </c>
      <c r="BR150" s="41" t="s">
        <v>36</v>
      </c>
      <c r="BS150" s="37" t="s">
        <v>36</v>
      </c>
      <c r="BT150" s="37" t="s">
        <v>36</v>
      </c>
      <c r="BU150" s="37" t="s">
        <v>36</v>
      </c>
      <c r="BV150" s="37" t="s">
        <v>36</v>
      </c>
      <c r="BW150" s="37" t="s">
        <v>36</v>
      </c>
      <c r="BX150" s="37" t="s">
        <v>36</v>
      </c>
      <c r="BY150" s="27" t="s">
        <v>36</v>
      </c>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02" customFormat="true" ht="15" customHeight="true" x14ac:dyDescent="0.2">
      <c r="A151" s="1051" t="s">
        <v>111</v>
      </c>
      <c r="B151" s="378" t="s">
        <v>50</v>
      </c>
      <c r="C151" s="154">
        <v>35.972760647474928</v>
      </c>
      <c r="D151" s="153">
        <v>37.290572078384429</v>
      </c>
      <c r="E151" s="153">
        <v>36.535758652291172</v>
      </c>
      <c r="F151" s="153">
        <v>38.561904888952512</v>
      </c>
      <c r="G151" s="152">
        <v>17.701706507359599</v>
      </c>
      <c r="H151" s="142">
        <v>51.528877558356868</v>
      </c>
      <c r="I151" s="153">
        <v>50.826266591245215</v>
      </c>
      <c r="J151" s="153">
        <v>42.015312417874561</v>
      </c>
      <c r="K151" s="153">
        <v>25.458897114187796</v>
      </c>
      <c r="L151" s="146">
        <v>12.417222980903954</v>
      </c>
      <c r="M151" s="154">
        <v>35.143440188298371</v>
      </c>
      <c r="N151" s="153">
        <v>36.236398889324313</v>
      </c>
      <c r="O151" s="153">
        <v>35.40162442412246</v>
      </c>
      <c r="P151" s="153">
        <v>24.965594392079048</v>
      </c>
      <c r="Q151" s="152">
        <v>17.355727967625022</v>
      </c>
      <c r="R151" s="142">
        <v>46.731678807676396</v>
      </c>
      <c r="S151" s="153">
        <v>14.286016574104082</v>
      </c>
      <c r="T151" s="153">
        <v>32.139240790951966</v>
      </c>
      <c r="U151" s="153">
        <v>28.577649936427928</v>
      </c>
      <c r="V151" s="153">
        <v>40.928878000785289</v>
      </c>
      <c r="W151" s="153">
        <v>40.562409235422749</v>
      </c>
      <c r="X151" s="153">
        <v>29.815479571631993</v>
      </c>
      <c r="Y151" s="146">
        <v>45.870287864883444</v>
      </c>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342"/>
      <c r="BA151" s="1039" t="s">
        <v>111</v>
      </c>
      <c r="BB151" s="583" t="s">
        <v>50</v>
      </c>
      <c r="BC151" s="41" t="s">
        <v>36</v>
      </c>
      <c r="BD151" s="37" t="s">
        <v>36</v>
      </c>
      <c r="BE151" s="37" t="s">
        <v>36</v>
      </c>
      <c r="BF151" s="37" t="s">
        <v>36</v>
      </c>
      <c r="BG151" s="32" t="s">
        <v>36</v>
      </c>
      <c r="BH151" s="41" t="s">
        <v>36</v>
      </c>
      <c r="BI151" s="37" t="s">
        <v>36</v>
      </c>
      <c r="BJ151" s="37" t="s">
        <v>36</v>
      </c>
      <c r="BK151" s="37" t="s">
        <v>36</v>
      </c>
      <c r="BL151" s="32" t="s">
        <v>36</v>
      </c>
      <c r="BM151" s="41" t="s">
        <v>36</v>
      </c>
      <c r="BN151" s="37" t="s">
        <v>36</v>
      </c>
      <c r="BO151" s="37" t="s">
        <v>36</v>
      </c>
      <c r="BP151" s="37" t="s">
        <v>36</v>
      </c>
      <c r="BQ151" s="32" t="s">
        <v>36</v>
      </c>
      <c r="BR151" s="41" t="s">
        <v>36</v>
      </c>
      <c r="BS151" s="37" t="s">
        <v>36</v>
      </c>
      <c r="BT151" s="37" t="s">
        <v>36</v>
      </c>
      <c r="BU151" s="37" t="s">
        <v>36</v>
      </c>
      <c r="BV151" s="37" t="s">
        <v>36</v>
      </c>
      <c r="BW151" s="37" t="s">
        <v>36</v>
      </c>
      <c r="BX151" s="37" t="s">
        <v>36</v>
      </c>
      <c r="BY151" s="27" t="s">
        <v>36</v>
      </c>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02" customFormat="true" ht="15" customHeight="true" x14ac:dyDescent="0.2">
      <c r="A152" s="1051"/>
      <c r="B152" s="378" t="s">
        <v>49</v>
      </c>
      <c r="C152" s="154">
        <v>63.84938801511781</v>
      </c>
      <c r="D152" s="153">
        <v>62.709427921615756</v>
      </c>
      <c r="E152" s="153">
        <v>63.272470339981915</v>
      </c>
      <c r="F152" s="153">
        <v>61.438095111047389</v>
      </c>
      <c r="G152" s="152">
        <v>82.288018160919492</v>
      </c>
      <c r="H152" s="142">
        <v>48.471122441643267</v>
      </c>
      <c r="I152" s="153">
        <v>48.79637401931469</v>
      </c>
      <c r="J152" s="153">
        <v>57.984687582125524</v>
      </c>
      <c r="K152" s="153">
        <v>74.520843331067184</v>
      </c>
      <c r="L152" s="146">
        <v>87.582777019095971</v>
      </c>
      <c r="M152" s="154">
        <v>64.477858633557588</v>
      </c>
      <c r="N152" s="153">
        <v>63.763601110675658</v>
      </c>
      <c r="O152" s="153">
        <v>64.598375575877142</v>
      </c>
      <c r="P152" s="153">
        <v>75.03440560792086</v>
      </c>
      <c r="Q152" s="152">
        <v>82.644272032374985</v>
      </c>
      <c r="R152" s="142">
        <v>53.161616621147054</v>
      </c>
      <c r="S152" s="153">
        <v>85.713983425895961</v>
      </c>
      <c r="T152" s="153">
        <v>67.860759209048211</v>
      </c>
      <c r="U152" s="153">
        <v>71.422350063572054</v>
      </c>
      <c r="V152" s="153">
        <v>58.874033787471326</v>
      </c>
      <c r="W152" s="153">
        <v>59.350642666151444</v>
      </c>
      <c r="X152" s="153">
        <v>69.780267034519895</v>
      </c>
      <c r="Y152" s="146">
        <v>54.129712135116527</v>
      </c>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342"/>
      <c r="BA152" s="1039"/>
      <c r="BB152" s="583" t="s">
        <v>49</v>
      </c>
      <c r="BC152" s="41" t="s">
        <v>36</v>
      </c>
      <c r="BD152" s="37" t="s">
        <v>36</v>
      </c>
      <c r="BE152" s="37" t="s">
        <v>36</v>
      </c>
      <c r="BF152" s="37" t="s">
        <v>36</v>
      </c>
      <c r="BG152" s="32" t="s">
        <v>36</v>
      </c>
      <c r="BH152" s="41" t="s">
        <v>36</v>
      </c>
      <c r="BI152" s="37" t="s">
        <v>36</v>
      </c>
      <c r="BJ152" s="37" t="s">
        <v>36</v>
      </c>
      <c r="BK152" s="37" t="s">
        <v>36</v>
      </c>
      <c r="BL152" s="32" t="s">
        <v>36</v>
      </c>
      <c r="BM152" s="41" t="s">
        <v>36</v>
      </c>
      <c r="BN152" s="37" t="s">
        <v>36</v>
      </c>
      <c r="BO152" s="37" t="s">
        <v>36</v>
      </c>
      <c r="BP152" s="37" t="s">
        <v>36</v>
      </c>
      <c r="BQ152" s="32" t="s">
        <v>36</v>
      </c>
      <c r="BR152" s="41" t="s">
        <v>36</v>
      </c>
      <c r="BS152" s="37" t="s">
        <v>36</v>
      </c>
      <c r="BT152" s="37" t="s">
        <v>36</v>
      </c>
      <c r="BU152" s="37" t="s">
        <v>36</v>
      </c>
      <c r="BV152" s="37" t="s">
        <v>36</v>
      </c>
      <c r="BW152" s="37" t="s">
        <v>36</v>
      </c>
      <c r="BX152" s="37" t="s">
        <v>36</v>
      </c>
      <c r="BY152" s="27" t="s">
        <v>36</v>
      </c>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307" customFormat="true" ht="15" customHeight="true" x14ac:dyDescent="0.2">
      <c r="A153" s="1051" t="s">
        <v>63</v>
      </c>
      <c r="B153" s="378" t="s">
        <v>259</v>
      </c>
      <c r="C153" s="113">
        <v>2.2941780979168096E-2</v>
      </c>
      <c r="D153" s="112">
        <v>0.21117734100498531</v>
      </c>
      <c r="E153" s="112">
        <v>0.96057012359349914</v>
      </c>
      <c r="F153" s="112">
        <v>2.5566096634559101</v>
      </c>
      <c r="G153" s="111">
        <v>4.2165269577098012</v>
      </c>
      <c r="H153" s="110">
        <v>1.1763042267756807</v>
      </c>
      <c r="I153" s="112">
        <v>2.3347992078964248</v>
      </c>
      <c r="J153" s="112">
        <v>3.427487426655798</v>
      </c>
      <c r="K153" s="112">
        <v>4.1272352591497832</v>
      </c>
      <c r="L153" s="109">
        <v>4.5576870579891144</v>
      </c>
      <c r="M153" s="113">
        <v>0</v>
      </c>
      <c r="N153" s="112">
        <v>0</v>
      </c>
      <c r="O153" s="112">
        <v>0</v>
      </c>
      <c r="P153" s="112">
        <v>0</v>
      </c>
      <c r="Q153" s="111">
        <v>8.7411414260952183E-2</v>
      </c>
      <c r="R153" s="110">
        <v>70.305183869044612</v>
      </c>
      <c r="S153" s="112">
        <v>0</v>
      </c>
      <c r="T153" s="112">
        <v>0.12687913262973641</v>
      </c>
      <c r="U153" s="112">
        <v>0</v>
      </c>
      <c r="V153" s="112">
        <v>0.94097182653179756</v>
      </c>
      <c r="W153" s="112">
        <v>7.2162112108923746E-2</v>
      </c>
      <c r="X153" s="112">
        <v>0</v>
      </c>
      <c r="Y153" s="109">
        <v>0</v>
      </c>
      <c r="Z153" s="437"/>
      <c r="AA153" s="437"/>
      <c r="AB153" s="437"/>
      <c r="AC153" s="437"/>
      <c r="AD153" s="437"/>
      <c r="AE153" s="437"/>
      <c r="AF153" s="437"/>
      <c r="AG153" s="437"/>
      <c r="AH153" s="437"/>
      <c r="AI153" s="437"/>
      <c r="AJ153" s="437"/>
      <c r="AK153" s="437"/>
      <c r="AL153" s="437"/>
      <c r="AM153" s="437"/>
      <c r="AN153" s="437"/>
      <c r="AO153" s="437"/>
      <c r="AP153" s="437"/>
      <c r="AQ153" s="437"/>
      <c r="AR153" s="437"/>
      <c r="AS153" s="437"/>
      <c r="AT153" s="437"/>
      <c r="AU153" s="437"/>
      <c r="AV153" s="437"/>
      <c r="AW153" s="437"/>
      <c r="AX153" s="437"/>
      <c r="AY153" s="437"/>
      <c r="AZ153" s="800"/>
      <c r="BA153" s="1039" t="s">
        <v>63</v>
      </c>
      <c r="BB153" s="365" t="s">
        <v>259</v>
      </c>
      <c r="BC153" s="446">
        <v>2.3712619999999998</v>
      </c>
      <c r="BD153" s="432">
        <v>21.832017000000004</v>
      </c>
      <c r="BE153" s="432">
        <v>99.195034000000035</v>
      </c>
      <c r="BF153" s="432">
        <v>264.20727999999974</v>
      </c>
      <c r="BG153" s="448">
        <v>436.80249699999985</v>
      </c>
      <c r="BH153" s="446">
        <v>61.492937999999988</v>
      </c>
      <c r="BI153" s="432">
        <v>122.57617599999993</v>
      </c>
      <c r="BJ153" s="432">
        <v>179.86430299999995</v>
      </c>
      <c r="BK153" s="432">
        <v>216.84799499999988</v>
      </c>
      <c r="BL153" s="448">
        <v>239.17405999999991</v>
      </c>
      <c r="BM153" s="446">
        <v>0</v>
      </c>
      <c r="BN153" s="432">
        <v>0</v>
      </c>
      <c r="BO153" s="432">
        <v>0</v>
      </c>
      <c r="BP153" s="432">
        <v>0</v>
      </c>
      <c r="BQ153" s="448">
        <v>4.4526180000000002</v>
      </c>
      <c r="BR153" s="446">
        <v>703.07183700000076</v>
      </c>
      <c r="BS153" s="432">
        <v>0</v>
      </c>
      <c r="BT153" s="432">
        <v>22.679708000000002</v>
      </c>
      <c r="BU153" s="432">
        <v>0</v>
      </c>
      <c r="BV153" s="432">
        <v>94.277152999999984</v>
      </c>
      <c r="BW153" s="432">
        <v>4.3793920000000002</v>
      </c>
      <c r="BX153" s="432">
        <v>0</v>
      </c>
      <c r="BY153" s="433">
        <v>0</v>
      </c>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307" customFormat="true" ht="15" customHeight="true" x14ac:dyDescent="0.2">
      <c r="A154" s="1051"/>
      <c r="B154" s="378" t="s">
        <v>260</v>
      </c>
      <c r="C154" s="113">
        <v>0.14426508350434772</v>
      </c>
      <c r="D154" s="112">
        <v>0.24495591969961156</v>
      </c>
      <c r="E154" s="112">
        <v>5.346201640500321</v>
      </c>
      <c r="F154" s="112">
        <v>17.816967329572634</v>
      </c>
      <c r="G154" s="111">
        <v>56.212838159069165</v>
      </c>
      <c r="H154" s="110">
        <v>2.8842429492370663</v>
      </c>
      <c r="I154" s="112">
        <v>11.305086218046508</v>
      </c>
      <c r="J154" s="112">
        <v>21.151647910040886</v>
      </c>
      <c r="K154" s="112">
        <v>38.609248345403266</v>
      </c>
      <c r="L154" s="109">
        <v>74.583048929668877</v>
      </c>
      <c r="M154" s="113">
        <v>0</v>
      </c>
      <c r="N154" s="112">
        <v>0.29288662944643762</v>
      </c>
      <c r="O154" s="112">
        <v>0</v>
      </c>
      <c r="P154" s="112">
        <v>0.31044985277391934</v>
      </c>
      <c r="Q154" s="111">
        <v>8.429088630621683</v>
      </c>
      <c r="R154" s="110">
        <v>16.931782575444561</v>
      </c>
      <c r="S154" s="112">
        <v>1.5508191559492177</v>
      </c>
      <c r="T154" s="112">
        <v>18.895577607576804</v>
      </c>
      <c r="U154" s="112">
        <v>2.9020959024364075</v>
      </c>
      <c r="V154" s="112">
        <v>42.995807045048977</v>
      </c>
      <c r="W154" s="112">
        <v>2.1407618592655</v>
      </c>
      <c r="X154" s="112">
        <v>0.51923971585601225</v>
      </c>
      <c r="Y154" s="109">
        <v>1.2099340362420674</v>
      </c>
      <c r="Z154" s="437"/>
      <c r="AA154" s="437"/>
      <c r="AB154" s="437"/>
      <c r="AC154" s="437"/>
      <c r="AD154" s="437"/>
      <c r="AE154" s="437"/>
      <c r="AF154" s="437"/>
      <c r="AG154" s="437"/>
      <c r="AH154" s="437"/>
      <c r="AI154" s="437"/>
      <c r="AJ154" s="437"/>
      <c r="AK154" s="437"/>
      <c r="AL154" s="437"/>
      <c r="AM154" s="437"/>
      <c r="AN154" s="437"/>
      <c r="AO154" s="437"/>
      <c r="AP154" s="437"/>
      <c r="AQ154" s="437"/>
      <c r="AR154" s="437"/>
      <c r="AS154" s="437"/>
      <c r="AT154" s="437"/>
      <c r="AU154" s="437"/>
      <c r="AV154" s="437"/>
      <c r="AW154" s="437"/>
      <c r="AX154" s="437"/>
      <c r="AY154" s="437"/>
      <c r="AZ154" s="800"/>
      <c r="BA154" s="1039"/>
      <c r="BB154" s="583" t="s">
        <v>260</v>
      </c>
      <c r="BC154" s="447">
        <v>14.911236000000001</v>
      </c>
      <c r="BD154" s="434">
        <v>25.324126999999997</v>
      </c>
      <c r="BE154" s="434">
        <v>552.08530900000017</v>
      </c>
      <c r="BF154" s="434">
        <v>1841.2558410000022</v>
      </c>
      <c r="BG154" s="451">
        <v>5823.2541420000071</v>
      </c>
      <c r="BH154" s="447">
        <v>150.77780799999999</v>
      </c>
      <c r="BI154" s="434">
        <v>593.513238</v>
      </c>
      <c r="BJ154" s="434">
        <v>1109.9753069999999</v>
      </c>
      <c r="BK154" s="434">
        <v>2028.5584820000004</v>
      </c>
      <c r="BL154" s="451">
        <v>3913.8998340000016</v>
      </c>
      <c r="BM154" s="447">
        <v>0</v>
      </c>
      <c r="BN154" s="434">
        <v>14.911236000000001</v>
      </c>
      <c r="BO154" s="434">
        <v>0</v>
      </c>
      <c r="BP154" s="434">
        <v>15.828493000000002</v>
      </c>
      <c r="BQ154" s="451">
        <v>429.36625699999996</v>
      </c>
      <c r="BR154" s="447">
        <v>169.32264199999997</v>
      </c>
      <c r="BS154" s="434">
        <v>104.260312</v>
      </c>
      <c r="BT154" s="434">
        <v>3377.5938859999983</v>
      </c>
      <c r="BU154" s="434">
        <v>118.20481799999999</v>
      </c>
      <c r="BV154" s="434">
        <v>4307.8040859999992</v>
      </c>
      <c r="BW154" s="434">
        <v>129.91908199999997</v>
      </c>
      <c r="BX154" s="434">
        <v>16.606034000000001</v>
      </c>
      <c r="BY154" s="435">
        <v>33.119795000000003</v>
      </c>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307" customFormat="true" ht="15" customHeight="true" x14ac:dyDescent="0.2">
      <c r="A155" s="1051"/>
      <c r="B155" s="378" t="s">
        <v>429</v>
      </c>
      <c r="C155" s="113">
        <v>0.13152061496950559</v>
      </c>
      <c r="D155" s="112">
        <v>0.53525668259208747</v>
      </c>
      <c r="E155" s="112">
        <v>2.1110916627239953</v>
      </c>
      <c r="F155" s="112">
        <v>3.9391626458430777</v>
      </c>
      <c r="G155" s="111">
        <v>4.1662438580013852</v>
      </c>
      <c r="H155" s="110">
        <v>1.7633333284082311</v>
      </c>
      <c r="I155" s="112">
        <v>2.688868744129612</v>
      </c>
      <c r="J155" s="112">
        <v>5.065769632992084</v>
      </c>
      <c r="K155" s="112">
        <v>4.6800946774939378</v>
      </c>
      <c r="L155" s="109">
        <v>3.8813488704232664</v>
      </c>
      <c r="M155" s="113">
        <v>0</v>
      </c>
      <c r="N155" s="112">
        <v>0.26701283973526613</v>
      </c>
      <c r="O155" s="112">
        <v>0.28401560083431909</v>
      </c>
      <c r="P155" s="112">
        <v>0.78373436851888889</v>
      </c>
      <c r="Q155" s="111">
        <v>2.1370316279053325</v>
      </c>
      <c r="R155" s="110">
        <v>0.91493317472584079</v>
      </c>
      <c r="S155" s="112">
        <v>0.29682662704172658</v>
      </c>
      <c r="T155" s="112">
        <v>1.7347269150558762</v>
      </c>
      <c r="U155" s="112">
        <v>1.5693922432500718</v>
      </c>
      <c r="V155" s="112">
        <v>5.9091271187453849</v>
      </c>
      <c r="W155" s="112">
        <v>1.7878594033852553</v>
      </c>
      <c r="X155" s="112">
        <v>6.2937909549155138E-2</v>
      </c>
      <c r="Y155" s="109">
        <v>0.72862470421628633</v>
      </c>
      <c r="Z155" s="437"/>
      <c r="AA155" s="437"/>
      <c r="AB155" s="437"/>
      <c r="AC155" s="437"/>
      <c r="AD155" s="437"/>
      <c r="AE155" s="437"/>
      <c r="AF155" s="437"/>
      <c r="AG155" s="437"/>
      <c r="AH155" s="437"/>
      <c r="AI155" s="437"/>
      <c r="AJ155" s="437"/>
      <c r="AK155" s="437"/>
      <c r="AL155" s="437"/>
      <c r="AM155" s="437"/>
      <c r="AN155" s="437"/>
      <c r="AO155" s="437"/>
      <c r="AP155" s="437"/>
      <c r="AQ155" s="437"/>
      <c r="AR155" s="437"/>
      <c r="AS155" s="437"/>
      <c r="AT155" s="437"/>
      <c r="AU155" s="437"/>
      <c r="AV155" s="437"/>
      <c r="AW155" s="437"/>
      <c r="AX155" s="437"/>
      <c r="AY155" s="437"/>
      <c r="AZ155" s="800"/>
      <c r="BA155" s="1039"/>
      <c r="BB155" s="583" t="s">
        <v>429</v>
      </c>
      <c r="BC155" s="447">
        <v>13.593968</v>
      </c>
      <c r="BD155" s="434">
        <v>55.336112</v>
      </c>
      <c r="BE155" s="434">
        <v>218.00574899999998</v>
      </c>
      <c r="BF155" s="434">
        <v>407.08421899999996</v>
      </c>
      <c r="BG155" s="451">
        <v>431.59352199999995</v>
      </c>
      <c r="BH155" s="447">
        <v>92.180699999999987</v>
      </c>
      <c r="BI155" s="434">
        <v>141.16470799999999</v>
      </c>
      <c r="BJ155" s="434">
        <v>265.83645999999993</v>
      </c>
      <c r="BK155" s="434">
        <v>245.89563800000005</v>
      </c>
      <c r="BL155" s="451">
        <v>203.68181400000003</v>
      </c>
      <c r="BM155" s="447">
        <v>0</v>
      </c>
      <c r="BN155" s="434">
        <v>13.593968</v>
      </c>
      <c r="BO155" s="434">
        <v>14.443591</v>
      </c>
      <c r="BP155" s="434">
        <v>39.959220000000002</v>
      </c>
      <c r="BQ155" s="451">
        <v>108.85747099999999</v>
      </c>
      <c r="BR155" s="447">
        <v>9.1495920000000002</v>
      </c>
      <c r="BS155" s="434">
        <v>19.955413</v>
      </c>
      <c r="BT155" s="434">
        <v>310.08329800000001</v>
      </c>
      <c r="BU155" s="434">
        <v>63.922671999999991</v>
      </c>
      <c r="BV155" s="434">
        <v>592.04289199999994</v>
      </c>
      <c r="BW155" s="434">
        <v>108.50205099999998</v>
      </c>
      <c r="BX155" s="434">
        <v>2.012845</v>
      </c>
      <c r="BY155" s="435">
        <v>19.944807000000001</v>
      </c>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307" customFormat="true" ht="15" customHeight="true" x14ac:dyDescent="0.2">
      <c r="A156" s="1051"/>
      <c r="B156" s="378" t="s">
        <v>264</v>
      </c>
      <c r="C156" s="113">
        <v>5.6346604913333582</v>
      </c>
      <c r="D156" s="112">
        <v>8.7860542404463295</v>
      </c>
      <c r="E156" s="112">
        <v>11.601453832682298</v>
      </c>
      <c r="F156" s="112">
        <v>9.6352710759906497</v>
      </c>
      <c r="G156" s="111">
        <v>8.9608449297471395</v>
      </c>
      <c r="H156" s="110">
        <v>14.207517624137948</v>
      </c>
      <c r="I156" s="112">
        <v>14.952528356986223</v>
      </c>
      <c r="J156" s="112">
        <v>11.054141773810358</v>
      </c>
      <c r="K156" s="112">
        <v>14.949496977089424</v>
      </c>
      <c r="L156" s="109">
        <v>4.1201143568661429</v>
      </c>
      <c r="M156" s="113">
        <v>4.2243477006583676</v>
      </c>
      <c r="N156" s="112">
        <v>6.3065792238793215</v>
      </c>
      <c r="O156" s="112">
        <v>7.6300322927252671</v>
      </c>
      <c r="P156" s="112">
        <v>6.2826212753169797</v>
      </c>
      <c r="Q156" s="111">
        <v>5.0749069602643662</v>
      </c>
      <c r="R156" s="110">
        <v>4.7777402971772247</v>
      </c>
      <c r="S156" s="112">
        <v>2.3670252108276184</v>
      </c>
      <c r="T156" s="112">
        <v>10.088637243405953</v>
      </c>
      <c r="U156" s="112">
        <v>3.3332451225434148</v>
      </c>
      <c r="V156" s="112">
        <v>12.303448025463734</v>
      </c>
      <c r="W156" s="112">
        <v>18.856414008357198</v>
      </c>
      <c r="X156" s="112">
        <v>1.0037711763035089</v>
      </c>
      <c r="Y156" s="109">
        <v>2.1040334048459552</v>
      </c>
      <c r="Z156" s="437"/>
      <c r="AA156" s="437"/>
      <c r="AB156" s="437"/>
      <c r="AC156" s="437"/>
      <c r="AD156" s="437"/>
      <c r="AE156" s="437"/>
      <c r="AF156" s="437"/>
      <c r="AG156" s="437"/>
      <c r="AH156" s="437"/>
      <c r="AI156" s="437"/>
      <c r="AJ156" s="437"/>
      <c r="AK156" s="437"/>
      <c r="AL156" s="437"/>
      <c r="AM156" s="437"/>
      <c r="AN156" s="437"/>
      <c r="AO156" s="437"/>
      <c r="AP156" s="437"/>
      <c r="AQ156" s="437"/>
      <c r="AR156" s="437"/>
      <c r="AS156" s="437"/>
      <c r="AT156" s="437"/>
      <c r="AU156" s="437"/>
      <c r="AV156" s="437"/>
      <c r="AW156" s="437"/>
      <c r="AX156" s="437"/>
      <c r="AY156" s="437"/>
      <c r="AZ156" s="800"/>
      <c r="BA156" s="1039"/>
      <c r="BB156" s="583" t="s">
        <v>264</v>
      </c>
      <c r="BC156" s="447">
        <v>582.39838999999995</v>
      </c>
      <c r="BD156" s="434">
        <v>908.32323499999984</v>
      </c>
      <c r="BE156" s="434">
        <v>1198.0453889999994</v>
      </c>
      <c r="BF156" s="434">
        <v>995.73618899999997</v>
      </c>
      <c r="BG156" s="451">
        <v>928.28042600000015</v>
      </c>
      <c r="BH156" s="447">
        <v>742.71772599999997</v>
      </c>
      <c r="BI156" s="434">
        <v>785.00272800000016</v>
      </c>
      <c r="BJ156" s="434">
        <v>580.08834399999989</v>
      </c>
      <c r="BK156" s="434">
        <v>785.45763499999998</v>
      </c>
      <c r="BL156" s="451">
        <v>216.21152699999996</v>
      </c>
      <c r="BM156" s="447">
        <v>215.37243099999998</v>
      </c>
      <c r="BN156" s="434">
        <v>321.0760810000001</v>
      </c>
      <c r="BO156" s="434">
        <v>388.02469100000002</v>
      </c>
      <c r="BP156" s="434">
        <v>320.3236399999999</v>
      </c>
      <c r="BQ156" s="451">
        <v>258.50882599999994</v>
      </c>
      <c r="BR156" s="447">
        <v>47.778761999999986</v>
      </c>
      <c r="BS156" s="434">
        <v>159.13318200000001</v>
      </c>
      <c r="BT156" s="434">
        <v>1803.3489200000004</v>
      </c>
      <c r="BU156" s="434">
        <v>135.76588999999998</v>
      </c>
      <c r="BV156" s="434">
        <v>1232.6979609999996</v>
      </c>
      <c r="BW156" s="434">
        <v>1144.362689</v>
      </c>
      <c r="BX156" s="434">
        <v>32.102047999999996</v>
      </c>
      <c r="BY156" s="435">
        <v>57.594177000000002</v>
      </c>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307" customFormat="true" ht="15" customHeight="true" x14ac:dyDescent="0.2">
      <c r="A157" s="1051"/>
      <c r="B157" s="378" t="s">
        <v>265</v>
      </c>
      <c r="C157" s="113">
        <v>24.069611471580231</v>
      </c>
      <c r="D157" s="112">
        <v>31.448102599615662</v>
      </c>
      <c r="E157" s="112">
        <v>38.327091152908395</v>
      </c>
      <c r="F157" s="112">
        <v>40.305996330271761</v>
      </c>
      <c r="G157" s="111">
        <v>16.341697133177938</v>
      </c>
      <c r="H157" s="110">
        <v>34.83155203191891</v>
      </c>
      <c r="I157" s="112">
        <v>39.864268398380567</v>
      </c>
      <c r="J157" s="112">
        <v>40.173378621261442</v>
      </c>
      <c r="K157" s="112">
        <v>22.821062306589468</v>
      </c>
      <c r="L157" s="109">
        <v>6.7153199310926626</v>
      </c>
      <c r="M157" s="113">
        <v>25.324393775106678</v>
      </c>
      <c r="N157" s="112">
        <v>23.636609922869944</v>
      </c>
      <c r="O157" s="112">
        <v>25.689189053349576</v>
      </c>
      <c r="P157" s="112">
        <v>41.613082496932925</v>
      </c>
      <c r="Q157" s="111">
        <v>40.425456379281819</v>
      </c>
      <c r="R157" s="110">
        <v>5.4131067241792064</v>
      </c>
      <c r="S157" s="112">
        <v>43.102022522996528</v>
      </c>
      <c r="T157" s="112">
        <v>27.454074270736317</v>
      </c>
      <c r="U157" s="112">
        <v>51.192813791490622</v>
      </c>
      <c r="V157" s="112">
        <v>21.925907192363159</v>
      </c>
      <c r="W157" s="112">
        <v>35.522986702955336</v>
      </c>
      <c r="X157" s="112">
        <v>20.891649678311015</v>
      </c>
      <c r="Y157" s="109">
        <v>21.553637748797886</v>
      </c>
      <c r="Z157" s="437"/>
      <c r="AA157" s="437"/>
      <c r="AB157" s="437"/>
      <c r="AC157" s="437"/>
      <c r="AD157" s="437"/>
      <c r="AE157" s="437"/>
      <c r="AF157" s="437"/>
      <c r="AG157" s="437"/>
      <c r="AH157" s="437"/>
      <c r="AI157" s="437"/>
      <c r="AJ157" s="437"/>
      <c r="AK157" s="437"/>
      <c r="AL157" s="437"/>
      <c r="AM157" s="437"/>
      <c r="AN157" s="437"/>
      <c r="AO157" s="437"/>
      <c r="AP157" s="437"/>
      <c r="AQ157" s="437"/>
      <c r="AR157" s="437"/>
      <c r="AS157" s="437"/>
      <c r="AT157" s="437"/>
      <c r="AU157" s="437"/>
      <c r="AV157" s="437"/>
      <c r="AW157" s="437"/>
      <c r="AX157" s="437"/>
      <c r="AY157" s="437"/>
      <c r="AZ157" s="800"/>
      <c r="BA157" s="1039"/>
      <c r="BB157" s="583" t="s">
        <v>265</v>
      </c>
      <c r="BC157" s="447">
        <v>2487.8345359999998</v>
      </c>
      <c r="BD157" s="434">
        <v>3251.1798249999997</v>
      </c>
      <c r="BE157" s="434">
        <v>3957.9173000000001</v>
      </c>
      <c r="BF157" s="434">
        <v>4165.3357609999985</v>
      </c>
      <c r="BG157" s="451">
        <v>1692.8847330000008</v>
      </c>
      <c r="BH157" s="447">
        <v>1820.8677830000001</v>
      </c>
      <c r="BI157" s="434">
        <v>2092.8607320000001</v>
      </c>
      <c r="BJ157" s="434">
        <v>2108.1789210000002</v>
      </c>
      <c r="BK157" s="434">
        <v>1199.0355030000007</v>
      </c>
      <c r="BL157" s="451">
        <v>352.40030999999999</v>
      </c>
      <c r="BM157" s="447">
        <v>1291.1286279999999</v>
      </c>
      <c r="BN157" s="434">
        <v>1203.3702920000005</v>
      </c>
      <c r="BO157" s="434">
        <v>1306.4216849999996</v>
      </c>
      <c r="BP157" s="434">
        <v>2121.6707920000017</v>
      </c>
      <c r="BQ157" s="451">
        <v>2059.2175090000005</v>
      </c>
      <c r="BR157" s="447">
        <v>54.132607</v>
      </c>
      <c r="BS157" s="434">
        <v>2897.7139589999997</v>
      </c>
      <c r="BT157" s="434">
        <v>4907.4294169999976</v>
      </c>
      <c r="BU157" s="434">
        <v>2085.1265570000014</v>
      </c>
      <c r="BV157" s="434">
        <v>2196.7842700000001</v>
      </c>
      <c r="BW157" s="434">
        <v>2155.8277500000022</v>
      </c>
      <c r="BX157" s="434">
        <v>668.1450480000002</v>
      </c>
      <c r="BY157" s="435">
        <v>589.99254699999983</v>
      </c>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307" customFormat="true" ht="15" customHeight="true" x14ac:dyDescent="0.2">
      <c r="A158" s="1051"/>
      <c r="B158" s="378" t="s">
        <v>266</v>
      </c>
      <c r="C158" s="113">
        <v>62.537077379101959</v>
      </c>
      <c r="D158" s="112">
        <v>57.386120261036488</v>
      </c>
      <c r="E158" s="112">
        <v>41.239732568289831</v>
      </c>
      <c r="F158" s="112">
        <v>25.528419400754181</v>
      </c>
      <c r="G158" s="111">
        <v>10.10184896229463</v>
      </c>
      <c r="H158" s="110">
        <v>44.333950709047507</v>
      </c>
      <c r="I158" s="112">
        <v>28.642001966119572</v>
      </c>
      <c r="J158" s="112">
        <v>19.127574635239526</v>
      </c>
      <c r="K158" s="112">
        <v>14.81286243427428</v>
      </c>
      <c r="L158" s="109">
        <v>6.1424808539598938</v>
      </c>
      <c r="M158" s="113">
        <v>58.501952974002855</v>
      </c>
      <c r="N158" s="112">
        <v>66.524421464683897</v>
      </c>
      <c r="O158" s="112">
        <v>64.609516551566088</v>
      </c>
      <c r="P158" s="112">
        <v>50.168605971141602</v>
      </c>
      <c r="Q158" s="111">
        <v>43.211501137094899</v>
      </c>
      <c r="R158" s="110">
        <v>1.3353197168306488</v>
      </c>
      <c r="S158" s="112">
        <v>51.266010448930089</v>
      </c>
      <c r="T158" s="112">
        <v>40.742879200478974</v>
      </c>
      <c r="U158" s="112">
        <v>34.0149826359347</v>
      </c>
      <c r="V158" s="112">
        <v>15.749587386564782</v>
      </c>
      <c r="W158" s="112">
        <v>40.11889850003292</v>
      </c>
      <c r="X158" s="112">
        <v>69.0374773567696</v>
      </c>
      <c r="Y158" s="109">
        <v>72.737935801917956</v>
      </c>
      <c r="Z158" s="437"/>
      <c r="AA158" s="437"/>
      <c r="AB158" s="437"/>
      <c r="AC158" s="437"/>
      <c r="AD158" s="437"/>
      <c r="AE158" s="437"/>
      <c r="AF158" s="437"/>
      <c r="AG158" s="437"/>
      <c r="AH158" s="437"/>
      <c r="AI158" s="437"/>
      <c r="AJ158" s="437"/>
      <c r="AK158" s="437"/>
      <c r="AL158" s="437"/>
      <c r="AM158" s="437"/>
      <c r="AN158" s="437"/>
      <c r="AO158" s="437"/>
      <c r="AP158" s="437"/>
      <c r="AQ158" s="437"/>
      <c r="AR158" s="437"/>
      <c r="AS158" s="437"/>
      <c r="AT158" s="437"/>
      <c r="AU158" s="437"/>
      <c r="AV158" s="437"/>
      <c r="AW158" s="437"/>
      <c r="AX158" s="437"/>
      <c r="AY158" s="437"/>
      <c r="AZ158" s="800"/>
      <c r="BA158" s="1039"/>
      <c r="BB158" s="583" t="s">
        <v>266</v>
      </c>
      <c r="BC158" s="447">
        <v>6463.8310039999933</v>
      </c>
      <c r="BD158" s="434">
        <v>5932.7139320000097</v>
      </c>
      <c r="BE158" s="434">
        <v>4258.6965529999998</v>
      </c>
      <c r="BF158" s="434">
        <v>2638.1791279999998</v>
      </c>
      <c r="BG158" s="451">
        <v>1046.4804080000001</v>
      </c>
      <c r="BH158" s="447">
        <v>2317.6188780000025</v>
      </c>
      <c r="BI158" s="434">
        <v>1503.695505000001</v>
      </c>
      <c r="BJ158" s="434">
        <v>1003.7579870000003</v>
      </c>
      <c r="BK158" s="434">
        <v>778.27875499999982</v>
      </c>
      <c r="BL158" s="451">
        <v>322.33939400000008</v>
      </c>
      <c r="BM158" s="447">
        <v>2982.6398590000058</v>
      </c>
      <c r="BN158" s="434">
        <v>3386.8440839999994</v>
      </c>
      <c r="BO158" s="434">
        <v>3285.7118729999993</v>
      </c>
      <c r="BP158" s="434">
        <v>2557.8798680000027</v>
      </c>
      <c r="BQ158" s="451">
        <v>2201.134822</v>
      </c>
      <c r="BR158" s="447">
        <v>13.353577</v>
      </c>
      <c r="BS158" s="434">
        <v>3446.5722350000015</v>
      </c>
      <c r="BT158" s="434">
        <v>7282.8099010000024</v>
      </c>
      <c r="BU158" s="434">
        <v>1385.458981</v>
      </c>
      <c r="BV158" s="434">
        <v>1577.9710059999995</v>
      </c>
      <c r="BW158" s="434">
        <v>2434.7455750000022</v>
      </c>
      <c r="BX158" s="434">
        <v>2207.917964000002</v>
      </c>
      <c r="BY158" s="435">
        <v>1991.0717860000013</v>
      </c>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307" customFormat="true" ht="15" customHeight="true" x14ac:dyDescent="0.2">
      <c r="A159" s="1051"/>
      <c r="B159" s="378" t="s">
        <v>430</v>
      </c>
      <c r="C159" s="113">
        <v>7.3322650353220471</v>
      </c>
      <c r="D159" s="112">
        <v>1.2179374463698964</v>
      </c>
      <c r="E159" s="112">
        <v>0.41115443358514203</v>
      </c>
      <c r="F159" s="112">
        <v>0.21757355411171209</v>
      </c>
      <c r="G159" s="111">
        <v>0</v>
      </c>
      <c r="H159" s="110">
        <v>0.62946225393458555</v>
      </c>
      <c r="I159" s="112">
        <v>0.21244710844096179</v>
      </c>
      <c r="J159" s="112">
        <v>0</v>
      </c>
      <c r="K159" s="112">
        <v>0</v>
      </c>
      <c r="L159" s="109">
        <v>0</v>
      </c>
      <c r="M159" s="113">
        <v>11.763619663280343</v>
      </c>
      <c r="N159" s="112">
        <v>2.8992682620235719</v>
      </c>
      <c r="O159" s="112">
        <v>1.6138497329929935</v>
      </c>
      <c r="P159" s="112">
        <v>0.84150603531569645</v>
      </c>
      <c r="Q159" s="111">
        <v>0.63460385057097723</v>
      </c>
      <c r="R159" s="110">
        <v>0.29400503702672043</v>
      </c>
      <c r="S159" s="112">
        <v>1.4172960342548311</v>
      </c>
      <c r="T159" s="112">
        <v>0.89212757330670078</v>
      </c>
      <c r="U159" s="112">
        <v>6.729849353110164</v>
      </c>
      <c r="V159" s="112">
        <v>0.12571197317952726</v>
      </c>
      <c r="W159" s="112">
        <v>1.4394918619054964</v>
      </c>
      <c r="X159" s="112">
        <v>8.4849241632108061</v>
      </c>
      <c r="Y159" s="109">
        <v>1.6658343039798791</v>
      </c>
      <c r="Z159" s="437"/>
      <c r="AA159" s="437"/>
      <c r="AB159" s="437"/>
      <c r="AC159" s="437"/>
      <c r="AD159" s="437"/>
      <c r="AE159" s="437"/>
      <c r="AF159" s="437"/>
      <c r="AG159" s="437"/>
      <c r="AH159" s="437"/>
      <c r="AI159" s="437"/>
      <c r="AJ159" s="437"/>
      <c r="AK159" s="437"/>
      <c r="AL159" s="437"/>
      <c r="AM159" s="437"/>
      <c r="AN159" s="437"/>
      <c r="AO159" s="437"/>
      <c r="AP159" s="437"/>
      <c r="AQ159" s="437"/>
      <c r="AR159" s="437"/>
      <c r="AS159" s="437"/>
      <c r="AT159" s="437"/>
      <c r="AU159" s="437"/>
      <c r="AV159" s="437"/>
      <c r="AW159" s="437"/>
      <c r="AX159" s="437"/>
      <c r="AY159" s="437"/>
      <c r="AZ159" s="800"/>
      <c r="BA159" s="1039"/>
      <c r="BB159" s="583" t="s">
        <v>430</v>
      </c>
      <c r="BC159" s="447">
        <v>757.86275999999964</v>
      </c>
      <c r="BD159" s="434">
        <v>125.91327699999999</v>
      </c>
      <c r="BE159" s="434">
        <v>42.458615999999999</v>
      </c>
      <c r="BF159" s="434">
        <v>22.484667000000002</v>
      </c>
      <c r="BG159" s="451">
        <v>0</v>
      </c>
      <c r="BH159" s="447">
        <v>32.906013999999999</v>
      </c>
      <c r="BI159" s="434">
        <v>11.153402</v>
      </c>
      <c r="BJ159" s="434">
        <v>0</v>
      </c>
      <c r="BK159" s="434">
        <v>0</v>
      </c>
      <c r="BL159" s="451">
        <v>0</v>
      </c>
      <c r="BM159" s="447">
        <v>599.75161700000012</v>
      </c>
      <c r="BN159" s="434">
        <v>147.60548599999996</v>
      </c>
      <c r="BO159" s="434">
        <v>82.072200999999993</v>
      </c>
      <c r="BP159" s="434">
        <v>42.904746999999993</v>
      </c>
      <c r="BQ159" s="451">
        <v>32.325853000000002</v>
      </c>
      <c r="BR159" s="447">
        <v>2.940134</v>
      </c>
      <c r="BS159" s="434">
        <v>95.283660999999995</v>
      </c>
      <c r="BT159" s="434">
        <v>159.46824700000002</v>
      </c>
      <c r="BU159" s="434">
        <v>274.11244999999997</v>
      </c>
      <c r="BV159" s="434">
        <v>12.595241</v>
      </c>
      <c r="BW159" s="434">
        <v>87.360236</v>
      </c>
      <c r="BX159" s="434">
        <v>271.360096</v>
      </c>
      <c r="BY159" s="435">
        <v>45.599255000000007</v>
      </c>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307" customFormat="true" ht="15" customHeight="true" x14ac:dyDescent="0.2">
      <c r="A160" s="1052"/>
      <c r="B160" s="379" t="s">
        <v>47</v>
      </c>
      <c r="C160" s="113">
        <v>0.12765814320914831</v>
      </c>
      <c r="D160" s="112">
        <v>0.1703955092351602</v>
      </c>
      <c r="E160" s="112">
        <v>2.7045857164474853E-3</v>
      </c>
      <c r="F160" s="112">
        <v>0</v>
      </c>
      <c r="G160" s="111">
        <v>0</v>
      </c>
      <c r="H160" s="110">
        <v>0.17363687654025531</v>
      </c>
      <c r="I160" s="112">
        <v>0</v>
      </c>
      <c r="J160" s="112">
        <v>0</v>
      </c>
      <c r="K160" s="112">
        <v>0</v>
      </c>
      <c r="L160" s="109">
        <v>0</v>
      </c>
      <c r="M160" s="113">
        <v>0.18568588695172655</v>
      </c>
      <c r="N160" s="112">
        <v>7.3221657361609405E-2</v>
      </c>
      <c r="O160" s="112">
        <v>0.17339676853141939</v>
      </c>
      <c r="P160" s="112">
        <v>0</v>
      </c>
      <c r="Q160" s="111">
        <v>0</v>
      </c>
      <c r="R160" s="110">
        <v>2.7928605570814412E-2</v>
      </c>
      <c r="S160" s="112">
        <v>0</v>
      </c>
      <c r="T160" s="112">
        <v>6.5098056809670027E-2</v>
      </c>
      <c r="U160" s="112">
        <v>0.25762095123464102</v>
      </c>
      <c r="V160" s="112">
        <v>4.9439432102609003E-2</v>
      </c>
      <c r="W160" s="112">
        <v>6.1425551989558132E-2</v>
      </c>
      <c r="X160" s="112">
        <v>0</v>
      </c>
      <c r="Y160" s="109">
        <v>0</v>
      </c>
      <c r="Z160" s="437"/>
      <c r="AA160" s="437"/>
      <c r="AB160" s="437"/>
      <c r="AC160" s="437"/>
      <c r="AD160" s="437"/>
      <c r="AE160" s="437"/>
      <c r="AF160" s="437"/>
      <c r="AG160" s="437"/>
      <c r="AH160" s="437"/>
      <c r="AI160" s="437"/>
      <c r="AJ160" s="437"/>
      <c r="AK160" s="437"/>
      <c r="AL160" s="437"/>
      <c r="AM160" s="437"/>
      <c r="AN160" s="437"/>
      <c r="AO160" s="437"/>
      <c r="AP160" s="437"/>
      <c r="AQ160" s="437"/>
      <c r="AR160" s="437"/>
      <c r="AS160" s="437"/>
      <c r="AT160" s="437"/>
      <c r="AU160" s="437"/>
      <c r="AV160" s="437"/>
      <c r="AW160" s="437"/>
      <c r="AX160" s="437"/>
      <c r="AY160" s="437"/>
      <c r="AZ160" s="800"/>
      <c r="BA160" s="1039"/>
      <c r="BB160" s="583" t="s">
        <v>47</v>
      </c>
      <c r="BC160" s="447">
        <v>13.194743000000001</v>
      </c>
      <c r="BD160" s="434">
        <v>17.615894000000001</v>
      </c>
      <c r="BE160" s="434">
        <v>0.27929399999999999</v>
      </c>
      <c r="BF160" s="434">
        <v>0</v>
      </c>
      <c r="BG160" s="451">
        <v>0</v>
      </c>
      <c r="BH160" s="447">
        <v>9.0771090000000001</v>
      </c>
      <c r="BI160" s="434">
        <v>0</v>
      </c>
      <c r="BJ160" s="434">
        <v>0</v>
      </c>
      <c r="BK160" s="434">
        <v>0</v>
      </c>
      <c r="BL160" s="451">
        <v>0</v>
      </c>
      <c r="BM160" s="447">
        <v>9.4669340000000002</v>
      </c>
      <c r="BN160" s="434">
        <v>3.7278090000000002</v>
      </c>
      <c r="BO160" s="434">
        <v>8.8180790000000009</v>
      </c>
      <c r="BP160" s="434">
        <v>0</v>
      </c>
      <c r="BQ160" s="451">
        <v>0</v>
      </c>
      <c r="BR160" s="447">
        <v>0.27929399999999999</v>
      </c>
      <c r="BS160" s="434">
        <v>0</v>
      </c>
      <c r="BT160" s="434">
        <v>11.636309999999998</v>
      </c>
      <c r="BU160" s="434">
        <v>10.493119</v>
      </c>
      <c r="BV160" s="434">
        <v>4.9533990000000001</v>
      </c>
      <c r="BW160" s="434">
        <v>3.7278090000000002</v>
      </c>
      <c r="BX160" s="434">
        <v>0</v>
      </c>
      <c r="BY160" s="435">
        <v>0</v>
      </c>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370" customFormat="true" ht="15" customHeight="true" x14ac:dyDescent="0.2">
      <c r="B161" s="307"/>
      <c r="C161" s="94"/>
      <c r="D161" s="96"/>
      <c r="E161" s="96"/>
      <c r="F161" s="96"/>
      <c r="G161" s="95"/>
      <c r="H161" s="93"/>
      <c r="I161" s="96"/>
      <c r="J161" s="96"/>
      <c r="K161" s="96"/>
      <c r="L161" s="92"/>
      <c r="M161" s="94"/>
      <c r="N161" s="96"/>
      <c r="O161" s="96"/>
      <c r="P161" s="96"/>
      <c r="Q161" s="95"/>
      <c r="R161" s="93"/>
      <c r="S161" s="96"/>
      <c r="T161" s="96"/>
      <c r="U161" s="96"/>
      <c r="V161" s="96"/>
      <c r="W161" s="96"/>
      <c r="X161" s="96"/>
      <c r="Y161" s="92"/>
      <c r="Z161" s="774"/>
      <c r="AA161" s="774"/>
      <c r="AB161" s="774"/>
      <c r="AC161" s="774"/>
      <c r="AD161" s="774"/>
      <c r="AE161" s="774"/>
      <c r="AF161" s="774"/>
      <c r="AG161" s="774"/>
      <c r="AH161" s="774"/>
      <c r="AI161" s="774"/>
      <c r="AJ161" s="774"/>
      <c r="AK161" s="774"/>
      <c r="AL161" s="774"/>
      <c r="AM161" s="774"/>
      <c r="AN161" s="774"/>
      <c r="AO161" s="774"/>
      <c r="AP161" s="774"/>
      <c r="AQ161" s="774"/>
      <c r="AR161" s="774"/>
      <c r="AS161" s="774"/>
      <c r="AT161" s="774"/>
      <c r="AU161" s="774"/>
      <c r="AV161" s="774"/>
      <c r="AW161" s="774"/>
      <c r="AX161" s="774"/>
      <c r="AY161" s="774"/>
      <c r="AZ161" s="343"/>
      <c r="BA161" s="1040"/>
      <c r="BB161" s="583" t="s">
        <v>191</v>
      </c>
      <c r="BC161" s="447">
        <v>10335.997899000016</v>
      </c>
      <c r="BD161" s="434">
        <v>10338.238418999987</v>
      </c>
      <c r="BE161" s="434">
        <v>10326.683244000007</v>
      </c>
      <c r="BF161" s="434">
        <v>10334.283085000008</v>
      </c>
      <c r="BG161" s="451">
        <v>10359.295728000001</v>
      </c>
      <c r="BH161" s="447">
        <v>5227.6389559999934</v>
      </c>
      <c r="BI161" s="434">
        <v>5249.9664890000076</v>
      </c>
      <c r="BJ161" s="434">
        <v>5247.7013219999953</v>
      </c>
      <c r="BK161" s="434">
        <v>5254.0740079999923</v>
      </c>
      <c r="BL161" s="451">
        <v>5247.7069390000042</v>
      </c>
      <c r="BM161" s="447">
        <v>5098.3594690000073</v>
      </c>
      <c r="BN161" s="434">
        <v>5091.1289559999977</v>
      </c>
      <c r="BO161" s="434">
        <v>5085.4921200000163</v>
      </c>
      <c r="BP161" s="434">
        <v>5098.5667600000043</v>
      </c>
      <c r="BQ161" s="451">
        <v>5093.8633559999989</v>
      </c>
      <c r="BR161" s="447">
        <v>1000.0284450000045</v>
      </c>
      <c r="BS161" s="434">
        <v>6722.9187620000002</v>
      </c>
      <c r="BT161" s="434">
        <v>17875.049686999992</v>
      </c>
      <c r="BU161" s="434">
        <v>4073.0844870000005</v>
      </c>
      <c r="BV161" s="434">
        <v>10019.126008000001</v>
      </c>
      <c r="BW161" s="434">
        <v>6068.8245839999927</v>
      </c>
      <c r="BX161" s="434">
        <v>3198.1440349999993</v>
      </c>
      <c r="BY161" s="435">
        <v>2737.3223670000002</v>
      </c>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370" customFormat="true" ht="15" customHeight="true" x14ac:dyDescent="0.2">
      <c r="A162" s="18"/>
      <c r="B162" s="17"/>
      <c r="C162" s="94"/>
      <c r="D162" s="96"/>
      <c r="E162" s="96"/>
      <c r="F162" s="96"/>
      <c r="G162" s="95"/>
      <c r="H162" s="93"/>
      <c r="I162" s="96"/>
      <c r="J162" s="96"/>
      <c r="K162" s="96"/>
      <c r="L162" s="92"/>
      <c r="M162" s="94"/>
      <c r="N162" s="96"/>
      <c r="O162" s="96"/>
      <c r="P162" s="96"/>
      <c r="Q162" s="95"/>
      <c r="R162" s="93"/>
      <c r="S162" s="96"/>
      <c r="T162" s="96"/>
      <c r="U162" s="96"/>
      <c r="V162" s="96"/>
      <c r="W162" s="96"/>
      <c r="X162" s="96"/>
      <c r="Y162" s="92"/>
      <c r="Z162" s="774"/>
      <c r="AA162" s="774"/>
      <c r="AB162" s="774"/>
      <c r="AC162" s="774"/>
      <c r="AD162" s="774"/>
      <c r="AE162" s="774"/>
      <c r="AF162" s="774"/>
      <c r="AG162" s="774"/>
      <c r="AH162" s="774"/>
      <c r="AI162" s="774"/>
      <c r="AJ162" s="774"/>
      <c r="AK162" s="774"/>
      <c r="AL162" s="774"/>
      <c r="AM162" s="774"/>
      <c r="AN162" s="774"/>
      <c r="AO162" s="774"/>
      <c r="AP162" s="774"/>
      <c r="AQ162" s="774"/>
      <c r="AR162" s="774"/>
      <c r="AS162" s="774"/>
      <c r="AT162" s="774"/>
      <c r="AU162" s="774"/>
      <c r="AV162" s="774"/>
      <c r="AW162" s="774"/>
      <c r="AX162" s="774"/>
      <c r="AY162" s="774"/>
      <c r="AZ162" s="343"/>
      <c r="BA162" s="802"/>
      <c r="BB162" s="583"/>
      <c r="BC162" s="447"/>
      <c r="BD162" s="434"/>
      <c r="BE162" s="434"/>
      <c r="BF162" s="434"/>
      <c r="BG162" s="451"/>
      <c r="BH162" s="447"/>
      <c r="BI162" s="434"/>
      <c r="BJ162" s="434"/>
      <c r="BK162" s="434"/>
      <c r="BL162" s="451"/>
      <c r="BM162" s="447"/>
      <c r="BN162" s="434"/>
      <c r="BO162" s="434"/>
      <c r="BP162" s="434"/>
      <c r="BQ162" s="451"/>
      <c r="BR162" s="447"/>
      <c r="BS162" s="434"/>
      <c r="BT162" s="434"/>
      <c r="BU162" s="434"/>
      <c r="BV162" s="434"/>
      <c r="BW162" s="434"/>
      <c r="BX162" s="434"/>
      <c r="BY162" s="435"/>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370" customFormat="true" ht="15" customHeight="true" x14ac:dyDescent="0.2">
      <c r="A163" s="24"/>
      <c r="B163" s="20"/>
      <c r="C163" s="94"/>
      <c r="D163" s="96"/>
      <c r="E163" s="96"/>
      <c r="F163" s="96"/>
      <c r="G163" s="95"/>
      <c r="H163" s="93"/>
      <c r="I163" s="96"/>
      <c r="J163" s="96"/>
      <c r="K163" s="96"/>
      <c r="L163" s="92"/>
      <c r="M163" s="94"/>
      <c r="N163" s="96"/>
      <c r="O163" s="96"/>
      <c r="P163" s="96"/>
      <c r="Q163" s="95"/>
      <c r="R163" s="93"/>
      <c r="S163" s="96"/>
      <c r="T163" s="96"/>
      <c r="U163" s="96"/>
      <c r="V163" s="96"/>
      <c r="W163" s="96"/>
      <c r="X163" s="96"/>
      <c r="Y163" s="92"/>
      <c r="Z163" s="774"/>
      <c r="AA163" s="774"/>
      <c r="AB163" s="774"/>
      <c r="AC163" s="774"/>
      <c r="AD163" s="774"/>
      <c r="AE163" s="774"/>
      <c r="AF163" s="774"/>
      <c r="AG163" s="774"/>
      <c r="AH163" s="774"/>
      <c r="AI163" s="774"/>
      <c r="AJ163" s="774"/>
      <c r="AK163" s="774"/>
      <c r="AL163" s="774"/>
      <c r="AM163" s="774"/>
      <c r="AN163" s="774"/>
      <c r="AO163" s="774"/>
      <c r="AP163" s="774"/>
      <c r="AQ163" s="774"/>
      <c r="AR163" s="774"/>
      <c r="AS163" s="774"/>
      <c r="AT163" s="774"/>
      <c r="AU163" s="774"/>
      <c r="AV163" s="774"/>
      <c r="AW163" s="774"/>
      <c r="AX163" s="774"/>
      <c r="AY163" s="774"/>
      <c r="AZ163" s="343"/>
      <c r="BA163" s="802"/>
      <c r="BB163" s="583"/>
      <c r="BC163" s="447"/>
      <c r="BD163" s="434"/>
      <c r="BE163" s="434"/>
      <c r="BF163" s="434"/>
      <c r="BG163" s="451"/>
      <c r="BH163" s="447"/>
      <c r="BI163" s="434"/>
      <c r="BJ163" s="434"/>
      <c r="BK163" s="434"/>
      <c r="BL163" s="451"/>
      <c r="BM163" s="447"/>
      <c r="BN163" s="434"/>
      <c r="BO163" s="434"/>
      <c r="BP163" s="434"/>
      <c r="BQ163" s="451"/>
      <c r="BR163" s="447"/>
      <c r="BS163" s="434"/>
      <c r="BT163" s="434"/>
      <c r="BU163" s="434"/>
      <c r="BV163" s="434"/>
      <c r="BW163" s="434"/>
      <c r="BX163" s="434"/>
      <c r="BY163" s="435"/>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370" customFormat="true" ht="15" customHeight="true" x14ac:dyDescent="0.2">
      <c r="A164" s="24"/>
      <c r="B164" s="20"/>
      <c r="C164" s="94"/>
      <c r="D164" s="96"/>
      <c r="E164" s="96"/>
      <c r="F164" s="96"/>
      <c r="G164" s="95"/>
      <c r="H164" s="93"/>
      <c r="I164" s="96"/>
      <c r="J164" s="96"/>
      <c r="K164" s="96"/>
      <c r="L164" s="92"/>
      <c r="M164" s="94"/>
      <c r="N164" s="96"/>
      <c r="O164" s="96"/>
      <c r="P164" s="96"/>
      <c r="Q164" s="95"/>
      <c r="R164" s="93"/>
      <c r="S164" s="96"/>
      <c r="T164" s="96"/>
      <c r="U164" s="96"/>
      <c r="V164" s="96"/>
      <c r="W164" s="96"/>
      <c r="X164" s="96"/>
      <c r="Y164" s="92"/>
      <c r="Z164" s="774"/>
      <c r="AA164" s="774"/>
      <c r="AB164" s="774"/>
      <c r="AC164" s="774"/>
      <c r="AD164" s="774"/>
      <c r="AE164" s="774"/>
      <c r="AF164" s="774"/>
      <c r="AG164" s="774"/>
      <c r="AH164" s="774"/>
      <c r="AI164" s="774"/>
      <c r="AJ164" s="774"/>
      <c r="AK164" s="774"/>
      <c r="AL164" s="774"/>
      <c r="AM164" s="774"/>
      <c r="AN164" s="774"/>
      <c r="AO164" s="774"/>
      <c r="AP164" s="774"/>
      <c r="AQ164" s="774"/>
      <c r="AR164" s="774"/>
      <c r="AS164" s="774"/>
      <c r="AT164" s="774"/>
      <c r="AU164" s="774"/>
      <c r="AV164" s="774"/>
      <c r="AW164" s="774"/>
      <c r="AX164" s="774"/>
      <c r="AY164" s="774"/>
      <c r="AZ164" s="343"/>
      <c r="BA164" s="802"/>
      <c r="BB164" s="583"/>
      <c r="BC164" s="447"/>
      <c r="BD164" s="434"/>
      <c r="BE164" s="434"/>
      <c r="BF164" s="434"/>
      <c r="BG164" s="451"/>
      <c r="BH164" s="447"/>
      <c r="BI164" s="434"/>
      <c r="BJ164" s="434"/>
      <c r="BK164" s="434"/>
      <c r="BL164" s="451"/>
      <c r="BM164" s="447"/>
      <c r="BN164" s="434"/>
      <c r="BO164" s="434"/>
      <c r="BP164" s="434"/>
      <c r="BQ164" s="451"/>
      <c r="BR164" s="447"/>
      <c r="BS164" s="434"/>
      <c r="BT164" s="434"/>
      <c r="BU164" s="434"/>
      <c r="BV164" s="434"/>
      <c r="BW164" s="434"/>
      <c r="BX164" s="434"/>
      <c r="BY164" s="435"/>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370" customFormat="true" ht="15" customHeight="true" x14ac:dyDescent="0.2">
      <c r="A165" s="24"/>
      <c r="B165" s="20"/>
      <c r="C165" s="94"/>
      <c r="D165" s="96"/>
      <c r="E165" s="96"/>
      <c r="F165" s="96"/>
      <c r="G165" s="95"/>
      <c r="H165" s="93"/>
      <c r="I165" s="96"/>
      <c r="J165" s="96"/>
      <c r="K165" s="96"/>
      <c r="L165" s="92"/>
      <c r="M165" s="94"/>
      <c r="N165" s="96"/>
      <c r="O165" s="96"/>
      <c r="P165" s="96"/>
      <c r="Q165" s="95"/>
      <c r="R165" s="93"/>
      <c r="S165" s="96"/>
      <c r="T165" s="96"/>
      <c r="U165" s="96"/>
      <c r="V165" s="96"/>
      <c r="W165" s="96"/>
      <c r="X165" s="96"/>
      <c r="Y165" s="92"/>
      <c r="Z165" s="774"/>
      <c r="AA165" s="774"/>
      <c r="AB165" s="774"/>
      <c r="AC165" s="774"/>
      <c r="AD165" s="774"/>
      <c r="AE165" s="774"/>
      <c r="AF165" s="774"/>
      <c r="AG165" s="774"/>
      <c r="AH165" s="774"/>
      <c r="AI165" s="774"/>
      <c r="AJ165" s="774"/>
      <c r="AK165" s="774"/>
      <c r="AL165" s="774"/>
      <c r="AM165" s="774"/>
      <c r="AN165" s="774"/>
      <c r="AO165" s="774"/>
      <c r="AP165" s="774"/>
      <c r="AQ165" s="774"/>
      <c r="AR165" s="774"/>
      <c r="AS165" s="774"/>
      <c r="AT165" s="774"/>
      <c r="AU165" s="774"/>
      <c r="AV165" s="774"/>
      <c r="AW165" s="774"/>
      <c r="AX165" s="774"/>
      <c r="AY165" s="774"/>
      <c r="AZ165" s="343"/>
      <c r="BA165" s="802"/>
      <c r="BB165" s="583"/>
      <c r="BC165" s="447"/>
      <c r="BD165" s="434"/>
      <c r="BE165" s="434"/>
      <c r="BF165" s="434"/>
      <c r="BG165" s="451"/>
      <c r="BH165" s="447"/>
      <c r="BI165" s="434"/>
      <c r="BJ165" s="434"/>
      <c r="BK165" s="434"/>
      <c r="BL165" s="451"/>
      <c r="BM165" s="447"/>
      <c r="BN165" s="434"/>
      <c r="BO165" s="434"/>
      <c r="BP165" s="434"/>
      <c r="BQ165" s="451"/>
      <c r="BR165" s="447"/>
      <c r="BS165" s="434"/>
      <c r="BT165" s="434"/>
      <c r="BU165" s="434"/>
      <c r="BV165" s="434"/>
      <c r="BW165" s="434"/>
      <c r="BX165" s="434"/>
      <c r="BY165" s="435"/>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370" customFormat="true" ht="15" customHeight="true" x14ac:dyDescent="0.2">
      <c r="A166" s="24"/>
      <c r="B166" s="20"/>
      <c r="C166" s="94"/>
      <c r="D166" s="96"/>
      <c r="E166" s="96"/>
      <c r="F166" s="96"/>
      <c r="G166" s="95"/>
      <c r="H166" s="93"/>
      <c r="I166" s="96"/>
      <c r="J166" s="96"/>
      <c r="K166" s="96"/>
      <c r="L166" s="92"/>
      <c r="M166" s="94"/>
      <c r="N166" s="96"/>
      <c r="O166" s="96"/>
      <c r="P166" s="96"/>
      <c r="Q166" s="95"/>
      <c r="R166" s="93"/>
      <c r="S166" s="96"/>
      <c r="T166" s="96"/>
      <c r="U166" s="96"/>
      <c r="V166" s="96"/>
      <c r="W166" s="96"/>
      <c r="X166" s="96"/>
      <c r="Y166" s="92"/>
      <c r="Z166" s="774"/>
      <c r="AA166" s="774"/>
      <c r="AB166" s="774"/>
      <c r="AC166" s="774"/>
      <c r="AD166" s="774"/>
      <c r="AE166" s="774"/>
      <c r="AF166" s="774"/>
      <c r="AG166" s="774"/>
      <c r="AH166" s="774"/>
      <c r="AI166" s="774"/>
      <c r="AJ166" s="774"/>
      <c r="AK166" s="774"/>
      <c r="AL166" s="774"/>
      <c r="AM166" s="774"/>
      <c r="AN166" s="774"/>
      <c r="AO166" s="774"/>
      <c r="AP166" s="774"/>
      <c r="AQ166" s="774"/>
      <c r="AR166" s="774"/>
      <c r="AS166" s="774"/>
      <c r="AT166" s="774"/>
      <c r="AU166" s="774"/>
      <c r="AV166" s="774"/>
      <c r="AW166" s="774"/>
      <c r="AX166" s="774"/>
      <c r="AY166" s="774"/>
      <c r="AZ166" s="343"/>
      <c r="BA166" s="802"/>
      <c r="BB166" s="583"/>
      <c r="BC166" s="447"/>
      <c r="BD166" s="434"/>
      <c r="BE166" s="434"/>
      <c r="BF166" s="434"/>
      <c r="BG166" s="451"/>
      <c r="BH166" s="447"/>
      <c r="BI166" s="434"/>
      <c r="BJ166" s="434"/>
      <c r="BK166" s="434"/>
      <c r="BL166" s="451"/>
      <c r="BM166" s="447"/>
      <c r="BN166" s="434"/>
      <c r="BO166" s="434"/>
      <c r="BP166" s="434"/>
      <c r="BQ166" s="451"/>
      <c r="BR166" s="447"/>
      <c r="BS166" s="434"/>
      <c r="BT166" s="434"/>
      <c r="BU166" s="434"/>
      <c r="BV166" s="434"/>
      <c r="BW166" s="434"/>
      <c r="BX166" s="434"/>
      <c r="BY166" s="435"/>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07" customFormat="true" ht="15" customHeight="true" x14ac:dyDescent="0.2">
      <c r="A167" s="158"/>
      <c r="B167" s="129"/>
      <c r="C167" s="79"/>
      <c r="D167" s="150"/>
      <c r="E167" s="150"/>
      <c r="F167" s="150"/>
      <c r="G167" s="139"/>
      <c r="H167" s="78"/>
      <c r="I167" s="150"/>
      <c r="J167" s="150"/>
      <c r="K167" s="150"/>
      <c r="L167" s="145"/>
      <c r="M167" s="79"/>
      <c r="N167" s="150"/>
      <c r="O167" s="150"/>
      <c r="P167" s="150"/>
      <c r="Q167" s="139"/>
      <c r="R167" s="78"/>
      <c r="S167" s="150"/>
      <c r="T167" s="150"/>
      <c r="U167" s="150"/>
      <c r="V167" s="150"/>
      <c r="W167" s="150"/>
      <c r="X167" s="150"/>
      <c r="Y167" s="145"/>
      <c r="Z167" s="437"/>
      <c r="AA167" s="437"/>
      <c r="AB167" s="437"/>
      <c r="AC167" s="437"/>
      <c r="AD167" s="437"/>
      <c r="AE167" s="437"/>
      <c r="AF167" s="437"/>
      <c r="AG167" s="437"/>
      <c r="AH167" s="437"/>
      <c r="AI167" s="437"/>
      <c r="AJ167" s="437"/>
      <c r="AK167" s="437"/>
      <c r="AL167" s="437"/>
      <c r="AM167" s="437"/>
      <c r="AN167" s="437"/>
      <c r="AO167" s="437"/>
      <c r="AP167" s="437"/>
      <c r="AQ167" s="437"/>
      <c r="AR167" s="437"/>
      <c r="AS167" s="437"/>
      <c r="AT167" s="437"/>
      <c r="AU167" s="437"/>
      <c r="AV167" s="437"/>
      <c r="AW167" s="437"/>
      <c r="AX167" s="437"/>
      <c r="AY167" s="437"/>
      <c r="AZ167" s="800"/>
      <c r="BA167" s="802"/>
      <c r="BB167" s="583"/>
      <c r="BC167" s="447"/>
      <c r="BD167" s="434"/>
      <c r="BE167" s="434"/>
      <c r="BF167" s="434"/>
      <c r="BG167" s="451"/>
      <c r="BH167" s="447"/>
      <c r="BI167" s="434"/>
      <c r="BJ167" s="434"/>
      <c r="BK167" s="434"/>
      <c r="BL167" s="451"/>
      <c r="BM167" s="447"/>
      <c r="BN167" s="434"/>
      <c r="BO167" s="434"/>
      <c r="BP167" s="434"/>
      <c r="BQ167" s="451"/>
      <c r="BR167" s="447"/>
      <c r="BS167" s="434"/>
      <c r="BT167" s="434"/>
      <c r="BU167" s="434"/>
      <c r="BV167" s="434"/>
      <c r="BW167" s="434"/>
      <c r="BX167" s="434"/>
      <c r="BY167" s="435"/>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307" customFormat="true" ht="15" customHeight="true" x14ac:dyDescent="0.2">
      <c r="A168" s="136"/>
      <c r="B168" s="130"/>
      <c r="C168" s="148"/>
      <c r="D168" s="147"/>
      <c r="E168" s="147"/>
      <c r="F168" s="147"/>
      <c r="G168" s="137"/>
      <c r="H168" s="140"/>
      <c r="I168" s="147"/>
      <c r="J168" s="147"/>
      <c r="K168" s="147"/>
      <c r="L168" s="143"/>
      <c r="M168" s="148"/>
      <c r="N168" s="147"/>
      <c r="O168" s="147"/>
      <c r="P168" s="147"/>
      <c r="Q168" s="137"/>
      <c r="R168" s="140"/>
      <c r="S168" s="147"/>
      <c r="T168" s="147"/>
      <c r="U168" s="147"/>
      <c r="V168" s="147"/>
      <c r="W168" s="147"/>
      <c r="X168" s="147"/>
      <c r="Y168" s="143"/>
      <c r="Z168" s="437"/>
      <c r="AA168" s="437"/>
      <c r="AB168" s="437"/>
      <c r="AC168" s="437"/>
      <c r="AD168" s="437"/>
      <c r="AE168" s="437"/>
      <c r="AF168" s="437"/>
      <c r="AG168" s="437"/>
      <c r="AH168" s="437"/>
      <c r="AI168" s="437"/>
      <c r="AJ168" s="437"/>
      <c r="AK168" s="437"/>
      <c r="AL168" s="437"/>
      <c r="AM168" s="437"/>
      <c r="AN168" s="437"/>
      <c r="AO168" s="437"/>
      <c r="AP168" s="437"/>
      <c r="AQ168" s="437"/>
      <c r="AR168" s="437"/>
      <c r="AS168" s="437"/>
      <c r="AT168" s="437"/>
      <c r="AU168" s="437"/>
      <c r="AV168" s="437"/>
      <c r="AW168" s="437"/>
      <c r="AX168" s="437"/>
      <c r="AY168" s="437"/>
      <c r="AZ168" s="800"/>
      <c r="BA168" s="802"/>
      <c r="BB168" s="583"/>
      <c r="BC168" s="447"/>
      <c r="BD168" s="434"/>
      <c r="BE168" s="434"/>
      <c r="BF168" s="434"/>
      <c r="BG168" s="451"/>
      <c r="BH168" s="447"/>
      <c r="BI168" s="434"/>
      <c r="BJ168" s="434"/>
      <c r="BK168" s="434"/>
      <c r="BL168" s="451"/>
      <c r="BM168" s="447"/>
      <c r="BN168" s="434"/>
      <c r="BO168" s="434"/>
      <c r="BP168" s="434"/>
      <c r="BQ168" s="451"/>
      <c r="BR168" s="447"/>
      <c r="BS168" s="434"/>
      <c r="BT168" s="434"/>
      <c r="BU168" s="434"/>
      <c r="BV168" s="434"/>
      <c r="BW168" s="434"/>
      <c r="BX168" s="434"/>
      <c r="BY168" s="435"/>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307" customFormat="true" ht="15" customHeight="true" x14ac:dyDescent="0.2">
      <c r="A169" s="136"/>
      <c r="B169" s="130"/>
      <c r="C169" s="148"/>
      <c r="D169" s="147"/>
      <c r="E169" s="147"/>
      <c r="F169" s="147"/>
      <c r="G169" s="137"/>
      <c r="H169" s="140"/>
      <c r="I169" s="147"/>
      <c r="J169" s="147"/>
      <c r="K169" s="147"/>
      <c r="L169" s="143"/>
      <c r="M169" s="148"/>
      <c r="N169" s="147"/>
      <c r="O169" s="147"/>
      <c r="P169" s="147"/>
      <c r="Q169" s="137"/>
      <c r="R169" s="140"/>
      <c r="S169" s="147"/>
      <c r="T169" s="147"/>
      <c r="U169" s="147"/>
      <c r="V169" s="147"/>
      <c r="W169" s="147"/>
      <c r="X169" s="147"/>
      <c r="Y169" s="143"/>
      <c r="Z169" s="437"/>
      <c r="AA169" s="437"/>
      <c r="AB169" s="437"/>
      <c r="AC169" s="437"/>
      <c r="AD169" s="437"/>
      <c r="AE169" s="437"/>
      <c r="AF169" s="437"/>
      <c r="AG169" s="437"/>
      <c r="AH169" s="437"/>
      <c r="AI169" s="437"/>
      <c r="AJ169" s="437"/>
      <c r="AK169" s="437"/>
      <c r="AL169" s="437"/>
      <c r="AM169" s="437"/>
      <c r="AN169" s="437"/>
      <c r="AO169" s="437"/>
      <c r="AP169" s="437"/>
      <c r="AQ169" s="437"/>
      <c r="AR169" s="437"/>
      <c r="AS169" s="437"/>
      <c r="AT169" s="437"/>
      <c r="AU169" s="437"/>
      <c r="AV169" s="437"/>
      <c r="AW169" s="437"/>
      <c r="AX169" s="437"/>
      <c r="AY169" s="437"/>
      <c r="AZ169" s="800"/>
      <c r="BA169" s="802"/>
      <c r="BB169" s="583"/>
      <c r="BC169" s="447"/>
      <c r="BD169" s="434"/>
      <c r="BE169" s="434"/>
      <c r="BF169" s="434"/>
      <c r="BG169" s="451"/>
      <c r="BH169" s="447"/>
      <c r="BI169" s="434"/>
      <c r="BJ169" s="434"/>
      <c r="BK169" s="434"/>
      <c r="BL169" s="451"/>
      <c r="BM169" s="447"/>
      <c r="BN169" s="434"/>
      <c r="BO169" s="434"/>
      <c r="BP169" s="434"/>
      <c r="BQ169" s="451"/>
      <c r="BR169" s="447"/>
      <c r="BS169" s="434"/>
      <c r="BT169" s="434"/>
      <c r="BU169" s="434"/>
      <c r="BV169" s="434"/>
      <c r="BW169" s="434"/>
      <c r="BX169" s="434"/>
      <c r="BY169" s="435"/>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307" customFormat="true" ht="15" customHeight="true" x14ac:dyDescent="0.2">
      <c r="A170" s="136"/>
      <c r="B170" s="130"/>
      <c r="C170" s="101"/>
      <c r="D170" s="100"/>
      <c r="E170" s="100"/>
      <c r="F170" s="100"/>
      <c r="G170" s="99"/>
      <c r="H170" s="98"/>
      <c r="I170" s="100"/>
      <c r="J170" s="100"/>
      <c r="K170" s="100"/>
      <c r="L170" s="97"/>
      <c r="M170" s="101"/>
      <c r="N170" s="100"/>
      <c r="O170" s="100"/>
      <c r="P170" s="100"/>
      <c r="Q170" s="99"/>
      <c r="R170" s="98"/>
      <c r="S170" s="100"/>
      <c r="T170" s="100"/>
      <c r="U170" s="100"/>
      <c r="V170" s="100"/>
      <c r="W170" s="100"/>
      <c r="X170" s="100"/>
      <c r="Y170" s="97"/>
      <c r="Z170" s="437"/>
      <c r="AA170" s="437"/>
      <c r="AB170" s="437"/>
      <c r="AC170" s="437"/>
      <c r="AD170" s="437"/>
      <c r="AE170" s="437"/>
      <c r="AF170" s="437"/>
      <c r="AG170" s="437"/>
      <c r="AH170" s="437"/>
      <c r="AI170" s="437"/>
      <c r="AJ170" s="437"/>
      <c r="AK170" s="437"/>
      <c r="AL170" s="437"/>
      <c r="AM170" s="437"/>
      <c r="AN170" s="437"/>
      <c r="AO170" s="437"/>
      <c r="AP170" s="437"/>
      <c r="AQ170" s="437"/>
      <c r="AR170" s="437"/>
      <c r="AS170" s="437"/>
      <c r="AT170" s="437"/>
      <c r="AU170" s="437"/>
      <c r="AV170" s="437"/>
      <c r="AW170" s="437"/>
      <c r="AX170" s="437"/>
      <c r="AY170" s="437"/>
      <c r="AZ170" s="800"/>
      <c r="BA170" s="802"/>
      <c r="BB170" s="583"/>
      <c r="BC170" s="447"/>
      <c r="BD170" s="434"/>
      <c r="BE170" s="434"/>
      <c r="BF170" s="434"/>
      <c r="BG170" s="451"/>
      <c r="BH170" s="447"/>
      <c r="BI170" s="434"/>
      <c r="BJ170" s="434"/>
      <c r="BK170" s="434"/>
      <c r="BL170" s="451"/>
      <c r="BM170" s="447"/>
      <c r="BN170" s="434"/>
      <c r="BO170" s="434"/>
      <c r="BP170" s="434"/>
      <c r="BQ170" s="451"/>
      <c r="BR170" s="447"/>
      <c r="BS170" s="434"/>
      <c r="BT170" s="434"/>
      <c r="BU170" s="434"/>
      <c r="BV170" s="434"/>
      <c r="BW170" s="434"/>
      <c r="BX170" s="434"/>
      <c r="BY170" s="435"/>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307" customFormat="true" ht="15" customHeight="true" x14ac:dyDescent="0.2">
      <c r="A171" s="136"/>
      <c r="B171" s="130"/>
      <c r="C171" s="101"/>
      <c r="D171" s="100"/>
      <c r="E171" s="100"/>
      <c r="F171" s="100"/>
      <c r="G171" s="99"/>
      <c r="H171" s="98"/>
      <c r="I171" s="100"/>
      <c r="J171" s="100"/>
      <c r="K171" s="100"/>
      <c r="L171" s="97"/>
      <c r="M171" s="101"/>
      <c r="N171" s="100"/>
      <c r="O171" s="100"/>
      <c r="P171" s="100"/>
      <c r="Q171" s="99"/>
      <c r="R171" s="98"/>
      <c r="S171" s="100"/>
      <c r="T171" s="100"/>
      <c r="U171" s="100"/>
      <c r="V171" s="100"/>
      <c r="W171" s="100"/>
      <c r="X171" s="100"/>
      <c r="Y171" s="97"/>
      <c r="Z171" s="437"/>
      <c r="AA171" s="437"/>
      <c r="AB171" s="437"/>
      <c r="AC171" s="437"/>
      <c r="AD171" s="437"/>
      <c r="AE171" s="437"/>
      <c r="AF171" s="437"/>
      <c r="AG171" s="437"/>
      <c r="AH171" s="437"/>
      <c r="AI171" s="437"/>
      <c r="AJ171" s="437"/>
      <c r="AK171" s="437"/>
      <c r="AL171" s="437"/>
      <c r="AM171" s="437"/>
      <c r="AN171" s="437"/>
      <c r="AO171" s="437"/>
      <c r="AP171" s="437"/>
      <c r="AQ171" s="437"/>
      <c r="AR171" s="437"/>
      <c r="AS171" s="437"/>
      <c r="AT171" s="437"/>
      <c r="AU171" s="437"/>
      <c r="AV171" s="437"/>
      <c r="AW171" s="437"/>
      <c r="AX171" s="437"/>
      <c r="AY171" s="437"/>
      <c r="AZ171" s="800"/>
      <c r="BA171" s="802"/>
      <c r="BB171" s="583"/>
      <c r="BC171" s="447"/>
      <c r="BD171" s="434"/>
      <c r="BE171" s="434"/>
      <c r="BF171" s="434"/>
      <c r="BG171" s="451"/>
      <c r="BH171" s="447"/>
      <c r="BI171" s="434"/>
      <c r="BJ171" s="434"/>
      <c r="BK171" s="434"/>
      <c r="BL171" s="451"/>
      <c r="BM171" s="447"/>
      <c r="BN171" s="434"/>
      <c r="BO171" s="434"/>
      <c r="BP171" s="434"/>
      <c r="BQ171" s="451"/>
      <c r="BR171" s="447"/>
      <c r="BS171" s="434"/>
      <c r="BT171" s="434"/>
      <c r="BU171" s="434"/>
      <c r="BV171" s="434"/>
      <c r="BW171" s="434"/>
      <c r="BX171" s="434"/>
      <c r="BY171" s="435"/>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307" customFormat="true" ht="15" customHeight="true" x14ac:dyDescent="0.2">
      <c r="A172" s="136"/>
      <c r="B172" s="130"/>
      <c r="C172" s="101"/>
      <c r="D172" s="100"/>
      <c r="E172" s="100"/>
      <c r="F172" s="100"/>
      <c r="G172" s="99"/>
      <c r="H172" s="98"/>
      <c r="I172" s="100"/>
      <c r="J172" s="100"/>
      <c r="K172" s="100"/>
      <c r="L172" s="97"/>
      <c r="M172" s="101"/>
      <c r="N172" s="100"/>
      <c r="O172" s="100"/>
      <c r="P172" s="100"/>
      <c r="Q172" s="99"/>
      <c r="R172" s="98"/>
      <c r="S172" s="100"/>
      <c r="T172" s="100"/>
      <c r="U172" s="100"/>
      <c r="V172" s="100"/>
      <c r="W172" s="100"/>
      <c r="X172" s="100"/>
      <c r="Y172" s="97"/>
      <c r="Z172" s="437"/>
      <c r="AA172" s="437"/>
      <c r="AB172" s="437"/>
      <c r="AC172" s="437"/>
      <c r="AD172" s="437"/>
      <c r="AE172" s="437"/>
      <c r="AF172" s="437"/>
      <c r="AG172" s="437"/>
      <c r="AH172" s="437"/>
      <c r="AI172" s="437"/>
      <c r="AJ172" s="437"/>
      <c r="AK172" s="437"/>
      <c r="AL172" s="437"/>
      <c r="AM172" s="437"/>
      <c r="AN172" s="437"/>
      <c r="AO172" s="437"/>
      <c r="AP172" s="437"/>
      <c r="AQ172" s="437"/>
      <c r="AR172" s="437"/>
      <c r="AS172" s="437"/>
      <c r="AT172" s="437"/>
      <c r="AU172" s="437"/>
      <c r="AV172" s="437"/>
      <c r="AW172" s="437"/>
      <c r="AX172" s="437"/>
      <c r="AY172" s="437"/>
      <c r="AZ172" s="800"/>
      <c r="BA172" s="802"/>
      <c r="BB172" s="583"/>
      <c r="BC172" s="447"/>
      <c r="BD172" s="434"/>
      <c r="BE172" s="434"/>
      <c r="BF172" s="434"/>
      <c r="BG172" s="451"/>
      <c r="BH172" s="447"/>
      <c r="BI172" s="434"/>
      <c r="BJ172" s="434"/>
      <c r="BK172" s="434"/>
      <c r="BL172" s="451"/>
      <c r="BM172" s="447"/>
      <c r="BN172" s="434"/>
      <c r="BO172" s="434"/>
      <c r="BP172" s="434"/>
      <c r="BQ172" s="451"/>
      <c r="BR172" s="447"/>
      <c r="BS172" s="434"/>
      <c r="BT172" s="434"/>
      <c r="BU172" s="434"/>
      <c r="BV172" s="434"/>
      <c r="BW172" s="434"/>
      <c r="BX172" s="434"/>
      <c r="BY172" s="435"/>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307" customFormat="true" ht="15" customHeight="true" x14ac:dyDescent="0.2">
      <c r="A173" s="136"/>
      <c r="B173" s="130"/>
      <c r="C173" s="101"/>
      <c r="D173" s="100"/>
      <c r="E173" s="100"/>
      <c r="F173" s="100"/>
      <c r="G173" s="99"/>
      <c r="H173" s="98"/>
      <c r="I173" s="100"/>
      <c r="J173" s="100"/>
      <c r="K173" s="100"/>
      <c r="L173" s="97"/>
      <c r="M173" s="101"/>
      <c r="N173" s="100"/>
      <c r="O173" s="100"/>
      <c r="P173" s="100"/>
      <c r="Q173" s="99"/>
      <c r="R173" s="98"/>
      <c r="S173" s="100"/>
      <c r="T173" s="100"/>
      <c r="U173" s="100"/>
      <c r="V173" s="100"/>
      <c r="W173" s="100"/>
      <c r="X173" s="100"/>
      <c r="Y173" s="97"/>
      <c r="Z173" s="437"/>
      <c r="AA173" s="437"/>
      <c r="AB173" s="437"/>
      <c r="AC173" s="437"/>
      <c r="AD173" s="437"/>
      <c r="AE173" s="437"/>
      <c r="AF173" s="437"/>
      <c r="AG173" s="437"/>
      <c r="AH173" s="437"/>
      <c r="AI173" s="437"/>
      <c r="AJ173" s="437"/>
      <c r="AK173" s="437"/>
      <c r="AL173" s="437"/>
      <c r="AM173" s="437"/>
      <c r="AN173" s="437"/>
      <c r="AO173" s="437"/>
      <c r="AP173" s="437"/>
      <c r="AQ173" s="437"/>
      <c r="AR173" s="437"/>
      <c r="AS173" s="437"/>
      <c r="AT173" s="437"/>
      <c r="AU173" s="437"/>
      <c r="AV173" s="437"/>
      <c r="AW173" s="437"/>
      <c r="AX173" s="437"/>
      <c r="AY173" s="437"/>
      <c r="AZ173" s="800"/>
      <c r="BA173" s="802"/>
      <c r="BB173" s="583"/>
      <c r="BC173" s="447"/>
      <c r="BD173" s="434"/>
      <c r="BE173" s="434"/>
      <c r="BF173" s="434"/>
      <c r="BG173" s="451"/>
      <c r="BH173" s="447"/>
      <c r="BI173" s="434"/>
      <c r="BJ173" s="434"/>
      <c r="BK173" s="434"/>
      <c r="BL173" s="451"/>
      <c r="BM173" s="447"/>
      <c r="BN173" s="434"/>
      <c r="BO173" s="434"/>
      <c r="BP173" s="434"/>
      <c r="BQ173" s="451"/>
      <c r="BR173" s="447"/>
      <c r="BS173" s="434"/>
      <c r="BT173" s="434"/>
      <c r="BU173" s="434"/>
      <c r="BV173" s="434"/>
      <c r="BW173" s="434"/>
      <c r="BX173" s="434"/>
      <c r="BY173" s="435"/>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307" customFormat="true" ht="15" customHeight="true" x14ac:dyDescent="0.2">
      <c r="A174" s="136"/>
      <c r="B174" s="130"/>
      <c r="C174" s="101"/>
      <c r="D174" s="100"/>
      <c r="E174" s="100"/>
      <c r="F174" s="100"/>
      <c r="G174" s="99"/>
      <c r="H174" s="98"/>
      <c r="I174" s="100"/>
      <c r="J174" s="100"/>
      <c r="K174" s="100"/>
      <c r="L174" s="97"/>
      <c r="M174" s="101"/>
      <c r="N174" s="100"/>
      <c r="O174" s="100"/>
      <c r="P174" s="100"/>
      <c r="Q174" s="99"/>
      <c r="R174" s="98"/>
      <c r="S174" s="100"/>
      <c r="T174" s="100"/>
      <c r="U174" s="100"/>
      <c r="V174" s="100"/>
      <c r="W174" s="100"/>
      <c r="X174" s="100"/>
      <c r="Y174" s="97"/>
      <c r="Z174" s="437"/>
      <c r="AA174" s="437"/>
      <c r="AB174" s="437"/>
      <c r="AC174" s="437"/>
      <c r="AD174" s="437"/>
      <c r="AE174" s="437"/>
      <c r="AF174" s="437"/>
      <c r="AG174" s="437"/>
      <c r="AH174" s="437"/>
      <c r="AI174" s="437"/>
      <c r="AJ174" s="437"/>
      <c r="AK174" s="437"/>
      <c r="AL174" s="437"/>
      <c r="AM174" s="437"/>
      <c r="AN174" s="437"/>
      <c r="AO174" s="437"/>
      <c r="AP174" s="437"/>
      <c r="AQ174" s="437"/>
      <c r="AR174" s="437"/>
      <c r="AS174" s="437"/>
      <c r="AT174" s="437"/>
      <c r="AU174" s="437"/>
      <c r="AV174" s="437"/>
      <c r="AW174" s="437"/>
      <c r="AX174" s="437"/>
      <c r="AY174" s="437"/>
      <c r="AZ174" s="800"/>
      <c r="BA174" s="802"/>
      <c r="BB174" s="583"/>
      <c r="BC174" s="447"/>
      <c r="BD174" s="434"/>
      <c r="BE174" s="434"/>
      <c r="BF174" s="434"/>
      <c r="BG174" s="451"/>
      <c r="BH174" s="447"/>
      <c r="BI174" s="434"/>
      <c r="BJ174" s="434"/>
      <c r="BK174" s="434"/>
      <c r="BL174" s="451"/>
      <c r="BM174" s="447"/>
      <c r="BN174" s="434"/>
      <c r="BO174" s="434"/>
      <c r="BP174" s="434"/>
      <c r="BQ174" s="451"/>
      <c r="BR174" s="447"/>
      <c r="BS174" s="434"/>
      <c r="BT174" s="434"/>
      <c r="BU174" s="434"/>
      <c r="BV174" s="434"/>
      <c r="BW174" s="434"/>
      <c r="BX174" s="434"/>
      <c r="BY174" s="435"/>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307" customFormat="true" ht="15" customHeight="true" x14ac:dyDescent="0.2">
      <c r="A175" s="136"/>
      <c r="B175" s="130"/>
      <c r="C175" s="101"/>
      <c r="D175" s="100"/>
      <c r="E175" s="100"/>
      <c r="F175" s="100"/>
      <c r="G175" s="99"/>
      <c r="H175" s="98"/>
      <c r="I175" s="100"/>
      <c r="J175" s="100"/>
      <c r="K175" s="100"/>
      <c r="L175" s="97"/>
      <c r="M175" s="101"/>
      <c r="N175" s="100"/>
      <c r="O175" s="100"/>
      <c r="P175" s="100"/>
      <c r="Q175" s="99"/>
      <c r="R175" s="98"/>
      <c r="S175" s="100"/>
      <c r="T175" s="100"/>
      <c r="U175" s="100"/>
      <c r="V175" s="100"/>
      <c r="W175" s="100"/>
      <c r="X175" s="100"/>
      <c r="Y175" s="97"/>
      <c r="Z175" s="437"/>
      <c r="AA175" s="437"/>
      <c r="AB175" s="437"/>
      <c r="AC175" s="437"/>
      <c r="AD175" s="437"/>
      <c r="AE175" s="437"/>
      <c r="AF175" s="437"/>
      <c r="AG175" s="437"/>
      <c r="AH175" s="437"/>
      <c r="AI175" s="437"/>
      <c r="AJ175" s="437"/>
      <c r="AK175" s="437"/>
      <c r="AL175" s="437"/>
      <c r="AM175" s="437"/>
      <c r="AN175" s="437"/>
      <c r="AO175" s="437"/>
      <c r="AP175" s="437"/>
      <c r="AQ175" s="437"/>
      <c r="AR175" s="437"/>
      <c r="AS175" s="437"/>
      <c r="AT175" s="437"/>
      <c r="AU175" s="437"/>
      <c r="AV175" s="437"/>
      <c r="AW175" s="437"/>
      <c r="AX175" s="437"/>
      <c r="AY175" s="437"/>
      <c r="AZ175" s="800"/>
      <c r="BA175" s="802"/>
      <c r="BB175" s="583"/>
      <c r="BC175" s="447"/>
      <c r="BD175" s="434"/>
      <c r="BE175" s="434"/>
      <c r="BF175" s="434"/>
      <c r="BG175" s="451"/>
      <c r="BH175" s="447"/>
      <c r="BI175" s="434"/>
      <c r="BJ175" s="434"/>
      <c r="BK175" s="434"/>
      <c r="BL175" s="451"/>
      <c r="BM175" s="447"/>
      <c r="BN175" s="434"/>
      <c r="BO175" s="434"/>
      <c r="BP175" s="434"/>
      <c r="BQ175" s="451"/>
      <c r="BR175" s="447"/>
      <c r="BS175" s="434"/>
      <c r="BT175" s="434"/>
      <c r="BU175" s="434"/>
      <c r="BV175" s="434"/>
      <c r="BW175" s="434"/>
      <c r="BX175" s="434"/>
      <c r="BY175" s="435"/>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307" customFormat="true" ht="15" customHeight="true" x14ac:dyDescent="0.2">
      <c r="A176" s="136"/>
      <c r="B176" s="130"/>
      <c r="C176" s="101"/>
      <c r="D176" s="100"/>
      <c r="E176" s="100"/>
      <c r="F176" s="100"/>
      <c r="G176" s="99"/>
      <c r="H176" s="98"/>
      <c r="I176" s="100"/>
      <c r="J176" s="100"/>
      <c r="K176" s="100"/>
      <c r="L176" s="97"/>
      <c r="M176" s="101"/>
      <c r="N176" s="100"/>
      <c r="O176" s="100"/>
      <c r="P176" s="100"/>
      <c r="Q176" s="99"/>
      <c r="R176" s="98"/>
      <c r="S176" s="100"/>
      <c r="T176" s="100"/>
      <c r="U176" s="100"/>
      <c r="V176" s="100"/>
      <c r="W176" s="100"/>
      <c r="X176" s="100"/>
      <c r="Y176" s="97"/>
      <c r="Z176" s="437"/>
      <c r="AA176" s="437"/>
      <c r="AB176" s="437"/>
      <c r="AC176" s="437"/>
      <c r="AD176" s="437"/>
      <c r="AE176" s="437"/>
      <c r="AF176" s="437"/>
      <c r="AG176" s="437"/>
      <c r="AH176" s="437"/>
      <c r="AI176" s="437"/>
      <c r="AJ176" s="437"/>
      <c r="AK176" s="437"/>
      <c r="AL176" s="437"/>
      <c r="AM176" s="437"/>
      <c r="AN176" s="437"/>
      <c r="AO176" s="437"/>
      <c r="AP176" s="437"/>
      <c r="AQ176" s="437"/>
      <c r="AR176" s="437"/>
      <c r="AS176" s="437"/>
      <c r="AT176" s="437"/>
      <c r="AU176" s="437"/>
      <c r="AV176" s="437"/>
      <c r="AW176" s="437"/>
      <c r="AX176" s="437"/>
      <c r="AY176" s="437"/>
      <c r="AZ176" s="800"/>
      <c r="BA176" s="802"/>
      <c r="BB176" s="583"/>
      <c r="BC176" s="447"/>
      <c r="BD176" s="434"/>
      <c r="BE176" s="434"/>
      <c r="BF176" s="434"/>
      <c r="BG176" s="451"/>
      <c r="BH176" s="447"/>
      <c r="BI176" s="434"/>
      <c r="BJ176" s="434"/>
      <c r="BK176" s="434"/>
      <c r="BL176" s="451"/>
      <c r="BM176" s="447"/>
      <c r="BN176" s="434"/>
      <c r="BO176" s="434"/>
      <c r="BP176" s="434"/>
      <c r="BQ176" s="451"/>
      <c r="BR176" s="447"/>
      <c r="BS176" s="434"/>
      <c r="BT176" s="434"/>
      <c r="BU176" s="434"/>
      <c r="BV176" s="434"/>
      <c r="BW176" s="434"/>
      <c r="BX176" s="434"/>
      <c r="BY176" s="435"/>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307" customFormat="true" ht="15" customHeight="true" x14ac:dyDescent="0.2">
      <c r="A177" s="136"/>
      <c r="B177" s="130"/>
      <c r="C177" s="101"/>
      <c r="D177" s="100"/>
      <c r="E177" s="100"/>
      <c r="F177" s="100"/>
      <c r="G177" s="99"/>
      <c r="H177" s="98"/>
      <c r="I177" s="100"/>
      <c r="J177" s="100"/>
      <c r="K177" s="100"/>
      <c r="L177" s="97"/>
      <c r="M177" s="101"/>
      <c r="N177" s="100"/>
      <c r="O177" s="100"/>
      <c r="P177" s="100"/>
      <c r="Q177" s="99"/>
      <c r="R177" s="98"/>
      <c r="S177" s="100"/>
      <c r="T177" s="100"/>
      <c r="U177" s="100"/>
      <c r="V177" s="100"/>
      <c r="W177" s="100"/>
      <c r="X177" s="100"/>
      <c r="Y177" s="97"/>
      <c r="Z177" s="437"/>
      <c r="AA177" s="437"/>
      <c r="AB177" s="437"/>
      <c r="AC177" s="437"/>
      <c r="AD177" s="437"/>
      <c r="AE177" s="437"/>
      <c r="AF177" s="437"/>
      <c r="AG177" s="437"/>
      <c r="AH177" s="437"/>
      <c r="AI177" s="437"/>
      <c r="AJ177" s="437"/>
      <c r="AK177" s="437"/>
      <c r="AL177" s="437"/>
      <c r="AM177" s="437"/>
      <c r="AN177" s="437"/>
      <c r="AO177" s="437"/>
      <c r="AP177" s="437"/>
      <c r="AQ177" s="437"/>
      <c r="AR177" s="437"/>
      <c r="AS177" s="437"/>
      <c r="AT177" s="437"/>
      <c r="AU177" s="437"/>
      <c r="AV177" s="437"/>
      <c r="AW177" s="437"/>
      <c r="AX177" s="437"/>
      <c r="AY177" s="437"/>
      <c r="AZ177" s="800"/>
      <c r="BA177" s="802"/>
      <c r="BB177" s="583"/>
      <c r="BC177" s="447"/>
      <c r="BD177" s="434"/>
      <c r="BE177" s="434"/>
      <c r="BF177" s="434"/>
      <c r="BG177" s="451"/>
      <c r="BH177" s="447"/>
      <c r="BI177" s="434"/>
      <c r="BJ177" s="434"/>
      <c r="BK177" s="434"/>
      <c r="BL177" s="451"/>
      <c r="BM177" s="447"/>
      <c r="BN177" s="434"/>
      <c r="BO177" s="434"/>
      <c r="BP177" s="434"/>
      <c r="BQ177" s="451"/>
      <c r="BR177" s="447"/>
      <c r="BS177" s="434"/>
      <c r="BT177" s="434"/>
      <c r="BU177" s="434"/>
      <c r="BV177" s="434"/>
      <c r="BW177" s="434"/>
      <c r="BX177" s="434"/>
      <c r="BY177" s="435"/>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307" customFormat="true" ht="15" customHeight="true" x14ac:dyDescent="0.2">
      <c r="A178" s="136"/>
      <c r="B178" s="130"/>
      <c r="C178" s="101"/>
      <c r="D178" s="100"/>
      <c r="E178" s="100"/>
      <c r="F178" s="100"/>
      <c r="G178" s="99"/>
      <c r="H178" s="98"/>
      <c r="I178" s="100"/>
      <c r="J178" s="100"/>
      <c r="K178" s="100"/>
      <c r="L178" s="97"/>
      <c r="M178" s="101"/>
      <c r="N178" s="100"/>
      <c r="O178" s="100"/>
      <c r="P178" s="100"/>
      <c r="Q178" s="99"/>
      <c r="R178" s="98"/>
      <c r="S178" s="100"/>
      <c r="T178" s="100"/>
      <c r="U178" s="100"/>
      <c r="V178" s="100"/>
      <c r="W178" s="100"/>
      <c r="X178" s="100"/>
      <c r="Y178" s="97"/>
      <c r="Z178" s="437"/>
      <c r="AA178" s="437"/>
      <c r="AB178" s="437"/>
      <c r="AC178" s="437"/>
      <c r="AD178" s="437"/>
      <c r="AE178" s="437"/>
      <c r="AF178" s="437"/>
      <c r="AG178" s="437"/>
      <c r="AH178" s="437"/>
      <c r="AI178" s="437"/>
      <c r="AJ178" s="437"/>
      <c r="AK178" s="437"/>
      <c r="AL178" s="437"/>
      <c r="AM178" s="437"/>
      <c r="AN178" s="437"/>
      <c r="AO178" s="437"/>
      <c r="AP178" s="437"/>
      <c r="AQ178" s="437"/>
      <c r="AR178" s="437"/>
      <c r="AS178" s="437"/>
      <c r="AT178" s="437"/>
      <c r="AU178" s="437"/>
      <c r="AV178" s="437"/>
      <c r="AW178" s="437"/>
      <c r="AX178" s="437"/>
      <c r="AY178" s="437"/>
      <c r="AZ178" s="800"/>
      <c r="BA178" s="802"/>
      <c r="BB178" s="583"/>
      <c r="BC178" s="447"/>
      <c r="BD178" s="434"/>
      <c r="BE178" s="434"/>
      <c r="BF178" s="434"/>
      <c r="BG178" s="451"/>
      <c r="BH178" s="447"/>
      <c r="BI178" s="434"/>
      <c r="BJ178" s="434"/>
      <c r="BK178" s="434"/>
      <c r="BL178" s="451"/>
      <c r="BM178" s="447"/>
      <c r="BN178" s="434"/>
      <c r="BO178" s="434"/>
      <c r="BP178" s="434"/>
      <c r="BQ178" s="451"/>
      <c r="BR178" s="447"/>
      <c r="BS178" s="434"/>
      <c r="BT178" s="434"/>
      <c r="BU178" s="434"/>
      <c r="BV178" s="434"/>
      <c r="BW178" s="434"/>
      <c r="BX178" s="434"/>
      <c r="BY178" s="435"/>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307" customFormat="true" ht="15" customHeight="true" x14ac:dyDescent="0.2">
      <c r="A179" s="136"/>
      <c r="B179" s="130"/>
      <c r="C179" s="101"/>
      <c r="D179" s="100"/>
      <c r="E179" s="100"/>
      <c r="F179" s="100"/>
      <c r="G179" s="99"/>
      <c r="H179" s="98"/>
      <c r="I179" s="100"/>
      <c r="J179" s="100"/>
      <c r="K179" s="100"/>
      <c r="L179" s="97"/>
      <c r="M179" s="101"/>
      <c r="N179" s="100"/>
      <c r="O179" s="100"/>
      <c r="P179" s="100"/>
      <c r="Q179" s="99"/>
      <c r="R179" s="98"/>
      <c r="S179" s="100"/>
      <c r="T179" s="100"/>
      <c r="U179" s="100"/>
      <c r="V179" s="100"/>
      <c r="W179" s="100"/>
      <c r="X179" s="100"/>
      <c r="Y179" s="97"/>
      <c r="Z179" s="437"/>
      <c r="AA179" s="437"/>
      <c r="AB179" s="437"/>
      <c r="AC179" s="437"/>
      <c r="AD179" s="437"/>
      <c r="AE179" s="437"/>
      <c r="AF179" s="437"/>
      <c r="AG179" s="437"/>
      <c r="AH179" s="437"/>
      <c r="AI179" s="437"/>
      <c r="AJ179" s="437"/>
      <c r="AK179" s="437"/>
      <c r="AL179" s="437"/>
      <c r="AM179" s="437"/>
      <c r="AN179" s="437"/>
      <c r="AO179" s="437"/>
      <c r="AP179" s="437"/>
      <c r="AQ179" s="437"/>
      <c r="AR179" s="437"/>
      <c r="AS179" s="437"/>
      <c r="AT179" s="437"/>
      <c r="AU179" s="437"/>
      <c r="AV179" s="437"/>
      <c r="AW179" s="437"/>
      <c r="AX179" s="437"/>
      <c r="AY179" s="437"/>
      <c r="AZ179" s="800"/>
      <c r="BA179" s="802"/>
      <c r="BB179" s="583"/>
      <c r="BC179" s="447"/>
      <c r="BD179" s="434"/>
      <c r="BE179" s="434"/>
      <c r="BF179" s="434"/>
      <c r="BG179" s="451"/>
      <c r="BH179" s="447"/>
      <c r="BI179" s="434"/>
      <c r="BJ179" s="434"/>
      <c r="BK179" s="434"/>
      <c r="BL179" s="451"/>
      <c r="BM179" s="447"/>
      <c r="BN179" s="434"/>
      <c r="BO179" s="434"/>
      <c r="BP179" s="434"/>
      <c r="BQ179" s="451"/>
      <c r="BR179" s="447"/>
      <c r="BS179" s="434"/>
      <c r="BT179" s="434"/>
      <c r="BU179" s="434"/>
      <c r="BV179" s="434"/>
      <c r="BW179" s="434"/>
      <c r="BX179" s="434"/>
      <c r="BY179" s="435"/>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307" customFormat="true" ht="15" customHeight="true" x14ac:dyDescent="0.2">
      <c r="A180" s="136"/>
      <c r="B180" s="130"/>
      <c r="C180" s="101"/>
      <c r="D180" s="100"/>
      <c r="E180" s="100"/>
      <c r="F180" s="100"/>
      <c r="G180" s="99"/>
      <c r="H180" s="98"/>
      <c r="I180" s="100"/>
      <c r="J180" s="100"/>
      <c r="K180" s="100"/>
      <c r="L180" s="97"/>
      <c r="M180" s="101"/>
      <c r="N180" s="100"/>
      <c r="O180" s="100"/>
      <c r="P180" s="100"/>
      <c r="Q180" s="99"/>
      <c r="R180" s="98"/>
      <c r="S180" s="100"/>
      <c r="T180" s="100"/>
      <c r="U180" s="100"/>
      <c r="V180" s="100"/>
      <c r="W180" s="100"/>
      <c r="X180" s="100"/>
      <c r="Y180" s="97"/>
      <c r="Z180" s="437"/>
      <c r="AA180" s="437"/>
      <c r="AB180" s="437"/>
      <c r="AC180" s="437"/>
      <c r="AD180" s="437"/>
      <c r="AE180" s="437"/>
      <c r="AF180" s="437"/>
      <c r="AG180" s="437"/>
      <c r="AH180" s="437"/>
      <c r="AI180" s="437"/>
      <c r="AJ180" s="437"/>
      <c r="AK180" s="437"/>
      <c r="AL180" s="437"/>
      <c r="AM180" s="437"/>
      <c r="AN180" s="437"/>
      <c r="AO180" s="437"/>
      <c r="AP180" s="437"/>
      <c r="AQ180" s="437"/>
      <c r="AR180" s="437"/>
      <c r="AS180" s="437"/>
      <c r="AT180" s="437"/>
      <c r="AU180" s="437"/>
      <c r="AV180" s="437"/>
      <c r="AW180" s="437"/>
      <c r="AX180" s="437"/>
      <c r="AY180" s="437"/>
      <c r="AZ180" s="800"/>
      <c r="BA180" s="802"/>
      <c r="BB180" s="583"/>
      <c r="BC180" s="447"/>
      <c r="BD180" s="434"/>
      <c r="BE180" s="434"/>
      <c r="BF180" s="434"/>
      <c r="BG180" s="451"/>
      <c r="BH180" s="447"/>
      <c r="BI180" s="434"/>
      <c r="BJ180" s="434"/>
      <c r="BK180" s="434"/>
      <c r="BL180" s="451"/>
      <c r="BM180" s="447"/>
      <c r="BN180" s="434"/>
      <c r="BO180" s="434"/>
      <c r="BP180" s="434"/>
      <c r="BQ180" s="451"/>
      <c r="BR180" s="447"/>
      <c r="BS180" s="434"/>
      <c r="BT180" s="434"/>
      <c r="BU180" s="434"/>
      <c r="BV180" s="434"/>
      <c r="BW180" s="434"/>
      <c r="BX180" s="434"/>
      <c r="BY180" s="435"/>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307" customFormat="true" ht="15" customHeight="true" x14ac:dyDescent="0.2">
      <c r="A181" s="136"/>
      <c r="B181" s="130"/>
      <c r="C181" s="101"/>
      <c r="D181" s="100"/>
      <c r="E181" s="100"/>
      <c r="F181" s="100"/>
      <c r="G181" s="99"/>
      <c r="H181" s="98"/>
      <c r="I181" s="100"/>
      <c r="J181" s="100"/>
      <c r="K181" s="100"/>
      <c r="L181" s="97"/>
      <c r="M181" s="101"/>
      <c r="N181" s="100"/>
      <c r="O181" s="100"/>
      <c r="P181" s="100"/>
      <c r="Q181" s="99"/>
      <c r="R181" s="98"/>
      <c r="S181" s="100"/>
      <c r="T181" s="100"/>
      <c r="U181" s="100"/>
      <c r="V181" s="100"/>
      <c r="W181" s="100"/>
      <c r="X181" s="100"/>
      <c r="Y181" s="97"/>
      <c r="Z181" s="437"/>
      <c r="AA181" s="437"/>
      <c r="AB181" s="437"/>
      <c r="AC181" s="437"/>
      <c r="AD181" s="437"/>
      <c r="AE181" s="437"/>
      <c r="AF181" s="437"/>
      <c r="AG181" s="437"/>
      <c r="AH181" s="437"/>
      <c r="AI181" s="437"/>
      <c r="AJ181" s="437"/>
      <c r="AK181" s="437"/>
      <c r="AL181" s="437"/>
      <c r="AM181" s="437"/>
      <c r="AN181" s="437"/>
      <c r="AO181" s="437"/>
      <c r="AP181" s="437"/>
      <c r="AQ181" s="437"/>
      <c r="AR181" s="437"/>
      <c r="AS181" s="437"/>
      <c r="AT181" s="437"/>
      <c r="AU181" s="437"/>
      <c r="AV181" s="437"/>
      <c r="AW181" s="437"/>
      <c r="AX181" s="437"/>
      <c r="AY181" s="437"/>
      <c r="AZ181" s="800"/>
      <c r="BA181" s="802"/>
      <c r="BB181" s="583"/>
      <c r="BC181" s="447"/>
      <c r="BD181" s="434"/>
      <c r="BE181" s="434"/>
      <c r="BF181" s="434"/>
      <c r="BG181" s="451"/>
      <c r="BH181" s="447"/>
      <c r="BI181" s="434"/>
      <c r="BJ181" s="434"/>
      <c r="BK181" s="434"/>
      <c r="BL181" s="451"/>
      <c r="BM181" s="447"/>
      <c r="BN181" s="434"/>
      <c r="BO181" s="434"/>
      <c r="BP181" s="434"/>
      <c r="BQ181" s="451"/>
      <c r="BR181" s="447"/>
      <c r="BS181" s="434"/>
      <c r="BT181" s="434"/>
      <c r="BU181" s="434"/>
      <c r="BV181" s="434"/>
      <c r="BW181" s="434"/>
      <c r="BX181" s="434"/>
      <c r="BY181" s="435"/>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307" customFormat="true" ht="15" customHeight="true" x14ac:dyDescent="0.2">
      <c r="A182" s="136"/>
      <c r="B182" s="130"/>
      <c r="C182" s="101"/>
      <c r="D182" s="100"/>
      <c r="E182" s="100"/>
      <c r="F182" s="100"/>
      <c r="G182" s="99"/>
      <c r="H182" s="98"/>
      <c r="I182" s="100"/>
      <c r="J182" s="100"/>
      <c r="K182" s="100"/>
      <c r="L182" s="97"/>
      <c r="M182" s="101"/>
      <c r="N182" s="100"/>
      <c r="O182" s="100"/>
      <c r="P182" s="100"/>
      <c r="Q182" s="99"/>
      <c r="R182" s="98"/>
      <c r="S182" s="100"/>
      <c r="T182" s="100"/>
      <c r="U182" s="100"/>
      <c r="V182" s="100"/>
      <c r="W182" s="100"/>
      <c r="X182" s="100"/>
      <c r="Y182" s="97"/>
      <c r="Z182" s="437"/>
      <c r="AA182" s="437"/>
      <c r="AB182" s="437"/>
      <c r="AC182" s="437"/>
      <c r="AD182" s="437"/>
      <c r="AE182" s="437"/>
      <c r="AF182" s="437"/>
      <c r="AG182" s="437"/>
      <c r="AH182" s="437"/>
      <c r="AI182" s="437"/>
      <c r="AJ182" s="437"/>
      <c r="AK182" s="437"/>
      <c r="AL182" s="437"/>
      <c r="AM182" s="437"/>
      <c r="AN182" s="437"/>
      <c r="AO182" s="437"/>
      <c r="AP182" s="437"/>
      <c r="AQ182" s="437"/>
      <c r="AR182" s="437"/>
      <c r="AS182" s="437"/>
      <c r="AT182" s="437"/>
      <c r="AU182" s="437"/>
      <c r="AV182" s="437"/>
      <c r="AW182" s="437"/>
      <c r="AX182" s="437"/>
      <c r="AY182" s="437"/>
      <c r="AZ182" s="800"/>
      <c r="BA182" s="802"/>
      <c r="BB182" s="583"/>
      <c r="BC182" s="447"/>
      <c r="BD182" s="434"/>
      <c r="BE182" s="434"/>
      <c r="BF182" s="434"/>
      <c r="BG182" s="451"/>
      <c r="BH182" s="447"/>
      <c r="BI182" s="434"/>
      <c r="BJ182" s="434"/>
      <c r="BK182" s="434"/>
      <c r="BL182" s="451"/>
      <c r="BM182" s="447"/>
      <c r="BN182" s="434"/>
      <c r="BO182" s="434"/>
      <c r="BP182" s="434"/>
      <c r="BQ182" s="451"/>
      <c r="BR182" s="447"/>
      <c r="BS182" s="434"/>
      <c r="BT182" s="434"/>
      <c r="BU182" s="434"/>
      <c r="BV182" s="434"/>
      <c r="BW182" s="434"/>
      <c r="BX182" s="434"/>
      <c r="BY182" s="435"/>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307" customFormat="true" ht="15" customHeight="true" x14ac:dyDescent="0.2">
      <c r="A183" s="136"/>
      <c r="B183" s="130"/>
      <c r="C183" s="101"/>
      <c r="D183" s="100"/>
      <c r="E183" s="100"/>
      <c r="F183" s="100"/>
      <c r="G183" s="99"/>
      <c r="H183" s="98"/>
      <c r="I183" s="100"/>
      <c r="J183" s="100"/>
      <c r="K183" s="100"/>
      <c r="L183" s="97"/>
      <c r="M183" s="101"/>
      <c r="N183" s="100"/>
      <c r="O183" s="100"/>
      <c r="P183" s="100"/>
      <c r="Q183" s="99"/>
      <c r="R183" s="98"/>
      <c r="S183" s="100"/>
      <c r="T183" s="100"/>
      <c r="U183" s="100"/>
      <c r="V183" s="100"/>
      <c r="W183" s="100"/>
      <c r="X183" s="100"/>
      <c r="Y183" s="97"/>
      <c r="Z183" s="437"/>
      <c r="AA183" s="437"/>
      <c r="AB183" s="437"/>
      <c r="AC183" s="437"/>
      <c r="AD183" s="437"/>
      <c r="AE183" s="437"/>
      <c r="AF183" s="437"/>
      <c r="AG183" s="437"/>
      <c r="AH183" s="437"/>
      <c r="AI183" s="437"/>
      <c r="AJ183" s="437"/>
      <c r="AK183" s="437"/>
      <c r="AL183" s="437"/>
      <c r="AM183" s="437"/>
      <c r="AN183" s="437"/>
      <c r="AO183" s="437"/>
      <c r="AP183" s="437"/>
      <c r="AQ183" s="437"/>
      <c r="AR183" s="437"/>
      <c r="AS183" s="437"/>
      <c r="AT183" s="437"/>
      <c r="AU183" s="437"/>
      <c r="AV183" s="437"/>
      <c r="AW183" s="437"/>
      <c r="AX183" s="437"/>
      <c r="AY183" s="437"/>
      <c r="AZ183" s="800"/>
      <c r="BA183" s="802"/>
      <c r="BB183" s="583"/>
      <c r="BC183" s="447"/>
      <c r="BD183" s="434"/>
      <c r="BE183" s="434"/>
      <c r="BF183" s="434"/>
      <c r="BG183" s="451"/>
      <c r="BH183" s="447"/>
      <c r="BI183" s="434"/>
      <c r="BJ183" s="434"/>
      <c r="BK183" s="434"/>
      <c r="BL183" s="451"/>
      <c r="BM183" s="447"/>
      <c r="BN183" s="434"/>
      <c r="BO183" s="434"/>
      <c r="BP183" s="434"/>
      <c r="BQ183" s="451"/>
      <c r="BR183" s="447"/>
      <c r="BS183" s="434"/>
      <c r="BT183" s="434"/>
      <c r="BU183" s="434"/>
      <c r="BV183" s="434"/>
      <c r="BW183" s="434"/>
      <c r="BX183" s="434"/>
      <c r="BY183" s="435"/>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307" customFormat="true" ht="15" customHeight="true" x14ac:dyDescent="0.2">
      <c r="A184" s="136"/>
      <c r="B184" s="130"/>
      <c r="C184" s="101"/>
      <c r="D184" s="100"/>
      <c r="E184" s="100"/>
      <c r="F184" s="100"/>
      <c r="G184" s="99"/>
      <c r="H184" s="98"/>
      <c r="I184" s="100"/>
      <c r="J184" s="100"/>
      <c r="K184" s="100"/>
      <c r="L184" s="97"/>
      <c r="M184" s="101"/>
      <c r="N184" s="100"/>
      <c r="O184" s="100"/>
      <c r="P184" s="100"/>
      <c r="Q184" s="99"/>
      <c r="R184" s="98"/>
      <c r="S184" s="100"/>
      <c r="T184" s="100"/>
      <c r="U184" s="100"/>
      <c r="V184" s="100"/>
      <c r="W184" s="100"/>
      <c r="X184" s="100"/>
      <c r="Y184" s="97"/>
      <c r="Z184" s="437"/>
      <c r="AA184" s="437"/>
      <c r="AB184" s="437"/>
      <c r="AC184" s="437"/>
      <c r="AD184" s="437"/>
      <c r="AE184" s="437"/>
      <c r="AF184" s="437"/>
      <c r="AG184" s="437"/>
      <c r="AH184" s="437"/>
      <c r="AI184" s="437"/>
      <c r="AJ184" s="437"/>
      <c r="AK184" s="437"/>
      <c r="AL184" s="437"/>
      <c r="AM184" s="437"/>
      <c r="AN184" s="437"/>
      <c r="AO184" s="437"/>
      <c r="AP184" s="437"/>
      <c r="AQ184" s="437"/>
      <c r="AR184" s="437"/>
      <c r="AS184" s="437"/>
      <c r="AT184" s="437"/>
      <c r="AU184" s="437"/>
      <c r="AV184" s="437"/>
      <c r="AW184" s="437"/>
      <c r="AX184" s="437"/>
      <c r="AY184" s="437"/>
      <c r="AZ184" s="800"/>
      <c r="BA184" s="802"/>
      <c r="BB184" s="583"/>
      <c r="BC184" s="447"/>
      <c r="BD184" s="434"/>
      <c r="BE184" s="434"/>
      <c r="BF184" s="434"/>
      <c r="BG184" s="451"/>
      <c r="BH184" s="447"/>
      <c r="BI184" s="434"/>
      <c r="BJ184" s="434"/>
      <c r="BK184" s="434"/>
      <c r="BL184" s="451"/>
      <c r="BM184" s="447"/>
      <c r="BN184" s="434"/>
      <c r="BO184" s="434"/>
      <c r="BP184" s="434"/>
      <c r="BQ184" s="451"/>
      <c r="BR184" s="447"/>
      <c r="BS184" s="434"/>
      <c r="BT184" s="434"/>
      <c r="BU184" s="434"/>
      <c r="BV184" s="434"/>
      <c r="BW184" s="434"/>
      <c r="BX184" s="434"/>
      <c r="BY184" s="435"/>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166" customFormat="true" ht="15" customHeight="true" x14ac:dyDescent="0.2">
      <c r="A185" s="136"/>
      <c r="B185" s="130"/>
      <c r="C185" s="77"/>
      <c r="D185" s="76"/>
      <c r="E185" s="76"/>
      <c r="F185" s="76"/>
      <c r="G185" s="75"/>
      <c r="H185" s="74"/>
      <c r="I185" s="76"/>
      <c r="J185" s="76"/>
      <c r="K185" s="76"/>
      <c r="L185" s="73"/>
      <c r="M185" s="77"/>
      <c r="N185" s="76"/>
      <c r="O185" s="76"/>
      <c r="P185" s="76"/>
      <c r="Q185" s="75"/>
      <c r="R185" s="74"/>
      <c r="S185" s="76"/>
      <c r="T185" s="76"/>
      <c r="U185" s="76"/>
      <c r="V185" s="76"/>
      <c r="W185" s="76"/>
      <c r="X185" s="76"/>
      <c r="Y185" s="73"/>
      <c r="Z185" s="774"/>
      <c r="AA185" s="774"/>
      <c r="AB185" s="774"/>
      <c r="AC185" s="774"/>
      <c r="AD185" s="774"/>
      <c r="AE185" s="774"/>
      <c r="AF185" s="774"/>
      <c r="AG185" s="774"/>
      <c r="AH185" s="774"/>
      <c r="AI185" s="774"/>
      <c r="AJ185" s="774"/>
      <c r="AK185" s="774"/>
      <c r="AL185" s="774"/>
      <c r="AM185" s="774"/>
      <c r="AN185" s="774"/>
      <c r="AO185" s="774"/>
      <c r="AP185" s="774"/>
      <c r="AQ185" s="774"/>
      <c r="AR185" s="774"/>
      <c r="AS185" s="774"/>
      <c r="AT185" s="774"/>
      <c r="AU185" s="774"/>
      <c r="AV185" s="774"/>
      <c r="AW185" s="774"/>
      <c r="AX185" s="774"/>
      <c r="AY185" s="774"/>
      <c r="AZ185" s="343"/>
      <c r="BA185" s="802"/>
      <c r="BB185" s="583"/>
      <c r="BC185" s="447"/>
      <c r="BD185" s="434"/>
      <c r="BE185" s="434"/>
      <c r="BF185" s="434"/>
      <c r="BG185" s="451"/>
      <c r="BH185" s="447"/>
      <c r="BI185" s="434"/>
      <c r="BJ185" s="434"/>
      <c r="BK185" s="434"/>
      <c r="BL185" s="451"/>
      <c r="BM185" s="447"/>
      <c r="BN185" s="434"/>
      <c r="BO185" s="434"/>
      <c r="BP185" s="434"/>
      <c r="BQ185" s="451"/>
      <c r="BR185" s="447"/>
      <c r="BS185" s="434"/>
      <c r="BT185" s="434"/>
      <c r="BU185" s="434"/>
      <c r="BV185" s="434"/>
      <c r="BW185" s="434"/>
      <c r="BX185" s="434"/>
      <c r="BY185" s="435"/>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166" customFormat="true" ht="15" customHeight="true" x14ac:dyDescent="0.2">
      <c r="A186" s="136"/>
      <c r="B186" s="130"/>
      <c r="C186" s="77"/>
      <c r="D186" s="76"/>
      <c r="E186" s="76"/>
      <c r="F186" s="76"/>
      <c r="G186" s="75"/>
      <c r="H186" s="74"/>
      <c r="I186" s="76"/>
      <c r="J186" s="76"/>
      <c r="K186" s="76"/>
      <c r="L186" s="73"/>
      <c r="M186" s="77"/>
      <c r="N186" s="76"/>
      <c r="O186" s="76"/>
      <c r="P186" s="76"/>
      <c r="Q186" s="75"/>
      <c r="R186" s="74"/>
      <c r="S186" s="76"/>
      <c r="T186" s="76"/>
      <c r="U186" s="76"/>
      <c r="V186" s="76"/>
      <c r="W186" s="76"/>
      <c r="X186" s="76"/>
      <c r="Y186" s="73"/>
      <c r="Z186" s="774"/>
      <c r="AA186" s="774"/>
      <c r="AB186" s="774"/>
      <c r="AC186" s="774"/>
      <c r="AD186" s="774"/>
      <c r="AE186" s="774"/>
      <c r="AF186" s="774"/>
      <c r="AG186" s="774"/>
      <c r="AH186" s="774"/>
      <c r="AI186" s="774"/>
      <c r="AJ186" s="774"/>
      <c r="AK186" s="774"/>
      <c r="AL186" s="774"/>
      <c r="AM186" s="774"/>
      <c r="AN186" s="774"/>
      <c r="AO186" s="774"/>
      <c r="AP186" s="774"/>
      <c r="AQ186" s="774"/>
      <c r="AR186" s="774"/>
      <c r="AS186" s="774"/>
      <c r="AT186" s="774"/>
      <c r="AU186" s="774"/>
      <c r="AV186" s="774"/>
      <c r="AW186" s="774"/>
      <c r="AX186" s="774"/>
      <c r="AY186" s="774"/>
      <c r="AZ186" s="343"/>
      <c r="BA186" s="802"/>
      <c r="BB186" s="583"/>
      <c r="BC186" s="447"/>
      <c r="BD186" s="434"/>
      <c r="BE186" s="434"/>
      <c r="BF186" s="434"/>
      <c r="BG186" s="451"/>
      <c r="BH186" s="447"/>
      <c r="BI186" s="434"/>
      <c r="BJ186" s="434"/>
      <c r="BK186" s="434"/>
      <c r="BL186" s="451"/>
      <c r="BM186" s="447"/>
      <c r="BN186" s="434"/>
      <c r="BO186" s="434"/>
      <c r="BP186" s="434"/>
      <c r="BQ186" s="451"/>
      <c r="BR186" s="447"/>
      <c r="BS186" s="434"/>
      <c r="BT186" s="434"/>
      <c r="BU186" s="434"/>
      <c r="BV186" s="434"/>
      <c r="BW186" s="434"/>
      <c r="BX186" s="434"/>
      <c r="BY186" s="435"/>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166" customFormat="true" ht="15" customHeight="true" x14ac:dyDescent="0.2">
      <c r="A187" s="136"/>
      <c r="B187" s="130"/>
      <c r="C187" s="77"/>
      <c r="D187" s="76"/>
      <c r="E187" s="76"/>
      <c r="F187" s="76"/>
      <c r="G187" s="75"/>
      <c r="H187" s="74"/>
      <c r="I187" s="76"/>
      <c r="J187" s="76"/>
      <c r="K187" s="76"/>
      <c r="L187" s="73"/>
      <c r="M187" s="77"/>
      <c r="N187" s="76"/>
      <c r="O187" s="76"/>
      <c r="P187" s="76"/>
      <c r="Q187" s="75"/>
      <c r="R187" s="74"/>
      <c r="S187" s="76"/>
      <c r="T187" s="76"/>
      <c r="U187" s="76"/>
      <c r="V187" s="76"/>
      <c r="W187" s="76"/>
      <c r="X187" s="76"/>
      <c r="Y187" s="73"/>
      <c r="Z187" s="774"/>
      <c r="AA187" s="774"/>
      <c r="AB187" s="774"/>
      <c r="AC187" s="774"/>
      <c r="AD187" s="774"/>
      <c r="AE187" s="774"/>
      <c r="AF187" s="774"/>
      <c r="AG187" s="774"/>
      <c r="AH187" s="774"/>
      <c r="AI187" s="774"/>
      <c r="AJ187" s="774"/>
      <c r="AK187" s="774"/>
      <c r="AL187" s="774"/>
      <c r="AM187" s="774"/>
      <c r="AN187" s="774"/>
      <c r="AO187" s="774"/>
      <c r="AP187" s="774"/>
      <c r="AQ187" s="774"/>
      <c r="AR187" s="774"/>
      <c r="AS187" s="774"/>
      <c r="AT187" s="774"/>
      <c r="AU187" s="774"/>
      <c r="AV187" s="774"/>
      <c r="AW187" s="774"/>
      <c r="AX187" s="774"/>
      <c r="AY187" s="774"/>
      <c r="AZ187" s="343"/>
      <c r="BA187" s="802"/>
      <c r="BB187" s="583"/>
      <c r="BC187" s="447"/>
      <c r="BD187" s="434"/>
      <c r="BE187" s="434"/>
      <c r="BF187" s="434"/>
      <c r="BG187" s="451"/>
      <c r="BH187" s="447"/>
      <c r="BI187" s="434"/>
      <c r="BJ187" s="434"/>
      <c r="BK187" s="434"/>
      <c r="BL187" s="451"/>
      <c r="BM187" s="447"/>
      <c r="BN187" s="434"/>
      <c r="BO187" s="434"/>
      <c r="BP187" s="434"/>
      <c r="BQ187" s="451"/>
      <c r="BR187" s="447"/>
      <c r="BS187" s="434"/>
      <c r="BT187" s="434"/>
      <c r="BU187" s="434"/>
      <c r="BV187" s="434"/>
      <c r="BW187" s="434"/>
      <c r="BX187" s="434"/>
      <c r="BY187" s="435"/>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166" customFormat="true" ht="15" customHeight="true" x14ac:dyDescent="0.2">
      <c r="A188" s="136"/>
      <c r="B188" s="130"/>
      <c r="C188" s="77"/>
      <c r="D188" s="76"/>
      <c r="E188" s="76"/>
      <c r="F188" s="76"/>
      <c r="G188" s="75"/>
      <c r="H188" s="74"/>
      <c r="I188" s="76"/>
      <c r="J188" s="76"/>
      <c r="K188" s="76"/>
      <c r="L188" s="73"/>
      <c r="M188" s="77"/>
      <c r="N188" s="76"/>
      <c r="O188" s="76"/>
      <c r="P188" s="76"/>
      <c r="Q188" s="75"/>
      <c r="R188" s="74"/>
      <c r="S188" s="76"/>
      <c r="T188" s="76"/>
      <c r="U188" s="76"/>
      <c r="V188" s="76"/>
      <c r="W188" s="76"/>
      <c r="X188" s="76"/>
      <c r="Y188" s="73"/>
      <c r="Z188" s="774"/>
      <c r="AA188" s="774"/>
      <c r="AB188" s="774"/>
      <c r="AC188" s="774"/>
      <c r="AD188" s="774"/>
      <c r="AE188" s="774"/>
      <c r="AF188" s="774"/>
      <c r="AG188" s="774"/>
      <c r="AH188" s="774"/>
      <c r="AI188" s="774"/>
      <c r="AJ188" s="774"/>
      <c r="AK188" s="774"/>
      <c r="AL188" s="774"/>
      <c r="AM188" s="774"/>
      <c r="AN188" s="774"/>
      <c r="AO188" s="774"/>
      <c r="AP188" s="774"/>
      <c r="AQ188" s="774"/>
      <c r="AR188" s="774"/>
      <c r="AS188" s="774"/>
      <c r="AT188" s="774"/>
      <c r="AU188" s="774"/>
      <c r="AV188" s="774"/>
      <c r="AW188" s="774"/>
      <c r="AX188" s="774"/>
      <c r="AY188" s="774"/>
      <c r="AZ188" s="343"/>
      <c r="BA188" s="802"/>
      <c r="BB188" s="583"/>
      <c r="BC188" s="447"/>
      <c r="BD188" s="434"/>
      <c r="BE188" s="434"/>
      <c r="BF188" s="434"/>
      <c r="BG188" s="451"/>
      <c r="BH188" s="447"/>
      <c r="BI188" s="434"/>
      <c r="BJ188" s="434"/>
      <c r="BK188" s="434"/>
      <c r="BL188" s="451"/>
      <c r="BM188" s="447"/>
      <c r="BN188" s="434"/>
      <c r="BO188" s="434"/>
      <c r="BP188" s="434"/>
      <c r="BQ188" s="451"/>
      <c r="BR188" s="447"/>
      <c r="BS188" s="434"/>
      <c r="BT188" s="434"/>
      <c r="BU188" s="434"/>
      <c r="BV188" s="434"/>
      <c r="BW188" s="434"/>
      <c r="BX188" s="434"/>
      <c r="BY188" s="435"/>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166" customFormat="true" ht="15" customHeight="true" x14ac:dyDescent="0.2">
      <c r="A189" s="136"/>
      <c r="B189" s="130"/>
      <c r="C189" s="77"/>
      <c r="D189" s="76"/>
      <c r="E189" s="76"/>
      <c r="F189" s="76"/>
      <c r="G189" s="75"/>
      <c r="H189" s="74"/>
      <c r="I189" s="76"/>
      <c r="J189" s="76"/>
      <c r="K189" s="76"/>
      <c r="L189" s="73"/>
      <c r="M189" s="77"/>
      <c r="N189" s="76"/>
      <c r="O189" s="76"/>
      <c r="P189" s="76"/>
      <c r="Q189" s="75"/>
      <c r="R189" s="74"/>
      <c r="S189" s="76"/>
      <c r="T189" s="76"/>
      <c r="U189" s="76"/>
      <c r="V189" s="76"/>
      <c r="W189" s="76"/>
      <c r="X189" s="76"/>
      <c r="Y189" s="73"/>
      <c r="Z189" s="774"/>
      <c r="AA189" s="774"/>
      <c r="AB189" s="774"/>
      <c r="AC189" s="774"/>
      <c r="AD189" s="774"/>
      <c r="AE189" s="774"/>
      <c r="AF189" s="774"/>
      <c r="AG189" s="774"/>
      <c r="AH189" s="774"/>
      <c r="AI189" s="774"/>
      <c r="AJ189" s="774"/>
      <c r="AK189" s="774"/>
      <c r="AL189" s="774"/>
      <c r="AM189" s="774"/>
      <c r="AN189" s="774"/>
      <c r="AO189" s="774"/>
      <c r="AP189" s="774"/>
      <c r="AQ189" s="774"/>
      <c r="AR189" s="774"/>
      <c r="AS189" s="774"/>
      <c r="AT189" s="774"/>
      <c r="AU189" s="774"/>
      <c r="AV189" s="774"/>
      <c r="AW189" s="774"/>
      <c r="AX189" s="774"/>
      <c r="AY189" s="774"/>
      <c r="AZ189" s="343"/>
      <c r="BA189" s="802"/>
      <c r="BB189" s="583"/>
      <c r="BC189" s="447"/>
      <c r="BD189" s="434"/>
      <c r="BE189" s="434"/>
      <c r="BF189" s="434"/>
      <c r="BG189" s="451"/>
      <c r="BH189" s="447"/>
      <c r="BI189" s="434"/>
      <c r="BJ189" s="434"/>
      <c r="BK189" s="434"/>
      <c r="BL189" s="451"/>
      <c r="BM189" s="447"/>
      <c r="BN189" s="434"/>
      <c r="BO189" s="434"/>
      <c r="BP189" s="434"/>
      <c r="BQ189" s="451"/>
      <c r="BR189" s="447"/>
      <c r="BS189" s="434"/>
      <c r="BT189" s="434"/>
      <c r="BU189" s="434"/>
      <c r="BV189" s="434"/>
      <c r="BW189" s="434"/>
      <c r="BX189" s="434"/>
      <c r="BY189" s="435"/>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166" customFormat="true" ht="15" customHeight="true" x14ac:dyDescent="0.2">
      <c r="A190" s="136"/>
      <c r="B190" s="130"/>
      <c r="C190" s="77"/>
      <c r="D190" s="76"/>
      <c r="E190" s="76"/>
      <c r="F190" s="76"/>
      <c r="G190" s="75"/>
      <c r="H190" s="74"/>
      <c r="I190" s="76"/>
      <c r="J190" s="76"/>
      <c r="K190" s="76"/>
      <c r="L190" s="73"/>
      <c r="M190" s="77"/>
      <c r="N190" s="76"/>
      <c r="O190" s="76"/>
      <c r="P190" s="76"/>
      <c r="Q190" s="75"/>
      <c r="R190" s="74"/>
      <c r="S190" s="76"/>
      <c r="T190" s="76"/>
      <c r="U190" s="76"/>
      <c r="V190" s="76"/>
      <c r="W190" s="76"/>
      <c r="X190" s="76"/>
      <c r="Y190" s="73"/>
      <c r="Z190" s="774"/>
      <c r="AA190" s="774"/>
      <c r="AB190" s="774"/>
      <c r="AC190" s="774"/>
      <c r="AD190" s="774"/>
      <c r="AE190" s="774"/>
      <c r="AF190" s="774"/>
      <c r="AG190" s="774"/>
      <c r="AH190" s="774"/>
      <c r="AI190" s="774"/>
      <c r="AJ190" s="774"/>
      <c r="AK190" s="774"/>
      <c r="AL190" s="774"/>
      <c r="AM190" s="774"/>
      <c r="AN190" s="774"/>
      <c r="AO190" s="774"/>
      <c r="AP190" s="774"/>
      <c r="AQ190" s="774"/>
      <c r="AR190" s="774"/>
      <c r="AS190" s="774"/>
      <c r="AT190" s="774"/>
      <c r="AU190" s="774"/>
      <c r="AV190" s="774"/>
      <c r="AW190" s="774"/>
      <c r="AX190" s="774"/>
      <c r="AY190" s="774"/>
      <c r="AZ190" s="343"/>
      <c r="BA190" s="802"/>
      <c r="BB190" s="583"/>
      <c r="BC190" s="447"/>
      <c r="BD190" s="434"/>
      <c r="BE190" s="434"/>
      <c r="BF190" s="434"/>
      <c r="BG190" s="451"/>
      <c r="BH190" s="447"/>
      <c r="BI190" s="434"/>
      <c r="BJ190" s="434"/>
      <c r="BK190" s="434"/>
      <c r="BL190" s="451"/>
      <c r="BM190" s="447"/>
      <c r="BN190" s="434"/>
      <c r="BO190" s="434"/>
      <c r="BP190" s="434"/>
      <c r="BQ190" s="451"/>
      <c r="BR190" s="447"/>
      <c r="BS190" s="434"/>
      <c r="BT190" s="434"/>
      <c r="BU190" s="434"/>
      <c r="BV190" s="434"/>
      <c r="BW190" s="434"/>
      <c r="BX190" s="434"/>
      <c r="BY190" s="435"/>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166" customFormat="true" ht="15" customHeight="true" x14ac:dyDescent="0.2">
      <c r="A191" s="136"/>
      <c r="B191" s="130"/>
      <c r="C191" s="77"/>
      <c r="D191" s="76"/>
      <c r="E191" s="76"/>
      <c r="F191" s="76"/>
      <c r="G191" s="75"/>
      <c r="H191" s="74"/>
      <c r="I191" s="76"/>
      <c r="J191" s="76"/>
      <c r="K191" s="76"/>
      <c r="L191" s="73"/>
      <c r="M191" s="77"/>
      <c r="N191" s="76"/>
      <c r="O191" s="76"/>
      <c r="P191" s="76"/>
      <c r="Q191" s="75"/>
      <c r="R191" s="74"/>
      <c r="S191" s="76"/>
      <c r="T191" s="76"/>
      <c r="U191" s="76"/>
      <c r="V191" s="76"/>
      <c r="W191" s="76"/>
      <c r="X191" s="76"/>
      <c r="Y191" s="73"/>
      <c r="Z191" s="774"/>
      <c r="AA191" s="774"/>
      <c r="AB191" s="774"/>
      <c r="AC191" s="774"/>
      <c r="AD191" s="774"/>
      <c r="AE191" s="774"/>
      <c r="AF191" s="774"/>
      <c r="AG191" s="774"/>
      <c r="AH191" s="774"/>
      <c r="AI191" s="774"/>
      <c r="AJ191" s="774"/>
      <c r="AK191" s="774"/>
      <c r="AL191" s="774"/>
      <c r="AM191" s="774"/>
      <c r="AN191" s="774"/>
      <c r="AO191" s="774"/>
      <c r="AP191" s="774"/>
      <c r="AQ191" s="774"/>
      <c r="AR191" s="774"/>
      <c r="AS191" s="774"/>
      <c r="AT191" s="774"/>
      <c r="AU191" s="774"/>
      <c r="AV191" s="774"/>
      <c r="AW191" s="774"/>
      <c r="AX191" s="774"/>
      <c r="AY191" s="774"/>
      <c r="AZ191" s="343"/>
      <c r="BA191" s="802"/>
      <c r="BB191" s="583"/>
      <c r="BC191" s="447"/>
      <c r="BD191" s="434"/>
      <c r="BE191" s="434"/>
      <c r="BF191" s="434"/>
      <c r="BG191" s="451"/>
      <c r="BH191" s="447"/>
      <c r="BI191" s="434"/>
      <c r="BJ191" s="434"/>
      <c r="BK191" s="434"/>
      <c r="BL191" s="451"/>
      <c r="BM191" s="447"/>
      <c r="BN191" s="434"/>
      <c r="BO191" s="434"/>
      <c r="BP191" s="434"/>
      <c r="BQ191" s="451"/>
      <c r="BR191" s="447"/>
      <c r="BS191" s="434"/>
      <c r="BT191" s="434"/>
      <c r="BU191" s="434"/>
      <c r="BV191" s="434"/>
      <c r="BW191" s="434"/>
      <c r="BX191" s="434"/>
      <c r="BY191" s="435"/>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166" customFormat="true" ht="15" customHeight="true" x14ac:dyDescent="0.2">
      <c r="A192" s="136"/>
      <c r="B192" s="130"/>
      <c r="C192" s="77"/>
      <c r="D192" s="76"/>
      <c r="E192" s="76"/>
      <c r="F192" s="76"/>
      <c r="G192" s="75"/>
      <c r="H192" s="74"/>
      <c r="I192" s="76"/>
      <c r="J192" s="76"/>
      <c r="K192" s="76"/>
      <c r="L192" s="73"/>
      <c r="M192" s="77"/>
      <c r="N192" s="76"/>
      <c r="O192" s="76"/>
      <c r="P192" s="76"/>
      <c r="Q192" s="75"/>
      <c r="R192" s="74"/>
      <c r="S192" s="76"/>
      <c r="T192" s="76"/>
      <c r="U192" s="76"/>
      <c r="V192" s="76"/>
      <c r="W192" s="76"/>
      <c r="X192" s="76"/>
      <c r="Y192" s="73"/>
      <c r="Z192" s="774"/>
      <c r="AA192" s="774"/>
      <c r="AB192" s="774"/>
      <c r="AC192" s="774"/>
      <c r="AD192" s="774"/>
      <c r="AE192" s="774"/>
      <c r="AF192" s="774"/>
      <c r="AG192" s="774"/>
      <c r="AH192" s="774"/>
      <c r="AI192" s="774"/>
      <c r="AJ192" s="774"/>
      <c r="AK192" s="774"/>
      <c r="AL192" s="774"/>
      <c r="AM192" s="774"/>
      <c r="AN192" s="774"/>
      <c r="AO192" s="774"/>
      <c r="AP192" s="774"/>
      <c r="AQ192" s="774"/>
      <c r="AR192" s="774"/>
      <c r="AS192" s="774"/>
      <c r="AT192" s="774"/>
      <c r="AU192" s="774"/>
      <c r="AV192" s="774"/>
      <c r="AW192" s="774"/>
      <c r="AX192" s="774"/>
      <c r="AY192" s="774"/>
      <c r="AZ192" s="343"/>
      <c r="BA192" s="802"/>
      <c r="BB192" s="583"/>
      <c r="BC192" s="447"/>
      <c r="BD192" s="434"/>
      <c r="BE192" s="434"/>
      <c r="BF192" s="434"/>
      <c r="BG192" s="451"/>
      <c r="BH192" s="447"/>
      <c r="BI192" s="434"/>
      <c r="BJ192" s="434"/>
      <c r="BK192" s="434"/>
      <c r="BL192" s="451"/>
      <c r="BM192" s="447"/>
      <c r="BN192" s="434"/>
      <c r="BO192" s="434"/>
      <c r="BP192" s="434"/>
      <c r="BQ192" s="451"/>
      <c r="BR192" s="447"/>
      <c r="BS192" s="434"/>
      <c r="BT192" s="434"/>
      <c r="BU192" s="434"/>
      <c r="BV192" s="434"/>
      <c r="BW192" s="434"/>
      <c r="BX192" s="434"/>
      <c r="BY192" s="435"/>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166" customFormat="true" ht="15" customHeight="true" x14ac:dyDescent="0.2">
      <c r="A193" s="136"/>
      <c r="B193" s="130"/>
      <c r="C193" s="77"/>
      <c r="D193" s="76"/>
      <c r="E193" s="76"/>
      <c r="F193" s="76"/>
      <c r="G193" s="75"/>
      <c r="H193" s="74"/>
      <c r="I193" s="76"/>
      <c r="J193" s="76"/>
      <c r="K193" s="76"/>
      <c r="L193" s="73"/>
      <c r="M193" s="77"/>
      <c r="N193" s="76"/>
      <c r="O193" s="76"/>
      <c r="P193" s="76"/>
      <c r="Q193" s="75"/>
      <c r="R193" s="74"/>
      <c r="S193" s="76"/>
      <c r="T193" s="76"/>
      <c r="U193" s="76"/>
      <c r="V193" s="76"/>
      <c r="W193" s="76"/>
      <c r="X193" s="76"/>
      <c r="Y193" s="73"/>
      <c r="Z193" s="774"/>
      <c r="AA193" s="774"/>
      <c r="AB193" s="774"/>
      <c r="AC193" s="774"/>
      <c r="AD193" s="774"/>
      <c r="AE193" s="774"/>
      <c r="AF193" s="774"/>
      <c r="AG193" s="774"/>
      <c r="AH193" s="774"/>
      <c r="AI193" s="774"/>
      <c r="AJ193" s="774"/>
      <c r="AK193" s="774"/>
      <c r="AL193" s="774"/>
      <c r="AM193" s="774"/>
      <c r="AN193" s="774"/>
      <c r="AO193" s="774"/>
      <c r="AP193" s="774"/>
      <c r="AQ193" s="774"/>
      <c r="AR193" s="774"/>
      <c r="AS193" s="774"/>
      <c r="AT193" s="774"/>
      <c r="AU193" s="774"/>
      <c r="AV193" s="774"/>
      <c r="AW193" s="774"/>
      <c r="AX193" s="774"/>
      <c r="AY193" s="774"/>
      <c r="AZ193" s="343"/>
      <c r="BA193" s="802"/>
      <c r="BB193" s="583"/>
      <c r="BC193" s="447"/>
      <c r="BD193" s="434"/>
      <c r="BE193" s="434"/>
      <c r="BF193" s="434"/>
      <c r="BG193" s="451"/>
      <c r="BH193" s="447"/>
      <c r="BI193" s="434"/>
      <c r="BJ193" s="434"/>
      <c r="BK193" s="434"/>
      <c r="BL193" s="451"/>
      <c r="BM193" s="447"/>
      <c r="BN193" s="434"/>
      <c r="BO193" s="434"/>
      <c r="BP193" s="434"/>
      <c r="BQ193" s="451"/>
      <c r="BR193" s="447"/>
      <c r="BS193" s="434"/>
      <c r="BT193" s="434"/>
      <c r="BU193" s="434"/>
      <c r="BV193" s="434"/>
      <c r="BW193" s="434"/>
      <c r="BX193" s="434"/>
      <c r="BY193" s="435"/>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166" customFormat="true" ht="15" customHeight="true" x14ac:dyDescent="0.2">
      <c r="A194" s="158"/>
      <c r="B194" s="129"/>
      <c r="C194" s="94"/>
      <c r="D194" s="96"/>
      <c r="E194" s="96"/>
      <c r="F194" s="96"/>
      <c r="G194" s="95"/>
      <c r="H194" s="93"/>
      <c r="I194" s="96"/>
      <c r="J194" s="96"/>
      <c r="K194" s="96"/>
      <c r="L194" s="92"/>
      <c r="M194" s="94"/>
      <c r="N194" s="96"/>
      <c r="O194" s="96"/>
      <c r="P194" s="96"/>
      <c r="Q194" s="95"/>
      <c r="R194" s="93"/>
      <c r="S194" s="96"/>
      <c r="T194" s="96"/>
      <c r="U194" s="96"/>
      <c r="V194" s="96"/>
      <c r="W194" s="96"/>
      <c r="X194" s="96"/>
      <c r="Y194" s="92"/>
      <c r="Z194" s="774"/>
      <c r="AA194" s="774"/>
      <c r="AB194" s="774"/>
      <c r="AC194" s="774"/>
      <c r="AD194" s="774"/>
      <c r="AE194" s="774"/>
      <c r="AF194" s="774"/>
      <c r="AG194" s="774"/>
      <c r="AH194" s="774"/>
      <c r="AI194" s="774"/>
      <c r="AJ194" s="774"/>
      <c r="AK194" s="774"/>
      <c r="AL194" s="774"/>
      <c r="AM194" s="774"/>
      <c r="AN194" s="774"/>
      <c r="AO194" s="774"/>
      <c r="AP194" s="774"/>
      <c r="AQ194" s="774"/>
      <c r="AR194" s="774"/>
      <c r="AS194" s="774"/>
      <c r="AT194" s="774"/>
      <c r="AU194" s="774"/>
      <c r="AV194" s="774"/>
      <c r="AW194" s="774"/>
      <c r="AX194" s="774"/>
      <c r="AY194" s="774"/>
      <c r="AZ194" s="343"/>
      <c r="BA194" s="802"/>
      <c r="BB194" s="583"/>
      <c r="BC194" s="447"/>
      <c r="BD194" s="434"/>
      <c r="BE194" s="434"/>
      <c r="BF194" s="434"/>
      <c r="BG194" s="451"/>
      <c r="BH194" s="447"/>
      <c r="BI194" s="434"/>
      <c r="BJ194" s="434"/>
      <c r="BK194" s="434"/>
      <c r="BL194" s="451"/>
      <c r="BM194" s="447"/>
      <c r="BN194" s="434"/>
      <c r="BO194" s="434"/>
      <c r="BP194" s="434"/>
      <c r="BQ194" s="451"/>
      <c r="BR194" s="447"/>
      <c r="BS194" s="434"/>
      <c r="BT194" s="434"/>
      <c r="BU194" s="434"/>
      <c r="BV194" s="434"/>
      <c r="BW194" s="434"/>
      <c r="BX194" s="434"/>
      <c r="BY194" s="435"/>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03" customFormat="true" ht="15" customHeight="true" x14ac:dyDescent="0.2">
      <c r="A195" s="158"/>
      <c r="B195" s="129"/>
      <c r="C195" s="94"/>
      <c r="D195" s="96"/>
      <c r="E195" s="96"/>
      <c r="F195" s="96"/>
      <c r="G195" s="95"/>
      <c r="H195" s="93"/>
      <c r="I195" s="96"/>
      <c r="J195" s="96"/>
      <c r="K195" s="96"/>
      <c r="L195" s="92"/>
      <c r="M195" s="94"/>
      <c r="N195" s="96"/>
      <c r="O195" s="96"/>
      <c r="P195" s="96"/>
      <c r="Q195" s="95"/>
      <c r="R195" s="93"/>
      <c r="S195" s="96"/>
      <c r="T195" s="96"/>
      <c r="U195" s="96"/>
      <c r="V195" s="96"/>
      <c r="W195" s="96"/>
      <c r="X195" s="96"/>
      <c r="Y195" s="92"/>
      <c r="Z195" s="774"/>
      <c r="AA195" s="774"/>
      <c r="AB195" s="774"/>
      <c r="AC195" s="774"/>
      <c r="AD195" s="774"/>
      <c r="AE195" s="774"/>
      <c r="AF195" s="774"/>
      <c r="AG195" s="774"/>
      <c r="AH195" s="774"/>
      <c r="AI195" s="774"/>
      <c r="AJ195" s="774"/>
      <c r="AK195" s="774"/>
      <c r="AL195" s="774"/>
      <c r="AM195" s="774"/>
      <c r="AN195" s="774"/>
      <c r="AO195" s="774"/>
      <c r="AP195" s="774"/>
      <c r="AQ195" s="774"/>
      <c r="AR195" s="774"/>
      <c r="AS195" s="774"/>
      <c r="AT195" s="774"/>
      <c r="AU195" s="774"/>
      <c r="AV195" s="774"/>
      <c r="AW195" s="774"/>
      <c r="AX195" s="774"/>
      <c r="AY195" s="774"/>
      <c r="AZ195" s="343"/>
      <c r="BA195" s="802"/>
      <c r="BB195" s="583"/>
      <c r="BC195" s="447"/>
      <c r="BD195" s="434"/>
      <c r="BE195" s="434"/>
      <c r="BF195" s="434"/>
      <c r="BG195" s="451"/>
      <c r="BH195" s="447"/>
      <c r="BI195" s="434"/>
      <c r="BJ195" s="434"/>
      <c r="BK195" s="434"/>
      <c r="BL195" s="451"/>
      <c r="BM195" s="447"/>
      <c r="BN195" s="434"/>
      <c r="BO195" s="434"/>
      <c r="BP195" s="434"/>
      <c r="BQ195" s="451"/>
      <c r="BR195" s="447"/>
      <c r="BS195" s="434"/>
      <c r="BT195" s="434"/>
      <c r="BU195" s="434"/>
      <c r="BV195" s="434"/>
      <c r="BW195" s="434"/>
      <c r="BX195" s="434"/>
      <c r="BY195" s="435"/>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03" customFormat="true" ht="15" customHeight="true" x14ac:dyDescent="0.2">
      <c r="A196" s="158"/>
      <c r="B196" s="129"/>
      <c r="C196" s="94"/>
      <c r="D196" s="96"/>
      <c r="E196" s="96"/>
      <c r="F196" s="96"/>
      <c r="G196" s="95"/>
      <c r="H196" s="93"/>
      <c r="I196" s="96"/>
      <c r="J196" s="96"/>
      <c r="K196" s="96"/>
      <c r="L196" s="92"/>
      <c r="M196" s="94"/>
      <c r="N196" s="96"/>
      <c r="O196" s="96"/>
      <c r="P196" s="96"/>
      <c r="Q196" s="95"/>
      <c r="R196" s="93"/>
      <c r="S196" s="96"/>
      <c r="T196" s="96"/>
      <c r="U196" s="96"/>
      <c r="V196" s="96"/>
      <c r="W196" s="96"/>
      <c r="X196" s="96"/>
      <c r="Y196" s="92"/>
      <c r="Z196" s="774"/>
      <c r="AA196" s="774"/>
      <c r="AB196" s="774"/>
      <c r="AC196" s="774"/>
      <c r="AD196" s="774"/>
      <c r="AE196" s="774"/>
      <c r="AF196" s="774"/>
      <c r="AG196" s="774"/>
      <c r="AH196" s="774"/>
      <c r="AI196" s="774"/>
      <c r="AJ196" s="774"/>
      <c r="AK196" s="774"/>
      <c r="AL196" s="774"/>
      <c r="AM196" s="774"/>
      <c r="AN196" s="774"/>
      <c r="AO196" s="774"/>
      <c r="AP196" s="774"/>
      <c r="AQ196" s="774"/>
      <c r="AR196" s="774"/>
      <c r="AS196" s="774"/>
      <c r="AT196" s="774"/>
      <c r="AU196" s="774"/>
      <c r="AV196" s="774"/>
      <c r="AW196" s="774"/>
      <c r="AX196" s="774"/>
      <c r="AY196" s="774"/>
      <c r="AZ196" s="343"/>
      <c r="BA196" s="802"/>
      <c r="BB196" s="583"/>
      <c r="BC196" s="447"/>
      <c r="BD196" s="434"/>
      <c r="BE196" s="434"/>
      <c r="BF196" s="434"/>
      <c r="BG196" s="451"/>
      <c r="BH196" s="447"/>
      <c r="BI196" s="434"/>
      <c r="BJ196" s="434"/>
      <c r="BK196" s="434"/>
      <c r="BL196" s="451"/>
      <c r="BM196" s="447"/>
      <c r="BN196" s="434"/>
      <c r="BO196" s="434"/>
      <c r="BP196" s="434"/>
      <c r="BQ196" s="451"/>
      <c r="BR196" s="447"/>
      <c r="BS196" s="434"/>
      <c r="BT196" s="434"/>
      <c r="BU196" s="434"/>
      <c r="BV196" s="434"/>
      <c r="BW196" s="434"/>
      <c r="BX196" s="434"/>
      <c r="BY196" s="435"/>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03" customFormat="true" ht="15" customHeight="true" x14ac:dyDescent="0.2">
      <c r="A197" s="158"/>
      <c r="B197" s="129"/>
      <c r="C197" s="94"/>
      <c r="D197" s="96"/>
      <c r="E197" s="96"/>
      <c r="F197" s="96"/>
      <c r="G197" s="95"/>
      <c r="H197" s="93"/>
      <c r="I197" s="96"/>
      <c r="J197" s="96"/>
      <c r="K197" s="96"/>
      <c r="L197" s="92"/>
      <c r="M197" s="94"/>
      <c r="N197" s="96"/>
      <c r="O197" s="96"/>
      <c r="P197" s="96"/>
      <c r="Q197" s="95"/>
      <c r="R197" s="93"/>
      <c r="S197" s="96"/>
      <c r="T197" s="96"/>
      <c r="U197" s="96"/>
      <c r="V197" s="96"/>
      <c r="W197" s="96"/>
      <c r="X197" s="96"/>
      <c r="Y197" s="92"/>
      <c r="Z197" s="774"/>
      <c r="AA197" s="774"/>
      <c r="AB197" s="774"/>
      <c r="AC197" s="774"/>
      <c r="AD197" s="774"/>
      <c r="AE197" s="774"/>
      <c r="AF197" s="774"/>
      <c r="AG197" s="774"/>
      <c r="AH197" s="774"/>
      <c r="AI197" s="774"/>
      <c r="AJ197" s="774"/>
      <c r="AK197" s="774"/>
      <c r="AL197" s="774"/>
      <c r="AM197" s="774"/>
      <c r="AN197" s="774"/>
      <c r="AO197" s="774"/>
      <c r="AP197" s="774"/>
      <c r="AQ197" s="774"/>
      <c r="AR197" s="774"/>
      <c r="AS197" s="774"/>
      <c r="AT197" s="774"/>
      <c r="AU197" s="774"/>
      <c r="AV197" s="774"/>
      <c r="AW197" s="774"/>
      <c r="AX197" s="774"/>
      <c r="AY197" s="774"/>
      <c r="AZ197" s="343"/>
      <c r="BA197" s="802"/>
      <c r="BB197" s="583"/>
      <c r="BC197" s="447"/>
      <c r="BD197" s="434"/>
      <c r="BE197" s="434"/>
      <c r="BF197" s="434"/>
      <c r="BG197" s="451"/>
      <c r="BH197" s="447"/>
      <c r="BI197" s="434"/>
      <c r="BJ197" s="434"/>
      <c r="BK197" s="434"/>
      <c r="BL197" s="451"/>
      <c r="BM197" s="447"/>
      <c r="BN197" s="434"/>
      <c r="BO197" s="434"/>
      <c r="BP197" s="434"/>
      <c r="BQ197" s="451"/>
      <c r="BR197" s="447"/>
      <c r="BS197" s="434"/>
      <c r="BT197" s="434"/>
      <c r="BU197" s="434"/>
      <c r="BV197" s="434"/>
      <c r="BW197" s="434"/>
      <c r="BX197" s="434"/>
      <c r="BY197" s="435"/>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03" customFormat="true" ht="15" customHeight="true" x14ac:dyDescent="0.2">
      <c r="A198" s="158"/>
      <c r="B198" s="129"/>
      <c r="C198" s="94"/>
      <c r="D198" s="96"/>
      <c r="E198" s="96"/>
      <c r="F198" s="96"/>
      <c r="G198" s="95"/>
      <c r="H198" s="93"/>
      <c r="I198" s="96"/>
      <c r="J198" s="96"/>
      <c r="K198" s="96"/>
      <c r="L198" s="92"/>
      <c r="M198" s="94"/>
      <c r="N198" s="96"/>
      <c r="O198" s="96"/>
      <c r="P198" s="96"/>
      <c r="Q198" s="95"/>
      <c r="R198" s="93"/>
      <c r="S198" s="96"/>
      <c r="T198" s="96"/>
      <c r="U198" s="96"/>
      <c r="V198" s="96"/>
      <c r="W198" s="96"/>
      <c r="X198" s="96"/>
      <c r="Y198" s="92"/>
      <c r="Z198" s="774"/>
      <c r="AA198" s="774"/>
      <c r="AB198" s="774"/>
      <c r="AC198" s="774"/>
      <c r="AD198" s="774"/>
      <c r="AE198" s="774"/>
      <c r="AF198" s="774"/>
      <c r="AG198" s="774"/>
      <c r="AH198" s="774"/>
      <c r="AI198" s="774"/>
      <c r="AJ198" s="774"/>
      <c r="AK198" s="774"/>
      <c r="AL198" s="774"/>
      <c r="AM198" s="774"/>
      <c r="AN198" s="774"/>
      <c r="AO198" s="774"/>
      <c r="AP198" s="774"/>
      <c r="AQ198" s="774"/>
      <c r="AR198" s="774"/>
      <c r="AS198" s="774"/>
      <c r="AT198" s="774"/>
      <c r="AU198" s="774"/>
      <c r="AV198" s="774"/>
      <c r="AW198" s="774"/>
      <c r="AX198" s="774"/>
      <c r="AY198" s="774"/>
      <c r="AZ198" s="343"/>
      <c r="BA198" s="802"/>
      <c r="BB198" s="583"/>
      <c r="BC198" s="447"/>
      <c r="BD198" s="434"/>
      <c r="BE198" s="434"/>
      <c r="BF198" s="434"/>
      <c r="BG198" s="451"/>
      <c r="BH198" s="447"/>
      <c r="BI198" s="434"/>
      <c r="BJ198" s="434"/>
      <c r="BK198" s="434"/>
      <c r="BL198" s="451"/>
      <c r="BM198" s="447"/>
      <c r="BN198" s="434"/>
      <c r="BO198" s="434"/>
      <c r="BP198" s="434"/>
      <c r="BQ198" s="451"/>
      <c r="BR198" s="447"/>
      <c r="BS198" s="434"/>
      <c r="BT198" s="434"/>
      <c r="BU198" s="434"/>
      <c r="BV198" s="434"/>
      <c r="BW198" s="434"/>
      <c r="BX198" s="434"/>
      <c r="BY198" s="435"/>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03" customFormat="true" ht="15" customHeight="true" x14ac:dyDescent="0.2">
      <c r="A199" s="158"/>
      <c r="B199" s="129"/>
      <c r="C199" s="94"/>
      <c r="D199" s="96"/>
      <c r="E199" s="96"/>
      <c r="F199" s="96"/>
      <c r="G199" s="95"/>
      <c r="H199" s="93"/>
      <c r="I199" s="96"/>
      <c r="J199" s="96"/>
      <c r="K199" s="96"/>
      <c r="L199" s="92"/>
      <c r="M199" s="94"/>
      <c r="N199" s="96"/>
      <c r="O199" s="96"/>
      <c r="P199" s="96"/>
      <c r="Q199" s="95"/>
      <c r="R199" s="93"/>
      <c r="S199" s="96"/>
      <c r="T199" s="96"/>
      <c r="U199" s="96"/>
      <c r="V199" s="96"/>
      <c r="W199" s="96"/>
      <c r="X199" s="96"/>
      <c r="Y199" s="92"/>
      <c r="Z199" s="774"/>
      <c r="AA199" s="774"/>
      <c r="AB199" s="774"/>
      <c r="AC199" s="774"/>
      <c r="AD199" s="774"/>
      <c r="AE199" s="774"/>
      <c r="AF199" s="774"/>
      <c r="AG199" s="774"/>
      <c r="AH199" s="774"/>
      <c r="AI199" s="774"/>
      <c r="AJ199" s="774"/>
      <c r="AK199" s="774"/>
      <c r="AL199" s="774"/>
      <c r="AM199" s="774"/>
      <c r="AN199" s="774"/>
      <c r="AO199" s="774"/>
      <c r="AP199" s="774"/>
      <c r="AQ199" s="774"/>
      <c r="AR199" s="774"/>
      <c r="AS199" s="774"/>
      <c r="AT199" s="774"/>
      <c r="AU199" s="774"/>
      <c r="AV199" s="774"/>
      <c r="AW199" s="774"/>
      <c r="AX199" s="774"/>
      <c r="AY199" s="774"/>
      <c r="AZ199" s="343"/>
      <c r="BA199" s="802"/>
      <c r="BB199" s="583"/>
      <c r="BC199" s="447"/>
      <c r="BD199" s="434"/>
      <c r="BE199" s="434"/>
      <c r="BF199" s="434"/>
      <c r="BG199" s="451"/>
      <c r="BH199" s="447"/>
      <c r="BI199" s="434"/>
      <c r="BJ199" s="434"/>
      <c r="BK199" s="434"/>
      <c r="BL199" s="451"/>
      <c r="BM199" s="447"/>
      <c r="BN199" s="434"/>
      <c r="BO199" s="434"/>
      <c r="BP199" s="434"/>
      <c r="BQ199" s="451"/>
      <c r="BR199" s="447"/>
      <c r="BS199" s="434"/>
      <c r="BT199" s="434"/>
      <c r="BU199" s="434"/>
      <c r="BV199" s="434"/>
      <c r="BW199" s="434"/>
      <c r="BX199" s="434"/>
      <c r="BY199" s="435"/>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03" customFormat="true" ht="15" customHeight="true" x14ac:dyDescent="0.2">
      <c r="A200" s="158"/>
      <c r="B200" s="129"/>
      <c r="C200" s="94"/>
      <c r="D200" s="96"/>
      <c r="E200" s="96"/>
      <c r="F200" s="96"/>
      <c r="G200" s="95"/>
      <c r="H200" s="93"/>
      <c r="I200" s="96"/>
      <c r="J200" s="96"/>
      <c r="K200" s="96"/>
      <c r="L200" s="92"/>
      <c r="M200" s="94"/>
      <c r="N200" s="96"/>
      <c r="O200" s="96"/>
      <c r="P200" s="96"/>
      <c r="Q200" s="95"/>
      <c r="R200" s="93"/>
      <c r="S200" s="96"/>
      <c r="T200" s="96"/>
      <c r="U200" s="96"/>
      <c r="V200" s="96"/>
      <c r="W200" s="96"/>
      <c r="X200" s="96"/>
      <c r="Y200" s="92"/>
      <c r="Z200" s="774"/>
      <c r="AA200" s="774"/>
      <c r="AB200" s="774"/>
      <c r="AC200" s="774"/>
      <c r="AD200" s="774"/>
      <c r="AE200" s="774"/>
      <c r="AF200" s="774"/>
      <c r="AG200" s="774"/>
      <c r="AH200" s="774"/>
      <c r="AI200" s="774"/>
      <c r="AJ200" s="774"/>
      <c r="AK200" s="774"/>
      <c r="AL200" s="774"/>
      <c r="AM200" s="774"/>
      <c r="AN200" s="774"/>
      <c r="AO200" s="774"/>
      <c r="AP200" s="774"/>
      <c r="AQ200" s="774"/>
      <c r="AR200" s="774"/>
      <c r="AS200" s="774"/>
      <c r="AT200" s="774"/>
      <c r="AU200" s="774"/>
      <c r="AV200" s="774"/>
      <c r="AW200" s="774"/>
      <c r="AX200" s="774"/>
      <c r="AY200" s="774"/>
      <c r="AZ200" s="343"/>
      <c r="BA200" s="802"/>
      <c r="BB200" s="583"/>
      <c r="BC200" s="447"/>
      <c r="BD200" s="434"/>
      <c r="BE200" s="434"/>
      <c r="BF200" s="434"/>
      <c r="BG200" s="451"/>
      <c r="BH200" s="447"/>
      <c r="BI200" s="434"/>
      <c r="BJ200" s="434"/>
      <c r="BK200" s="434"/>
      <c r="BL200" s="451"/>
      <c r="BM200" s="447"/>
      <c r="BN200" s="434"/>
      <c r="BO200" s="434"/>
      <c r="BP200" s="434"/>
      <c r="BQ200" s="451"/>
      <c r="BR200" s="447"/>
      <c r="BS200" s="434"/>
      <c r="BT200" s="434"/>
      <c r="BU200" s="434"/>
      <c r="BV200" s="434"/>
      <c r="BW200" s="434"/>
      <c r="BX200" s="434"/>
      <c r="BY200" s="435"/>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03" customFormat="true" ht="15" customHeight="true" x14ac:dyDescent="0.2">
      <c r="A201" s="158"/>
      <c r="B201" s="129"/>
      <c r="C201" s="94"/>
      <c r="D201" s="96"/>
      <c r="E201" s="96"/>
      <c r="F201" s="96"/>
      <c r="G201" s="95"/>
      <c r="H201" s="93"/>
      <c r="I201" s="96"/>
      <c r="J201" s="96"/>
      <c r="K201" s="96"/>
      <c r="L201" s="92"/>
      <c r="M201" s="94"/>
      <c r="N201" s="96"/>
      <c r="O201" s="96"/>
      <c r="P201" s="96"/>
      <c r="Q201" s="95"/>
      <c r="R201" s="93"/>
      <c r="S201" s="96"/>
      <c r="T201" s="96"/>
      <c r="U201" s="96"/>
      <c r="V201" s="96"/>
      <c r="W201" s="96"/>
      <c r="X201" s="96"/>
      <c r="Y201" s="92"/>
      <c r="Z201" s="774"/>
      <c r="AA201" s="774"/>
      <c r="AB201" s="774"/>
      <c r="AC201" s="774"/>
      <c r="AD201" s="774"/>
      <c r="AE201" s="774"/>
      <c r="AF201" s="774"/>
      <c r="AG201" s="774"/>
      <c r="AH201" s="774"/>
      <c r="AI201" s="774"/>
      <c r="AJ201" s="774"/>
      <c r="AK201" s="774"/>
      <c r="AL201" s="774"/>
      <c r="AM201" s="774"/>
      <c r="AN201" s="774"/>
      <c r="AO201" s="774"/>
      <c r="AP201" s="774"/>
      <c r="AQ201" s="774"/>
      <c r="AR201" s="774"/>
      <c r="AS201" s="774"/>
      <c r="AT201" s="774"/>
      <c r="AU201" s="774"/>
      <c r="AV201" s="774"/>
      <c r="AW201" s="774"/>
      <c r="AX201" s="774"/>
      <c r="AY201" s="774"/>
      <c r="AZ201" s="343"/>
      <c r="BA201" s="802"/>
      <c r="BB201" s="583"/>
      <c r="BC201" s="447"/>
      <c r="BD201" s="434"/>
      <c r="BE201" s="434"/>
      <c r="BF201" s="434"/>
      <c r="BG201" s="451"/>
      <c r="BH201" s="447"/>
      <c r="BI201" s="434"/>
      <c r="BJ201" s="434"/>
      <c r="BK201" s="434"/>
      <c r="BL201" s="451"/>
      <c r="BM201" s="447"/>
      <c r="BN201" s="434"/>
      <c r="BO201" s="434"/>
      <c r="BP201" s="434"/>
      <c r="BQ201" s="451"/>
      <c r="BR201" s="447"/>
      <c r="BS201" s="434"/>
      <c r="BT201" s="434"/>
      <c r="BU201" s="434"/>
      <c r="BV201" s="434"/>
      <c r="BW201" s="434"/>
      <c r="BX201" s="434"/>
      <c r="BY201" s="435"/>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03" customFormat="true" ht="15" customHeight="true" x14ac:dyDescent="0.2">
      <c r="A202" s="158"/>
      <c r="B202" s="129"/>
      <c r="C202" s="94"/>
      <c r="D202" s="96"/>
      <c r="E202" s="96"/>
      <c r="F202" s="96"/>
      <c r="G202" s="95"/>
      <c r="H202" s="93"/>
      <c r="I202" s="96"/>
      <c r="J202" s="96"/>
      <c r="K202" s="96"/>
      <c r="L202" s="92"/>
      <c r="M202" s="94"/>
      <c r="N202" s="96"/>
      <c r="O202" s="96"/>
      <c r="P202" s="96"/>
      <c r="Q202" s="95"/>
      <c r="R202" s="93"/>
      <c r="S202" s="96"/>
      <c r="T202" s="96"/>
      <c r="U202" s="96"/>
      <c r="V202" s="96"/>
      <c r="W202" s="96"/>
      <c r="X202" s="96"/>
      <c r="Y202" s="92"/>
      <c r="Z202" s="774"/>
      <c r="AA202" s="774"/>
      <c r="AB202" s="774"/>
      <c r="AC202" s="774"/>
      <c r="AD202" s="774"/>
      <c r="AE202" s="774"/>
      <c r="AF202" s="774"/>
      <c r="AG202" s="774"/>
      <c r="AH202" s="774"/>
      <c r="AI202" s="774"/>
      <c r="AJ202" s="774"/>
      <c r="AK202" s="774"/>
      <c r="AL202" s="774"/>
      <c r="AM202" s="774"/>
      <c r="AN202" s="774"/>
      <c r="AO202" s="774"/>
      <c r="AP202" s="774"/>
      <c r="AQ202" s="774"/>
      <c r="AR202" s="774"/>
      <c r="AS202" s="774"/>
      <c r="AT202" s="774"/>
      <c r="AU202" s="774"/>
      <c r="AV202" s="774"/>
      <c r="AW202" s="774"/>
      <c r="AX202" s="774"/>
      <c r="AY202" s="774"/>
      <c r="AZ202" s="343"/>
      <c r="BA202" s="802"/>
      <c r="BB202" s="583"/>
      <c r="BC202" s="447"/>
      <c r="BD202" s="434"/>
      <c r="BE202" s="434"/>
      <c r="BF202" s="434"/>
      <c r="BG202" s="451"/>
      <c r="BH202" s="447"/>
      <c r="BI202" s="434"/>
      <c r="BJ202" s="434"/>
      <c r="BK202" s="434"/>
      <c r="BL202" s="451"/>
      <c r="BM202" s="447"/>
      <c r="BN202" s="434"/>
      <c r="BO202" s="434"/>
      <c r="BP202" s="434"/>
      <c r="BQ202" s="451"/>
      <c r="BR202" s="447"/>
      <c r="BS202" s="434"/>
      <c r="BT202" s="434"/>
      <c r="BU202" s="434"/>
      <c r="BV202" s="434"/>
      <c r="BW202" s="434"/>
      <c r="BX202" s="434"/>
      <c r="BY202" s="435"/>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160" customFormat="true" ht="15" customHeight="true" x14ac:dyDescent="0.2">
      <c r="A203" s="136"/>
      <c r="B203" s="130"/>
      <c r="C203" s="113"/>
      <c r="D203" s="112"/>
      <c r="E203" s="112"/>
      <c r="F203" s="112"/>
      <c r="G203" s="111"/>
      <c r="H203" s="110"/>
      <c r="I203" s="112"/>
      <c r="J203" s="112"/>
      <c r="K203" s="112"/>
      <c r="L203" s="109"/>
      <c r="M203" s="113"/>
      <c r="N203" s="112"/>
      <c r="O203" s="112"/>
      <c r="P203" s="112"/>
      <c r="Q203" s="111"/>
      <c r="R203" s="110"/>
      <c r="S203" s="112"/>
      <c r="T203" s="112"/>
      <c r="U203" s="112"/>
      <c r="V203" s="112"/>
      <c r="W203" s="112"/>
      <c r="X203" s="112"/>
      <c r="Y203" s="109"/>
      <c r="Z203" s="437"/>
      <c r="AA203" s="437"/>
      <c r="AB203" s="437"/>
      <c r="AC203" s="437"/>
      <c r="AD203" s="437"/>
      <c r="AE203" s="437"/>
      <c r="AF203" s="437"/>
      <c r="AG203" s="437"/>
      <c r="AH203" s="437"/>
      <c r="AI203" s="437"/>
      <c r="AJ203" s="437"/>
      <c r="AK203" s="437"/>
      <c r="AL203" s="437"/>
      <c r="AM203" s="437"/>
      <c r="AN203" s="437"/>
      <c r="AO203" s="437"/>
      <c r="AP203" s="437"/>
      <c r="AQ203" s="437"/>
      <c r="AR203" s="437"/>
      <c r="AS203" s="437"/>
      <c r="AT203" s="437"/>
      <c r="AU203" s="437"/>
      <c r="AV203" s="437"/>
      <c r="AW203" s="437"/>
      <c r="AX203" s="437"/>
      <c r="AY203" s="437"/>
      <c r="AZ203" s="800"/>
      <c r="BA203" s="802"/>
      <c r="BB203" s="583"/>
      <c r="BC203" s="447"/>
      <c r="BD203" s="434"/>
      <c r="BE203" s="434"/>
      <c r="BF203" s="434"/>
      <c r="BG203" s="451"/>
      <c r="BH203" s="447"/>
      <c r="BI203" s="434"/>
      <c r="BJ203" s="434"/>
      <c r="BK203" s="434"/>
      <c r="BL203" s="451"/>
      <c r="BM203" s="447"/>
      <c r="BN203" s="434"/>
      <c r="BO203" s="434"/>
      <c r="BP203" s="434"/>
      <c r="BQ203" s="451"/>
      <c r="BR203" s="447"/>
      <c r="BS203" s="434"/>
      <c r="BT203" s="434"/>
      <c r="BU203" s="434"/>
      <c r="BV203" s="434"/>
      <c r="BW203" s="434"/>
      <c r="BX203" s="434"/>
      <c r="BY203" s="435"/>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160" customFormat="true" ht="15" customHeight="true" x14ac:dyDescent="0.2">
      <c r="A204" s="136"/>
      <c r="B204" s="130"/>
      <c r="C204" s="113"/>
      <c r="D204" s="112"/>
      <c r="E204" s="112"/>
      <c r="F204" s="112"/>
      <c r="G204" s="111"/>
      <c r="H204" s="110"/>
      <c r="I204" s="112"/>
      <c r="J204" s="112"/>
      <c r="K204" s="112"/>
      <c r="L204" s="109"/>
      <c r="M204" s="113"/>
      <c r="N204" s="112"/>
      <c r="O204" s="112"/>
      <c r="P204" s="112"/>
      <c r="Q204" s="111"/>
      <c r="R204" s="110"/>
      <c r="S204" s="112"/>
      <c r="T204" s="112"/>
      <c r="U204" s="112"/>
      <c r="V204" s="112"/>
      <c r="W204" s="112"/>
      <c r="X204" s="112"/>
      <c r="Y204" s="109"/>
      <c r="Z204" s="437"/>
      <c r="AA204" s="437"/>
      <c r="AB204" s="437"/>
      <c r="AC204" s="437"/>
      <c r="AD204" s="437"/>
      <c r="AE204" s="437"/>
      <c r="AF204" s="437"/>
      <c r="AG204" s="437"/>
      <c r="AH204" s="437"/>
      <c r="AI204" s="437"/>
      <c r="AJ204" s="437"/>
      <c r="AK204" s="437"/>
      <c r="AL204" s="437"/>
      <c r="AM204" s="437"/>
      <c r="AN204" s="437"/>
      <c r="AO204" s="437"/>
      <c r="AP204" s="437"/>
      <c r="AQ204" s="437"/>
      <c r="AR204" s="437"/>
      <c r="AS204" s="437"/>
      <c r="AT204" s="437"/>
      <c r="AU204" s="437"/>
      <c r="AV204" s="437"/>
      <c r="AW204" s="437"/>
      <c r="AX204" s="437"/>
      <c r="AY204" s="437"/>
      <c r="AZ204" s="800"/>
      <c r="BA204" s="802"/>
      <c r="BB204" s="583"/>
      <c r="BC204" s="447"/>
      <c r="BD204" s="434"/>
      <c r="BE204" s="434"/>
      <c r="BF204" s="434"/>
      <c r="BG204" s="451"/>
      <c r="BH204" s="447"/>
      <c r="BI204" s="434"/>
      <c r="BJ204" s="434"/>
      <c r="BK204" s="434"/>
      <c r="BL204" s="451"/>
      <c r="BM204" s="447"/>
      <c r="BN204" s="434"/>
      <c r="BO204" s="434"/>
      <c r="BP204" s="434"/>
      <c r="BQ204" s="451"/>
      <c r="BR204" s="447"/>
      <c r="BS204" s="434"/>
      <c r="BT204" s="434"/>
      <c r="BU204" s="434"/>
      <c r="BV204" s="434"/>
      <c r="BW204" s="434"/>
      <c r="BX204" s="434"/>
      <c r="BY204" s="435"/>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160" customFormat="true" ht="15" customHeight="true" x14ac:dyDescent="0.2">
      <c r="A205" s="22"/>
      <c r="B205" s="19"/>
      <c r="C205" s="108"/>
      <c r="D205" s="107"/>
      <c r="E205" s="107"/>
      <c r="F205" s="107"/>
      <c r="G205" s="106"/>
      <c r="H205" s="105"/>
      <c r="I205" s="107"/>
      <c r="J205" s="107"/>
      <c r="K205" s="107"/>
      <c r="L205" s="104"/>
      <c r="M205" s="108"/>
      <c r="N205" s="107"/>
      <c r="O205" s="107"/>
      <c r="P205" s="107"/>
      <c r="Q205" s="106"/>
      <c r="R205" s="105"/>
      <c r="S205" s="107"/>
      <c r="T205" s="107"/>
      <c r="U205" s="107"/>
      <c r="V205" s="107"/>
      <c r="W205" s="107"/>
      <c r="X205" s="107"/>
      <c r="Y205" s="104"/>
      <c r="Z205" s="437"/>
      <c r="AA205" s="437"/>
      <c r="AB205" s="437"/>
      <c r="AC205" s="437"/>
      <c r="AD205" s="437"/>
      <c r="AE205" s="437"/>
      <c r="AF205" s="437"/>
      <c r="AG205" s="437"/>
      <c r="AH205" s="437"/>
      <c r="AI205" s="437"/>
      <c r="AJ205" s="437"/>
      <c r="AK205" s="437"/>
      <c r="AL205" s="437"/>
      <c r="AM205" s="437"/>
      <c r="AN205" s="437"/>
      <c r="AO205" s="437"/>
      <c r="AP205" s="437"/>
      <c r="AQ205" s="437"/>
      <c r="AR205" s="437"/>
      <c r="AS205" s="437"/>
      <c r="AT205" s="437"/>
      <c r="AU205" s="437"/>
      <c r="AV205" s="437"/>
      <c r="AW205" s="437"/>
      <c r="AX205" s="437"/>
      <c r="AY205" s="437"/>
      <c r="AZ205" s="800"/>
      <c r="BA205" s="802"/>
      <c r="BB205" s="583"/>
      <c r="BC205" s="450"/>
      <c r="BD205" s="449"/>
      <c r="BE205" s="449"/>
      <c r="BF205" s="449"/>
      <c r="BG205" s="453"/>
      <c r="BH205" s="450"/>
      <c r="BI205" s="449"/>
      <c r="BJ205" s="449"/>
      <c r="BK205" s="449"/>
      <c r="BL205" s="453"/>
      <c r="BM205" s="450"/>
      <c r="BN205" s="449"/>
      <c r="BO205" s="449"/>
      <c r="BP205" s="449"/>
      <c r="BQ205" s="453"/>
      <c r="BR205" s="450"/>
      <c r="BS205" s="449"/>
      <c r="BT205" s="449"/>
      <c r="BU205" s="449"/>
      <c r="BV205" s="449"/>
      <c r="BW205" s="449"/>
      <c r="BX205" s="449"/>
      <c r="BY205" s="452"/>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166" customFormat="true" ht="250.15" customHeight="true" x14ac:dyDescent="0.2">
      <c r="B206" s="160"/>
      <c r="Z206" s="343"/>
      <c r="AA206" s="343"/>
      <c r="AB206" s="343"/>
      <c r="AC206" s="343"/>
      <c r="AD206" s="343"/>
      <c r="AE206" s="343"/>
      <c r="AF206" s="343"/>
      <c r="AG206" s="343"/>
      <c r="AH206" s="343"/>
      <c r="AI206" s="343"/>
      <c r="AJ206" s="343"/>
      <c r="AK206" s="343"/>
      <c r="AL206" s="343"/>
      <c r="AM206" s="343"/>
      <c r="AN206" s="343"/>
      <c r="AO206" s="343"/>
      <c r="AP206" s="343"/>
      <c r="AQ206" s="343"/>
      <c r="AR206" s="343"/>
      <c r="AS206" s="343"/>
      <c r="AT206" s="343"/>
      <c r="AU206" s="343"/>
      <c r="AV206" s="343"/>
      <c r="AW206" s="343"/>
      <c r="AX206" s="343"/>
      <c r="AY206" s="343"/>
      <c r="AZ206" s="343"/>
      <c r="BA206" s="304"/>
      <c r="BB206" s="302"/>
      <c r="BC206" s="302"/>
      <c r="BD206" s="302"/>
      <c r="BE206" s="302"/>
      <c r="BF206" s="302"/>
      <c r="BG206" s="302"/>
      <c r="BH206" s="302"/>
      <c r="BI206" s="302"/>
      <c r="BJ206" s="302"/>
      <c r="BK206" s="302"/>
      <c r="BL206" s="302"/>
      <c r="BM206" s="302"/>
      <c r="BN206" s="302"/>
      <c r="BO206" s="302"/>
      <c r="BP206" s="302"/>
      <c r="BQ206" s="302"/>
      <c r="BR206" s="302"/>
      <c r="BS206" s="302"/>
      <c r="BT206" s="302"/>
      <c r="BU206" s="302"/>
      <c r="BV206" s="302"/>
      <c r="BW206" s="302"/>
      <c r="BX206" s="302"/>
      <c r="BY206" s="304"/>
      <c r="BZ206" s="342"/>
      <c r="CA206" s="342"/>
      <c r="CB206" s="342"/>
      <c r="CC206" s="342"/>
      <c r="CD206" s="342"/>
      <c r="CE206" s="342"/>
      <c r="CF206" s="342"/>
      <c r="CG206" s="342"/>
      <c r="CH206" s="342"/>
      <c r="CI206" s="342"/>
      <c r="CJ206" s="342"/>
      <c r="CK206" s="342"/>
      <c r="CL206" s="342"/>
      <c r="CM206" s="342"/>
      <c r="CN206" s="342"/>
      <c r="CO206" s="342"/>
      <c r="CP206" s="342"/>
      <c r="CQ206" s="342"/>
      <c r="CR206" s="342"/>
      <c r="CS206" s="342"/>
      <c r="CT206" s="342"/>
      <c r="CU206" s="342"/>
      <c r="CV206" s="342"/>
      <c r="CW206" s="342"/>
      <c r="CX206" s="342"/>
      <c r="CY206" s="342"/>
      <c r="CZ206" s="342"/>
    </row>
    <row r="207" s="283" customFormat="true" ht="18" customHeight="true" x14ac:dyDescent="0.2">
      <c r="Z207" s="338"/>
      <c r="AA207" s="338"/>
      <c r="AB207" s="338"/>
      <c r="AC207" s="338"/>
      <c r="AD207" s="338"/>
      <c r="AE207" s="338"/>
      <c r="AF207" s="338"/>
      <c r="AG207" s="338"/>
      <c r="AH207" s="338"/>
      <c r="AI207" s="338"/>
      <c r="AJ207" s="338"/>
      <c r="AK207" s="338"/>
      <c r="AL207" s="338"/>
      <c r="AM207" s="338"/>
      <c r="AN207" s="338"/>
      <c r="AO207" s="338"/>
      <c r="AP207" s="338"/>
      <c r="AQ207" s="338"/>
      <c r="AR207" s="338"/>
      <c r="AS207" s="338"/>
      <c r="AT207" s="338"/>
      <c r="AU207" s="338"/>
      <c r="AV207" s="338"/>
      <c r="AW207" s="338"/>
      <c r="AX207" s="338"/>
      <c r="AY207" s="338"/>
      <c r="AZ207" s="338"/>
      <c r="BB207" s="306"/>
      <c r="BZ207" s="338"/>
      <c r="CA207" s="338"/>
      <c r="CB207" s="338"/>
      <c r="CC207" s="338"/>
      <c r="CD207" s="338"/>
      <c r="CE207" s="338"/>
      <c r="CF207" s="338"/>
      <c r="CG207" s="338"/>
      <c r="CH207" s="338"/>
      <c r="CI207" s="338"/>
      <c r="CJ207" s="338"/>
      <c r="CK207" s="338"/>
      <c r="CL207" s="338"/>
      <c r="CM207" s="338"/>
      <c r="CN207" s="338"/>
      <c r="CO207" s="338"/>
      <c r="CP207" s="338"/>
      <c r="CQ207" s="338"/>
      <c r="CR207" s="338"/>
      <c r="CS207" s="338"/>
      <c r="CT207" s="338"/>
      <c r="CU207" s="338"/>
      <c r="CV207" s="338"/>
      <c r="CW207" s="338"/>
      <c r="CX207" s="338"/>
      <c r="CY207" s="338"/>
      <c r="CZ207" s="338"/>
    </row>
    <row r="208" s="283" customFormat="true" ht="22.5" customHeight="true" x14ac:dyDescent="0.35">
      <c r="A208" s="1061" t="str">
        <f>A1026</f>
        <v>Gambia</v>
      </c>
      <c r="B208" s="1062"/>
      <c r="Z208" s="338"/>
      <c r="AA208" s="338"/>
      <c r="AB208" s="338"/>
      <c r="AC208" s="338"/>
      <c r="AD208" s="338"/>
      <c r="AE208" s="338"/>
      <c r="AF208" s="338"/>
      <c r="AG208" s="338"/>
      <c r="AH208" s="338"/>
      <c r="AI208" s="338"/>
      <c r="AJ208" s="338"/>
      <c r="AK208" s="338"/>
      <c r="AL208" s="338"/>
      <c r="AM208" s="338"/>
      <c r="AN208" s="338"/>
      <c r="AO208" s="338"/>
      <c r="AP208" s="338"/>
      <c r="AQ208" s="338"/>
      <c r="AR208" s="338"/>
      <c r="AS208" s="338"/>
      <c r="AT208" s="338"/>
      <c r="AU208" s="338"/>
      <c r="AV208" s="338"/>
      <c r="AW208" s="338"/>
      <c r="AX208" s="338"/>
      <c r="AY208" s="338"/>
      <c r="AZ208" s="338"/>
      <c r="BB208" s="306"/>
      <c r="BZ208" s="338"/>
      <c r="CA208" s="338"/>
      <c r="CB208" s="338"/>
      <c r="CC208" s="338"/>
      <c r="CD208" s="338"/>
      <c r="CE208" s="338"/>
      <c r="CF208" s="338"/>
      <c r="CG208" s="338"/>
      <c r="CH208" s="338"/>
      <c r="CI208" s="338"/>
      <c r="CJ208" s="338"/>
      <c r="CK208" s="338"/>
      <c r="CL208" s="338"/>
      <c r="CM208" s="338"/>
      <c r="CN208" s="338"/>
      <c r="CO208" s="338"/>
      <c r="CP208" s="338"/>
      <c r="CQ208" s="338"/>
      <c r="CR208" s="338"/>
      <c r="CS208" s="338"/>
      <c r="CT208" s="338"/>
      <c r="CU208" s="338"/>
      <c r="CV208" s="338"/>
      <c r="CW208" s="338"/>
      <c r="CX208" s="338"/>
      <c r="CY208" s="338"/>
      <c r="CZ208" s="338"/>
    </row>
    <row r="209" s="283" customFormat="true" ht="22.5" customHeight="true" x14ac:dyDescent="0.35">
      <c r="A209" s="310" t="str">
        <f>A1034</f>
        <v>2013</v>
      </c>
      <c r="B209" s="311"/>
      <c r="Z209" s="338"/>
      <c r="AA209" s="338"/>
      <c r="AB209" s="338"/>
      <c r="AC209" s="338"/>
      <c r="AD209" s="338"/>
      <c r="AE209" s="338"/>
      <c r="AF209" s="338"/>
      <c r="AG209" s="338"/>
      <c r="AH209" s="338"/>
      <c r="AI209" s="338"/>
      <c r="AJ209" s="338"/>
      <c r="AK209" s="338"/>
      <c r="AL209" s="338"/>
      <c r="AM209" s="338"/>
      <c r="AN209" s="338"/>
      <c r="AO209" s="338"/>
      <c r="AP209" s="338"/>
      <c r="AQ209" s="338"/>
      <c r="AR209" s="338"/>
      <c r="AS209" s="338"/>
      <c r="AT209" s="338"/>
      <c r="AU209" s="338"/>
      <c r="AV209" s="338"/>
      <c r="AW209" s="338"/>
      <c r="AX209" s="338"/>
      <c r="AY209" s="338"/>
      <c r="AZ209" s="338"/>
      <c r="BB209" s="306"/>
      <c r="BZ209" s="338"/>
      <c r="CA209" s="338"/>
      <c r="CB209" s="338"/>
      <c r="CC209" s="338"/>
      <c r="CD209" s="338"/>
      <c r="CE209" s="338"/>
      <c r="CF209" s="338"/>
      <c r="CG209" s="338"/>
      <c r="CH209" s="338"/>
      <c r="CI209" s="338"/>
      <c r="CJ209" s="338"/>
      <c r="CK209" s="338"/>
      <c r="CL209" s="338"/>
      <c r="CM209" s="338"/>
      <c r="CN209" s="338"/>
      <c r="CO209" s="338"/>
      <c r="CP209" s="338"/>
      <c r="CQ209" s="338"/>
      <c r="CR209" s="338"/>
      <c r="CS209" s="338"/>
      <c r="CT209" s="338"/>
      <c r="CU209" s="338"/>
      <c r="CV209" s="338"/>
      <c r="CW209" s="338"/>
      <c r="CX209" s="338"/>
      <c r="CY209" s="338"/>
      <c r="CZ209" s="338"/>
    </row>
    <row r="210" s="283" customFormat="true" ht="22.5" customHeight="true" x14ac:dyDescent="0.35">
      <c r="A210" s="586" t="s">
        <v>113</v>
      </c>
      <c r="B210" s="313"/>
      <c r="Z210" s="338"/>
      <c r="AA210" s="338"/>
      <c r="AB210" s="338"/>
      <c r="AC210" s="338"/>
      <c r="AD210" s="338"/>
      <c r="AE210" s="338"/>
      <c r="AF210" s="338"/>
      <c r="AG210" s="338"/>
      <c r="AH210" s="338"/>
      <c r="AI210" s="338"/>
      <c r="AJ210" s="338"/>
      <c r="AK210" s="338"/>
      <c r="AL210" s="338"/>
      <c r="AM210" s="338"/>
      <c r="AN210" s="338"/>
      <c r="AO210" s="338"/>
      <c r="AP210" s="338"/>
      <c r="AQ210" s="338"/>
      <c r="AR210" s="338"/>
      <c r="AS210" s="338"/>
      <c r="AT210" s="338"/>
      <c r="AU210" s="338"/>
      <c r="AV210" s="338"/>
      <c r="AW210" s="338"/>
      <c r="AX210" s="338"/>
      <c r="AY210" s="338"/>
      <c r="AZ210" s="338"/>
      <c r="BB210" s="306"/>
      <c r="BZ210" s="338"/>
      <c r="CA210" s="338"/>
      <c r="CB210" s="338"/>
      <c r="CC210" s="338"/>
      <c r="CD210" s="338"/>
      <c r="CE210" s="338"/>
      <c r="CF210" s="338"/>
      <c r="CG210" s="338"/>
      <c r="CH210" s="338"/>
      <c r="CI210" s="338"/>
      <c r="CJ210" s="338"/>
      <c r="CK210" s="338"/>
      <c r="CL210" s="338"/>
      <c r="CM210" s="338"/>
      <c r="CN210" s="338"/>
      <c r="CO210" s="338"/>
      <c r="CP210" s="338"/>
      <c r="CQ210" s="338"/>
      <c r="CR210" s="338"/>
      <c r="CS210" s="338"/>
      <c r="CT210" s="338"/>
      <c r="CU210" s="338"/>
      <c r="CV210" s="338"/>
      <c r="CW210" s="338"/>
      <c r="CX210" s="338"/>
      <c r="CY210" s="338"/>
      <c r="CZ210" s="338"/>
    </row>
    <row r="211" s="283" customFormat="true" ht="20.1" customHeight="true" x14ac:dyDescent="0.35">
      <c r="A211" s="315" t="s">
        <v>98</v>
      </c>
      <c r="B211" s="311"/>
      <c r="Z211" s="338"/>
      <c r="AA211" s="338"/>
      <c r="AB211" s="338"/>
      <c r="AC211" s="338"/>
      <c r="AD211" s="338"/>
      <c r="AE211" s="338"/>
      <c r="AF211" s="338"/>
      <c r="AG211" s="338"/>
      <c r="AH211" s="338"/>
      <c r="AI211" s="338"/>
      <c r="AJ211" s="338"/>
      <c r="AK211" s="338"/>
      <c r="AL211" s="338"/>
      <c r="AM211" s="338"/>
      <c r="AN211" s="338"/>
      <c r="AO211" s="338"/>
      <c r="AP211" s="338"/>
      <c r="AQ211" s="338"/>
      <c r="AR211" s="338"/>
      <c r="AS211" s="338"/>
      <c r="AT211" s="338"/>
      <c r="AU211" s="338"/>
      <c r="AV211" s="338"/>
      <c r="AW211" s="338"/>
      <c r="AX211" s="338"/>
      <c r="AY211" s="338"/>
      <c r="AZ211" s="338"/>
      <c r="BB211" s="306"/>
      <c r="BZ211" s="338"/>
      <c r="CA211" s="338"/>
      <c r="CB211" s="338"/>
      <c r="CC211" s="338"/>
      <c r="CD211" s="338"/>
      <c r="CE211" s="338"/>
      <c r="CF211" s="338"/>
      <c r="CG211" s="338"/>
      <c r="CH211" s="338"/>
      <c r="CI211" s="338"/>
      <c r="CJ211" s="338"/>
      <c r="CK211" s="338"/>
      <c r="CL211" s="338"/>
      <c r="CM211" s="338"/>
      <c r="CN211" s="338"/>
      <c r="CO211" s="338"/>
      <c r="CP211" s="338"/>
      <c r="CQ211" s="338"/>
      <c r="CR211" s="338"/>
      <c r="CS211" s="338"/>
      <c r="CT211" s="338"/>
      <c r="CU211" s="338"/>
      <c r="CV211" s="338"/>
      <c r="CW211" s="338"/>
      <c r="CX211" s="338"/>
      <c r="CY211" s="338"/>
      <c r="CZ211" s="338"/>
    </row>
    <row r="212" s="283" customFormat="true" ht="15" customHeight="true" x14ac:dyDescent="0.2">
      <c r="A212" s="587" t="s">
        <v>99</v>
      </c>
      <c r="B212" s="351"/>
      <c r="Z212" s="338"/>
      <c r="AA212" s="338"/>
      <c r="AB212" s="338"/>
      <c r="AC212" s="338"/>
      <c r="AD212" s="338"/>
      <c r="AE212" s="338"/>
      <c r="AF212" s="338"/>
      <c r="AG212" s="338"/>
      <c r="AH212" s="338"/>
      <c r="AI212" s="338"/>
      <c r="AJ212" s="338"/>
      <c r="AK212" s="338"/>
      <c r="AL212" s="338"/>
      <c r="AM212" s="338"/>
      <c r="AN212" s="338"/>
      <c r="AO212" s="338"/>
      <c r="AP212" s="338"/>
      <c r="AQ212" s="338"/>
      <c r="AR212" s="338"/>
      <c r="AS212" s="338"/>
      <c r="AT212" s="338"/>
      <c r="AU212" s="338"/>
      <c r="AV212" s="338"/>
      <c r="AW212" s="338"/>
      <c r="AX212" s="338"/>
      <c r="AY212" s="338"/>
      <c r="AZ212" s="338"/>
      <c r="BB212" s="306"/>
      <c r="BZ212" s="338"/>
      <c r="CA212" s="338"/>
      <c r="CB212" s="338"/>
      <c r="CC212" s="338"/>
      <c r="CD212" s="338"/>
      <c r="CE212" s="338"/>
      <c r="CF212" s="338"/>
      <c r="CG212" s="338"/>
      <c r="CH212" s="338"/>
      <c r="CI212" s="338"/>
      <c r="CJ212" s="338"/>
      <c r="CK212" s="338"/>
      <c r="CL212" s="338"/>
      <c r="CM212" s="338"/>
      <c r="CN212" s="338"/>
      <c r="CO212" s="338"/>
      <c r="CP212" s="338"/>
      <c r="CQ212" s="338"/>
      <c r="CR212" s="338"/>
      <c r="CS212" s="338"/>
      <c r="CT212" s="338"/>
      <c r="CU212" s="338"/>
      <c r="CV212" s="338"/>
      <c r="CW212" s="338"/>
      <c r="CX212" s="338"/>
      <c r="CY212" s="338"/>
      <c r="CZ212" s="338"/>
    </row>
    <row r="213" s="283" customFormat="true" ht="15" customHeight="true" x14ac:dyDescent="0.2">
      <c r="A213" s="324" t="s">
        <v>41</v>
      </c>
      <c r="B213" s="323"/>
      <c r="Z213" s="338"/>
      <c r="AA213" s="338"/>
      <c r="AB213" s="338"/>
      <c r="AC213" s="338"/>
      <c r="AD213" s="338"/>
      <c r="AE213" s="338"/>
      <c r="AF213" s="338"/>
      <c r="AG213" s="338"/>
      <c r="AH213" s="338"/>
      <c r="AI213" s="338"/>
      <c r="AJ213" s="338"/>
      <c r="AK213" s="338"/>
      <c r="AL213" s="338"/>
      <c r="AM213" s="338"/>
      <c r="AN213" s="338"/>
      <c r="AO213" s="338"/>
      <c r="AP213" s="338"/>
      <c r="AQ213" s="338"/>
      <c r="AR213" s="338"/>
      <c r="AS213" s="338"/>
      <c r="AT213" s="338"/>
      <c r="AU213" s="338"/>
      <c r="AV213" s="338"/>
      <c r="AW213" s="338"/>
      <c r="AX213" s="338"/>
      <c r="AY213" s="338"/>
      <c r="AZ213" s="338"/>
      <c r="BB213" s="306"/>
      <c r="BZ213" s="338"/>
      <c r="CA213" s="338"/>
      <c r="CB213" s="338"/>
      <c r="CC213" s="338"/>
      <c r="CD213" s="338"/>
      <c r="CE213" s="338"/>
      <c r="CF213" s="338"/>
      <c r="CG213" s="338"/>
      <c r="CH213" s="338"/>
      <c r="CI213" s="338"/>
      <c r="CJ213" s="338"/>
      <c r="CK213" s="338"/>
      <c r="CL213" s="338"/>
      <c r="CM213" s="338"/>
      <c r="CN213" s="338"/>
      <c r="CO213" s="338"/>
      <c r="CP213" s="338"/>
      <c r="CQ213" s="338"/>
      <c r="CR213" s="338"/>
      <c r="CS213" s="338"/>
      <c r="CT213" s="338"/>
      <c r="CU213" s="338"/>
      <c r="CV213" s="338"/>
      <c r="CW213" s="338"/>
      <c r="CX213" s="338"/>
      <c r="CY213" s="338"/>
      <c r="CZ213" s="338"/>
    </row>
    <row r="214" s="283" customFormat="true" ht="15" customHeight="true" x14ac:dyDescent="0.2">
      <c r="A214" s="322" t="s">
        <v>40</v>
      </c>
      <c r="B214" s="323"/>
      <c r="Z214" s="338"/>
      <c r="AA214" s="338"/>
      <c r="AB214" s="338"/>
      <c r="AC214" s="338"/>
      <c r="AD214" s="338"/>
      <c r="AE214" s="338"/>
      <c r="AF214" s="338"/>
      <c r="AG214" s="338"/>
      <c r="AH214" s="338"/>
      <c r="AI214" s="338"/>
      <c r="AJ214" s="338"/>
      <c r="AK214" s="338"/>
      <c r="AL214" s="338"/>
      <c r="AM214" s="338"/>
      <c r="AN214" s="338"/>
      <c r="AO214" s="338"/>
      <c r="AP214" s="338"/>
      <c r="AQ214" s="338"/>
      <c r="AR214" s="338"/>
      <c r="AS214" s="338"/>
      <c r="AT214" s="338"/>
      <c r="AU214" s="338"/>
      <c r="AV214" s="338"/>
      <c r="AW214" s="338"/>
      <c r="AX214" s="338"/>
      <c r="AY214" s="338"/>
      <c r="AZ214" s="338"/>
      <c r="BB214" s="306"/>
      <c r="BZ214" s="338"/>
      <c r="CA214" s="338"/>
      <c r="CB214" s="338"/>
      <c r="CC214" s="338"/>
      <c r="CD214" s="338"/>
      <c r="CE214" s="338"/>
      <c r="CF214" s="338"/>
      <c r="CG214" s="338"/>
      <c r="CH214" s="338"/>
      <c r="CI214" s="338"/>
      <c r="CJ214" s="338"/>
      <c r="CK214" s="338"/>
      <c r="CL214" s="338"/>
      <c r="CM214" s="338"/>
      <c r="CN214" s="338"/>
      <c r="CO214" s="338"/>
      <c r="CP214" s="338"/>
      <c r="CQ214" s="338"/>
      <c r="CR214" s="338"/>
      <c r="CS214" s="338"/>
      <c r="CT214" s="338"/>
      <c r="CU214" s="338"/>
      <c r="CV214" s="338"/>
      <c r="CW214" s="338"/>
      <c r="CX214" s="338"/>
      <c r="CY214" s="338"/>
      <c r="CZ214" s="338"/>
    </row>
    <row r="215" s="283" customFormat="true" ht="15" customHeight="true" x14ac:dyDescent="0.2">
      <c r="A215" s="322" t="s">
        <v>137</v>
      </c>
      <c r="B215" s="350" t="str">
        <f>A1025</f>
        <v>DHS13</v>
      </c>
      <c r="Z215" s="338"/>
      <c r="AA215" s="338"/>
      <c r="AB215" s="338"/>
      <c r="AC215" s="338"/>
      <c r="AD215" s="338"/>
      <c r="AE215" s="338"/>
      <c r="AF215" s="338"/>
      <c r="AG215" s="338"/>
      <c r="AH215" s="338"/>
      <c r="AI215" s="338"/>
      <c r="AJ215" s="338"/>
      <c r="AK215" s="338"/>
      <c r="AL215" s="338"/>
      <c r="AM215" s="338"/>
      <c r="AN215" s="338"/>
      <c r="AO215" s="338"/>
      <c r="AP215" s="338"/>
      <c r="AQ215" s="338"/>
      <c r="AR215" s="338"/>
      <c r="AS215" s="338"/>
      <c r="AT215" s="338"/>
      <c r="AU215" s="338"/>
      <c r="AV215" s="338"/>
      <c r="AW215" s="338"/>
      <c r="AX215" s="338"/>
      <c r="AY215" s="338"/>
      <c r="AZ215" s="338"/>
      <c r="BB215" s="306"/>
      <c r="BZ215" s="338"/>
      <c r="CA215" s="338"/>
      <c r="CB215" s="338"/>
      <c r="CC215" s="338"/>
      <c r="CD215" s="338"/>
      <c r="CE215" s="338"/>
      <c r="CF215" s="338"/>
      <c r="CG215" s="338"/>
      <c r="CH215" s="338"/>
      <c r="CI215" s="338"/>
      <c r="CJ215" s="338"/>
      <c r="CK215" s="338"/>
      <c r="CL215" s="338"/>
      <c r="CM215" s="338"/>
      <c r="CN215" s="338"/>
      <c r="CO215" s="338"/>
      <c r="CP215" s="338"/>
      <c r="CQ215" s="338"/>
      <c r="CR215" s="338"/>
      <c r="CS215" s="338"/>
      <c r="CT215" s="338"/>
      <c r="CU215" s="338"/>
      <c r="CV215" s="338"/>
      <c r="CW215" s="338"/>
      <c r="CX215" s="338"/>
      <c r="CY215" s="338"/>
      <c r="CZ215" s="338"/>
    </row>
    <row r="216" s="283" customFormat="true" ht="15" customHeight="true" x14ac:dyDescent="0.2">
      <c r="A216" s="169"/>
      <c r="B216" s="171"/>
      <c r="Z216" s="338"/>
      <c r="AA216" s="338"/>
      <c r="AB216" s="338"/>
      <c r="AC216" s="338"/>
      <c r="AD216" s="338"/>
      <c r="AE216" s="338"/>
      <c r="AF216" s="338"/>
      <c r="AG216" s="338"/>
      <c r="AH216" s="338"/>
      <c r="AI216" s="338"/>
      <c r="AJ216" s="338"/>
      <c r="AK216" s="338"/>
      <c r="AL216" s="338"/>
      <c r="AM216" s="338"/>
      <c r="AN216" s="338"/>
      <c r="AO216" s="338"/>
      <c r="AP216" s="338"/>
      <c r="AQ216" s="338"/>
      <c r="AR216" s="338"/>
      <c r="AS216" s="338"/>
      <c r="AT216" s="338"/>
      <c r="AU216" s="338"/>
      <c r="AV216" s="338"/>
      <c r="AW216" s="338"/>
      <c r="AX216" s="338"/>
      <c r="AY216" s="338"/>
      <c r="AZ216" s="338"/>
      <c r="BB216" s="306"/>
      <c r="BZ216" s="338"/>
      <c r="CA216" s="338"/>
      <c r="CB216" s="338"/>
      <c r="CC216" s="338"/>
      <c r="CD216" s="338"/>
      <c r="CE216" s="338"/>
      <c r="CF216" s="338"/>
      <c r="CG216" s="338"/>
      <c r="CH216" s="338"/>
      <c r="CI216" s="338"/>
      <c r="CJ216" s="338"/>
      <c r="CK216" s="338"/>
      <c r="CL216" s="338"/>
      <c r="CM216" s="338"/>
      <c r="CN216" s="338"/>
      <c r="CO216" s="338"/>
      <c r="CP216" s="338"/>
      <c r="CQ216" s="338"/>
      <c r="CR216" s="338"/>
      <c r="CS216" s="338"/>
      <c r="CT216" s="338"/>
      <c r="CU216" s="338"/>
      <c r="CV216" s="338"/>
      <c r="CW216" s="338"/>
      <c r="CX216" s="338"/>
      <c r="CY216" s="338"/>
      <c r="CZ216" s="338"/>
    </row>
    <row r="217" s="283" customFormat="true" ht="15" customHeight="true" x14ac:dyDescent="0.2">
      <c r="A217" s="169"/>
      <c r="B217" s="170"/>
      <c r="Z217" s="338"/>
      <c r="AA217" s="338"/>
      <c r="AB217" s="338"/>
      <c r="AC217" s="338"/>
      <c r="AD217" s="338"/>
      <c r="AE217" s="338"/>
      <c r="AF217" s="338"/>
      <c r="AG217" s="338"/>
      <c r="AH217" s="338"/>
      <c r="AI217" s="338"/>
      <c r="AJ217" s="338"/>
      <c r="AK217" s="338"/>
      <c r="AL217" s="338"/>
      <c r="AM217" s="338"/>
      <c r="AN217" s="338"/>
      <c r="AO217" s="338"/>
      <c r="AP217" s="338"/>
      <c r="AQ217" s="338"/>
      <c r="AR217" s="338"/>
      <c r="AS217" s="338"/>
      <c r="AT217" s="338"/>
      <c r="AU217" s="338"/>
      <c r="AV217" s="338"/>
      <c r="AW217" s="338"/>
      <c r="AX217" s="338"/>
      <c r="AY217" s="338"/>
      <c r="AZ217" s="338"/>
      <c r="BB217" s="306"/>
      <c r="BZ217" s="338"/>
      <c r="CA217" s="338"/>
      <c r="CB217" s="338"/>
      <c r="CC217" s="338"/>
      <c r="CD217" s="338"/>
      <c r="CE217" s="338"/>
      <c r="CF217" s="338"/>
      <c r="CG217" s="338"/>
      <c r="CH217" s="338"/>
      <c r="CI217" s="338"/>
      <c r="CJ217" s="338"/>
      <c r="CK217" s="338"/>
      <c r="CL217" s="338"/>
      <c r="CM217" s="338"/>
      <c r="CN217" s="338"/>
      <c r="CO217" s="338"/>
      <c r="CP217" s="338"/>
      <c r="CQ217" s="338"/>
      <c r="CR217" s="338"/>
      <c r="CS217" s="338"/>
      <c r="CT217" s="338"/>
      <c r="CU217" s="338"/>
      <c r="CV217" s="338"/>
      <c r="CW217" s="338"/>
      <c r="CX217" s="338"/>
      <c r="CY217" s="338"/>
      <c r="CZ217" s="338"/>
    </row>
    <row r="218" s="283" customFormat="true" ht="18" customHeight="true" x14ac:dyDescent="0.2">
      <c r="A218" s="169"/>
      <c r="B218" s="171"/>
      <c r="Z218" s="338"/>
      <c r="AA218" s="338"/>
      <c r="AB218" s="338"/>
      <c r="AC218" s="338"/>
      <c r="AD218" s="338"/>
      <c r="AE218" s="338"/>
      <c r="AF218" s="338"/>
      <c r="AG218" s="338"/>
      <c r="AH218" s="338"/>
      <c r="AI218" s="338"/>
      <c r="AJ218" s="338"/>
      <c r="AK218" s="338"/>
      <c r="AL218" s="338"/>
      <c r="AM218" s="338"/>
      <c r="AN218" s="338"/>
      <c r="AO218" s="338"/>
      <c r="AP218" s="338"/>
      <c r="AQ218" s="338"/>
      <c r="AR218" s="338"/>
      <c r="AS218" s="338"/>
      <c r="AT218" s="338"/>
      <c r="AU218" s="338"/>
      <c r="AV218" s="338"/>
      <c r="AW218" s="338"/>
      <c r="AX218" s="338"/>
      <c r="AY218" s="338"/>
      <c r="AZ218" s="338"/>
      <c r="BB218" s="306"/>
      <c r="BZ218" s="338"/>
      <c r="CA218" s="338"/>
      <c r="CB218" s="338"/>
      <c r="CC218" s="338"/>
      <c r="CD218" s="338"/>
      <c r="CE218" s="338"/>
      <c r="CF218" s="338"/>
      <c r="CG218" s="338"/>
      <c r="CH218" s="338"/>
      <c r="CI218" s="338"/>
      <c r="CJ218" s="338"/>
      <c r="CK218" s="338"/>
      <c r="CL218" s="338"/>
      <c r="CM218" s="338"/>
      <c r="CN218" s="338"/>
      <c r="CO218" s="338"/>
      <c r="CP218" s="338"/>
      <c r="CQ218" s="338"/>
      <c r="CR218" s="338"/>
      <c r="CS218" s="338"/>
      <c r="CT218" s="338"/>
      <c r="CU218" s="338"/>
      <c r="CV218" s="338"/>
      <c r="CW218" s="338"/>
      <c r="CX218" s="338"/>
      <c r="CY218" s="338"/>
      <c r="CZ218" s="338"/>
    </row>
    <row r="219" s="283" customFormat="true" ht="18" customHeight="true" x14ac:dyDescent="0.2">
      <c r="A219" s="168"/>
      <c r="B219" s="167"/>
      <c r="Z219" s="338"/>
      <c r="AA219" s="338"/>
      <c r="AB219" s="338"/>
      <c r="AC219" s="338"/>
      <c r="AD219" s="338"/>
      <c r="AE219" s="338"/>
      <c r="AF219" s="338"/>
      <c r="AG219" s="338"/>
      <c r="AH219" s="338"/>
      <c r="AI219" s="338"/>
      <c r="AJ219" s="338"/>
      <c r="AK219" s="338"/>
      <c r="AL219" s="338"/>
      <c r="AM219" s="338"/>
      <c r="AN219" s="338"/>
      <c r="AO219" s="338"/>
      <c r="AP219" s="338"/>
      <c r="AQ219" s="338"/>
      <c r="AR219" s="338"/>
      <c r="AS219" s="338"/>
      <c r="AT219" s="338"/>
      <c r="AU219" s="338"/>
      <c r="AV219" s="338"/>
      <c r="AW219" s="338"/>
      <c r="AX219" s="338"/>
      <c r="AY219" s="338"/>
      <c r="AZ219" s="338"/>
      <c r="BB219" s="306"/>
      <c r="BZ219" s="338"/>
      <c r="CA219" s="338"/>
      <c r="CB219" s="338"/>
      <c r="CC219" s="338"/>
      <c r="CD219" s="338"/>
      <c r="CE219" s="338"/>
      <c r="CF219" s="338"/>
      <c r="CG219" s="338"/>
      <c r="CH219" s="338"/>
      <c r="CI219" s="338"/>
      <c r="CJ219" s="338"/>
      <c r="CK219" s="338"/>
      <c r="CL219" s="338"/>
      <c r="CM219" s="338"/>
      <c r="CN219" s="338"/>
      <c r="CO219" s="338"/>
      <c r="CP219" s="338"/>
      <c r="CQ219" s="338"/>
      <c r="CR219" s="338"/>
      <c r="CS219" s="338"/>
      <c r="CT219" s="338"/>
      <c r="CU219" s="338"/>
      <c r="CV219" s="338"/>
      <c r="CW219" s="338"/>
      <c r="CX219" s="338"/>
      <c r="CY219" s="338"/>
      <c r="CZ219" s="338"/>
    </row>
    <row r="220" s="307" customFormat="true" ht="15" customHeight="true" x14ac:dyDescent="0.2">
      <c r="A220" s="286" t="s">
        <v>87</v>
      </c>
      <c r="B220" s="333"/>
      <c r="C220" s="1063" t="s">
        <v>116</v>
      </c>
      <c r="D220" s="1064"/>
      <c r="E220" s="1064"/>
      <c r="F220" s="1064"/>
      <c r="G220" s="1065"/>
      <c r="H220" s="1057" t="s">
        <v>39</v>
      </c>
      <c r="I220" s="1048"/>
      <c r="J220" s="1048"/>
      <c r="K220" s="1048"/>
      <c r="L220" s="1050"/>
      <c r="M220" s="1042" t="s">
        <v>38</v>
      </c>
      <c r="N220" s="1043"/>
      <c r="O220" s="1043"/>
      <c r="P220" s="1043"/>
      <c r="Q220" s="1045"/>
      <c r="R220" s="16" t="s">
        <v>144</v>
      </c>
      <c r="S220" s="426"/>
      <c r="T220" s="426"/>
      <c r="U220" s="426"/>
      <c r="V220" s="426"/>
      <c r="W220" s="426"/>
      <c r="X220" s="426"/>
      <c r="Y220" s="426"/>
      <c r="Z220" s="437"/>
      <c r="AA220" s="437"/>
      <c r="AB220" s="437"/>
      <c r="AC220" s="437"/>
      <c r="AD220" s="437"/>
      <c r="AE220" s="437"/>
      <c r="AF220" s="437"/>
      <c r="AG220" s="437"/>
      <c r="AH220" s="437"/>
      <c r="AI220" s="437"/>
      <c r="AJ220" s="437"/>
      <c r="AK220" s="437"/>
      <c r="AL220" s="437"/>
      <c r="AM220" s="437"/>
      <c r="AN220" s="437"/>
      <c r="AO220" s="437"/>
      <c r="AP220" s="437"/>
      <c r="AQ220" s="437"/>
      <c r="AR220" s="437"/>
      <c r="AS220" s="437"/>
      <c r="AT220" s="437"/>
      <c r="AU220" s="437"/>
      <c r="AV220" s="437"/>
      <c r="AW220" s="437"/>
      <c r="AX220" s="437"/>
      <c r="AY220" s="437"/>
      <c r="AZ220" s="800"/>
      <c r="BA220" s="344" t="s">
        <v>132</v>
      </c>
      <c r="BB220" s="286" t="s">
        <v>87</v>
      </c>
      <c r="BC220" s="1042" t="s">
        <v>116</v>
      </c>
      <c r="BD220" s="1043"/>
      <c r="BE220" s="1043"/>
      <c r="BF220" s="1043"/>
      <c r="BG220" s="1044"/>
      <c r="BH220" s="1042" t="s">
        <v>39</v>
      </c>
      <c r="BI220" s="1043"/>
      <c r="BJ220" s="1043"/>
      <c r="BK220" s="1043"/>
      <c r="BL220" s="1044"/>
      <c r="BM220" s="1042" t="s">
        <v>38</v>
      </c>
      <c r="BN220" s="1043"/>
      <c r="BO220" s="1043"/>
      <c r="BP220" s="1043"/>
      <c r="BQ220" s="1045"/>
      <c r="BR220" s="15" t="s">
        <v>144</v>
      </c>
      <c r="BS220" s="426"/>
      <c r="BT220" s="426"/>
      <c r="BU220" s="426"/>
      <c r="BV220" s="426"/>
      <c r="BW220" s="426"/>
      <c r="BX220" s="426"/>
      <c r="BY220" s="426"/>
      <c r="BZ220" s="342"/>
      <c r="CA220" s="342"/>
      <c r="CB220" s="342"/>
      <c r="CC220" s="342"/>
      <c r="CD220" s="342"/>
      <c r="CE220" s="342"/>
      <c r="CF220" s="342"/>
      <c r="CG220" s="342"/>
      <c r="CH220" s="342"/>
      <c r="CI220" s="342"/>
      <c r="CJ220" s="342"/>
      <c r="CK220" s="342"/>
      <c r="CL220" s="342"/>
      <c r="CM220" s="342"/>
      <c r="CN220" s="342"/>
      <c r="CO220" s="342"/>
      <c r="CP220" s="342"/>
      <c r="CQ220" s="342"/>
      <c r="CR220" s="342"/>
      <c r="CS220" s="342"/>
      <c r="CT220" s="342"/>
      <c r="CU220" s="342"/>
      <c r="CV220" s="342"/>
      <c r="CW220" s="342"/>
      <c r="CX220" s="342"/>
      <c r="CY220" s="342"/>
      <c r="CZ220" s="342"/>
    </row>
    <row r="221" s="307" customFormat="true" ht="12.75" x14ac:dyDescent="0.2">
      <c r="A221" s="329" t="s">
        <v>88</v>
      </c>
      <c r="B221" s="374"/>
      <c r="C221" s="417" t="s">
        <v>0</v>
      </c>
      <c r="D221" s="590" t="s">
        <v>1</v>
      </c>
      <c r="E221" s="590" t="s">
        <v>2</v>
      </c>
      <c r="F221" s="590" t="s">
        <v>3</v>
      </c>
      <c r="G221" s="591" t="s">
        <v>4</v>
      </c>
      <c r="H221" s="380" t="s">
        <v>0</v>
      </c>
      <c r="I221" s="592" t="s">
        <v>1</v>
      </c>
      <c r="J221" s="592" t="s">
        <v>2</v>
      </c>
      <c r="K221" s="592" t="s">
        <v>3</v>
      </c>
      <c r="L221" s="593" t="s">
        <v>4</v>
      </c>
      <c r="M221" s="381" t="s">
        <v>0</v>
      </c>
      <c r="N221" s="592" t="s">
        <v>1</v>
      </c>
      <c r="O221" s="592" t="s">
        <v>2</v>
      </c>
      <c r="P221" s="592" t="s">
        <v>3</v>
      </c>
      <c r="Q221" s="588" t="s">
        <v>4</v>
      </c>
      <c r="R221" s="380" t="s">
        <v>240</v>
      </c>
      <c r="S221" s="592" t="s">
        <v>241</v>
      </c>
      <c r="T221" s="592" t="s">
        <v>242</v>
      </c>
      <c r="U221" s="592" t="s">
        <v>424</v>
      </c>
      <c r="V221" s="592" t="s">
        <v>244</v>
      </c>
      <c r="W221" s="592" t="s">
        <v>245</v>
      </c>
      <c r="X221" s="592" t="s">
        <v>246</v>
      </c>
      <c r="Y221" s="593" t="s">
        <v>247</v>
      </c>
      <c r="Z221" s="437"/>
      <c r="AA221" s="437"/>
      <c r="AB221" s="437"/>
      <c r="AC221" s="437"/>
      <c r="AD221" s="437"/>
      <c r="AE221" s="437"/>
      <c r="AF221" s="437"/>
      <c r="AG221" s="437"/>
      <c r="AH221" s="437"/>
      <c r="AI221" s="437"/>
      <c r="AJ221" s="437"/>
      <c r="AK221" s="437"/>
      <c r="AL221" s="437"/>
      <c r="AM221" s="437"/>
      <c r="AN221" s="437"/>
      <c r="AO221" s="437"/>
      <c r="AP221" s="437"/>
      <c r="AQ221" s="437"/>
      <c r="AR221" s="437"/>
      <c r="AS221" s="437"/>
      <c r="AT221" s="437"/>
      <c r="AU221" s="437"/>
      <c r="AV221" s="437"/>
      <c r="AW221" s="437"/>
      <c r="AX221" s="437"/>
      <c r="AY221" s="437"/>
      <c r="AZ221" s="800"/>
      <c r="BA221" s="329" t="s">
        <v>119</v>
      </c>
      <c r="BB221" s="328"/>
      <c r="BC221" s="455" t="s">
        <v>0</v>
      </c>
      <c r="BD221" s="326" t="s">
        <v>1</v>
      </c>
      <c r="BE221" s="326" t="s">
        <v>2</v>
      </c>
      <c r="BF221" s="326" t="s">
        <v>3</v>
      </c>
      <c r="BG221" s="456" t="s">
        <v>4</v>
      </c>
      <c r="BH221" s="455" t="s">
        <v>0</v>
      </c>
      <c r="BI221" s="326" t="s">
        <v>1</v>
      </c>
      <c r="BJ221" s="326" t="s">
        <v>2</v>
      </c>
      <c r="BK221" s="326" t="s">
        <v>3</v>
      </c>
      <c r="BL221" s="456" t="s">
        <v>4</v>
      </c>
      <c r="BM221" s="455" t="s">
        <v>0</v>
      </c>
      <c r="BN221" s="326" t="s">
        <v>1</v>
      </c>
      <c r="BO221" s="326" t="s">
        <v>2</v>
      </c>
      <c r="BP221" s="326" t="s">
        <v>3</v>
      </c>
      <c r="BQ221" s="456" t="s">
        <v>4</v>
      </c>
      <c r="BR221" s="455" t="s">
        <v>240</v>
      </c>
      <c r="BS221" s="326" t="s">
        <v>241</v>
      </c>
      <c r="BT221" s="326" t="s">
        <v>242</v>
      </c>
      <c r="BU221" s="326" t="s">
        <v>424</v>
      </c>
      <c r="BV221" s="326" t="s">
        <v>244</v>
      </c>
      <c r="BW221" s="326" t="s">
        <v>245</v>
      </c>
      <c r="BX221" s="326" t="s">
        <v>246</v>
      </c>
      <c r="BY221" s="327" t="s">
        <v>247</v>
      </c>
      <c r="BZ221" s="803"/>
      <c r="CA221" s="803"/>
      <c r="CB221" s="803"/>
      <c r="CC221" s="803"/>
      <c r="CD221" s="803"/>
      <c r="CE221" s="803"/>
      <c r="CF221" s="803"/>
      <c r="CG221" s="803"/>
      <c r="CH221" s="803"/>
      <c r="CI221" s="803"/>
      <c r="CJ221" s="803"/>
      <c r="CK221" s="803"/>
      <c r="CL221" s="803"/>
      <c r="CM221" s="803"/>
      <c r="CN221" s="803"/>
      <c r="CO221" s="803"/>
      <c r="CP221" s="803"/>
      <c r="CQ221" s="803"/>
      <c r="CR221" s="803"/>
      <c r="CS221" s="803"/>
      <c r="CT221" s="803"/>
      <c r="CU221" s="803"/>
      <c r="CV221" s="803"/>
      <c r="CW221" s="803"/>
      <c r="CX221" s="803"/>
      <c r="CY221" s="803"/>
      <c r="CZ221" s="803"/>
    </row>
    <row r="222" s="307" customFormat="true" ht="15" customHeight="true" x14ac:dyDescent="0.2">
      <c r="A222" s="1053" t="s">
        <v>37</v>
      </c>
      <c r="B222" s="377" t="s">
        <v>15</v>
      </c>
      <c r="C222" s="118">
        <v>7.9989756359493694E-2</v>
      </c>
      <c r="D222" s="117">
        <v>4.5031007393136983E-3</v>
      </c>
      <c r="E222" s="117">
        <v>0.82339260815036552</v>
      </c>
      <c r="F222" s="117">
        <v>2.0666318656974729</v>
      </c>
      <c r="G222" s="116">
        <v>19.480904032004496</v>
      </c>
      <c r="H222" s="115">
        <v>0.35349553709625309</v>
      </c>
      <c r="I222" s="117">
        <v>0.90923973328974128</v>
      </c>
      <c r="J222" s="117">
        <v>2.4249771757829679</v>
      </c>
      <c r="K222" s="117">
        <v>7.8456644687991517</v>
      </c>
      <c r="L222" s="114">
        <v>30.60189708228485</v>
      </c>
      <c r="M222" s="118">
        <v>0</v>
      </c>
      <c r="N222" s="117">
        <v>0.1621614765104249</v>
      </c>
      <c r="O222" s="117">
        <v>9.1693992641411759E-3</v>
      </c>
      <c r="P222" s="117">
        <v>0.13494344796269814</v>
      </c>
      <c r="Q222" s="116">
        <v>1.885288937583494</v>
      </c>
      <c r="R222" s="115">
        <v>16.089782989079122</v>
      </c>
      <c r="S222" s="117">
        <v>3.9772242072448068E-2</v>
      </c>
      <c r="T222" s="117">
        <v>5.5573261337296991</v>
      </c>
      <c r="U222" s="117">
        <v>0.72045410549461275</v>
      </c>
      <c r="V222" s="117">
        <v>11.029795073598187</v>
      </c>
      <c r="W222" s="117">
        <v>0.22117508028826416</v>
      </c>
      <c r="X222" s="117">
        <v>0.10853197311061367</v>
      </c>
      <c r="Y222" s="114">
        <v>0.40830313365144882</v>
      </c>
      <c r="Z222" s="437"/>
      <c r="AA222" s="437"/>
      <c r="AB222" s="437"/>
      <c r="AC222" s="437"/>
      <c r="AD222" s="437"/>
      <c r="AE222" s="437"/>
      <c r="AF222" s="437"/>
      <c r="AG222" s="437"/>
      <c r="AH222" s="437"/>
      <c r="AI222" s="437"/>
      <c r="AJ222" s="437"/>
      <c r="AK222" s="437"/>
      <c r="AL222" s="437"/>
      <c r="AM222" s="437"/>
      <c r="AN222" s="437"/>
      <c r="AO222" s="437"/>
      <c r="AP222" s="437"/>
      <c r="AQ222" s="437"/>
      <c r="AR222" s="437"/>
      <c r="AS222" s="437"/>
      <c r="AT222" s="437"/>
      <c r="AU222" s="437"/>
      <c r="AV222" s="437"/>
      <c r="AW222" s="437"/>
      <c r="AX222" s="437"/>
      <c r="AY222" s="437"/>
      <c r="AZ222" s="800"/>
      <c r="BA222" s="1041" t="s">
        <v>37</v>
      </c>
      <c r="BB222" s="585" t="s">
        <v>15</v>
      </c>
      <c r="BC222" s="486">
        <v>8.2455309999999997</v>
      </c>
      <c r="BD222" s="482">
        <v>0.46466000000000002</v>
      </c>
      <c r="BE222" s="482">
        <v>85.084897999999995</v>
      </c>
      <c r="BF222" s="482">
        <v>212.19751299999999</v>
      </c>
      <c r="BG222" s="495">
        <v>2004.2897689999998</v>
      </c>
      <c r="BH222" s="486">
        <v>18.500961</v>
      </c>
      <c r="BI222" s="482">
        <v>47.733767</v>
      </c>
      <c r="BJ222" s="482">
        <v>127.112713</v>
      </c>
      <c r="BK222" s="482">
        <v>409.89474400000017</v>
      </c>
      <c r="BL222" s="495">
        <v>1596.7741529999989</v>
      </c>
      <c r="BM222" s="486">
        <v>0</v>
      </c>
      <c r="BN222" s="482">
        <v>8.2455309999999997</v>
      </c>
      <c r="BO222" s="482">
        <v>0.46466000000000002</v>
      </c>
      <c r="BP222" s="482">
        <v>6.8791250000000002</v>
      </c>
      <c r="BQ222" s="495">
        <v>94.676716999999996</v>
      </c>
      <c r="BR222" s="486">
        <v>157.77881499999998</v>
      </c>
      <c r="BS222" s="482">
        <v>2.66378</v>
      </c>
      <c r="BT222" s="482">
        <v>989.11137799999972</v>
      </c>
      <c r="BU222" s="482">
        <v>29.341193000000001</v>
      </c>
      <c r="BV222" s="482">
        <v>1103.3681979999999</v>
      </c>
      <c r="BW222" s="482">
        <v>13.411671</v>
      </c>
      <c r="BX222" s="482">
        <v>3.4333800000000001</v>
      </c>
      <c r="BY222" s="490">
        <v>11.173956</v>
      </c>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307" customFormat="true" ht="15" customHeight="true" x14ac:dyDescent="0.2">
      <c r="A223" s="1051"/>
      <c r="B223" s="378" t="s">
        <v>16</v>
      </c>
      <c r="C223" s="113">
        <v>1.5902262036352637</v>
      </c>
      <c r="D223" s="112">
        <v>1.9791683053532756</v>
      </c>
      <c r="E223" s="112">
        <v>4.5332227850005191</v>
      </c>
      <c r="F223" s="112">
        <v>3.2272252241174497</v>
      </c>
      <c r="G223" s="111">
        <v>6.930602132012778</v>
      </c>
      <c r="H223" s="110">
        <v>3.4709031859188091</v>
      </c>
      <c r="I223" s="112">
        <v>5.9644765414769347</v>
      </c>
      <c r="J223" s="112">
        <v>3.0860886886392671</v>
      </c>
      <c r="K223" s="112">
        <v>6.5163618328632742</v>
      </c>
      <c r="L223" s="109">
        <v>7.8429397414647424</v>
      </c>
      <c r="M223" s="113">
        <v>1.1491210346948761</v>
      </c>
      <c r="N223" s="112">
        <v>1.9339685921916452</v>
      </c>
      <c r="O223" s="112">
        <v>2.1458816178774045</v>
      </c>
      <c r="P223" s="112">
        <v>1.4647410604204074</v>
      </c>
      <c r="Q223" s="111">
        <v>2.6819235774290129</v>
      </c>
      <c r="R223" s="110">
        <v>8.1980447299632093</v>
      </c>
      <c r="S223" s="112">
        <v>0</v>
      </c>
      <c r="T223" s="112">
        <v>4.663691761707347</v>
      </c>
      <c r="U223" s="112">
        <v>0.40619151852909574</v>
      </c>
      <c r="V223" s="112">
        <v>7.2720085198344036</v>
      </c>
      <c r="W223" s="112">
        <v>1.6030379074542311</v>
      </c>
      <c r="X223" s="112">
        <v>2.0381837847958228E-2</v>
      </c>
      <c r="Y223" s="109">
        <v>4.7029527446044668</v>
      </c>
      <c r="Z223" s="437"/>
      <c r="AA223" s="437"/>
      <c r="AB223" s="437"/>
      <c r="AC223" s="437"/>
      <c r="AD223" s="437"/>
      <c r="AE223" s="437"/>
      <c r="AF223" s="437"/>
      <c r="AG223" s="437"/>
      <c r="AH223" s="437"/>
      <c r="AI223" s="437"/>
      <c r="AJ223" s="437"/>
      <c r="AK223" s="437"/>
      <c r="AL223" s="437"/>
      <c r="AM223" s="437"/>
      <c r="AN223" s="437"/>
      <c r="AO223" s="437"/>
      <c r="AP223" s="437"/>
      <c r="AQ223" s="437"/>
      <c r="AR223" s="437"/>
      <c r="AS223" s="437"/>
      <c r="AT223" s="437"/>
      <c r="AU223" s="437"/>
      <c r="AV223" s="437"/>
      <c r="AW223" s="437"/>
      <c r="AX223" s="437"/>
      <c r="AY223" s="437"/>
      <c r="AZ223" s="800"/>
      <c r="BA223" s="1039"/>
      <c r="BB223" s="583" t="s">
        <v>16</v>
      </c>
      <c r="BC223" s="487">
        <v>163.92423300000004</v>
      </c>
      <c r="BD223" s="483">
        <v>204.22380000000004</v>
      </c>
      <c r="BE223" s="483">
        <v>468.43850000000009</v>
      </c>
      <c r="BF223" s="483">
        <v>331.36485399999981</v>
      </c>
      <c r="BG223" s="496">
        <v>713.05391799999961</v>
      </c>
      <c r="BH223" s="487">
        <v>181.65729899999999</v>
      </c>
      <c r="BI223" s="483">
        <v>313.1263659999999</v>
      </c>
      <c r="BJ223" s="483">
        <v>161.76692700000001</v>
      </c>
      <c r="BK223" s="483">
        <v>340.44566600000007</v>
      </c>
      <c r="BL223" s="496">
        <v>409.23617999999993</v>
      </c>
      <c r="BM223" s="487">
        <v>58.340398999999998</v>
      </c>
      <c r="BN223" s="483">
        <v>98.337770000000006</v>
      </c>
      <c r="BO223" s="483">
        <v>108.74271299999999</v>
      </c>
      <c r="BP223" s="483">
        <v>74.669330000000002</v>
      </c>
      <c r="BQ223" s="496">
        <v>134.68265499999998</v>
      </c>
      <c r="BR223" s="487">
        <v>80.391251000000011</v>
      </c>
      <c r="BS223" s="483">
        <v>0</v>
      </c>
      <c r="BT223" s="483">
        <v>830.05936199999996</v>
      </c>
      <c r="BU223" s="483">
        <v>16.542543999999999</v>
      </c>
      <c r="BV223" s="483">
        <v>727.4571179999997</v>
      </c>
      <c r="BW223" s="483">
        <v>97.205421999999984</v>
      </c>
      <c r="BX223" s="483">
        <v>0.64477399999999996</v>
      </c>
      <c r="BY223" s="491">
        <v>128.70483400000003</v>
      </c>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307" customFormat="true" ht="15" customHeight="true" x14ac:dyDescent="0.2">
      <c r="A224" s="1052"/>
      <c r="B224" s="379" t="s">
        <v>20</v>
      </c>
      <c r="C224" s="113">
        <v>98.329784040005208</v>
      </c>
      <c r="D224" s="112">
        <v>98.01632859390746</v>
      </c>
      <c r="E224" s="112">
        <v>94.643384606849096</v>
      </c>
      <c r="F224" s="112">
        <v>94.706142910185108</v>
      </c>
      <c r="G224" s="111">
        <v>73.588493835982689</v>
      </c>
      <c r="H224" s="110">
        <v>96.17560127698485</v>
      </c>
      <c r="I224" s="112">
        <v>93.126283725233279</v>
      </c>
      <c r="J224" s="112">
        <v>94.48893413557785</v>
      </c>
      <c r="K224" s="112">
        <v>85.637973698337632</v>
      </c>
      <c r="L224" s="109">
        <v>61.555163176250247</v>
      </c>
      <c r="M224" s="113">
        <v>98.850878965305071</v>
      </c>
      <c r="N224" s="112">
        <v>97.903869931297962</v>
      </c>
      <c r="O224" s="112">
        <v>97.844948982858412</v>
      </c>
      <c r="P224" s="112">
        <v>98.40031549161688</v>
      </c>
      <c r="Q224" s="111">
        <v>95.432787484987514</v>
      </c>
      <c r="R224" s="110">
        <v>75.712172280957319</v>
      </c>
      <c r="S224" s="112">
        <v>99.960227757927569</v>
      </c>
      <c r="T224" s="112">
        <v>89.778982104562999</v>
      </c>
      <c r="U224" s="112">
        <v>98.873354375976305</v>
      </c>
      <c r="V224" s="112">
        <v>81.698196406567419</v>
      </c>
      <c r="W224" s="112">
        <v>98.175787012257487</v>
      </c>
      <c r="X224" s="112">
        <v>99.871086189041435</v>
      </c>
      <c r="Y224" s="109">
        <v>94.888744121744111</v>
      </c>
      <c r="Z224" s="437"/>
      <c r="AA224" s="437"/>
      <c r="AB224" s="437"/>
      <c r="AC224" s="437"/>
      <c r="AD224" s="437"/>
      <c r="AE224" s="437"/>
      <c r="AF224" s="437"/>
      <c r="AG224" s="437"/>
      <c r="AH224" s="437"/>
      <c r="AI224" s="437"/>
      <c r="AJ224" s="437"/>
      <c r="AK224" s="437"/>
      <c r="AL224" s="437"/>
      <c r="AM224" s="437"/>
      <c r="AN224" s="437"/>
      <c r="AO224" s="437"/>
      <c r="AP224" s="437"/>
      <c r="AQ224" s="437"/>
      <c r="AR224" s="437"/>
      <c r="AS224" s="437"/>
      <c r="AT224" s="437"/>
      <c r="AU224" s="437"/>
      <c r="AV224" s="437"/>
      <c r="AW224" s="437"/>
      <c r="AX224" s="437"/>
      <c r="AY224" s="437"/>
      <c r="AZ224" s="800"/>
      <c r="BA224" s="1039"/>
      <c r="BB224" s="583" t="s">
        <v>20</v>
      </c>
      <c r="BC224" s="487">
        <v>10136.063909000011</v>
      </c>
      <c r="BD224" s="483">
        <v>10113.979206999993</v>
      </c>
      <c r="BE224" s="483">
        <v>9779.930796000006</v>
      </c>
      <c r="BF224" s="483">
        <v>9724.2321310000079</v>
      </c>
      <c r="BG224" s="496">
        <v>7571.1406959999949</v>
      </c>
      <c r="BH224" s="487">
        <v>5033.560148999989</v>
      </c>
      <c r="BI224" s="483">
        <v>4888.9948010000053</v>
      </c>
      <c r="BJ224" s="483">
        <v>4952.9310570000007</v>
      </c>
      <c r="BK224" s="483">
        <v>4474.1341469999943</v>
      </c>
      <c r="BL224" s="496">
        <v>3211.8823639999982</v>
      </c>
      <c r="BM224" s="487">
        <v>5018.6181840000045</v>
      </c>
      <c r="BN224" s="483">
        <v>4978.182315</v>
      </c>
      <c r="BO224" s="483">
        <v>4958.3001770000146</v>
      </c>
      <c r="BP224" s="483">
        <v>5016.2351750000034</v>
      </c>
      <c r="BQ224" s="496">
        <v>4792.5083700000005</v>
      </c>
      <c r="BR224" s="487">
        <v>742.44486900000084</v>
      </c>
      <c r="BS224" s="483">
        <v>6694.9219260000009</v>
      </c>
      <c r="BT224" s="483">
        <v>15979.161663000001</v>
      </c>
      <c r="BU224" s="483">
        <v>4026.7133620000009</v>
      </c>
      <c r="BV224" s="483">
        <v>8172.6986899999984</v>
      </c>
      <c r="BW224" s="483">
        <v>5953.2084439999926</v>
      </c>
      <c r="BX224" s="483">
        <v>3159.3951539999994</v>
      </c>
      <c r="BY224" s="491">
        <v>2596.8026310000009</v>
      </c>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307" customFormat="true" ht="15" customHeight="true" x14ac:dyDescent="0.2">
      <c r="A225" s="1053" t="s">
        <v>431</v>
      </c>
      <c r="B225" s="377" t="s">
        <v>353</v>
      </c>
      <c r="C225" s="113">
        <v>1.6647166191809855</v>
      </c>
      <c r="D225" s="112">
        <v>1.9772956320195916</v>
      </c>
      <c r="E225" s="112">
        <v>5.3469842781370991</v>
      </c>
      <c r="F225" s="112">
        <v>5.2595527606082486</v>
      </c>
      <c r="G225" s="111">
        <v>26.230969347224331</v>
      </c>
      <c r="H225" s="110">
        <v>3.8106687092231613</v>
      </c>
      <c r="I225" s="112">
        <v>6.8729849846672604</v>
      </c>
      <c r="J225" s="112">
        <v>5.5043751367271057</v>
      </c>
      <c r="K225" s="112">
        <v>14.28111611784515</v>
      </c>
      <c r="L225" s="109">
        <v>38.226416915390132</v>
      </c>
      <c r="M225" s="113">
        <v>1.1437202135788578</v>
      </c>
      <c r="N225" s="112">
        <v>2.0919834450189856</v>
      </c>
      <c r="O225" s="112">
        <v>2.1416595768041171</v>
      </c>
      <c r="P225" s="112">
        <v>1.5994387999344339</v>
      </c>
      <c r="Q225" s="111">
        <v>4.5026604753706314</v>
      </c>
      <c r="R225" s="110">
        <v>23.804880560476533</v>
      </c>
      <c r="S225" s="112">
        <v>3.9622373768020254E-2</v>
      </c>
      <c r="T225" s="112">
        <v>10.173314848657562</v>
      </c>
      <c r="U225" s="112">
        <v>1.1244653918672598</v>
      </c>
      <c r="V225" s="112">
        <v>18.227935792947765</v>
      </c>
      <c r="W225" s="112">
        <v>1.8215951288267602</v>
      </c>
      <c r="X225" s="112">
        <v>0.1274137510752078</v>
      </c>
      <c r="Y225" s="109">
        <v>5.1100590740177161</v>
      </c>
      <c r="Z225" s="437"/>
      <c r="AA225" s="437"/>
      <c r="AB225" s="437"/>
      <c r="AC225" s="437"/>
      <c r="AD225" s="437"/>
      <c r="AE225" s="437"/>
      <c r="AF225" s="437"/>
      <c r="AG225" s="437"/>
      <c r="AH225" s="437"/>
      <c r="AI225" s="437"/>
      <c r="AJ225" s="437"/>
      <c r="AK225" s="437"/>
      <c r="AL225" s="437"/>
      <c r="AM225" s="437"/>
      <c r="AN225" s="437"/>
      <c r="AO225" s="437"/>
      <c r="AP225" s="437"/>
      <c r="AQ225" s="437"/>
      <c r="AR225" s="437"/>
      <c r="AS225" s="437"/>
      <c r="AT225" s="437"/>
      <c r="AU225" s="437"/>
      <c r="AV225" s="437"/>
      <c r="AW225" s="437"/>
      <c r="AX225" s="437"/>
      <c r="AY225" s="437"/>
      <c r="AZ225" s="800"/>
      <c r="BA225" s="1039" t="s">
        <v>71</v>
      </c>
      <c r="BB225" s="583" t="s">
        <v>72</v>
      </c>
      <c r="BC225" s="41" t="s">
        <v>36</v>
      </c>
      <c r="BD225" s="37" t="s">
        <v>36</v>
      </c>
      <c r="BE225" s="37" t="s">
        <v>36</v>
      </c>
      <c r="BF225" s="37" t="s">
        <v>36</v>
      </c>
      <c r="BG225" s="32" t="s">
        <v>36</v>
      </c>
      <c r="BH225" s="41" t="s">
        <v>36</v>
      </c>
      <c r="BI225" s="37" t="s">
        <v>36</v>
      </c>
      <c r="BJ225" s="37" t="s">
        <v>36</v>
      </c>
      <c r="BK225" s="37" t="s">
        <v>36</v>
      </c>
      <c r="BL225" s="32" t="s">
        <v>36</v>
      </c>
      <c r="BM225" s="41" t="s">
        <v>36</v>
      </c>
      <c r="BN225" s="37" t="s">
        <v>36</v>
      </c>
      <c r="BO225" s="37" t="s">
        <v>36</v>
      </c>
      <c r="BP225" s="37" t="s">
        <v>36</v>
      </c>
      <c r="BQ225" s="32" t="s">
        <v>36</v>
      </c>
      <c r="BR225" s="41" t="s">
        <v>36</v>
      </c>
      <c r="BS225" s="37" t="s">
        <v>36</v>
      </c>
      <c r="BT225" s="37" t="s">
        <v>36</v>
      </c>
      <c r="BU225" s="37" t="s">
        <v>36</v>
      </c>
      <c r="BV225" s="37" t="s">
        <v>36</v>
      </c>
      <c r="BW225" s="37" t="s">
        <v>36</v>
      </c>
      <c r="BX225" s="37" t="s">
        <v>36</v>
      </c>
      <c r="BY225" s="27" t="s">
        <v>36</v>
      </c>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307" customFormat="true" ht="15" customHeight="true" x14ac:dyDescent="0.2">
      <c r="A226" s="1051"/>
      <c r="B226" s="378" t="s">
        <v>432</v>
      </c>
      <c r="C226" s="113">
        <v>97.325105835565267</v>
      </c>
      <c r="D226" s="112">
        <v>96.943097138733563</v>
      </c>
      <c r="E226" s="112">
        <v>94.219729994934852</v>
      </c>
      <c r="F226" s="112">
        <v>93.589758625502981</v>
      </c>
      <c r="G226" s="111">
        <v>72.25374630216362</v>
      </c>
      <c r="H226" s="110">
        <v>95.736356460981696</v>
      </c>
      <c r="I226" s="112">
        <v>92.577323436201482</v>
      </c>
      <c r="J226" s="112">
        <v>93.891532848762964</v>
      </c>
      <c r="K226" s="112">
        <v>84.419357135937801</v>
      </c>
      <c r="L226" s="109">
        <v>60.300615197902097</v>
      </c>
      <c r="M226" s="113">
        <v>98.046124115196193</v>
      </c>
      <c r="N226" s="112">
        <v>96.72234724925552</v>
      </c>
      <c r="O226" s="112">
        <v>95.850267080355238</v>
      </c>
      <c r="P226" s="112">
        <v>98.002482760468951</v>
      </c>
      <c r="Q226" s="111">
        <v>93.875284647505993</v>
      </c>
      <c r="R226" s="110">
        <v>73.017984449846892</v>
      </c>
      <c r="S226" s="112">
        <v>99.47823571514401</v>
      </c>
      <c r="T226" s="112">
        <v>88.650450391722785</v>
      </c>
      <c r="U226" s="112">
        <v>98.682019264003344</v>
      </c>
      <c r="V226" s="112">
        <v>80.486926631506407</v>
      </c>
      <c r="W226" s="112">
        <v>98.03489866146387</v>
      </c>
      <c r="X226" s="112">
        <v>98.371263508402791</v>
      </c>
      <c r="Y226" s="109">
        <v>92.379963298637719</v>
      </c>
      <c r="Z226" s="437"/>
      <c r="AA226" s="437"/>
      <c r="AB226" s="437"/>
      <c r="AC226" s="437"/>
      <c r="AD226" s="437"/>
      <c r="AE226" s="437"/>
      <c r="AF226" s="437"/>
      <c r="AG226" s="437"/>
      <c r="AH226" s="437"/>
      <c r="AI226" s="437"/>
      <c r="AJ226" s="437"/>
      <c r="AK226" s="437"/>
      <c r="AL226" s="437"/>
      <c r="AM226" s="437"/>
      <c r="AN226" s="437"/>
      <c r="AO226" s="437"/>
      <c r="AP226" s="437"/>
      <c r="AQ226" s="437"/>
      <c r="AR226" s="437"/>
      <c r="AS226" s="437"/>
      <c r="AT226" s="437"/>
      <c r="AU226" s="437"/>
      <c r="AV226" s="437"/>
      <c r="AW226" s="437"/>
      <c r="AX226" s="437"/>
      <c r="AY226" s="437"/>
      <c r="AZ226" s="800"/>
      <c r="BA226" s="1039"/>
      <c r="BB226" s="583" t="s">
        <v>73</v>
      </c>
      <c r="BC226" s="41" t="s">
        <v>36</v>
      </c>
      <c r="BD226" s="37" t="s">
        <v>36</v>
      </c>
      <c r="BE226" s="37" t="s">
        <v>36</v>
      </c>
      <c r="BF226" s="37" t="s">
        <v>36</v>
      </c>
      <c r="BG226" s="32" t="s">
        <v>36</v>
      </c>
      <c r="BH226" s="41" t="s">
        <v>36</v>
      </c>
      <c r="BI226" s="37" t="s">
        <v>36</v>
      </c>
      <c r="BJ226" s="37" t="s">
        <v>36</v>
      </c>
      <c r="BK226" s="37" t="s">
        <v>36</v>
      </c>
      <c r="BL226" s="32" t="s">
        <v>36</v>
      </c>
      <c r="BM226" s="41" t="s">
        <v>36</v>
      </c>
      <c r="BN226" s="37" t="s">
        <v>36</v>
      </c>
      <c r="BO226" s="37" t="s">
        <v>36</v>
      </c>
      <c r="BP226" s="37" t="s">
        <v>36</v>
      </c>
      <c r="BQ226" s="32" t="s">
        <v>36</v>
      </c>
      <c r="BR226" s="41" t="s">
        <v>36</v>
      </c>
      <c r="BS226" s="37" t="s">
        <v>36</v>
      </c>
      <c r="BT226" s="37" t="s">
        <v>36</v>
      </c>
      <c r="BU226" s="37" t="s">
        <v>36</v>
      </c>
      <c r="BV226" s="37" t="s">
        <v>36</v>
      </c>
      <c r="BW226" s="37" t="s">
        <v>36</v>
      </c>
      <c r="BX226" s="37" t="s">
        <v>36</v>
      </c>
      <c r="BY226" s="27" t="s">
        <v>36</v>
      </c>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307" customFormat="true" ht="15" customHeight="true" x14ac:dyDescent="0.2">
      <c r="A227" s="1051"/>
      <c r="B227" s="378" t="s">
        <v>433</v>
      </c>
      <c r="C227" s="113">
        <v>0.10736620844817202</v>
      </c>
      <c r="D227" s="112">
        <v>0.11447026211834085</v>
      </c>
      <c r="E227" s="112">
        <v>6.2185203829867301E-2</v>
      </c>
      <c r="F227" s="112">
        <v>0.2787173166994743</v>
      </c>
      <c r="G227" s="111">
        <v>0.38175218700542923</v>
      </c>
      <c r="H227" s="110">
        <v>0.1225580424453304</v>
      </c>
      <c r="I227" s="112">
        <v>0</v>
      </c>
      <c r="J227" s="112">
        <v>4.3134210733119266E-2</v>
      </c>
      <c r="K227" s="112">
        <v>0.11859987108122229</v>
      </c>
      <c r="L227" s="109">
        <v>0.56813847165179854</v>
      </c>
      <c r="M227" s="113">
        <v>9.4077342919216614E-2</v>
      </c>
      <c r="N227" s="112">
        <v>0.12375842181783024</v>
      </c>
      <c r="O227" s="112">
        <v>0.23238757723394801</v>
      </c>
      <c r="P227" s="112">
        <v>0</v>
      </c>
      <c r="Q227" s="111">
        <v>0.58977408501964546</v>
      </c>
      <c r="R227" s="110">
        <v>1.0967696132363995</v>
      </c>
      <c r="S227" s="112">
        <v>0.12319559841797176</v>
      </c>
      <c r="T227" s="112">
        <v>0.16800491978637322</v>
      </c>
      <c r="U227" s="112">
        <v>0</v>
      </c>
      <c r="V227" s="112">
        <v>0.33625337388721221</v>
      </c>
      <c r="W227" s="112">
        <v>7.902495484406459E-2</v>
      </c>
      <c r="X227" s="112">
        <v>0.30845748030367853</v>
      </c>
      <c r="Y227" s="109">
        <v>0</v>
      </c>
      <c r="Z227" s="437"/>
      <c r="AA227" s="437"/>
      <c r="AB227" s="437"/>
      <c r="AC227" s="437"/>
      <c r="AD227" s="437"/>
      <c r="AE227" s="437"/>
      <c r="AF227" s="437"/>
      <c r="AG227" s="437"/>
      <c r="AH227" s="437"/>
      <c r="AI227" s="437"/>
      <c r="AJ227" s="437"/>
      <c r="AK227" s="437"/>
      <c r="AL227" s="437"/>
      <c r="AM227" s="437"/>
      <c r="AN227" s="437"/>
      <c r="AO227" s="437"/>
      <c r="AP227" s="437"/>
      <c r="AQ227" s="437"/>
      <c r="AR227" s="437"/>
      <c r="AS227" s="437"/>
      <c r="AT227" s="437"/>
      <c r="AU227" s="437"/>
      <c r="AV227" s="437"/>
      <c r="AW227" s="437"/>
      <c r="AX227" s="437"/>
      <c r="AY227" s="437"/>
      <c r="AZ227" s="800"/>
      <c r="BA227" s="1039" t="s">
        <v>96</v>
      </c>
      <c r="BB227" s="583" t="s">
        <v>62</v>
      </c>
      <c r="BC227" s="41" t="s">
        <v>36</v>
      </c>
      <c r="BD227" s="37" t="s">
        <v>36</v>
      </c>
      <c r="BE227" s="37" t="s">
        <v>36</v>
      </c>
      <c r="BF227" s="37" t="s">
        <v>36</v>
      </c>
      <c r="BG227" s="32" t="s">
        <v>36</v>
      </c>
      <c r="BH227" s="41" t="s">
        <v>36</v>
      </c>
      <c r="BI227" s="37" t="s">
        <v>36</v>
      </c>
      <c r="BJ227" s="37" t="s">
        <v>36</v>
      </c>
      <c r="BK227" s="37" t="s">
        <v>36</v>
      </c>
      <c r="BL227" s="32" t="s">
        <v>36</v>
      </c>
      <c r="BM227" s="41" t="s">
        <v>36</v>
      </c>
      <c r="BN227" s="37" t="s">
        <v>36</v>
      </c>
      <c r="BO227" s="37" t="s">
        <v>36</v>
      </c>
      <c r="BP227" s="37" t="s">
        <v>36</v>
      </c>
      <c r="BQ227" s="32" t="s">
        <v>36</v>
      </c>
      <c r="BR227" s="41" t="s">
        <v>36</v>
      </c>
      <c r="BS227" s="37" t="s">
        <v>36</v>
      </c>
      <c r="BT227" s="37" t="s">
        <v>36</v>
      </c>
      <c r="BU227" s="37" t="s">
        <v>36</v>
      </c>
      <c r="BV227" s="37" t="s">
        <v>36</v>
      </c>
      <c r="BW227" s="37" t="s">
        <v>36</v>
      </c>
      <c r="BX227" s="37" t="s">
        <v>36</v>
      </c>
      <c r="BY227" s="27" t="s">
        <v>36</v>
      </c>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307" customFormat="true" ht="15" customHeight="true" x14ac:dyDescent="0.2">
      <c r="A228" s="1051"/>
      <c r="B228" s="378" t="s">
        <v>434</v>
      </c>
      <c r="C228" s="113">
        <v>0.6809182790574384</v>
      </c>
      <c r="D228" s="112">
        <v>0.75819441594454073</v>
      </c>
      <c r="E228" s="112">
        <v>0.25348721038525224</v>
      </c>
      <c r="F228" s="112">
        <v>0.50268605876354366</v>
      </c>
      <c r="G228" s="111">
        <v>0.83173069156733692</v>
      </c>
      <c r="H228" s="110">
        <v>9.3963785541882644E-2</v>
      </c>
      <c r="I228" s="112">
        <v>0.5390526456898751</v>
      </c>
      <c r="J228" s="112">
        <v>0.4826866845842232</v>
      </c>
      <c r="K228" s="112">
        <v>0.7361648492409294</v>
      </c>
      <c r="L228" s="109">
        <v>0.90482941505586945</v>
      </c>
      <c r="M228" s="113">
        <v>0.34015982631788244</v>
      </c>
      <c r="N228" s="112">
        <v>0.9878464823712938</v>
      </c>
      <c r="O228" s="112">
        <v>1.3866755090578655</v>
      </c>
      <c r="P228" s="112">
        <v>0.38271863287321128</v>
      </c>
      <c r="Q228" s="111">
        <v>0.20867550338741367</v>
      </c>
      <c r="R228" s="110">
        <v>1.1887020834795849</v>
      </c>
      <c r="S228" s="112">
        <v>0.10532557733738683</v>
      </c>
      <c r="T228" s="112">
        <v>0.70951953352877439</v>
      </c>
      <c r="U228" s="112">
        <v>0</v>
      </c>
      <c r="V228" s="112">
        <v>0.88152817110804371</v>
      </c>
      <c r="W228" s="112">
        <v>0</v>
      </c>
      <c r="X228" s="112">
        <v>0.33770817338604958</v>
      </c>
      <c r="Y228" s="109">
        <v>2.4865625554580504</v>
      </c>
      <c r="Z228" s="437"/>
      <c r="AA228" s="437"/>
      <c r="AB228" s="437"/>
      <c r="AC228" s="437"/>
      <c r="AD228" s="437"/>
      <c r="AE228" s="437"/>
      <c r="AF228" s="437"/>
      <c r="AG228" s="437"/>
      <c r="AH228" s="437"/>
      <c r="AI228" s="437"/>
      <c r="AJ228" s="437"/>
      <c r="AK228" s="437"/>
      <c r="AL228" s="437"/>
      <c r="AM228" s="437"/>
      <c r="AN228" s="437"/>
      <c r="AO228" s="437"/>
      <c r="AP228" s="437"/>
      <c r="AQ228" s="437"/>
      <c r="AR228" s="437"/>
      <c r="AS228" s="437"/>
      <c r="AT228" s="437"/>
      <c r="AU228" s="437"/>
      <c r="AV228" s="437"/>
      <c r="AW228" s="437"/>
      <c r="AX228" s="437"/>
      <c r="AY228" s="437"/>
      <c r="AZ228" s="800"/>
      <c r="BA228" s="1039"/>
      <c r="BB228" s="583" t="s">
        <v>93</v>
      </c>
      <c r="BC228" s="41" t="s">
        <v>36</v>
      </c>
      <c r="BD228" s="37" t="s">
        <v>36</v>
      </c>
      <c r="BE228" s="37" t="s">
        <v>36</v>
      </c>
      <c r="BF228" s="37" t="s">
        <v>36</v>
      </c>
      <c r="BG228" s="32" t="s">
        <v>36</v>
      </c>
      <c r="BH228" s="41" t="s">
        <v>36</v>
      </c>
      <c r="BI228" s="37" t="s">
        <v>36</v>
      </c>
      <c r="BJ228" s="37" t="s">
        <v>36</v>
      </c>
      <c r="BK228" s="37" t="s">
        <v>36</v>
      </c>
      <c r="BL228" s="32" t="s">
        <v>36</v>
      </c>
      <c r="BM228" s="41" t="s">
        <v>36</v>
      </c>
      <c r="BN228" s="37" t="s">
        <v>36</v>
      </c>
      <c r="BO228" s="37" t="s">
        <v>36</v>
      </c>
      <c r="BP228" s="37" t="s">
        <v>36</v>
      </c>
      <c r="BQ228" s="32" t="s">
        <v>36</v>
      </c>
      <c r="BR228" s="41" t="s">
        <v>36</v>
      </c>
      <c r="BS228" s="37" t="s">
        <v>36</v>
      </c>
      <c r="BT228" s="37" t="s">
        <v>36</v>
      </c>
      <c r="BU228" s="37" t="s">
        <v>36</v>
      </c>
      <c r="BV228" s="37" t="s">
        <v>36</v>
      </c>
      <c r="BW228" s="37" t="s">
        <v>36</v>
      </c>
      <c r="BX228" s="37" t="s">
        <v>36</v>
      </c>
      <c r="BY228" s="27" t="s">
        <v>36</v>
      </c>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307" customFormat="true" ht="15" customHeight="true" x14ac:dyDescent="0.2">
      <c r="A229" s="1051"/>
      <c r="B229" s="378" t="s">
        <v>517</v>
      </c>
      <c r="C229" s="113">
        <v>0.22189305774808696</v>
      </c>
      <c r="D229" s="112">
        <v>0.20694255118406921</v>
      </c>
      <c r="E229" s="112">
        <v>0.11761331271291427</v>
      </c>
      <c r="F229" s="112">
        <v>0.36928523842572347</v>
      </c>
      <c r="G229" s="111">
        <v>0.3018014720392197</v>
      </c>
      <c r="H229" s="110">
        <v>0.23645300180779746</v>
      </c>
      <c r="I229" s="112">
        <v>1.0638933441326741E-2</v>
      </c>
      <c r="J229" s="112">
        <v>7.8271119192664856E-2</v>
      </c>
      <c r="K229" s="112">
        <v>0.44476202589493541</v>
      </c>
      <c r="L229" s="109">
        <v>0</v>
      </c>
      <c r="M229" s="113">
        <v>0.37591850198777949</v>
      </c>
      <c r="N229" s="112">
        <v>7.4064401536428431E-2</v>
      </c>
      <c r="O229" s="112">
        <v>0.38901025654872856</v>
      </c>
      <c r="P229" s="112">
        <v>1.5359806723409451E-2</v>
      </c>
      <c r="Q229" s="111">
        <v>0.82360528871634719</v>
      </c>
      <c r="R229" s="110">
        <v>0.89166329296020508</v>
      </c>
      <c r="S229" s="112">
        <v>0.2536207353326338</v>
      </c>
      <c r="T229" s="112">
        <v>0.29871030630456485</v>
      </c>
      <c r="U229" s="112">
        <v>0.1935153441294066</v>
      </c>
      <c r="V229" s="112">
        <v>6.7356030550533019E-2</v>
      </c>
      <c r="W229" s="112">
        <v>6.4481254865290175E-2</v>
      </c>
      <c r="X229" s="112">
        <v>0.85515708683228642</v>
      </c>
      <c r="Y229" s="109">
        <v>2.3415071886562347E-2</v>
      </c>
      <c r="Z229" s="437"/>
      <c r="AA229" s="437"/>
      <c r="AB229" s="437"/>
      <c r="AC229" s="437"/>
      <c r="AD229" s="437"/>
      <c r="AE229" s="437"/>
      <c r="AF229" s="437"/>
      <c r="AG229" s="437"/>
      <c r="AH229" s="437"/>
      <c r="AI229" s="437"/>
      <c r="AJ229" s="437"/>
      <c r="AK229" s="437"/>
      <c r="AL229" s="437"/>
      <c r="AM229" s="437"/>
      <c r="AN229" s="437"/>
      <c r="AO229" s="437"/>
      <c r="AP229" s="437"/>
      <c r="AQ229" s="437"/>
      <c r="AR229" s="437"/>
      <c r="AS229" s="437"/>
      <c r="AT229" s="437"/>
      <c r="AU229" s="437"/>
      <c r="AV229" s="437"/>
      <c r="AW229" s="437"/>
      <c r="AX229" s="437"/>
      <c r="AY229" s="437"/>
      <c r="AZ229" s="800"/>
      <c r="BA229" s="1039"/>
      <c r="BB229" s="583" t="s">
        <v>94</v>
      </c>
      <c r="BC229" s="41" t="s">
        <v>36</v>
      </c>
      <c r="BD229" s="37" t="s">
        <v>36</v>
      </c>
      <c r="BE229" s="37" t="s">
        <v>36</v>
      </c>
      <c r="BF229" s="37" t="s">
        <v>36</v>
      </c>
      <c r="BG229" s="32" t="s">
        <v>36</v>
      </c>
      <c r="BH229" s="41" t="s">
        <v>36</v>
      </c>
      <c r="BI229" s="37" t="s">
        <v>36</v>
      </c>
      <c r="BJ229" s="37" t="s">
        <v>36</v>
      </c>
      <c r="BK229" s="37" t="s">
        <v>36</v>
      </c>
      <c r="BL229" s="32" t="s">
        <v>36</v>
      </c>
      <c r="BM229" s="41" t="s">
        <v>36</v>
      </c>
      <c r="BN229" s="37" t="s">
        <v>36</v>
      </c>
      <c r="BO229" s="37" t="s">
        <v>36</v>
      </c>
      <c r="BP229" s="37" t="s">
        <v>36</v>
      </c>
      <c r="BQ229" s="32" t="s">
        <v>36</v>
      </c>
      <c r="BR229" s="41" t="s">
        <v>36</v>
      </c>
      <c r="BS229" s="37" t="s">
        <v>36</v>
      </c>
      <c r="BT229" s="37" t="s">
        <v>36</v>
      </c>
      <c r="BU229" s="37" t="s">
        <v>36</v>
      </c>
      <c r="BV229" s="37" t="s">
        <v>36</v>
      </c>
      <c r="BW229" s="37" t="s">
        <v>36</v>
      </c>
      <c r="BX229" s="37" t="s">
        <v>36</v>
      </c>
      <c r="BY229" s="27" t="s">
        <v>36</v>
      </c>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307" customFormat="true" ht="15" customHeight="true" x14ac:dyDescent="0.2">
      <c r="A230" s="158"/>
      <c r="B230" s="129"/>
      <c r="C230" s="79"/>
      <c r="D230" s="150"/>
      <c r="E230" s="150"/>
      <c r="F230" s="150"/>
      <c r="G230" s="139"/>
      <c r="H230" s="78"/>
      <c r="I230" s="150"/>
      <c r="J230" s="150"/>
      <c r="K230" s="150"/>
      <c r="L230" s="145"/>
      <c r="M230" s="79"/>
      <c r="N230" s="150"/>
      <c r="O230" s="150"/>
      <c r="P230" s="150"/>
      <c r="Q230" s="139"/>
      <c r="R230" s="78"/>
      <c r="S230" s="150"/>
      <c r="T230" s="150"/>
      <c r="U230" s="150"/>
      <c r="V230" s="150"/>
      <c r="W230" s="150"/>
      <c r="X230" s="150"/>
      <c r="Y230" s="145"/>
      <c r="Z230" s="437"/>
      <c r="AA230" s="437"/>
      <c r="AB230" s="437"/>
      <c r="AC230" s="437"/>
      <c r="AD230" s="437"/>
      <c r="AE230" s="437"/>
      <c r="AF230" s="437"/>
      <c r="AG230" s="437"/>
      <c r="AH230" s="437"/>
      <c r="AI230" s="437"/>
      <c r="AJ230" s="437"/>
      <c r="AK230" s="437"/>
      <c r="AL230" s="437"/>
      <c r="AM230" s="437"/>
      <c r="AN230" s="437"/>
      <c r="AO230" s="437"/>
      <c r="AP230" s="437"/>
      <c r="AQ230" s="437"/>
      <c r="AR230" s="437"/>
      <c r="AS230" s="437"/>
      <c r="AT230" s="437"/>
      <c r="AU230" s="437"/>
      <c r="AV230" s="437"/>
      <c r="AW230" s="437"/>
      <c r="AX230" s="437"/>
      <c r="AY230" s="437"/>
      <c r="AZ230" s="800"/>
      <c r="BA230" s="1039"/>
      <c r="BB230" s="583" t="s">
        <v>95</v>
      </c>
      <c r="BC230" s="41" t="s">
        <v>36</v>
      </c>
      <c r="BD230" s="37" t="s">
        <v>36</v>
      </c>
      <c r="BE230" s="37" t="s">
        <v>36</v>
      </c>
      <c r="BF230" s="37" t="s">
        <v>36</v>
      </c>
      <c r="BG230" s="32" t="s">
        <v>36</v>
      </c>
      <c r="BH230" s="41" t="s">
        <v>36</v>
      </c>
      <c r="BI230" s="37" t="s">
        <v>36</v>
      </c>
      <c r="BJ230" s="37" t="s">
        <v>36</v>
      </c>
      <c r="BK230" s="37" t="s">
        <v>36</v>
      </c>
      <c r="BL230" s="32" t="s">
        <v>36</v>
      </c>
      <c r="BM230" s="41" t="s">
        <v>36</v>
      </c>
      <c r="BN230" s="37" t="s">
        <v>36</v>
      </c>
      <c r="BO230" s="37" t="s">
        <v>36</v>
      </c>
      <c r="BP230" s="37" t="s">
        <v>36</v>
      </c>
      <c r="BQ230" s="32" t="s">
        <v>36</v>
      </c>
      <c r="BR230" s="41" t="s">
        <v>36</v>
      </c>
      <c r="BS230" s="37" t="s">
        <v>36</v>
      </c>
      <c r="BT230" s="37" t="s">
        <v>36</v>
      </c>
      <c r="BU230" s="37" t="s">
        <v>36</v>
      </c>
      <c r="BV230" s="37" t="s">
        <v>36</v>
      </c>
      <c r="BW230" s="37" t="s">
        <v>36</v>
      </c>
      <c r="BX230" s="37" t="s">
        <v>36</v>
      </c>
      <c r="BY230" s="27" t="s">
        <v>36</v>
      </c>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307" customFormat="true" ht="15" customHeight="true" x14ac:dyDescent="0.2">
      <c r="A231" s="136"/>
      <c r="B231" s="130"/>
      <c r="C231" s="148"/>
      <c r="D231" s="147"/>
      <c r="E231" s="147"/>
      <c r="F231" s="147"/>
      <c r="G231" s="137"/>
      <c r="H231" s="140"/>
      <c r="I231" s="147"/>
      <c r="J231" s="147"/>
      <c r="K231" s="147"/>
      <c r="L231" s="143"/>
      <c r="M231" s="148"/>
      <c r="N231" s="147"/>
      <c r="O231" s="147"/>
      <c r="P231" s="147"/>
      <c r="Q231" s="137"/>
      <c r="R231" s="140"/>
      <c r="S231" s="147"/>
      <c r="T231" s="147"/>
      <c r="U231" s="147"/>
      <c r="V231" s="147"/>
      <c r="W231" s="147"/>
      <c r="X231" s="147"/>
      <c r="Y231" s="143"/>
      <c r="Z231" s="437"/>
      <c r="AA231" s="437"/>
      <c r="AB231" s="437"/>
      <c r="AC231" s="437"/>
      <c r="AD231" s="437"/>
      <c r="AE231" s="437"/>
      <c r="AF231" s="437"/>
      <c r="AG231" s="437"/>
      <c r="AH231" s="437"/>
      <c r="AI231" s="437"/>
      <c r="AJ231" s="437"/>
      <c r="AK231" s="437"/>
      <c r="AL231" s="437"/>
      <c r="AM231" s="437"/>
      <c r="AN231" s="437"/>
      <c r="AO231" s="437"/>
      <c r="AP231" s="437"/>
      <c r="AQ231" s="437"/>
      <c r="AR231" s="437"/>
      <c r="AS231" s="437"/>
      <c r="AT231" s="437"/>
      <c r="AU231" s="437"/>
      <c r="AV231" s="437"/>
      <c r="AW231" s="437"/>
      <c r="AX231" s="437"/>
      <c r="AY231" s="437"/>
      <c r="AZ231" s="800"/>
      <c r="BA231" s="1039" t="s">
        <v>431</v>
      </c>
      <c r="BB231" s="583" t="s">
        <v>353</v>
      </c>
      <c r="BC231" s="447">
        <v>172.16976400000001</v>
      </c>
      <c r="BD231" s="434">
        <v>204.68846000000005</v>
      </c>
      <c r="BE231" s="434">
        <v>553.52339800000027</v>
      </c>
      <c r="BF231" s="434">
        <v>543.56236700000034</v>
      </c>
      <c r="BG231" s="451">
        <v>2717.343687</v>
      </c>
      <c r="BH231" s="447">
        <v>200.15825999999998</v>
      </c>
      <c r="BI231" s="434">
        <v>360.86013300000002</v>
      </c>
      <c r="BJ231" s="434">
        <v>288.87963999999994</v>
      </c>
      <c r="BK231" s="434">
        <v>750.34040999999957</v>
      </c>
      <c r="BL231" s="451">
        <v>2006.0103329999995</v>
      </c>
      <c r="BM231" s="447">
        <v>58.340398999999998</v>
      </c>
      <c r="BN231" s="434">
        <v>106.58330099999998</v>
      </c>
      <c r="BO231" s="434">
        <v>109.207373</v>
      </c>
      <c r="BP231" s="434">
        <v>81.548455000000018</v>
      </c>
      <c r="BQ231" s="451">
        <v>229.35937199999998</v>
      </c>
      <c r="BR231" s="447">
        <v>238.17006599999982</v>
      </c>
      <c r="BS231" s="434">
        <v>2.66378</v>
      </c>
      <c r="BT231" s="434">
        <v>1819.1707399999996</v>
      </c>
      <c r="BU231" s="434">
        <v>45.883736999999996</v>
      </c>
      <c r="BV231" s="434">
        <v>1830.8253159999995</v>
      </c>
      <c r="BW231" s="434">
        <v>110.61709299999998</v>
      </c>
      <c r="BX231" s="434">
        <v>4.0781539999999996</v>
      </c>
      <c r="BY231" s="435">
        <v>139.87879000000004</v>
      </c>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307" customFormat="true" ht="15" customHeight="true" x14ac:dyDescent="0.2">
      <c r="A232" s="136"/>
      <c r="B232" s="130"/>
      <c r="C232" s="148"/>
      <c r="D232" s="147"/>
      <c r="E232" s="147"/>
      <c r="F232" s="147"/>
      <c r="G232" s="137"/>
      <c r="H232" s="140"/>
      <c r="I232" s="147"/>
      <c r="J232" s="147"/>
      <c r="K232" s="147"/>
      <c r="L232" s="143"/>
      <c r="M232" s="148"/>
      <c r="N232" s="147"/>
      <c r="O232" s="147"/>
      <c r="P232" s="147"/>
      <c r="Q232" s="137"/>
      <c r="R232" s="140"/>
      <c r="S232" s="147"/>
      <c r="T232" s="147"/>
      <c r="U232" s="147"/>
      <c r="V232" s="147"/>
      <c r="W232" s="147"/>
      <c r="X232" s="147"/>
      <c r="Y232" s="143"/>
      <c r="Z232" s="437"/>
      <c r="AA232" s="437"/>
      <c r="AB232" s="437"/>
      <c r="AC232" s="437"/>
      <c r="AD232" s="437"/>
      <c r="AE232" s="437"/>
      <c r="AF232" s="437"/>
      <c r="AG232" s="437"/>
      <c r="AH232" s="437"/>
      <c r="AI232" s="437"/>
      <c r="AJ232" s="437"/>
      <c r="AK232" s="437"/>
      <c r="AL232" s="437"/>
      <c r="AM232" s="437"/>
      <c r="AN232" s="437"/>
      <c r="AO232" s="437"/>
      <c r="AP232" s="437"/>
      <c r="AQ232" s="437"/>
      <c r="AR232" s="437"/>
      <c r="AS232" s="437"/>
      <c r="AT232" s="437"/>
      <c r="AU232" s="437"/>
      <c r="AV232" s="437"/>
      <c r="AW232" s="437"/>
      <c r="AX232" s="437"/>
      <c r="AY232" s="437"/>
      <c r="AZ232" s="800"/>
      <c r="BA232" s="1039"/>
      <c r="BB232" s="583" t="s">
        <v>432</v>
      </c>
      <c r="BC232" s="447">
        <v>10065.641389000009</v>
      </c>
      <c r="BD232" s="434">
        <v>10035.491374999998</v>
      </c>
      <c r="BE232" s="434">
        <v>9753.6896300000062</v>
      </c>
      <c r="BF232" s="434">
        <v>9672.2807130000056</v>
      </c>
      <c r="BG232" s="451">
        <v>7484.9792539999953</v>
      </c>
      <c r="BH232" s="447">
        <v>5028.6246299999884</v>
      </c>
      <c r="BI232" s="434">
        <v>4860.6923080000051</v>
      </c>
      <c r="BJ232" s="434">
        <v>4927.5987799999984</v>
      </c>
      <c r="BK232" s="434">
        <v>4435.4555009999949</v>
      </c>
      <c r="BL232" s="451">
        <v>3164.3995679999994</v>
      </c>
      <c r="BM232" s="447">
        <v>5001.2668600000043</v>
      </c>
      <c r="BN232" s="434">
        <v>4927.8530740000006</v>
      </c>
      <c r="BO232" s="434">
        <v>4887.5909050000109</v>
      </c>
      <c r="BP232" s="434">
        <v>4996.722010000004</v>
      </c>
      <c r="BQ232" s="451">
        <v>4781.8787250000005</v>
      </c>
      <c r="BR232" s="447">
        <v>730.55179300000088</v>
      </c>
      <c r="BS232" s="434">
        <v>6687.8409730000012</v>
      </c>
      <c r="BT232" s="434">
        <v>15852.286874000001</v>
      </c>
      <c r="BU232" s="434">
        <v>4026.7133620000009</v>
      </c>
      <c r="BV232" s="434">
        <v>8084.1574469999978</v>
      </c>
      <c r="BW232" s="434">
        <v>5953.2084439999926</v>
      </c>
      <c r="BX232" s="434">
        <v>3148.5860699999998</v>
      </c>
      <c r="BY232" s="435">
        <v>2528.7373980000016</v>
      </c>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307" customFormat="true" ht="15" customHeight="true" x14ac:dyDescent="0.2">
      <c r="A233" s="136"/>
      <c r="B233" s="130"/>
      <c r="C233" s="101"/>
      <c r="D233" s="100"/>
      <c r="E233" s="100"/>
      <c r="F233" s="100"/>
      <c r="G233" s="99"/>
      <c r="H233" s="98"/>
      <c r="I233" s="100"/>
      <c r="J233" s="100"/>
      <c r="K233" s="100"/>
      <c r="L233" s="97"/>
      <c r="M233" s="101"/>
      <c r="N233" s="100"/>
      <c r="O233" s="100"/>
      <c r="P233" s="100"/>
      <c r="Q233" s="99"/>
      <c r="R233" s="98"/>
      <c r="S233" s="100"/>
      <c r="T233" s="100"/>
      <c r="U233" s="100"/>
      <c r="V233" s="100"/>
      <c r="W233" s="100"/>
      <c r="X233" s="100"/>
      <c r="Y233" s="97"/>
      <c r="Z233" s="437"/>
      <c r="AA233" s="437"/>
      <c r="AB233" s="437"/>
      <c r="AC233" s="437"/>
      <c r="AD233" s="437"/>
      <c r="AE233" s="437"/>
      <c r="AF233" s="437"/>
      <c r="AG233" s="437"/>
      <c r="AH233" s="437"/>
      <c r="AI233" s="437"/>
      <c r="AJ233" s="437"/>
      <c r="AK233" s="437"/>
      <c r="AL233" s="437"/>
      <c r="AM233" s="437"/>
      <c r="AN233" s="437"/>
      <c r="AO233" s="437"/>
      <c r="AP233" s="437"/>
      <c r="AQ233" s="437"/>
      <c r="AR233" s="437"/>
      <c r="AS233" s="437"/>
      <c r="AT233" s="437"/>
      <c r="AU233" s="437"/>
      <c r="AV233" s="437"/>
      <c r="AW233" s="437"/>
      <c r="AX233" s="437"/>
      <c r="AY233" s="437"/>
      <c r="AZ233" s="800"/>
      <c r="BA233" s="1039"/>
      <c r="BB233" s="583" t="s">
        <v>433</v>
      </c>
      <c r="BC233" s="447">
        <v>11.104120999999999</v>
      </c>
      <c r="BD233" s="434">
        <v>11.849893</v>
      </c>
      <c r="BE233" s="434">
        <v>6.4374539999999998</v>
      </c>
      <c r="BF233" s="434">
        <v>28.804776999999998</v>
      </c>
      <c r="BG233" s="451">
        <v>39.546838000000008</v>
      </c>
      <c r="BH233" s="447">
        <v>6.4374539999999998</v>
      </c>
      <c r="BI233" s="434">
        <v>0</v>
      </c>
      <c r="BJ233" s="434">
        <v>2.2637619999999998</v>
      </c>
      <c r="BK233" s="434">
        <v>6.2313249999999991</v>
      </c>
      <c r="BL233" s="451">
        <v>29.814242</v>
      </c>
      <c r="BM233" s="447">
        <v>4.7988220000000004</v>
      </c>
      <c r="BN233" s="434">
        <v>6.3052989999999998</v>
      </c>
      <c r="BO233" s="434">
        <v>11.849893</v>
      </c>
      <c r="BP233" s="434">
        <v>0</v>
      </c>
      <c r="BQ233" s="451">
        <v>30.042285999999997</v>
      </c>
      <c r="BR233" s="447">
        <v>10.973282999999999</v>
      </c>
      <c r="BS233" s="434">
        <v>8.2823399999999996</v>
      </c>
      <c r="BT233" s="434">
        <v>30.042285999999997</v>
      </c>
      <c r="BU233" s="434">
        <v>0</v>
      </c>
      <c r="BV233" s="434">
        <v>33.773499999999999</v>
      </c>
      <c r="BW233" s="434">
        <v>4.7988220000000004</v>
      </c>
      <c r="BX233" s="434">
        <v>9.872852</v>
      </c>
      <c r="BY233" s="435">
        <v>0</v>
      </c>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307" customFormat="true" ht="15" customHeight="true" x14ac:dyDescent="0.2">
      <c r="A234" s="136"/>
      <c r="B234" s="130"/>
      <c r="C234" s="101"/>
      <c r="D234" s="100"/>
      <c r="E234" s="100"/>
      <c r="F234" s="100"/>
      <c r="G234" s="99"/>
      <c r="H234" s="98"/>
      <c r="I234" s="100"/>
      <c r="J234" s="100"/>
      <c r="K234" s="100"/>
      <c r="L234" s="97"/>
      <c r="M234" s="101"/>
      <c r="N234" s="100"/>
      <c r="O234" s="100"/>
      <c r="P234" s="100"/>
      <c r="Q234" s="99"/>
      <c r="R234" s="98"/>
      <c r="S234" s="100"/>
      <c r="T234" s="100"/>
      <c r="U234" s="100"/>
      <c r="V234" s="100"/>
      <c r="W234" s="100"/>
      <c r="X234" s="100"/>
      <c r="Y234" s="97"/>
      <c r="Z234" s="437"/>
      <c r="AA234" s="437"/>
      <c r="AB234" s="437"/>
      <c r="AC234" s="437"/>
      <c r="AD234" s="437"/>
      <c r="AE234" s="437"/>
      <c r="AF234" s="437"/>
      <c r="AG234" s="437"/>
      <c r="AH234" s="437"/>
      <c r="AI234" s="437"/>
      <c r="AJ234" s="437"/>
      <c r="AK234" s="437"/>
      <c r="AL234" s="437"/>
      <c r="AM234" s="437"/>
      <c r="AN234" s="437"/>
      <c r="AO234" s="437"/>
      <c r="AP234" s="437"/>
      <c r="AQ234" s="437"/>
      <c r="AR234" s="437"/>
      <c r="AS234" s="437"/>
      <c r="AT234" s="437"/>
      <c r="AU234" s="437"/>
      <c r="AV234" s="437"/>
      <c r="AW234" s="437"/>
      <c r="AX234" s="437"/>
      <c r="AY234" s="437"/>
      <c r="AZ234" s="800"/>
      <c r="BA234" s="1039"/>
      <c r="BB234" s="583" t="s">
        <v>434</v>
      </c>
      <c r="BC234" s="447">
        <v>70.422519999999992</v>
      </c>
      <c r="BD234" s="434">
        <v>78.487831999999997</v>
      </c>
      <c r="BE234" s="434">
        <v>26.241166</v>
      </c>
      <c r="BF234" s="434">
        <v>51.951418000000004</v>
      </c>
      <c r="BG234" s="451">
        <v>86.161441999999994</v>
      </c>
      <c r="BH234" s="447">
        <v>4.9355189999999993</v>
      </c>
      <c r="BI234" s="434">
        <v>28.302492999999998</v>
      </c>
      <c r="BJ234" s="434">
        <v>25.332277000000001</v>
      </c>
      <c r="BK234" s="434">
        <v>38.678646000000001</v>
      </c>
      <c r="BL234" s="451">
        <v>47.482796000000008</v>
      </c>
      <c r="BM234" s="447">
        <v>17.351324000000002</v>
      </c>
      <c r="BN234" s="434">
        <v>50.329241000000003</v>
      </c>
      <c r="BO234" s="434">
        <v>70.709271999999999</v>
      </c>
      <c r="BP234" s="434">
        <v>19.513165000000001</v>
      </c>
      <c r="BQ234" s="451">
        <v>10.629645</v>
      </c>
      <c r="BR234" s="447">
        <v>11.893076000000001</v>
      </c>
      <c r="BS234" s="434">
        <v>7.0809530000000001</v>
      </c>
      <c r="BT234" s="434">
        <v>126.87478899999999</v>
      </c>
      <c r="BU234" s="434">
        <v>0</v>
      </c>
      <c r="BV234" s="434">
        <v>88.541242999999994</v>
      </c>
      <c r="BW234" s="434">
        <v>0</v>
      </c>
      <c r="BX234" s="434">
        <v>10.809084</v>
      </c>
      <c r="BY234" s="435">
        <v>68.065232999999992</v>
      </c>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307" customFormat="true" ht="15" customHeight="true" x14ac:dyDescent="0.2">
      <c r="A235" s="136"/>
      <c r="B235" s="130"/>
      <c r="C235" s="101"/>
      <c r="D235" s="100"/>
      <c r="E235" s="100"/>
      <c r="F235" s="100"/>
      <c r="G235" s="99"/>
      <c r="H235" s="98"/>
      <c r="I235" s="100"/>
      <c r="J235" s="100"/>
      <c r="K235" s="100"/>
      <c r="L235" s="97"/>
      <c r="M235" s="101"/>
      <c r="N235" s="100"/>
      <c r="O235" s="100"/>
      <c r="P235" s="100"/>
      <c r="Q235" s="99"/>
      <c r="R235" s="98"/>
      <c r="S235" s="100"/>
      <c r="T235" s="100"/>
      <c r="U235" s="100"/>
      <c r="V235" s="100"/>
      <c r="W235" s="100"/>
      <c r="X235" s="100"/>
      <c r="Y235" s="97"/>
      <c r="Z235" s="437"/>
      <c r="AA235" s="437"/>
      <c r="AB235" s="437"/>
      <c r="AC235" s="437"/>
      <c r="AD235" s="437"/>
      <c r="AE235" s="437"/>
      <c r="AF235" s="437"/>
      <c r="AG235" s="437"/>
      <c r="AH235" s="437"/>
      <c r="AI235" s="437"/>
      <c r="AJ235" s="437"/>
      <c r="AK235" s="437"/>
      <c r="AL235" s="437"/>
      <c r="AM235" s="437"/>
      <c r="AN235" s="437"/>
      <c r="AO235" s="437"/>
      <c r="AP235" s="437"/>
      <c r="AQ235" s="437"/>
      <c r="AR235" s="437"/>
      <c r="AS235" s="437"/>
      <c r="AT235" s="437"/>
      <c r="AU235" s="437"/>
      <c r="AV235" s="437"/>
      <c r="AW235" s="437"/>
      <c r="AX235" s="437"/>
      <c r="AY235" s="437"/>
      <c r="AZ235" s="800"/>
      <c r="BA235" s="1039"/>
      <c r="BB235" s="583" t="s">
        <v>517</v>
      </c>
      <c r="BC235" s="447">
        <v>22.948816000000001</v>
      </c>
      <c r="BD235" s="434">
        <v>21.422568999999999</v>
      </c>
      <c r="BE235" s="434">
        <v>12.175409</v>
      </c>
      <c r="BF235" s="434">
        <v>38.164757999999999</v>
      </c>
      <c r="BG235" s="451">
        <v>31.264507000000002</v>
      </c>
      <c r="BH235" s="447">
        <v>12.419872999999999</v>
      </c>
      <c r="BI235" s="434">
        <v>0.55858799999999997</v>
      </c>
      <c r="BJ235" s="434">
        <v>4.1078109999999999</v>
      </c>
      <c r="BK235" s="434">
        <v>23.368126</v>
      </c>
      <c r="BL235" s="451">
        <v>0</v>
      </c>
      <c r="BM235" s="447">
        <v>19.175350000000002</v>
      </c>
      <c r="BN235" s="434">
        <v>3.773466</v>
      </c>
      <c r="BO235" s="434">
        <v>19.836387000000002</v>
      </c>
      <c r="BP235" s="434">
        <v>0.78312999999999999</v>
      </c>
      <c r="BQ235" s="451">
        <v>41.953327999999999</v>
      </c>
      <c r="BR235" s="447">
        <v>8.9211749999999999</v>
      </c>
      <c r="BS235" s="434">
        <v>17.050716000000001</v>
      </c>
      <c r="BT235" s="434">
        <v>53.414748000000003</v>
      </c>
      <c r="BU235" s="434">
        <v>7.8963809999999999</v>
      </c>
      <c r="BV235" s="434">
        <v>6.765282</v>
      </c>
      <c r="BW235" s="434">
        <v>3.9156499999999999</v>
      </c>
      <c r="BX235" s="434">
        <v>27.371161000000001</v>
      </c>
      <c r="BY235" s="435">
        <v>0.64094600000000002</v>
      </c>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307" customFormat="true" ht="15" customHeight="true" x14ac:dyDescent="0.2">
      <c r="A236" s="136"/>
      <c r="B236" s="130"/>
      <c r="C236" s="101"/>
      <c r="D236" s="100"/>
      <c r="E236" s="100"/>
      <c r="F236" s="100"/>
      <c r="G236" s="99"/>
      <c r="H236" s="98"/>
      <c r="I236" s="100"/>
      <c r="J236" s="100"/>
      <c r="K236" s="100"/>
      <c r="L236" s="97"/>
      <c r="M236" s="101"/>
      <c r="N236" s="100"/>
      <c r="O236" s="100"/>
      <c r="P236" s="100"/>
      <c r="Q236" s="99"/>
      <c r="R236" s="98"/>
      <c r="S236" s="100"/>
      <c r="T236" s="100"/>
      <c r="U236" s="100"/>
      <c r="V236" s="100"/>
      <c r="W236" s="100"/>
      <c r="X236" s="100"/>
      <c r="Y236" s="97"/>
      <c r="Z236" s="437"/>
      <c r="AA236" s="437"/>
      <c r="AB236" s="437"/>
      <c r="AC236" s="437"/>
      <c r="AD236" s="437"/>
      <c r="AE236" s="437"/>
      <c r="AF236" s="437"/>
      <c r="AG236" s="437"/>
      <c r="AH236" s="437"/>
      <c r="AI236" s="437"/>
      <c r="AJ236" s="437"/>
      <c r="AK236" s="437"/>
      <c r="AL236" s="437"/>
      <c r="AM236" s="437"/>
      <c r="AN236" s="437"/>
      <c r="AO236" s="437"/>
      <c r="AP236" s="437"/>
      <c r="AQ236" s="437"/>
      <c r="AR236" s="437"/>
      <c r="AS236" s="437"/>
      <c r="AT236" s="437"/>
      <c r="AU236" s="437"/>
      <c r="AV236" s="437"/>
      <c r="AW236" s="437"/>
      <c r="AX236" s="437"/>
      <c r="AY236" s="437"/>
      <c r="AZ236" s="800"/>
      <c r="BA236" s="1040"/>
      <c r="BB236" s="583" t="s">
        <v>191</v>
      </c>
      <c r="BC236" s="447">
        <v>10342.286610000016</v>
      </c>
      <c r="BD236" s="434">
        <v>10351.940128999988</v>
      </c>
      <c r="BE236" s="434">
        <v>10352.067057000007</v>
      </c>
      <c r="BF236" s="434">
        <v>10334.764033000009</v>
      </c>
      <c r="BG236" s="451">
        <v>10359.295728000001</v>
      </c>
      <c r="BH236" s="447">
        <v>5252.5757359999952</v>
      </c>
      <c r="BI236" s="434">
        <v>5250.413522000008</v>
      </c>
      <c r="BJ236" s="434">
        <v>5248.1822699999948</v>
      </c>
      <c r="BK236" s="434">
        <v>5254.0740079999923</v>
      </c>
      <c r="BL236" s="451">
        <v>5247.7069390000042</v>
      </c>
      <c r="BM236" s="447">
        <v>5100.932755000008</v>
      </c>
      <c r="BN236" s="434">
        <v>5094.8443809999981</v>
      </c>
      <c r="BO236" s="434">
        <v>5099.1938300000165</v>
      </c>
      <c r="BP236" s="434">
        <v>5098.5667600000043</v>
      </c>
      <c r="BQ236" s="451">
        <v>5093.8633559999989</v>
      </c>
      <c r="BR236" s="447">
        <v>1000.5093930000045</v>
      </c>
      <c r="BS236" s="434">
        <v>6722.9187620000002</v>
      </c>
      <c r="BT236" s="434">
        <v>17881.789436999992</v>
      </c>
      <c r="BU236" s="434">
        <v>4080.4934800000005</v>
      </c>
      <c r="BV236" s="434">
        <v>10044.062788000001</v>
      </c>
      <c r="BW236" s="434">
        <v>6072.540008999993</v>
      </c>
      <c r="BX236" s="434">
        <v>3200.7173209999996</v>
      </c>
      <c r="BY236" s="435">
        <v>2737.3223670000002</v>
      </c>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307" customFormat="true" ht="15" customHeight="true" x14ac:dyDescent="0.2">
      <c r="A237" s="136"/>
      <c r="B237" s="130"/>
      <c r="C237" s="101"/>
      <c r="D237" s="100"/>
      <c r="E237" s="100"/>
      <c r="F237" s="100"/>
      <c r="G237" s="99"/>
      <c r="H237" s="98"/>
      <c r="I237" s="100"/>
      <c r="J237" s="100"/>
      <c r="K237" s="100"/>
      <c r="L237" s="97"/>
      <c r="M237" s="101"/>
      <c r="N237" s="100"/>
      <c r="O237" s="100"/>
      <c r="P237" s="100"/>
      <c r="Q237" s="99"/>
      <c r="R237" s="98"/>
      <c r="S237" s="100"/>
      <c r="T237" s="100"/>
      <c r="U237" s="100"/>
      <c r="V237" s="100"/>
      <c r="W237" s="100"/>
      <c r="X237" s="100"/>
      <c r="Y237" s="97"/>
      <c r="Z237" s="437"/>
      <c r="AA237" s="437"/>
      <c r="AB237" s="437"/>
      <c r="AC237" s="437"/>
      <c r="AD237" s="437"/>
      <c r="AE237" s="437"/>
      <c r="AF237" s="437"/>
      <c r="AG237" s="437"/>
      <c r="AH237" s="437"/>
      <c r="AI237" s="437"/>
      <c r="AJ237" s="437"/>
      <c r="AK237" s="437"/>
      <c r="AL237" s="437"/>
      <c r="AM237" s="437"/>
      <c r="AN237" s="437"/>
      <c r="AO237" s="437"/>
      <c r="AP237" s="437"/>
      <c r="AQ237" s="437"/>
      <c r="AR237" s="437"/>
      <c r="AS237" s="437"/>
      <c r="AT237" s="437"/>
      <c r="AU237" s="437"/>
      <c r="AV237" s="437"/>
      <c r="AW237" s="437"/>
      <c r="AX237" s="437"/>
      <c r="AY237" s="437"/>
      <c r="AZ237" s="800"/>
      <c r="BA237" s="802"/>
      <c r="BB237" s="583"/>
      <c r="BC237" s="447"/>
      <c r="BD237" s="434"/>
      <c r="BE237" s="434"/>
      <c r="BF237" s="434"/>
      <c r="BG237" s="451"/>
      <c r="BH237" s="447"/>
      <c r="BI237" s="434"/>
      <c r="BJ237" s="434"/>
      <c r="BK237" s="434"/>
      <c r="BL237" s="451"/>
      <c r="BM237" s="447"/>
      <c r="BN237" s="434"/>
      <c r="BO237" s="434"/>
      <c r="BP237" s="434"/>
      <c r="BQ237" s="451"/>
      <c r="BR237" s="447"/>
      <c r="BS237" s="434"/>
      <c r="BT237" s="434"/>
      <c r="BU237" s="434"/>
      <c r="BV237" s="434"/>
      <c r="BW237" s="434"/>
      <c r="BX237" s="434"/>
      <c r="BY237" s="435"/>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307" customFormat="true" ht="15" customHeight="true" x14ac:dyDescent="0.2">
      <c r="A238" s="136"/>
      <c r="B238" s="130"/>
      <c r="C238" s="101"/>
      <c r="D238" s="100"/>
      <c r="E238" s="100"/>
      <c r="F238" s="100"/>
      <c r="G238" s="99"/>
      <c r="H238" s="98"/>
      <c r="I238" s="100"/>
      <c r="J238" s="100"/>
      <c r="K238" s="100"/>
      <c r="L238" s="97"/>
      <c r="M238" s="101"/>
      <c r="N238" s="100"/>
      <c r="O238" s="100"/>
      <c r="P238" s="100"/>
      <c r="Q238" s="99"/>
      <c r="R238" s="98"/>
      <c r="S238" s="100"/>
      <c r="T238" s="100"/>
      <c r="U238" s="100"/>
      <c r="V238" s="100"/>
      <c r="W238" s="100"/>
      <c r="X238" s="100"/>
      <c r="Y238" s="97"/>
      <c r="Z238" s="437"/>
      <c r="AA238" s="437"/>
      <c r="AB238" s="437"/>
      <c r="AC238" s="437"/>
      <c r="AD238" s="437"/>
      <c r="AE238" s="437"/>
      <c r="AF238" s="437"/>
      <c r="AG238" s="437"/>
      <c r="AH238" s="437"/>
      <c r="AI238" s="437"/>
      <c r="AJ238" s="437"/>
      <c r="AK238" s="437"/>
      <c r="AL238" s="437"/>
      <c r="AM238" s="437"/>
      <c r="AN238" s="437"/>
      <c r="AO238" s="437"/>
      <c r="AP238" s="437"/>
      <c r="AQ238" s="437"/>
      <c r="AR238" s="437"/>
      <c r="AS238" s="437"/>
      <c r="AT238" s="437"/>
      <c r="AU238" s="437"/>
      <c r="AV238" s="437"/>
      <c r="AW238" s="437"/>
      <c r="AX238" s="437"/>
      <c r="AY238" s="437"/>
      <c r="AZ238" s="800"/>
      <c r="BA238" s="802"/>
      <c r="BB238" s="583"/>
      <c r="BC238" s="447"/>
      <c r="BD238" s="434"/>
      <c r="BE238" s="434"/>
      <c r="BF238" s="434"/>
      <c r="BG238" s="451"/>
      <c r="BH238" s="447"/>
      <c r="BI238" s="434"/>
      <c r="BJ238" s="434"/>
      <c r="BK238" s="434"/>
      <c r="BL238" s="451"/>
      <c r="BM238" s="447"/>
      <c r="BN238" s="434"/>
      <c r="BO238" s="434"/>
      <c r="BP238" s="434"/>
      <c r="BQ238" s="451"/>
      <c r="BR238" s="447"/>
      <c r="BS238" s="434"/>
      <c r="BT238" s="434"/>
      <c r="BU238" s="434"/>
      <c r="BV238" s="434"/>
      <c r="BW238" s="434"/>
      <c r="BX238" s="434"/>
      <c r="BY238" s="435"/>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307" customFormat="true" ht="15" customHeight="true" x14ac:dyDescent="0.2">
      <c r="A239" s="136"/>
      <c r="B239" s="130"/>
      <c r="C239" s="101"/>
      <c r="D239" s="100"/>
      <c r="E239" s="100"/>
      <c r="F239" s="100"/>
      <c r="G239" s="99"/>
      <c r="H239" s="98"/>
      <c r="I239" s="100"/>
      <c r="J239" s="100"/>
      <c r="K239" s="100"/>
      <c r="L239" s="97"/>
      <c r="M239" s="101"/>
      <c r="N239" s="100"/>
      <c r="O239" s="100"/>
      <c r="P239" s="100"/>
      <c r="Q239" s="99"/>
      <c r="R239" s="98"/>
      <c r="S239" s="100"/>
      <c r="T239" s="100"/>
      <c r="U239" s="100"/>
      <c r="V239" s="100"/>
      <c r="W239" s="100"/>
      <c r="X239" s="100"/>
      <c r="Y239" s="97"/>
      <c r="Z239" s="437"/>
      <c r="AA239" s="437"/>
      <c r="AB239" s="437"/>
      <c r="AC239" s="437"/>
      <c r="AD239" s="437"/>
      <c r="AE239" s="437"/>
      <c r="AF239" s="437"/>
      <c r="AG239" s="437"/>
      <c r="AH239" s="437"/>
      <c r="AI239" s="437"/>
      <c r="AJ239" s="437"/>
      <c r="AK239" s="437"/>
      <c r="AL239" s="437"/>
      <c r="AM239" s="437"/>
      <c r="AN239" s="437"/>
      <c r="AO239" s="437"/>
      <c r="AP239" s="437"/>
      <c r="AQ239" s="437"/>
      <c r="AR239" s="437"/>
      <c r="AS239" s="437"/>
      <c r="AT239" s="437"/>
      <c r="AU239" s="437"/>
      <c r="AV239" s="437"/>
      <c r="AW239" s="437"/>
      <c r="AX239" s="437"/>
      <c r="AY239" s="437"/>
      <c r="AZ239" s="800"/>
      <c r="BA239" s="802"/>
      <c r="BB239" s="583"/>
      <c r="BC239" s="447"/>
      <c r="BD239" s="434"/>
      <c r="BE239" s="434"/>
      <c r="BF239" s="434"/>
      <c r="BG239" s="451"/>
      <c r="BH239" s="447"/>
      <c r="BI239" s="434"/>
      <c r="BJ239" s="434"/>
      <c r="BK239" s="434"/>
      <c r="BL239" s="451"/>
      <c r="BM239" s="447"/>
      <c r="BN239" s="434"/>
      <c r="BO239" s="434"/>
      <c r="BP239" s="434"/>
      <c r="BQ239" s="451"/>
      <c r="BR239" s="447"/>
      <c r="BS239" s="434"/>
      <c r="BT239" s="434"/>
      <c r="BU239" s="434"/>
      <c r="BV239" s="434"/>
      <c r="BW239" s="434"/>
      <c r="BX239" s="434"/>
      <c r="BY239" s="435"/>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307" customFormat="true" ht="15" customHeight="true" x14ac:dyDescent="0.2">
      <c r="A240" s="136"/>
      <c r="B240" s="130"/>
      <c r="C240" s="101"/>
      <c r="D240" s="100"/>
      <c r="E240" s="100"/>
      <c r="F240" s="100"/>
      <c r="G240" s="99"/>
      <c r="H240" s="98"/>
      <c r="I240" s="100"/>
      <c r="J240" s="100"/>
      <c r="K240" s="100"/>
      <c r="L240" s="97"/>
      <c r="M240" s="101"/>
      <c r="N240" s="100"/>
      <c r="O240" s="100"/>
      <c r="P240" s="100"/>
      <c r="Q240" s="99"/>
      <c r="R240" s="98"/>
      <c r="S240" s="100"/>
      <c r="T240" s="100"/>
      <c r="U240" s="100"/>
      <c r="V240" s="100"/>
      <c r="W240" s="100"/>
      <c r="X240" s="100"/>
      <c r="Y240" s="97"/>
      <c r="Z240" s="437"/>
      <c r="AA240" s="437"/>
      <c r="AB240" s="437"/>
      <c r="AC240" s="437"/>
      <c r="AD240" s="437"/>
      <c r="AE240" s="437"/>
      <c r="AF240" s="437"/>
      <c r="AG240" s="437"/>
      <c r="AH240" s="437"/>
      <c r="AI240" s="437"/>
      <c r="AJ240" s="437"/>
      <c r="AK240" s="437"/>
      <c r="AL240" s="437"/>
      <c r="AM240" s="437"/>
      <c r="AN240" s="437"/>
      <c r="AO240" s="437"/>
      <c r="AP240" s="437"/>
      <c r="AQ240" s="437"/>
      <c r="AR240" s="437"/>
      <c r="AS240" s="437"/>
      <c r="AT240" s="437"/>
      <c r="AU240" s="437"/>
      <c r="AV240" s="437"/>
      <c r="AW240" s="437"/>
      <c r="AX240" s="437"/>
      <c r="AY240" s="437"/>
      <c r="AZ240" s="800"/>
      <c r="BA240" s="802"/>
      <c r="BB240" s="583"/>
      <c r="BC240" s="447"/>
      <c r="BD240" s="434"/>
      <c r="BE240" s="434"/>
      <c r="BF240" s="434"/>
      <c r="BG240" s="451"/>
      <c r="BH240" s="447"/>
      <c r="BI240" s="434"/>
      <c r="BJ240" s="434"/>
      <c r="BK240" s="434"/>
      <c r="BL240" s="451"/>
      <c r="BM240" s="447"/>
      <c r="BN240" s="434"/>
      <c r="BO240" s="434"/>
      <c r="BP240" s="434"/>
      <c r="BQ240" s="451"/>
      <c r="BR240" s="447"/>
      <c r="BS240" s="434"/>
      <c r="BT240" s="434"/>
      <c r="BU240" s="434"/>
      <c r="BV240" s="434"/>
      <c r="BW240" s="434"/>
      <c r="BX240" s="434"/>
      <c r="BY240" s="435"/>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307" customFormat="true" ht="15" customHeight="true" x14ac:dyDescent="0.2">
      <c r="A241" s="136"/>
      <c r="B241" s="130"/>
      <c r="C241" s="101"/>
      <c r="D241" s="100"/>
      <c r="E241" s="100"/>
      <c r="F241" s="100"/>
      <c r="G241" s="99"/>
      <c r="H241" s="98"/>
      <c r="I241" s="100"/>
      <c r="J241" s="100"/>
      <c r="K241" s="100"/>
      <c r="L241" s="97"/>
      <c r="M241" s="101"/>
      <c r="N241" s="100"/>
      <c r="O241" s="100"/>
      <c r="P241" s="100"/>
      <c r="Q241" s="99"/>
      <c r="R241" s="98"/>
      <c r="S241" s="100"/>
      <c r="T241" s="100"/>
      <c r="U241" s="100"/>
      <c r="V241" s="100"/>
      <c r="W241" s="100"/>
      <c r="X241" s="100"/>
      <c r="Y241" s="97"/>
      <c r="Z241" s="437"/>
      <c r="AA241" s="437"/>
      <c r="AB241" s="437"/>
      <c r="AC241" s="437"/>
      <c r="AD241" s="437"/>
      <c r="AE241" s="437"/>
      <c r="AF241" s="437"/>
      <c r="AG241" s="437"/>
      <c r="AH241" s="437"/>
      <c r="AI241" s="437"/>
      <c r="AJ241" s="437"/>
      <c r="AK241" s="437"/>
      <c r="AL241" s="437"/>
      <c r="AM241" s="437"/>
      <c r="AN241" s="437"/>
      <c r="AO241" s="437"/>
      <c r="AP241" s="437"/>
      <c r="AQ241" s="437"/>
      <c r="AR241" s="437"/>
      <c r="AS241" s="437"/>
      <c r="AT241" s="437"/>
      <c r="AU241" s="437"/>
      <c r="AV241" s="437"/>
      <c r="AW241" s="437"/>
      <c r="AX241" s="437"/>
      <c r="AY241" s="437"/>
      <c r="AZ241" s="800"/>
      <c r="BA241" s="802"/>
      <c r="BB241" s="583"/>
      <c r="BC241" s="447"/>
      <c r="BD241" s="434"/>
      <c r="BE241" s="434"/>
      <c r="BF241" s="434"/>
      <c r="BG241" s="451"/>
      <c r="BH241" s="447"/>
      <c r="BI241" s="434"/>
      <c r="BJ241" s="434"/>
      <c r="BK241" s="434"/>
      <c r="BL241" s="451"/>
      <c r="BM241" s="447"/>
      <c r="BN241" s="434"/>
      <c r="BO241" s="434"/>
      <c r="BP241" s="434"/>
      <c r="BQ241" s="451"/>
      <c r="BR241" s="447"/>
      <c r="BS241" s="434"/>
      <c r="BT241" s="434"/>
      <c r="BU241" s="434"/>
      <c r="BV241" s="434"/>
      <c r="BW241" s="434"/>
      <c r="BX241" s="434"/>
      <c r="BY241" s="435"/>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307" customFormat="true" ht="15" customHeight="true" x14ac:dyDescent="0.2">
      <c r="A242" s="158"/>
      <c r="B242" s="129"/>
      <c r="C242" s="79"/>
      <c r="D242" s="150"/>
      <c r="E242" s="150"/>
      <c r="F242" s="150"/>
      <c r="G242" s="139"/>
      <c r="H242" s="78"/>
      <c r="I242" s="150"/>
      <c r="J242" s="150"/>
      <c r="K242" s="150"/>
      <c r="L242" s="145"/>
      <c r="M242" s="79"/>
      <c r="N242" s="150"/>
      <c r="O242" s="150"/>
      <c r="P242" s="150"/>
      <c r="Q242" s="139"/>
      <c r="R242" s="78"/>
      <c r="S242" s="150"/>
      <c r="T242" s="150"/>
      <c r="U242" s="150"/>
      <c r="V242" s="150"/>
      <c r="W242" s="150"/>
      <c r="X242" s="150"/>
      <c r="Y242" s="145"/>
      <c r="Z242" s="437"/>
      <c r="AA242" s="437"/>
      <c r="AB242" s="437"/>
      <c r="AC242" s="437"/>
      <c r="AD242" s="437"/>
      <c r="AE242" s="437"/>
      <c r="AF242" s="437"/>
      <c r="AG242" s="437"/>
      <c r="AH242" s="437"/>
      <c r="AI242" s="437"/>
      <c r="AJ242" s="437"/>
      <c r="AK242" s="437"/>
      <c r="AL242" s="437"/>
      <c r="AM242" s="437"/>
      <c r="AN242" s="437"/>
      <c r="AO242" s="437"/>
      <c r="AP242" s="437"/>
      <c r="AQ242" s="437"/>
      <c r="AR242" s="437"/>
      <c r="AS242" s="437"/>
      <c r="AT242" s="437"/>
      <c r="AU242" s="437"/>
      <c r="AV242" s="437"/>
      <c r="AW242" s="437"/>
      <c r="AX242" s="437"/>
      <c r="AY242" s="437"/>
      <c r="AZ242" s="800"/>
      <c r="BA242" s="802"/>
      <c r="BB242" s="583"/>
      <c r="BC242" s="447"/>
      <c r="BD242" s="434"/>
      <c r="BE242" s="434"/>
      <c r="BF242" s="434"/>
      <c r="BG242" s="451"/>
      <c r="BH242" s="447"/>
      <c r="BI242" s="434"/>
      <c r="BJ242" s="434"/>
      <c r="BK242" s="434"/>
      <c r="BL242" s="451"/>
      <c r="BM242" s="447"/>
      <c r="BN242" s="434"/>
      <c r="BO242" s="434"/>
      <c r="BP242" s="434"/>
      <c r="BQ242" s="451"/>
      <c r="BR242" s="447"/>
      <c r="BS242" s="434"/>
      <c r="BT242" s="434"/>
      <c r="BU242" s="434"/>
      <c r="BV242" s="434"/>
      <c r="BW242" s="434"/>
      <c r="BX242" s="434"/>
      <c r="BY242" s="435"/>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307" customFormat="true" ht="15" customHeight="true" x14ac:dyDescent="0.2">
      <c r="A243" s="158"/>
      <c r="B243" s="129"/>
      <c r="C243" s="79"/>
      <c r="D243" s="150"/>
      <c r="E243" s="150"/>
      <c r="F243" s="150"/>
      <c r="G243" s="139"/>
      <c r="H243" s="78"/>
      <c r="I243" s="150"/>
      <c r="J243" s="150"/>
      <c r="K243" s="150"/>
      <c r="L243" s="145"/>
      <c r="M243" s="79"/>
      <c r="N243" s="150"/>
      <c r="O243" s="150"/>
      <c r="P243" s="150"/>
      <c r="Q243" s="139"/>
      <c r="R243" s="78"/>
      <c r="S243" s="150"/>
      <c r="T243" s="150"/>
      <c r="U243" s="150"/>
      <c r="V243" s="150"/>
      <c r="W243" s="150"/>
      <c r="X243" s="150"/>
      <c r="Y243" s="145"/>
      <c r="Z243" s="437"/>
      <c r="AA243" s="437"/>
      <c r="AB243" s="437"/>
      <c r="AC243" s="437"/>
      <c r="AD243" s="437"/>
      <c r="AE243" s="437"/>
      <c r="AF243" s="437"/>
      <c r="AG243" s="437"/>
      <c r="AH243" s="437"/>
      <c r="AI243" s="437"/>
      <c r="AJ243" s="437"/>
      <c r="AK243" s="437"/>
      <c r="AL243" s="437"/>
      <c r="AM243" s="437"/>
      <c r="AN243" s="437"/>
      <c r="AO243" s="437"/>
      <c r="AP243" s="437"/>
      <c r="AQ243" s="437"/>
      <c r="AR243" s="437"/>
      <c r="AS243" s="437"/>
      <c r="AT243" s="437"/>
      <c r="AU243" s="437"/>
      <c r="AV243" s="437"/>
      <c r="AW243" s="437"/>
      <c r="AX243" s="437"/>
      <c r="AY243" s="437"/>
      <c r="AZ243" s="800"/>
      <c r="BA243" s="802"/>
      <c r="BB243" s="583"/>
      <c r="BC243" s="447"/>
      <c r="BD243" s="434"/>
      <c r="BE243" s="434"/>
      <c r="BF243" s="434"/>
      <c r="BG243" s="451"/>
      <c r="BH243" s="447"/>
      <c r="BI243" s="434"/>
      <c r="BJ243" s="434"/>
      <c r="BK243" s="434"/>
      <c r="BL243" s="451"/>
      <c r="BM243" s="447"/>
      <c r="BN243" s="434"/>
      <c r="BO243" s="434"/>
      <c r="BP243" s="434"/>
      <c r="BQ243" s="451"/>
      <c r="BR243" s="447"/>
      <c r="BS243" s="434"/>
      <c r="BT243" s="434"/>
      <c r="BU243" s="434"/>
      <c r="BV243" s="434"/>
      <c r="BW243" s="434"/>
      <c r="BX243" s="434"/>
      <c r="BY243" s="435"/>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307" customFormat="true" ht="15" customHeight="true" x14ac:dyDescent="0.2">
      <c r="A244" s="158"/>
      <c r="B244" s="129"/>
      <c r="C244" s="79"/>
      <c r="D244" s="150"/>
      <c r="E244" s="150"/>
      <c r="F244" s="150"/>
      <c r="G244" s="139"/>
      <c r="H244" s="78"/>
      <c r="I244" s="150"/>
      <c r="J244" s="150"/>
      <c r="K244" s="150"/>
      <c r="L244" s="145"/>
      <c r="M244" s="79"/>
      <c r="N244" s="150"/>
      <c r="O244" s="150"/>
      <c r="P244" s="150"/>
      <c r="Q244" s="139"/>
      <c r="R244" s="78"/>
      <c r="S244" s="150"/>
      <c r="T244" s="150"/>
      <c r="U244" s="150"/>
      <c r="V244" s="150"/>
      <c r="W244" s="150"/>
      <c r="X244" s="150"/>
      <c r="Y244" s="145"/>
      <c r="Z244" s="437"/>
      <c r="AA244" s="437"/>
      <c r="AB244" s="437"/>
      <c r="AC244" s="437"/>
      <c r="AD244" s="437"/>
      <c r="AE244" s="437"/>
      <c r="AF244" s="437"/>
      <c r="AG244" s="437"/>
      <c r="AH244" s="437"/>
      <c r="AI244" s="437"/>
      <c r="AJ244" s="437"/>
      <c r="AK244" s="437"/>
      <c r="AL244" s="437"/>
      <c r="AM244" s="437"/>
      <c r="AN244" s="437"/>
      <c r="AO244" s="437"/>
      <c r="AP244" s="437"/>
      <c r="AQ244" s="437"/>
      <c r="AR244" s="437"/>
      <c r="AS244" s="437"/>
      <c r="AT244" s="437"/>
      <c r="AU244" s="437"/>
      <c r="AV244" s="437"/>
      <c r="AW244" s="437"/>
      <c r="AX244" s="437"/>
      <c r="AY244" s="437"/>
      <c r="AZ244" s="800"/>
      <c r="BA244" s="802"/>
      <c r="BB244" s="583"/>
      <c r="BC244" s="447"/>
      <c r="BD244" s="434"/>
      <c r="BE244" s="434"/>
      <c r="BF244" s="434"/>
      <c r="BG244" s="451"/>
      <c r="BH244" s="447"/>
      <c r="BI244" s="434"/>
      <c r="BJ244" s="434"/>
      <c r="BK244" s="434"/>
      <c r="BL244" s="451"/>
      <c r="BM244" s="447"/>
      <c r="BN244" s="434"/>
      <c r="BO244" s="434"/>
      <c r="BP244" s="434"/>
      <c r="BQ244" s="451"/>
      <c r="BR244" s="447"/>
      <c r="BS244" s="434"/>
      <c r="BT244" s="434"/>
      <c r="BU244" s="434"/>
      <c r="BV244" s="434"/>
      <c r="BW244" s="434"/>
      <c r="BX244" s="434"/>
      <c r="BY244" s="435"/>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307" customFormat="true" ht="15" customHeight="true" x14ac:dyDescent="0.2">
      <c r="A245" s="158"/>
      <c r="B245" s="129"/>
      <c r="C245" s="79"/>
      <c r="D245" s="150"/>
      <c r="E245" s="150"/>
      <c r="F245" s="150"/>
      <c r="G245" s="139"/>
      <c r="H245" s="78"/>
      <c r="I245" s="150"/>
      <c r="J245" s="150"/>
      <c r="K245" s="150"/>
      <c r="L245" s="145"/>
      <c r="M245" s="79"/>
      <c r="N245" s="150"/>
      <c r="O245" s="150"/>
      <c r="P245" s="150"/>
      <c r="Q245" s="139"/>
      <c r="R245" s="78"/>
      <c r="S245" s="150"/>
      <c r="T245" s="150"/>
      <c r="U245" s="150"/>
      <c r="V245" s="150"/>
      <c r="W245" s="150"/>
      <c r="X245" s="150"/>
      <c r="Y245" s="145"/>
      <c r="Z245" s="437"/>
      <c r="AA245" s="437"/>
      <c r="AB245" s="437"/>
      <c r="AC245" s="437"/>
      <c r="AD245" s="437"/>
      <c r="AE245" s="437"/>
      <c r="AF245" s="437"/>
      <c r="AG245" s="437"/>
      <c r="AH245" s="437"/>
      <c r="AI245" s="437"/>
      <c r="AJ245" s="437"/>
      <c r="AK245" s="437"/>
      <c r="AL245" s="437"/>
      <c r="AM245" s="437"/>
      <c r="AN245" s="437"/>
      <c r="AO245" s="437"/>
      <c r="AP245" s="437"/>
      <c r="AQ245" s="437"/>
      <c r="AR245" s="437"/>
      <c r="AS245" s="437"/>
      <c r="AT245" s="437"/>
      <c r="AU245" s="437"/>
      <c r="AV245" s="437"/>
      <c r="AW245" s="437"/>
      <c r="AX245" s="437"/>
      <c r="AY245" s="437"/>
      <c r="AZ245" s="800"/>
      <c r="BA245" s="802"/>
      <c r="BB245" s="583"/>
      <c r="BC245" s="447"/>
      <c r="BD245" s="434"/>
      <c r="BE245" s="434"/>
      <c r="BF245" s="434"/>
      <c r="BG245" s="451"/>
      <c r="BH245" s="447"/>
      <c r="BI245" s="434"/>
      <c r="BJ245" s="434"/>
      <c r="BK245" s="434"/>
      <c r="BL245" s="451"/>
      <c r="BM245" s="447"/>
      <c r="BN245" s="434"/>
      <c r="BO245" s="434"/>
      <c r="BP245" s="434"/>
      <c r="BQ245" s="451"/>
      <c r="BR245" s="447"/>
      <c r="BS245" s="434"/>
      <c r="BT245" s="434"/>
      <c r="BU245" s="434"/>
      <c r="BV245" s="434"/>
      <c r="BW245" s="434"/>
      <c r="BX245" s="434"/>
      <c r="BY245" s="435"/>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307" customFormat="true" ht="15" customHeight="true" x14ac:dyDescent="0.2">
      <c r="A246" s="158"/>
      <c r="B246" s="129"/>
      <c r="C246" s="79"/>
      <c r="D246" s="150"/>
      <c r="E246" s="150"/>
      <c r="F246" s="150"/>
      <c r="G246" s="139"/>
      <c r="H246" s="78"/>
      <c r="I246" s="150"/>
      <c r="J246" s="150"/>
      <c r="K246" s="150"/>
      <c r="L246" s="145"/>
      <c r="M246" s="79"/>
      <c r="N246" s="150"/>
      <c r="O246" s="150"/>
      <c r="P246" s="150"/>
      <c r="Q246" s="139"/>
      <c r="R246" s="78"/>
      <c r="S246" s="150"/>
      <c r="T246" s="150"/>
      <c r="U246" s="150"/>
      <c r="V246" s="150"/>
      <c r="W246" s="150"/>
      <c r="X246" s="150"/>
      <c r="Y246" s="145"/>
      <c r="Z246" s="437"/>
      <c r="AA246" s="437"/>
      <c r="AB246" s="437"/>
      <c r="AC246" s="437"/>
      <c r="AD246" s="437"/>
      <c r="AE246" s="437"/>
      <c r="AF246" s="437"/>
      <c r="AG246" s="437"/>
      <c r="AH246" s="437"/>
      <c r="AI246" s="437"/>
      <c r="AJ246" s="437"/>
      <c r="AK246" s="437"/>
      <c r="AL246" s="437"/>
      <c r="AM246" s="437"/>
      <c r="AN246" s="437"/>
      <c r="AO246" s="437"/>
      <c r="AP246" s="437"/>
      <c r="AQ246" s="437"/>
      <c r="AR246" s="437"/>
      <c r="AS246" s="437"/>
      <c r="AT246" s="437"/>
      <c r="AU246" s="437"/>
      <c r="AV246" s="437"/>
      <c r="AW246" s="437"/>
      <c r="AX246" s="437"/>
      <c r="AY246" s="437"/>
      <c r="AZ246" s="800"/>
      <c r="BA246" s="802"/>
      <c r="BB246" s="583"/>
      <c r="BC246" s="447"/>
      <c r="BD246" s="434"/>
      <c r="BE246" s="434"/>
      <c r="BF246" s="434"/>
      <c r="BG246" s="451"/>
      <c r="BH246" s="447"/>
      <c r="BI246" s="434"/>
      <c r="BJ246" s="434"/>
      <c r="BK246" s="434"/>
      <c r="BL246" s="451"/>
      <c r="BM246" s="447"/>
      <c r="BN246" s="434"/>
      <c r="BO246" s="434"/>
      <c r="BP246" s="434"/>
      <c r="BQ246" s="451"/>
      <c r="BR246" s="447"/>
      <c r="BS246" s="434"/>
      <c r="BT246" s="434"/>
      <c r="BU246" s="434"/>
      <c r="BV246" s="434"/>
      <c r="BW246" s="434"/>
      <c r="BX246" s="434"/>
      <c r="BY246" s="435"/>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307" customFormat="true" ht="15" customHeight="true" x14ac:dyDescent="0.2">
      <c r="A247" s="158"/>
      <c r="B247" s="129"/>
      <c r="C247" s="79"/>
      <c r="D247" s="150"/>
      <c r="E247" s="150"/>
      <c r="F247" s="150"/>
      <c r="G247" s="139"/>
      <c r="H247" s="78"/>
      <c r="I247" s="150"/>
      <c r="J247" s="150"/>
      <c r="K247" s="150"/>
      <c r="L247" s="145"/>
      <c r="M247" s="79"/>
      <c r="N247" s="150"/>
      <c r="O247" s="150"/>
      <c r="P247" s="150"/>
      <c r="Q247" s="139"/>
      <c r="R247" s="78"/>
      <c r="S247" s="150"/>
      <c r="T247" s="150"/>
      <c r="U247" s="150"/>
      <c r="V247" s="150"/>
      <c r="W247" s="150"/>
      <c r="X247" s="150"/>
      <c r="Y247" s="145"/>
      <c r="Z247" s="437"/>
      <c r="AA247" s="437"/>
      <c r="AB247" s="437"/>
      <c r="AC247" s="437"/>
      <c r="AD247" s="437"/>
      <c r="AE247" s="437"/>
      <c r="AF247" s="437"/>
      <c r="AG247" s="437"/>
      <c r="AH247" s="437"/>
      <c r="AI247" s="437"/>
      <c r="AJ247" s="437"/>
      <c r="AK247" s="437"/>
      <c r="AL247" s="437"/>
      <c r="AM247" s="437"/>
      <c r="AN247" s="437"/>
      <c r="AO247" s="437"/>
      <c r="AP247" s="437"/>
      <c r="AQ247" s="437"/>
      <c r="AR247" s="437"/>
      <c r="AS247" s="437"/>
      <c r="AT247" s="437"/>
      <c r="AU247" s="437"/>
      <c r="AV247" s="437"/>
      <c r="AW247" s="437"/>
      <c r="AX247" s="437"/>
      <c r="AY247" s="437"/>
      <c r="AZ247" s="800"/>
      <c r="BA247" s="802"/>
      <c r="BB247" s="583"/>
      <c r="BC247" s="447"/>
      <c r="BD247" s="434"/>
      <c r="BE247" s="434"/>
      <c r="BF247" s="434"/>
      <c r="BG247" s="451"/>
      <c r="BH247" s="447"/>
      <c r="BI247" s="434"/>
      <c r="BJ247" s="434"/>
      <c r="BK247" s="434"/>
      <c r="BL247" s="451"/>
      <c r="BM247" s="447"/>
      <c r="BN247" s="434"/>
      <c r="BO247" s="434"/>
      <c r="BP247" s="434"/>
      <c r="BQ247" s="451"/>
      <c r="BR247" s="447"/>
      <c r="BS247" s="434"/>
      <c r="BT247" s="434"/>
      <c r="BU247" s="434"/>
      <c r="BV247" s="434"/>
      <c r="BW247" s="434"/>
      <c r="BX247" s="434"/>
      <c r="BY247" s="435"/>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307" customFormat="true" ht="15" customHeight="true" x14ac:dyDescent="0.2">
      <c r="A248" s="60"/>
      <c r="B248" s="119"/>
      <c r="C248" s="64"/>
      <c r="D248" s="103"/>
      <c r="E248" s="103"/>
      <c r="F248" s="103"/>
      <c r="G248" s="102"/>
      <c r="H248" s="63"/>
      <c r="I248" s="103"/>
      <c r="J248" s="103"/>
      <c r="K248" s="103"/>
      <c r="L248" s="62"/>
      <c r="M248" s="64"/>
      <c r="N248" s="103"/>
      <c r="O248" s="103"/>
      <c r="P248" s="103"/>
      <c r="Q248" s="102"/>
      <c r="R248" s="63"/>
      <c r="S248" s="103"/>
      <c r="T248" s="103"/>
      <c r="U248" s="103"/>
      <c r="V248" s="103"/>
      <c r="W248" s="103"/>
      <c r="X248" s="103"/>
      <c r="Y248" s="62"/>
      <c r="Z248" s="437"/>
      <c r="AA248" s="437"/>
      <c r="AB248" s="437"/>
      <c r="AC248" s="437"/>
      <c r="AD248" s="437"/>
      <c r="AE248" s="437"/>
      <c r="AF248" s="437"/>
      <c r="AG248" s="437"/>
      <c r="AH248" s="437"/>
      <c r="AI248" s="437"/>
      <c r="AJ248" s="437"/>
      <c r="AK248" s="437"/>
      <c r="AL248" s="437"/>
      <c r="AM248" s="437"/>
      <c r="AN248" s="437"/>
      <c r="AO248" s="437"/>
      <c r="AP248" s="437"/>
      <c r="AQ248" s="437"/>
      <c r="AR248" s="437"/>
      <c r="AS248" s="437"/>
      <c r="AT248" s="437"/>
      <c r="AU248" s="437"/>
      <c r="AV248" s="437"/>
      <c r="AW248" s="437"/>
      <c r="AX248" s="437"/>
      <c r="AY248" s="437"/>
      <c r="AZ248" s="800"/>
      <c r="BA248" s="802"/>
      <c r="BB248" s="583"/>
      <c r="BC248" s="450"/>
      <c r="BD248" s="449"/>
      <c r="BE248" s="449"/>
      <c r="BF248" s="449"/>
      <c r="BG248" s="453"/>
      <c r="BH248" s="450"/>
      <c r="BI248" s="449"/>
      <c r="BJ248" s="449"/>
      <c r="BK248" s="449"/>
      <c r="BL248" s="453"/>
      <c r="BM248" s="450"/>
      <c r="BN248" s="449"/>
      <c r="BO248" s="449"/>
      <c r="BP248" s="449"/>
      <c r="BQ248" s="453"/>
      <c r="BR248" s="450"/>
      <c r="BS248" s="449"/>
      <c r="BT248" s="449"/>
      <c r="BU248" s="449"/>
      <c r="BV248" s="449"/>
      <c r="BW248" s="449"/>
      <c r="BX248" s="449"/>
      <c r="BY248" s="452"/>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307" customFormat="true" ht="250.15" customHeight="true" x14ac:dyDescent="0.2">
      <c r="Z249" s="800"/>
      <c r="AA249" s="800"/>
      <c r="AB249" s="800"/>
      <c r="AC249" s="800"/>
      <c r="AD249" s="800"/>
      <c r="AE249" s="800"/>
      <c r="AF249" s="800"/>
      <c r="AG249" s="800"/>
      <c r="AH249" s="800"/>
      <c r="AI249" s="800"/>
      <c r="AJ249" s="800"/>
      <c r="AK249" s="800"/>
      <c r="AL249" s="800"/>
      <c r="AM249" s="800"/>
      <c r="AN249" s="800"/>
      <c r="AO249" s="800"/>
      <c r="AP249" s="800"/>
      <c r="AQ249" s="800"/>
      <c r="AR249" s="800"/>
      <c r="AS249" s="800"/>
      <c r="AT249" s="800"/>
      <c r="AU249" s="800"/>
      <c r="AV249" s="800"/>
      <c r="AW249" s="800"/>
      <c r="AX249" s="800"/>
      <c r="AY249" s="800"/>
      <c r="AZ249" s="800"/>
      <c r="BA249" s="304"/>
      <c r="BB249" s="302"/>
      <c r="BC249" s="302"/>
      <c r="BD249" s="302"/>
      <c r="BE249" s="302"/>
      <c r="BF249" s="302"/>
      <c r="BG249" s="302"/>
      <c r="BH249" s="302"/>
      <c r="BI249" s="302"/>
      <c r="BJ249" s="302"/>
      <c r="BK249" s="302"/>
      <c r="BL249" s="302"/>
      <c r="BM249" s="302"/>
      <c r="BN249" s="302"/>
      <c r="BO249" s="302"/>
      <c r="BP249" s="302"/>
      <c r="BQ249" s="302"/>
      <c r="BR249" s="302"/>
      <c r="BS249" s="302"/>
      <c r="BT249" s="302"/>
      <c r="BU249" s="302"/>
      <c r="BV249" s="302"/>
      <c r="BW249" s="302"/>
      <c r="BX249" s="302"/>
      <c r="BY249" s="304"/>
      <c r="BZ249" s="342"/>
      <c r="CA249" s="342"/>
      <c r="CB249" s="342"/>
      <c r="CC249" s="342"/>
      <c r="CD249" s="342"/>
      <c r="CE249" s="342"/>
      <c r="CF249" s="342"/>
      <c r="CG249" s="342"/>
      <c r="CH249" s="342"/>
      <c r="CI249" s="342"/>
      <c r="CJ249" s="342"/>
      <c r="CK249" s="342"/>
      <c r="CL249" s="342"/>
      <c r="CM249" s="342"/>
      <c r="CN249" s="342"/>
      <c r="CO249" s="342"/>
      <c r="CP249" s="342"/>
      <c r="CQ249" s="342"/>
      <c r="CR249" s="342"/>
      <c r="CS249" s="342"/>
      <c r="CT249" s="342"/>
      <c r="CU249" s="342"/>
      <c r="CV249" s="342"/>
      <c r="CW249" s="342"/>
      <c r="CX249" s="342"/>
      <c r="CY249" s="342"/>
      <c r="CZ249" s="342"/>
    </row>
    <row r="250" s="511" customFormat="true" ht="19.15" customHeight="true" x14ac:dyDescent="0.2">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10"/>
      <c r="BB250" s="366"/>
      <c r="BC250" s="510"/>
      <c r="BD250" s="510"/>
      <c r="BE250" s="510"/>
      <c r="BF250" s="510"/>
      <c r="BG250" s="510"/>
      <c r="BH250" s="510"/>
      <c r="BI250" s="510"/>
      <c r="BJ250" s="510"/>
      <c r="BK250" s="510"/>
      <c r="BL250" s="510"/>
      <c r="BM250" s="510"/>
      <c r="BN250" s="510"/>
      <c r="BO250" s="510"/>
      <c r="BP250" s="510"/>
      <c r="BQ250" s="510"/>
      <c r="BR250" s="510"/>
      <c r="BS250" s="510"/>
      <c r="BT250" s="510"/>
      <c r="BU250" s="510"/>
      <c r="BV250" s="510"/>
      <c r="BW250" s="510"/>
      <c r="BX250" s="510"/>
      <c r="BY250" s="510"/>
      <c r="BZ250" s="338"/>
      <c r="CA250" s="338"/>
      <c r="CB250" s="338"/>
      <c r="CC250" s="338"/>
      <c r="CD250" s="338"/>
      <c r="CE250" s="338"/>
      <c r="CF250" s="338"/>
      <c r="CG250" s="338"/>
      <c r="CH250" s="338"/>
      <c r="CI250" s="338"/>
      <c r="CJ250" s="338"/>
      <c r="CK250" s="338"/>
      <c r="CL250" s="338"/>
      <c r="CM250" s="338"/>
      <c r="CN250" s="338"/>
      <c r="CO250" s="338"/>
      <c r="CP250" s="338"/>
      <c r="CQ250" s="338"/>
      <c r="CR250" s="338"/>
      <c r="CS250" s="338"/>
      <c r="CT250" s="338"/>
      <c r="CU250" s="338"/>
      <c r="CV250" s="338"/>
      <c r="CW250" s="338"/>
      <c r="CX250" s="338"/>
      <c r="CY250" s="338"/>
      <c r="CZ250" s="338"/>
    </row>
    <row r="251" s="511" customFormat="true" ht="12.75" x14ac:dyDescent="0.2">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10"/>
      <c r="BB251" s="366"/>
      <c r="BC251" s="510"/>
      <c r="BD251" s="510"/>
      <c r="BE251" s="510"/>
      <c r="BF251" s="510"/>
      <c r="BG251" s="510"/>
      <c r="BH251" s="510"/>
      <c r="BI251" s="510"/>
      <c r="BJ251" s="510"/>
      <c r="BK251" s="510"/>
      <c r="BL251" s="510"/>
      <c r="BM251" s="510"/>
      <c r="BN251" s="510"/>
      <c r="BO251" s="510"/>
      <c r="BP251" s="510"/>
      <c r="BQ251" s="510"/>
      <c r="BR251" s="510"/>
      <c r="BS251" s="510"/>
      <c r="BT251" s="510"/>
      <c r="BU251" s="510"/>
      <c r="BV251" s="510"/>
      <c r="BW251" s="510"/>
      <c r="BX251" s="510"/>
      <c r="BY251" s="510"/>
      <c r="BZ251" s="338"/>
      <c r="CA251" s="338"/>
      <c r="CB251" s="338"/>
      <c r="CC251" s="338"/>
      <c r="CD251" s="338"/>
      <c r="CE251" s="338"/>
      <c r="CF251" s="338"/>
      <c r="CG251" s="338"/>
      <c r="CH251" s="338"/>
      <c r="CI251" s="338"/>
      <c r="CJ251" s="338"/>
      <c r="CK251" s="338"/>
      <c r="CL251" s="338"/>
      <c r="CM251" s="338"/>
      <c r="CN251" s="338"/>
      <c r="CO251" s="338"/>
      <c r="CP251" s="338"/>
      <c r="CQ251" s="338"/>
      <c r="CR251" s="338"/>
      <c r="CS251" s="338"/>
      <c r="CT251" s="338"/>
      <c r="CU251" s="338"/>
      <c r="CV251" s="338"/>
      <c r="CW251" s="338"/>
      <c r="CX251" s="338"/>
      <c r="CY251" s="338"/>
      <c r="CZ251" s="338"/>
    </row>
    <row r="252" s="511" customFormat="true" ht="12.75" x14ac:dyDescent="0.2">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10"/>
      <c r="BB252" s="366"/>
      <c r="BC252" s="510"/>
      <c r="BD252" s="510"/>
      <c r="BE252" s="510"/>
      <c r="BF252" s="510"/>
      <c r="BG252" s="510"/>
      <c r="BH252" s="510"/>
      <c r="BI252" s="510"/>
      <c r="BJ252" s="510"/>
      <c r="BK252" s="510"/>
      <c r="BL252" s="510"/>
      <c r="BM252" s="510"/>
      <c r="BN252" s="510"/>
      <c r="BO252" s="510"/>
      <c r="BP252" s="510"/>
      <c r="BQ252" s="510"/>
      <c r="BR252" s="510"/>
      <c r="BS252" s="510"/>
      <c r="BT252" s="510"/>
      <c r="BU252" s="510"/>
      <c r="BV252" s="510"/>
      <c r="BW252" s="510"/>
      <c r="BX252" s="510"/>
      <c r="BY252" s="510"/>
      <c r="BZ252" s="338"/>
      <c r="CA252" s="338"/>
      <c r="CB252" s="338"/>
      <c r="CC252" s="338"/>
      <c r="CD252" s="338"/>
      <c r="CE252" s="338"/>
      <c r="CF252" s="338"/>
      <c r="CG252" s="338"/>
      <c r="CH252" s="338"/>
      <c r="CI252" s="338"/>
      <c r="CJ252" s="338"/>
      <c r="CK252" s="338"/>
      <c r="CL252" s="338"/>
      <c r="CM252" s="338"/>
      <c r="CN252" s="338"/>
      <c r="CO252" s="338"/>
      <c r="CP252" s="338"/>
      <c r="CQ252" s="338"/>
      <c r="CR252" s="338"/>
      <c r="CS252" s="338"/>
      <c r="CT252" s="338"/>
      <c r="CU252" s="338"/>
      <c r="CV252" s="338"/>
      <c r="CW252" s="338"/>
      <c r="CX252" s="338"/>
      <c r="CY252" s="338"/>
      <c r="CZ252" s="338"/>
    </row>
    <row r="253" s="511" customFormat="true" ht="12.75" x14ac:dyDescent="0.2">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10"/>
      <c r="BB253" s="366"/>
      <c r="BC253" s="510"/>
      <c r="BD253" s="510"/>
      <c r="BE253" s="510"/>
      <c r="BF253" s="510"/>
      <c r="BG253" s="510"/>
      <c r="BH253" s="510"/>
      <c r="BI253" s="510"/>
      <c r="BJ253" s="510"/>
      <c r="BK253" s="510"/>
      <c r="BL253" s="510"/>
      <c r="BM253" s="510"/>
      <c r="BN253" s="510"/>
      <c r="BO253" s="510"/>
      <c r="BP253" s="510"/>
      <c r="BQ253" s="510"/>
      <c r="BR253" s="510"/>
      <c r="BS253" s="510"/>
      <c r="BT253" s="510"/>
      <c r="BU253" s="510"/>
      <c r="BV253" s="510"/>
      <c r="BW253" s="510"/>
      <c r="BX253" s="510"/>
      <c r="BY253" s="510"/>
      <c r="BZ253" s="338"/>
      <c r="CA253" s="338"/>
      <c r="CB253" s="338"/>
      <c r="CC253" s="338"/>
      <c r="CD253" s="338"/>
      <c r="CE253" s="338"/>
      <c r="CF253" s="338"/>
      <c r="CG253" s="338"/>
      <c r="CH253" s="338"/>
      <c r="CI253" s="338"/>
      <c r="CJ253" s="338"/>
      <c r="CK253" s="338"/>
      <c r="CL253" s="338"/>
      <c r="CM253" s="338"/>
      <c r="CN253" s="338"/>
      <c r="CO253" s="338"/>
      <c r="CP253" s="338"/>
      <c r="CQ253" s="338"/>
      <c r="CR253" s="338"/>
      <c r="CS253" s="338"/>
      <c r="CT253" s="338"/>
      <c r="CU253" s="338"/>
      <c r="CV253" s="338"/>
      <c r="CW253" s="338"/>
      <c r="CX253" s="338"/>
      <c r="CY253" s="338"/>
      <c r="CZ253" s="338"/>
    </row>
    <row r="254" s="511" customFormat="true" ht="12.75" x14ac:dyDescent="0.2">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10"/>
      <c r="BB254" s="366"/>
      <c r="BC254" s="510"/>
      <c r="BD254" s="510"/>
      <c r="BE254" s="510"/>
      <c r="BF254" s="510"/>
      <c r="BG254" s="510"/>
      <c r="BH254" s="510"/>
      <c r="BI254" s="510"/>
      <c r="BJ254" s="510"/>
      <c r="BK254" s="510"/>
      <c r="BL254" s="510"/>
      <c r="BM254" s="510"/>
      <c r="BN254" s="510"/>
      <c r="BO254" s="510"/>
      <c r="BP254" s="510"/>
      <c r="BQ254" s="510"/>
      <c r="BR254" s="510"/>
      <c r="BS254" s="510"/>
      <c r="BT254" s="510"/>
      <c r="BU254" s="510"/>
      <c r="BV254" s="510"/>
      <c r="BW254" s="510"/>
      <c r="BX254" s="510"/>
      <c r="BY254" s="510"/>
      <c r="BZ254" s="338"/>
      <c r="CA254" s="338"/>
      <c r="CB254" s="338"/>
      <c r="CC254" s="338"/>
      <c r="CD254" s="338"/>
      <c r="CE254" s="338"/>
      <c r="CF254" s="338"/>
      <c r="CG254" s="338"/>
      <c r="CH254" s="338"/>
      <c r="CI254" s="338"/>
      <c r="CJ254" s="338"/>
      <c r="CK254" s="338"/>
      <c r="CL254" s="338"/>
      <c r="CM254" s="338"/>
      <c r="CN254" s="338"/>
      <c r="CO254" s="338"/>
      <c r="CP254" s="338"/>
      <c r="CQ254" s="338"/>
      <c r="CR254" s="338"/>
      <c r="CS254" s="338"/>
      <c r="CT254" s="338"/>
      <c r="CU254" s="338"/>
      <c r="CV254" s="338"/>
      <c r="CW254" s="338"/>
      <c r="CX254" s="338"/>
      <c r="CY254" s="338"/>
      <c r="CZ254" s="338"/>
    </row>
    <row r="255" s="511" customFormat="true" ht="12.75" x14ac:dyDescent="0.2">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10"/>
      <c r="BB255" s="366"/>
      <c r="BC255" s="510"/>
      <c r="BD255" s="510"/>
      <c r="BE255" s="510"/>
      <c r="BF255" s="510"/>
      <c r="BG255" s="510"/>
      <c r="BH255" s="510"/>
      <c r="BI255" s="510"/>
      <c r="BJ255" s="510"/>
      <c r="BK255" s="510"/>
      <c r="BL255" s="510"/>
      <c r="BM255" s="510"/>
      <c r="BN255" s="510"/>
      <c r="BO255" s="510"/>
      <c r="BP255" s="510"/>
      <c r="BQ255" s="510"/>
      <c r="BR255" s="510"/>
      <c r="BS255" s="510"/>
      <c r="BT255" s="510"/>
      <c r="BU255" s="510"/>
      <c r="BV255" s="510"/>
      <c r="BW255" s="510"/>
      <c r="BX255" s="510"/>
      <c r="BY255" s="510"/>
      <c r="BZ255" s="338"/>
      <c r="CA255" s="338"/>
      <c r="CB255" s="338"/>
      <c r="CC255" s="338"/>
      <c r="CD255" s="338"/>
      <c r="CE255" s="338"/>
      <c r="CF255" s="338"/>
      <c r="CG255" s="338"/>
      <c r="CH255" s="338"/>
      <c r="CI255" s="338"/>
      <c r="CJ255" s="338"/>
      <c r="CK255" s="338"/>
      <c r="CL255" s="338"/>
      <c r="CM255" s="338"/>
      <c r="CN255" s="338"/>
      <c r="CO255" s="338"/>
      <c r="CP255" s="338"/>
      <c r="CQ255" s="338"/>
      <c r="CR255" s="338"/>
      <c r="CS255" s="338"/>
      <c r="CT255" s="338"/>
      <c r="CU255" s="338"/>
      <c r="CV255" s="338"/>
      <c r="CW255" s="338"/>
      <c r="CX255" s="338"/>
      <c r="CY255" s="338"/>
      <c r="CZ255" s="338"/>
    </row>
    <row r="256" s="511" customFormat="true" ht="12.75" x14ac:dyDescent="0.2">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10"/>
      <c r="BB256" s="366"/>
      <c r="BC256" s="510"/>
      <c r="BD256" s="510"/>
      <c r="BE256" s="510"/>
      <c r="BF256" s="510"/>
      <c r="BG256" s="510"/>
      <c r="BH256" s="510"/>
      <c r="BI256" s="510"/>
      <c r="BJ256" s="510"/>
      <c r="BK256" s="510"/>
      <c r="BL256" s="510"/>
      <c r="BM256" s="510"/>
      <c r="BN256" s="510"/>
      <c r="BO256" s="510"/>
      <c r="BP256" s="510"/>
      <c r="BQ256" s="510"/>
      <c r="BR256" s="510"/>
      <c r="BS256" s="510"/>
      <c r="BT256" s="510"/>
      <c r="BU256" s="510"/>
      <c r="BV256" s="510"/>
      <c r="BW256" s="510"/>
      <c r="BX256" s="510"/>
      <c r="BY256" s="510"/>
      <c r="BZ256" s="338"/>
      <c r="CA256" s="338"/>
      <c r="CB256" s="338"/>
      <c r="CC256" s="338"/>
      <c r="CD256" s="338"/>
      <c r="CE256" s="338"/>
      <c r="CF256" s="338"/>
      <c r="CG256" s="338"/>
      <c r="CH256" s="338"/>
      <c r="CI256" s="338"/>
      <c r="CJ256" s="338"/>
      <c r="CK256" s="338"/>
      <c r="CL256" s="338"/>
      <c r="CM256" s="338"/>
      <c r="CN256" s="338"/>
      <c r="CO256" s="338"/>
      <c r="CP256" s="338"/>
      <c r="CQ256" s="338"/>
      <c r="CR256" s="338"/>
      <c r="CS256" s="338"/>
      <c r="CT256" s="338"/>
      <c r="CU256" s="338"/>
      <c r="CV256" s="338"/>
      <c r="CW256" s="338"/>
      <c r="CX256" s="338"/>
      <c r="CY256" s="338"/>
      <c r="CZ256" s="338"/>
    </row>
    <row r="257" s="511" customFormat="true" ht="18" customHeight="true" x14ac:dyDescent="0.2">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10"/>
      <c r="BB257" s="366"/>
      <c r="BC257" s="510"/>
      <c r="BD257" s="510"/>
      <c r="BE257" s="510"/>
      <c r="BF257" s="510"/>
      <c r="BG257" s="510"/>
      <c r="BH257" s="510"/>
      <c r="BI257" s="510"/>
      <c r="BJ257" s="510"/>
      <c r="BK257" s="510"/>
      <c r="BL257" s="510"/>
      <c r="BM257" s="510"/>
      <c r="BN257" s="510"/>
      <c r="BO257" s="510"/>
      <c r="BP257" s="510"/>
      <c r="BQ257" s="510"/>
      <c r="BR257" s="510"/>
      <c r="BS257" s="510"/>
      <c r="BT257" s="510"/>
      <c r="BU257" s="510"/>
      <c r="BV257" s="510"/>
      <c r="BW257" s="510"/>
      <c r="BX257" s="510"/>
      <c r="BY257" s="510"/>
      <c r="BZ257" s="338"/>
      <c r="CA257" s="338"/>
      <c r="CB257" s="338"/>
      <c r="CC257" s="338"/>
      <c r="CD257" s="338"/>
      <c r="CE257" s="338"/>
      <c r="CF257" s="338"/>
      <c r="CG257" s="338"/>
      <c r="CH257" s="338"/>
      <c r="CI257" s="338"/>
      <c r="CJ257" s="338"/>
      <c r="CK257" s="338"/>
      <c r="CL257" s="338"/>
      <c r="CM257" s="338"/>
      <c r="CN257" s="338"/>
      <c r="CO257" s="338"/>
      <c r="CP257" s="338"/>
      <c r="CQ257" s="338"/>
      <c r="CR257" s="338"/>
      <c r="CS257" s="338"/>
      <c r="CT257" s="338"/>
      <c r="CU257" s="338"/>
      <c r="CV257" s="338"/>
      <c r="CW257" s="338"/>
      <c r="CX257" s="338"/>
      <c r="CY257" s="338"/>
      <c r="CZ257" s="338"/>
    </row>
    <row r="258" s="511" customFormat="true" ht="18" customHeight="true" x14ac:dyDescent="0.2">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10"/>
      <c r="BB258" s="366"/>
      <c r="BC258" s="510"/>
      <c r="BD258" s="510"/>
      <c r="BE258" s="510"/>
      <c r="BF258" s="510"/>
      <c r="BG258" s="510"/>
      <c r="BH258" s="510"/>
      <c r="BI258" s="510"/>
      <c r="BJ258" s="510"/>
      <c r="BK258" s="510"/>
      <c r="BL258" s="510"/>
      <c r="BM258" s="510"/>
      <c r="BN258" s="510"/>
      <c r="BO258" s="510"/>
      <c r="BP258" s="510"/>
      <c r="BQ258" s="510"/>
      <c r="BR258" s="510"/>
      <c r="BS258" s="510"/>
      <c r="BT258" s="510"/>
      <c r="BU258" s="510"/>
      <c r="BV258" s="510"/>
      <c r="BW258" s="510"/>
      <c r="BX258" s="510"/>
      <c r="BY258" s="510"/>
      <c r="BZ258" s="338"/>
      <c r="CA258" s="338"/>
      <c r="CB258" s="338"/>
      <c r="CC258" s="338"/>
      <c r="CD258" s="338"/>
      <c r="CE258" s="338"/>
      <c r="CF258" s="338"/>
      <c r="CG258" s="338"/>
      <c r="CH258" s="338"/>
      <c r="CI258" s="338"/>
      <c r="CJ258" s="338"/>
      <c r="CK258" s="338"/>
      <c r="CL258" s="338"/>
      <c r="CM258" s="338"/>
      <c r="CN258" s="338"/>
      <c r="CO258" s="338"/>
      <c r="CP258" s="338"/>
      <c r="CQ258" s="338"/>
      <c r="CR258" s="338"/>
      <c r="CS258" s="338"/>
      <c r="CT258" s="338"/>
      <c r="CU258" s="338"/>
      <c r="CV258" s="338"/>
      <c r="CW258" s="338"/>
      <c r="CX258" s="338"/>
      <c r="CY258" s="338"/>
      <c r="CZ258" s="338"/>
    </row>
    <row r="259" s="307" customFormat="true" ht="15" customHeight="true" x14ac:dyDescent="0.2">
      <c r="Z259" s="800"/>
      <c r="AA259" s="800"/>
      <c r="AB259" s="800"/>
      <c r="AC259" s="800"/>
      <c r="AD259" s="800"/>
      <c r="AE259" s="800"/>
      <c r="AF259" s="800"/>
      <c r="AG259" s="800"/>
      <c r="AH259" s="800"/>
      <c r="AI259" s="800"/>
      <c r="AJ259" s="800"/>
      <c r="AK259" s="800"/>
      <c r="AL259" s="800"/>
      <c r="AM259" s="800"/>
      <c r="AN259" s="800"/>
      <c r="AO259" s="800"/>
      <c r="AP259" s="800"/>
      <c r="AQ259" s="800"/>
      <c r="AR259" s="800"/>
      <c r="AS259" s="800"/>
      <c r="AT259" s="800"/>
      <c r="AU259" s="800"/>
      <c r="AV259" s="800"/>
      <c r="AW259" s="800"/>
      <c r="AX259" s="800"/>
      <c r="AY259" s="800"/>
      <c r="AZ259" s="800"/>
      <c r="BA259" s="344" t="s">
        <v>132</v>
      </c>
      <c r="BB259" s="309" t="s">
        <v>86</v>
      </c>
      <c r="BC259" s="1042" t="s">
        <v>116</v>
      </c>
      <c r="BD259" s="1043"/>
      <c r="BE259" s="1043"/>
      <c r="BF259" s="1043"/>
      <c r="BG259" s="1044"/>
      <c r="BH259" s="1042" t="s">
        <v>39</v>
      </c>
      <c r="BI259" s="1043"/>
      <c r="BJ259" s="1043"/>
      <c r="BK259" s="1043"/>
      <c r="BL259" s="1044"/>
      <c r="BM259" s="1042" t="s">
        <v>38</v>
      </c>
      <c r="BN259" s="1043"/>
      <c r="BO259" s="1043"/>
      <c r="BP259" s="1043"/>
      <c r="BQ259" s="1045"/>
      <c r="BR259" s="15" t="s">
        <v>144</v>
      </c>
      <c r="BS259" s="426"/>
      <c r="BT259" s="426"/>
      <c r="BU259" s="426"/>
      <c r="BV259" s="426"/>
      <c r="BW259" s="426"/>
      <c r="BX259" s="426"/>
      <c r="BY259" s="426"/>
      <c r="BZ259" s="342"/>
      <c r="CA259" s="342"/>
      <c r="CB259" s="342"/>
      <c r="CC259" s="342"/>
      <c r="CD259" s="342"/>
      <c r="CE259" s="342"/>
      <c r="CF259" s="342"/>
      <c r="CG259" s="342"/>
      <c r="CH259" s="342"/>
      <c r="CI259" s="342"/>
      <c r="CJ259" s="342"/>
      <c r="CK259" s="342"/>
      <c r="CL259" s="342"/>
      <c r="CM259" s="342"/>
      <c r="CN259" s="342"/>
      <c r="CO259" s="342"/>
      <c r="CP259" s="342"/>
      <c r="CQ259" s="342"/>
      <c r="CR259" s="342"/>
      <c r="CS259" s="342"/>
      <c r="CT259" s="342"/>
      <c r="CU259" s="342"/>
      <c r="CV259" s="342"/>
      <c r="CW259" s="342"/>
      <c r="CX259" s="342"/>
      <c r="CY259" s="342"/>
      <c r="CZ259" s="342"/>
    </row>
    <row r="260" s="307" customFormat="true" ht="12.75" x14ac:dyDescent="0.2">
      <c r="Z260" s="800"/>
      <c r="AA260" s="800"/>
      <c r="AB260" s="800"/>
      <c r="AC260" s="800"/>
      <c r="AD260" s="800"/>
      <c r="AE260" s="800"/>
      <c r="AF260" s="800"/>
      <c r="AG260" s="800"/>
      <c r="AH260" s="800"/>
      <c r="AI260" s="800"/>
      <c r="AJ260" s="800"/>
      <c r="AK260" s="800"/>
      <c r="AL260" s="800"/>
      <c r="AM260" s="800"/>
      <c r="AN260" s="800"/>
      <c r="AO260" s="800"/>
      <c r="AP260" s="800"/>
      <c r="AQ260" s="800"/>
      <c r="AR260" s="800"/>
      <c r="AS260" s="800"/>
      <c r="AT260" s="800"/>
      <c r="AU260" s="800"/>
      <c r="AV260" s="800"/>
      <c r="AW260" s="800"/>
      <c r="AX260" s="800"/>
      <c r="AY260" s="800"/>
      <c r="AZ260" s="800"/>
      <c r="BA260" s="329" t="s">
        <v>120</v>
      </c>
      <c r="BB260" s="328"/>
      <c r="BC260" s="455" t="s">
        <v>0</v>
      </c>
      <c r="BD260" s="326" t="s">
        <v>1</v>
      </c>
      <c r="BE260" s="326" t="s">
        <v>2</v>
      </c>
      <c r="BF260" s="326" t="s">
        <v>3</v>
      </c>
      <c r="BG260" s="456" t="s">
        <v>4</v>
      </c>
      <c r="BH260" s="455" t="s">
        <v>0</v>
      </c>
      <c r="BI260" s="326" t="s">
        <v>1</v>
      </c>
      <c r="BJ260" s="326" t="s">
        <v>2</v>
      </c>
      <c r="BK260" s="326" t="s">
        <v>3</v>
      </c>
      <c r="BL260" s="456" t="s">
        <v>4</v>
      </c>
      <c r="BM260" s="455" t="s">
        <v>0</v>
      </c>
      <c r="BN260" s="326" t="s">
        <v>1</v>
      </c>
      <c r="BO260" s="326" t="s">
        <v>2</v>
      </c>
      <c r="BP260" s="326" t="s">
        <v>3</v>
      </c>
      <c r="BQ260" s="456" t="s">
        <v>4</v>
      </c>
      <c r="BR260" s="455" t="s">
        <v>240</v>
      </c>
      <c r="BS260" s="326" t="s">
        <v>241</v>
      </c>
      <c r="BT260" s="326" t="s">
        <v>242</v>
      </c>
      <c r="BU260" s="326" t="s">
        <v>424</v>
      </c>
      <c r="BV260" s="326" t="s">
        <v>244</v>
      </c>
      <c r="BW260" s="326" t="s">
        <v>245</v>
      </c>
      <c r="BX260" s="326" t="s">
        <v>246</v>
      </c>
      <c r="BY260" s="327" t="s">
        <v>247</v>
      </c>
      <c r="BZ260" s="803"/>
      <c r="CA260" s="803"/>
      <c r="CB260" s="803"/>
      <c r="CC260" s="803"/>
      <c r="CD260" s="803"/>
      <c r="CE260" s="803"/>
      <c r="CF260" s="803"/>
      <c r="CG260" s="803"/>
      <c r="CH260" s="803"/>
      <c r="CI260" s="803"/>
      <c r="CJ260" s="803"/>
      <c r="CK260" s="803"/>
      <c r="CL260" s="803"/>
      <c r="CM260" s="803"/>
      <c r="CN260" s="803"/>
      <c r="CO260" s="803"/>
      <c r="CP260" s="803"/>
      <c r="CQ260" s="803"/>
      <c r="CR260" s="803"/>
      <c r="CS260" s="803"/>
      <c r="CT260" s="803"/>
      <c r="CU260" s="803"/>
      <c r="CV260" s="803"/>
      <c r="CW260" s="803"/>
      <c r="CX260" s="803"/>
      <c r="CY260" s="803"/>
      <c r="CZ260" s="803"/>
    </row>
    <row r="261" s="307" customFormat="true" ht="15" customHeight="true" x14ac:dyDescent="0.2">
      <c r="Z261" s="800"/>
      <c r="AA261" s="800"/>
      <c r="AB261" s="800"/>
      <c r="AC261" s="800"/>
      <c r="AD261" s="800"/>
      <c r="AE261" s="800"/>
      <c r="AF261" s="800"/>
      <c r="AG261" s="800"/>
      <c r="AH261" s="800"/>
      <c r="AI261" s="800"/>
      <c r="AJ261" s="800"/>
      <c r="AK261" s="800"/>
      <c r="AL261" s="800"/>
      <c r="AM261" s="800"/>
      <c r="AN261" s="800"/>
      <c r="AO261" s="800"/>
      <c r="AP261" s="800"/>
      <c r="AQ261" s="800"/>
      <c r="AR261" s="800"/>
      <c r="AS261" s="800"/>
      <c r="AT261" s="800"/>
      <c r="AU261" s="800"/>
      <c r="AV261" s="800"/>
      <c r="AW261" s="800"/>
      <c r="AX261" s="800"/>
      <c r="AY261" s="800"/>
      <c r="AZ261" s="800"/>
      <c r="BA261" s="1041" t="s">
        <v>74</v>
      </c>
      <c r="BB261" s="585" t="s">
        <v>50</v>
      </c>
      <c r="BC261" s="42" t="s">
        <v>36</v>
      </c>
      <c r="BD261" s="38" t="s">
        <v>36</v>
      </c>
      <c r="BE261" s="38" t="s">
        <v>36</v>
      </c>
      <c r="BF261" s="38" t="s">
        <v>36</v>
      </c>
      <c r="BG261" s="33" t="s">
        <v>36</v>
      </c>
      <c r="BH261" s="42" t="s">
        <v>36</v>
      </c>
      <c r="BI261" s="38" t="s">
        <v>36</v>
      </c>
      <c r="BJ261" s="38" t="s">
        <v>36</v>
      </c>
      <c r="BK261" s="38" t="s">
        <v>36</v>
      </c>
      <c r="BL261" s="33" t="s">
        <v>36</v>
      </c>
      <c r="BM261" s="42" t="s">
        <v>36</v>
      </c>
      <c r="BN261" s="38" t="s">
        <v>36</v>
      </c>
      <c r="BO261" s="38" t="s">
        <v>36</v>
      </c>
      <c r="BP261" s="38" t="s">
        <v>36</v>
      </c>
      <c r="BQ261" s="33" t="s">
        <v>36</v>
      </c>
      <c r="BR261" s="42" t="s">
        <v>36</v>
      </c>
      <c r="BS261" s="38" t="s">
        <v>36</v>
      </c>
      <c r="BT261" s="38" t="s">
        <v>36</v>
      </c>
      <c r="BU261" s="38" t="s">
        <v>36</v>
      </c>
      <c r="BV261" s="38" t="s">
        <v>36</v>
      </c>
      <c r="BW261" s="38" t="s">
        <v>36</v>
      </c>
      <c r="BX261" s="38" t="s">
        <v>36</v>
      </c>
      <c r="BY261" s="28" t="s">
        <v>36</v>
      </c>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307" customFormat="true" ht="15" customHeight="true" x14ac:dyDescent="0.2">
      <c r="Z262" s="800"/>
      <c r="AA262" s="800"/>
      <c r="AB262" s="800"/>
      <c r="AC262" s="800"/>
      <c r="AD262" s="800"/>
      <c r="AE262" s="800"/>
      <c r="AF262" s="800"/>
      <c r="AG262" s="800"/>
      <c r="AH262" s="800"/>
      <c r="AI262" s="800"/>
      <c r="AJ262" s="800"/>
      <c r="AK262" s="800"/>
      <c r="AL262" s="800"/>
      <c r="AM262" s="800"/>
      <c r="AN262" s="800"/>
      <c r="AO262" s="800"/>
      <c r="AP262" s="800"/>
      <c r="AQ262" s="800"/>
      <c r="AR262" s="800"/>
      <c r="AS262" s="800"/>
      <c r="AT262" s="800"/>
      <c r="AU262" s="800"/>
      <c r="AV262" s="800"/>
      <c r="AW262" s="800"/>
      <c r="AX262" s="800"/>
      <c r="AY262" s="800"/>
      <c r="AZ262" s="800"/>
      <c r="BA262" s="1039"/>
      <c r="BB262" s="583" t="s">
        <v>49</v>
      </c>
      <c r="BC262" s="41" t="s">
        <v>36</v>
      </c>
      <c r="BD262" s="37" t="s">
        <v>36</v>
      </c>
      <c r="BE262" s="37" t="s">
        <v>36</v>
      </c>
      <c r="BF262" s="37" t="s">
        <v>36</v>
      </c>
      <c r="BG262" s="32" t="s">
        <v>36</v>
      </c>
      <c r="BH262" s="41" t="s">
        <v>36</v>
      </c>
      <c r="BI262" s="37" t="s">
        <v>36</v>
      </c>
      <c r="BJ262" s="37" t="s">
        <v>36</v>
      </c>
      <c r="BK262" s="37" t="s">
        <v>36</v>
      </c>
      <c r="BL262" s="32" t="s">
        <v>36</v>
      </c>
      <c r="BM262" s="41" t="s">
        <v>36</v>
      </c>
      <c r="BN262" s="37" t="s">
        <v>36</v>
      </c>
      <c r="BO262" s="37" t="s">
        <v>36</v>
      </c>
      <c r="BP262" s="37" t="s">
        <v>36</v>
      </c>
      <c r="BQ262" s="32" t="s">
        <v>36</v>
      </c>
      <c r="BR262" s="41" t="s">
        <v>36</v>
      </c>
      <c r="BS262" s="37" t="s">
        <v>36</v>
      </c>
      <c r="BT262" s="37" t="s">
        <v>36</v>
      </c>
      <c r="BU262" s="37" t="s">
        <v>36</v>
      </c>
      <c r="BV262" s="37" t="s">
        <v>36</v>
      </c>
      <c r="BW262" s="37" t="s">
        <v>36</v>
      </c>
      <c r="BX262" s="37" t="s">
        <v>36</v>
      </c>
      <c r="BY262" s="27" t="s">
        <v>36</v>
      </c>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307" customFormat="true" ht="15" customHeight="true" x14ac:dyDescent="0.2">
      <c r="Z263" s="800"/>
      <c r="AA263" s="800"/>
      <c r="AB263" s="800"/>
      <c r="AC263" s="800"/>
      <c r="AD263" s="800"/>
      <c r="AE263" s="800"/>
      <c r="AF263" s="800"/>
      <c r="AG263" s="800"/>
      <c r="AH263" s="800"/>
      <c r="AI263" s="800"/>
      <c r="AJ263" s="800"/>
      <c r="AK263" s="800"/>
      <c r="AL263" s="800"/>
      <c r="AM263" s="800"/>
      <c r="AN263" s="800"/>
      <c r="AO263" s="800"/>
      <c r="AP263" s="800"/>
      <c r="AQ263" s="800"/>
      <c r="AR263" s="800"/>
      <c r="AS263" s="800"/>
      <c r="AT263" s="800"/>
      <c r="AU263" s="800"/>
      <c r="AV263" s="800"/>
      <c r="AW263" s="800"/>
      <c r="AX263" s="800"/>
      <c r="AY263" s="800"/>
      <c r="AZ263" s="800"/>
      <c r="BA263" s="1039"/>
      <c r="BB263" s="583" t="s">
        <v>114</v>
      </c>
      <c r="BC263" s="41" t="s">
        <v>36</v>
      </c>
      <c r="BD263" s="37" t="s">
        <v>36</v>
      </c>
      <c r="BE263" s="37" t="s">
        <v>36</v>
      </c>
      <c r="BF263" s="37" t="s">
        <v>36</v>
      </c>
      <c r="BG263" s="32" t="s">
        <v>36</v>
      </c>
      <c r="BH263" s="41" t="s">
        <v>36</v>
      </c>
      <c r="BI263" s="37" t="s">
        <v>36</v>
      </c>
      <c r="BJ263" s="37" t="s">
        <v>36</v>
      </c>
      <c r="BK263" s="37" t="s">
        <v>36</v>
      </c>
      <c r="BL263" s="32" t="s">
        <v>36</v>
      </c>
      <c r="BM263" s="41" t="s">
        <v>36</v>
      </c>
      <c r="BN263" s="37" t="s">
        <v>36</v>
      </c>
      <c r="BO263" s="37" t="s">
        <v>36</v>
      </c>
      <c r="BP263" s="37" t="s">
        <v>36</v>
      </c>
      <c r="BQ263" s="32" t="s">
        <v>36</v>
      </c>
      <c r="BR263" s="41" t="s">
        <v>36</v>
      </c>
      <c r="BS263" s="37" t="s">
        <v>36</v>
      </c>
      <c r="BT263" s="37" t="s">
        <v>36</v>
      </c>
      <c r="BU263" s="37" t="s">
        <v>36</v>
      </c>
      <c r="BV263" s="37" t="s">
        <v>36</v>
      </c>
      <c r="BW263" s="37" t="s">
        <v>36</v>
      </c>
      <c r="BX263" s="37" t="s">
        <v>36</v>
      </c>
      <c r="BY263" s="27" t="s">
        <v>36</v>
      </c>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307" customFormat="true" ht="15" customHeight="true" x14ac:dyDescent="0.2">
      <c r="Z264" s="800"/>
      <c r="AA264" s="800"/>
      <c r="AB264" s="800"/>
      <c r="AC264" s="800"/>
      <c r="AD264" s="800"/>
      <c r="AE264" s="800"/>
      <c r="AF264" s="800"/>
      <c r="AG264" s="800"/>
      <c r="AH264" s="800"/>
      <c r="AI264" s="800"/>
      <c r="AJ264" s="800"/>
      <c r="AK264" s="800"/>
      <c r="AL264" s="800"/>
      <c r="AM264" s="800"/>
      <c r="AN264" s="800"/>
      <c r="AO264" s="800"/>
      <c r="AP264" s="800"/>
      <c r="AQ264" s="800"/>
      <c r="AR264" s="800"/>
      <c r="AS264" s="800"/>
      <c r="AT264" s="800"/>
      <c r="AU264" s="800"/>
      <c r="AV264" s="800"/>
      <c r="AW264" s="800"/>
      <c r="AX264" s="800"/>
      <c r="AY264" s="800"/>
      <c r="AZ264" s="800"/>
      <c r="BA264" s="1039" t="s">
        <v>75</v>
      </c>
      <c r="BB264" s="583" t="s">
        <v>90</v>
      </c>
      <c r="BC264" s="41" t="s">
        <v>36</v>
      </c>
      <c r="BD264" s="37" t="s">
        <v>36</v>
      </c>
      <c r="BE264" s="37" t="s">
        <v>36</v>
      </c>
      <c r="BF264" s="37" t="s">
        <v>36</v>
      </c>
      <c r="BG264" s="32" t="s">
        <v>36</v>
      </c>
      <c r="BH264" s="41" t="s">
        <v>36</v>
      </c>
      <c r="BI264" s="37" t="s">
        <v>36</v>
      </c>
      <c r="BJ264" s="37" t="s">
        <v>36</v>
      </c>
      <c r="BK264" s="37" t="s">
        <v>36</v>
      </c>
      <c r="BL264" s="32" t="s">
        <v>36</v>
      </c>
      <c r="BM264" s="41" t="s">
        <v>36</v>
      </c>
      <c r="BN264" s="37" t="s">
        <v>36</v>
      </c>
      <c r="BO264" s="37" t="s">
        <v>36</v>
      </c>
      <c r="BP264" s="37" t="s">
        <v>36</v>
      </c>
      <c r="BQ264" s="32" t="s">
        <v>36</v>
      </c>
      <c r="BR264" s="41" t="s">
        <v>36</v>
      </c>
      <c r="BS264" s="37" t="s">
        <v>36</v>
      </c>
      <c r="BT264" s="37" t="s">
        <v>36</v>
      </c>
      <c r="BU264" s="37" t="s">
        <v>36</v>
      </c>
      <c r="BV264" s="37" t="s">
        <v>36</v>
      </c>
      <c r="BW264" s="37" t="s">
        <v>36</v>
      </c>
      <c r="BX264" s="37" t="s">
        <v>36</v>
      </c>
      <c r="BY264" s="27" t="s">
        <v>36</v>
      </c>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307" customFormat="true" ht="15" customHeight="true" x14ac:dyDescent="0.2">
      <c r="Z265" s="800"/>
      <c r="AA265" s="800"/>
      <c r="AB265" s="800"/>
      <c r="AC265" s="800"/>
      <c r="AD265" s="800"/>
      <c r="AE265" s="800"/>
      <c r="AF265" s="800"/>
      <c r="AG265" s="800"/>
      <c r="AH265" s="800"/>
      <c r="AI265" s="800"/>
      <c r="AJ265" s="800"/>
      <c r="AK265" s="800"/>
      <c r="AL265" s="800"/>
      <c r="AM265" s="800"/>
      <c r="AN265" s="800"/>
      <c r="AO265" s="800"/>
      <c r="AP265" s="800"/>
      <c r="AQ265" s="800"/>
      <c r="AR265" s="800"/>
      <c r="AS265" s="800"/>
      <c r="AT265" s="800"/>
      <c r="AU265" s="800"/>
      <c r="AV265" s="800"/>
      <c r="AW265" s="800"/>
      <c r="AX265" s="800"/>
      <c r="AY265" s="800"/>
      <c r="AZ265" s="800"/>
      <c r="BA265" s="1039"/>
      <c r="BB265" s="583" t="s">
        <v>91</v>
      </c>
      <c r="BC265" s="41" t="s">
        <v>36</v>
      </c>
      <c r="BD265" s="37" t="s">
        <v>36</v>
      </c>
      <c r="BE265" s="37" t="s">
        <v>36</v>
      </c>
      <c r="BF265" s="37" t="s">
        <v>36</v>
      </c>
      <c r="BG265" s="32" t="s">
        <v>36</v>
      </c>
      <c r="BH265" s="41" t="s">
        <v>36</v>
      </c>
      <c r="BI265" s="37" t="s">
        <v>36</v>
      </c>
      <c r="BJ265" s="37" t="s">
        <v>36</v>
      </c>
      <c r="BK265" s="37" t="s">
        <v>36</v>
      </c>
      <c r="BL265" s="32" t="s">
        <v>36</v>
      </c>
      <c r="BM265" s="41" t="s">
        <v>36</v>
      </c>
      <c r="BN265" s="37" t="s">
        <v>36</v>
      </c>
      <c r="BO265" s="37" t="s">
        <v>36</v>
      </c>
      <c r="BP265" s="37" t="s">
        <v>36</v>
      </c>
      <c r="BQ265" s="32" t="s">
        <v>36</v>
      </c>
      <c r="BR265" s="41" t="s">
        <v>36</v>
      </c>
      <c r="BS265" s="37" t="s">
        <v>36</v>
      </c>
      <c r="BT265" s="37" t="s">
        <v>36</v>
      </c>
      <c r="BU265" s="37" t="s">
        <v>36</v>
      </c>
      <c r="BV265" s="37" t="s">
        <v>36</v>
      </c>
      <c r="BW265" s="37" t="s">
        <v>36</v>
      </c>
      <c r="BX265" s="37" t="s">
        <v>36</v>
      </c>
      <c r="BY265" s="27" t="s">
        <v>36</v>
      </c>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307" customFormat="true" ht="15" customHeight="true" x14ac:dyDescent="0.2">
      <c r="Z266" s="800"/>
      <c r="AA266" s="800"/>
      <c r="AB266" s="800"/>
      <c r="AC266" s="800"/>
      <c r="AD266" s="800"/>
      <c r="AE266" s="800"/>
      <c r="AF266" s="800"/>
      <c r="AG266" s="800"/>
      <c r="AH266" s="800"/>
      <c r="AI266" s="800"/>
      <c r="AJ266" s="800"/>
      <c r="AK266" s="800"/>
      <c r="AL266" s="800"/>
      <c r="AM266" s="800"/>
      <c r="AN266" s="800"/>
      <c r="AO266" s="800"/>
      <c r="AP266" s="800"/>
      <c r="AQ266" s="800"/>
      <c r="AR266" s="800"/>
      <c r="AS266" s="800"/>
      <c r="AT266" s="800"/>
      <c r="AU266" s="800"/>
      <c r="AV266" s="800"/>
      <c r="AW266" s="800"/>
      <c r="AX266" s="800"/>
      <c r="AY266" s="800"/>
      <c r="AZ266" s="800"/>
      <c r="BA266" s="1039"/>
      <c r="BB266" s="583" t="s">
        <v>92</v>
      </c>
      <c r="BC266" s="41" t="s">
        <v>36</v>
      </c>
      <c r="BD266" s="37" t="s">
        <v>36</v>
      </c>
      <c r="BE266" s="37" t="s">
        <v>36</v>
      </c>
      <c r="BF266" s="37" t="s">
        <v>36</v>
      </c>
      <c r="BG266" s="32" t="s">
        <v>36</v>
      </c>
      <c r="BH266" s="41" t="s">
        <v>36</v>
      </c>
      <c r="BI266" s="37" t="s">
        <v>36</v>
      </c>
      <c r="BJ266" s="37" t="s">
        <v>36</v>
      </c>
      <c r="BK266" s="37" t="s">
        <v>36</v>
      </c>
      <c r="BL266" s="32" t="s">
        <v>36</v>
      </c>
      <c r="BM266" s="41" t="s">
        <v>36</v>
      </c>
      <c r="BN266" s="37" t="s">
        <v>36</v>
      </c>
      <c r="BO266" s="37" t="s">
        <v>36</v>
      </c>
      <c r="BP266" s="37" t="s">
        <v>36</v>
      </c>
      <c r="BQ266" s="32" t="s">
        <v>36</v>
      </c>
      <c r="BR266" s="41" t="s">
        <v>36</v>
      </c>
      <c r="BS266" s="37" t="s">
        <v>36</v>
      </c>
      <c r="BT266" s="37" t="s">
        <v>36</v>
      </c>
      <c r="BU266" s="37" t="s">
        <v>36</v>
      </c>
      <c r="BV266" s="37" t="s">
        <v>36</v>
      </c>
      <c r="BW266" s="37" t="s">
        <v>36</v>
      </c>
      <c r="BX266" s="37" t="s">
        <v>36</v>
      </c>
      <c r="BY266" s="27" t="s">
        <v>36</v>
      </c>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307" customFormat="true" ht="15" customHeight="true" x14ac:dyDescent="0.2">
      <c r="Z267" s="800"/>
      <c r="AA267" s="800"/>
      <c r="AB267" s="800"/>
      <c r="AC267" s="800"/>
      <c r="AD267" s="800"/>
      <c r="AE267" s="800"/>
      <c r="AF267" s="800"/>
      <c r="AG267" s="800"/>
      <c r="AH267" s="800"/>
      <c r="AI267" s="800"/>
      <c r="AJ267" s="800"/>
      <c r="AK267" s="800"/>
      <c r="AL267" s="800"/>
      <c r="AM267" s="800"/>
      <c r="AN267" s="800"/>
      <c r="AO267" s="800"/>
      <c r="AP267" s="800"/>
      <c r="AQ267" s="800"/>
      <c r="AR267" s="800"/>
      <c r="AS267" s="800"/>
      <c r="AT267" s="800"/>
      <c r="AU267" s="800"/>
      <c r="AV267" s="800"/>
      <c r="AW267" s="800"/>
      <c r="AX267" s="800"/>
      <c r="AY267" s="800"/>
      <c r="AZ267" s="800"/>
      <c r="BA267" s="1039"/>
      <c r="BB267" s="583" t="s">
        <v>114</v>
      </c>
      <c r="BC267" s="41" t="s">
        <v>36</v>
      </c>
      <c r="BD267" s="37" t="s">
        <v>36</v>
      </c>
      <c r="BE267" s="37" t="s">
        <v>36</v>
      </c>
      <c r="BF267" s="37" t="s">
        <v>36</v>
      </c>
      <c r="BG267" s="32" t="s">
        <v>36</v>
      </c>
      <c r="BH267" s="41" t="s">
        <v>36</v>
      </c>
      <c r="BI267" s="37" t="s">
        <v>36</v>
      </c>
      <c r="BJ267" s="37" t="s">
        <v>36</v>
      </c>
      <c r="BK267" s="37" t="s">
        <v>36</v>
      </c>
      <c r="BL267" s="32" t="s">
        <v>36</v>
      </c>
      <c r="BM267" s="41" t="s">
        <v>36</v>
      </c>
      <c r="BN267" s="37" t="s">
        <v>36</v>
      </c>
      <c r="BO267" s="37" t="s">
        <v>36</v>
      </c>
      <c r="BP267" s="37" t="s">
        <v>36</v>
      </c>
      <c r="BQ267" s="32" t="s">
        <v>36</v>
      </c>
      <c r="BR267" s="41" t="s">
        <v>36</v>
      </c>
      <c r="BS267" s="37" t="s">
        <v>36</v>
      </c>
      <c r="BT267" s="37" t="s">
        <v>36</v>
      </c>
      <c r="BU267" s="37" t="s">
        <v>36</v>
      </c>
      <c r="BV267" s="37" t="s">
        <v>36</v>
      </c>
      <c r="BW267" s="37" t="s">
        <v>36</v>
      </c>
      <c r="BX267" s="37" t="s">
        <v>36</v>
      </c>
      <c r="BY267" s="27" t="s">
        <v>36</v>
      </c>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307" customFormat="true" ht="15" customHeight="true" x14ac:dyDescent="0.2">
      <c r="Z268" s="800"/>
      <c r="AA268" s="800"/>
      <c r="AB268" s="800"/>
      <c r="AC268" s="800"/>
      <c r="AD268" s="800"/>
      <c r="AE268" s="800"/>
      <c r="AF268" s="800"/>
      <c r="AG268" s="800"/>
      <c r="AH268" s="800"/>
      <c r="AI268" s="800"/>
      <c r="AJ268" s="800"/>
      <c r="AK268" s="800"/>
      <c r="AL268" s="800"/>
      <c r="AM268" s="800"/>
      <c r="AN268" s="800"/>
      <c r="AO268" s="800"/>
      <c r="AP268" s="800"/>
      <c r="AQ268" s="800"/>
      <c r="AR268" s="800"/>
      <c r="AS268" s="800"/>
      <c r="AT268" s="800"/>
      <c r="AU268" s="800"/>
      <c r="AV268" s="800"/>
      <c r="AW268" s="800"/>
      <c r="AX268" s="800"/>
      <c r="AY268" s="800"/>
      <c r="AZ268" s="800"/>
      <c r="BA268" s="1039" t="s">
        <v>117</v>
      </c>
      <c r="BB268" s="583" t="s">
        <v>90</v>
      </c>
      <c r="BC268" s="41" t="s">
        <v>36</v>
      </c>
      <c r="BD268" s="37" t="s">
        <v>36</v>
      </c>
      <c r="BE268" s="37" t="s">
        <v>36</v>
      </c>
      <c r="BF268" s="37" t="s">
        <v>36</v>
      </c>
      <c r="BG268" s="32" t="s">
        <v>36</v>
      </c>
      <c r="BH268" s="41" t="s">
        <v>36</v>
      </c>
      <c r="BI268" s="37" t="s">
        <v>36</v>
      </c>
      <c r="BJ268" s="37" t="s">
        <v>36</v>
      </c>
      <c r="BK268" s="37" t="s">
        <v>36</v>
      </c>
      <c r="BL268" s="32" t="s">
        <v>36</v>
      </c>
      <c r="BM268" s="41" t="s">
        <v>36</v>
      </c>
      <c r="BN268" s="37" t="s">
        <v>36</v>
      </c>
      <c r="BO268" s="37" t="s">
        <v>36</v>
      </c>
      <c r="BP268" s="37" t="s">
        <v>36</v>
      </c>
      <c r="BQ268" s="32" t="s">
        <v>36</v>
      </c>
      <c r="BR268" s="41" t="s">
        <v>36</v>
      </c>
      <c r="BS268" s="37" t="s">
        <v>36</v>
      </c>
      <c r="BT268" s="37" t="s">
        <v>36</v>
      </c>
      <c r="BU268" s="37" t="s">
        <v>36</v>
      </c>
      <c r="BV268" s="37" t="s">
        <v>36</v>
      </c>
      <c r="BW268" s="37" t="s">
        <v>36</v>
      </c>
      <c r="BX268" s="37" t="s">
        <v>36</v>
      </c>
      <c r="BY268" s="27" t="s">
        <v>36</v>
      </c>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307" customFormat="true" ht="15" customHeight="true" x14ac:dyDescent="0.2">
      <c r="Z269" s="800"/>
      <c r="AA269" s="800"/>
      <c r="AB269" s="800"/>
      <c r="AC269" s="800"/>
      <c r="AD269" s="800"/>
      <c r="AE269" s="800"/>
      <c r="AF269" s="800"/>
      <c r="AG269" s="800"/>
      <c r="AH269" s="800"/>
      <c r="AI269" s="800"/>
      <c r="AJ269" s="800"/>
      <c r="AK269" s="800"/>
      <c r="AL269" s="800"/>
      <c r="AM269" s="800"/>
      <c r="AN269" s="800"/>
      <c r="AO269" s="800"/>
      <c r="AP269" s="800"/>
      <c r="AQ269" s="800"/>
      <c r="AR269" s="800"/>
      <c r="AS269" s="800"/>
      <c r="AT269" s="800"/>
      <c r="AU269" s="800"/>
      <c r="AV269" s="800"/>
      <c r="AW269" s="800"/>
      <c r="AX269" s="800"/>
      <c r="AY269" s="800"/>
      <c r="AZ269" s="800"/>
      <c r="BA269" s="1039"/>
      <c r="BB269" s="583" t="s">
        <v>91</v>
      </c>
      <c r="BC269" s="41" t="s">
        <v>36</v>
      </c>
      <c r="BD269" s="37" t="s">
        <v>36</v>
      </c>
      <c r="BE269" s="37" t="s">
        <v>36</v>
      </c>
      <c r="BF269" s="37" t="s">
        <v>36</v>
      </c>
      <c r="BG269" s="32" t="s">
        <v>36</v>
      </c>
      <c r="BH269" s="41" t="s">
        <v>36</v>
      </c>
      <c r="BI269" s="37" t="s">
        <v>36</v>
      </c>
      <c r="BJ269" s="37" t="s">
        <v>36</v>
      </c>
      <c r="BK269" s="37" t="s">
        <v>36</v>
      </c>
      <c r="BL269" s="32" t="s">
        <v>36</v>
      </c>
      <c r="BM269" s="41" t="s">
        <v>36</v>
      </c>
      <c r="BN269" s="37" t="s">
        <v>36</v>
      </c>
      <c r="BO269" s="37" t="s">
        <v>36</v>
      </c>
      <c r="BP269" s="37" t="s">
        <v>36</v>
      </c>
      <c r="BQ269" s="32" t="s">
        <v>36</v>
      </c>
      <c r="BR269" s="41" t="s">
        <v>36</v>
      </c>
      <c r="BS269" s="37" t="s">
        <v>36</v>
      </c>
      <c r="BT269" s="37" t="s">
        <v>36</v>
      </c>
      <c r="BU269" s="37" t="s">
        <v>36</v>
      </c>
      <c r="BV269" s="37" t="s">
        <v>36</v>
      </c>
      <c r="BW269" s="37" t="s">
        <v>36</v>
      </c>
      <c r="BX269" s="37" t="s">
        <v>36</v>
      </c>
      <c r="BY269" s="27" t="s">
        <v>36</v>
      </c>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307" customFormat="true" ht="15" customHeight="true" x14ac:dyDescent="0.2">
      <c r="Z270" s="800"/>
      <c r="AA270" s="800"/>
      <c r="AB270" s="800"/>
      <c r="AC270" s="800"/>
      <c r="AD270" s="800"/>
      <c r="AE270" s="800"/>
      <c r="AF270" s="800"/>
      <c r="AG270" s="800"/>
      <c r="AH270" s="800"/>
      <c r="AI270" s="800"/>
      <c r="AJ270" s="800"/>
      <c r="AK270" s="800"/>
      <c r="AL270" s="800"/>
      <c r="AM270" s="800"/>
      <c r="AN270" s="800"/>
      <c r="AO270" s="800"/>
      <c r="AP270" s="800"/>
      <c r="AQ270" s="800"/>
      <c r="AR270" s="800"/>
      <c r="AS270" s="800"/>
      <c r="AT270" s="800"/>
      <c r="AU270" s="800"/>
      <c r="AV270" s="800"/>
      <c r="AW270" s="800"/>
      <c r="AX270" s="800"/>
      <c r="AY270" s="800"/>
      <c r="AZ270" s="800"/>
      <c r="BA270" s="1039"/>
      <c r="BB270" s="583" t="s">
        <v>92</v>
      </c>
      <c r="BC270" s="41" t="s">
        <v>36</v>
      </c>
      <c r="BD270" s="37" t="s">
        <v>36</v>
      </c>
      <c r="BE270" s="37" t="s">
        <v>36</v>
      </c>
      <c r="BF270" s="37" t="s">
        <v>36</v>
      </c>
      <c r="BG270" s="32" t="s">
        <v>36</v>
      </c>
      <c r="BH270" s="41" t="s">
        <v>36</v>
      </c>
      <c r="BI270" s="37" t="s">
        <v>36</v>
      </c>
      <c r="BJ270" s="37" t="s">
        <v>36</v>
      </c>
      <c r="BK270" s="37" t="s">
        <v>36</v>
      </c>
      <c r="BL270" s="32" t="s">
        <v>36</v>
      </c>
      <c r="BM270" s="41" t="s">
        <v>36</v>
      </c>
      <c r="BN270" s="37" t="s">
        <v>36</v>
      </c>
      <c r="BO270" s="37" t="s">
        <v>36</v>
      </c>
      <c r="BP270" s="37" t="s">
        <v>36</v>
      </c>
      <c r="BQ270" s="32" t="s">
        <v>36</v>
      </c>
      <c r="BR270" s="41" t="s">
        <v>36</v>
      </c>
      <c r="BS270" s="37" t="s">
        <v>36</v>
      </c>
      <c r="BT270" s="37" t="s">
        <v>36</v>
      </c>
      <c r="BU270" s="37" t="s">
        <v>36</v>
      </c>
      <c r="BV270" s="37" t="s">
        <v>36</v>
      </c>
      <c r="BW270" s="37" t="s">
        <v>36</v>
      </c>
      <c r="BX270" s="37" t="s">
        <v>36</v>
      </c>
      <c r="BY270" s="27" t="s">
        <v>36</v>
      </c>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307" customFormat="true" ht="15" customHeight="true" x14ac:dyDescent="0.2">
      <c r="Z271" s="800"/>
      <c r="AA271" s="800"/>
      <c r="AB271" s="800"/>
      <c r="AC271" s="800"/>
      <c r="AD271" s="800"/>
      <c r="AE271" s="800"/>
      <c r="AF271" s="800"/>
      <c r="AG271" s="800"/>
      <c r="AH271" s="800"/>
      <c r="AI271" s="800"/>
      <c r="AJ271" s="800"/>
      <c r="AK271" s="800"/>
      <c r="AL271" s="800"/>
      <c r="AM271" s="800"/>
      <c r="AN271" s="800"/>
      <c r="AO271" s="800"/>
      <c r="AP271" s="800"/>
      <c r="AQ271" s="800"/>
      <c r="AR271" s="800"/>
      <c r="AS271" s="800"/>
      <c r="AT271" s="800"/>
      <c r="AU271" s="800"/>
      <c r="AV271" s="800"/>
      <c r="AW271" s="800"/>
      <c r="AX271" s="800"/>
      <c r="AY271" s="800"/>
      <c r="AZ271" s="800"/>
      <c r="BA271" s="1039" t="s">
        <v>76</v>
      </c>
      <c r="BB271" s="583" t="s">
        <v>50</v>
      </c>
      <c r="BC271" s="41" t="s">
        <v>36</v>
      </c>
      <c r="BD271" s="34" t="s">
        <v>36</v>
      </c>
      <c r="BE271" s="34" t="s">
        <v>36</v>
      </c>
      <c r="BF271" s="34" t="s">
        <v>36</v>
      </c>
      <c r="BG271" s="29" t="s">
        <v>36</v>
      </c>
      <c r="BH271" s="41" t="s">
        <v>36</v>
      </c>
      <c r="BI271" s="34" t="s">
        <v>36</v>
      </c>
      <c r="BJ271" s="34" t="s">
        <v>36</v>
      </c>
      <c r="BK271" s="34" t="s">
        <v>36</v>
      </c>
      <c r="BL271" s="29" t="s">
        <v>36</v>
      </c>
      <c r="BM271" s="41" t="s">
        <v>36</v>
      </c>
      <c r="BN271" s="34" t="s">
        <v>36</v>
      </c>
      <c r="BO271" s="34" t="s">
        <v>36</v>
      </c>
      <c r="BP271" s="34" t="s">
        <v>36</v>
      </c>
      <c r="BQ271" s="29" t="s">
        <v>36</v>
      </c>
      <c r="BR271" s="41" t="s">
        <v>36</v>
      </c>
      <c r="BS271" s="34" t="s">
        <v>36</v>
      </c>
      <c r="BT271" s="34" t="s">
        <v>36</v>
      </c>
      <c r="BU271" s="34" t="s">
        <v>36</v>
      </c>
      <c r="BV271" s="34" t="s">
        <v>36</v>
      </c>
      <c r="BW271" s="34" t="s">
        <v>36</v>
      </c>
      <c r="BX271" s="34" t="s">
        <v>36</v>
      </c>
      <c r="BY271" s="25" t="s">
        <v>36</v>
      </c>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307" customFormat="true" ht="15" customHeight="true" x14ac:dyDescent="0.2">
      <c r="Z272" s="800"/>
      <c r="AA272" s="800"/>
      <c r="AB272" s="800"/>
      <c r="AC272" s="800"/>
      <c r="AD272" s="800"/>
      <c r="AE272" s="800"/>
      <c r="AF272" s="800"/>
      <c r="AG272" s="800"/>
      <c r="AH272" s="800"/>
      <c r="AI272" s="800"/>
      <c r="AJ272" s="800"/>
      <c r="AK272" s="800"/>
      <c r="AL272" s="800"/>
      <c r="AM272" s="800"/>
      <c r="AN272" s="800"/>
      <c r="AO272" s="800"/>
      <c r="AP272" s="800"/>
      <c r="AQ272" s="800"/>
      <c r="AR272" s="800"/>
      <c r="AS272" s="800"/>
      <c r="AT272" s="800"/>
      <c r="AU272" s="800"/>
      <c r="AV272" s="800"/>
      <c r="AW272" s="800"/>
      <c r="AX272" s="800"/>
      <c r="AY272" s="800"/>
      <c r="AZ272" s="800"/>
      <c r="BA272" s="1039"/>
      <c r="BB272" s="583" t="s">
        <v>49</v>
      </c>
      <c r="BC272" s="41" t="s">
        <v>36</v>
      </c>
      <c r="BD272" s="34" t="s">
        <v>36</v>
      </c>
      <c r="BE272" s="34" t="s">
        <v>36</v>
      </c>
      <c r="BF272" s="34" t="s">
        <v>36</v>
      </c>
      <c r="BG272" s="29" t="s">
        <v>36</v>
      </c>
      <c r="BH272" s="41" t="s">
        <v>36</v>
      </c>
      <c r="BI272" s="34" t="s">
        <v>36</v>
      </c>
      <c r="BJ272" s="34" t="s">
        <v>36</v>
      </c>
      <c r="BK272" s="34" t="s">
        <v>36</v>
      </c>
      <c r="BL272" s="29" t="s">
        <v>36</v>
      </c>
      <c r="BM272" s="41" t="s">
        <v>36</v>
      </c>
      <c r="BN272" s="34" t="s">
        <v>36</v>
      </c>
      <c r="BO272" s="34" t="s">
        <v>36</v>
      </c>
      <c r="BP272" s="34" t="s">
        <v>36</v>
      </c>
      <c r="BQ272" s="29" t="s">
        <v>36</v>
      </c>
      <c r="BR272" s="41" t="s">
        <v>36</v>
      </c>
      <c r="BS272" s="34" t="s">
        <v>36</v>
      </c>
      <c r="BT272" s="34" t="s">
        <v>36</v>
      </c>
      <c r="BU272" s="34" t="s">
        <v>36</v>
      </c>
      <c r="BV272" s="34" t="s">
        <v>36</v>
      </c>
      <c r="BW272" s="34" t="s">
        <v>36</v>
      </c>
      <c r="BX272" s="34" t="s">
        <v>36</v>
      </c>
      <c r="BY272" s="25" t="s">
        <v>36</v>
      </c>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307" customFormat="true" ht="15" customHeight="true" x14ac:dyDescent="0.2">
      <c r="Z273" s="800"/>
      <c r="AA273" s="800"/>
      <c r="AB273" s="800"/>
      <c r="AC273" s="800"/>
      <c r="AD273" s="800"/>
      <c r="AE273" s="800"/>
      <c r="AF273" s="800"/>
      <c r="AG273" s="800"/>
      <c r="AH273" s="800"/>
      <c r="AI273" s="800"/>
      <c r="AJ273" s="800"/>
      <c r="AK273" s="800"/>
      <c r="AL273" s="800"/>
      <c r="AM273" s="800"/>
      <c r="AN273" s="800"/>
      <c r="AO273" s="800"/>
      <c r="AP273" s="800"/>
      <c r="AQ273" s="800"/>
      <c r="AR273" s="800"/>
      <c r="AS273" s="800"/>
      <c r="AT273" s="800"/>
      <c r="AU273" s="800"/>
      <c r="AV273" s="800"/>
      <c r="AW273" s="800"/>
      <c r="AX273" s="800"/>
      <c r="AY273" s="800"/>
      <c r="AZ273" s="800"/>
      <c r="BA273" s="1039"/>
      <c r="BB273" s="583" t="s">
        <v>114</v>
      </c>
      <c r="BC273" s="41" t="s">
        <v>36</v>
      </c>
      <c r="BD273" s="34" t="s">
        <v>36</v>
      </c>
      <c r="BE273" s="34" t="s">
        <v>36</v>
      </c>
      <c r="BF273" s="34" t="s">
        <v>36</v>
      </c>
      <c r="BG273" s="29" t="s">
        <v>36</v>
      </c>
      <c r="BH273" s="41" t="s">
        <v>36</v>
      </c>
      <c r="BI273" s="34" t="s">
        <v>36</v>
      </c>
      <c r="BJ273" s="34" t="s">
        <v>36</v>
      </c>
      <c r="BK273" s="34" t="s">
        <v>36</v>
      </c>
      <c r="BL273" s="29" t="s">
        <v>36</v>
      </c>
      <c r="BM273" s="41" t="s">
        <v>36</v>
      </c>
      <c r="BN273" s="34" t="s">
        <v>36</v>
      </c>
      <c r="BO273" s="34" t="s">
        <v>36</v>
      </c>
      <c r="BP273" s="34" t="s">
        <v>36</v>
      </c>
      <c r="BQ273" s="29" t="s">
        <v>36</v>
      </c>
      <c r="BR273" s="41" t="s">
        <v>36</v>
      </c>
      <c r="BS273" s="34" t="s">
        <v>36</v>
      </c>
      <c r="BT273" s="34" t="s">
        <v>36</v>
      </c>
      <c r="BU273" s="34" t="s">
        <v>36</v>
      </c>
      <c r="BV273" s="34" t="s">
        <v>36</v>
      </c>
      <c r="BW273" s="34" t="s">
        <v>36</v>
      </c>
      <c r="BX273" s="34" t="s">
        <v>36</v>
      </c>
      <c r="BY273" s="25" t="s">
        <v>36</v>
      </c>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307" customFormat="true" ht="15" customHeight="true" x14ac:dyDescent="0.2">
      <c r="Z274" s="800"/>
      <c r="AA274" s="800"/>
      <c r="AB274" s="800"/>
      <c r="AC274" s="800"/>
      <c r="AD274" s="800"/>
      <c r="AE274" s="800"/>
      <c r="AF274" s="800"/>
      <c r="AG274" s="800"/>
      <c r="AH274" s="800"/>
      <c r="AI274" s="800"/>
      <c r="AJ274" s="800"/>
      <c r="AK274" s="800"/>
      <c r="AL274" s="800"/>
      <c r="AM274" s="800"/>
      <c r="AN274" s="800"/>
      <c r="AO274" s="800"/>
      <c r="AP274" s="800"/>
      <c r="AQ274" s="800"/>
      <c r="AR274" s="800"/>
      <c r="AS274" s="800"/>
      <c r="AT274" s="800"/>
      <c r="AU274" s="800"/>
      <c r="AV274" s="800"/>
      <c r="AW274" s="800"/>
      <c r="AX274" s="800"/>
      <c r="AY274" s="800"/>
      <c r="AZ274" s="800"/>
      <c r="BA274" s="1039" t="s">
        <v>77</v>
      </c>
      <c r="BB274" s="583" t="s">
        <v>50</v>
      </c>
      <c r="BC274" s="41" t="s">
        <v>36</v>
      </c>
      <c r="BD274" s="37" t="s">
        <v>36</v>
      </c>
      <c r="BE274" s="37" t="s">
        <v>36</v>
      </c>
      <c r="BF274" s="37" t="s">
        <v>36</v>
      </c>
      <c r="BG274" s="32" t="s">
        <v>36</v>
      </c>
      <c r="BH274" s="41" t="s">
        <v>36</v>
      </c>
      <c r="BI274" s="37" t="s">
        <v>36</v>
      </c>
      <c r="BJ274" s="37" t="s">
        <v>36</v>
      </c>
      <c r="BK274" s="37" t="s">
        <v>36</v>
      </c>
      <c r="BL274" s="32" t="s">
        <v>36</v>
      </c>
      <c r="BM274" s="41" t="s">
        <v>36</v>
      </c>
      <c r="BN274" s="37" t="s">
        <v>36</v>
      </c>
      <c r="BO274" s="37" t="s">
        <v>36</v>
      </c>
      <c r="BP274" s="37" t="s">
        <v>36</v>
      </c>
      <c r="BQ274" s="32" t="s">
        <v>36</v>
      </c>
      <c r="BR274" s="41" t="s">
        <v>36</v>
      </c>
      <c r="BS274" s="37" t="s">
        <v>36</v>
      </c>
      <c r="BT274" s="37" t="s">
        <v>36</v>
      </c>
      <c r="BU274" s="37" t="s">
        <v>36</v>
      </c>
      <c r="BV274" s="37" t="s">
        <v>36</v>
      </c>
      <c r="BW274" s="37" t="s">
        <v>36</v>
      </c>
      <c r="BX274" s="37" t="s">
        <v>36</v>
      </c>
      <c r="BY274" s="27" t="s">
        <v>36</v>
      </c>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307" customFormat="true" ht="15" customHeight="true" x14ac:dyDescent="0.2">
      <c r="Z275" s="800"/>
      <c r="AA275" s="800"/>
      <c r="AB275" s="800"/>
      <c r="AC275" s="800"/>
      <c r="AD275" s="800"/>
      <c r="AE275" s="800"/>
      <c r="AF275" s="800"/>
      <c r="AG275" s="800"/>
      <c r="AH275" s="800"/>
      <c r="AI275" s="800"/>
      <c r="AJ275" s="800"/>
      <c r="AK275" s="800"/>
      <c r="AL275" s="800"/>
      <c r="AM275" s="800"/>
      <c r="AN275" s="800"/>
      <c r="AO275" s="800"/>
      <c r="AP275" s="800"/>
      <c r="AQ275" s="800"/>
      <c r="AR275" s="800"/>
      <c r="AS275" s="800"/>
      <c r="AT275" s="800"/>
      <c r="AU275" s="800"/>
      <c r="AV275" s="800"/>
      <c r="AW275" s="800"/>
      <c r="AX275" s="800"/>
      <c r="AY275" s="800"/>
      <c r="AZ275" s="800"/>
      <c r="BA275" s="1039"/>
      <c r="BB275" s="583" t="s">
        <v>49</v>
      </c>
      <c r="BC275" s="41" t="s">
        <v>36</v>
      </c>
      <c r="BD275" s="37" t="s">
        <v>36</v>
      </c>
      <c r="BE275" s="37" t="s">
        <v>36</v>
      </c>
      <c r="BF275" s="37" t="s">
        <v>36</v>
      </c>
      <c r="BG275" s="32" t="s">
        <v>36</v>
      </c>
      <c r="BH275" s="41" t="s">
        <v>36</v>
      </c>
      <c r="BI275" s="37" t="s">
        <v>36</v>
      </c>
      <c r="BJ275" s="37" t="s">
        <v>36</v>
      </c>
      <c r="BK275" s="37" t="s">
        <v>36</v>
      </c>
      <c r="BL275" s="32" t="s">
        <v>36</v>
      </c>
      <c r="BM275" s="41" t="s">
        <v>36</v>
      </c>
      <c r="BN275" s="37" t="s">
        <v>36</v>
      </c>
      <c r="BO275" s="37" t="s">
        <v>36</v>
      </c>
      <c r="BP275" s="37" t="s">
        <v>36</v>
      </c>
      <c r="BQ275" s="32" t="s">
        <v>36</v>
      </c>
      <c r="BR275" s="41" t="s">
        <v>36</v>
      </c>
      <c r="BS275" s="37" t="s">
        <v>36</v>
      </c>
      <c r="BT275" s="37" t="s">
        <v>36</v>
      </c>
      <c r="BU275" s="37" t="s">
        <v>36</v>
      </c>
      <c r="BV275" s="37" t="s">
        <v>36</v>
      </c>
      <c r="BW275" s="37" t="s">
        <v>36</v>
      </c>
      <c r="BX275" s="37" t="s">
        <v>36</v>
      </c>
      <c r="BY275" s="27" t="s">
        <v>36</v>
      </c>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307" customFormat="true" ht="15" customHeight="true" x14ac:dyDescent="0.2">
      <c r="Z276" s="800"/>
      <c r="AA276" s="800"/>
      <c r="AB276" s="800"/>
      <c r="AC276" s="800"/>
      <c r="AD276" s="800"/>
      <c r="AE276" s="800"/>
      <c r="AF276" s="800"/>
      <c r="AG276" s="800"/>
      <c r="AH276" s="800"/>
      <c r="AI276" s="800"/>
      <c r="AJ276" s="800"/>
      <c r="AK276" s="800"/>
      <c r="AL276" s="800"/>
      <c r="AM276" s="800"/>
      <c r="AN276" s="800"/>
      <c r="AO276" s="800"/>
      <c r="AP276" s="800"/>
      <c r="AQ276" s="800"/>
      <c r="AR276" s="800"/>
      <c r="AS276" s="800"/>
      <c r="AT276" s="800"/>
      <c r="AU276" s="800"/>
      <c r="AV276" s="800"/>
      <c r="AW276" s="800"/>
      <c r="AX276" s="800"/>
      <c r="AY276" s="800"/>
      <c r="AZ276" s="800"/>
      <c r="BA276" s="1039"/>
      <c r="BB276" s="583" t="s">
        <v>115</v>
      </c>
      <c r="BC276" s="41" t="s">
        <v>36</v>
      </c>
      <c r="BD276" s="37" t="s">
        <v>36</v>
      </c>
      <c r="BE276" s="37" t="s">
        <v>36</v>
      </c>
      <c r="BF276" s="37" t="s">
        <v>36</v>
      </c>
      <c r="BG276" s="32" t="s">
        <v>36</v>
      </c>
      <c r="BH276" s="41" t="s">
        <v>36</v>
      </c>
      <c r="BI276" s="37" t="s">
        <v>36</v>
      </c>
      <c r="BJ276" s="37" t="s">
        <v>36</v>
      </c>
      <c r="BK276" s="37" t="s">
        <v>36</v>
      </c>
      <c r="BL276" s="32" t="s">
        <v>36</v>
      </c>
      <c r="BM276" s="41" t="s">
        <v>36</v>
      </c>
      <c r="BN276" s="37" t="s">
        <v>36</v>
      </c>
      <c r="BO276" s="37" t="s">
        <v>36</v>
      </c>
      <c r="BP276" s="37" t="s">
        <v>36</v>
      </c>
      <c r="BQ276" s="32" t="s">
        <v>36</v>
      </c>
      <c r="BR276" s="41" t="s">
        <v>36</v>
      </c>
      <c r="BS276" s="37" t="s">
        <v>36</v>
      </c>
      <c r="BT276" s="37" t="s">
        <v>36</v>
      </c>
      <c r="BU276" s="37" t="s">
        <v>36</v>
      </c>
      <c r="BV276" s="37" t="s">
        <v>36</v>
      </c>
      <c r="BW276" s="37" t="s">
        <v>36</v>
      </c>
      <c r="BX276" s="37" t="s">
        <v>36</v>
      </c>
      <c r="BY276" s="27" t="s">
        <v>36</v>
      </c>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307" customFormat="true" ht="15" customHeight="true" x14ac:dyDescent="0.2">
      <c r="Z277" s="800"/>
      <c r="AA277" s="800"/>
      <c r="AB277" s="800"/>
      <c r="AC277" s="800"/>
      <c r="AD277" s="800"/>
      <c r="AE277" s="800"/>
      <c r="AF277" s="800"/>
      <c r="AG277" s="800"/>
      <c r="AH277" s="800"/>
      <c r="AI277" s="800"/>
      <c r="AJ277" s="800"/>
      <c r="AK277" s="800"/>
      <c r="AL277" s="800"/>
      <c r="AM277" s="800"/>
      <c r="AN277" s="800"/>
      <c r="AO277" s="800"/>
      <c r="AP277" s="800"/>
      <c r="AQ277" s="800"/>
      <c r="AR277" s="800"/>
      <c r="AS277" s="800"/>
      <c r="AT277" s="800"/>
      <c r="AU277" s="800"/>
      <c r="AV277" s="800"/>
      <c r="AW277" s="800"/>
      <c r="AX277" s="800"/>
      <c r="AY277" s="800"/>
      <c r="AZ277" s="800"/>
      <c r="BA277" s="1039" t="s">
        <v>78</v>
      </c>
      <c r="BB277" s="583" t="s">
        <v>79</v>
      </c>
      <c r="BC277" s="41" t="s">
        <v>36</v>
      </c>
      <c r="BD277" s="37" t="s">
        <v>36</v>
      </c>
      <c r="BE277" s="37" t="s">
        <v>36</v>
      </c>
      <c r="BF277" s="37" t="s">
        <v>36</v>
      </c>
      <c r="BG277" s="32" t="s">
        <v>36</v>
      </c>
      <c r="BH277" s="41" t="s">
        <v>36</v>
      </c>
      <c r="BI277" s="37" t="s">
        <v>36</v>
      </c>
      <c r="BJ277" s="37" t="s">
        <v>36</v>
      </c>
      <c r="BK277" s="37" t="s">
        <v>36</v>
      </c>
      <c r="BL277" s="32" t="s">
        <v>36</v>
      </c>
      <c r="BM277" s="41" t="s">
        <v>36</v>
      </c>
      <c r="BN277" s="37" t="s">
        <v>36</v>
      </c>
      <c r="BO277" s="37" t="s">
        <v>36</v>
      </c>
      <c r="BP277" s="37" t="s">
        <v>36</v>
      </c>
      <c r="BQ277" s="32" t="s">
        <v>36</v>
      </c>
      <c r="BR277" s="41" t="s">
        <v>36</v>
      </c>
      <c r="BS277" s="37" t="s">
        <v>36</v>
      </c>
      <c r="BT277" s="37" t="s">
        <v>36</v>
      </c>
      <c r="BU277" s="37" t="s">
        <v>36</v>
      </c>
      <c r="BV277" s="37" t="s">
        <v>36</v>
      </c>
      <c r="BW277" s="37" t="s">
        <v>36</v>
      </c>
      <c r="BX277" s="37" t="s">
        <v>36</v>
      </c>
      <c r="BY277" s="27" t="s">
        <v>36</v>
      </c>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307" customFormat="true" ht="15" customHeight="true" x14ac:dyDescent="0.2">
      <c r="Z278" s="800"/>
      <c r="AA278" s="800"/>
      <c r="AB278" s="800"/>
      <c r="AC278" s="800"/>
      <c r="AD278" s="800"/>
      <c r="AE278" s="800"/>
      <c r="AF278" s="800"/>
      <c r="AG278" s="800"/>
      <c r="AH278" s="800"/>
      <c r="AI278" s="800"/>
      <c r="AJ278" s="800"/>
      <c r="AK278" s="800"/>
      <c r="AL278" s="800"/>
      <c r="AM278" s="800"/>
      <c r="AN278" s="800"/>
      <c r="AO278" s="800"/>
      <c r="AP278" s="800"/>
      <c r="AQ278" s="800"/>
      <c r="AR278" s="800"/>
      <c r="AS278" s="800"/>
      <c r="AT278" s="800"/>
      <c r="AU278" s="800"/>
      <c r="AV278" s="800"/>
      <c r="AW278" s="800"/>
      <c r="AX278" s="800"/>
      <c r="AY278" s="800"/>
      <c r="AZ278" s="800"/>
      <c r="BA278" s="1039"/>
      <c r="BB278" s="583" t="s">
        <v>80</v>
      </c>
      <c r="BC278" s="41" t="s">
        <v>36</v>
      </c>
      <c r="BD278" s="37" t="s">
        <v>36</v>
      </c>
      <c r="BE278" s="37" t="s">
        <v>36</v>
      </c>
      <c r="BF278" s="37" t="s">
        <v>36</v>
      </c>
      <c r="BG278" s="32" t="s">
        <v>36</v>
      </c>
      <c r="BH278" s="41" t="s">
        <v>36</v>
      </c>
      <c r="BI278" s="37" t="s">
        <v>36</v>
      </c>
      <c r="BJ278" s="37" t="s">
        <v>36</v>
      </c>
      <c r="BK278" s="37" t="s">
        <v>36</v>
      </c>
      <c r="BL278" s="32" t="s">
        <v>36</v>
      </c>
      <c r="BM278" s="41" t="s">
        <v>36</v>
      </c>
      <c r="BN278" s="37" t="s">
        <v>36</v>
      </c>
      <c r="BO278" s="37" t="s">
        <v>36</v>
      </c>
      <c r="BP278" s="37" t="s">
        <v>36</v>
      </c>
      <c r="BQ278" s="32" t="s">
        <v>36</v>
      </c>
      <c r="BR278" s="41" t="s">
        <v>36</v>
      </c>
      <c r="BS278" s="37" t="s">
        <v>36</v>
      </c>
      <c r="BT278" s="37" t="s">
        <v>36</v>
      </c>
      <c r="BU278" s="37" t="s">
        <v>36</v>
      </c>
      <c r="BV278" s="37" t="s">
        <v>36</v>
      </c>
      <c r="BW278" s="37" t="s">
        <v>36</v>
      </c>
      <c r="BX278" s="37" t="s">
        <v>36</v>
      </c>
      <c r="BY278" s="27" t="s">
        <v>36</v>
      </c>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307" customFormat="true" ht="15" customHeight="true" x14ac:dyDescent="0.2">
      <c r="Z279" s="800"/>
      <c r="AA279" s="800"/>
      <c r="AB279" s="800"/>
      <c r="AC279" s="800"/>
      <c r="AD279" s="800"/>
      <c r="AE279" s="800"/>
      <c r="AF279" s="800"/>
      <c r="AG279" s="800"/>
      <c r="AH279" s="800"/>
      <c r="AI279" s="800"/>
      <c r="AJ279" s="800"/>
      <c r="AK279" s="800"/>
      <c r="AL279" s="800"/>
      <c r="AM279" s="800"/>
      <c r="AN279" s="800"/>
      <c r="AO279" s="800"/>
      <c r="AP279" s="800"/>
      <c r="AQ279" s="800"/>
      <c r="AR279" s="800"/>
      <c r="AS279" s="800"/>
      <c r="AT279" s="800"/>
      <c r="AU279" s="800"/>
      <c r="AV279" s="800"/>
      <c r="AW279" s="800"/>
      <c r="AX279" s="800"/>
      <c r="AY279" s="800"/>
      <c r="AZ279" s="800"/>
      <c r="BA279" s="1039"/>
      <c r="BB279" s="583" t="s">
        <v>81</v>
      </c>
      <c r="BC279" s="41" t="s">
        <v>36</v>
      </c>
      <c r="BD279" s="34" t="s">
        <v>36</v>
      </c>
      <c r="BE279" s="34" t="s">
        <v>36</v>
      </c>
      <c r="BF279" s="34" t="s">
        <v>36</v>
      </c>
      <c r="BG279" s="29" t="s">
        <v>36</v>
      </c>
      <c r="BH279" s="41" t="s">
        <v>36</v>
      </c>
      <c r="BI279" s="34" t="s">
        <v>36</v>
      </c>
      <c r="BJ279" s="34" t="s">
        <v>36</v>
      </c>
      <c r="BK279" s="34" t="s">
        <v>36</v>
      </c>
      <c r="BL279" s="29" t="s">
        <v>36</v>
      </c>
      <c r="BM279" s="41" t="s">
        <v>36</v>
      </c>
      <c r="BN279" s="34" t="s">
        <v>36</v>
      </c>
      <c r="BO279" s="34" t="s">
        <v>36</v>
      </c>
      <c r="BP279" s="34" t="s">
        <v>36</v>
      </c>
      <c r="BQ279" s="29" t="s">
        <v>36</v>
      </c>
      <c r="BR279" s="41" t="s">
        <v>36</v>
      </c>
      <c r="BS279" s="34" t="s">
        <v>36</v>
      </c>
      <c r="BT279" s="34" t="s">
        <v>36</v>
      </c>
      <c r="BU279" s="34" t="s">
        <v>36</v>
      </c>
      <c r="BV279" s="34" t="s">
        <v>36</v>
      </c>
      <c r="BW279" s="34" t="s">
        <v>36</v>
      </c>
      <c r="BX279" s="34" t="s">
        <v>36</v>
      </c>
      <c r="BY279" s="25" t="s">
        <v>36</v>
      </c>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166" customFormat="true" ht="15" customHeight="true" x14ac:dyDescent="0.2">
      <c r="B280" s="160"/>
      <c r="Z280" s="343"/>
      <c r="AA280" s="343"/>
      <c r="AB280" s="343"/>
      <c r="AC280" s="343"/>
      <c r="AD280" s="343"/>
      <c r="AE280" s="343"/>
      <c r="AF280" s="343"/>
      <c r="AG280" s="343"/>
      <c r="AH280" s="343"/>
      <c r="AI280" s="343"/>
      <c r="AJ280" s="343"/>
      <c r="AK280" s="343"/>
      <c r="AL280" s="343"/>
      <c r="AM280" s="343"/>
      <c r="AN280" s="343"/>
      <c r="AO280" s="343"/>
      <c r="AP280" s="343"/>
      <c r="AQ280" s="343"/>
      <c r="AR280" s="343"/>
      <c r="AS280" s="343"/>
      <c r="AT280" s="343"/>
      <c r="AU280" s="343"/>
      <c r="AV280" s="343"/>
      <c r="AW280" s="343"/>
      <c r="AX280" s="343"/>
      <c r="AY280" s="343"/>
      <c r="AZ280" s="343"/>
      <c r="BA280" s="1039"/>
      <c r="BB280" s="583" t="s">
        <v>82</v>
      </c>
      <c r="BC280" s="41" t="s">
        <v>36</v>
      </c>
      <c r="BD280" s="34" t="s">
        <v>36</v>
      </c>
      <c r="BE280" s="34" t="s">
        <v>36</v>
      </c>
      <c r="BF280" s="34" t="s">
        <v>36</v>
      </c>
      <c r="BG280" s="29" t="s">
        <v>36</v>
      </c>
      <c r="BH280" s="41" t="s">
        <v>36</v>
      </c>
      <c r="BI280" s="34" t="s">
        <v>36</v>
      </c>
      <c r="BJ280" s="34" t="s">
        <v>36</v>
      </c>
      <c r="BK280" s="34" t="s">
        <v>36</v>
      </c>
      <c r="BL280" s="29" t="s">
        <v>36</v>
      </c>
      <c r="BM280" s="41" t="s">
        <v>36</v>
      </c>
      <c r="BN280" s="34" t="s">
        <v>36</v>
      </c>
      <c r="BO280" s="34" t="s">
        <v>36</v>
      </c>
      <c r="BP280" s="34" t="s">
        <v>36</v>
      </c>
      <c r="BQ280" s="29" t="s">
        <v>36</v>
      </c>
      <c r="BR280" s="41" t="s">
        <v>36</v>
      </c>
      <c r="BS280" s="34" t="s">
        <v>36</v>
      </c>
      <c r="BT280" s="34" t="s">
        <v>36</v>
      </c>
      <c r="BU280" s="34" t="s">
        <v>36</v>
      </c>
      <c r="BV280" s="34" t="s">
        <v>36</v>
      </c>
      <c r="BW280" s="34" t="s">
        <v>36</v>
      </c>
      <c r="BX280" s="34" t="s">
        <v>36</v>
      </c>
      <c r="BY280" s="25" t="s">
        <v>36</v>
      </c>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166" customFormat="true" ht="15" customHeight="true" x14ac:dyDescent="0.2">
      <c r="B281" s="160"/>
      <c r="Z281" s="343"/>
      <c r="AA281" s="343"/>
      <c r="AB281" s="343"/>
      <c r="AC281" s="343"/>
      <c r="AD281" s="343"/>
      <c r="AE281" s="343"/>
      <c r="AF281" s="343"/>
      <c r="AG281" s="343"/>
      <c r="AH281" s="343"/>
      <c r="AI281" s="343"/>
      <c r="AJ281" s="343"/>
      <c r="AK281" s="343"/>
      <c r="AL281" s="343"/>
      <c r="AM281" s="343"/>
      <c r="AN281" s="343"/>
      <c r="AO281" s="343"/>
      <c r="AP281" s="343"/>
      <c r="AQ281" s="343"/>
      <c r="AR281" s="343"/>
      <c r="AS281" s="343"/>
      <c r="AT281" s="343"/>
      <c r="AU281" s="343"/>
      <c r="AV281" s="343"/>
      <c r="AW281" s="343"/>
      <c r="AX281" s="343"/>
      <c r="AY281" s="343"/>
      <c r="AZ281" s="343"/>
      <c r="BA281" s="1039"/>
      <c r="BB281" s="583" t="s">
        <v>83</v>
      </c>
      <c r="BC281" s="41" t="s">
        <v>36</v>
      </c>
      <c r="BD281" s="34" t="s">
        <v>36</v>
      </c>
      <c r="BE281" s="34" t="s">
        <v>36</v>
      </c>
      <c r="BF281" s="34" t="s">
        <v>36</v>
      </c>
      <c r="BG281" s="29" t="s">
        <v>36</v>
      </c>
      <c r="BH281" s="41" t="s">
        <v>36</v>
      </c>
      <c r="BI281" s="34" t="s">
        <v>36</v>
      </c>
      <c r="BJ281" s="34" t="s">
        <v>36</v>
      </c>
      <c r="BK281" s="34" t="s">
        <v>36</v>
      </c>
      <c r="BL281" s="29" t="s">
        <v>36</v>
      </c>
      <c r="BM281" s="41" t="s">
        <v>36</v>
      </c>
      <c r="BN281" s="34" t="s">
        <v>36</v>
      </c>
      <c r="BO281" s="34" t="s">
        <v>36</v>
      </c>
      <c r="BP281" s="34" t="s">
        <v>36</v>
      </c>
      <c r="BQ281" s="29" t="s">
        <v>36</v>
      </c>
      <c r="BR281" s="41" t="s">
        <v>36</v>
      </c>
      <c r="BS281" s="34" t="s">
        <v>36</v>
      </c>
      <c r="BT281" s="34" t="s">
        <v>36</v>
      </c>
      <c r="BU281" s="34" t="s">
        <v>36</v>
      </c>
      <c r="BV281" s="34" t="s">
        <v>36</v>
      </c>
      <c r="BW281" s="34" t="s">
        <v>36</v>
      </c>
      <c r="BX281" s="34" t="s">
        <v>36</v>
      </c>
      <c r="BY281" s="25" t="s">
        <v>36</v>
      </c>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166" customFormat="true" ht="15" customHeight="true" x14ac:dyDescent="0.2">
      <c r="B282" s="160"/>
      <c r="Z282" s="343"/>
      <c r="AA282" s="343"/>
      <c r="AB282" s="343"/>
      <c r="AC282" s="343"/>
      <c r="AD282" s="343"/>
      <c r="AE282" s="343"/>
      <c r="AF282" s="343"/>
      <c r="AG282" s="343"/>
      <c r="AH282" s="343"/>
      <c r="AI282" s="343"/>
      <c r="AJ282" s="343"/>
      <c r="AK282" s="343"/>
      <c r="AL282" s="343"/>
      <c r="AM282" s="343"/>
      <c r="AN282" s="343"/>
      <c r="AO282" s="343"/>
      <c r="AP282" s="343"/>
      <c r="AQ282" s="343"/>
      <c r="AR282" s="343"/>
      <c r="AS282" s="343"/>
      <c r="AT282" s="343"/>
      <c r="AU282" s="343"/>
      <c r="AV282" s="343"/>
      <c r="AW282" s="343"/>
      <c r="AX282" s="343"/>
      <c r="AY282" s="343"/>
      <c r="AZ282" s="343"/>
      <c r="BA282" s="1039"/>
      <c r="BB282" s="583" t="s">
        <v>84</v>
      </c>
      <c r="BC282" s="41" t="s">
        <v>36</v>
      </c>
      <c r="BD282" s="34" t="s">
        <v>36</v>
      </c>
      <c r="BE282" s="34" t="s">
        <v>36</v>
      </c>
      <c r="BF282" s="34" t="s">
        <v>36</v>
      </c>
      <c r="BG282" s="29" t="s">
        <v>36</v>
      </c>
      <c r="BH282" s="41" t="s">
        <v>36</v>
      </c>
      <c r="BI282" s="34" t="s">
        <v>36</v>
      </c>
      <c r="BJ282" s="34" t="s">
        <v>36</v>
      </c>
      <c r="BK282" s="34" t="s">
        <v>36</v>
      </c>
      <c r="BL282" s="29" t="s">
        <v>36</v>
      </c>
      <c r="BM282" s="41" t="s">
        <v>36</v>
      </c>
      <c r="BN282" s="34" t="s">
        <v>36</v>
      </c>
      <c r="BO282" s="34" t="s">
        <v>36</v>
      </c>
      <c r="BP282" s="34" t="s">
        <v>36</v>
      </c>
      <c r="BQ282" s="29" t="s">
        <v>36</v>
      </c>
      <c r="BR282" s="41" t="s">
        <v>36</v>
      </c>
      <c r="BS282" s="34" t="s">
        <v>36</v>
      </c>
      <c r="BT282" s="34" t="s">
        <v>36</v>
      </c>
      <c r="BU282" s="34" t="s">
        <v>36</v>
      </c>
      <c r="BV282" s="34" t="s">
        <v>36</v>
      </c>
      <c r="BW282" s="34" t="s">
        <v>36</v>
      </c>
      <c r="BX282" s="34" t="s">
        <v>36</v>
      </c>
      <c r="BY282" s="25" t="s">
        <v>36</v>
      </c>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166" customFormat="true" ht="15" customHeight="true" x14ac:dyDescent="0.2">
      <c r="B283" s="160"/>
      <c r="Z283" s="343"/>
      <c r="AA283" s="343"/>
      <c r="AB283" s="343"/>
      <c r="AC283" s="343"/>
      <c r="AD283" s="343"/>
      <c r="AE283" s="343"/>
      <c r="AF283" s="343"/>
      <c r="AG283" s="343"/>
      <c r="AH283" s="343"/>
      <c r="AI283" s="343"/>
      <c r="AJ283" s="343"/>
      <c r="AK283" s="343"/>
      <c r="AL283" s="343"/>
      <c r="AM283" s="343"/>
      <c r="AN283" s="343"/>
      <c r="AO283" s="343"/>
      <c r="AP283" s="343"/>
      <c r="AQ283" s="343"/>
      <c r="AR283" s="343"/>
      <c r="AS283" s="343"/>
      <c r="AT283" s="343"/>
      <c r="AU283" s="343"/>
      <c r="AV283" s="343"/>
      <c r="AW283" s="343"/>
      <c r="AX283" s="343"/>
      <c r="AY283" s="343"/>
      <c r="AZ283" s="343"/>
      <c r="BA283" s="1039"/>
      <c r="BB283" s="583" t="s">
        <v>85</v>
      </c>
      <c r="BC283" s="41" t="s">
        <v>36</v>
      </c>
      <c r="BD283" s="34" t="s">
        <v>36</v>
      </c>
      <c r="BE283" s="34" t="s">
        <v>36</v>
      </c>
      <c r="BF283" s="34" t="s">
        <v>36</v>
      </c>
      <c r="BG283" s="29" t="s">
        <v>36</v>
      </c>
      <c r="BH283" s="41" t="s">
        <v>36</v>
      </c>
      <c r="BI283" s="34" t="s">
        <v>36</v>
      </c>
      <c r="BJ283" s="34" t="s">
        <v>36</v>
      </c>
      <c r="BK283" s="34" t="s">
        <v>36</v>
      </c>
      <c r="BL283" s="29" t="s">
        <v>36</v>
      </c>
      <c r="BM283" s="41" t="s">
        <v>36</v>
      </c>
      <c r="BN283" s="34" t="s">
        <v>36</v>
      </c>
      <c r="BO283" s="34" t="s">
        <v>36</v>
      </c>
      <c r="BP283" s="34" t="s">
        <v>36</v>
      </c>
      <c r="BQ283" s="29" t="s">
        <v>36</v>
      </c>
      <c r="BR283" s="41" t="s">
        <v>36</v>
      </c>
      <c r="BS283" s="34" t="s">
        <v>36</v>
      </c>
      <c r="BT283" s="34" t="s">
        <v>36</v>
      </c>
      <c r="BU283" s="34" t="s">
        <v>36</v>
      </c>
      <c r="BV283" s="34" t="s">
        <v>36</v>
      </c>
      <c r="BW283" s="34" t="s">
        <v>36</v>
      </c>
      <c r="BX283" s="34" t="s">
        <v>36</v>
      </c>
      <c r="BY283" s="25" t="s">
        <v>36</v>
      </c>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166" customFormat="true" ht="15" customHeight="true" x14ac:dyDescent="0.2">
      <c r="B284" s="160"/>
      <c r="Z284" s="343"/>
      <c r="AA284" s="343"/>
      <c r="AB284" s="343"/>
      <c r="AC284" s="343"/>
      <c r="AD284" s="343"/>
      <c r="AE284" s="343"/>
      <c r="AF284" s="343"/>
      <c r="AG284" s="343"/>
      <c r="AH284" s="343"/>
      <c r="AI284" s="343"/>
      <c r="AJ284" s="343"/>
      <c r="AK284" s="343"/>
      <c r="AL284" s="343"/>
      <c r="AM284" s="343"/>
      <c r="AN284" s="343"/>
      <c r="AO284" s="343"/>
      <c r="AP284" s="343"/>
      <c r="AQ284" s="343"/>
      <c r="AR284" s="343"/>
      <c r="AS284" s="343"/>
      <c r="AT284" s="343"/>
      <c r="AU284" s="343"/>
      <c r="AV284" s="343"/>
      <c r="AW284" s="343"/>
      <c r="AX284" s="343"/>
      <c r="AY284" s="343"/>
      <c r="AZ284" s="343"/>
      <c r="BA284" s="1040"/>
      <c r="BB284" s="584" t="s">
        <v>115</v>
      </c>
      <c r="BC284" s="40" t="s">
        <v>36</v>
      </c>
      <c r="BD284" s="36" t="s">
        <v>36</v>
      </c>
      <c r="BE284" s="36" t="s">
        <v>36</v>
      </c>
      <c r="BF284" s="36" t="s">
        <v>36</v>
      </c>
      <c r="BG284" s="31" t="s">
        <v>36</v>
      </c>
      <c r="BH284" s="40" t="s">
        <v>36</v>
      </c>
      <c r="BI284" s="36" t="s">
        <v>36</v>
      </c>
      <c r="BJ284" s="36" t="s">
        <v>36</v>
      </c>
      <c r="BK284" s="36" t="s">
        <v>36</v>
      </c>
      <c r="BL284" s="31" t="s">
        <v>36</v>
      </c>
      <c r="BM284" s="40" t="s">
        <v>36</v>
      </c>
      <c r="BN284" s="36" t="s">
        <v>36</v>
      </c>
      <c r="BO284" s="36" t="s">
        <v>36</v>
      </c>
      <c r="BP284" s="36" t="s">
        <v>36</v>
      </c>
      <c r="BQ284" s="31" t="s">
        <v>36</v>
      </c>
      <c r="BR284" s="40" t="s">
        <v>36</v>
      </c>
      <c r="BS284" s="36" t="s">
        <v>36</v>
      </c>
      <c r="BT284" s="36" t="s">
        <v>36</v>
      </c>
      <c r="BU284" s="36" t="s">
        <v>36</v>
      </c>
      <c r="BV284" s="36" t="s">
        <v>36</v>
      </c>
      <c r="BW284" s="36" t="s">
        <v>36</v>
      </c>
      <c r="BX284" s="36" t="s">
        <v>36</v>
      </c>
      <c r="BY284" s="26" t="s">
        <v>36</v>
      </c>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166" customFormat="true" ht="15" customHeight="true" x14ac:dyDescent="0.2">
      <c r="B285" s="160"/>
      <c r="Z285" s="343"/>
      <c r="AA285" s="343"/>
      <c r="AB285" s="343"/>
      <c r="AC285" s="343"/>
      <c r="AD285" s="343"/>
      <c r="AE285" s="343"/>
      <c r="AF285" s="343"/>
      <c r="AG285" s="343"/>
      <c r="AH285" s="343"/>
      <c r="AI285" s="343"/>
      <c r="AJ285" s="343"/>
      <c r="AK285" s="343"/>
      <c r="AL285" s="343"/>
      <c r="AM285" s="343"/>
      <c r="AN285" s="343"/>
      <c r="AO285" s="343"/>
      <c r="AP285" s="343"/>
      <c r="AQ285" s="343"/>
      <c r="AR285" s="343"/>
      <c r="AS285" s="343"/>
      <c r="AT285" s="343"/>
      <c r="AU285" s="343"/>
      <c r="AV285" s="343"/>
      <c r="AW285" s="343"/>
      <c r="AX285" s="343"/>
      <c r="AY285" s="343"/>
      <c r="AZ285" s="343"/>
      <c r="BA285" s="304"/>
      <c r="BB285" s="302"/>
      <c r="BC285" s="302"/>
      <c r="BD285" s="302"/>
      <c r="BE285" s="302"/>
      <c r="BF285" s="302"/>
      <c r="BG285" s="302"/>
      <c r="BH285" s="302"/>
      <c r="BI285" s="302"/>
      <c r="BJ285" s="302"/>
      <c r="BK285" s="302"/>
      <c r="BL285" s="302"/>
      <c r="BM285" s="302"/>
      <c r="BN285" s="302"/>
      <c r="BO285" s="302"/>
      <c r="BP285" s="302"/>
      <c r="BQ285" s="302"/>
      <c r="BR285" s="302"/>
      <c r="BS285" s="302"/>
      <c r="BT285" s="302"/>
      <c r="BU285" s="302"/>
      <c r="BV285" s="302"/>
      <c r="BW285" s="302"/>
      <c r="BX285" s="302"/>
      <c r="BY285" s="304"/>
      <c r="BZ285" s="342"/>
      <c r="CA285" s="342"/>
      <c r="CB285" s="342"/>
      <c r="CC285" s="342"/>
      <c r="CD285" s="342"/>
      <c r="CE285" s="342"/>
      <c r="CF285" s="342"/>
      <c r="CG285" s="342"/>
      <c r="CH285" s="342"/>
      <c r="CI285" s="342"/>
      <c r="CJ285" s="342"/>
      <c r="CK285" s="342"/>
      <c r="CL285" s="342"/>
      <c r="CM285" s="342"/>
      <c r="CN285" s="342"/>
      <c r="CO285" s="342"/>
      <c r="CP285" s="342"/>
      <c r="CQ285" s="342"/>
      <c r="CR285" s="342"/>
      <c r="CS285" s="342"/>
      <c r="CT285" s="342"/>
      <c r="CU285" s="342"/>
      <c r="CV285" s="342"/>
      <c r="CW285" s="342"/>
      <c r="CX285" s="342"/>
      <c r="CY285" s="342"/>
      <c r="CZ285" s="342"/>
    </row>
    <row r="286" s="166" customFormat="true" ht="15" customHeight="true" x14ac:dyDescent="0.2">
      <c r="B286" s="160"/>
      <c r="Z286" s="343"/>
      <c r="AA286" s="343"/>
      <c r="AB286" s="343"/>
      <c r="AC286" s="343"/>
      <c r="AD286" s="343"/>
      <c r="AE286" s="343"/>
      <c r="AF286" s="343"/>
      <c r="AG286" s="343"/>
      <c r="AH286" s="343"/>
      <c r="AI286" s="343"/>
      <c r="AJ286" s="343"/>
      <c r="AK286" s="343"/>
      <c r="AL286" s="343"/>
      <c r="AM286" s="343"/>
      <c r="AN286" s="343"/>
      <c r="AO286" s="343"/>
      <c r="AP286" s="343"/>
      <c r="AQ286" s="343"/>
      <c r="AR286" s="343"/>
      <c r="AS286" s="343"/>
      <c r="AT286" s="343"/>
      <c r="AU286" s="343"/>
      <c r="AV286" s="343"/>
      <c r="AW286" s="343"/>
      <c r="AX286" s="343"/>
      <c r="AY286" s="343"/>
      <c r="AZ286" s="343"/>
      <c r="BA286" s="304"/>
      <c r="BB286" s="302"/>
      <c r="BC286" s="302"/>
      <c r="BD286" s="302"/>
      <c r="BE286" s="302"/>
      <c r="BF286" s="302"/>
      <c r="BG286" s="302"/>
      <c r="BH286" s="302"/>
      <c r="BI286" s="302"/>
      <c r="BJ286" s="302"/>
      <c r="BK286" s="302"/>
      <c r="BL286" s="302"/>
      <c r="BM286" s="302"/>
      <c r="BN286" s="302"/>
      <c r="BO286" s="302"/>
      <c r="BP286" s="302"/>
      <c r="BQ286" s="302"/>
      <c r="BR286" s="302"/>
      <c r="BS286" s="302"/>
      <c r="BT286" s="302"/>
      <c r="BU286" s="302"/>
      <c r="BV286" s="302"/>
      <c r="BW286" s="302"/>
      <c r="BX286" s="302"/>
      <c r="BY286" s="304"/>
      <c r="BZ286" s="342"/>
      <c r="CA286" s="342"/>
      <c r="CB286" s="342"/>
      <c r="CC286" s="342"/>
      <c r="CD286" s="342"/>
      <c r="CE286" s="342"/>
      <c r="CF286" s="342"/>
      <c r="CG286" s="342"/>
      <c r="CH286" s="342"/>
      <c r="CI286" s="342"/>
      <c r="CJ286" s="342"/>
      <c r="CK286" s="342"/>
      <c r="CL286" s="342"/>
      <c r="CM286" s="342"/>
      <c r="CN286" s="342"/>
      <c r="CO286" s="342"/>
      <c r="CP286" s="342"/>
      <c r="CQ286" s="342"/>
      <c r="CR286" s="342"/>
      <c r="CS286" s="342"/>
      <c r="CT286" s="342"/>
      <c r="CU286" s="342"/>
      <c r="CV286" s="342"/>
      <c r="CW286" s="342"/>
      <c r="CX286" s="342"/>
      <c r="CY286" s="342"/>
      <c r="CZ286" s="342"/>
    </row>
    <row r="287" s="166" customFormat="true" ht="15" customHeight="true" x14ac:dyDescent="0.2">
      <c r="B287" s="160"/>
      <c r="Z287" s="343"/>
      <c r="AA287" s="343"/>
      <c r="AB287" s="343"/>
      <c r="AC287" s="343"/>
      <c r="AD287" s="343"/>
      <c r="AE287" s="343"/>
      <c r="AF287" s="343"/>
      <c r="AG287" s="343"/>
      <c r="AH287" s="343"/>
      <c r="AI287" s="343"/>
      <c r="AJ287" s="343"/>
      <c r="AK287" s="343"/>
      <c r="AL287" s="343"/>
      <c r="AM287" s="343"/>
      <c r="AN287" s="343"/>
      <c r="AO287" s="343"/>
      <c r="AP287" s="343"/>
      <c r="AQ287" s="343"/>
      <c r="AR287" s="343"/>
      <c r="AS287" s="343"/>
      <c r="AT287" s="343"/>
      <c r="AU287" s="343"/>
      <c r="AV287" s="343"/>
      <c r="AW287" s="343"/>
      <c r="AX287" s="343"/>
      <c r="AY287" s="343"/>
      <c r="AZ287" s="343"/>
      <c r="BA287" s="304"/>
      <c r="BB287" s="302"/>
      <c r="BC287" s="302"/>
      <c r="BD287" s="302"/>
      <c r="BE287" s="302"/>
      <c r="BF287" s="302"/>
      <c r="BG287" s="302"/>
      <c r="BH287" s="302"/>
      <c r="BI287" s="302"/>
      <c r="BJ287" s="302"/>
      <c r="BK287" s="302"/>
      <c r="BL287" s="302"/>
      <c r="BM287" s="302"/>
      <c r="BN287" s="302"/>
      <c r="BO287" s="302"/>
      <c r="BP287" s="302"/>
      <c r="BQ287" s="302"/>
      <c r="BR287" s="302"/>
      <c r="BS287" s="302"/>
      <c r="BT287" s="302"/>
      <c r="BU287" s="302"/>
      <c r="BV287" s="302"/>
      <c r="BW287" s="302"/>
      <c r="BX287" s="302"/>
      <c r="BY287" s="304"/>
      <c r="BZ287" s="342"/>
      <c r="CA287" s="342"/>
      <c r="CB287" s="342"/>
      <c r="CC287" s="342"/>
      <c r="CD287" s="342"/>
      <c r="CE287" s="342"/>
      <c r="CF287" s="342"/>
      <c r="CG287" s="342"/>
      <c r="CH287" s="342"/>
      <c r="CI287" s="342"/>
      <c r="CJ287" s="342"/>
      <c r="CK287" s="342"/>
      <c r="CL287" s="342"/>
      <c r="CM287" s="342"/>
      <c r="CN287" s="342"/>
      <c r="CO287" s="342"/>
      <c r="CP287" s="342"/>
      <c r="CQ287" s="342"/>
      <c r="CR287" s="342"/>
      <c r="CS287" s="342"/>
      <c r="CT287" s="342"/>
      <c r="CU287" s="342"/>
      <c r="CV287" s="342"/>
      <c r="CW287" s="342"/>
      <c r="CX287" s="342"/>
      <c r="CY287" s="342"/>
      <c r="CZ287" s="342"/>
    </row>
    <row r="288" s="166" customFormat="true" ht="15" customHeight="true" x14ac:dyDescent="0.2">
      <c r="B288" s="160"/>
      <c r="Z288" s="343"/>
      <c r="AA288" s="343"/>
      <c r="AB288" s="343"/>
      <c r="AC288" s="343"/>
      <c r="AD288" s="343"/>
      <c r="AE288" s="343"/>
      <c r="AF288" s="343"/>
      <c r="AG288" s="343"/>
      <c r="AH288" s="343"/>
      <c r="AI288" s="343"/>
      <c r="AJ288" s="343"/>
      <c r="AK288" s="343"/>
      <c r="AL288" s="343"/>
      <c r="AM288" s="343"/>
      <c r="AN288" s="343"/>
      <c r="AO288" s="343"/>
      <c r="AP288" s="343"/>
      <c r="AQ288" s="343"/>
      <c r="AR288" s="343"/>
      <c r="AS288" s="343"/>
      <c r="AT288" s="343"/>
      <c r="AU288" s="343"/>
      <c r="AV288" s="343"/>
      <c r="AW288" s="343"/>
      <c r="AX288" s="343"/>
      <c r="AY288" s="343"/>
      <c r="AZ288" s="343"/>
      <c r="BA288" s="304"/>
      <c r="BB288" s="302"/>
      <c r="BC288" s="302"/>
      <c r="BD288" s="302"/>
      <c r="BE288" s="302"/>
      <c r="BF288" s="302"/>
      <c r="BG288" s="302"/>
      <c r="BH288" s="302"/>
      <c r="BI288" s="302"/>
      <c r="BJ288" s="302"/>
      <c r="BK288" s="302"/>
      <c r="BL288" s="302"/>
      <c r="BM288" s="302"/>
      <c r="BN288" s="302"/>
      <c r="BO288" s="302"/>
      <c r="BP288" s="302"/>
      <c r="BQ288" s="302"/>
      <c r="BR288" s="302"/>
      <c r="BS288" s="302"/>
      <c r="BT288" s="302"/>
      <c r="BU288" s="302"/>
      <c r="BV288" s="302"/>
      <c r="BW288" s="302"/>
      <c r="BX288" s="302"/>
      <c r="BY288" s="304"/>
      <c r="BZ288" s="342"/>
      <c r="CA288" s="342"/>
      <c r="CB288" s="342"/>
      <c r="CC288" s="342"/>
      <c r="CD288" s="342"/>
      <c r="CE288" s="342"/>
      <c r="CF288" s="342"/>
      <c r="CG288" s="342"/>
      <c r="CH288" s="342"/>
      <c r="CI288" s="342"/>
      <c r="CJ288" s="342"/>
      <c r="CK288" s="342"/>
      <c r="CL288" s="342"/>
      <c r="CM288" s="342"/>
      <c r="CN288" s="342"/>
      <c r="CO288" s="342"/>
      <c r="CP288" s="342"/>
      <c r="CQ288" s="342"/>
      <c r="CR288" s="342"/>
      <c r="CS288" s="342"/>
      <c r="CT288" s="342"/>
      <c r="CU288" s="342"/>
      <c r="CV288" s="342"/>
      <c r="CW288" s="342"/>
      <c r="CX288" s="342"/>
      <c r="CY288" s="342"/>
      <c r="CZ288" s="342"/>
    </row>
    <row r="289" s="166" customFormat="true" ht="15" customHeight="true" x14ac:dyDescent="0.2">
      <c r="A289" s="524"/>
      <c r="B289" s="523"/>
      <c r="C289" s="524"/>
      <c r="Z289" s="343"/>
      <c r="AA289" s="343"/>
      <c r="AB289" s="343"/>
      <c r="AC289" s="343"/>
      <c r="AD289" s="343"/>
      <c r="AE289" s="343"/>
      <c r="AF289" s="343"/>
      <c r="AG289" s="343"/>
      <c r="AH289" s="343"/>
      <c r="AI289" s="343"/>
      <c r="AJ289" s="343"/>
      <c r="AK289" s="343"/>
      <c r="AL289" s="343"/>
      <c r="AM289" s="343"/>
      <c r="AN289" s="343"/>
      <c r="AO289" s="343"/>
      <c r="AP289" s="343"/>
      <c r="AQ289" s="343"/>
      <c r="AR289" s="343"/>
      <c r="AS289" s="343"/>
      <c r="AT289" s="343"/>
      <c r="AU289" s="343"/>
      <c r="AV289" s="343"/>
      <c r="AW289" s="343"/>
      <c r="AX289" s="343"/>
      <c r="AY289" s="343"/>
      <c r="AZ289" s="343"/>
      <c r="BA289" s="304"/>
      <c r="BB289" s="302"/>
      <c r="BC289" s="302"/>
      <c r="BD289" s="302"/>
      <c r="BE289" s="302"/>
      <c r="BF289" s="302"/>
      <c r="BG289" s="302"/>
      <c r="BH289" s="302"/>
      <c r="BI289" s="302"/>
      <c r="BJ289" s="302"/>
      <c r="BK289" s="302"/>
      <c r="BL289" s="302"/>
      <c r="BM289" s="302"/>
      <c r="BN289" s="302"/>
      <c r="BO289" s="302"/>
      <c r="BP289" s="302"/>
      <c r="BQ289" s="302"/>
      <c r="BR289" s="302"/>
      <c r="BS289" s="302"/>
      <c r="BT289" s="302"/>
      <c r="BU289" s="302"/>
      <c r="BV289" s="302"/>
      <c r="BW289" s="302"/>
      <c r="BX289" s="302"/>
      <c r="BY289" s="304"/>
      <c r="BZ289" s="342"/>
      <c r="CA289" s="342"/>
      <c r="CB289" s="342"/>
      <c r="CC289" s="342"/>
      <c r="CD289" s="342"/>
      <c r="CE289" s="342"/>
      <c r="CF289" s="342"/>
      <c r="CG289" s="342"/>
      <c r="CH289" s="342"/>
      <c r="CI289" s="342"/>
      <c r="CJ289" s="342"/>
      <c r="CK289" s="342"/>
      <c r="CL289" s="342"/>
      <c r="CM289" s="342"/>
      <c r="CN289" s="342"/>
      <c r="CO289" s="342"/>
      <c r="CP289" s="342"/>
      <c r="CQ289" s="342"/>
      <c r="CR289" s="342"/>
      <c r="CS289" s="342"/>
      <c r="CT289" s="342"/>
      <c r="CU289" s="342"/>
      <c r="CV289" s="342"/>
      <c r="CW289" s="342"/>
      <c r="CX289" s="342"/>
      <c r="CY289" s="342"/>
      <c r="CZ289" s="342"/>
    </row>
    <row r="290" s="166" customFormat="true" ht="15" customHeight="true" x14ac:dyDescent="0.2">
      <c r="A290" s="163"/>
      <c r="B290" s="162"/>
      <c r="C290" s="159"/>
      <c r="Z290" s="343"/>
      <c r="AA290" s="343"/>
      <c r="AB290" s="343"/>
      <c r="AC290" s="343"/>
      <c r="AD290" s="343"/>
      <c r="AE290" s="343"/>
      <c r="AF290" s="343"/>
      <c r="AG290" s="343"/>
      <c r="AH290" s="343"/>
      <c r="AI290" s="343"/>
      <c r="AJ290" s="343"/>
      <c r="AK290" s="343"/>
      <c r="AL290" s="343"/>
      <c r="AM290" s="343"/>
      <c r="AN290" s="343"/>
      <c r="AO290" s="343"/>
      <c r="AP290" s="343"/>
      <c r="AQ290" s="343"/>
      <c r="AR290" s="343"/>
      <c r="AS290" s="343"/>
      <c r="AT290" s="343"/>
      <c r="AU290" s="343"/>
      <c r="AV290" s="343"/>
      <c r="AW290" s="343"/>
      <c r="AX290" s="343"/>
      <c r="AY290" s="343"/>
      <c r="AZ290" s="343"/>
      <c r="BA290" s="304"/>
      <c r="BB290" s="302"/>
      <c r="BC290" s="302"/>
      <c r="BD290" s="302"/>
      <c r="BE290" s="302"/>
      <c r="BF290" s="302"/>
      <c r="BG290" s="302"/>
      <c r="BH290" s="302"/>
      <c r="BI290" s="302"/>
      <c r="BJ290" s="302"/>
      <c r="BK290" s="302"/>
      <c r="BL290" s="302"/>
      <c r="BM290" s="302"/>
      <c r="BN290" s="302"/>
      <c r="BO290" s="302"/>
      <c r="BP290" s="302"/>
      <c r="BQ290" s="302"/>
      <c r="BR290" s="302"/>
      <c r="BS290" s="302"/>
      <c r="BT290" s="302"/>
      <c r="BU290" s="302"/>
      <c r="BV290" s="302"/>
      <c r="BW290" s="302"/>
      <c r="BX290" s="302"/>
      <c r="BY290" s="304"/>
      <c r="BZ290" s="342"/>
      <c r="CA290" s="342"/>
      <c r="CB290" s="342"/>
      <c r="CC290" s="342"/>
      <c r="CD290" s="342"/>
      <c r="CE290" s="342"/>
      <c r="CF290" s="342"/>
      <c r="CG290" s="342"/>
      <c r="CH290" s="342"/>
      <c r="CI290" s="342"/>
      <c r="CJ290" s="342"/>
      <c r="CK290" s="342"/>
      <c r="CL290" s="342"/>
      <c r="CM290" s="342"/>
      <c r="CN290" s="342"/>
      <c r="CO290" s="342"/>
      <c r="CP290" s="342"/>
      <c r="CQ290" s="342"/>
      <c r="CR290" s="342"/>
      <c r="CS290" s="342"/>
      <c r="CT290" s="342"/>
      <c r="CU290" s="342"/>
      <c r="CV290" s="342"/>
      <c r="CW290" s="342"/>
      <c r="CX290" s="342"/>
      <c r="CY290" s="342"/>
      <c r="CZ290" s="342"/>
    </row>
    <row r="291" s="166" customFormat="true" ht="15" customHeight="true" x14ac:dyDescent="0.2">
      <c r="A291" s="163"/>
      <c r="B291" s="162"/>
      <c r="C291" s="159"/>
      <c r="Z291" s="343"/>
      <c r="AA291" s="343"/>
      <c r="AB291" s="343"/>
      <c r="AC291" s="343"/>
      <c r="AD291" s="343"/>
      <c r="AE291" s="343"/>
      <c r="AF291" s="343"/>
      <c r="AG291" s="343"/>
      <c r="AH291" s="343"/>
      <c r="AI291" s="343"/>
      <c r="AJ291" s="343"/>
      <c r="AK291" s="343"/>
      <c r="AL291" s="343"/>
      <c r="AM291" s="343"/>
      <c r="AN291" s="343"/>
      <c r="AO291" s="343"/>
      <c r="AP291" s="343"/>
      <c r="AQ291" s="343"/>
      <c r="AR291" s="343"/>
      <c r="AS291" s="343"/>
      <c r="AT291" s="343"/>
      <c r="AU291" s="343"/>
      <c r="AV291" s="343"/>
      <c r="AW291" s="343"/>
      <c r="AX291" s="343"/>
      <c r="AY291" s="343"/>
      <c r="AZ291" s="343"/>
      <c r="BA291" s="304"/>
      <c r="BB291" s="302"/>
      <c r="BC291" s="302"/>
      <c r="BD291" s="302"/>
      <c r="BE291" s="302"/>
      <c r="BF291" s="302"/>
      <c r="BG291" s="302"/>
      <c r="BH291" s="302"/>
      <c r="BI291" s="302"/>
      <c r="BJ291" s="302"/>
      <c r="BK291" s="302"/>
      <c r="BL291" s="302"/>
      <c r="BM291" s="302"/>
      <c r="BN291" s="302"/>
      <c r="BO291" s="302"/>
      <c r="BP291" s="302"/>
      <c r="BQ291" s="302"/>
      <c r="BR291" s="302"/>
      <c r="BS291" s="302"/>
      <c r="BT291" s="302"/>
      <c r="BU291" s="302"/>
      <c r="BV291" s="302"/>
      <c r="BW291" s="302"/>
      <c r="BX291" s="302"/>
      <c r="BY291" s="304"/>
      <c r="BZ291" s="342"/>
      <c r="CA291" s="342"/>
      <c r="CB291" s="342"/>
      <c r="CC291" s="342"/>
      <c r="CD291" s="342"/>
      <c r="CE291" s="342"/>
      <c r="CF291" s="342"/>
      <c r="CG291" s="342"/>
      <c r="CH291" s="342"/>
      <c r="CI291" s="342"/>
      <c r="CJ291" s="342"/>
      <c r="CK291" s="342"/>
      <c r="CL291" s="342"/>
      <c r="CM291" s="342"/>
      <c r="CN291" s="342"/>
      <c r="CO291" s="342"/>
      <c r="CP291" s="342"/>
      <c r="CQ291" s="342"/>
      <c r="CR291" s="342"/>
      <c r="CS291" s="342"/>
      <c r="CT291" s="342"/>
      <c r="CU291" s="342"/>
      <c r="CV291" s="342"/>
      <c r="CW291" s="342"/>
      <c r="CX291" s="342"/>
      <c r="CY291" s="342"/>
      <c r="CZ291" s="342"/>
    </row>
    <row r="292" s="166" customFormat="true" ht="15" customHeight="true" x14ac:dyDescent="0.2">
      <c r="A292" s="163"/>
      <c r="B292" s="162"/>
      <c r="C292" s="159"/>
      <c r="Z292" s="343"/>
      <c r="AA292" s="343"/>
      <c r="AB292" s="343"/>
      <c r="AC292" s="343"/>
      <c r="AD292" s="343"/>
      <c r="AE292" s="343"/>
      <c r="AF292" s="343"/>
      <c r="AG292" s="343"/>
      <c r="AH292" s="343"/>
      <c r="AI292" s="343"/>
      <c r="AJ292" s="343"/>
      <c r="AK292" s="343"/>
      <c r="AL292" s="343"/>
      <c r="AM292" s="343"/>
      <c r="AN292" s="343"/>
      <c r="AO292" s="343"/>
      <c r="AP292" s="343"/>
      <c r="AQ292" s="343"/>
      <c r="AR292" s="343"/>
      <c r="AS292" s="343"/>
      <c r="AT292" s="343"/>
      <c r="AU292" s="343"/>
      <c r="AV292" s="343"/>
      <c r="AW292" s="343"/>
      <c r="AX292" s="343"/>
      <c r="AY292" s="343"/>
      <c r="AZ292" s="343"/>
      <c r="BA292" s="304"/>
      <c r="BB292" s="302"/>
      <c r="BC292" s="302"/>
      <c r="BD292" s="302"/>
      <c r="BE292" s="302"/>
      <c r="BF292" s="302"/>
      <c r="BG292" s="302"/>
      <c r="BH292" s="302"/>
      <c r="BI292" s="302"/>
      <c r="BJ292" s="302"/>
      <c r="BK292" s="302"/>
      <c r="BL292" s="302"/>
      <c r="BM292" s="302"/>
      <c r="BN292" s="302"/>
      <c r="BO292" s="302"/>
      <c r="BP292" s="302"/>
      <c r="BQ292" s="302"/>
      <c r="BR292" s="302"/>
      <c r="BS292" s="302"/>
      <c r="BT292" s="302"/>
      <c r="BU292" s="302"/>
      <c r="BV292" s="302"/>
      <c r="BW292" s="302"/>
      <c r="BX292" s="302"/>
      <c r="BY292" s="304"/>
      <c r="BZ292" s="342"/>
      <c r="CA292" s="342"/>
      <c r="CB292" s="342"/>
      <c r="CC292" s="342"/>
      <c r="CD292" s="342"/>
      <c r="CE292" s="342"/>
      <c r="CF292" s="342"/>
      <c r="CG292" s="342"/>
      <c r="CH292" s="342"/>
      <c r="CI292" s="342"/>
      <c r="CJ292" s="342"/>
      <c r="CK292" s="342"/>
      <c r="CL292" s="342"/>
      <c r="CM292" s="342"/>
      <c r="CN292" s="342"/>
      <c r="CO292" s="342"/>
      <c r="CP292" s="342"/>
      <c r="CQ292" s="342"/>
      <c r="CR292" s="342"/>
      <c r="CS292" s="342"/>
      <c r="CT292" s="342"/>
      <c r="CU292" s="342"/>
      <c r="CV292" s="342"/>
      <c r="CW292" s="342"/>
      <c r="CX292" s="342"/>
      <c r="CY292" s="342"/>
      <c r="CZ292" s="342"/>
    </row>
    <row r="293" s="166" customFormat="true" ht="15" customHeight="true" x14ac:dyDescent="0.2">
      <c r="A293" s="163"/>
      <c r="B293" s="162"/>
      <c r="C293" s="161"/>
      <c r="Z293" s="343"/>
      <c r="AA293" s="343"/>
      <c r="AB293" s="343"/>
      <c r="AC293" s="343"/>
      <c r="AD293" s="343"/>
      <c r="AE293" s="343"/>
      <c r="AF293" s="343"/>
      <c r="AG293" s="343"/>
      <c r="AH293" s="343"/>
      <c r="AI293" s="343"/>
      <c r="AJ293" s="343"/>
      <c r="AK293" s="343"/>
      <c r="AL293" s="343"/>
      <c r="AM293" s="343"/>
      <c r="AN293" s="343"/>
      <c r="AO293" s="343"/>
      <c r="AP293" s="343"/>
      <c r="AQ293" s="343"/>
      <c r="AR293" s="343"/>
      <c r="AS293" s="343"/>
      <c r="AT293" s="343"/>
      <c r="AU293" s="343"/>
      <c r="AV293" s="343"/>
      <c r="AW293" s="343"/>
      <c r="AX293" s="343"/>
      <c r="AY293" s="343"/>
      <c r="AZ293" s="343"/>
      <c r="BA293" s="304"/>
      <c r="BB293" s="302"/>
      <c r="BC293" s="302"/>
      <c r="BD293" s="302"/>
      <c r="BE293" s="302"/>
      <c r="BF293" s="302"/>
      <c r="BG293" s="302"/>
      <c r="BH293" s="302"/>
      <c r="BI293" s="302"/>
      <c r="BJ293" s="302"/>
      <c r="BK293" s="302"/>
      <c r="BL293" s="302"/>
      <c r="BM293" s="302"/>
      <c r="BN293" s="302"/>
      <c r="BO293" s="302"/>
      <c r="BP293" s="302"/>
      <c r="BQ293" s="302"/>
      <c r="BR293" s="302"/>
      <c r="BS293" s="302"/>
      <c r="BT293" s="302"/>
      <c r="BU293" s="302"/>
      <c r="BV293" s="302"/>
      <c r="BW293" s="302"/>
      <c r="BX293" s="302"/>
      <c r="BY293" s="304"/>
      <c r="BZ293" s="342"/>
      <c r="CA293" s="342"/>
      <c r="CB293" s="342"/>
      <c r="CC293" s="342"/>
      <c r="CD293" s="342"/>
      <c r="CE293" s="342"/>
      <c r="CF293" s="342"/>
      <c r="CG293" s="342"/>
      <c r="CH293" s="342"/>
      <c r="CI293" s="342"/>
      <c r="CJ293" s="342"/>
      <c r="CK293" s="342"/>
      <c r="CL293" s="342"/>
      <c r="CM293" s="342"/>
      <c r="CN293" s="342"/>
      <c r="CO293" s="342"/>
      <c r="CP293" s="342"/>
      <c r="CQ293" s="342"/>
      <c r="CR293" s="342"/>
      <c r="CS293" s="342"/>
      <c r="CT293" s="342"/>
      <c r="CU293" s="342"/>
      <c r="CV293" s="342"/>
      <c r="CW293" s="342"/>
      <c r="CX293" s="342"/>
      <c r="CY293" s="342"/>
      <c r="CZ293" s="342"/>
    </row>
    <row r="294" s="166" customFormat="true" ht="15" customHeight="true" x14ac:dyDescent="0.2">
      <c r="A294" s="163"/>
      <c r="B294" s="162"/>
      <c r="C294" s="161"/>
      <c r="Z294" s="343"/>
      <c r="AA294" s="343"/>
      <c r="AB294" s="343"/>
      <c r="AC294" s="343"/>
      <c r="AD294" s="343"/>
      <c r="AE294" s="343"/>
      <c r="AF294" s="343"/>
      <c r="AG294" s="343"/>
      <c r="AH294" s="343"/>
      <c r="AI294" s="343"/>
      <c r="AJ294" s="343"/>
      <c r="AK294" s="343"/>
      <c r="AL294" s="343"/>
      <c r="AM294" s="343"/>
      <c r="AN294" s="343"/>
      <c r="AO294" s="343"/>
      <c r="AP294" s="343"/>
      <c r="AQ294" s="343"/>
      <c r="AR294" s="343"/>
      <c r="AS294" s="343"/>
      <c r="AT294" s="343"/>
      <c r="AU294" s="343"/>
      <c r="AV294" s="343"/>
      <c r="AW294" s="343"/>
      <c r="AX294" s="343"/>
      <c r="AY294" s="343"/>
      <c r="AZ294" s="343"/>
      <c r="BA294" s="304"/>
      <c r="BB294" s="302"/>
      <c r="BC294" s="302"/>
      <c r="BD294" s="302"/>
      <c r="BE294" s="302"/>
      <c r="BF294" s="302"/>
      <c r="BG294" s="302"/>
      <c r="BH294" s="302"/>
      <c r="BI294" s="302"/>
      <c r="BJ294" s="302"/>
      <c r="BK294" s="302"/>
      <c r="BL294" s="302"/>
      <c r="BM294" s="302"/>
      <c r="BN294" s="302"/>
      <c r="BO294" s="302"/>
      <c r="BP294" s="302"/>
      <c r="BQ294" s="302"/>
      <c r="BR294" s="302"/>
      <c r="BS294" s="302"/>
      <c r="BT294" s="302"/>
      <c r="BU294" s="302"/>
      <c r="BV294" s="302"/>
      <c r="BW294" s="302"/>
      <c r="BX294" s="302"/>
      <c r="BY294" s="304"/>
      <c r="BZ294" s="342"/>
      <c r="CA294" s="342"/>
      <c r="CB294" s="342"/>
      <c r="CC294" s="342"/>
      <c r="CD294" s="342"/>
      <c r="CE294" s="342"/>
      <c r="CF294" s="342"/>
      <c r="CG294" s="342"/>
      <c r="CH294" s="342"/>
      <c r="CI294" s="342"/>
      <c r="CJ294" s="342"/>
      <c r="CK294" s="342"/>
      <c r="CL294" s="342"/>
      <c r="CM294" s="342"/>
      <c r="CN294" s="342"/>
      <c r="CO294" s="342"/>
      <c r="CP294" s="342"/>
      <c r="CQ294" s="342"/>
      <c r="CR294" s="342"/>
      <c r="CS294" s="342"/>
      <c r="CT294" s="342"/>
      <c r="CU294" s="342"/>
      <c r="CV294" s="342"/>
      <c r="CW294" s="342"/>
      <c r="CX294" s="342"/>
      <c r="CY294" s="342"/>
      <c r="CZ294" s="342"/>
    </row>
    <row r="295" s="166" customFormat="true" ht="15" customHeight="true" x14ac:dyDescent="0.2">
      <c r="A295" s="163"/>
      <c r="B295" s="162"/>
      <c r="C295" s="161"/>
      <c r="Z295" s="343"/>
      <c r="AA295" s="343"/>
      <c r="AB295" s="343"/>
      <c r="AC295" s="343"/>
      <c r="AD295" s="343"/>
      <c r="AE295" s="343"/>
      <c r="AF295" s="343"/>
      <c r="AG295" s="343"/>
      <c r="AH295" s="343"/>
      <c r="AI295" s="343"/>
      <c r="AJ295" s="343"/>
      <c r="AK295" s="343"/>
      <c r="AL295" s="343"/>
      <c r="AM295" s="343"/>
      <c r="AN295" s="343"/>
      <c r="AO295" s="343"/>
      <c r="AP295" s="343"/>
      <c r="AQ295" s="343"/>
      <c r="AR295" s="343"/>
      <c r="AS295" s="343"/>
      <c r="AT295" s="343"/>
      <c r="AU295" s="343"/>
      <c r="AV295" s="343"/>
      <c r="AW295" s="343"/>
      <c r="AX295" s="343"/>
      <c r="AY295" s="343"/>
      <c r="AZ295" s="343"/>
      <c r="BA295" s="304"/>
      <c r="BB295" s="302"/>
      <c r="BC295" s="302"/>
      <c r="BD295" s="302"/>
      <c r="BE295" s="302"/>
      <c r="BF295" s="302"/>
      <c r="BG295" s="302"/>
      <c r="BH295" s="302"/>
      <c r="BI295" s="302"/>
      <c r="BJ295" s="302"/>
      <c r="BK295" s="302"/>
      <c r="BL295" s="302"/>
      <c r="BM295" s="302"/>
      <c r="BN295" s="302"/>
      <c r="BO295" s="302"/>
      <c r="BP295" s="302"/>
      <c r="BQ295" s="302"/>
      <c r="BR295" s="302"/>
      <c r="BS295" s="302"/>
      <c r="BT295" s="302"/>
      <c r="BU295" s="302"/>
      <c r="BV295" s="302"/>
      <c r="BW295" s="302"/>
      <c r="BX295" s="302"/>
      <c r="BY295" s="304"/>
      <c r="BZ295" s="342"/>
      <c r="CA295" s="342"/>
      <c r="CB295" s="342"/>
      <c r="CC295" s="342"/>
      <c r="CD295" s="342"/>
      <c r="CE295" s="342"/>
      <c r="CF295" s="342"/>
      <c r="CG295" s="342"/>
      <c r="CH295" s="342"/>
      <c r="CI295" s="342"/>
      <c r="CJ295" s="342"/>
      <c r="CK295" s="342"/>
      <c r="CL295" s="342"/>
      <c r="CM295" s="342"/>
      <c r="CN295" s="342"/>
      <c r="CO295" s="342"/>
      <c r="CP295" s="342"/>
      <c r="CQ295" s="342"/>
      <c r="CR295" s="342"/>
      <c r="CS295" s="342"/>
      <c r="CT295" s="342"/>
      <c r="CU295" s="342"/>
      <c r="CV295" s="342"/>
      <c r="CW295" s="342"/>
      <c r="CX295" s="342"/>
      <c r="CY295" s="342"/>
      <c r="CZ295" s="342"/>
    </row>
    <row r="296" s="166" customFormat="true" ht="15" customHeight="true" x14ac:dyDescent="0.2">
      <c r="A296" s="163"/>
      <c r="B296" s="162"/>
      <c r="C296" s="161"/>
      <c r="Z296" s="343"/>
      <c r="AA296" s="343"/>
      <c r="AB296" s="343"/>
      <c r="AC296" s="343"/>
      <c r="AD296" s="343"/>
      <c r="AE296" s="343"/>
      <c r="AF296" s="343"/>
      <c r="AG296" s="343"/>
      <c r="AH296" s="343"/>
      <c r="AI296" s="343"/>
      <c r="AJ296" s="343"/>
      <c r="AK296" s="343"/>
      <c r="AL296" s="343"/>
      <c r="AM296" s="343"/>
      <c r="AN296" s="343"/>
      <c r="AO296" s="343"/>
      <c r="AP296" s="343"/>
      <c r="AQ296" s="343"/>
      <c r="AR296" s="343"/>
      <c r="AS296" s="343"/>
      <c r="AT296" s="343"/>
      <c r="AU296" s="343"/>
      <c r="AV296" s="343"/>
      <c r="AW296" s="343"/>
      <c r="AX296" s="343"/>
      <c r="AY296" s="343"/>
      <c r="AZ296" s="343"/>
      <c r="BA296" s="304"/>
      <c r="BB296" s="302"/>
      <c r="BC296" s="302"/>
      <c r="BD296" s="302"/>
      <c r="BE296" s="302"/>
      <c r="BF296" s="302"/>
      <c r="BG296" s="302"/>
      <c r="BH296" s="302"/>
      <c r="BI296" s="302"/>
      <c r="BJ296" s="302"/>
      <c r="BK296" s="302"/>
      <c r="BL296" s="302"/>
      <c r="BM296" s="302"/>
      <c r="BN296" s="302"/>
      <c r="BO296" s="302"/>
      <c r="BP296" s="302"/>
      <c r="BQ296" s="302"/>
      <c r="BR296" s="302"/>
      <c r="BS296" s="302"/>
      <c r="BT296" s="302"/>
      <c r="BU296" s="302"/>
      <c r="BV296" s="302"/>
      <c r="BW296" s="302"/>
      <c r="BX296" s="302"/>
      <c r="BY296" s="304"/>
      <c r="BZ296" s="342"/>
      <c r="CA296" s="342"/>
      <c r="CB296" s="342"/>
      <c r="CC296" s="342"/>
      <c r="CD296" s="342"/>
      <c r="CE296" s="342"/>
      <c r="CF296" s="342"/>
      <c r="CG296" s="342"/>
      <c r="CH296" s="342"/>
      <c r="CI296" s="342"/>
      <c r="CJ296" s="342"/>
      <c r="CK296" s="342"/>
      <c r="CL296" s="342"/>
      <c r="CM296" s="342"/>
      <c r="CN296" s="342"/>
      <c r="CO296" s="342"/>
      <c r="CP296" s="342"/>
      <c r="CQ296" s="342"/>
      <c r="CR296" s="342"/>
      <c r="CS296" s="342"/>
      <c r="CT296" s="342"/>
      <c r="CU296" s="342"/>
      <c r="CV296" s="342"/>
      <c r="CW296" s="342"/>
      <c r="CX296" s="342"/>
      <c r="CY296" s="342"/>
      <c r="CZ296" s="342"/>
    </row>
    <row r="297" s="166" customFormat="true" ht="15" customHeight="true" x14ac:dyDescent="0.2">
      <c r="A297" s="163"/>
      <c r="B297" s="162"/>
      <c r="C297" s="161"/>
      <c r="Z297" s="343"/>
      <c r="AA297" s="343"/>
      <c r="AB297" s="343"/>
      <c r="AC297" s="343"/>
      <c r="AD297" s="343"/>
      <c r="AE297" s="343"/>
      <c r="AF297" s="343"/>
      <c r="AG297" s="343"/>
      <c r="AH297" s="343"/>
      <c r="AI297" s="343"/>
      <c r="AJ297" s="343"/>
      <c r="AK297" s="343"/>
      <c r="AL297" s="343"/>
      <c r="AM297" s="343"/>
      <c r="AN297" s="343"/>
      <c r="AO297" s="343"/>
      <c r="AP297" s="343"/>
      <c r="AQ297" s="343"/>
      <c r="AR297" s="343"/>
      <c r="AS297" s="343"/>
      <c r="AT297" s="343"/>
      <c r="AU297" s="343"/>
      <c r="AV297" s="343"/>
      <c r="AW297" s="343"/>
      <c r="AX297" s="343"/>
      <c r="AY297" s="343"/>
      <c r="AZ297" s="343"/>
      <c r="BA297" s="304"/>
      <c r="BB297" s="302"/>
      <c r="BC297" s="302"/>
      <c r="BD297" s="302"/>
      <c r="BE297" s="302"/>
      <c r="BF297" s="302"/>
      <c r="BG297" s="302"/>
      <c r="BH297" s="302"/>
      <c r="BI297" s="302"/>
      <c r="BJ297" s="302"/>
      <c r="BK297" s="302"/>
      <c r="BL297" s="302"/>
      <c r="BM297" s="302"/>
      <c r="BN297" s="302"/>
      <c r="BO297" s="302"/>
      <c r="BP297" s="302"/>
      <c r="BQ297" s="302"/>
      <c r="BR297" s="302"/>
      <c r="BS297" s="302"/>
      <c r="BT297" s="302"/>
      <c r="BU297" s="302"/>
      <c r="BV297" s="302"/>
      <c r="BW297" s="302"/>
      <c r="BX297" s="302"/>
      <c r="BY297" s="304"/>
      <c r="BZ297" s="342"/>
      <c r="CA297" s="342"/>
      <c r="CB297" s="342"/>
      <c r="CC297" s="342"/>
      <c r="CD297" s="342"/>
      <c r="CE297" s="342"/>
      <c r="CF297" s="342"/>
      <c r="CG297" s="342"/>
      <c r="CH297" s="342"/>
      <c r="CI297" s="342"/>
      <c r="CJ297" s="342"/>
      <c r="CK297" s="342"/>
      <c r="CL297" s="342"/>
      <c r="CM297" s="342"/>
      <c r="CN297" s="342"/>
      <c r="CO297" s="342"/>
      <c r="CP297" s="342"/>
      <c r="CQ297" s="342"/>
      <c r="CR297" s="342"/>
      <c r="CS297" s="342"/>
      <c r="CT297" s="342"/>
      <c r="CU297" s="342"/>
      <c r="CV297" s="342"/>
      <c r="CW297" s="342"/>
      <c r="CX297" s="342"/>
      <c r="CY297" s="342"/>
      <c r="CZ297" s="342"/>
    </row>
    <row r="298" s="166" customFormat="true" ht="15" customHeight="true" x14ac:dyDescent="0.2">
      <c r="B298" s="160"/>
      <c r="Z298" s="343"/>
      <c r="AA298" s="343"/>
      <c r="AB298" s="343"/>
      <c r="AC298" s="343"/>
      <c r="AD298" s="343"/>
      <c r="AE298" s="343"/>
      <c r="AF298" s="343"/>
      <c r="AG298" s="343"/>
      <c r="AH298" s="343"/>
      <c r="AI298" s="343"/>
      <c r="AJ298" s="343"/>
      <c r="AK298" s="343"/>
      <c r="AL298" s="343"/>
      <c r="AM298" s="343"/>
      <c r="AN298" s="343"/>
      <c r="AO298" s="343"/>
      <c r="AP298" s="343"/>
      <c r="AQ298" s="343"/>
      <c r="AR298" s="343"/>
      <c r="AS298" s="343"/>
      <c r="AT298" s="343"/>
      <c r="AU298" s="343"/>
      <c r="AV298" s="343"/>
      <c r="AW298" s="343"/>
      <c r="AX298" s="343"/>
      <c r="AY298" s="343"/>
      <c r="AZ298" s="343"/>
      <c r="BA298" s="304"/>
      <c r="BB298" s="302"/>
      <c r="BC298" s="302"/>
      <c r="BD298" s="302"/>
      <c r="BE298" s="302"/>
      <c r="BF298" s="302"/>
      <c r="BG298" s="302"/>
      <c r="BH298" s="302"/>
      <c r="BI298" s="302"/>
      <c r="BJ298" s="302"/>
      <c r="BK298" s="302"/>
      <c r="BL298" s="302"/>
      <c r="BM298" s="302"/>
      <c r="BN298" s="302"/>
      <c r="BO298" s="302"/>
      <c r="BP298" s="302"/>
      <c r="BQ298" s="302"/>
      <c r="BR298" s="302"/>
      <c r="BS298" s="302"/>
      <c r="BT298" s="302"/>
      <c r="BU298" s="302"/>
      <c r="BV298" s="302"/>
      <c r="BW298" s="302"/>
      <c r="BX298" s="302"/>
      <c r="BY298" s="304"/>
      <c r="BZ298" s="342"/>
      <c r="CA298" s="342"/>
      <c r="CB298" s="342"/>
      <c r="CC298" s="342"/>
      <c r="CD298" s="342"/>
      <c r="CE298" s="342"/>
      <c r="CF298" s="342"/>
      <c r="CG298" s="342"/>
      <c r="CH298" s="342"/>
      <c r="CI298" s="342"/>
      <c r="CJ298" s="342"/>
      <c r="CK298" s="342"/>
      <c r="CL298" s="342"/>
      <c r="CM298" s="342"/>
      <c r="CN298" s="342"/>
      <c r="CO298" s="342"/>
      <c r="CP298" s="342"/>
      <c r="CQ298" s="342"/>
      <c r="CR298" s="342"/>
      <c r="CS298" s="342"/>
      <c r="CT298" s="342"/>
      <c r="CU298" s="342"/>
      <c r="CV298" s="342"/>
      <c r="CW298" s="342"/>
      <c r="CX298" s="342"/>
      <c r="CY298" s="342"/>
      <c r="CZ298" s="342"/>
    </row>
    <row r="299" s="166" customFormat="true" ht="15" customHeight="true" x14ac:dyDescent="0.2">
      <c r="A299" s="524"/>
      <c r="B299" s="523"/>
      <c r="C299" s="524"/>
      <c r="D299" s="524"/>
      <c r="Z299" s="343"/>
      <c r="AA299" s="343"/>
      <c r="AB299" s="343"/>
      <c r="AC299" s="343"/>
      <c r="AD299" s="343"/>
      <c r="AE299" s="343"/>
      <c r="AF299" s="343"/>
      <c r="AG299" s="343"/>
      <c r="AH299" s="343"/>
      <c r="AI299" s="343"/>
      <c r="AJ299" s="343"/>
      <c r="AK299" s="343"/>
      <c r="AL299" s="343"/>
      <c r="AM299" s="343"/>
      <c r="AN299" s="343"/>
      <c r="AO299" s="343"/>
      <c r="AP299" s="343"/>
      <c r="AQ299" s="343"/>
      <c r="AR299" s="343"/>
      <c r="AS299" s="343"/>
      <c r="AT299" s="343"/>
      <c r="AU299" s="343"/>
      <c r="AV299" s="343"/>
      <c r="AW299" s="343"/>
      <c r="AX299" s="343"/>
      <c r="AY299" s="343"/>
      <c r="AZ299" s="343"/>
      <c r="BA299" s="304"/>
      <c r="BB299" s="302"/>
      <c r="BC299" s="302"/>
      <c r="BD299" s="302"/>
      <c r="BE299" s="302"/>
      <c r="BF299" s="302"/>
      <c r="BG299" s="302"/>
      <c r="BH299" s="302"/>
      <c r="BI299" s="302"/>
      <c r="BJ299" s="302"/>
      <c r="BK299" s="302"/>
      <c r="BL299" s="302"/>
      <c r="BM299" s="302"/>
      <c r="BN299" s="302"/>
      <c r="BO299" s="302"/>
      <c r="BP299" s="302"/>
      <c r="BQ299" s="302"/>
      <c r="BR299" s="302"/>
      <c r="BS299" s="302"/>
      <c r="BT299" s="302"/>
      <c r="BU299" s="302"/>
      <c r="BV299" s="302"/>
      <c r="BW299" s="302"/>
      <c r="BX299" s="302"/>
      <c r="BY299" s="304"/>
      <c r="BZ299" s="342"/>
      <c r="CA299" s="342"/>
      <c r="CB299" s="342"/>
      <c r="CC299" s="342"/>
      <c r="CD299" s="342"/>
      <c r="CE299" s="342"/>
      <c r="CF299" s="342"/>
      <c r="CG299" s="342"/>
      <c r="CH299" s="342"/>
      <c r="CI299" s="342"/>
      <c r="CJ299" s="342"/>
      <c r="CK299" s="342"/>
      <c r="CL299" s="342"/>
      <c r="CM299" s="342"/>
      <c r="CN299" s="342"/>
      <c r="CO299" s="342"/>
      <c r="CP299" s="342"/>
      <c r="CQ299" s="342"/>
      <c r="CR299" s="342"/>
      <c r="CS299" s="342"/>
      <c r="CT299" s="342"/>
      <c r="CU299" s="342"/>
      <c r="CV299" s="342"/>
      <c r="CW299" s="342"/>
      <c r="CX299" s="342"/>
      <c r="CY299" s="342"/>
      <c r="CZ299" s="342"/>
    </row>
    <row r="300" s="166" customFormat="true" ht="15" customHeight="true" x14ac:dyDescent="0.2">
      <c r="A300" s="163"/>
      <c r="B300" s="162"/>
      <c r="C300" s="159"/>
      <c r="D300" s="159"/>
      <c r="Z300" s="343"/>
      <c r="AA300" s="343"/>
      <c r="AB300" s="343"/>
      <c r="AC300" s="343"/>
      <c r="AD300" s="343"/>
      <c r="AE300" s="343"/>
      <c r="AF300" s="343"/>
      <c r="AG300" s="343"/>
      <c r="AH300" s="343"/>
      <c r="AI300" s="343"/>
      <c r="AJ300" s="343"/>
      <c r="AK300" s="343"/>
      <c r="AL300" s="343"/>
      <c r="AM300" s="343"/>
      <c r="AN300" s="343"/>
      <c r="AO300" s="343"/>
      <c r="AP300" s="343"/>
      <c r="AQ300" s="343"/>
      <c r="AR300" s="343"/>
      <c r="AS300" s="343"/>
      <c r="AT300" s="343"/>
      <c r="AU300" s="343"/>
      <c r="AV300" s="343"/>
      <c r="AW300" s="343"/>
      <c r="AX300" s="343"/>
      <c r="AY300" s="343"/>
      <c r="AZ300" s="343"/>
      <c r="BA300" s="304"/>
      <c r="BB300" s="302"/>
      <c r="BC300" s="302"/>
      <c r="BD300" s="302"/>
      <c r="BE300" s="302"/>
      <c r="BF300" s="302"/>
      <c r="BG300" s="302"/>
      <c r="BH300" s="302"/>
      <c r="BI300" s="302"/>
      <c r="BJ300" s="302"/>
      <c r="BK300" s="302"/>
      <c r="BL300" s="302"/>
      <c r="BM300" s="302"/>
      <c r="BN300" s="302"/>
      <c r="BO300" s="302"/>
      <c r="BP300" s="302"/>
      <c r="BQ300" s="302"/>
      <c r="BR300" s="302"/>
      <c r="BS300" s="302"/>
      <c r="BT300" s="302"/>
      <c r="BU300" s="302"/>
      <c r="BV300" s="302"/>
      <c r="BW300" s="302"/>
      <c r="BX300" s="302"/>
      <c r="BY300" s="304"/>
      <c r="BZ300" s="342"/>
      <c r="CA300" s="342"/>
      <c r="CB300" s="342"/>
      <c r="CC300" s="342"/>
      <c r="CD300" s="342"/>
      <c r="CE300" s="342"/>
      <c r="CF300" s="342"/>
      <c r="CG300" s="342"/>
      <c r="CH300" s="342"/>
      <c r="CI300" s="342"/>
      <c r="CJ300" s="342"/>
      <c r="CK300" s="342"/>
      <c r="CL300" s="342"/>
      <c r="CM300" s="342"/>
      <c r="CN300" s="342"/>
      <c r="CO300" s="342"/>
      <c r="CP300" s="342"/>
      <c r="CQ300" s="342"/>
      <c r="CR300" s="342"/>
      <c r="CS300" s="342"/>
      <c r="CT300" s="342"/>
      <c r="CU300" s="342"/>
      <c r="CV300" s="342"/>
      <c r="CW300" s="342"/>
      <c r="CX300" s="342"/>
      <c r="CY300" s="342"/>
      <c r="CZ300" s="342"/>
    </row>
    <row r="301" s="166" customFormat="true" ht="15" customHeight="true" x14ac:dyDescent="0.2">
      <c r="A301" s="163"/>
      <c r="B301" s="162"/>
      <c r="C301" s="159"/>
      <c r="D301" s="159"/>
      <c r="Z301" s="343"/>
      <c r="AA301" s="343"/>
      <c r="AB301" s="343"/>
      <c r="AC301" s="343"/>
      <c r="AD301" s="343"/>
      <c r="AE301" s="343"/>
      <c r="AF301" s="343"/>
      <c r="AG301" s="343"/>
      <c r="AH301" s="343"/>
      <c r="AI301" s="343"/>
      <c r="AJ301" s="343"/>
      <c r="AK301" s="343"/>
      <c r="AL301" s="343"/>
      <c r="AM301" s="343"/>
      <c r="AN301" s="343"/>
      <c r="AO301" s="343"/>
      <c r="AP301" s="343"/>
      <c r="AQ301" s="343"/>
      <c r="AR301" s="343"/>
      <c r="AS301" s="343"/>
      <c r="AT301" s="343"/>
      <c r="AU301" s="343"/>
      <c r="AV301" s="343"/>
      <c r="AW301" s="343"/>
      <c r="AX301" s="343"/>
      <c r="AY301" s="343"/>
      <c r="AZ301" s="343"/>
      <c r="BA301" s="304"/>
      <c r="BB301" s="302"/>
      <c r="BC301" s="302"/>
      <c r="BD301" s="302"/>
      <c r="BE301" s="302"/>
      <c r="BF301" s="302"/>
      <c r="BG301" s="302"/>
      <c r="BH301" s="302"/>
      <c r="BI301" s="302"/>
      <c r="BJ301" s="302"/>
      <c r="BK301" s="302"/>
      <c r="BL301" s="302"/>
      <c r="BM301" s="302"/>
      <c r="BN301" s="302"/>
      <c r="BO301" s="302"/>
      <c r="BP301" s="302"/>
      <c r="BQ301" s="302"/>
      <c r="BR301" s="302"/>
      <c r="BS301" s="302"/>
      <c r="BT301" s="302"/>
      <c r="BU301" s="302"/>
      <c r="BV301" s="302"/>
      <c r="BW301" s="302"/>
      <c r="BX301" s="302"/>
      <c r="BY301" s="304"/>
      <c r="BZ301" s="342"/>
      <c r="CA301" s="342"/>
      <c r="CB301" s="342"/>
      <c r="CC301" s="342"/>
      <c r="CD301" s="342"/>
      <c r="CE301" s="342"/>
      <c r="CF301" s="342"/>
      <c r="CG301" s="342"/>
      <c r="CH301" s="342"/>
      <c r="CI301" s="342"/>
      <c r="CJ301" s="342"/>
      <c r="CK301" s="342"/>
      <c r="CL301" s="342"/>
      <c r="CM301" s="342"/>
      <c r="CN301" s="342"/>
      <c r="CO301" s="342"/>
      <c r="CP301" s="342"/>
      <c r="CQ301" s="342"/>
      <c r="CR301" s="342"/>
      <c r="CS301" s="342"/>
      <c r="CT301" s="342"/>
      <c r="CU301" s="342"/>
      <c r="CV301" s="342"/>
      <c r="CW301" s="342"/>
      <c r="CX301" s="342"/>
      <c r="CY301" s="342"/>
      <c r="CZ301" s="342"/>
    </row>
    <row r="302" s="166" customFormat="true" ht="15" customHeight="true" x14ac:dyDescent="0.2">
      <c r="A302" s="163"/>
      <c r="B302" s="162"/>
      <c r="C302" s="159"/>
      <c r="D302" s="159"/>
      <c r="Z302" s="343"/>
      <c r="AA302" s="343"/>
      <c r="AB302" s="343"/>
      <c r="AC302" s="343"/>
      <c r="AD302" s="343"/>
      <c r="AE302" s="343"/>
      <c r="AF302" s="343"/>
      <c r="AG302" s="343"/>
      <c r="AH302" s="343"/>
      <c r="AI302" s="343"/>
      <c r="AJ302" s="343"/>
      <c r="AK302" s="343"/>
      <c r="AL302" s="343"/>
      <c r="AM302" s="343"/>
      <c r="AN302" s="343"/>
      <c r="AO302" s="343"/>
      <c r="AP302" s="343"/>
      <c r="AQ302" s="343"/>
      <c r="AR302" s="343"/>
      <c r="AS302" s="343"/>
      <c r="AT302" s="343"/>
      <c r="AU302" s="343"/>
      <c r="AV302" s="343"/>
      <c r="AW302" s="343"/>
      <c r="AX302" s="343"/>
      <c r="AY302" s="343"/>
      <c r="AZ302" s="343"/>
      <c r="BA302" s="304"/>
      <c r="BB302" s="302"/>
      <c r="BC302" s="302"/>
      <c r="BD302" s="302"/>
      <c r="BE302" s="302"/>
      <c r="BF302" s="302"/>
      <c r="BG302" s="302"/>
      <c r="BH302" s="302"/>
      <c r="BI302" s="302"/>
      <c r="BJ302" s="302"/>
      <c r="BK302" s="302"/>
      <c r="BL302" s="302"/>
      <c r="BM302" s="302"/>
      <c r="BN302" s="302"/>
      <c r="BO302" s="302"/>
      <c r="BP302" s="302"/>
      <c r="BQ302" s="302"/>
      <c r="BR302" s="302"/>
      <c r="BS302" s="302"/>
      <c r="BT302" s="302"/>
      <c r="BU302" s="302"/>
      <c r="BV302" s="302"/>
      <c r="BW302" s="302"/>
      <c r="BX302" s="302"/>
      <c r="BY302" s="304"/>
      <c r="BZ302" s="342"/>
      <c r="CA302" s="342"/>
      <c r="CB302" s="342"/>
      <c r="CC302" s="342"/>
      <c r="CD302" s="342"/>
      <c r="CE302" s="342"/>
      <c r="CF302" s="342"/>
      <c r="CG302" s="342"/>
      <c r="CH302" s="342"/>
      <c r="CI302" s="342"/>
      <c r="CJ302" s="342"/>
      <c r="CK302" s="342"/>
      <c r="CL302" s="342"/>
      <c r="CM302" s="342"/>
      <c r="CN302" s="342"/>
      <c r="CO302" s="342"/>
      <c r="CP302" s="342"/>
      <c r="CQ302" s="342"/>
      <c r="CR302" s="342"/>
      <c r="CS302" s="342"/>
      <c r="CT302" s="342"/>
      <c r="CU302" s="342"/>
      <c r="CV302" s="342"/>
      <c r="CW302" s="342"/>
      <c r="CX302" s="342"/>
      <c r="CY302" s="342"/>
      <c r="CZ302" s="342"/>
    </row>
    <row r="303" s="166" customFormat="true" ht="15" customHeight="true" x14ac:dyDescent="0.2">
      <c r="A303" s="163"/>
      <c r="B303" s="162"/>
      <c r="C303" s="161"/>
      <c r="D303" s="161"/>
      <c r="Z303" s="343"/>
      <c r="AA303" s="343"/>
      <c r="AB303" s="343"/>
      <c r="AC303" s="343"/>
      <c r="AD303" s="343"/>
      <c r="AE303" s="343"/>
      <c r="AF303" s="343"/>
      <c r="AG303" s="343"/>
      <c r="AH303" s="343"/>
      <c r="AI303" s="343"/>
      <c r="AJ303" s="343"/>
      <c r="AK303" s="343"/>
      <c r="AL303" s="343"/>
      <c r="AM303" s="343"/>
      <c r="AN303" s="343"/>
      <c r="AO303" s="343"/>
      <c r="AP303" s="343"/>
      <c r="AQ303" s="343"/>
      <c r="AR303" s="343"/>
      <c r="AS303" s="343"/>
      <c r="AT303" s="343"/>
      <c r="AU303" s="343"/>
      <c r="AV303" s="343"/>
      <c r="AW303" s="343"/>
      <c r="AX303" s="343"/>
      <c r="AY303" s="343"/>
      <c r="AZ303" s="343"/>
      <c r="BA303" s="304"/>
      <c r="BB303" s="302"/>
      <c r="BC303" s="302"/>
      <c r="BD303" s="302"/>
      <c r="BE303" s="302"/>
      <c r="BF303" s="302"/>
      <c r="BG303" s="302"/>
      <c r="BH303" s="302"/>
      <c r="BI303" s="302"/>
      <c r="BJ303" s="302"/>
      <c r="BK303" s="302"/>
      <c r="BL303" s="302"/>
      <c r="BM303" s="302"/>
      <c r="BN303" s="302"/>
      <c r="BO303" s="302"/>
      <c r="BP303" s="302"/>
      <c r="BQ303" s="302"/>
      <c r="BR303" s="302"/>
      <c r="BS303" s="302"/>
      <c r="BT303" s="302"/>
      <c r="BU303" s="302"/>
      <c r="BV303" s="302"/>
      <c r="BW303" s="302"/>
      <c r="BX303" s="302"/>
      <c r="BY303" s="304"/>
      <c r="BZ303" s="342"/>
      <c r="CA303" s="342"/>
      <c r="CB303" s="342"/>
      <c r="CC303" s="342"/>
      <c r="CD303" s="342"/>
      <c r="CE303" s="342"/>
      <c r="CF303" s="342"/>
      <c r="CG303" s="342"/>
      <c r="CH303" s="342"/>
      <c r="CI303" s="342"/>
      <c r="CJ303" s="342"/>
      <c r="CK303" s="342"/>
      <c r="CL303" s="342"/>
      <c r="CM303" s="342"/>
      <c r="CN303" s="342"/>
      <c r="CO303" s="342"/>
      <c r="CP303" s="342"/>
      <c r="CQ303" s="342"/>
      <c r="CR303" s="342"/>
      <c r="CS303" s="342"/>
      <c r="CT303" s="342"/>
      <c r="CU303" s="342"/>
      <c r="CV303" s="342"/>
      <c r="CW303" s="342"/>
      <c r="CX303" s="342"/>
      <c r="CY303" s="342"/>
      <c r="CZ303" s="342"/>
    </row>
    <row r="304" s="166" customFormat="true" ht="15" customHeight="true" x14ac:dyDescent="0.2">
      <c r="A304" s="163"/>
      <c r="B304" s="162"/>
      <c r="C304" s="161"/>
      <c r="D304" s="161"/>
      <c r="Z304" s="343"/>
      <c r="AA304" s="343"/>
      <c r="AB304" s="343"/>
      <c r="AC304" s="343"/>
      <c r="AD304" s="343"/>
      <c r="AE304" s="343"/>
      <c r="AF304" s="343"/>
      <c r="AG304" s="343"/>
      <c r="AH304" s="343"/>
      <c r="AI304" s="343"/>
      <c r="AJ304" s="343"/>
      <c r="AK304" s="343"/>
      <c r="AL304" s="343"/>
      <c r="AM304" s="343"/>
      <c r="AN304" s="343"/>
      <c r="AO304" s="343"/>
      <c r="AP304" s="343"/>
      <c r="AQ304" s="343"/>
      <c r="AR304" s="343"/>
      <c r="AS304" s="343"/>
      <c r="AT304" s="343"/>
      <c r="AU304" s="343"/>
      <c r="AV304" s="343"/>
      <c r="AW304" s="343"/>
      <c r="AX304" s="343"/>
      <c r="AY304" s="343"/>
      <c r="AZ304" s="343"/>
      <c r="BA304" s="304"/>
      <c r="BB304" s="302"/>
      <c r="BC304" s="302"/>
      <c r="BD304" s="302"/>
      <c r="BE304" s="302"/>
      <c r="BF304" s="302"/>
      <c r="BG304" s="302"/>
      <c r="BH304" s="302"/>
      <c r="BI304" s="302"/>
      <c r="BJ304" s="302"/>
      <c r="BK304" s="302"/>
      <c r="BL304" s="302"/>
      <c r="BM304" s="302"/>
      <c r="BN304" s="302"/>
      <c r="BO304" s="302"/>
      <c r="BP304" s="302"/>
      <c r="BQ304" s="302"/>
      <c r="BR304" s="302"/>
      <c r="BS304" s="302"/>
      <c r="BT304" s="302"/>
      <c r="BU304" s="302"/>
      <c r="BV304" s="302"/>
      <c r="BW304" s="302"/>
      <c r="BX304" s="302"/>
      <c r="BY304" s="304"/>
      <c r="BZ304" s="342"/>
      <c r="CA304" s="342"/>
      <c r="CB304" s="342"/>
      <c r="CC304" s="342"/>
      <c r="CD304" s="342"/>
      <c r="CE304" s="342"/>
      <c r="CF304" s="342"/>
      <c r="CG304" s="342"/>
      <c r="CH304" s="342"/>
      <c r="CI304" s="342"/>
      <c r="CJ304" s="342"/>
      <c r="CK304" s="342"/>
      <c r="CL304" s="342"/>
      <c r="CM304" s="342"/>
      <c r="CN304" s="342"/>
      <c r="CO304" s="342"/>
      <c r="CP304" s="342"/>
      <c r="CQ304" s="342"/>
      <c r="CR304" s="342"/>
      <c r="CS304" s="342"/>
      <c r="CT304" s="342"/>
      <c r="CU304" s="342"/>
      <c r="CV304" s="342"/>
      <c r="CW304" s="342"/>
      <c r="CX304" s="342"/>
      <c r="CY304" s="342"/>
      <c r="CZ304" s="342"/>
    </row>
    <row r="305" s="166" customFormat="true" ht="15" customHeight="true" x14ac:dyDescent="0.2">
      <c r="A305" s="163"/>
      <c r="B305" s="162"/>
      <c r="C305" s="161"/>
      <c r="D305" s="161"/>
      <c r="Z305" s="343"/>
      <c r="AA305" s="343"/>
      <c r="AB305" s="343"/>
      <c r="AC305" s="343"/>
      <c r="AD305" s="343"/>
      <c r="AE305" s="343"/>
      <c r="AF305" s="343"/>
      <c r="AG305" s="343"/>
      <c r="AH305" s="343"/>
      <c r="AI305" s="343"/>
      <c r="AJ305" s="343"/>
      <c r="AK305" s="343"/>
      <c r="AL305" s="343"/>
      <c r="AM305" s="343"/>
      <c r="AN305" s="343"/>
      <c r="AO305" s="343"/>
      <c r="AP305" s="343"/>
      <c r="AQ305" s="343"/>
      <c r="AR305" s="343"/>
      <c r="AS305" s="343"/>
      <c r="AT305" s="343"/>
      <c r="AU305" s="343"/>
      <c r="AV305" s="343"/>
      <c r="AW305" s="343"/>
      <c r="AX305" s="343"/>
      <c r="AY305" s="343"/>
      <c r="AZ305" s="343"/>
      <c r="BA305" s="304"/>
      <c r="BB305" s="302"/>
      <c r="BC305" s="302"/>
      <c r="BD305" s="302"/>
      <c r="BE305" s="302"/>
      <c r="BF305" s="302"/>
      <c r="BG305" s="302"/>
      <c r="BH305" s="302"/>
      <c r="BI305" s="302"/>
      <c r="BJ305" s="302"/>
      <c r="BK305" s="302"/>
      <c r="BL305" s="302"/>
      <c r="BM305" s="302"/>
      <c r="BN305" s="302"/>
      <c r="BO305" s="302"/>
      <c r="BP305" s="302"/>
      <c r="BQ305" s="302"/>
      <c r="BR305" s="302"/>
      <c r="BS305" s="302"/>
      <c r="BT305" s="302"/>
      <c r="BU305" s="302"/>
      <c r="BV305" s="302"/>
      <c r="BW305" s="302"/>
      <c r="BX305" s="302"/>
      <c r="BY305" s="304"/>
      <c r="BZ305" s="342"/>
      <c r="CA305" s="342"/>
      <c r="CB305" s="342"/>
      <c r="CC305" s="342"/>
      <c r="CD305" s="342"/>
      <c r="CE305" s="342"/>
      <c r="CF305" s="342"/>
      <c r="CG305" s="342"/>
      <c r="CH305" s="342"/>
      <c r="CI305" s="342"/>
      <c r="CJ305" s="342"/>
      <c r="CK305" s="342"/>
      <c r="CL305" s="342"/>
      <c r="CM305" s="342"/>
      <c r="CN305" s="342"/>
      <c r="CO305" s="342"/>
      <c r="CP305" s="342"/>
      <c r="CQ305" s="342"/>
      <c r="CR305" s="342"/>
      <c r="CS305" s="342"/>
      <c r="CT305" s="342"/>
      <c r="CU305" s="342"/>
      <c r="CV305" s="342"/>
      <c r="CW305" s="342"/>
      <c r="CX305" s="342"/>
      <c r="CY305" s="342"/>
      <c r="CZ305" s="342"/>
    </row>
    <row r="306" s="166" customFormat="true" ht="15" customHeight="true" x14ac:dyDescent="0.2">
      <c r="B306" s="160"/>
      <c r="Z306" s="343"/>
      <c r="AA306" s="343"/>
      <c r="AB306" s="343"/>
      <c r="AC306" s="343"/>
      <c r="AD306" s="343"/>
      <c r="AE306" s="343"/>
      <c r="AF306" s="343"/>
      <c r="AG306" s="343"/>
      <c r="AH306" s="343"/>
      <c r="AI306" s="343"/>
      <c r="AJ306" s="343"/>
      <c r="AK306" s="343"/>
      <c r="AL306" s="343"/>
      <c r="AM306" s="343"/>
      <c r="AN306" s="343"/>
      <c r="AO306" s="343"/>
      <c r="AP306" s="343"/>
      <c r="AQ306" s="343"/>
      <c r="AR306" s="343"/>
      <c r="AS306" s="343"/>
      <c r="AT306" s="343"/>
      <c r="AU306" s="343"/>
      <c r="AV306" s="343"/>
      <c r="AW306" s="343"/>
      <c r="AX306" s="343"/>
      <c r="AY306" s="343"/>
      <c r="AZ306" s="343"/>
      <c r="BA306" s="304"/>
      <c r="BB306" s="302"/>
      <c r="BC306" s="302"/>
      <c r="BD306" s="302"/>
      <c r="BE306" s="302"/>
      <c r="BF306" s="302"/>
      <c r="BG306" s="302"/>
      <c r="BH306" s="302"/>
      <c r="BI306" s="302"/>
      <c r="BJ306" s="302"/>
      <c r="BK306" s="302"/>
      <c r="BL306" s="302"/>
      <c r="BM306" s="302"/>
      <c r="BN306" s="302"/>
      <c r="BO306" s="302"/>
      <c r="BP306" s="302"/>
      <c r="BQ306" s="302"/>
      <c r="BR306" s="302"/>
      <c r="BS306" s="302"/>
      <c r="BT306" s="302"/>
      <c r="BU306" s="302"/>
      <c r="BV306" s="302"/>
      <c r="BW306" s="302"/>
      <c r="BX306" s="302"/>
      <c r="BY306" s="304"/>
      <c r="BZ306" s="342"/>
      <c r="CA306" s="342"/>
      <c r="CB306" s="342"/>
      <c r="CC306" s="342"/>
      <c r="CD306" s="342"/>
      <c r="CE306" s="342"/>
      <c r="CF306" s="342"/>
      <c r="CG306" s="342"/>
      <c r="CH306" s="342"/>
      <c r="CI306" s="342"/>
      <c r="CJ306" s="342"/>
      <c r="CK306" s="342"/>
      <c r="CL306" s="342"/>
      <c r="CM306" s="342"/>
      <c r="CN306" s="342"/>
      <c r="CO306" s="342"/>
      <c r="CP306" s="342"/>
      <c r="CQ306" s="342"/>
      <c r="CR306" s="342"/>
      <c r="CS306" s="342"/>
      <c r="CT306" s="342"/>
      <c r="CU306" s="342"/>
      <c r="CV306" s="342"/>
      <c r="CW306" s="342"/>
      <c r="CX306" s="342"/>
      <c r="CY306" s="342"/>
      <c r="CZ306" s="342"/>
    </row>
    <row r="307" s="166" customFormat="true" ht="15" customHeight="true" x14ac:dyDescent="0.2">
      <c r="B307" s="160"/>
      <c r="Z307" s="343"/>
      <c r="AA307" s="343"/>
      <c r="AB307" s="343"/>
      <c r="AC307" s="343"/>
      <c r="AD307" s="343"/>
      <c r="AE307" s="343"/>
      <c r="AF307" s="343"/>
      <c r="AG307" s="343"/>
      <c r="AH307" s="343"/>
      <c r="AI307" s="343"/>
      <c r="AJ307" s="343"/>
      <c r="AK307" s="343"/>
      <c r="AL307" s="343"/>
      <c r="AM307" s="343"/>
      <c r="AN307" s="343"/>
      <c r="AO307" s="343"/>
      <c r="AP307" s="343"/>
      <c r="AQ307" s="343"/>
      <c r="AR307" s="343"/>
      <c r="AS307" s="343"/>
      <c r="AT307" s="343"/>
      <c r="AU307" s="343"/>
      <c r="AV307" s="343"/>
      <c r="AW307" s="343"/>
      <c r="AX307" s="343"/>
      <c r="AY307" s="343"/>
      <c r="AZ307" s="343"/>
      <c r="BA307" s="304"/>
      <c r="BB307" s="302"/>
      <c r="BC307" s="302"/>
      <c r="BD307" s="302"/>
      <c r="BE307" s="302"/>
      <c r="BF307" s="302"/>
      <c r="BG307" s="302"/>
      <c r="BH307" s="302"/>
      <c r="BI307" s="302"/>
      <c r="BJ307" s="302"/>
      <c r="BK307" s="302"/>
      <c r="BL307" s="302"/>
      <c r="BM307" s="302"/>
      <c r="BN307" s="302"/>
      <c r="BO307" s="302"/>
      <c r="BP307" s="302"/>
      <c r="BQ307" s="302"/>
      <c r="BR307" s="302"/>
      <c r="BS307" s="302"/>
      <c r="BT307" s="302"/>
      <c r="BU307" s="302"/>
      <c r="BV307" s="302"/>
      <c r="BW307" s="302"/>
      <c r="BX307" s="302"/>
      <c r="BY307" s="304"/>
      <c r="BZ307" s="342"/>
      <c r="CA307" s="342"/>
      <c r="CB307" s="342"/>
      <c r="CC307" s="342"/>
      <c r="CD307" s="342"/>
      <c r="CE307" s="342"/>
      <c r="CF307" s="342"/>
      <c r="CG307" s="342"/>
      <c r="CH307" s="342"/>
      <c r="CI307" s="342"/>
      <c r="CJ307" s="342"/>
      <c r="CK307" s="342"/>
      <c r="CL307" s="342"/>
      <c r="CM307" s="342"/>
      <c r="CN307" s="342"/>
      <c r="CO307" s="342"/>
      <c r="CP307" s="342"/>
      <c r="CQ307" s="342"/>
      <c r="CR307" s="342"/>
      <c r="CS307" s="342"/>
      <c r="CT307" s="342"/>
      <c r="CU307" s="342"/>
      <c r="CV307" s="342"/>
      <c r="CW307" s="342"/>
      <c r="CX307" s="342"/>
      <c r="CY307" s="342"/>
      <c r="CZ307" s="342"/>
    </row>
    <row r="308" s="166" customFormat="true" ht="15" customHeight="true" x14ac:dyDescent="0.2">
      <c r="B308" s="160"/>
      <c r="Z308" s="343"/>
      <c r="AA308" s="343"/>
      <c r="AB308" s="343"/>
      <c r="AC308" s="343"/>
      <c r="AD308" s="343"/>
      <c r="AE308" s="343"/>
      <c r="AF308" s="343"/>
      <c r="AG308" s="343"/>
      <c r="AH308" s="343"/>
      <c r="AI308" s="343"/>
      <c r="AJ308" s="343"/>
      <c r="AK308" s="343"/>
      <c r="AL308" s="343"/>
      <c r="AM308" s="343"/>
      <c r="AN308" s="343"/>
      <c r="AO308" s="343"/>
      <c r="AP308" s="343"/>
      <c r="AQ308" s="343"/>
      <c r="AR308" s="343"/>
      <c r="AS308" s="343"/>
      <c r="AT308" s="343"/>
      <c r="AU308" s="343"/>
      <c r="AV308" s="343"/>
      <c r="AW308" s="343"/>
      <c r="AX308" s="343"/>
      <c r="AY308" s="343"/>
      <c r="AZ308" s="343"/>
      <c r="BA308" s="304"/>
      <c r="BB308" s="302"/>
      <c r="BC308" s="302"/>
      <c r="BD308" s="302"/>
      <c r="BE308" s="302"/>
      <c r="BF308" s="302"/>
      <c r="BG308" s="302"/>
      <c r="BH308" s="302"/>
      <c r="BI308" s="302"/>
      <c r="BJ308" s="302"/>
      <c r="BK308" s="302"/>
      <c r="BL308" s="302"/>
      <c r="BM308" s="302"/>
      <c r="BN308" s="302"/>
      <c r="BO308" s="302"/>
      <c r="BP308" s="302"/>
      <c r="BQ308" s="302"/>
      <c r="BR308" s="302"/>
      <c r="BS308" s="302"/>
      <c r="BT308" s="302"/>
      <c r="BU308" s="302"/>
      <c r="BV308" s="302"/>
      <c r="BW308" s="302"/>
      <c r="BX308" s="302"/>
      <c r="BY308" s="304"/>
      <c r="BZ308" s="342"/>
      <c r="CA308" s="342"/>
      <c r="CB308" s="342"/>
      <c r="CC308" s="342"/>
      <c r="CD308" s="342"/>
      <c r="CE308" s="342"/>
      <c r="CF308" s="342"/>
      <c r="CG308" s="342"/>
      <c r="CH308" s="342"/>
      <c r="CI308" s="342"/>
      <c r="CJ308" s="342"/>
      <c r="CK308" s="342"/>
      <c r="CL308" s="342"/>
      <c r="CM308" s="342"/>
      <c r="CN308" s="342"/>
      <c r="CO308" s="342"/>
      <c r="CP308" s="342"/>
      <c r="CQ308" s="342"/>
      <c r="CR308" s="342"/>
      <c r="CS308" s="342"/>
      <c r="CT308" s="342"/>
      <c r="CU308" s="342"/>
      <c r="CV308" s="342"/>
      <c r="CW308" s="342"/>
      <c r="CX308" s="342"/>
      <c r="CY308" s="342"/>
      <c r="CZ308" s="342"/>
    </row>
    <row r="309" s="166" customFormat="true" ht="15" customHeight="true" x14ac:dyDescent="0.2">
      <c r="B309" s="160"/>
      <c r="Z309" s="343"/>
      <c r="AA309" s="343"/>
      <c r="AB309" s="343"/>
      <c r="AC309" s="343"/>
      <c r="AD309" s="343"/>
      <c r="AE309" s="343"/>
      <c r="AF309" s="343"/>
      <c r="AG309" s="343"/>
      <c r="AH309" s="343"/>
      <c r="AI309" s="343"/>
      <c r="AJ309" s="343"/>
      <c r="AK309" s="343"/>
      <c r="AL309" s="343"/>
      <c r="AM309" s="343"/>
      <c r="AN309" s="343"/>
      <c r="AO309" s="343"/>
      <c r="AP309" s="343"/>
      <c r="AQ309" s="343"/>
      <c r="AR309" s="343"/>
      <c r="AS309" s="343"/>
      <c r="AT309" s="343"/>
      <c r="AU309" s="343"/>
      <c r="AV309" s="343"/>
      <c r="AW309" s="343"/>
      <c r="AX309" s="343"/>
      <c r="AY309" s="343"/>
      <c r="AZ309" s="343"/>
      <c r="BA309" s="304"/>
      <c r="BB309" s="302"/>
      <c r="BC309" s="302"/>
      <c r="BD309" s="302"/>
      <c r="BE309" s="302"/>
      <c r="BF309" s="302"/>
      <c r="BG309" s="302"/>
      <c r="BH309" s="302"/>
      <c r="BI309" s="302"/>
      <c r="BJ309" s="302"/>
      <c r="BK309" s="302"/>
      <c r="BL309" s="302"/>
      <c r="BM309" s="302"/>
      <c r="BN309" s="302"/>
      <c r="BO309" s="302"/>
      <c r="BP309" s="302"/>
      <c r="BQ309" s="302"/>
      <c r="BR309" s="302"/>
      <c r="BS309" s="302"/>
      <c r="BT309" s="302"/>
      <c r="BU309" s="302"/>
      <c r="BV309" s="302"/>
      <c r="BW309" s="302"/>
      <c r="BX309" s="302"/>
      <c r="BY309" s="304"/>
      <c r="BZ309" s="342"/>
      <c r="CA309" s="342"/>
      <c r="CB309" s="342"/>
      <c r="CC309" s="342"/>
      <c r="CD309" s="342"/>
      <c r="CE309" s="342"/>
      <c r="CF309" s="342"/>
      <c r="CG309" s="342"/>
      <c r="CH309" s="342"/>
      <c r="CI309" s="342"/>
      <c r="CJ309" s="342"/>
      <c r="CK309" s="342"/>
      <c r="CL309" s="342"/>
      <c r="CM309" s="342"/>
      <c r="CN309" s="342"/>
      <c r="CO309" s="342"/>
      <c r="CP309" s="342"/>
      <c r="CQ309" s="342"/>
      <c r="CR309" s="342"/>
      <c r="CS309" s="342"/>
      <c r="CT309" s="342"/>
      <c r="CU309" s="342"/>
      <c r="CV309" s="342"/>
      <c r="CW309" s="342"/>
      <c r="CX309" s="342"/>
      <c r="CY309" s="342"/>
      <c r="CZ309" s="342"/>
    </row>
    <row r="310" s="166" customFormat="true" ht="15" customHeight="true" x14ac:dyDescent="0.2">
      <c r="B310" s="160"/>
      <c r="Z310" s="343"/>
      <c r="AA310" s="343"/>
      <c r="AB310" s="343"/>
      <c r="AC310" s="343"/>
      <c r="AD310" s="343"/>
      <c r="AE310" s="343"/>
      <c r="AF310" s="343"/>
      <c r="AG310" s="343"/>
      <c r="AH310" s="343"/>
      <c r="AI310" s="343"/>
      <c r="AJ310" s="343"/>
      <c r="AK310" s="343"/>
      <c r="AL310" s="343"/>
      <c r="AM310" s="343"/>
      <c r="AN310" s="343"/>
      <c r="AO310" s="343"/>
      <c r="AP310" s="343"/>
      <c r="AQ310" s="343"/>
      <c r="AR310" s="343"/>
      <c r="AS310" s="343"/>
      <c r="AT310" s="343"/>
      <c r="AU310" s="343"/>
      <c r="AV310" s="343"/>
      <c r="AW310" s="343"/>
      <c r="AX310" s="343"/>
      <c r="AY310" s="343"/>
      <c r="AZ310" s="343"/>
      <c r="BA310" s="304"/>
      <c r="BB310" s="302"/>
      <c r="BC310" s="302"/>
      <c r="BD310" s="302"/>
      <c r="BE310" s="302"/>
      <c r="BF310" s="302"/>
      <c r="BG310" s="302"/>
      <c r="BH310" s="302"/>
      <c r="BI310" s="302"/>
      <c r="BJ310" s="302"/>
      <c r="BK310" s="302"/>
      <c r="BL310" s="302"/>
      <c r="BM310" s="302"/>
      <c r="BN310" s="302"/>
      <c r="BO310" s="302"/>
      <c r="BP310" s="302"/>
      <c r="BQ310" s="302"/>
      <c r="BR310" s="302"/>
      <c r="BS310" s="302"/>
      <c r="BT310" s="302"/>
      <c r="BU310" s="302"/>
      <c r="BV310" s="302"/>
      <c r="BW310" s="302"/>
      <c r="BX310" s="302"/>
      <c r="BY310" s="304"/>
      <c r="BZ310" s="342"/>
      <c r="CA310" s="342"/>
      <c r="CB310" s="342"/>
      <c r="CC310" s="342"/>
      <c r="CD310" s="342"/>
      <c r="CE310" s="342"/>
      <c r="CF310" s="342"/>
      <c r="CG310" s="342"/>
      <c r="CH310" s="342"/>
      <c r="CI310" s="342"/>
      <c r="CJ310" s="342"/>
      <c r="CK310" s="342"/>
      <c r="CL310" s="342"/>
      <c r="CM310" s="342"/>
      <c r="CN310" s="342"/>
      <c r="CO310" s="342"/>
      <c r="CP310" s="342"/>
      <c r="CQ310" s="342"/>
      <c r="CR310" s="342"/>
      <c r="CS310" s="342"/>
      <c r="CT310" s="342"/>
      <c r="CU310" s="342"/>
      <c r="CV310" s="342"/>
      <c r="CW310" s="342"/>
      <c r="CX310" s="342"/>
      <c r="CY310" s="342"/>
      <c r="CZ310" s="342"/>
    </row>
    <row r="311" s="166" customFormat="true" ht="15" customHeight="true" x14ac:dyDescent="0.2">
      <c r="B311" s="160"/>
      <c r="Z311" s="343"/>
      <c r="AA311" s="343"/>
      <c r="AB311" s="343"/>
      <c r="AC311" s="343"/>
      <c r="AD311" s="343"/>
      <c r="AE311" s="343"/>
      <c r="AF311" s="343"/>
      <c r="AG311" s="343"/>
      <c r="AH311" s="343"/>
      <c r="AI311" s="343"/>
      <c r="AJ311" s="343"/>
      <c r="AK311" s="343"/>
      <c r="AL311" s="343"/>
      <c r="AM311" s="343"/>
      <c r="AN311" s="343"/>
      <c r="AO311" s="343"/>
      <c r="AP311" s="343"/>
      <c r="AQ311" s="343"/>
      <c r="AR311" s="343"/>
      <c r="AS311" s="343"/>
      <c r="AT311" s="343"/>
      <c r="AU311" s="343"/>
      <c r="AV311" s="343"/>
      <c r="AW311" s="343"/>
      <c r="AX311" s="343"/>
      <c r="AY311" s="343"/>
      <c r="AZ311" s="343"/>
      <c r="BA311" s="304"/>
      <c r="BB311" s="302"/>
      <c r="BC311" s="302"/>
      <c r="BD311" s="302"/>
      <c r="BE311" s="302"/>
      <c r="BF311" s="302"/>
      <c r="BG311" s="302"/>
      <c r="BH311" s="302"/>
      <c r="BI311" s="302"/>
      <c r="BJ311" s="302"/>
      <c r="BK311" s="302"/>
      <c r="BL311" s="302"/>
      <c r="BM311" s="302"/>
      <c r="BN311" s="302"/>
      <c r="BO311" s="302"/>
      <c r="BP311" s="302"/>
      <c r="BQ311" s="302"/>
      <c r="BR311" s="302"/>
      <c r="BS311" s="302"/>
      <c r="BT311" s="302"/>
      <c r="BU311" s="302"/>
      <c r="BV311" s="302"/>
      <c r="BW311" s="302"/>
      <c r="BX311" s="302"/>
      <c r="BY311" s="304"/>
      <c r="BZ311" s="342"/>
      <c r="CA311" s="342"/>
      <c r="CB311" s="342"/>
      <c r="CC311" s="342"/>
      <c r="CD311" s="342"/>
      <c r="CE311" s="342"/>
      <c r="CF311" s="342"/>
      <c r="CG311" s="342"/>
      <c r="CH311" s="342"/>
      <c r="CI311" s="342"/>
      <c r="CJ311" s="342"/>
      <c r="CK311" s="342"/>
      <c r="CL311" s="342"/>
      <c r="CM311" s="342"/>
      <c r="CN311" s="342"/>
      <c r="CO311" s="342"/>
      <c r="CP311" s="342"/>
      <c r="CQ311" s="342"/>
      <c r="CR311" s="342"/>
      <c r="CS311" s="342"/>
      <c r="CT311" s="342"/>
      <c r="CU311" s="342"/>
      <c r="CV311" s="342"/>
      <c r="CW311" s="342"/>
      <c r="CX311" s="342"/>
      <c r="CY311" s="342"/>
      <c r="CZ311" s="342"/>
    </row>
    <row r="312" s="166" customFormat="true" ht="15" customHeight="true" x14ac:dyDescent="0.2">
      <c r="B312" s="160"/>
      <c r="Z312" s="343"/>
      <c r="AA312" s="343"/>
      <c r="AB312" s="343"/>
      <c r="AC312" s="343"/>
      <c r="AD312" s="343"/>
      <c r="AE312" s="343"/>
      <c r="AF312" s="343"/>
      <c r="AG312" s="343"/>
      <c r="AH312" s="343"/>
      <c r="AI312" s="343"/>
      <c r="AJ312" s="343"/>
      <c r="AK312" s="343"/>
      <c r="AL312" s="343"/>
      <c r="AM312" s="343"/>
      <c r="AN312" s="343"/>
      <c r="AO312" s="343"/>
      <c r="AP312" s="343"/>
      <c r="AQ312" s="343"/>
      <c r="AR312" s="343"/>
      <c r="AS312" s="343"/>
      <c r="AT312" s="343"/>
      <c r="AU312" s="343"/>
      <c r="AV312" s="343"/>
      <c r="AW312" s="343"/>
      <c r="AX312" s="343"/>
      <c r="AY312" s="343"/>
      <c r="AZ312" s="343"/>
      <c r="BA312" s="304"/>
      <c r="BB312" s="302"/>
      <c r="BC312" s="302"/>
      <c r="BD312" s="302"/>
      <c r="BE312" s="302"/>
      <c r="BF312" s="302"/>
      <c r="BG312" s="302"/>
      <c r="BH312" s="302"/>
      <c r="BI312" s="302"/>
      <c r="BJ312" s="302"/>
      <c r="BK312" s="302"/>
      <c r="BL312" s="302"/>
      <c r="BM312" s="302"/>
      <c r="BN312" s="302"/>
      <c r="BO312" s="302"/>
      <c r="BP312" s="302"/>
      <c r="BQ312" s="302"/>
      <c r="BR312" s="302"/>
      <c r="BS312" s="302"/>
      <c r="BT312" s="302"/>
      <c r="BU312" s="302"/>
      <c r="BV312" s="302"/>
      <c r="BW312" s="302"/>
      <c r="BX312" s="302"/>
      <c r="BY312" s="304"/>
      <c r="BZ312" s="342"/>
      <c r="CA312" s="342"/>
      <c r="CB312" s="342"/>
      <c r="CC312" s="342"/>
      <c r="CD312" s="342"/>
      <c r="CE312" s="342"/>
      <c r="CF312" s="342"/>
      <c r="CG312" s="342"/>
      <c r="CH312" s="342"/>
      <c r="CI312" s="342"/>
      <c r="CJ312" s="342"/>
      <c r="CK312" s="342"/>
      <c r="CL312" s="342"/>
      <c r="CM312" s="342"/>
      <c r="CN312" s="342"/>
      <c r="CO312" s="342"/>
      <c r="CP312" s="342"/>
      <c r="CQ312" s="342"/>
      <c r="CR312" s="342"/>
      <c r="CS312" s="342"/>
      <c r="CT312" s="342"/>
      <c r="CU312" s="342"/>
      <c r="CV312" s="342"/>
      <c r="CW312" s="342"/>
      <c r="CX312" s="342"/>
      <c r="CY312" s="342"/>
      <c r="CZ312" s="342"/>
    </row>
    <row r="313" s="166" customFormat="true" ht="15" customHeight="true" x14ac:dyDescent="0.2">
      <c r="B313" s="160"/>
      <c r="Z313" s="343"/>
      <c r="AA313" s="343"/>
      <c r="AB313" s="343"/>
      <c r="AC313" s="343"/>
      <c r="AD313" s="343"/>
      <c r="AE313" s="343"/>
      <c r="AF313" s="343"/>
      <c r="AG313" s="343"/>
      <c r="AH313" s="343"/>
      <c r="AI313" s="343"/>
      <c r="AJ313" s="343"/>
      <c r="AK313" s="343"/>
      <c r="AL313" s="343"/>
      <c r="AM313" s="343"/>
      <c r="AN313" s="343"/>
      <c r="AO313" s="343"/>
      <c r="AP313" s="343"/>
      <c r="AQ313" s="343"/>
      <c r="AR313" s="343"/>
      <c r="AS313" s="343"/>
      <c r="AT313" s="343"/>
      <c r="AU313" s="343"/>
      <c r="AV313" s="343"/>
      <c r="AW313" s="343"/>
      <c r="AX313" s="343"/>
      <c r="AY313" s="343"/>
      <c r="AZ313" s="343"/>
      <c r="BA313" s="304"/>
      <c r="BB313" s="302"/>
      <c r="BC313" s="302"/>
      <c r="BD313" s="302"/>
      <c r="BE313" s="302"/>
      <c r="BF313" s="302"/>
      <c r="BG313" s="302"/>
      <c r="BH313" s="302"/>
      <c r="BI313" s="302"/>
      <c r="BJ313" s="302"/>
      <c r="BK313" s="302"/>
      <c r="BL313" s="302"/>
      <c r="BM313" s="302"/>
      <c r="BN313" s="302"/>
      <c r="BO313" s="302"/>
      <c r="BP313" s="302"/>
      <c r="BQ313" s="302"/>
      <c r="BR313" s="302"/>
      <c r="BS313" s="302"/>
      <c r="BT313" s="302"/>
      <c r="BU313" s="302"/>
      <c r="BV313" s="302"/>
      <c r="BW313" s="302"/>
      <c r="BX313" s="302"/>
      <c r="BY313" s="304"/>
      <c r="BZ313" s="342"/>
      <c r="CA313" s="342"/>
      <c r="CB313" s="342"/>
      <c r="CC313" s="342"/>
      <c r="CD313" s="342"/>
      <c r="CE313" s="342"/>
      <c r="CF313" s="342"/>
      <c r="CG313" s="342"/>
      <c r="CH313" s="342"/>
      <c r="CI313" s="342"/>
      <c r="CJ313" s="342"/>
      <c r="CK313" s="342"/>
      <c r="CL313" s="342"/>
      <c r="CM313" s="342"/>
      <c r="CN313" s="342"/>
      <c r="CO313" s="342"/>
      <c r="CP313" s="342"/>
      <c r="CQ313" s="342"/>
      <c r="CR313" s="342"/>
      <c r="CS313" s="342"/>
      <c r="CT313" s="342"/>
      <c r="CU313" s="342"/>
      <c r="CV313" s="342"/>
      <c r="CW313" s="342"/>
      <c r="CX313" s="342"/>
      <c r="CY313" s="342"/>
      <c r="CZ313" s="342"/>
    </row>
    <row r="314" s="166" customFormat="true" ht="15" customHeight="true" x14ac:dyDescent="0.2">
      <c r="B314" s="160"/>
      <c r="Z314" s="343"/>
      <c r="AA314" s="343"/>
      <c r="AB314" s="343"/>
      <c r="AC314" s="343"/>
      <c r="AD314" s="343"/>
      <c r="AE314" s="343"/>
      <c r="AF314" s="343"/>
      <c r="AG314" s="343"/>
      <c r="AH314" s="343"/>
      <c r="AI314" s="343"/>
      <c r="AJ314" s="343"/>
      <c r="AK314" s="343"/>
      <c r="AL314" s="343"/>
      <c r="AM314" s="343"/>
      <c r="AN314" s="343"/>
      <c r="AO314" s="343"/>
      <c r="AP314" s="343"/>
      <c r="AQ314" s="343"/>
      <c r="AR314" s="343"/>
      <c r="AS314" s="343"/>
      <c r="AT314" s="343"/>
      <c r="AU314" s="343"/>
      <c r="AV314" s="343"/>
      <c r="AW314" s="343"/>
      <c r="AX314" s="343"/>
      <c r="AY314" s="343"/>
      <c r="AZ314" s="343"/>
      <c r="BA314" s="304"/>
      <c r="BB314" s="302"/>
      <c r="BC314" s="302"/>
      <c r="BD314" s="302"/>
      <c r="BE314" s="302"/>
      <c r="BF314" s="302"/>
      <c r="BG314" s="302"/>
      <c r="BH314" s="302"/>
      <c r="BI314" s="302"/>
      <c r="BJ314" s="302"/>
      <c r="BK314" s="302"/>
      <c r="BL314" s="302"/>
      <c r="BM314" s="302"/>
      <c r="BN314" s="302"/>
      <c r="BO314" s="302"/>
      <c r="BP314" s="302"/>
      <c r="BQ314" s="302"/>
      <c r="BR314" s="302"/>
      <c r="BS314" s="302"/>
      <c r="BT314" s="302"/>
      <c r="BU314" s="302"/>
      <c r="BV314" s="302"/>
      <c r="BW314" s="302"/>
      <c r="BX314" s="302"/>
      <c r="BY314" s="304"/>
      <c r="BZ314" s="342"/>
      <c r="CA314" s="342"/>
      <c r="CB314" s="342"/>
      <c r="CC314" s="342"/>
      <c r="CD314" s="342"/>
      <c r="CE314" s="342"/>
      <c r="CF314" s="342"/>
      <c r="CG314" s="342"/>
      <c r="CH314" s="342"/>
      <c r="CI314" s="342"/>
      <c r="CJ314" s="342"/>
      <c r="CK314" s="342"/>
      <c r="CL314" s="342"/>
      <c r="CM314" s="342"/>
      <c r="CN314" s="342"/>
      <c r="CO314" s="342"/>
      <c r="CP314" s="342"/>
      <c r="CQ314" s="342"/>
      <c r="CR314" s="342"/>
      <c r="CS314" s="342"/>
      <c r="CT314" s="342"/>
      <c r="CU314" s="342"/>
      <c r="CV314" s="342"/>
      <c r="CW314" s="342"/>
      <c r="CX314" s="342"/>
      <c r="CY314" s="342"/>
      <c r="CZ314" s="342"/>
    </row>
    <row r="315" s="166" customFormat="true" ht="15" customHeight="true" x14ac:dyDescent="0.2">
      <c r="B315" s="160"/>
      <c r="Z315" s="343"/>
      <c r="AA315" s="343"/>
      <c r="AB315" s="343"/>
      <c r="AC315" s="343"/>
      <c r="AD315" s="343"/>
      <c r="AE315" s="343"/>
      <c r="AF315" s="343"/>
      <c r="AG315" s="343"/>
      <c r="AH315" s="343"/>
      <c r="AI315" s="343"/>
      <c r="AJ315" s="343"/>
      <c r="AK315" s="343"/>
      <c r="AL315" s="343"/>
      <c r="AM315" s="343"/>
      <c r="AN315" s="343"/>
      <c r="AO315" s="343"/>
      <c r="AP315" s="343"/>
      <c r="AQ315" s="343"/>
      <c r="AR315" s="343"/>
      <c r="AS315" s="343"/>
      <c r="AT315" s="343"/>
      <c r="AU315" s="343"/>
      <c r="AV315" s="343"/>
      <c r="AW315" s="343"/>
      <c r="AX315" s="343"/>
      <c r="AY315" s="343"/>
      <c r="AZ315" s="343"/>
      <c r="BA315" s="304"/>
      <c r="BB315" s="302"/>
      <c r="BC315" s="302"/>
      <c r="BD315" s="302"/>
      <c r="BE315" s="302"/>
      <c r="BF315" s="302"/>
      <c r="BG315" s="302"/>
      <c r="BH315" s="302"/>
      <c r="BI315" s="302"/>
      <c r="BJ315" s="302"/>
      <c r="BK315" s="302"/>
      <c r="BL315" s="302"/>
      <c r="BM315" s="302"/>
      <c r="BN315" s="302"/>
      <c r="BO315" s="302"/>
      <c r="BP315" s="302"/>
      <c r="BQ315" s="302"/>
      <c r="BR315" s="302"/>
      <c r="BS315" s="302"/>
      <c r="BT315" s="302"/>
      <c r="BU315" s="302"/>
      <c r="BV315" s="302"/>
      <c r="BW315" s="302"/>
      <c r="BX315" s="302"/>
      <c r="BY315" s="304"/>
      <c r="BZ315" s="342"/>
      <c r="CA315" s="342"/>
      <c r="CB315" s="342"/>
      <c r="CC315" s="342"/>
      <c r="CD315" s="342"/>
      <c r="CE315" s="342"/>
      <c r="CF315" s="342"/>
      <c r="CG315" s="342"/>
      <c r="CH315" s="342"/>
      <c r="CI315" s="342"/>
      <c r="CJ315" s="342"/>
      <c r="CK315" s="342"/>
      <c r="CL315" s="342"/>
      <c r="CM315" s="342"/>
      <c r="CN315" s="342"/>
      <c r="CO315" s="342"/>
      <c r="CP315" s="342"/>
      <c r="CQ315" s="342"/>
      <c r="CR315" s="342"/>
      <c r="CS315" s="342"/>
      <c r="CT315" s="342"/>
      <c r="CU315" s="342"/>
      <c r="CV315" s="342"/>
      <c r="CW315" s="342"/>
      <c r="CX315" s="342"/>
      <c r="CY315" s="342"/>
      <c r="CZ315" s="342"/>
    </row>
    <row r="316" s="166" customFormat="true" ht="15" customHeight="true" x14ac:dyDescent="0.2">
      <c r="B316" s="160"/>
      <c r="Z316" s="343"/>
      <c r="AA316" s="343"/>
      <c r="AB316" s="343"/>
      <c r="AC316" s="343"/>
      <c r="AD316" s="343"/>
      <c r="AE316" s="343"/>
      <c r="AF316" s="343"/>
      <c r="AG316" s="343"/>
      <c r="AH316" s="343"/>
      <c r="AI316" s="343"/>
      <c r="AJ316" s="343"/>
      <c r="AK316" s="343"/>
      <c r="AL316" s="343"/>
      <c r="AM316" s="343"/>
      <c r="AN316" s="343"/>
      <c r="AO316" s="343"/>
      <c r="AP316" s="343"/>
      <c r="AQ316" s="343"/>
      <c r="AR316" s="343"/>
      <c r="AS316" s="343"/>
      <c r="AT316" s="343"/>
      <c r="AU316" s="343"/>
      <c r="AV316" s="343"/>
      <c r="AW316" s="343"/>
      <c r="AX316" s="343"/>
      <c r="AY316" s="343"/>
      <c r="AZ316" s="343"/>
      <c r="BA316" s="304"/>
      <c r="BB316" s="302"/>
      <c r="BC316" s="302"/>
      <c r="BD316" s="302"/>
      <c r="BE316" s="302"/>
      <c r="BF316" s="302"/>
      <c r="BG316" s="302"/>
      <c r="BH316" s="302"/>
      <c r="BI316" s="302"/>
      <c r="BJ316" s="302"/>
      <c r="BK316" s="302"/>
      <c r="BL316" s="302"/>
      <c r="BM316" s="302"/>
      <c r="BN316" s="302"/>
      <c r="BO316" s="302"/>
      <c r="BP316" s="302"/>
      <c r="BQ316" s="302"/>
      <c r="BR316" s="302"/>
      <c r="BS316" s="302"/>
      <c r="BT316" s="302"/>
      <c r="BU316" s="302"/>
      <c r="BV316" s="302"/>
      <c r="BW316" s="302"/>
      <c r="BX316" s="302"/>
      <c r="BY316" s="304"/>
      <c r="BZ316" s="342"/>
      <c r="CA316" s="342"/>
      <c r="CB316" s="342"/>
      <c r="CC316" s="342"/>
      <c r="CD316" s="342"/>
      <c r="CE316" s="342"/>
      <c r="CF316" s="342"/>
      <c r="CG316" s="342"/>
      <c r="CH316" s="342"/>
      <c r="CI316" s="342"/>
      <c r="CJ316" s="342"/>
      <c r="CK316" s="342"/>
      <c r="CL316" s="342"/>
      <c r="CM316" s="342"/>
      <c r="CN316" s="342"/>
      <c r="CO316" s="342"/>
      <c r="CP316" s="342"/>
      <c r="CQ316" s="342"/>
      <c r="CR316" s="342"/>
      <c r="CS316" s="342"/>
      <c r="CT316" s="342"/>
      <c r="CU316" s="342"/>
      <c r="CV316" s="342"/>
      <c r="CW316" s="342"/>
      <c r="CX316" s="342"/>
      <c r="CY316" s="342"/>
      <c r="CZ316" s="342"/>
    </row>
    <row r="317" s="166" customFormat="true" ht="15" customHeight="true" x14ac:dyDescent="0.2">
      <c r="B317" s="160"/>
      <c r="Z317" s="343"/>
      <c r="AA317" s="343"/>
      <c r="AB317" s="343"/>
      <c r="AC317" s="343"/>
      <c r="AD317" s="343"/>
      <c r="AE317" s="343"/>
      <c r="AF317" s="343"/>
      <c r="AG317" s="343"/>
      <c r="AH317" s="343"/>
      <c r="AI317" s="343"/>
      <c r="AJ317" s="343"/>
      <c r="AK317" s="343"/>
      <c r="AL317" s="343"/>
      <c r="AM317" s="343"/>
      <c r="AN317" s="343"/>
      <c r="AO317" s="343"/>
      <c r="AP317" s="343"/>
      <c r="AQ317" s="343"/>
      <c r="AR317" s="343"/>
      <c r="AS317" s="343"/>
      <c r="AT317" s="343"/>
      <c r="AU317" s="343"/>
      <c r="AV317" s="343"/>
      <c r="AW317" s="343"/>
      <c r="AX317" s="343"/>
      <c r="AY317" s="343"/>
      <c r="AZ317" s="343"/>
      <c r="BA317" s="304"/>
      <c r="BB317" s="302"/>
      <c r="BC317" s="302"/>
      <c r="BD317" s="302"/>
      <c r="BE317" s="302"/>
      <c r="BF317" s="302"/>
      <c r="BG317" s="302"/>
      <c r="BH317" s="302"/>
      <c r="BI317" s="302"/>
      <c r="BJ317" s="302"/>
      <c r="BK317" s="302"/>
      <c r="BL317" s="302"/>
      <c r="BM317" s="302"/>
      <c r="BN317" s="302"/>
      <c r="BO317" s="302"/>
      <c r="BP317" s="302"/>
      <c r="BQ317" s="302"/>
      <c r="BR317" s="302"/>
      <c r="BS317" s="302"/>
      <c r="BT317" s="302"/>
      <c r="BU317" s="302"/>
      <c r="BV317" s="302"/>
      <c r="BW317" s="302"/>
      <c r="BX317" s="302"/>
      <c r="BY317" s="304"/>
      <c r="BZ317" s="342"/>
      <c r="CA317" s="342"/>
      <c r="CB317" s="342"/>
      <c r="CC317" s="342"/>
      <c r="CD317" s="342"/>
      <c r="CE317" s="342"/>
      <c r="CF317" s="342"/>
      <c r="CG317" s="342"/>
      <c r="CH317" s="342"/>
      <c r="CI317" s="342"/>
      <c r="CJ317" s="342"/>
      <c r="CK317" s="342"/>
      <c r="CL317" s="342"/>
      <c r="CM317" s="342"/>
      <c r="CN317" s="342"/>
      <c r="CO317" s="342"/>
      <c r="CP317" s="342"/>
      <c r="CQ317" s="342"/>
      <c r="CR317" s="342"/>
      <c r="CS317" s="342"/>
      <c r="CT317" s="342"/>
      <c r="CU317" s="342"/>
      <c r="CV317" s="342"/>
      <c r="CW317" s="342"/>
      <c r="CX317" s="342"/>
      <c r="CY317" s="342"/>
      <c r="CZ317" s="342"/>
    </row>
    <row r="318" s="166" customFormat="true" ht="15" customHeight="true" x14ac:dyDescent="0.2">
      <c r="B318" s="160"/>
      <c r="Z318" s="343"/>
      <c r="AA318" s="343"/>
      <c r="AB318" s="343"/>
      <c r="AC318" s="343"/>
      <c r="AD318" s="343"/>
      <c r="AE318" s="343"/>
      <c r="AF318" s="343"/>
      <c r="AG318" s="343"/>
      <c r="AH318" s="343"/>
      <c r="AI318" s="343"/>
      <c r="AJ318" s="343"/>
      <c r="AK318" s="343"/>
      <c r="AL318" s="343"/>
      <c r="AM318" s="343"/>
      <c r="AN318" s="343"/>
      <c r="AO318" s="343"/>
      <c r="AP318" s="343"/>
      <c r="AQ318" s="343"/>
      <c r="AR318" s="343"/>
      <c r="AS318" s="343"/>
      <c r="AT318" s="343"/>
      <c r="AU318" s="343"/>
      <c r="AV318" s="343"/>
      <c r="AW318" s="343"/>
      <c r="AX318" s="343"/>
      <c r="AY318" s="343"/>
      <c r="AZ318" s="343"/>
      <c r="BA318" s="304"/>
      <c r="BB318" s="302"/>
      <c r="BC318" s="302"/>
      <c r="BD318" s="302"/>
      <c r="BE318" s="302"/>
      <c r="BF318" s="302"/>
      <c r="BG318" s="302"/>
      <c r="BH318" s="302"/>
      <c r="BI318" s="302"/>
      <c r="BJ318" s="302"/>
      <c r="BK318" s="302"/>
      <c r="BL318" s="302"/>
      <c r="BM318" s="302"/>
      <c r="BN318" s="302"/>
      <c r="BO318" s="302"/>
      <c r="BP318" s="302"/>
      <c r="BQ318" s="302"/>
      <c r="BR318" s="302"/>
      <c r="BS318" s="302"/>
      <c r="BT318" s="302"/>
      <c r="BU318" s="302"/>
      <c r="BV318" s="302"/>
      <c r="BW318" s="302"/>
      <c r="BX318" s="302"/>
      <c r="BY318" s="304"/>
      <c r="BZ318" s="342"/>
      <c r="CA318" s="342"/>
      <c r="CB318" s="342"/>
      <c r="CC318" s="342"/>
      <c r="CD318" s="342"/>
      <c r="CE318" s="342"/>
      <c r="CF318" s="342"/>
      <c r="CG318" s="342"/>
      <c r="CH318" s="342"/>
      <c r="CI318" s="342"/>
      <c r="CJ318" s="342"/>
      <c r="CK318" s="342"/>
      <c r="CL318" s="342"/>
      <c r="CM318" s="342"/>
      <c r="CN318" s="342"/>
      <c r="CO318" s="342"/>
      <c r="CP318" s="342"/>
      <c r="CQ318" s="342"/>
      <c r="CR318" s="342"/>
      <c r="CS318" s="342"/>
      <c r="CT318" s="342"/>
      <c r="CU318" s="342"/>
      <c r="CV318" s="342"/>
      <c r="CW318" s="342"/>
      <c r="CX318" s="342"/>
      <c r="CY318" s="342"/>
      <c r="CZ318" s="342"/>
    </row>
    <row r="319" s="166" customFormat="true" ht="15" customHeight="true" x14ac:dyDescent="0.2">
      <c r="B319" s="160"/>
      <c r="Z319" s="343"/>
      <c r="AA319" s="343"/>
      <c r="AB319" s="343"/>
      <c r="AC319" s="343"/>
      <c r="AD319" s="343"/>
      <c r="AE319" s="343"/>
      <c r="AF319" s="343"/>
      <c r="AG319" s="343"/>
      <c r="AH319" s="343"/>
      <c r="AI319" s="343"/>
      <c r="AJ319" s="343"/>
      <c r="AK319" s="343"/>
      <c r="AL319" s="343"/>
      <c r="AM319" s="343"/>
      <c r="AN319" s="343"/>
      <c r="AO319" s="343"/>
      <c r="AP319" s="343"/>
      <c r="AQ319" s="343"/>
      <c r="AR319" s="343"/>
      <c r="AS319" s="343"/>
      <c r="AT319" s="343"/>
      <c r="AU319" s="343"/>
      <c r="AV319" s="343"/>
      <c r="AW319" s="343"/>
      <c r="AX319" s="343"/>
      <c r="AY319" s="343"/>
      <c r="AZ319" s="343"/>
      <c r="BA319" s="304"/>
      <c r="BB319" s="302"/>
      <c r="BC319" s="302"/>
      <c r="BD319" s="302"/>
      <c r="BE319" s="302"/>
      <c r="BF319" s="302"/>
      <c r="BG319" s="302"/>
      <c r="BH319" s="302"/>
      <c r="BI319" s="302"/>
      <c r="BJ319" s="302"/>
      <c r="BK319" s="302"/>
      <c r="BL319" s="302"/>
      <c r="BM319" s="302"/>
      <c r="BN319" s="302"/>
      <c r="BO319" s="302"/>
      <c r="BP319" s="302"/>
      <c r="BQ319" s="302"/>
      <c r="BR319" s="302"/>
      <c r="BS319" s="302"/>
      <c r="BT319" s="302"/>
      <c r="BU319" s="302"/>
      <c r="BV319" s="302"/>
      <c r="BW319" s="302"/>
      <c r="BX319" s="302"/>
      <c r="BY319" s="304"/>
      <c r="BZ319" s="342"/>
      <c r="CA319" s="342"/>
      <c r="CB319" s="342"/>
      <c r="CC319" s="342"/>
      <c r="CD319" s="342"/>
      <c r="CE319" s="342"/>
      <c r="CF319" s="342"/>
      <c r="CG319" s="342"/>
      <c r="CH319" s="342"/>
      <c r="CI319" s="342"/>
      <c r="CJ319" s="342"/>
      <c r="CK319" s="342"/>
      <c r="CL319" s="342"/>
      <c r="CM319" s="342"/>
      <c r="CN319" s="342"/>
      <c r="CO319" s="342"/>
      <c r="CP319" s="342"/>
      <c r="CQ319" s="342"/>
      <c r="CR319" s="342"/>
      <c r="CS319" s="342"/>
      <c r="CT319" s="342"/>
      <c r="CU319" s="342"/>
      <c r="CV319" s="342"/>
      <c r="CW319" s="342"/>
      <c r="CX319" s="342"/>
      <c r="CY319" s="342"/>
      <c r="CZ319" s="342"/>
    </row>
    <row r="320" s="166" customFormat="true" ht="15" customHeight="true" x14ac:dyDescent="0.2">
      <c r="B320" s="160"/>
      <c r="Z320" s="343"/>
      <c r="AA320" s="343"/>
      <c r="AB320" s="343"/>
      <c r="AC320" s="343"/>
      <c r="AD320" s="343"/>
      <c r="AE320" s="343"/>
      <c r="AF320" s="343"/>
      <c r="AG320" s="343"/>
      <c r="AH320" s="343"/>
      <c r="AI320" s="343"/>
      <c r="AJ320" s="343"/>
      <c r="AK320" s="343"/>
      <c r="AL320" s="343"/>
      <c r="AM320" s="343"/>
      <c r="AN320" s="343"/>
      <c r="AO320" s="343"/>
      <c r="AP320" s="343"/>
      <c r="AQ320" s="343"/>
      <c r="AR320" s="343"/>
      <c r="AS320" s="343"/>
      <c r="AT320" s="343"/>
      <c r="AU320" s="343"/>
      <c r="AV320" s="343"/>
      <c r="AW320" s="343"/>
      <c r="AX320" s="343"/>
      <c r="AY320" s="343"/>
      <c r="AZ320" s="343"/>
      <c r="BA320" s="304"/>
      <c r="BB320" s="302"/>
      <c r="BC320" s="302"/>
      <c r="BD320" s="302"/>
      <c r="BE320" s="302"/>
      <c r="BF320" s="302"/>
      <c r="BG320" s="302"/>
      <c r="BH320" s="302"/>
      <c r="BI320" s="302"/>
      <c r="BJ320" s="302"/>
      <c r="BK320" s="302"/>
      <c r="BL320" s="302"/>
      <c r="BM320" s="302"/>
      <c r="BN320" s="302"/>
      <c r="BO320" s="302"/>
      <c r="BP320" s="302"/>
      <c r="BQ320" s="302"/>
      <c r="BR320" s="302"/>
      <c r="BS320" s="302"/>
      <c r="BT320" s="302"/>
      <c r="BU320" s="302"/>
      <c r="BV320" s="302"/>
      <c r="BW320" s="302"/>
      <c r="BX320" s="302"/>
      <c r="BY320" s="304"/>
      <c r="BZ320" s="342"/>
      <c r="CA320" s="342"/>
      <c r="CB320" s="342"/>
      <c r="CC320" s="342"/>
      <c r="CD320" s="342"/>
      <c r="CE320" s="342"/>
      <c r="CF320" s="342"/>
      <c r="CG320" s="342"/>
      <c r="CH320" s="342"/>
      <c r="CI320" s="342"/>
      <c r="CJ320" s="342"/>
      <c r="CK320" s="342"/>
      <c r="CL320" s="342"/>
      <c r="CM320" s="342"/>
      <c r="CN320" s="342"/>
      <c r="CO320" s="342"/>
      <c r="CP320" s="342"/>
      <c r="CQ320" s="342"/>
      <c r="CR320" s="342"/>
      <c r="CS320" s="342"/>
      <c r="CT320" s="342"/>
      <c r="CU320" s="342"/>
      <c r="CV320" s="342"/>
      <c r="CW320" s="342"/>
      <c r="CX320" s="342"/>
      <c r="CY320" s="342"/>
      <c r="CZ320" s="342"/>
    </row>
    <row r="321" s="166" customFormat="true" ht="15" customHeight="true" x14ac:dyDescent="0.2">
      <c r="B321" s="160"/>
      <c r="Z321" s="343"/>
      <c r="AA321" s="343"/>
      <c r="AB321" s="343"/>
      <c r="AC321" s="343"/>
      <c r="AD321" s="343"/>
      <c r="AE321" s="343"/>
      <c r="AF321" s="343"/>
      <c r="AG321" s="343"/>
      <c r="AH321" s="343"/>
      <c r="AI321" s="343"/>
      <c r="AJ321" s="343"/>
      <c r="AK321" s="343"/>
      <c r="AL321" s="343"/>
      <c r="AM321" s="343"/>
      <c r="AN321" s="343"/>
      <c r="AO321" s="343"/>
      <c r="AP321" s="343"/>
      <c r="AQ321" s="343"/>
      <c r="AR321" s="343"/>
      <c r="AS321" s="343"/>
      <c r="AT321" s="343"/>
      <c r="AU321" s="343"/>
      <c r="AV321" s="343"/>
      <c r="AW321" s="343"/>
      <c r="AX321" s="343"/>
      <c r="AY321" s="343"/>
      <c r="AZ321" s="343"/>
      <c r="BA321" s="304"/>
      <c r="BB321" s="302"/>
      <c r="BC321" s="302"/>
      <c r="BD321" s="302"/>
      <c r="BE321" s="302"/>
      <c r="BF321" s="302"/>
      <c r="BG321" s="302"/>
      <c r="BH321" s="302"/>
      <c r="BI321" s="302"/>
      <c r="BJ321" s="302"/>
      <c r="BK321" s="302"/>
      <c r="BL321" s="302"/>
      <c r="BM321" s="302"/>
      <c r="BN321" s="302"/>
      <c r="BO321" s="302"/>
      <c r="BP321" s="302"/>
      <c r="BQ321" s="302"/>
      <c r="BR321" s="302"/>
      <c r="BS321" s="302"/>
      <c r="BT321" s="302"/>
      <c r="BU321" s="302"/>
      <c r="BV321" s="302"/>
      <c r="BW321" s="302"/>
      <c r="BX321" s="302"/>
      <c r="BY321" s="304"/>
      <c r="BZ321" s="342"/>
      <c r="CA321" s="342"/>
      <c r="CB321" s="342"/>
      <c r="CC321" s="342"/>
      <c r="CD321" s="342"/>
      <c r="CE321" s="342"/>
      <c r="CF321" s="342"/>
      <c r="CG321" s="342"/>
      <c r="CH321" s="342"/>
      <c r="CI321" s="342"/>
      <c r="CJ321" s="342"/>
      <c r="CK321" s="342"/>
      <c r="CL321" s="342"/>
      <c r="CM321" s="342"/>
      <c r="CN321" s="342"/>
      <c r="CO321" s="342"/>
      <c r="CP321" s="342"/>
      <c r="CQ321" s="342"/>
      <c r="CR321" s="342"/>
      <c r="CS321" s="342"/>
      <c r="CT321" s="342"/>
      <c r="CU321" s="342"/>
      <c r="CV321" s="342"/>
      <c r="CW321" s="342"/>
      <c r="CX321" s="342"/>
      <c r="CY321" s="342"/>
      <c r="CZ321" s="342"/>
    </row>
    <row r="322" s="166" customFormat="true" ht="15" customHeight="true" x14ac:dyDescent="0.2">
      <c r="B322" s="160"/>
      <c r="Z322" s="343"/>
      <c r="AA322" s="343"/>
      <c r="AB322" s="343"/>
      <c r="AC322" s="343"/>
      <c r="AD322" s="343"/>
      <c r="AE322" s="343"/>
      <c r="AF322" s="343"/>
      <c r="AG322" s="343"/>
      <c r="AH322" s="343"/>
      <c r="AI322" s="343"/>
      <c r="AJ322" s="343"/>
      <c r="AK322" s="343"/>
      <c r="AL322" s="343"/>
      <c r="AM322" s="343"/>
      <c r="AN322" s="343"/>
      <c r="AO322" s="343"/>
      <c r="AP322" s="343"/>
      <c r="AQ322" s="343"/>
      <c r="AR322" s="343"/>
      <c r="AS322" s="343"/>
      <c r="AT322" s="343"/>
      <c r="AU322" s="343"/>
      <c r="AV322" s="343"/>
      <c r="AW322" s="343"/>
      <c r="AX322" s="343"/>
      <c r="AY322" s="343"/>
      <c r="AZ322" s="343"/>
      <c r="BA322" s="304"/>
      <c r="BB322" s="302"/>
      <c r="BC322" s="302"/>
      <c r="BD322" s="302"/>
      <c r="BE322" s="302"/>
      <c r="BF322" s="302"/>
      <c r="BG322" s="302"/>
      <c r="BH322" s="302"/>
      <c r="BI322" s="302"/>
      <c r="BJ322" s="302"/>
      <c r="BK322" s="302"/>
      <c r="BL322" s="302"/>
      <c r="BM322" s="302"/>
      <c r="BN322" s="302"/>
      <c r="BO322" s="302"/>
      <c r="BP322" s="302"/>
      <c r="BQ322" s="302"/>
      <c r="BR322" s="302"/>
      <c r="BS322" s="302"/>
      <c r="BT322" s="302"/>
      <c r="BU322" s="302"/>
      <c r="BV322" s="302"/>
      <c r="BW322" s="302"/>
      <c r="BX322" s="302"/>
      <c r="BY322" s="304"/>
      <c r="BZ322" s="342"/>
      <c r="CA322" s="342"/>
      <c r="CB322" s="342"/>
      <c r="CC322" s="342"/>
      <c r="CD322" s="342"/>
      <c r="CE322" s="342"/>
      <c r="CF322" s="342"/>
      <c r="CG322" s="342"/>
      <c r="CH322" s="342"/>
      <c r="CI322" s="342"/>
      <c r="CJ322" s="342"/>
      <c r="CK322" s="342"/>
      <c r="CL322" s="342"/>
      <c r="CM322" s="342"/>
      <c r="CN322" s="342"/>
      <c r="CO322" s="342"/>
      <c r="CP322" s="342"/>
      <c r="CQ322" s="342"/>
      <c r="CR322" s="342"/>
      <c r="CS322" s="342"/>
      <c r="CT322" s="342"/>
      <c r="CU322" s="342"/>
      <c r="CV322" s="342"/>
      <c r="CW322" s="342"/>
      <c r="CX322" s="342"/>
      <c r="CY322" s="342"/>
      <c r="CZ322" s="342"/>
    </row>
    <row r="323" s="166" customFormat="true" ht="15" customHeight="true" x14ac:dyDescent="0.2">
      <c r="B323" s="160"/>
      <c r="Z323" s="343"/>
      <c r="AA323" s="343"/>
      <c r="AB323" s="343"/>
      <c r="AC323" s="343"/>
      <c r="AD323" s="343"/>
      <c r="AE323" s="343"/>
      <c r="AF323" s="343"/>
      <c r="AG323" s="343"/>
      <c r="AH323" s="343"/>
      <c r="AI323" s="343"/>
      <c r="AJ323" s="343"/>
      <c r="AK323" s="343"/>
      <c r="AL323" s="343"/>
      <c r="AM323" s="343"/>
      <c r="AN323" s="343"/>
      <c r="AO323" s="343"/>
      <c r="AP323" s="343"/>
      <c r="AQ323" s="343"/>
      <c r="AR323" s="343"/>
      <c r="AS323" s="343"/>
      <c r="AT323" s="343"/>
      <c r="AU323" s="343"/>
      <c r="AV323" s="343"/>
      <c r="AW323" s="343"/>
      <c r="AX323" s="343"/>
      <c r="AY323" s="343"/>
      <c r="AZ323" s="343"/>
      <c r="BA323" s="304"/>
      <c r="BB323" s="302"/>
      <c r="BC323" s="302"/>
      <c r="BD323" s="302"/>
      <c r="BE323" s="302"/>
      <c r="BF323" s="302"/>
      <c r="BG323" s="302"/>
      <c r="BH323" s="302"/>
      <c r="BI323" s="302"/>
      <c r="BJ323" s="302"/>
      <c r="BK323" s="302"/>
      <c r="BL323" s="302"/>
      <c r="BM323" s="302"/>
      <c r="BN323" s="302"/>
      <c r="BO323" s="302"/>
      <c r="BP323" s="302"/>
      <c r="BQ323" s="302"/>
      <c r="BR323" s="302"/>
      <c r="BS323" s="302"/>
      <c r="BT323" s="302"/>
      <c r="BU323" s="302"/>
      <c r="BV323" s="302"/>
      <c r="BW323" s="302"/>
      <c r="BX323" s="302"/>
      <c r="BY323" s="304"/>
      <c r="BZ323" s="342"/>
      <c r="CA323" s="342"/>
      <c r="CB323" s="342"/>
      <c r="CC323" s="342"/>
      <c r="CD323" s="342"/>
      <c r="CE323" s="342"/>
      <c r="CF323" s="342"/>
      <c r="CG323" s="342"/>
      <c r="CH323" s="342"/>
      <c r="CI323" s="342"/>
      <c r="CJ323" s="342"/>
      <c r="CK323" s="342"/>
      <c r="CL323" s="342"/>
      <c r="CM323" s="342"/>
      <c r="CN323" s="342"/>
      <c r="CO323" s="342"/>
      <c r="CP323" s="342"/>
      <c r="CQ323" s="342"/>
      <c r="CR323" s="342"/>
      <c r="CS323" s="342"/>
      <c r="CT323" s="342"/>
      <c r="CU323" s="342"/>
      <c r="CV323" s="342"/>
      <c r="CW323" s="342"/>
      <c r="CX323" s="342"/>
      <c r="CY323" s="342"/>
      <c r="CZ323" s="342"/>
    </row>
    <row r="324" s="166" customFormat="true" ht="15" customHeight="true" x14ac:dyDescent="0.2">
      <c r="B324" s="160"/>
      <c r="Z324" s="343"/>
      <c r="AA324" s="343"/>
      <c r="AB324" s="343"/>
      <c r="AC324" s="343"/>
      <c r="AD324" s="343"/>
      <c r="AE324" s="343"/>
      <c r="AF324" s="343"/>
      <c r="AG324" s="343"/>
      <c r="AH324" s="343"/>
      <c r="AI324" s="343"/>
      <c r="AJ324" s="343"/>
      <c r="AK324" s="343"/>
      <c r="AL324" s="343"/>
      <c r="AM324" s="343"/>
      <c r="AN324" s="343"/>
      <c r="AO324" s="343"/>
      <c r="AP324" s="343"/>
      <c r="AQ324" s="343"/>
      <c r="AR324" s="343"/>
      <c r="AS324" s="343"/>
      <c r="AT324" s="343"/>
      <c r="AU324" s="343"/>
      <c r="AV324" s="343"/>
      <c r="AW324" s="343"/>
      <c r="AX324" s="343"/>
      <c r="AY324" s="343"/>
      <c r="AZ324" s="343"/>
      <c r="BA324" s="304"/>
      <c r="BB324" s="302"/>
      <c r="BC324" s="302"/>
      <c r="BD324" s="302"/>
      <c r="BE324" s="302"/>
      <c r="BF324" s="302"/>
      <c r="BG324" s="302"/>
      <c r="BH324" s="302"/>
      <c r="BI324" s="302"/>
      <c r="BJ324" s="302"/>
      <c r="BK324" s="302"/>
      <c r="BL324" s="302"/>
      <c r="BM324" s="302"/>
      <c r="BN324" s="302"/>
      <c r="BO324" s="302"/>
      <c r="BP324" s="302"/>
      <c r="BQ324" s="302"/>
      <c r="BR324" s="302"/>
      <c r="BS324" s="302"/>
      <c r="BT324" s="302"/>
      <c r="BU324" s="302"/>
      <c r="BV324" s="302"/>
      <c r="BW324" s="302"/>
      <c r="BX324" s="302"/>
      <c r="BY324" s="304"/>
      <c r="BZ324" s="342"/>
      <c r="CA324" s="342"/>
      <c r="CB324" s="342"/>
      <c r="CC324" s="342"/>
      <c r="CD324" s="342"/>
      <c r="CE324" s="342"/>
      <c r="CF324" s="342"/>
      <c r="CG324" s="342"/>
      <c r="CH324" s="342"/>
      <c r="CI324" s="342"/>
      <c r="CJ324" s="342"/>
      <c r="CK324" s="342"/>
      <c r="CL324" s="342"/>
      <c r="CM324" s="342"/>
      <c r="CN324" s="342"/>
      <c r="CO324" s="342"/>
      <c r="CP324" s="342"/>
      <c r="CQ324" s="342"/>
      <c r="CR324" s="342"/>
      <c r="CS324" s="342"/>
      <c r="CT324" s="342"/>
      <c r="CU324" s="342"/>
      <c r="CV324" s="342"/>
      <c r="CW324" s="342"/>
      <c r="CX324" s="342"/>
      <c r="CY324" s="342"/>
      <c r="CZ324" s="342"/>
    </row>
    <row r="325" s="166" customFormat="true" ht="15" customHeight="true" x14ac:dyDescent="0.2">
      <c r="B325" s="160"/>
      <c r="Z325" s="343"/>
      <c r="AA325" s="343"/>
      <c r="AB325" s="343"/>
      <c r="AC325" s="343"/>
      <c r="AD325" s="343"/>
      <c r="AE325" s="343"/>
      <c r="AF325" s="343"/>
      <c r="AG325" s="343"/>
      <c r="AH325" s="343"/>
      <c r="AI325" s="343"/>
      <c r="AJ325" s="343"/>
      <c r="AK325" s="343"/>
      <c r="AL325" s="343"/>
      <c r="AM325" s="343"/>
      <c r="AN325" s="343"/>
      <c r="AO325" s="343"/>
      <c r="AP325" s="343"/>
      <c r="AQ325" s="343"/>
      <c r="AR325" s="343"/>
      <c r="AS325" s="343"/>
      <c r="AT325" s="343"/>
      <c r="AU325" s="343"/>
      <c r="AV325" s="343"/>
      <c r="AW325" s="343"/>
      <c r="AX325" s="343"/>
      <c r="AY325" s="343"/>
      <c r="AZ325" s="343"/>
      <c r="BA325" s="304"/>
      <c r="BB325" s="302"/>
      <c r="BC325" s="302"/>
      <c r="BD325" s="302"/>
      <c r="BE325" s="302"/>
      <c r="BF325" s="302"/>
      <c r="BG325" s="302"/>
      <c r="BH325" s="302"/>
      <c r="BI325" s="302"/>
      <c r="BJ325" s="302"/>
      <c r="BK325" s="302"/>
      <c r="BL325" s="302"/>
      <c r="BM325" s="302"/>
      <c r="BN325" s="302"/>
      <c r="BO325" s="302"/>
      <c r="BP325" s="302"/>
      <c r="BQ325" s="302"/>
      <c r="BR325" s="302"/>
      <c r="BS325" s="302"/>
      <c r="BT325" s="302"/>
      <c r="BU325" s="302"/>
      <c r="BV325" s="302"/>
      <c r="BW325" s="302"/>
      <c r="BX325" s="302"/>
      <c r="BY325" s="304"/>
      <c r="BZ325" s="342"/>
      <c r="CA325" s="342"/>
      <c r="CB325" s="342"/>
      <c r="CC325" s="342"/>
      <c r="CD325" s="342"/>
      <c r="CE325" s="342"/>
      <c r="CF325" s="342"/>
      <c r="CG325" s="342"/>
      <c r="CH325" s="342"/>
      <c r="CI325" s="342"/>
      <c r="CJ325" s="342"/>
      <c r="CK325" s="342"/>
      <c r="CL325" s="342"/>
      <c r="CM325" s="342"/>
      <c r="CN325" s="342"/>
      <c r="CO325" s="342"/>
      <c r="CP325" s="342"/>
      <c r="CQ325" s="342"/>
      <c r="CR325" s="342"/>
      <c r="CS325" s="342"/>
      <c r="CT325" s="342"/>
      <c r="CU325" s="342"/>
      <c r="CV325" s="342"/>
      <c r="CW325" s="342"/>
      <c r="CX325" s="342"/>
      <c r="CY325" s="342"/>
      <c r="CZ325" s="342"/>
    </row>
    <row r="326" s="166" customFormat="true" ht="15" customHeight="true" x14ac:dyDescent="0.2">
      <c r="B326" s="160"/>
      <c r="Z326" s="343"/>
      <c r="AA326" s="343"/>
      <c r="AB326" s="343"/>
      <c r="AC326" s="343"/>
      <c r="AD326" s="343"/>
      <c r="AE326" s="343"/>
      <c r="AF326" s="343"/>
      <c r="AG326" s="343"/>
      <c r="AH326" s="343"/>
      <c r="AI326" s="343"/>
      <c r="AJ326" s="343"/>
      <c r="AK326" s="343"/>
      <c r="AL326" s="343"/>
      <c r="AM326" s="343"/>
      <c r="AN326" s="343"/>
      <c r="AO326" s="343"/>
      <c r="AP326" s="343"/>
      <c r="AQ326" s="343"/>
      <c r="AR326" s="343"/>
      <c r="AS326" s="343"/>
      <c r="AT326" s="343"/>
      <c r="AU326" s="343"/>
      <c r="AV326" s="343"/>
      <c r="AW326" s="343"/>
      <c r="AX326" s="343"/>
      <c r="AY326" s="343"/>
      <c r="AZ326" s="343"/>
      <c r="BA326" s="304"/>
      <c r="BB326" s="302"/>
      <c r="BC326" s="302"/>
      <c r="BD326" s="302"/>
      <c r="BE326" s="302"/>
      <c r="BF326" s="302"/>
      <c r="BG326" s="302"/>
      <c r="BH326" s="302"/>
      <c r="BI326" s="302"/>
      <c r="BJ326" s="302"/>
      <c r="BK326" s="302"/>
      <c r="BL326" s="302"/>
      <c r="BM326" s="302"/>
      <c r="BN326" s="302"/>
      <c r="BO326" s="302"/>
      <c r="BP326" s="302"/>
      <c r="BQ326" s="302"/>
      <c r="BR326" s="302"/>
      <c r="BS326" s="302"/>
      <c r="BT326" s="302"/>
      <c r="BU326" s="302"/>
      <c r="BV326" s="302"/>
      <c r="BW326" s="302"/>
      <c r="BX326" s="302"/>
      <c r="BY326" s="304"/>
      <c r="BZ326" s="342"/>
      <c r="CA326" s="342"/>
      <c r="CB326" s="342"/>
      <c r="CC326" s="342"/>
      <c r="CD326" s="342"/>
      <c r="CE326" s="342"/>
      <c r="CF326" s="342"/>
      <c r="CG326" s="342"/>
      <c r="CH326" s="342"/>
      <c r="CI326" s="342"/>
      <c r="CJ326" s="342"/>
      <c r="CK326" s="342"/>
      <c r="CL326" s="342"/>
      <c r="CM326" s="342"/>
      <c r="CN326" s="342"/>
      <c r="CO326" s="342"/>
      <c r="CP326" s="342"/>
      <c r="CQ326" s="342"/>
      <c r="CR326" s="342"/>
      <c r="CS326" s="342"/>
      <c r="CT326" s="342"/>
      <c r="CU326" s="342"/>
      <c r="CV326" s="342"/>
      <c r="CW326" s="342"/>
      <c r="CX326" s="342"/>
      <c r="CY326" s="342"/>
      <c r="CZ326" s="342"/>
    </row>
    <row r="327" s="166" customFormat="true" ht="15" customHeight="true" x14ac:dyDescent="0.2">
      <c r="B327" s="160"/>
      <c r="Z327" s="343"/>
      <c r="AA327" s="343"/>
      <c r="AB327" s="343"/>
      <c r="AC327" s="343"/>
      <c r="AD327" s="343"/>
      <c r="AE327" s="343"/>
      <c r="AF327" s="343"/>
      <c r="AG327" s="343"/>
      <c r="AH327" s="343"/>
      <c r="AI327" s="343"/>
      <c r="AJ327" s="343"/>
      <c r="AK327" s="343"/>
      <c r="AL327" s="343"/>
      <c r="AM327" s="343"/>
      <c r="AN327" s="343"/>
      <c r="AO327" s="343"/>
      <c r="AP327" s="343"/>
      <c r="AQ327" s="343"/>
      <c r="AR327" s="343"/>
      <c r="AS327" s="343"/>
      <c r="AT327" s="343"/>
      <c r="AU327" s="343"/>
      <c r="AV327" s="343"/>
      <c r="AW327" s="343"/>
      <c r="AX327" s="343"/>
      <c r="AY327" s="343"/>
      <c r="AZ327" s="343"/>
      <c r="BA327" s="304"/>
      <c r="BB327" s="302"/>
      <c r="BC327" s="302"/>
      <c r="BD327" s="302"/>
      <c r="BE327" s="302"/>
      <c r="BF327" s="302"/>
      <c r="BG327" s="302"/>
      <c r="BH327" s="302"/>
      <c r="BI327" s="302"/>
      <c r="BJ327" s="302"/>
      <c r="BK327" s="302"/>
      <c r="BL327" s="302"/>
      <c r="BM327" s="302"/>
      <c r="BN327" s="302"/>
      <c r="BO327" s="302"/>
      <c r="BP327" s="302"/>
      <c r="BQ327" s="302"/>
      <c r="BR327" s="302"/>
      <c r="BS327" s="302"/>
      <c r="BT327" s="302"/>
      <c r="BU327" s="302"/>
      <c r="BV327" s="302"/>
      <c r="BW327" s="302"/>
      <c r="BX327" s="302"/>
      <c r="BY327" s="304"/>
      <c r="BZ327" s="342"/>
      <c r="CA327" s="342"/>
      <c r="CB327" s="342"/>
      <c r="CC327" s="342"/>
      <c r="CD327" s="342"/>
      <c r="CE327" s="342"/>
      <c r="CF327" s="342"/>
      <c r="CG327" s="342"/>
      <c r="CH327" s="342"/>
      <c r="CI327" s="342"/>
      <c r="CJ327" s="342"/>
      <c r="CK327" s="342"/>
      <c r="CL327" s="342"/>
      <c r="CM327" s="342"/>
      <c r="CN327" s="342"/>
      <c r="CO327" s="342"/>
      <c r="CP327" s="342"/>
      <c r="CQ327" s="342"/>
      <c r="CR327" s="342"/>
      <c r="CS327" s="342"/>
      <c r="CT327" s="342"/>
      <c r="CU327" s="342"/>
      <c r="CV327" s="342"/>
      <c r="CW327" s="342"/>
      <c r="CX327" s="342"/>
      <c r="CY327" s="342"/>
      <c r="CZ327" s="342"/>
    </row>
    <row r="328" s="166" customFormat="true" ht="15" customHeight="true" x14ac:dyDescent="0.2">
      <c r="B328" s="160"/>
      <c r="Z328" s="343"/>
      <c r="AA328" s="343"/>
      <c r="AB328" s="343"/>
      <c r="AC328" s="343"/>
      <c r="AD328" s="343"/>
      <c r="AE328" s="343"/>
      <c r="AF328" s="343"/>
      <c r="AG328" s="343"/>
      <c r="AH328" s="343"/>
      <c r="AI328" s="343"/>
      <c r="AJ328" s="343"/>
      <c r="AK328" s="343"/>
      <c r="AL328" s="343"/>
      <c r="AM328" s="343"/>
      <c r="AN328" s="343"/>
      <c r="AO328" s="343"/>
      <c r="AP328" s="343"/>
      <c r="AQ328" s="343"/>
      <c r="AR328" s="343"/>
      <c r="AS328" s="343"/>
      <c r="AT328" s="343"/>
      <c r="AU328" s="343"/>
      <c r="AV328" s="343"/>
      <c r="AW328" s="343"/>
      <c r="AX328" s="343"/>
      <c r="AY328" s="343"/>
      <c r="AZ328" s="343"/>
      <c r="BA328" s="304"/>
      <c r="BB328" s="302"/>
      <c r="BC328" s="302"/>
      <c r="BD328" s="302"/>
      <c r="BE328" s="302"/>
      <c r="BF328" s="302"/>
      <c r="BG328" s="302"/>
      <c r="BH328" s="302"/>
      <c r="BI328" s="302"/>
      <c r="BJ328" s="302"/>
      <c r="BK328" s="302"/>
      <c r="BL328" s="302"/>
      <c r="BM328" s="302"/>
      <c r="BN328" s="302"/>
      <c r="BO328" s="302"/>
      <c r="BP328" s="302"/>
      <c r="BQ328" s="302"/>
      <c r="BR328" s="302"/>
      <c r="BS328" s="302"/>
      <c r="BT328" s="302"/>
      <c r="BU328" s="302"/>
      <c r="BV328" s="302"/>
      <c r="BW328" s="302"/>
      <c r="BX328" s="302"/>
      <c r="BY328" s="304"/>
      <c r="BZ328" s="342"/>
      <c r="CA328" s="342"/>
      <c r="CB328" s="342"/>
      <c r="CC328" s="342"/>
      <c r="CD328" s="342"/>
      <c r="CE328" s="342"/>
      <c r="CF328" s="342"/>
      <c r="CG328" s="342"/>
      <c r="CH328" s="342"/>
      <c r="CI328" s="342"/>
      <c r="CJ328" s="342"/>
      <c r="CK328" s="342"/>
      <c r="CL328" s="342"/>
      <c r="CM328" s="342"/>
      <c r="CN328" s="342"/>
      <c r="CO328" s="342"/>
      <c r="CP328" s="342"/>
      <c r="CQ328" s="342"/>
      <c r="CR328" s="342"/>
      <c r="CS328" s="342"/>
      <c r="CT328" s="342"/>
      <c r="CU328" s="342"/>
      <c r="CV328" s="342"/>
      <c r="CW328" s="342"/>
      <c r="CX328" s="342"/>
      <c r="CY328" s="342"/>
      <c r="CZ328" s="342"/>
    </row>
    <row r="329" s="166" customFormat="true" ht="250.15" customHeight="true" x14ac:dyDescent="0.2">
      <c r="B329" s="160"/>
      <c r="Z329" s="343"/>
      <c r="AA329" s="343"/>
      <c r="AB329" s="343"/>
      <c r="AC329" s="343"/>
      <c r="AD329" s="343"/>
      <c r="AE329" s="343"/>
      <c r="AF329" s="343"/>
      <c r="AG329" s="343"/>
      <c r="AH329" s="343"/>
      <c r="AI329" s="343"/>
      <c r="AJ329" s="343"/>
      <c r="AK329" s="343"/>
      <c r="AL329" s="343"/>
      <c r="AM329" s="343"/>
      <c r="AN329" s="343"/>
      <c r="AO329" s="343"/>
      <c r="AP329" s="343"/>
      <c r="AQ329" s="343"/>
      <c r="AR329" s="343"/>
      <c r="AS329" s="343"/>
      <c r="AT329" s="343"/>
      <c r="AU329" s="343"/>
      <c r="AV329" s="343"/>
      <c r="AW329" s="343"/>
      <c r="AX329" s="343"/>
      <c r="AY329" s="343"/>
      <c r="AZ329" s="343"/>
      <c r="BA329" s="304"/>
      <c r="BB329" s="302"/>
      <c r="BC329" s="302"/>
      <c r="BD329" s="302"/>
      <c r="BE329" s="302"/>
      <c r="BF329" s="302"/>
      <c r="BG329" s="302"/>
      <c r="BH329" s="302"/>
      <c r="BI329" s="302"/>
      <c r="BJ329" s="302"/>
      <c r="BK329" s="302"/>
      <c r="BL329" s="302"/>
      <c r="BM329" s="302"/>
      <c r="BN329" s="302"/>
      <c r="BO329" s="302"/>
      <c r="BP329" s="302"/>
      <c r="BQ329" s="302"/>
      <c r="BR329" s="302"/>
      <c r="BS329" s="302"/>
      <c r="BT329" s="302"/>
      <c r="BU329" s="302"/>
      <c r="BV329" s="302"/>
      <c r="BW329" s="302"/>
      <c r="BX329" s="302"/>
      <c r="BY329" s="304"/>
      <c r="BZ329" s="342"/>
      <c r="CA329" s="342"/>
      <c r="CB329" s="342"/>
      <c r="CC329" s="342"/>
      <c r="CD329" s="342"/>
      <c r="CE329" s="342"/>
      <c r="CF329" s="342"/>
      <c r="CG329" s="342"/>
      <c r="CH329" s="342"/>
      <c r="CI329" s="342"/>
      <c r="CJ329" s="342"/>
      <c r="CK329" s="342"/>
      <c r="CL329" s="342"/>
      <c r="CM329" s="342"/>
      <c r="CN329" s="342"/>
      <c r="CO329" s="342"/>
      <c r="CP329" s="342"/>
      <c r="CQ329" s="342"/>
      <c r="CR329" s="342"/>
      <c r="CS329" s="342"/>
      <c r="CT329" s="342"/>
      <c r="CU329" s="342"/>
      <c r="CV329" s="342"/>
      <c r="CW329" s="342"/>
      <c r="CX329" s="342"/>
      <c r="CY329" s="342"/>
      <c r="CZ329" s="342"/>
    </row>
    <row r="330" s="345" customFormat="true" ht="19.15" customHeight="true" x14ac:dyDescent="0.2">
      <c r="B330" s="512"/>
      <c r="Z330" s="338"/>
      <c r="AA330" s="338"/>
      <c r="AB330" s="338"/>
      <c r="AC330" s="338"/>
      <c r="AD330" s="338"/>
      <c r="AE330" s="338"/>
      <c r="AF330" s="338"/>
      <c r="AG330" s="338"/>
      <c r="AH330" s="338"/>
      <c r="AI330" s="338"/>
      <c r="AJ330" s="338"/>
      <c r="AK330" s="338"/>
      <c r="AL330" s="338"/>
      <c r="AM330" s="338"/>
      <c r="AN330" s="338"/>
      <c r="AO330" s="338"/>
      <c r="AP330" s="338"/>
      <c r="AQ330" s="338"/>
      <c r="AR330" s="338"/>
      <c r="AS330" s="338"/>
      <c r="AT330" s="338"/>
      <c r="AU330" s="338"/>
      <c r="AV330" s="338"/>
      <c r="AW330" s="338"/>
      <c r="AX330" s="338"/>
      <c r="AY330" s="338"/>
      <c r="AZ330" s="338"/>
      <c r="BA330" s="307"/>
      <c r="BB330" s="307"/>
      <c r="BC330" s="510"/>
      <c r="BD330" s="510"/>
      <c r="BE330" s="510"/>
      <c r="BF330" s="510"/>
      <c r="BG330" s="510"/>
      <c r="BH330" s="510"/>
      <c r="BI330" s="510"/>
      <c r="BJ330" s="510"/>
      <c r="BK330" s="510"/>
      <c r="BL330" s="510"/>
      <c r="BM330" s="510"/>
      <c r="BN330" s="510"/>
      <c r="BO330" s="510"/>
      <c r="BP330" s="510"/>
      <c r="BQ330" s="510"/>
      <c r="BR330" s="510"/>
      <c r="BS330" s="510"/>
      <c r="BT330" s="510"/>
      <c r="BU330" s="510"/>
      <c r="BV330" s="510"/>
      <c r="BW330" s="510"/>
      <c r="BX330" s="510"/>
      <c r="BY330" s="510"/>
      <c r="BZ330" s="338"/>
      <c r="CA330" s="338"/>
      <c r="CB330" s="338"/>
      <c r="CC330" s="338"/>
      <c r="CD330" s="338"/>
      <c r="CE330" s="338"/>
      <c r="CF330" s="338"/>
      <c r="CG330" s="338"/>
      <c r="CH330" s="338"/>
      <c r="CI330" s="338"/>
      <c r="CJ330" s="338"/>
      <c r="CK330" s="338"/>
      <c r="CL330" s="338"/>
      <c r="CM330" s="338"/>
      <c r="CN330" s="338"/>
      <c r="CO330" s="338"/>
      <c r="CP330" s="338"/>
      <c r="CQ330" s="338"/>
      <c r="CR330" s="338"/>
      <c r="CS330" s="338"/>
      <c r="CT330" s="338"/>
      <c r="CU330" s="338"/>
      <c r="CV330" s="338"/>
      <c r="CW330" s="338"/>
      <c r="CX330" s="338"/>
      <c r="CY330" s="338"/>
      <c r="CZ330" s="338"/>
    </row>
    <row r="331" s="345" customFormat="true" ht="15" customHeight="true" x14ac:dyDescent="0.2">
      <c r="B331" s="512"/>
      <c r="Z331" s="338"/>
      <c r="AA331" s="338"/>
      <c r="AB331" s="338"/>
      <c r="AC331" s="338"/>
      <c r="AD331" s="338"/>
      <c r="AE331" s="338"/>
      <c r="AF331" s="338"/>
      <c r="AG331" s="338"/>
      <c r="AH331" s="338"/>
      <c r="AI331" s="338"/>
      <c r="AJ331" s="338"/>
      <c r="AK331" s="338"/>
      <c r="AL331" s="338"/>
      <c r="AM331" s="338"/>
      <c r="AN331" s="338"/>
      <c r="AO331" s="338"/>
      <c r="AP331" s="338"/>
      <c r="AQ331" s="338"/>
      <c r="AR331" s="338"/>
      <c r="AS331" s="338"/>
      <c r="AT331" s="338"/>
      <c r="AU331" s="338"/>
      <c r="AV331" s="338"/>
      <c r="AW331" s="338"/>
      <c r="AX331" s="338"/>
      <c r="AY331" s="338"/>
      <c r="AZ331" s="338"/>
      <c r="BA331" s="307"/>
      <c r="BB331" s="307"/>
      <c r="BC331" s="510"/>
      <c r="BD331" s="510"/>
      <c r="BE331" s="510"/>
      <c r="BF331" s="510"/>
      <c r="BG331" s="510"/>
      <c r="BH331" s="510"/>
      <c r="BI331" s="510"/>
      <c r="BJ331" s="510"/>
      <c r="BK331" s="510"/>
      <c r="BL331" s="510"/>
      <c r="BM331" s="510"/>
      <c r="BN331" s="510"/>
      <c r="BO331" s="510"/>
      <c r="BP331" s="510"/>
      <c r="BQ331" s="510"/>
      <c r="BR331" s="510"/>
      <c r="BS331" s="510"/>
      <c r="BT331" s="510"/>
      <c r="BU331" s="510"/>
      <c r="BV331" s="510"/>
      <c r="BW331" s="510"/>
      <c r="BX331" s="510"/>
      <c r="BY331" s="510"/>
      <c r="BZ331" s="338"/>
      <c r="CA331" s="338"/>
      <c r="CB331" s="338"/>
      <c r="CC331" s="338"/>
      <c r="CD331" s="338"/>
      <c r="CE331" s="338"/>
      <c r="CF331" s="338"/>
      <c r="CG331" s="338"/>
      <c r="CH331" s="338"/>
      <c r="CI331" s="338"/>
      <c r="CJ331" s="338"/>
      <c r="CK331" s="338"/>
      <c r="CL331" s="338"/>
      <c r="CM331" s="338"/>
      <c r="CN331" s="338"/>
      <c r="CO331" s="338"/>
      <c r="CP331" s="338"/>
      <c r="CQ331" s="338"/>
      <c r="CR331" s="338"/>
      <c r="CS331" s="338"/>
      <c r="CT331" s="338"/>
      <c r="CU331" s="338"/>
      <c r="CV331" s="338"/>
      <c r="CW331" s="338"/>
      <c r="CX331" s="338"/>
      <c r="CY331" s="338"/>
      <c r="CZ331" s="338"/>
    </row>
    <row r="332" s="345" customFormat="true" ht="15" customHeight="true" x14ac:dyDescent="0.2">
      <c r="B332" s="512"/>
      <c r="Z332" s="338"/>
      <c r="AA332" s="338"/>
      <c r="AB332" s="338"/>
      <c r="AC332" s="338"/>
      <c r="AD332" s="338"/>
      <c r="AE332" s="338"/>
      <c r="AF332" s="338"/>
      <c r="AG332" s="338"/>
      <c r="AH332" s="338"/>
      <c r="AI332" s="338"/>
      <c r="AJ332" s="338"/>
      <c r="AK332" s="338"/>
      <c r="AL332" s="338"/>
      <c r="AM332" s="338"/>
      <c r="AN332" s="338"/>
      <c r="AO332" s="338"/>
      <c r="AP332" s="338"/>
      <c r="AQ332" s="338"/>
      <c r="AR332" s="338"/>
      <c r="AS332" s="338"/>
      <c r="AT332" s="338"/>
      <c r="AU332" s="338"/>
      <c r="AV332" s="338"/>
      <c r="AW332" s="338"/>
      <c r="AX332" s="338"/>
      <c r="AY332" s="338"/>
      <c r="AZ332" s="338"/>
      <c r="BA332" s="307"/>
      <c r="BB332" s="307"/>
      <c r="BC332" s="510"/>
      <c r="BD332" s="510"/>
      <c r="BE332" s="510"/>
      <c r="BF332" s="510"/>
      <c r="BG332" s="510"/>
      <c r="BH332" s="510"/>
      <c r="BI332" s="510"/>
      <c r="BJ332" s="510"/>
      <c r="BK332" s="510"/>
      <c r="BL332" s="510"/>
      <c r="BM332" s="510"/>
      <c r="BN332" s="510"/>
      <c r="BO332" s="510"/>
      <c r="BP332" s="510"/>
      <c r="BQ332" s="510"/>
      <c r="BR332" s="510"/>
      <c r="BS332" s="510"/>
      <c r="BT332" s="510"/>
      <c r="BU332" s="510"/>
      <c r="BV332" s="510"/>
      <c r="BW332" s="510"/>
      <c r="BX332" s="510"/>
      <c r="BY332" s="510"/>
      <c r="BZ332" s="338"/>
      <c r="CA332" s="338"/>
      <c r="CB332" s="338"/>
      <c r="CC332" s="338"/>
      <c r="CD332" s="338"/>
      <c r="CE332" s="338"/>
      <c r="CF332" s="338"/>
      <c r="CG332" s="338"/>
      <c r="CH332" s="338"/>
      <c r="CI332" s="338"/>
      <c r="CJ332" s="338"/>
      <c r="CK332" s="338"/>
      <c r="CL332" s="338"/>
      <c r="CM332" s="338"/>
      <c r="CN332" s="338"/>
      <c r="CO332" s="338"/>
      <c r="CP332" s="338"/>
      <c r="CQ332" s="338"/>
      <c r="CR332" s="338"/>
      <c r="CS332" s="338"/>
      <c r="CT332" s="338"/>
      <c r="CU332" s="338"/>
      <c r="CV332" s="338"/>
      <c r="CW332" s="338"/>
      <c r="CX332" s="338"/>
      <c r="CY332" s="338"/>
      <c r="CZ332" s="338"/>
    </row>
    <row r="333" s="345" customFormat="true" ht="15" customHeight="true" x14ac:dyDescent="0.2">
      <c r="B333" s="512"/>
      <c r="Z333" s="338"/>
      <c r="AA333" s="338"/>
      <c r="AB333" s="338"/>
      <c r="AC333" s="338"/>
      <c r="AD333" s="338"/>
      <c r="AE333" s="338"/>
      <c r="AF333" s="338"/>
      <c r="AG333" s="338"/>
      <c r="AH333" s="338"/>
      <c r="AI333" s="338"/>
      <c r="AJ333" s="338"/>
      <c r="AK333" s="338"/>
      <c r="AL333" s="338"/>
      <c r="AM333" s="338"/>
      <c r="AN333" s="338"/>
      <c r="AO333" s="338"/>
      <c r="AP333" s="338"/>
      <c r="AQ333" s="338"/>
      <c r="AR333" s="338"/>
      <c r="AS333" s="338"/>
      <c r="AT333" s="338"/>
      <c r="AU333" s="338"/>
      <c r="AV333" s="338"/>
      <c r="AW333" s="338"/>
      <c r="AX333" s="338"/>
      <c r="AY333" s="338"/>
      <c r="AZ333" s="338"/>
      <c r="BA333" s="307"/>
      <c r="BB333" s="307"/>
      <c r="BC333" s="510"/>
      <c r="BD333" s="510"/>
      <c r="BE333" s="510"/>
      <c r="BF333" s="510"/>
      <c r="BG333" s="510"/>
      <c r="BH333" s="510"/>
      <c r="BI333" s="510"/>
      <c r="BJ333" s="510"/>
      <c r="BK333" s="510"/>
      <c r="BL333" s="510"/>
      <c r="BM333" s="510"/>
      <c r="BN333" s="510"/>
      <c r="BO333" s="510"/>
      <c r="BP333" s="510"/>
      <c r="BQ333" s="510"/>
      <c r="BR333" s="510"/>
      <c r="BS333" s="510"/>
      <c r="BT333" s="510"/>
      <c r="BU333" s="510"/>
      <c r="BV333" s="510"/>
      <c r="BW333" s="510"/>
      <c r="BX333" s="510"/>
      <c r="BY333" s="510"/>
      <c r="BZ333" s="338"/>
      <c r="CA333" s="338"/>
      <c r="CB333" s="338"/>
      <c r="CC333" s="338"/>
      <c r="CD333" s="338"/>
      <c r="CE333" s="338"/>
      <c r="CF333" s="338"/>
      <c r="CG333" s="338"/>
      <c r="CH333" s="338"/>
      <c r="CI333" s="338"/>
      <c r="CJ333" s="338"/>
      <c r="CK333" s="338"/>
      <c r="CL333" s="338"/>
      <c r="CM333" s="338"/>
      <c r="CN333" s="338"/>
      <c r="CO333" s="338"/>
      <c r="CP333" s="338"/>
      <c r="CQ333" s="338"/>
      <c r="CR333" s="338"/>
      <c r="CS333" s="338"/>
      <c r="CT333" s="338"/>
      <c r="CU333" s="338"/>
      <c r="CV333" s="338"/>
      <c r="CW333" s="338"/>
      <c r="CX333" s="338"/>
      <c r="CY333" s="338"/>
      <c r="CZ333" s="338"/>
    </row>
    <row r="334" s="345" customFormat="true" ht="15" customHeight="true" x14ac:dyDescent="0.2">
      <c r="B334" s="512"/>
      <c r="Z334" s="338"/>
      <c r="AA334" s="338"/>
      <c r="AB334" s="338"/>
      <c r="AC334" s="338"/>
      <c r="AD334" s="338"/>
      <c r="AE334" s="338"/>
      <c r="AF334" s="338"/>
      <c r="AG334" s="338"/>
      <c r="AH334" s="338"/>
      <c r="AI334" s="338"/>
      <c r="AJ334" s="338"/>
      <c r="AK334" s="338"/>
      <c r="AL334" s="338"/>
      <c r="AM334" s="338"/>
      <c r="AN334" s="338"/>
      <c r="AO334" s="338"/>
      <c r="AP334" s="338"/>
      <c r="AQ334" s="338"/>
      <c r="AR334" s="338"/>
      <c r="AS334" s="338"/>
      <c r="AT334" s="338"/>
      <c r="AU334" s="338"/>
      <c r="AV334" s="338"/>
      <c r="AW334" s="338"/>
      <c r="AX334" s="338"/>
      <c r="AY334" s="338"/>
      <c r="AZ334" s="338"/>
      <c r="BA334" s="307"/>
      <c r="BB334" s="307"/>
      <c r="BC334" s="510"/>
      <c r="BD334" s="510"/>
      <c r="BE334" s="510"/>
      <c r="BF334" s="510"/>
      <c r="BG334" s="510"/>
      <c r="BH334" s="510"/>
      <c r="BI334" s="510"/>
      <c r="BJ334" s="510"/>
      <c r="BK334" s="510"/>
      <c r="BL334" s="510"/>
      <c r="BM334" s="510"/>
      <c r="BN334" s="510"/>
      <c r="BO334" s="510"/>
      <c r="BP334" s="510"/>
      <c r="BQ334" s="510"/>
      <c r="BR334" s="510"/>
      <c r="BS334" s="510"/>
      <c r="BT334" s="510"/>
      <c r="BU334" s="510"/>
      <c r="BV334" s="510"/>
      <c r="BW334" s="510"/>
      <c r="BX334" s="510"/>
      <c r="BY334" s="510"/>
      <c r="BZ334" s="338"/>
      <c r="CA334" s="338"/>
      <c r="CB334" s="338"/>
      <c r="CC334" s="338"/>
      <c r="CD334" s="338"/>
      <c r="CE334" s="338"/>
      <c r="CF334" s="338"/>
      <c r="CG334" s="338"/>
      <c r="CH334" s="338"/>
      <c r="CI334" s="338"/>
      <c r="CJ334" s="338"/>
      <c r="CK334" s="338"/>
      <c r="CL334" s="338"/>
      <c r="CM334" s="338"/>
      <c r="CN334" s="338"/>
      <c r="CO334" s="338"/>
      <c r="CP334" s="338"/>
      <c r="CQ334" s="338"/>
      <c r="CR334" s="338"/>
      <c r="CS334" s="338"/>
      <c r="CT334" s="338"/>
      <c r="CU334" s="338"/>
      <c r="CV334" s="338"/>
      <c r="CW334" s="338"/>
      <c r="CX334" s="338"/>
      <c r="CY334" s="338"/>
      <c r="CZ334" s="338"/>
    </row>
    <row r="335" s="345" customFormat="true" ht="15" customHeight="true" x14ac:dyDescent="0.2">
      <c r="B335" s="512"/>
      <c r="Z335" s="338"/>
      <c r="AA335" s="338"/>
      <c r="AB335" s="338"/>
      <c r="AC335" s="338"/>
      <c r="AD335" s="338"/>
      <c r="AE335" s="338"/>
      <c r="AF335" s="338"/>
      <c r="AG335" s="338"/>
      <c r="AH335" s="338"/>
      <c r="AI335" s="338"/>
      <c r="AJ335" s="338"/>
      <c r="AK335" s="338"/>
      <c r="AL335" s="338"/>
      <c r="AM335" s="338"/>
      <c r="AN335" s="338"/>
      <c r="AO335" s="338"/>
      <c r="AP335" s="338"/>
      <c r="AQ335" s="338"/>
      <c r="AR335" s="338"/>
      <c r="AS335" s="338"/>
      <c r="AT335" s="338"/>
      <c r="AU335" s="338"/>
      <c r="AV335" s="338"/>
      <c r="AW335" s="338"/>
      <c r="AX335" s="338"/>
      <c r="AY335" s="338"/>
      <c r="AZ335" s="338"/>
      <c r="BA335" s="307"/>
      <c r="BB335" s="307"/>
      <c r="BC335" s="510"/>
      <c r="BD335" s="510"/>
      <c r="BE335" s="510"/>
      <c r="BF335" s="510"/>
      <c r="BG335" s="510"/>
      <c r="BH335" s="510"/>
      <c r="BI335" s="510"/>
      <c r="BJ335" s="510"/>
      <c r="BK335" s="510"/>
      <c r="BL335" s="510"/>
      <c r="BM335" s="510"/>
      <c r="BN335" s="510"/>
      <c r="BO335" s="510"/>
      <c r="BP335" s="510"/>
      <c r="BQ335" s="510"/>
      <c r="BR335" s="510"/>
      <c r="BS335" s="510"/>
      <c r="BT335" s="510"/>
      <c r="BU335" s="510"/>
      <c r="BV335" s="510"/>
      <c r="BW335" s="510"/>
      <c r="BX335" s="510"/>
      <c r="BY335" s="510"/>
      <c r="BZ335" s="338"/>
      <c r="CA335" s="338"/>
      <c r="CB335" s="338"/>
      <c r="CC335" s="338"/>
      <c r="CD335" s="338"/>
      <c r="CE335" s="338"/>
      <c r="CF335" s="338"/>
      <c r="CG335" s="338"/>
      <c r="CH335" s="338"/>
      <c r="CI335" s="338"/>
      <c r="CJ335" s="338"/>
      <c r="CK335" s="338"/>
      <c r="CL335" s="338"/>
      <c r="CM335" s="338"/>
      <c r="CN335" s="338"/>
      <c r="CO335" s="338"/>
      <c r="CP335" s="338"/>
      <c r="CQ335" s="338"/>
      <c r="CR335" s="338"/>
      <c r="CS335" s="338"/>
      <c r="CT335" s="338"/>
      <c r="CU335" s="338"/>
      <c r="CV335" s="338"/>
      <c r="CW335" s="338"/>
      <c r="CX335" s="338"/>
      <c r="CY335" s="338"/>
      <c r="CZ335" s="338"/>
    </row>
    <row r="336" s="345" customFormat="true" ht="15" customHeight="true" x14ac:dyDescent="0.2">
      <c r="B336" s="512"/>
      <c r="Z336" s="338"/>
      <c r="AA336" s="338"/>
      <c r="AB336" s="338"/>
      <c r="AC336" s="338"/>
      <c r="AD336" s="338"/>
      <c r="AE336" s="338"/>
      <c r="AF336" s="338"/>
      <c r="AG336" s="338"/>
      <c r="AH336" s="338"/>
      <c r="AI336" s="338"/>
      <c r="AJ336" s="338"/>
      <c r="AK336" s="338"/>
      <c r="AL336" s="338"/>
      <c r="AM336" s="338"/>
      <c r="AN336" s="338"/>
      <c r="AO336" s="338"/>
      <c r="AP336" s="338"/>
      <c r="AQ336" s="338"/>
      <c r="AR336" s="338"/>
      <c r="AS336" s="338"/>
      <c r="AT336" s="338"/>
      <c r="AU336" s="338"/>
      <c r="AV336" s="338"/>
      <c r="AW336" s="338"/>
      <c r="AX336" s="338"/>
      <c r="AY336" s="338"/>
      <c r="AZ336" s="338"/>
      <c r="BA336" s="307"/>
      <c r="BB336" s="307"/>
      <c r="BC336" s="510"/>
      <c r="BD336" s="510"/>
      <c r="BE336" s="510"/>
      <c r="BF336" s="510"/>
      <c r="BG336" s="510"/>
      <c r="BH336" s="510"/>
      <c r="BI336" s="510"/>
      <c r="BJ336" s="510"/>
      <c r="BK336" s="510"/>
      <c r="BL336" s="510"/>
      <c r="BM336" s="510"/>
      <c r="BN336" s="510"/>
      <c r="BO336" s="510"/>
      <c r="BP336" s="510"/>
      <c r="BQ336" s="510"/>
      <c r="BR336" s="510"/>
      <c r="BS336" s="510"/>
      <c r="BT336" s="510"/>
      <c r="BU336" s="510"/>
      <c r="BV336" s="510"/>
      <c r="BW336" s="510"/>
      <c r="BX336" s="510"/>
      <c r="BY336" s="510"/>
      <c r="BZ336" s="338"/>
      <c r="CA336" s="338"/>
      <c r="CB336" s="338"/>
      <c r="CC336" s="338"/>
      <c r="CD336" s="338"/>
      <c r="CE336" s="338"/>
      <c r="CF336" s="338"/>
      <c r="CG336" s="338"/>
      <c r="CH336" s="338"/>
      <c r="CI336" s="338"/>
      <c r="CJ336" s="338"/>
      <c r="CK336" s="338"/>
      <c r="CL336" s="338"/>
      <c r="CM336" s="338"/>
      <c r="CN336" s="338"/>
      <c r="CO336" s="338"/>
      <c r="CP336" s="338"/>
      <c r="CQ336" s="338"/>
      <c r="CR336" s="338"/>
      <c r="CS336" s="338"/>
      <c r="CT336" s="338"/>
      <c r="CU336" s="338"/>
      <c r="CV336" s="338"/>
      <c r="CW336" s="338"/>
      <c r="CX336" s="338"/>
      <c r="CY336" s="338"/>
      <c r="CZ336" s="338"/>
    </row>
    <row r="337" s="345" customFormat="true" ht="18" customHeight="true" x14ac:dyDescent="0.2">
      <c r="B337" s="512"/>
      <c r="Z337" s="338"/>
      <c r="AA337" s="338"/>
      <c r="AB337" s="338"/>
      <c r="AC337" s="338"/>
      <c r="AD337" s="338"/>
      <c r="AE337" s="338"/>
      <c r="AF337" s="338"/>
      <c r="AG337" s="338"/>
      <c r="AH337" s="338"/>
      <c r="AI337" s="338"/>
      <c r="AJ337" s="338"/>
      <c r="AK337" s="338"/>
      <c r="AL337" s="338"/>
      <c r="AM337" s="338"/>
      <c r="AN337" s="338"/>
      <c r="AO337" s="338"/>
      <c r="AP337" s="338"/>
      <c r="AQ337" s="338"/>
      <c r="AR337" s="338"/>
      <c r="AS337" s="338"/>
      <c r="AT337" s="338"/>
      <c r="AU337" s="338"/>
      <c r="AV337" s="338"/>
      <c r="AW337" s="338"/>
      <c r="AX337" s="338"/>
      <c r="AY337" s="338"/>
      <c r="AZ337" s="338"/>
      <c r="BA337" s="307"/>
      <c r="BB337" s="307"/>
      <c r="BC337" s="510"/>
      <c r="BD337" s="510"/>
      <c r="BE337" s="510"/>
      <c r="BF337" s="510"/>
      <c r="BG337" s="510"/>
      <c r="BH337" s="510"/>
      <c r="BI337" s="510"/>
      <c r="BJ337" s="510"/>
      <c r="BK337" s="510"/>
      <c r="BL337" s="510"/>
      <c r="BM337" s="510"/>
      <c r="BN337" s="510"/>
      <c r="BO337" s="510"/>
      <c r="BP337" s="510"/>
      <c r="BQ337" s="510"/>
      <c r="BR337" s="510"/>
      <c r="BS337" s="510"/>
      <c r="BT337" s="510"/>
      <c r="BU337" s="510"/>
      <c r="BV337" s="510"/>
      <c r="BW337" s="510"/>
      <c r="BX337" s="510"/>
      <c r="BY337" s="510"/>
      <c r="BZ337" s="338"/>
      <c r="CA337" s="338"/>
      <c r="CB337" s="338"/>
      <c r="CC337" s="338"/>
      <c r="CD337" s="338"/>
      <c r="CE337" s="338"/>
      <c r="CF337" s="338"/>
      <c r="CG337" s="338"/>
      <c r="CH337" s="338"/>
      <c r="CI337" s="338"/>
      <c r="CJ337" s="338"/>
      <c r="CK337" s="338"/>
      <c r="CL337" s="338"/>
      <c r="CM337" s="338"/>
      <c r="CN337" s="338"/>
      <c r="CO337" s="338"/>
      <c r="CP337" s="338"/>
      <c r="CQ337" s="338"/>
      <c r="CR337" s="338"/>
      <c r="CS337" s="338"/>
      <c r="CT337" s="338"/>
      <c r="CU337" s="338"/>
      <c r="CV337" s="338"/>
      <c r="CW337" s="338"/>
      <c r="CX337" s="338"/>
      <c r="CY337" s="338"/>
      <c r="CZ337" s="338"/>
    </row>
    <row r="338" s="345" customFormat="true" ht="18" customHeight="true" x14ac:dyDescent="0.2">
      <c r="B338" s="512"/>
      <c r="Z338" s="338"/>
      <c r="AA338" s="338"/>
      <c r="AB338" s="338"/>
      <c r="AC338" s="338"/>
      <c r="AD338" s="338"/>
      <c r="AE338" s="338"/>
      <c r="AF338" s="338"/>
      <c r="AG338" s="338"/>
      <c r="AH338" s="338"/>
      <c r="AI338" s="338"/>
      <c r="AJ338" s="338"/>
      <c r="AK338" s="338"/>
      <c r="AL338" s="338"/>
      <c r="AM338" s="338"/>
      <c r="AN338" s="338"/>
      <c r="AO338" s="338"/>
      <c r="AP338" s="338"/>
      <c r="AQ338" s="338"/>
      <c r="AR338" s="338"/>
      <c r="AS338" s="338"/>
      <c r="AT338" s="338"/>
      <c r="AU338" s="338"/>
      <c r="AV338" s="338"/>
      <c r="AW338" s="338"/>
      <c r="AX338" s="338"/>
      <c r="AY338" s="338"/>
      <c r="AZ338" s="338"/>
      <c r="BA338" s="307"/>
      <c r="BB338" s="307"/>
      <c r="BC338" s="510"/>
      <c r="BD338" s="510"/>
      <c r="BE338" s="510"/>
      <c r="BF338" s="510"/>
      <c r="BG338" s="510"/>
      <c r="BH338" s="510"/>
      <c r="BI338" s="510"/>
      <c r="BJ338" s="510"/>
      <c r="BK338" s="510"/>
      <c r="BL338" s="510"/>
      <c r="BM338" s="510"/>
      <c r="BN338" s="510"/>
      <c r="BO338" s="510"/>
      <c r="BP338" s="510"/>
      <c r="BQ338" s="510"/>
      <c r="BR338" s="510"/>
      <c r="BS338" s="510"/>
      <c r="BT338" s="510"/>
      <c r="BU338" s="510"/>
      <c r="BV338" s="510"/>
      <c r="BW338" s="510"/>
      <c r="BX338" s="510"/>
      <c r="BY338" s="510"/>
      <c r="BZ338" s="338"/>
      <c r="CA338" s="338"/>
      <c r="CB338" s="338"/>
      <c r="CC338" s="338"/>
      <c r="CD338" s="338"/>
      <c r="CE338" s="338"/>
      <c r="CF338" s="338"/>
      <c r="CG338" s="338"/>
      <c r="CH338" s="338"/>
      <c r="CI338" s="338"/>
      <c r="CJ338" s="338"/>
      <c r="CK338" s="338"/>
      <c r="CL338" s="338"/>
      <c r="CM338" s="338"/>
      <c r="CN338" s="338"/>
      <c r="CO338" s="338"/>
      <c r="CP338" s="338"/>
      <c r="CQ338" s="338"/>
      <c r="CR338" s="338"/>
      <c r="CS338" s="338"/>
      <c r="CT338" s="338"/>
      <c r="CU338" s="338"/>
      <c r="CV338" s="338"/>
      <c r="CW338" s="338"/>
      <c r="CX338" s="338"/>
      <c r="CY338" s="338"/>
      <c r="CZ338" s="338"/>
    </row>
    <row r="339" s="166" customFormat="true" ht="15" customHeight="true" x14ac:dyDescent="0.2">
      <c r="B339" s="160"/>
      <c r="Z339" s="343"/>
      <c r="AA339" s="343"/>
      <c r="AB339" s="343"/>
      <c r="AC339" s="343"/>
      <c r="AD339" s="343"/>
      <c r="AE339" s="343"/>
      <c r="AF339" s="343"/>
      <c r="AG339" s="343"/>
      <c r="AH339" s="343"/>
      <c r="AI339" s="343"/>
      <c r="AJ339" s="343"/>
      <c r="AK339" s="343"/>
      <c r="AL339" s="343"/>
      <c r="AM339" s="343"/>
      <c r="AN339" s="343"/>
      <c r="AO339" s="343"/>
      <c r="AP339" s="343"/>
      <c r="AQ339" s="343"/>
      <c r="AR339" s="343"/>
      <c r="AS339" s="343"/>
      <c r="AT339" s="343"/>
      <c r="AU339" s="343"/>
      <c r="AV339" s="343"/>
      <c r="AW339" s="343"/>
      <c r="AX339" s="343"/>
      <c r="AY339" s="343"/>
      <c r="AZ339" s="343"/>
      <c r="BA339" s="344" t="s">
        <v>132</v>
      </c>
      <c r="BB339" s="289" t="s">
        <v>131</v>
      </c>
      <c r="BC339" s="1042" t="s">
        <v>116</v>
      </c>
      <c r="BD339" s="1043"/>
      <c r="BE339" s="1043"/>
      <c r="BF339" s="1043"/>
      <c r="BG339" s="1044"/>
      <c r="BH339" s="1042" t="s">
        <v>39</v>
      </c>
      <c r="BI339" s="1043"/>
      <c r="BJ339" s="1043"/>
      <c r="BK339" s="1043"/>
      <c r="BL339" s="1044"/>
      <c r="BM339" s="1042" t="s">
        <v>38</v>
      </c>
      <c r="BN339" s="1043"/>
      <c r="BO339" s="1043"/>
      <c r="BP339" s="1043"/>
      <c r="BQ339" s="1045"/>
      <c r="BR339" s="15" t="s">
        <v>144</v>
      </c>
      <c r="BS339" s="426"/>
      <c r="BT339" s="426"/>
      <c r="BU339" s="426"/>
      <c r="BV339" s="426"/>
      <c r="BW339" s="426"/>
      <c r="BX339" s="426"/>
      <c r="BY339" s="426"/>
      <c r="BZ339" s="342"/>
      <c r="CA339" s="342"/>
      <c r="CB339" s="342"/>
      <c r="CC339" s="342"/>
      <c r="CD339" s="342"/>
      <c r="CE339" s="342"/>
      <c r="CF339" s="342"/>
      <c r="CG339" s="342"/>
      <c r="CH339" s="342"/>
      <c r="CI339" s="342"/>
      <c r="CJ339" s="342"/>
      <c r="CK339" s="342"/>
      <c r="CL339" s="342"/>
      <c r="CM339" s="342"/>
      <c r="CN339" s="342"/>
      <c r="CO339" s="342"/>
      <c r="CP339" s="342"/>
      <c r="CQ339" s="342"/>
      <c r="CR339" s="342"/>
      <c r="CS339" s="342"/>
      <c r="CT339" s="342"/>
      <c r="CU339" s="342"/>
      <c r="CV339" s="342"/>
      <c r="CW339" s="342"/>
      <c r="CX339" s="342"/>
      <c r="CY339" s="342"/>
      <c r="CZ339" s="342"/>
    </row>
    <row r="340" s="166" customFormat="true" ht="12.75" x14ac:dyDescent="0.2">
      <c r="B340" s="160"/>
      <c r="Z340" s="343"/>
      <c r="AA340" s="343"/>
      <c r="AB340" s="343"/>
      <c r="AC340" s="343"/>
      <c r="AD340" s="343"/>
      <c r="AE340" s="343"/>
      <c r="AF340" s="343"/>
      <c r="AG340" s="343"/>
      <c r="AH340" s="343"/>
      <c r="AI340" s="343"/>
      <c r="AJ340" s="343"/>
      <c r="AK340" s="343"/>
      <c r="AL340" s="343"/>
      <c r="AM340" s="343"/>
      <c r="AN340" s="343"/>
      <c r="AO340" s="343"/>
      <c r="AP340" s="343"/>
      <c r="AQ340" s="343"/>
      <c r="AR340" s="343"/>
      <c r="AS340" s="343"/>
      <c r="AT340" s="343"/>
      <c r="AU340" s="343"/>
      <c r="AV340" s="343"/>
      <c r="AW340" s="343"/>
      <c r="AX340" s="343"/>
      <c r="AY340" s="343"/>
      <c r="AZ340" s="343"/>
      <c r="BA340" s="329" t="s">
        <v>128</v>
      </c>
      <c r="BB340" s="328"/>
      <c r="BC340" s="455" t="s">
        <v>0</v>
      </c>
      <c r="BD340" s="326" t="s">
        <v>1</v>
      </c>
      <c r="BE340" s="326" t="s">
        <v>2</v>
      </c>
      <c r="BF340" s="326" t="s">
        <v>3</v>
      </c>
      <c r="BG340" s="456" t="s">
        <v>4</v>
      </c>
      <c r="BH340" s="455" t="s">
        <v>0</v>
      </c>
      <c r="BI340" s="326" t="s">
        <v>1</v>
      </c>
      <c r="BJ340" s="326" t="s">
        <v>2</v>
      </c>
      <c r="BK340" s="326" t="s">
        <v>3</v>
      </c>
      <c r="BL340" s="456" t="s">
        <v>4</v>
      </c>
      <c r="BM340" s="455" t="s">
        <v>0</v>
      </c>
      <c r="BN340" s="326" t="s">
        <v>1</v>
      </c>
      <c r="BO340" s="326" t="s">
        <v>2</v>
      </c>
      <c r="BP340" s="326" t="s">
        <v>3</v>
      </c>
      <c r="BQ340" s="456" t="s">
        <v>4</v>
      </c>
      <c r="BR340" s="455" t="s">
        <v>240</v>
      </c>
      <c r="BS340" s="326" t="s">
        <v>241</v>
      </c>
      <c r="BT340" s="326" t="s">
        <v>242</v>
      </c>
      <c r="BU340" s="326" t="s">
        <v>424</v>
      </c>
      <c r="BV340" s="326" t="s">
        <v>244</v>
      </c>
      <c r="BW340" s="326" t="s">
        <v>245</v>
      </c>
      <c r="BX340" s="326" t="s">
        <v>246</v>
      </c>
      <c r="BY340" s="327" t="s">
        <v>247</v>
      </c>
      <c r="BZ340" s="803"/>
      <c r="CA340" s="803"/>
      <c r="CB340" s="803"/>
      <c r="CC340" s="803"/>
      <c r="CD340" s="803"/>
      <c r="CE340" s="803"/>
      <c r="CF340" s="803"/>
      <c r="CG340" s="803"/>
      <c r="CH340" s="803"/>
      <c r="CI340" s="803"/>
      <c r="CJ340" s="803"/>
      <c r="CK340" s="803"/>
      <c r="CL340" s="803"/>
      <c r="CM340" s="803"/>
      <c r="CN340" s="803"/>
      <c r="CO340" s="803"/>
      <c r="CP340" s="803"/>
      <c r="CQ340" s="803"/>
      <c r="CR340" s="803"/>
      <c r="CS340" s="803"/>
      <c r="CT340" s="803"/>
      <c r="CU340" s="803"/>
      <c r="CV340" s="803"/>
      <c r="CW340" s="803"/>
      <c r="CX340" s="803"/>
      <c r="CY340" s="803"/>
      <c r="CZ340" s="803"/>
    </row>
    <row r="341" s="166" customFormat="true" ht="15" customHeight="true" x14ac:dyDescent="0.2">
      <c r="B341" s="160"/>
      <c r="Z341" s="343"/>
      <c r="AA341" s="343"/>
      <c r="AB341" s="343"/>
      <c r="AC341" s="343"/>
      <c r="AD341" s="343"/>
      <c r="AE341" s="343"/>
      <c r="AF341" s="343"/>
      <c r="AG341" s="343"/>
      <c r="AH341" s="343"/>
      <c r="AI341" s="343"/>
      <c r="AJ341" s="343"/>
      <c r="AK341" s="343"/>
      <c r="AL341" s="343"/>
      <c r="AM341" s="343"/>
      <c r="AN341" s="343"/>
      <c r="AO341" s="343"/>
      <c r="AP341" s="343"/>
      <c r="AQ341" s="343"/>
      <c r="AR341" s="343"/>
      <c r="AS341" s="343"/>
      <c r="AT341" s="343"/>
      <c r="AU341" s="343"/>
      <c r="AV341" s="343"/>
      <c r="AW341" s="343"/>
      <c r="AX341" s="343"/>
      <c r="AY341" s="343"/>
      <c r="AZ341" s="343"/>
      <c r="BA341" s="1046" t="s">
        <v>157</v>
      </c>
      <c r="BB341" s="585" t="s">
        <v>50</v>
      </c>
      <c r="BC341" s="42" t="s">
        <v>36</v>
      </c>
      <c r="BD341" s="38" t="s">
        <v>36</v>
      </c>
      <c r="BE341" s="38" t="s">
        <v>36</v>
      </c>
      <c r="BF341" s="38" t="s">
        <v>36</v>
      </c>
      <c r="BG341" s="33" t="s">
        <v>36</v>
      </c>
      <c r="BH341" s="42" t="s">
        <v>36</v>
      </c>
      <c r="BI341" s="38" t="s">
        <v>36</v>
      </c>
      <c r="BJ341" s="38" t="s">
        <v>36</v>
      </c>
      <c r="BK341" s="38" t="s">
        <v>36</v>
      </c>
      <c r="BL341" s="33" t="s">
        <v>36</v>
      </c>
      <c r="BM341" s="42" t="s">
        <v>36</v>
      </c>
      <c r="BN341" s="38" t="s">
        <v>36</v>
      </c>
      <c r="BO341" s="38" t="s">
        <v>36</v>
      </c>
      <c r="BP341" s="38" t="s">
        <v>36</v>
      </c>
      <c r="BQ341" s="33" t="s">
        <v>36</v>
      </c>
      <c r="BR341" s="42" t="s">
        <v>36</v>
      </c>
      <c r="BS341" s="38" t="s">
        <v>36</v>
      </c>
      <c r="BT341" s="38" t="s">
        <v>36</v>
      </c>
      <c r="BU341" s="38" t="s">
        <v>36</v>
      </c>
      <c r="BV341" s="38" t="s">
        <v>36</v>
      </c>
      <c r="BW341" s="38" t="s">
        <v>36</v>
      </c>
      <c r="BX341" s="38" t="s">
        <v>36</v>
      </c>
      <c r="BY341" s="28" t="s">
        <v>36</v>
      </c>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166" customFormat="true" ht="15" customHeight="true" x14ac:dyDescent="0.2">
      <c r="B342" s="160"/>
      <c r="Z342" s="343"/>
      <c r="AA342" s="343"/>
      <c r="AB342" s="343"/>
      <c r="AC342" s="343"/>
      <c r="AD342" s="343"/>
      <c r="AE342" s="343"/>
      <c r="AF342" s="343"/>
      <c r="AG342" s="343"/>
      <c r="AH342" s="343"/>
      <c r="AI342" s="343"/>
      <c r="AJ342" s="343"/>
      <c r="AK342" s="343"/>
      <c r="AL342" s="343"/>
      <c r="AM342" s="343"/>
      <c r="AN342" s="343"/>
      <c r="AO342" s="343"/>
      <c r="AP342" s="343"/>
      <c r="AQ342" s="343"/>
      <c r="AR342" s="343"/>
      <c r="AS342" s="343"/>
      <c r="AT342" s="343"/>
      <c r="AU342" s="343"/>
      <c r="AV342" s="343"/>
      <c r="AW342" s="343"/>
      <c r="AX342" s="343"/>
      <c r="AY342" s="343"/>
      <c r="AZ342" s="343"/>
      <c r="BA342" s="1039"/>
      <c r="BB342" s="583" t="s">
        <v>49</v>
      </c>
      <c r="BC342" s="41" t="s">
        <v>36</v>
      </c>
      <c r="BD342" s="37" t="s">
        <v>36</v>
      </c>
      <c r="BE342" s="37" t="s">
        <v>36</v>
      </c>
      <c r="BF342" s="37" t="s">
        <v>36</v>
      </c>
      <c r="BG342" s="32" t="s">
        <v>36</v>
      </c>
      <c r="BH342" s="41" t="s">
        <v>36</v>
      </c>
      <c r="BI342" s="37" t="s">
        <v>36</v>
      </c>
      <c r="BJ342" s="37" t="s">
        <v>36</v>
      </c>
      <c r="BK342" s="37" t="s">
        <v>36</v>
      </c>
      <c r="BL342" s="32" t="s">
        <v>36</v>
      </c>
      <c r="BM342" s="41" t="s">
        <v>36</v>
      </c>
      <c r="BN342" s="37" t="s">
        <v>36</v>
      </c>
      <c r="BO342" s="37" t="s">
        <v>36</v>
      </c>
      <c r="BP342" s="37" t="s">
        <v>36</v>
      </c>
      <c r="BQ342" s="32" t="s">
        <v>36</v>
      </c>
      <c r="BR342" s="41" t="s">
        <v>36</v>
      </c>
      <c r="BS342" s="37" t="s">
        <v>36</v>
      </c>
      <c r="BT342" s="37" t="s">
        <v>36</v>
      </c>
      <c r="BU342" s="37" t="s">
        <v>36</v>
      </c>
      <c r="BV342" s="37" t="s">
        <v>36</v>
      </c>
      <c r="BW342" s="37" t="s">
        <v>36</v>
      </c>
      <c r="BX342" s="37" t="s">
        <v>36</v>
      </c>
      <c r="BY342" s="27" t="s">
        <v>36</v>
      </c>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166" customFormat="true" ht="15" customHeight="true" x14ac:dyDescent="0.2">
      <c r="B343" s="160"/>
      <c r="Z343" s="343"/>
      <c r="AA343" s="343"/>
      <c r="AB343" s="343"/>
      <c r="AC343" s="343"/>
      <c r="AD343" s="343"/>
      <c r="AE343" s="343"/>
      <c r="AF343" s="343"/>
      <c r="AG343" s="343"/>
      <c r="AH343" s="343"/>
      <c r="AI343" s="343"/>
      <c r="AJ343" s="343"/>
      <c r="AK343" s="343"/>
      <c r="AL343" s="343"/>
      <c r="AM343" s="343"/>
      <c r="AN343" s="343"/>
      <c r="AO343" s="343"/>
      <c r="AP343" s="343"/>
      <c r="AQ343" s="343"/>
      <c r="AR343" s="343"/>
      <c r="AS343" s="343"/>
      <c r="AT343" s="343"/>
      <c r="AU343" s="343"/>
      <c r="AV343" s="343"/>
      <c r="AW343" s="343"/>
      <c r="AX343" s="343"/>
      <c r="AY343" s="343"/>
      <c r="AZ343" s="343"/>
      <c r="BA343" s="1038" t="s">
        <v>152</v>
      </c>
      <c r="BB343" s="583" t="s">
        <v>50</v>
      </c>
      <c r="BC343" s="41" t="s">
        <v>36</v>
      </c>
      <c r="BD343" s="37" t="s">
        <v>36</v>
      </c>
      <c r="BE343" s="37" t="s">
        <v>36</v>
      </c>
      <c r="BF343" s="37" t="s">
        <v>36</v>
      </c>
      <c r="BG343" s="32" t="s">
        <v>36</v>
      </c>
      <c r="BH343" s="41" t="s">
        <v>36</v>
      </c>
      <c r="BI343" s="37" t="s">
        <v>36</v>
      </c>
      <c r="BJ343" s="37" t="s">
        <v>36</v>
      </c>
      <c r="BK343" s="37" t="s">
        <v>36</v>
      </c>
      <c r="BL343" s="32" t="s">
        <v>36</v>
      </c>
      <c r="BM343" s="41" t="s">
        <v>36</v>
      </c>
      <c r="BN343" s="37" t="s">
        <v>36</v>
      </c>
      <c r="BO343" s="37" t="s">
        <v>36</v>
      </c>
      <c r="BP343" s="37" t="s">
        <v>36</v>
      </c>
      <c r="BQ343" s="32" t="s">
        <v>36</v>
      </c>
      <c r="BR343" s="41" t="s">
        <v>36</v>
      </c>
      <c r="BS343" s="37" t="s">
        <v>36</v>
      </c>
      <c r="BT343" s="37" t="s">
        <v>36</v>
      </c>
      <c r="BU343" s="37" t="s">
        <v>36</v>
      </c>
      <c r="BV343" s="37" t="s">
        <v>36</v>
      </c>
      <c r="BW343" s="37" t="s">
        <v>36</v>
      </c>
      <c r="BX343" s="37" t="s">
        <v>36</v>
      </c>
      <c r="BY343" s="27" t="s">
        <v>36</v>
      </c>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166" customFormat="true" ht="15" customHeight="true" x14ac:dyDescent="0.2">
      <c r="B344" s="160"/>
      <c r="Z344" s="343"/>
      <c r="AA344" s="343"/>
      <c r="AB344" s="343"/>
      <c r="AC344" s="343"/>
      <c r="AD344" s="343"/>
      <c r="AE344" s="343"/>
      <c r="AF344" s="343"/>
      <c r="AG344" s="343"/>
      <c r="AH344" s="343"/>
      <c r="AI344" s="343"/>
      <c r="AJ344" s="343"/>
      <c r="AK344" s="343"/>
      <c r="AL344" s="343"/>
      <c r="AM344" s="343"/>
      <c r="AN344" s="343"/>
      <c r="AO344" s="343"/>
      <c r="AP344" s="343"/>
      <c r="AQ344" s="343"/>
      <c r="AR344" s="343"/>
      <c r="AS344" s="343"/>
      <c r="AT344" s="343"/>
      <c r="AU344" s="343"/>
      <c r="AV344" s="343"/>
      <c r="AW344" s="343"/>
      <c r="AX344" s="343"/>
      <c r="AY344" s="343"/>
      <c r="AZ344" s="343"/>
      <c r="BA344" s="1039"/>
      <c r="BB344" s="583" t="s">
        <v>49</v>
      </c>
      <c r="BC344" s="41" t="s">
        <v>36</v>
      </c>
      <c r="BD344" s="37" t="s">
        <v>36</v>
      </c>
      <c r="BE344" s="37" t="s">
        <v>36</v>
      </c>
      <c r="BF344" s="37" t="s">
        <v>36</v>
      </c>
      <c r="BG344" s="32" t="s">
        <v>36</v>
      </c>
      <c r="BH344" s="41" t="s">
        <v>36</v>
      </c>
      <c r="BI344" s="37" t="s">
        <v>36</v>
      </c>
      <c r="BJ344" s="37" t="s">
        <v>36</v>
      </c>
      <c r="BK344" s="37" t="s">
        <v>36</v>
      </c>
      <c r="BL344" s="32" t="s">
        <v>36</v>
      </c>
      <c r="BM344" s="41" t="s">
        <v>36</v>
      </c>
      <c r="BN344" s="37" t="s">
        <v>36</v>
      </c>
      <c r="BO344" s="37" t="s">
        <v>36</v>
      </c>
      <c r="BP344" s="37" t="s">
        <v>36</v>
      </c>
      <c r="BQ344" s="32" t="s">
        <v>36</v>
      </c>
      <c r="BR344" s="41" t="s">
        <v>36</v>
      </c>
      <c r="BS344" s="37" t="s">
        <v>36</v>
      </c>
      <c r="BT344" s="37" t="s">
        <v>36</v>
      </c>
      <c r="BU344" s="37" t="s">
        <v>36</v>
      </c>
      <c r="BV344" s="37" t="s">
        <v>36</v>
      </c>
      <c r="BW344" s="37" t="s">
        <v>36</v>
      </c>
      <c r="BX344" s="37" t="s">
        <v>36</v>
      </c>
      <c r="BY344" s="27" t="s">
        <v>36</v>
      </c>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166" customFormat="true" ht="15" customHeight="true" x14ac:dyDescent="0.2">
      <c r="B345" s="160"/>
      <c r="Z345" s="343"/>
      <c r="AA345" s="343"/>
      <c r="AB345" s="343"/>
      <c r="AC345" s="343"/>
      <c r="AD345" s="343"/>
      <c r="AE345" s="343"/>
      <c r="AF345" s="343"/>
      <c r="AG345" s="343"/>
      <c r="AH345" s="343"/>
      <c r="AI345" s="343"/>
      <c r="AJ345" s="343"/>
      <c r="AK345" s="343"/>
      <c r="AL345" s="343"/>
      <c r="AM345" s="343"/>
      <c r="AN345" s="343"/>
      <c r="AO345" s="343"/>
      <c r="AP345" s="343"/>
      <c r="AQ345" s="343"/>
      <c r="AR345" s="343"/>
      <c r="AS345" s="343"/>
      <c r="AT345" s="343"/>
      <c r="AU345" s="343"/>
      <c r="AV345" s="343"/>
      <c r="AW345" s="343"/>
      <c r="AX345" s="343"/>
      <c r="AY345" s="343"/>
      <c r="AZ345" s="343"/>
      <c r="BA345" s="1038" t="s">
        <v>153</v>
      </c>
      <c r="BB345" s="583" t="s">
        <v>50</v>
      </c>
      <c r="BC345" s="41" t="s">
        <v>36</v>
      </c>
      <c r="BD345" s="37" t="s">
        <v>36</v>
      </c>
      <c r="BE345" s="37" t="s">
        <v>36</v>
      </c>
      <c r="BF345" s="37" t="s">
        <v>36</v>
      </c>
      <c r="BG345" s="32" t="s">
        <v>36</v>
      </c>
      <c r="BH345" s="41" t="s">
        <v>36</v>
      </c>
      <c r="BI345" s="37" t="s">
        <v>36</v>
      </c>
      <c r="BJ345" s="37" t="s">
        <v>36</v>
      </c>
      <c r="BK345" s="37" t="s">
        <v>36</v>
      </c>
      <c r="BL345" s="32" t="s">
        <v>36</v>
      </c>
      <c r="BM345" s="41" t="s">
        <v>36</v>
      </c>
      <c r="BN345" s="37" t="s">
        <v>36</v>
      </c>
      <c r="BO345" s="37" t="s">
        <v>36</v>
      </c>
      <c r="BP345" s="37" t="s">
        <v>36</v>
      </c>
      <c r="BQ345" s="32" t="s">
        <v>36</v>
      </c>
      <c r="BR345" s="41" t="s">
        <v>36</v>
      </c>
      <c r="BS345" s="37" t="s">
        <v>36</v>
      </c>
      <c r="BT345" s="37" t="s">
        <v>36</v>
      </c>
      <c r="BU345" s="37" t="s">
        <v>36</v>
      </c>
      <c r="BV345" s="37" t="s">
        <v>36</v>
      </c>
      <c r="BW345" s="37" t="s">
        <v>36</v>
      </c>
      <c r="BX345" s="37" t="s">
        <v>36</v>
      </c>
      <c r="BY345" s="27" t="s">
        <v>36</v>
      </c>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166" customFormat="true" ht="15" customHeight="true" x14ac:dyDescent="0.2">
      <c r="B346" s="160"/>
      <c r="Z346" s="343"/>
      <c r="AA346" s="343"/>
      <c r="AB346" s="343"/>
      <c r="AC346" s="343"/>
      <c r="AD346" s="343"/>
      <c r="AE346" s="343"/>
      <c r="AF346" s="343"/>
      <c r="AG346" s="343"/>
      <c r="AH346" s="343"/>
      <c r="AI346" s="343"/>
      <c r="AJ346" s="343"/>
      <c r="AK346" s="343"/>
      <c r="AL346" s="343"/>
      <c r="AM346" s="343"/>
      <c r="AN346" s="343"/>
      <c r="AO346" s="343"/>
      <c r="AP346" s="343"/>
      <c r="AQ346" s="343"/>
      <c r="AR346" s="343"/>
      <c r="AS346" s="343"/>
      <c r="AT346" s="343"/>
      <c r="AU346" s="343"/>
      <c r="AV346" s="343"/>
      <c r="AW346" s="343"/>
      <c r="AX346" s="343"/>
      <c r="AY346" s="343"/>
      <c r="AZ346" s="343"/>
      <c r="BA346" s="1039"/>
      <c r="BB346" s="583" t="s">
        <v>49</v>
      </c>
      <c r="BC346" s="41" t="s">
        <v>36</v>
      </c>
      <c r="BD346" s="37" t="s">
        <v>36</v>
      </c>
      <c r="BE346" s="37" t="s">
        <v>36</v>
      </c>
      <c r="BF346" s="37" t="s">
        <v>36</v>
      </c>
      <c r="BG346" s="32" t="s">
        <v>36</v>
      </c>
      <c r="BH346" s="41" t="s">
        <v>36</v>
      </c>
      <c r="BI346" s="37" t="s">
        <v>36</v>
      </c>
      <c r="BJ346" s="37" t="s">
        <v>36</v>
      </c>
      <c r="BK346" s="37" t="s">
        <v>36</v>
      </c>
      <c r="BL346" s="32" t="s">
        <v>36</v>
      </c>
      <c r="BM346" s="41" t="s">
        <v>36</v>
      </c>
      <c r="BN346" s="37" t="s">
        <v>36</v>
      </c>
      <c r="BO346" s="37" t="s">
        <v>36</v>
      </c>
      <c r="BP346" s="37" t="s">
        <v>36</v>
      </c>
      <c r="BQ346" s="32" t="s">
        <v>36</v>
      </c>
      <c r="BR346" s="41" t="s">
        <v>36</v>
      </c>
      <c r="BS346" s="37" t="s">
        <v>36</v>
      </c>
      <c r="BT346" s="37" t="s">
        <v>36</v>
      </c>
      <c r="BU346" s="37" t="s">
        <v>36</v>
      </c>
      <c r="BV346" s="37" t="s">
        <v>36</v>
      </c>
      <c r="BW346" s="37" t="s">
        <v>36</v>
      </c>
      <c r="BX346" s="37" t="s">
        <v>36</v>
      </c>
      <c r="BY346" s="27" t="s">
        <v>36</v>
      </c>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166" customFormat="true" ht="15" customHeight="true" x14ac:dyDescent="0.2">
      <c r="B347" s="160"/>
      <c r="Z347" s="343"/>
      <c r="AA347" s="343"/>
      <c r="AB347" s="343"/>
      <c r="AC347" s="343"/>
      <c r="AD347" s="343"/>
      <c r="AE347" s="343"/>
      <c r="AF347" s="343"/>
      <c r="AG347" s="343"/>
      <c r="AH347" s="343"/>
      <c r="AI347" s="343"/>
      <c r="AJ347" s="343"/>
      <c r="AK347" s="343"/>
      <c r="AL347" s="343"/>
      <c r="AM347" s="343"/>
      <c r="AN347" s="343"/>
      <c r="AO347" s="343"/>
      <c r="AP347" s="343"/>
      <c r="AQ347" s="343"/>
      <c r="AR347" s="343"/>
      <c r="AS347" s="343"/>
      <c r="AT347" s="343"/>
      <c r="AU347" s="343"/>
      <c r="AV347" s="343"/>
      <c r="AW347" s="343"/>
      <c r="AX347" s="343"/>
      <c r="AY347" s="343"/>
      <c r="AZ347" s="343"/>
      <c r="BA347" s="1038" t="s">
        <v>154</v>
      </c>
      <c r="BB347" s="583" t="s">
        <v>50</v>
      </c>
      <c r="BC347" s="41" t="s">
        <v>36</v>
      </c>
      <c r="BD347" s="37" t="s">
        <v>36</v>
      </c>
      <c r="BE347" s="37" t="s">
        <v>36</v>
      </c>
      <c r="BF347" s="37" t="s">
        <v>36</v>
      </c>
      <c r="BG347" s="32" t="s">
        <v>36</v>
      </c>
      <c r="BH347" s="41" t="s">
        <v>36</v>
      </c>
      <c r="BI347" s="37" t="s">
        <v>36</v>
      </c>
      <c r="BJ347" s="37" t="s">
        <v>36</v>
      </c>
      <c r="BK347" s="37" t="s">
        <v>36</v>
      </c>
      <c r="BL347" s="32" t="s">
        <v>36</v>
      </c>
      <c r="BM347" s="41" t="s">
        <v>36</v>
      </c>
      <c r="BN347" s="37" t="s">
        <v>36</v>
      </c>
      <c r="BO347" s="37" t="s">
        <v>36</v>
      </c>
      <c r="BP347" s="37" t="s">
        <v>36</v>
      </c>
      <c r="BQ347" s="32" t="s">
        <v>36</v>
      </c>
      <c r="BR347" s="41" t="s">
        <v>36</v>
      </c>
      <c r="BS347" s="37" t="s">
        <v>36</v>
      </c>
      <c r="BT347" s="37" t="s">
        <v>36</v>
      </c>
      <c r="BU347" s="37" t="s">
        <v>36</v>
      </c>
      <c r="BV347" s="37" t="s">
        <v>36</v>
      </c>
      <c r="BW347" s="37" t="s">
        <v>36</v>
      </c>
      <c r="BX347" s="37" t="s">
        <v>36</v>
      </c>
      <c r="BY347" s="27" t="s">
        <v>36</v>
      </c>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166" customFormat="true" ht="15" customHeight="true" x14ac:dyDescent="0.2">
      <c r="B348" s="160"/>
      <c r="Z348" s="343"/>
      <c r="AA348" s="343"/>
      <c r="AB348" s="343"/>
      <c r="AC348" s="343"/>
      <c r="AD348" s="343"/>
      <c r="AE348" s="343"/>
      <c r="AF348" s="343"/>
      <c r="AG348" s="343"/>
      <c r="AH348" s="343"/>
      <c r="AI348" s="343"/>
      <c r="AJ348" s="343"/>
      <c r="AK348" s="343"/>
      <c r="AL348" s="343"/>
      <c r="AM348" s="343"/>
      <c r="AN348" s="343"/>
      <c r="AO348" s="343"/>
      <c r="AP348" s="343"/>
      <c r="AQ348" s="343"/>
      <c r="AR348" s="343"/>
      <c r="AS348" s="343"/>
      <c r="AT348" s="343"/>
      <c r="AU348" s="343"/>
      <c r="AV348" s="343"/>
      <c r="AW348" s="343"/>
      <c r="AX348" s="343"/>
      <c r="AY348" s="343"/>
      <c r="AZ348" s="343"/>
      <c r="BA348" s="1039"/>
      <c r="BB348" s="583" t="s">
        <v>49</v>
      </c>
      <c r="BC348" s="41" t="s">
        <v>36</v>
      </c>
      <c r="BD348" s="37" t="s">
        <v>36</v>
      </c>
      <c r="BE348" s="37" t="s">
        <v>36</v>
      </c>
      <c r="BF348" s="37" t="s">
        <v>36</v>
      </c>
      <c r="BG348" s="32" t="s">
        <v>36</v>
      </c>
      <c r="BH348" s="41" t="s">
        <v>36</v>
      </c>
      <c r="BI348" s="37" t="s">
        <v>36</v>
      </c>
      <c r="BJ348" s="37" t="s">
        <v>36</v>
      </c>
      <c r="BK348" s="37" t="s">
        <v>36</v>
      </c>
      <c r="BL348" s="32" t="s">
        <v>36</v>
      </c>
      <c r="BM348" s="41" t="s">
        <v>36</v>
      </c>
      <c r="BN348" s="37" t="s">
        <v>36</v>
      </c>
      <c r="BO348" s="37" t="s">
        <v>36</v>
      </c>
      <c r="BP348" s="37" t="s">
        <v>36</v>
      </c>
      <c r="BQ348" s="32" t="s">
        <v>36</v>
      </c>
      <c r="BR348" s="41" t="s">
        <v>36</v>
      </c>
      <c r="BS348" s="37" t="s">
        <v>36</v>
      </c>
      <c r="BT348" s="37" t="s">
        <v>36</v>
      </c>
      <c r="BU348" s="37" t="s">
        <v>36</v>
      </c>
      <c r="BV348" s="37" t="s">
        <v>36</v>
      </c>
      <c r="BW348" s="37" t="s">
        <v>36</v>
      </c>
      <c r="BX348" s="37" t="s">
        <v>36</v>
      </c>
      <c r="BY348" s="27" t="s">
        <v>36</v>
      </c>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166" customFormat="true" ht="15" customHeight="true" x14ac:dyDescent="0.2">
      <c r="B349" s="160"/>
      <c r="Z349" s="343"/>
      <c r="AA349" s="343"/>
      <c r="AB349" s="343"/>
      <c r="AC349" s="343"/>
      <c r="AD349" s="343"/>
      <c r="AE349" s="343"/>
      <c r="AF349" s="343"/>
      <c r="AG349" s="343"/>
      <c r="AH349" s="343"/>
      <c r="AI349" s="343"/>
      <c r="AJ349" s="343"/>
      <c r="AK349" s="343"/>
      <c r="AL349" s="343"/>
      <c r="AM349" s="343"/>
      <c r="AN349" s="343"/>
      <c r="AO349" s="343"/>
      <c r="AP349" s="343"/>
      <c r="AQ349" s="343"/>
      <c r="AR349" s="343"/>
      <c r="AS349" s="343"/>
      <c r="AT349" s="343"/>
      <c r="AU349" s="343"/>
      <c r="AV349" s="343"/>
      <c r="AW349" s="343"/>
      <c r="AX349" s="343"/>
      <c r="AY349" s="343"/>
      <c r="AZ349" s="343"/>
      <c r="BA349" s="1038" t="s">
        <v>155</v>
      </c>
      <c r="BB349" s="583" t="s">
        <v>50</v>
      </c>
      <c r="BC349" s="41" t="s">
        <v>36</v>
      </c>
      <c r="BD349" s="37" t="s">
        <v>36</v>
      </c>
      <c r="BE349" s="37" t="s">
        <v>36</v>
      </c>
      <c r="BF349" s="37" t="s">
        <v>36</v>
      </c>
      <c r="BG349" s="32" t="s">
        <v>36</v>
      </c>
      <c r="BH349" s="41" t="s">
        <v>36</v>
      </c>
      <c r="BI349" s="37" t="s">
        <v>36</v>
      </c>
      <c r="BJ349" s="37" t="s">
        <v>36</v>
      </c>
      <c r="BK349" s="37" t="s">
        <v>36</v>
      </c>
      <c r="BL349" s="32" t="s">
        <v>36</v>
      </c>
      <c r="BM349" s="41" t="s">
        <v>36</v>
      </c>
      <c r="BN349" s="37" t="s">
        <v>36</v>
      </c>
      <c r="BO349" s="37" t="s">
        <v>36</v>
      </c>
      <c r="BP349" s="37" t="s">
        <v>36</v>
      </c>
      <c r="BQ349" s="32" t="s">
        <v>36</v>
      </c>
      <c r="BR349" s="41" t="s">
        <v>36</v>
      </c>
      <c r="BS349" s="37" t="s">
        <v>36</v>
      </c>
      <c r="BT349" s="37" t="s">
        <v>36</v>
      </c>
      <c r="BU349" s="37" t="s">
        <v>36</v>
      </c>
      <c r="BV349" s="37" t="s">
        <v>36</v>
      </c>
      <c r="BW349" s="37" t="s">
        <v>36</v>
      </c>
      <c r="BX349" s="37" t="s">
        <v>36</v>
      </c>
      <c r="BY349" s="27" t="s">
        <v>36</v>
      </c>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166" customFormat="true" ht="15" customHeight="true" x14ac:dyDescent="0.2">
      <c r="B350" s="160"/>
      <c r="Z350" s="343"/>
      <c r="AA350" s="343"/>
      <c r="AB350" s="343"/>
      <c r="AC350" s="343"/>
      <c r="AD350" s="343"/>
      <c r="AE350" s="343"/>
      <c r="AF350" s="343"/>
      <c r="AG350" s="343"/>
      <c r="AH350" s="343"/>
      <c r="AI350" s="343"/>
      <c r="AJ350" s="343"/>
      <c r="AK350" s="343"/>
      <c r="AL350" s="343"/>
      <c r="AM350" s="343"/>
      <c r="AN350" s="343"/>
      <c r="AO350" s="343"/>
      <c r="AP350" s="343"/>
      <c r="AQ350" s="343"/>
      <c r="AR350" s="343"/>
      <c r="AS350" s="343"/>
      <c r="AT350" s="343"/>
      <c r="AU350" s="343"/>
      <c r="AV350" s="343"/>
      <c r="AW350" s="343"/>
      <c r="AX350" s="343"/>
      <c r="AY350" s="343"/>
      <c r="AZ350" s="343"/>
      <c r="BA350" s="1039"/>
      <c r="BB350" s="583" t="s">
        <v>49</v>
      </c>
      <c r="BC350" s="41" t="s">
        <v>36</v>
      </c>
      <c r="BD350" s="37" t="s">
        <v>36</v>
      </c>
      <c r="BE350" s="37" t="s">
        <v>36</v>
      </c>
      <c r="BF350" s="37" t="s">
        <v>36</v>
      </c>
      <c r="BG350" s="32" t="s">
        <v>36</v>
      </c>
      <c r="BH350" s="41" t="s">
        <v>36</v>
      </c>
      <c r="BI350" s="37" t="s">
        <v>36</v>
      </c>
      <c r="BJ350" s="37" t="s">
        <v>36</v>
      </c>
      <c r="BK350" s="37" t="s">
        <v>36</v>
      </c>
      <c r="BL350" s="32" t="s">
        <v>36</v>
      </c>
      <c r="BM350" s="41" t="s">
        <v>36</v>
      </c>
      <c r="BN350" s="37" t="s">
        <v>36</v>
      </c>
      <c r="BO350" s="37" t="s">
        <v>36</v>
      </c>
      <c r="BP350" s="37" t="s">
        <v>36</v>
      </c>
      <c r="BQ350" s="32" t="s">
        <v>36</v>
      </c>
      <c r="BR350" s="41" t="s">
        <v>36</v>
      </c>
      <c r="BS350" s="37" t="s">
        <v>36</v>
      </c>
      <c r="BT350" s="37" t="s">
        <v>36</v>
      </c>
      <c r="BU350" s="37" t="s">
        <v>36</v>
      </c>
      <c r="BV350" s="37" t="s">
        <v>36</v>
      </c>
      <c r="BW350" s="37" t="s">
        <v>36</v>
      </c>
      <c r="BX350" s="37" t="s">
        <v>36</v>
      </c>
      <c r="BY350" s="27" t="s">
        <v>36</v>
      </c>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166" customFormat="true" ht="15" customHeight="true" x14ac:dyDescent="0.2">
      <c r="B351" s="160"/>
      <c r="Z351" s="343"/>
      <c r="AA351" s="343"/>
      <c r="AB351" s="343"/>
      <c r="AC351" s="343"/>
      <c r="AD351" s="343"/>
      <c r="AE351" s="343"/>
      <c r="AF351" s="343"/>
      <c r="AG351" s="343"/>
      <c r="AH351" s="343"/>
      <c r="AI351" s="343"/>
      <c r="AJ351" s="343"/>
      <c r="AK351" s="343"/>
      <c r="AL351" s="343"/>
      <c r="AM351" s="343"/>
      <c r="AN351" s="343"/>
      <c r="AO351" s="343"/>
      <c r="AP351" s="343"/>
      <c r="AQ351" s="343"/>
      <c r="AR351" s="343"/>
      <c r="AS351" s="343"/>
      <c r="AT351" s="343"/>
      <c r="AU351" s="343"/>
      <c r="AV351" s="343"/>
      <c r="AW351" s="343"/>
      <c r="AX351" s="343"/>
      <c r="AY351" s="343"/>
      <c r="AZ351" s="343"/>
      <c r="BA351" s="1038" t="s">
        <v>156</v>
      </c>
      <c r="BB351" s="583" t="s">
        <v>50</v>
      </c>
      <c r="BC351" s="41" t="s">
        <v>36</v>
      </c>
      <c r="BD351" s="37" t="s">
        <v>36</v>
      </c>
      <c r="BE351" s="37" t="s">
        <v>36</v>
      </c>
      <c r="BF351" s="37" t="s">
        <v>36</v>
      </c>
      <c r="BG351" s="32" t="s">
        <v>36</v>
      </c>
      <c r="BH351" s="41" t="s">
        <v>36</v>
      </c>
      <c r="BI351" s="37" t="s">
        <v>36</v>
      </c>
      <c r="BJ351" s="37" t="s">
        <v>36</v>
      </c>
      <c r="BK351" s="37" t="s">
        <v>36</v>
      </c>
      <c r="BL351" s="32" t="s">
        <v>36</v>
      </c>
      <c r="BM351" s="41" t="s">
        <v>36</v>
      </c>
      <c r="BN351" s="37" t="s">
        <v>36</v>
      </c>
      <c r="BO351" s="37" t="s">
        <v>36</v>
      </c>
      <c r="BP351" s="37" t="s">
        <v>36</v>
      </c>
      <c r="BQ351" s="32" t="s">
        <v>36</v>
      </c>
      <c r="BR351" s="41" t="s">
        <v>36</v>
      </c>
      <c r="BS351" s="37" t="s">
        <v>36</v>
      </c>
      <c r="BT351" s="37" t="s">
        <v>36</v>
      </c>
      <c r="BU351" s="37" t="s">
        <v>36</v>
      </c>
      <c r="BV351" s="37" t="s">
        <v>36</v>
      </c>
      <c r="BW351" s="37" t="s">
        <v>36</v>
      </c>
      <c r="BX351" s="37" t="s">
        <v>36</v>
      </c>
      <c r="BY351" s="27" t="s">
        <v>36</v>
      </c>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166" customFormat="true" ht="15" customHeight="true" x14ac:dyDescent="0.2">
      <c r="B352" s="160"/>
      <c r="Z352" s="343"/>
      <c r="AA352" s="343"/>
      <c r="AB352" s="343"/>
      <c r="AC352" s="343"/>
      <c r="AD352" s="343"/>
      <c r="AE352" s="343"/>
      <c r="AF352" s="343"/>
      <c r="AG352" s="343"/>
      <c r="AH352" s="343"/>
      <c r="AI352" s="343"/>
      <c r="AJ352" s="343"/>
      <c r="AK352" s="343"/>
      <c r="AL352" s="343"/>
      <c r="AM352" s="343"/>
      <c r="AN352" s="343"/>
      <c r="AO352" s="343"/>
      <c r="AP352" s="343"/>
      <c r="AQ352" s="343"/>
      <c r="AR352" s="343"/>
      <c r="AS352" s="343"/>
      <c r="AT352" s="343"/>
      <c r="AU352" s="343"/>
      <c r="AV352" s="343"/>
      <c r="AW352" s="343"/>
      <c r="AX352" s="343"/>
      <c r="AY352" s="343"/>
      <c r="AZ352" s="343"/>
      <c r="BA352" s="1039"/>
      <c r="BB352" s="583" t="s">
        <v>49</v>
      </c>
      <c r="BC352" s="41" t="s">
        <v>36</v>
      </c>
      <c r="BD352" s="37" t="s">
        <v>36</v>
      </c>
      <c r="BE352" s="37" t="s">
        <v>36</v>
      </c>
      <c r="BF352" s="37" t="s">
        <v>36</v>
      </c>
      <c r="BG352" s="32" t="s">
        <v>36</v>
      </c>
      <c r="BH352" s="41" t="s">
        <v>36</v>
      </c>
      <c r="BI352" s="37" t="s">
        <v>36</v>
      </c>
      <c r="BJ352" s="37" t="s">
        <v>36</v>
      </c>
      <c r="BK352" s="37" t="s">
        <v>36</v>
      </c>
      <c r="BL352" s="32" t="s">
        <v>36</v>
      </c>
      <c r="BM352" s="41" t="s">
        <v>36</v>
      </c>
      <c r="BN352" s="37" t="s">
        <v>36</v>
      </c>
      <c r="BO352" s="37" t="s">
        <v>36</v>
      </c>
      <c r="BP352" s="37" t="s">
        <v>36</v>
      </c>
      <c r="BQ352" s="32" t="s">
        <v>36</v>
      </c>
      <c r="BR352" s="41" t="s">
        <v>36</v>
      </c>
      <c r="BS352" s="37" t="s">
        <v>36</v>
      </c>
      <c r="BT352" s="37" t="s">
        <v>36</v>
      </c>
      <c r="BU352" s="37" t="s">
        <v>36</v>
      </c>
      <c r="BV352" s="37" t="s">
        <v>36</v>
      </c>
      <c r="BW352" s="37" t="s">
        <v>36</v>
      </c>
      <c r="BX352" s="37" t="s">
        <v>36</v>
      </c>
      <c r="BY352" s="27" t="s">
        <v>36</v>
      </c>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166" customFormat="true" ht="15" customHeight="true" x14ac:dyDescent="0.2">
      <c r="B353" s="160"/>
      <c r="Z353" s="343"/>
      <c r="AA353" s="343"/>
      <c r="AB353" s="343"/>
      <c r="AC353" s="343"/>
      <c r="AD353" s="343"/>
      <c r="AE353" s="343"/>
      <c r="AF353" s="343"/>
      <c r="AG353" s="343"/>
      <c r="AH353" s="343"/>
      <c r="AI353" s="343"/>
      <c r="AJ353" s="343"/>
      <c r="AK353" s="343"/>
      <c r="AL353" s="343"/>
      <c r="AM353" s="343"/>
      <c r="AN353" s="343"/>
      <c r="AO353" s="343"/>
      <c r="AP353" s="343"/>
      <c r="AQ353" s="343"/>
      <c r="AR353" s="343"/>
      <c r="AS353" s="343"/>
      <c r="AT353" s="343"/>
      <c r="AU353" s="343"/>
      <c r="AV353" s="343"/>
      <c r="AW353" s="343"/>
      <c r="AX353" s="343"/>
      <c r="AY353" s="343"/>
      <c r="AZ353" s="343"/>
      <c r="BA353" s="1038" t="s">
        <v>145</v>
      </c>
      <c r="BB353" s="583" t="s">
        <v>50</v>
      </c>
      <c r="BC353" s="41" t="s">
        <v>36</v>
      </c>
      <c r="BD353" s="37" t="s">
        <v>36</v>
      </c>
      <c r="BE353" s="37" t="s">
        <v>36</v>
      </c>
      <c r="BF353" s="37" t="s">
        <v>36</v>
      </c>
      <c r="BG353" s="32" t="s">
        <v>36</v>
      </c>
      <c r="BH353" s="41" t="s">
        <v>36</v>
      </c>
      <c r="BI353" s="37" t="s">
        <v>36</v>
      </c>
      <c r="BJ353" s="37" t="s">
        <v>36</v>
      </c>
      <c r="BK353" s="37" t="s">
        <v>36</v>
      </c>
      <c r="BL353" s="32" t="s">
        <v>36</v>
      </c>
      <c r="BM353" s="41" t="s">
        <v>36</v>
      </c>
      <c r="BN353" s="37" t="s">
        <v>36</v>
      </c>
      <c r="BO353" s="37" t="s">
        <v>36</v>
      </c>
      <c r="BP353" s="37" t="s">
        <v>36</v>
      </c>
      <c r="BQ353" s="32" t="s">
        <v>36</v>
      </c>
      <c r="BR353" s="41" t="s">
        <v>36</v>
      </c>
      <c r="BS353" s="37" t="s">
        <v>36</v>
      </c>
      <c r="BT353" s="37" t="s">
        <v>36</v>
      </c>
      <c r="BU353" s="37" t="s">
        <v>36</v>
      </c>
      <c r="BV353" s="37" t="s">
        <v>36</v>
      </c>
      <c r="BW353" s="37" t="s">
        <v>36</v>
      </c>
      <c r="BX353" s="37" t="s">
        <v>36</v>
      </c>
      <c r="BY353" s="27" t="s">
        <v>36</v>
      </c>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166" customFormat="true" ht="15" customHeight="true" x14ac:dyDescent="0.2">
      <c r="B354" s="160"/>
      <c r="Z354" s="343"/>
      <c r="AA354" s="343"/>
      <c r="AB354" s="343"/>
      <c r="AC354" s="343"/>
      <c r="AD354" s="343"/>
      <c r="AE354" s="343"/>
      <c r="AF354" s="343"/>
      <c r="AG354" s="343"/>
      <c r="AH354" s="343"/>
      <c r="AI354" s="343"/>
      <c r="AJ354" s="343"/>
      <c r="AK354" s="343"/>
      <c r="AL354" s="343"/>
      <c r="AM354" s="343"/>
      <c r="AN354" s="343"/>
      <c r="AO354" s="343"/>
      <c r="AP354" s="343"/>
      <c r="AQ354" s="343"/>
      <c r="AR354" s="343"/>
      <c r="AS354" s="343"/>
      <c r="AT354" s="343"/>
      <c r="AU354" s="343"/>
      <c r="AV354" s="343"/>
      <c r="AW354" s="343"/>
      <c r="AX354" s="343"/>
      <c r="AY354" s="343"/>
      <c r="AZ354" s="343"/>
      <c r="BA354" s="1040"/>
      <c r="BB354" s="584" t="s">
        <v>49</v>
      </c>
      <c r="BC354" s="40" t="s">
        <v>36</v>
      </c>
      <c r="BD354" s="36" t="s">
        <v>36</v>
      </c>
      <c r="BE354" s="36" t="s">
        <v>36</v>
      </c>
      <c r="BF354" s="36" t="s">
        <v>36</v>
      </c>
      <c r="BG354" s="31" t="s">
        <v>36</v>
      </c>
      <c r="BH354" s="40" t="s">
        <v>36</v>
      </c>
      <c r="BI354" s="36" t="s">
        <v>36</v>
      </c>
      <c r="BJ354" s="36" t="s">
        <v>36</v>
      </c>
      <c r="BK354" s="36" t="s">
        <v>36</v>
      </c>
      <c r="BL354" s="31" t="s">
        <v>36</v>
      </c>
      <c r="BM354" s="40" t="s">
        <v>36</v>
      </c>
      <c r="BN354" s="36" t="s">
        <v>36</v>
      </c>
      <c r="BO354" s="36" t="s">
        <v>36</v>
      </c>
      <c r="BP354" s="36" t="s">
        <v>36</v>
      </c>
      <c r="BQ354" s="31" t="s">
        <v>36</v>
      </c>
      <c r="BR354" s="40" t="s">
        <v>36</v>
      </c>
      <c r="BS354" s="36" t="s">
        <v>36</v>
      </c>
      <c r="BT354" s="36" t="s">
        <v>36</v>
      </c>
      <c r="BU354" s="36" t="s">
        <v>36</v>
      </c>
      <c r="BV354" s="36" t="s">
        <v>36</v>
      </c>
      <c r="BW354" s="36" t="s">
        <v>36</v>
      </c>
      <c r="BX354" s="36" t="s">
        <v>36</v>
      </c>
      <c r="BY354" s="26" t="s">
        <v>36</v>
      </c>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166" customFormat="true" ht="15" customHeight="true" x14ac:dyDescent="0.2">
      <c r="B355" s="160"/>
      <c r="Z355" s="343"/>
      <c r="AA355" s="343"/>
      <c r="AB355" s="343"/>
      <c r="AC355" s="343"/>
      <c r="AD355" s="343"/>
      <c r="AE355" s="343"/>
      <c r="AF355" s="343"/>
      <c r="AG355" s="343"/>
      <c r="AH355" s="343"/>
      <c r="AI355" s="343"/>
      <c r="AJ355" s="343"/>
      <c r="AK355" s="343"/>
      <c r="AL355" s="343"/>
      <c r="AM355" s="343"/>
      <c r="AN355" s="343"/>
      <c r="AO355" s="343"/>
      <c r="AP355" s="343"/>
      <c r="AQ355" s="343"/>
      <c r="AR355" s="343"/>
      <c r="AS355" s="343"/>
      <c r="AT355" s="343"/>
      <c r="AU355" s="343"/>
      <c r="AV355" s="343"/>
      <c r="AW355" s="343"/>
      <c r="AX355" s="343"/>
      <c r="AY355" s="343"/>
      <c r="AZ355" s="343"/>
      <c r="BA355" s="370"/>
      <c r="BB355" s="307"/>
      <c r="BC355" s="436"/>
      <c r="BD355" s="436"/>
      <c r="BE355" s="436"/>
      <c r="BF355" s="436"/>
      <c r="BG355" s="436"/>
      <c r="BH355" s="436"/>
      <c r="BI355" s="436"/>
      <c r="BJ355" s="436"/>
      <c r="BK355" s="436"/>
      <c r="BL355" s="436"/>
      <c r="BM355" s="436"/>
      <c r="BN355" s="436"/>
      <c r="BO355" s="436"/>
      <c r="BP355" s="436"/>
      <c r="BQ355" s="436"/>
      <c r="BR355" s="436"/>
      <c r="BS355" s="436"/>
      <c r="BT355" s="436"/>
      <c r="BU355" s="436"/>
      <c r="BV355" s="436"/>
      <c r="BW355" s="436"/>
      <c r="BX355" s="436"/>
      <c r="BY355" s="436"/>
      <c r="BZ355" s="437"/>
      <c r="CA355" s="437"/>
      <c r="CB355" s="437"/>
      <c r="CC355" s="437"/>
      <c r="CD355" s="437"/>
      <c r="CE355" s="437"/>
      <c r="CF355" s="437"/>
      <c r="CG355" s="437"/>
      <c r="CH355" s="437"/>
      <c r="CI355" s="437"/>
      <c r="CJ355" s="437"/>
      <c r="CK355" s="437"/>
      <c r="CL355" s="437"/>
      <c r="CM355" s="437"/>
      <c r="CN355" s="437"/>
      <c r="CO355" s="437"/>
      <c r="CP355" s="437"/>
      <c r="CQ355" s="437"/>
      <c r="CR355" s="437"/>
      <c r="CS355" s="437"/>
      <c r="CT355" s="437"/>
      <c r="CU355" s="437"/>
      <c r="CV355" s="437"/>
      <c r="CW355" s="437"/>
      <c r="CX355" s="437"/>
      <c r="CY355" s="437"/>
      <c r="CZ355" s="437"/>
    </row>
    <row r="356" s="166" customFormat="true" ht="15" customHeight="true" x14ac:dyDescent="0.2">
      <c r="B356" s="160"/>
      <c r="Z356" s="343"/>
      <c r="AA356" s="343"/>
      <c r="AB356" s="343"/>
      <c r="AC356" s="343"/>
      <c r="AD356" s="343"/>
      <c r="AE356" s="343"/>
      <c r="AF356" s="343"/>
      <c r="AG356" s="343"/>
      <c r="AH356" s="343"/>
      <c r="AI356" s="343"/>
      <c r="AJ356" s="343"/>
      <c r="AK356" s="343"/>
      <c r="AL356" s="343"/>
      <c r="AM356" s="343"/>
      <c r="AN356" s="343"/>
      <c r="AO356" s="343"/>
      <c r="AP356" s="343"/>
      <c r="AQ356" s="343"/>
      <c r="AR356" s="343"/>
      <c r="AS356" s="343"/>
      <c r="AT356" s="343"/>
      <c r="AU356" s="343"/>
      <c r="AV356" s="343"/>
      <c r="AW356" s="343"/>
      <c r="AX356" s="343"/>
      <c r="AY356" s="343"/>
      <c r="AZ356" s="343"/>
      <c r="BA356" s="370"/>
      <c r="BB356" s="307"/>
      <c r="BC356" s="370"/>
      <c r="BD356" s="370"/>
      <c r="BE356" s="370"/>
      <c r="BF356" s="370"/>
      <c r="BG356" s="370"/>
      <c r="BH356" s="370"/>
      <c r="BI356" s="370"/>
      <c r="BJ356" s="370"/>
      <c r="BK356" s="370"/>
      <c r="BL356" s="370"/>
      <c r="BM356" s="370"/>
      <c r="BN356" s="370"/>
      <c r="BO356" s="370"/>
      <c r="BP356" s="370"/>
      <c r="BQ356" s="370"/>
      <c r="BR356" s="370"/>
      <c r="BS356" s="370"/>
      <c r="BT356" s="370"/>
      <c r="BU356" s="370"/>
      <c r="BV356" s="370"/>
      <c r="BW356" s="370"/>
      <c r="BX356" s="370"/>
      <c r="BY356" s="370"/>
      <c r="BZ356" s="343"/>
      <c r="CA356" s="343"/>
      <c r="CB356" s="343"/>
      <c r="CC356" s="343"/>
      <c r="CD356" s="343"/>
      <c r="CE356" s="343"/>
      <c r="CF356" s="343"/>
      <c r="CG356" s="343"/>
      <c r="CH356" s="343"/>
      <c r="CI356" s="343"/>
      <c r="CJ356" s="343"/>
      <c r="CK356" s="343"/>
      <c r="CL356" s="343"/>
      <c r="CM356" s="343"/>
      <c r="CN356" s="343"/>
      <c r="CO356" s="343"/>
      <c r="CP356" s="343"/>
      <c r="CQ356" s="343"/>
      <c r="CR356" s="343"/>
      <c r="CS356" s="343"/>
      <c r="CT356" s="343"/>
      <c r="CU356" s="343"/>
      <c r="CV356" s="343"/>
      <c r="CW356" s="343"/>
      <c r="CX356" s="343"/>
      <c r="CY356" s="343"/>
      <c r="CZ356" s="343"/>
    </row>
    <row r="357" s="303" customFormat="true" ht="15" customHeight="true" x14ac:dyDescent="0.2">
      <c r="B357" s="305"/>
      <c r="Z357" s="343"/>
      <c r="AA357" s="343"/>
      <c r="AB357" s="343"/>
      <c r="AC357" s="343"/>
      <c r="AD357" s="343"/>
      <c r="AE357" s="343"/>
      <c r="AF357" s="343"/>
      <c r="AG357" s="343"/>
      <c r="AH357" s="343"/>
      <c r="AI357" s="343"/>
      <c r="AJ357" s="343"/>
      <c r="AK357" s="343"/>
      <c r="AL357" s="343"/>
      <c r="AM357" s="343"/>
      <c r="AN357" s="343"/>
      <c r="AO357" s="343"/>
      <c r="AP357" s="343"/>
      <c r="AQ357" s="343"/>
      <c r="AR357" s="343"/>
      <c r="AS357" s="343"/>
      <c r="AT357" s="343"/>
      <c r="AU357" s="343"/>
      <c r="AV357" s="343"/>
      <c r="AW357" s="343"/>
      <c r="AX357" s="343"/>
      <c r="AY357" s="343"/>
      <c r="AZ357" s="343"/>
      <c r="BA357" s="370"/>
      <c r="BB357" s="307"/>
      <c r="BC357" s="370"/>
      <c r="BD357" s="370"/>
      <c r="BE357" s="370"/>
      <c r="BF357" s="370"/>
      <c r="BG357" s="370"/>
      <c r="BH357" s="370"/>
      <c r="BI357" s="370"/>
      <c r="BJ357" s="370"/>
      <c r="BK357" s="370"/>
      <c r="BL357" s="370"/>
      <c r="BM357" s="370"/>
      <c r="BN357" s="370"/>
      <c r="BO357" s="370"/>
      <c r="BP357" s="370"/>
      <c r="BQ357" s="370"/>
      <c r="BR357" s="370"/>
      <c r="BS357" s="370"/>
      <c r="BT357" s="370"/>
      <c r="BU357" s="370"/>
      <c r="BV357" s="370"/>
      <c r="BW357" s="370"/>
      <c r="BX357" s="370"/>
      <c r="BY357" s="370"/>
      <c r="BZ357" s="343"/>
      <c r="CA357" s="343"/>
      <c r="CB357" s="343"/>
      <c r="CC357" s="343"/>
      <c r="CD357" s="343"/>
      <c r="CE357" s="343"/>
      <c r="CF357" s="343"/>
      <c r="CG357" s="343"/>
      <c r="CH357" s="343"/>
      <c r="CI357" s="343"/>
      <c r="CJ357" s="343"/>
      <c r="CK357" s="343"/>
      <c r="CL357" s="343"/>
      <c r="CM357" s="343"/>
      <c r="CN357" s="343"/>
      <c r="CO357" s="343"/>
      <c r="CP357" s="343"/>
      <c r="CQ357" s="343"/>
      <c r="CR357" s="343"/>
      <c r="CS357" s="343"/>
      <c r="CT357" s="343"/>
      <c r="CU357" s="343"/>
      <c r="CV357" s="343"/>
      <c r="CW357" s="343"/>
      <c r="CX357" s="343"/>
      <c r="CY357" s="343"/>
      <c r="CZ357" s="343"/>
    </row>
    <row r="358" s="303" customFormat="true" ht="15" customHeight="true" x14ac:dyDescent="0.2">
      <c r="B358" s="305"/>
      <c r="Z358" s="343"/>
      <c r="AA358" s="343"/>
      <c r="AB358" s="343"/>
      <c r="AC358" s="343"/>
      <c r="AD358" s="343"/>
      <c r="AE358" s="343"/>
      <c r="AF358" s="343"/>
      <c r="AG358" s="343"/>
      <c r="AH358" s="343"/>
      <c r="AI358" s="343"/>
      <c r="AJ358" s="343"/>
      <c r="AK358" s="343"/>
      <c r="AL358" s="343"/>
      <c r="AM358" s="343"/>
      <c r="AN358" s="343"/>
      <c r="AO358" s="343"/>
      <c r="AP358" s="343"/>
      <c r="AQ358" s="343"/>
      <c r="AR358" s="343"/>
      <c r="AS358" s="343"/>
      <c r="AT358" s="343"/>
      <c r="AU358" s="343"/>
      <c r="AV358" s="343"/>
      <c r="AW358" s="343"/>
      <c r="AX358" s="343"/>
      <c r="AY358" s="343"/>
      <c r="AZ358" s="343"/>
      <c r="BA358" s="370"/>
      <c r="BB358" s="307"/>
      <c r="BC358" s="370"/>
      <c r="BD358" s="370"/>
      <c r="BE358" s="370"/>
      <c r="BF358" s="370"/>
      <c r="BG358" s="370"/>
      <c r="BH358" s="370"/>
      <c r="BI358" s="370"/>
      <c r="BJ358" s="370"/>
      <c r="BK358" s="370"/>
      <c r="BL358" s="370"/>
      <c r="BM358" s="370"/>
      <c r="BN358" s="370"/>
      <c r="BO358" s="370"/>
      <c r="BP358" s="370"/>
      <c r="BQ358" s="370"/>
      <c r="BR358" s="370"/>
      <c r="BS358" s="370"/>
      <c r="BT358" s="370"/>
      <c r="BU358" s="370"/>
      <c r="BV358" s="370"/>
      <c r="BW358" s="370"/>
      <c r="BX358" s="370"/>
      <c r="BY358" s="370"/>
      <c r="BZ358" s="343"/>
      <c r="CA358" s="343"/>
      <c r="CB358" s="343"/>
      <c r="CC358" s="343"/>
      <c r="CD358" s="343"/>
      <c r="CE358" s="343"/>
      <c r="CF358" s="343"/>
      <c r="CG358" s="343"/>
      <c r="CH358" s="343"/>
      <c r="CI358" s="343"/>
      <c r="CJ358" s="343"/>
      <c r="CK358" s="343"/>
      <c r="CL358" s="343"/>
      <c r="CM358" s="343"/>
      <c r="CN358" s="343"/>
      <c r="CO358" s="343"/>
      <c r="CP358" s="343"/>
      <c r="CQ358" s="343"/>
      <c r="CR358" s="343"/>
      <c r="CS358" s="343"/>
      <c r="CT358" s="343"/>
      <c r="CU358" s="343"/>
      <c r="CV358" s="343"/>
      <c r="CW358" s="343"/>
      <c r="CX358" s="343"/>
      <c r="CY358" s="343"/>
      <c r="CZ358" s="343"/>
    </row>
    <row r="359" s="303" customFormat="true" ht="15" customHeight="true" x14ac:dyDescent="0.2">
      <c r="B359" s="305"/>
      <c r="Z359" s="343"/>
      <c r="AA359" s="343"/>
      <c r="AB359" s="343"/>
      <c r="AC359" s="343"/>
      <c r="AD359" s="343"/>
      <c r="AE359" s="343"/>
      <c r="AF359" s="343"/>
      <c r="AG359" s="343"/>
      <c r="AH359" s="343"/>
      <c r="AI359" s="343"/>
      <c r="AJ359" s="343"/>
      <c r="AK359" s="343"/>
      <c r="AL359" s="343"/>
      <c r="AM359" s="343"/>
      <c r="AN359" s="343"/>
      <c r="AO359" s="343"/>
      <c r="AP359" s="343"/>
      <c r="AQ359" s="343"/>
      <c r="AR359" s="343"/>
      <c r="AS359" s="343"/>
      <c r="AT359" s="343"/>
      <c r="AU359" s="343"/>
      <c r="AV359" s="343"/>
      <c r="AW359" s="343"/>
      <c r="AX359" s="343"/>
      <c r="AY359" s="343"/>
      <c r="AZ359" s="343"/>
      <c r="BA359" s="370"/>
      <c r="BB359" s="307"/>
      <c r="BC359" s="370"/>
      <c r="BD359" s="370"/>
      <c r="BE359" s="370"/>
      <c r="BF359" s="370"/>
      <c r="BG359" s="370"/>
      <c r="BH359" s="370"/>
      <c r="BI359" s="370"/>
      <c r="BJ359" s="370"/>
      <c r="BK359" s="370"/>
      <c r="BL359" s="370"/>
      <c r="BM359" s="370"/>
      <c r="BN359" s="370"/>
      <c r="BO359" s="370"/>
      <c r="BP359" s="370"/>
      <c r="BQ359" s="370"/>
      <c r="BR359" s="370"/>
      <c r="BS359" s="370"/>
      <c r="BT359" s="370"/>
      <c r="BU359" s="370"/>
      <c r="BV359" s="370"/>
      <c r="BW359" s="370"/>
      <c r="BX359" s="370"/>
      <c r="BY359" s="370"/>
      <c r="BZ359" s="343"/>
      <c r="CA359" s="343"/>
      <c r="CB359" s="343"/>
      <c r="CC359" s="343"/>
      <c r="CD359" s="343"/>
      <c r="CE359" s="343"/>
      <c r="CF359" s="343"/>
      <c r="CG359" s="343"/>
      <c r="CH359" s="343"/>
      <c r="CI359" s="343"/>
      <c r="CJ359" s="343"/>
      <c r="CK359" s="343"/>
      <c r="CL359" s="343"/>
      <c r="CM359" s="343"/>
      <c r="CN359" s="343"/>
      <c r="CO359" s="343"/>
      <c r="CP359" s="343"/>
      <c r="CQ359" s="343"/>
      <c r="CR359" s="343"/>
      <c r="CS359" s="343"/>
      <c r="CT359" s="343"/>
      <c r="CU359" s="343"/>
      <c r="CV359" s="343"/>
      <c r="CW359" s="343"/>
      <c r="CX359" s="343"/>
      <c r="CY359" s="343"/>
      <c r="CZ359" s="343"/>
    </row>
    <row r="360" s="303" customFormat="true" ht="15" customHeight="true" x14ac:dyDescent="0.2">
      <c r="B360" s="305"/>
      <c r="Z360" s="343"/>
      <c r="AA360" s="343"/>
      <c r="AB360" s="343"/>
      <c r="AC360" s="343"/>
      <c r="AD360" s="343"/>
      <c r="AE360" s="343"/>
      <c r="AF360" s="343"/>
      <c r="AG360" s="343"/>
      <c r="AH360" s="343"/>
      <c r="AI360" s="343"/>
      <c r="AJ360" s="343"/>
      <c r="AK360" s="343"/>
      <c r="AL360" s="343"/>
      <c r="AM360" s="343"/>
      <c r="AN360" s="343"/>
      <c r="AO360" s="343"/>
      <c r="AP360" s="343"/>
      <c r="AQ360" s="343"/>
      <c r="AR360" s="343"/>
      <c r="AS360" s="343"/>
      <c r="AT360" s="343"/>
      <c r="AU360" s="343"/>
      <c r="AV360" s="343"/>
      <c r="AW360" s="343"/>
      <c r="AX360" s="343"/>
      <c r="AY360" s="343"/>
      <c r="AZ360" s="343"/>
      <c r="BA360" s="370"/>
      <c r="BB360" s="307"/>
      <c r="BC360" s="370"/>
      <c r="BD360" s="370"/>
      <c r="BE360" s="370"/>
      <c r="BF360" s="370"/>
      <c r="BG360" s="370"/>
      <c r="BH360" s="370"/>
      <c r="BI360" s="370"/>
      <c r="BJ360" s="370"/>
      <c r="BK360" s="370"/>
      <c r="BL360" s="370"/>
      <c r="BM360" s="370"/>
      <c r="BN360" s="370"/>
      <c r="BO360" s="370"/>
      <c r="BP360" s="370"/>
      <c r="BQ360" s="370"/>
      <c r="BR360" s="370"/>
      <c r="BS360" s="370"/>
      <c r="BT360" s="370"/>
      <c r="BU360" s="370"/>
      <c r="BV360" s="370"/>
      <c r="BW360" s="370"/>
      <c r="BX360" s="370"/>
      <c r="BY360" s="370"/>
      <c r="BZ360" s="343"/>
      <c r="CA360" s="343"/>
      <c r="CB360" s="343"/>
      <c r="CC360" s="343"/>
      <c r="CD360" s="343"/>
      <c r="CE360" s="343"/>
      <c r="CF360" s="343"/>
      <c r="CG360" s="343"/>
      <c r="CH360" s="343"/>
      <c r="CI360" s="343"/>
      <c r="CJ360" s="343"/>
      <c r="CK360" s="343"/>
      <c r="CL360" s="343"/>
      <c r="CM360" s="343"/>
      <c r="CN360" s="343"/>
      <c r="CO360" s="343"/>
      <c r="CP360" s="343"/>
      <c r="CQ360" s="343"/>
      <c r="CR360" s="343"/>
      <c r="CS360" s="343"/>
      <c r="CT360" s="343"/>
      <c r="CU360" s="343"/>
      <c r="CV360" s="343"/>
      <c r="CW360" s="343"/>
      <c r="CX360" s="343"/>
      <c r="CY360" s="343"/>
      <c r="CZ360" s="343"/>
    </row>
    <row r="361" s="303" customFormat="true" ht="15" customHeight="true" x14ac:dyDescent="0.2">
      <c r="B361" s="305"/>
      <c r="Z361" s="343"/>
      <c r="AA361" s="343"/>
      <c r="AB361" s="343"/>
      <c r="AC361" s="343"/>
      <c r="AD361" s="343"/>
      <c r="AE361" s="343"/>
      <c r="AF361" s="343"/>
      <c r="AG361" s="343"/>
      <c r="AH361" s="343"/>
      <c r="AI361" s="343"/>
      <c r="AJ361" s="343"/>
      <c r="AK361" s="343"/>
      <c r="AL361" s="343"/>
      <c r="AM361" s="343"/>
      <c r="AN361" s="343"/>
      <c r="AO361" s="343"/>
      <c r="AP361" s="343"/>
      <c r="AQ361" s="343"/>
      <c r="AR361" s="343"/>
      <c r="AS361" s="343"/>
      <c r="AT361" s="343"/>
      <c r="AU361" s="343"/>
      <c r="AV361" s="343"/>
      <c r="AW361" s="343"/>
      <c r="AX361" s="343"/>
      <c r="AY361" s="343"/>
      <c r="AZ361" s="343"/>
      <c r="BA361" s="370"/>
      <c r="BB361" s="307"/>
      <c r="BC361" s="370"/>
      <c r="BD361" s="370"/>
      <c r="BE361" s="370"/>
      <c r="BF361" s="370"/>
      <c r="BG361" s="370"/>
      <c r="BH361" s="370"/>
      <c r="BI361" s="370"/>
      <c r="BJ361" s="370"/>
      <c r="BK361" s="370"/>
      <c r="BL361" s="370"/>
      <c r="BM361" s="370"/>
      <c r="BN361" s="370"/>
      <c r="BO361" s="370"/>
      <c r="BP361" s="370"/>
      <c r="BQ361" s="370"/>
      <c r="BR361" s="370"/>
      <c r="BS361" s="370"/>
      <c r="BT361" s="370"/>
      <c r="BU361" s="370"/>
      <c r="BV361" s="370"/>
      <c r="BW361" s="370"/>
      <c r="BX361" s="370"/>
      <c r="BY361" s="370"/>
      <c r="BZ361" s="343"/>
      <c r="CA361" s="343"/>
      <c r="CB361" s="343"/>
      <c r="CC361" s="343"/>
      <c r="CD361" s="343"/>
      <c r="CE361" s="343"/>
      <c r="CF361" s="343"/>
      <c r="CG361" s="343"/>
      <c r="CH361" s="343"/>
      <c r="CI361" s="343"/>
      <c r="CJ361" s="343"/>
      <c r="CK361" s="343"/>
      <c r="CL361" s="343"/>
      <c r="CM361" s="343"/>
      <c r="CN361" s="343"/>
      <c r="CO361" s="343"/>
      <c r="CP361" s="343"/>
      <c r="CQ361" s="343"/>
      <c r="CR361" s="343"/>
      <c r="CS361" s="343"/>
      <c r="CT361" s="343"/>
      <c r="CU361" s="343"/>
      <c r="CV361" s="343"/>
      <c r="CW361" s="343"/>
      <c r="CX361" s="343"/>
      <c r="CY361" s="343"/>
      <c r="CZ361" s="343"/>
    </row>
    <row r="362" s="303" customFormat="true" ht="15" customHeight="true" x14ac:dyDescent="0.2">
      <c r="B362" s="305"/>
      <c r="Z362" s="343"/>
      <c r="AA362" s="343"/>
      <c r="AB362" s="343"/>
      <c r="AC362" s="343"/>
      <c r="AD362" s="343"/>
      <c r="AE362" s="343"/>
      <c r="AF362" s="343"/>
      <c r="AG362" s="343"/>
      <c r="AH362" s="343"/>
      <c r="AI362" s="343"/>
      <c r="AJ362" s="343"/>
      <c r="AK362" s="343"/>
      <c r="AL362" s="343"/>
      <c r="AM362" s="343"/>
      <c r="AN362" s="343"/>
      <c r="AO362" s="343"/>
      <c r="AP362" s="343"/>
      <c r="AQ362" s="343"/>
      <c r="AR362" s="343"/>
      <c r="AS362" s="343"/>
      <c r="AT362" s="343"/>
      <c r="AU362" s="343"/>
      <c r="AV362" s="343"/>
      <c r="AW362" s="343"/>
      <c r="AX362" s="343"/>
      <c r="AY362" s="343"/>
      <c r="AZ362" s="343"/>
      <c r="BA362" s="370"/>
      <c r="BB362" s="307"/>
      <c r="BC362" s="370"/>
      <c r="BD362" s="370"/>
      <c r="BE362" s="370"/>
      <c r="BF362" s="370"/>
      <c r="BG362" s="370"/>
      <c r="BH362" s="370"/>
      <c r="BI362" s="370"/>
      <c r="BJ362" s="370"/>
      <c r="BK362" s="370"/>
      <c r="BL362" s="370"/>
      <c r="BM362" s="370"/>
      <c r="BN362" s="370"/>
      <c r="BO362" s="370"/>
      <c r="BP362" s="370"/>
      <c r="BQ362" s="370"/>
      <c r="BR362" s="370"/>
      <c r="BS362" s="370"/>
      <c r="BT362" s="370"/>
      <c r="BU362" s="370"/>
      <c r="BV362" s="370"/>
      <c r="BW362" s="370"/>
      <c r="BX362" s="370"/>
      <c r="BY362" s="370"/>
      <c r="BZ362" s="343"/>
      <c r="CA362" s="343"/>
      <c r="CB362" s="343"/>
      <c r="CC362" s="343"/>
      <c r="CD362" s="343"/>
      <c r="CE362" s="343"/>
      <c r="CF362" s="343"/>
      <c r="CG362" s="343"/>
      <c r="CH362" s="343"/>
      <c r="CI362" s="343"/>
      <c r="CJ362" s="343"/>
      <c r="CK362" s="343"/>
      <c r="CL362" s="343"/>
      <c r="CM362" s="343"/>
      <c r="CN362" s="343"/>
      <c r="CO362" s="343"/>
      <c r="CP362" s="343"/>
      <c r="CQ362" s="343"/>
      <c r="CR362" s="343"/>
      <c r="CS362" s="343"/>
      <c r="CT362" s="343"/>
      <c r="CU362" s="343"/>
      <c r="CV362" s="343"/>
      <c r="CW362" s="343"/>
      <c r="CX362" s="343"/>
      <c r="CY362" s="343"/>
      <c r="CZ362" s="343"/>
    </row>
    <row r="363" s="303" customFormat="true" ht="15" customHeight="true" x14ac:dyDescent="0.2">
      <c r="B363" s="305"/>
      <c r="Z363" s="343"/>
      <c r="AA363" s="343"/>
      <c r="AB363" s="343"/>
      <c r="AC363" s="343"/>
      <c r="AD363" s="343"/>
      <c r="AE363" s="343"/>
      <c r="AF363" s="343"/>
      <c r="AG363" s="343"/>
      <c r="AH363" s="343"/>
      <c r="AI363" s="343"/>
      <c r="AJ363" s="343"/>
      <c r="AK363" s="343"/>
      <c r="AL363" s="343"/>
      <c r="AM363" s="343"/>
      <c r="AN363" s="343"/>
      <c r="AO363" s="343"/>
      <c r="AP363" s="343"/>
      <c r="AQ363" s="343"/>
      <c r="AR363" s="343"/>
      <c r="AS363" s="343"/>
      <c r="AT363" s="343"/>
      <c r="AU363" s="343"/>
      <c r="AV363" s="343"/>
      <c r="AW363" s="343"/>
      <c r="AX363" s="343"/>
      <c r="AY363" s="343"/>
      <c r="AZ363" s="343"/>
      <c r="BA363" s="370"/>
      <c r="BB363" s="307"/>
      <c r="BC363" s="370"/>
      <c r="BD363" s="370"/>
      <c r="BE363" s="370"/>
      <c r="BF363" s="370"/>
      <c r="BG363" s="370"/>
      <c r="BH363" s="370"/>
      <c r="BI363" s="370"/>
      <c r="BJ363" s="370"/>
      <c r="BK363" s="370"/>
      <c r="BL363" s="370"/>
      <c r="BM363" s="370"/>
      <c r="BN363" s="370"/>
      <c r="BO363" s="370"/>
      <c r="BP363" s="370"/>
      <c r="BQ363" s="370"/>
      <c r="BR363" s="370"/>
      <c r="BS363" s="370"/>
      <c r="BT363" s="370"/>
      <c r="BU363" s="370"/>
      <c r="BV363" s="370"/>
      <c r="BW363" s="370"/>
      <c r="BX363" s="370"/>
      <c r="BY363" s="370"/>
      <c r="BZ363" s="343"/>
      <c r="CA363" s="343"/>
      <c r="CB363" s="343"/>
      <c r="CC363" s="343"/>
      <c r="CD363" s="343"/>
      <c r="CE363" s="343"/>
      <c r="CF363" s="343"/>
      <c r="CG363" s="343"/>
      <c r="CH363" s="343"/>
      <c r="CI363" s="343"/>
      <c r="CJ363" s="343"/>
      <c r="CK363" s="343"/>
      <c r="CL363" s="343"/>
      <c r="CM363" s="343"/>
      <c r="CN363" s="343"/>
      <c r="CO363" s="343"/>
      <c r="CP363" s="343"/>
      <c r="CQ363" s="343"/>
      <c r="CR363" s="343"/>
      <c r="CS363" s="343"/>
      <c r="CT363" s="343"/>
      <c r="CU363" s="343"/>
      <c r="CV363" s="343"/>
      <c r="CW363" s="343"/>
      <c r="CX363" s="343"/>
      <c r="CY363" s="343"/>
      <c r="CZ363" s="343"/>
    </row>
    <row r="364" s="303" customFormat="true" ht="15" customHeight="true" x14ac:dyDescent="0.2">
      <c r="B364" s="305"/>
      <c r="Z364" s="343"/>
      <c r="AA364" s="343"/>
      <c r="AB364" s="343"/>
      <c r="AC364" s="343"/>
      <c r="AD364" s="343"/>
      <c r="AE364" s="343"/>
      <c r="AF364" s="343"/>
      <c r="AG364" s="343"/>
      <c r="AH364" s="343"/>
      <c r="AI364" s="343"/>
      <c r="AJ364" s="343"/>
      <c r="AK364" s="343"/>
      <c r="AL364" s="343"/>
      <c r="AM364" s="343"/>
      <c r="AN364" s="343"/>
      <c r="AO364" s="343"/>
      <c r="AP364" s="343"/>
      <c r="AQ364" s="343"/>
      <c r="AR364" s="343"/>
      <c r="AS364" s="343"/>
      <c r="AT364" s="343"/>
      <c r="AU364" s="343"/>
      <c r="AV364" s="343"/>
      <c r="AW364" s="343"/>
      <c r="AX364" s="343"/>
      <c r="AY364" s="343"/>
      <c r="AZ364" s="343"/>
      <c r="BA364" s="370"/>
      <c r="BB364" s="307"/>
      <c r="BC364" s="370"/>
      <c r="BD364" s="370"/>
      <c r="BE364" s="370"/>
      <c r="BF364" s="370"/>
      <c r="BG364" s="370"/>
      <c r="BH364" s="370"/>
      <c r="BI364" s="370"/>
      <c r="BJ364" s="370"/>
      <c r="BK364" s="370"/>
      <c r="BL364" s="370"/>
      <c r="BM364" s="370"/>
      <c r="BN364" s="370"/>
      <c r="BO364" s="370"/>
      <c r="BP364" s="370"/>
      <c r="BQ364" s="370"/>
      <c r="BR364" s="370"/>
      <c r="BS364" s="370"/>
      <c r="BT364" s="370"/>
      <c r="BU364" s="370"/>
      <c r="BV364" s="370"/>
      <c r="BW364" s="370"/>
      <c r="BX364" s="370"/>
      <c r="BY364" s="370"/>
      <c r="BZ364" s="343"/>
      <c r="CA364" s="343"/>
      <c r="CB364" s="343"/>
      <c r="CC364" s="343"/>
      <c r="CD364" s="343"/>
      <c r="CE364" s="343"/>
      <c r="CF364" s="343"/>
      <c r="CG364" s="343"/>
      <c r="CH364" s="343"/>
      <c r="CI364" s="343"/>
      <c r="CJ364" s="343"/>
      <c r="CK364" s="343"/>
      <c r="CL364" s="343"/>
      <c r="CM364" s="343"/>
      <c r="CN364" s="343"/>
      <c r="CO364" s="343"/>
      <c r="CP364" s="343"/>
      <c r="CQ364" s="343"/>
      <c r="CR364" s="343"/>
      <c r="CS364" s="343"/>
      <c r="CT364" s="343"/>
      <c r="CU364" s="343"/>
      <c r="CV364" s="343"/>
      <c r="CW364" s="343"/>
      <c r="CX364" s="343"/>
      <c r="CY364" s="343"/>
      <c r="CZ364" s="343"/>
    </row>
    <row r="365" s="303" customFormat="true" ht="15" customHeight="true" x14ac:dyDescent="0.2">
      <c r="B365" s="305"/>
      <c r="Z365" s="343"/>
      <c r="AA365" s="343"/>
      <c r="AB365" s="343"/>
      <c r="AC365" s="343"/>
      <c r="AD365" s="343"/>
      <c r="AE365" s="343"/>
      <c r="AF365" s="343"/>
      <c r="AG365" s="343"/>
      <c r="AH365" s="343"/>
      <c r="AI365" s="343"/>
      <c r="AJ365" s="343"/>
      <c r="AK365" s="343"/>
      <c r="AL365" s="343"/>
      <c r="AM365" s="343"/>
      <c r="AN365" s="343"/>
      <c r="AO365" s="343"/>
      <c r="AP365" s="343"/>
      <c r="AQ365" s="343"/>
      <c r="AR365" s="343"/>
      <c r="AS365" s="343"/>
      <c r="AT365" s="343"/>
      <c r="AU365" s="343"/>
      <c r="AV365" s="343"/>
      <c r="AW365" s="343"/>
      <c r="AX365" s="343"/>
      <c r="AY365" s="343"/>
      <c r="AZ365" s="343"/>
      <c r="BA365" s="370"/>
      <c r="BB365" s="307"/>
      <c r="BC365" s="370"/>
      <c r="BD365" s="370"/>
      <c r="BE365" s="370"/>
      <c r="BF365" s="370"/>
      <c r="BG365" s="370"/>
      <c r="BH365" s="370"/>
      <c r="BI365" s="370"/>
      <c r="BJ365" s="370"/>
      <c r="BK365" s="370"/>
      <c r="BL365" s="370"/>
      <c r="BM365" s="370"/>
      <c r="BN365" s="370"/>
      <c r="BO365" s="370"/>
      <c r="BP365" s="370"/>
      <c r="BQ365" s="370"/>
      <c r="BR365" s="370"/>
      <c r="BS365" s="370"/>
      <c r="BT365" s="370"/>
      <c r="BU365" s="370"/>
      <c r="BV365" s="370"/>
      <c r="BW365" s="370"/>
      <c r="BX365" s="370"/>
      <c r="BY365" s="370"/>
      <c r="BZ365" s="343"/>
      <c r="CA365" s="343"/>
      <c r="CB365" s="343"/>
      <c r="CC365" s="343"/>
      <c r="CD365" s="343"/>
      <c r="CE365" s="343"/>
      <c r="CF365" s="343"/>
      <c r="CG365" s="343"/>
      <c r="CH365" s="343"/>
      <c r="CI365" s="343"/>
      <c r="CJ365" s="343"/>
      <c r="CK365" s="343"/>
      <c r="CL365" s="343"/>
      <c r="CM365" s="343"/>
      <c r="CN365" s="343"/>
      <c r="CO365" s="343"/>
      <c r="CP365" s="343"/>
      <c r="CQ365" s="343"/>
      <c r="CR365" s="343"/>
      <c r="CS365" s="343"/>
      <c r="CT365" s="343"/>
      <c r="CU365" s="343"/>
      <c r="CV365" s="343"/>
      <c r="CW365" s="343"/>
      <c r="CX365" s="343"/>
      <c r="CY365" s="343"/>
      <c r="CZ365" s="343"/>
    </row>
    <row r="366" s="303" customFormat="true" ht="15" customHeight="true" x14ac:dyDescent="0.2">
      <c r="B366" s="305"/>
      <c r="Z366" s="343"/>
      <c r="AA366" s="343"/>
      <c r="AB366" s="343"/>
      <c r="AC366" s="343"/>
      <c r="AD366" s="343"/>
      <c r="AE366" s="343"/>
      <c r="AF366" s="343"/>
      <c r="AG366" s="343"/>
      <c r="AH366" s="343"/>
      <c r="AI366" s="343"/>
      <c r="AJ366" s="343"/>
      <c r="AK366" s="343"/>
      <c r="AL366" s="343"/>
      <c r="AM366" s="343"/>
      <c r="AN366" s="343"/>
      <c r="AO366" s="343"/>
      <c r="AP366" s="343"/>
      <c r="AQ366" s="343"/>
      <c r="AR366" s="343"/>
      <c r="AS366" s="343"/>
      <c r="AT366" s="343"/>
      <c r="AU366" s="343"/>
      <c r="AV366" s="343"/>
      <c r="AW366" s="343"/>
      <c r="AX366" s="343"/>
      <c r="AY366" s="343"/>
      <c r="AZ366" s="343"/>
      <c r="BA366" s="370"/>
      <c r="BB366" s="307"/>
      <c r="BC366" s="370"/>
      <c r="BD366" s="370"/>
      <c r="BE366" s="370"/>
      <c r="BF366" s="370"/>
      <c r="BG366" s="370"/>
      <c r="BH366" s="370"/>
      <c r="BI366" s="370"/>
      <c r="BJ366" s="370"/>
      <c r="BK366" s="370"/>
      <c r="BL366" s="370"/>
      <c r="BM366" s="370"/>
      <c r="BN366" s="370"/>
      <c r="BO366" s="370"/>
      <c r="BP366" s="370"/>
      <c r="BQ366" s="370"/>
      <c r="BR366" s="370"/>
      <c r="BS366" s="370"/>
      <c r="BT366" s="370"/>
      <c r="BU366" s="370"/>
      <c r="BV366" s="370"/>
      <c r="BW366" s="370"/>
      <c r="BX366" s="370"/>
      <c r="BY366" s="370"/>
      <c r="BZ366" s="343"/>
      <c r="CA366" s="343"/>
      <c r="CB366" s="343"/>
      <c r="CC366" s="343"/>
      <c r="CD366" s="343"/>
      <c r="CE366" s="343"/>
      <c r="CF366" s="343"/>
      <c r="CG366" s="343"/>
      <c r="CH366" s="343"/>
      <c r="CI366" s="343"/>
      <c r="CJ366" s="343"/>
      <c r="CK366" s="343"/>
      <c r="CL366" s="343"/>
      <c r="CM366" s="343"/>
      <c r="CN366" s="343"/>
      <c r="CO366" s="343"/>
      <c r="CP366" s="343"/>
      <c r="CQ366" s="343"/>
      <c r="CR366" s="343"/>
      <c r="CS366" s="343"/>
      <c r="CT366" s="343"/>
      <c r="CU366" s="343"/>
      <c r="CV366" s="343"/>
      <c r="CW366" s="343"/>
      <c r="CX366" s="343"/>
      <c r="CY366" s="343"/>
      <c r="CZ366" s="343"/>
    </row>
    <row r="367" s="303" customFormat="true" ht="15" customHeight="true" x14ac:dyDescent="0.2">
      <c r="B367" s="305"/>
      <c r="Z367" s="343"/>
      <c r="AA367" s="343"/>
      <c r="AB367" s="343"/>
      <c r="AC367" s="343"/>
      <c r="AD367" s="343"/>
      <c r="AE367" s="343"/>
      <c r="AF367" s="343"/>
      <c r="AG367" s="343"/>
      <c r="AH367" s="343"/>
      <c r="AI367" s="343"/>
      <c r="AJ367" s="343"/>
      <c r="AK367" s="343"/>
      <c r="AL367" s="343"/>
      <c r="AM367" s="343"/>
      <c r="AN367" s="343"/>
      <c r="AO367" s="343"/>
      <c r="AP367" s="343"/>
      <c r="AQ367" s="343"/>
      <c r="AR367" s="343"/>
      <c r="AS367" s="343"/>
      <c r="AT367" s="343"/>
      <c r="AU367" s="343"/>
      <c r="AV367" s="343"/>
      <c r="AW367" s="343"/>
      <c r="AX367" s="343"/>
      <c r="AY367" s="343"/>
      <c r="AZ367" s="343"/>
      <c r="BA367" s="370"/>
      <c r="BB367" s="307"/>
      <c r="BC367" s="370"/>
      <c r="BD367" s="370"/>
      <c r="BE367" s="370"/>
      <c r="BF367" s="370"/>
      <c r="BG367" s="370"/>
      <c r="BH367" s="370"/>
      <c r="BI367" s="370"/>
      <c r="BJ367" s="370"/>
      <c r="BK367" s="370"/>
      <c r="BL367" s="370"/>
      <c r="BM367" s="370"/>
      <c r="BN367" s="370"/>
      <c r="BO367" s="370"/>
      <c r="BP367" s="370"/>
      <c r="BQ367" s="370"/>
      <c r="BR367" s="370"/>
      <c r="BS367" s="370"/>
      <c r="BT367" s="370"/>
      <c r="BU367" s="370"/>
      <c r="BV367" s="370"/>
      <c r="BW367" s="370"/>
      <c r="BX367" s="370"/>
      <c r="BY367" s="370"/>
      <c r="BZ367" s="343"/>
      <c r="CA367" s="343"/>
      <c r="CB367" s="343"/>
      <c r="CC367" s="343"/>
      <c r="CD367" s="343"/>
      <c r="CE367" s="343"/>
      <c r="CF367" s="343"/>
      <c r="CG367" s="343"/>
      <c r="CH367" s="343"/>
      <c r="CI367" s="343"/>
      <c r="CJ367" s="343"/>
      <c r="CK367" s="343"/>
      <c r="CL367" s="343"/>
      <c r="CM367" s="343"/>
      <c r="CN367" s="343"/>
      <c r="CO367" s="343"/>
      <c r="CP367" s="343"/>
      <c r="CQ367" s="343"/>
      <c r="CR367" s="343"/>
      <c r="CS367" s="343"/>
      <c r="CT367" s="343"/>
      <c r="CU367" s="343"/>
      <c r="CV367" s="343"/>
      <c r="CW367" s="343"/>
      <c r="CX367" s="343"/>
      <c r="CY367" s="343"/>
      <c r="CZ367" s="343"/>
    </row>
    <row r="368" s="303" customFormat="true" ht="15" customHeight="true" x14ac:dyDescent="0.2">
      <c r="B368" s="305"/>
      <c r="Z368" s="343"/>
      <c r="AA368" s="343"/>
      <c r="AB368" s="343"/>
      <c r="AC368" s="343"/>
      <c r="AD368" s="343"/>
      <c r="AE368" s="343"/>
      <c r="AF368" s="343"/>
      <c r="AG368" s="343"/>
      <c r="AH368" s="343"/>
      <c r="AI368" s="343"/>
      <c r="AJ368" s="343"/>
      <c r="AK368" s="343"/>
      <c r="AL368" s="343"/>
      <c r="AM368" s="343"/>
      <c r="AN368" s="343"/>
      <c r="AO368" s="343"/>
      <c r="AP368" s="343"/>
      <c r="AQ368" s="343"/>
      <c r="AR368" s="343"/>
      <c r="AS368" s="343"/>
      <c r="AT368" s="343"/>
      <c r="AU368" s="343"/>
      <c r="AV368" s="343"/>
      <c r="AW368" s="343"/>
      <c r="AX368" s="343"/>
      <c r="AY368" s="343"/>
      <c r="AZ368" s="343"/>
      <c r="BA368" s="370"/>
      <c r="BB368" s="307"/>
      <c r="BC368" s="370"/>
      <c r="BD368" s="370"/>
      <c r="BE368" s="370"/>
      <c r="BF368" s="370"/>
      <c r="BG368" s="370"/>
      <c r="BH368" s="370"/>
      <c r="BI368" s="370"/>
      <c r="BJ368" s="370"/>
      <c r="BK368" s="370"/>
      <c r="BL368" s="370"/>
      <c r="BM368" s="370"/>
      <c r="BN368" s="370"/>
      <c r="BO368" s="370"/>
      <c r="BP368" s="370"/>
      <c r="BQ368" s="370"/>
      <c r="BR368" s="370"/>
      <c r="BS368" s="370"/>
      <c r="BT368" s="370"/>
      <c r="BU368" s="370"/>
      <c r="BV368" s="370"/>
      <c r="BW368" s="370"/>
      <c r="BX368" s="370"/>
      <c r="BY368" s="370"/>
      <c r="BZ368" s="343"/>
      <c r="CA368" s="343"/>
      <c r="CB368" s="343"/>
      <c r="CC368" s="343"/>
      <c r="CD368" s="343"/>
      <c r="CE368" s="343"/>
      <c r="CF368" s="343"/>
      <c r="CG368" s="343"/>
      <c r="CH368" s="343"/>
      <c r="CI368" s="343"/>
      <c r="CJ368" s="343"/>
      <c r="CK368" s="343"/>
      <c r="CL368" s="343"/>
      <c r="CM368" s="343"/>
      <c r="CN368" s="343"/>
      <c r="CO368" s="343"/>
      <c r="CP368" s="343"/>
      <c r="CQ368" s="343"/>
      <c r="CR368" s="343"/>
      <c r="CS368" s="343"/>
      <c r="CT368" s="343"/>
      <c r="CU368" s="343"/>
      <c r="CV368" s="343"/>
      <c r="CW368" s="343"/>
      <c r="CX368" s="343"/>
      <c r="CY368" s="343"/>
      <c r="CZ368" s="343"/>
    </row>
    <row r="369" s="303" customFormat="true" ht="15" customHeight="true" x14ac:dyDescent="0.2">
      <c r="B369" s="305"/>
      <c r="Z369" s="343"/>
      <c r="AA369" s="343"/>
      <c r="AB369" s="343"/>
      <c r="AC369" s="343"/>
      <c r="AD369" s="343"/>
      <c r="AE369" s="343"/>
      <c r="AF369" s="343"/>
      <c r="AG369" s="343"/>
      <c r="AH369" s="343"/>
      <c r="AI369" s="343"/>
      <c r="AJ369" s="343"/>
      <c r="AK369" s="343"/>
      <c r="AL369" s="343"/>
      <c r="AM369" s="343"/>
      <c r="AN369" s="343"/>
      <c r="AO369" s="343"/>
      <c r="AP369" s="343"/>
      <c r="AQ369" s="343"/>
      <c r="AR369" s="343"/>
      <c r="AS369" s="343"/>
      <c r="AT369" s="343"/>
      <c r="AU369" s="343"/>
      <c r="AV369" s="343"/>
      <c r="AW369" s="343"/>
      <c r="AX369" s="343"/>
      <c r="AY369" s="343"/>
      <c r="AZ369" s="343"/>
      <c r="BA369" s="370"/>
      <c r="BB369" s="307"/>
      <c r="BC369" s="370"/>
      <c r="BD369" s="370"/>
      <c r="BE369" s="370"/>
      <c r="BF369" s="370"/>
      <c r="BG369" s="370"/>
      <c r="BH369" s="370"/>
      <c r="BI369" s="370"/>
      <c r="BJ369" s="370"/>
      <c r="BK369" s="370"/>
      <c r="BL369" s="370"/>
      <c r="BM369" s="370"/>
      <c r="BN369" s="370"/>
      <c r="BO369" s="370"/>
      <c r="BP369" s="370"/>
      <c r="BQ369" s="370"/>
      <c r="BR369" s="370"/>
      <c r="BS369" s="370"/>
      <c r="BT369" s="370"/>
      <c r="BU369" s="370"/>
      <c r="BV369" s="370"/>
      <c r="BW369" s="370"/>
      <c r="BX369" s="370"/>
      <c r="BY369" s="370"/>
      <c r="BZ369" s="343"/>
      <c r="CA369" s="343"/>
      <c r="CB369" s="343"/>
      <c r="CC369" s="343"/>
      <c r="CD369" s="343"/>
      <c r="CE369" s="343"/>
      <c r="CF369" s="343"/>
      <c r="CG369" s="343"/>
      <c r="CH369" s="343"/>
      <c r="CI369" s="343"/>
      <c r="CJ369" s="343"/>
      <c r="CK369" s="343"/>
      <c r="CL369" s="343"/>
      <c r="CM369" s="343"/>
      <c r="CN369" s="343"/>
      <c r="CO369" s="343"/>
      <c r="CP369" s="343"/>
      <c r="CQ369" s="343"/>
      <c r="CR369" s="343"/>
      <c r="CS369" s="343"/>
      <c r="CT369" s="343"/>
      <c r="CU369" s="343"/>
      <c r="CV369" s="343"/>
      <c r="CW369" s="343"/>
      <c r="CX369" s="343"/>
      <c r="CY369" s="343"/>
      <c r="CZ369" s="343"/>
    </row>
    <row r="370" s="303" customFormat="true" ht="15" customHeight="true" x14ac:dyDescent="0.2">
      <c r="B370" s="305"/>
      <c r="Z370" s="343"/>
      <c r="AA370" s="343"/>
      <c r="AB370" s="343"/>
      <c r="AC370" s="343"/>
      <c r="AD370" s="343"/>
      <c r="AE370" s="343"/>
      <c r="AF370" s="343"/>
      <c r="AG370" s="343"/>
      <c r="AH370" s="343"/>
      <c r="AI370" s="343"/>
      <c r="AJ370" s="343"/>
      <c r="AK370" s="343"/>
      <c r="AL370" s="343"/>
      <c r="AM370" s="343"/>
      <c r="AN370" s="343"/>
      <c r="AO370" s="343"/>
      <c r="AP370" s="343"/>
      <c r="AQ370" s="343"/>
      <c r="AR370" s="343"/>
      <c r="AS370" s="343"/>
      <c r="AT370" s="343"/>
      <c r="AU370" s="343"/>
      <c r="AV370" s="343"/>
      <c r="AW370" s="343"/>
      <c r="AX370" s="343"/>
      <c r="AY370" s="343"/>
      <c r="AZ370" s="343"/>
      <c r="BA370" s="370"/>
      <c r="BB370" s="307"/>
      <c r="BC370" s="370"/>
      <c r="BD370" s="370"/>
      <c r="BE370" s="370"/>
      <c r="BF370" s="370"/>
      <c r="BG370" s="370"/>
      <c r="BH370" s="370"/>
      <c r="BI370" s="370"/>
      <c r="BJ370" s="370"/>
      <c r="BK370" s="370"/>
      <c r="BL370" s="370"/>
      <c r="BM370" s="370"/>
      <c r="BN370" s="370"/>
      <c r="BO370" s="370"/>
      <c r="BP370" s="370"/>
      <c r="BQ370" s="370"/>
      <c r="BR370" s="370"/>
      <c r="BS370" s="370"/>
      <c r="BT370" s="370"/>
      <c r="BU370" s="370"/>
      <c r="BV370" s="370"/>
      <c r="BW370" s="370"/>
      <c r="BX370" s="370"/>
      <c r="BY370" s="370"/>
      <c r="BZ370" s="343"/>
      <c r="CA370" s="343"/>
      <c r="CB370" s="343"/>
      <c r="CC370" s="343"/>
      <c r="CD370" s="343"/>
      <c r="CE370" s="343"/>
      <c r="CF370" s="343"/>
      <c r="CG370" s="343"/>
      <c r="CH370" s="343"/>
      <c r="CI370" s="343"/>
      <c r="CJ370" s="343"/>
      <c r="CK370" s="343"/>
      <c r="CL370" s="343"/>
      <c r="CM370" s="343"/>
      <c r="CN370" s="343"/>
      <c r="CO370" s="343"/>
      <c r="CP370" s="343"/>
      <c r="CQ370" s="343"/>
      <c r="CR370" s="343"/>
      <c r="CS370" s="343"/>
      <c r="CT370" s="343"/>
      <c r="CU370" s="343"/>
      <c r="CV370" s="343"/>
      <c r="CW370" s="343"/>
      <c r="CX370" s="343"/>
      <c r="CY370" s="343"/>
      <c r="CZ370" s="343"/>
    </row>
    <row r="371" s="303" customFormat="true" ht="15" customHeight="true" x14ac:dyDescent="0.2">
      <c r="B371" s="305"/>
      <c r="Z371" s="343"/>
      <c r="AA371" s="343"/>
      <c r="AB371" s="343"/>
      <c r="AC371" s="343"/>
      <c r="AD371" s="343"/>
      <c r="AE371" s="343"/>
      <c r="AF371" s="343"/>
      <c r="AG371" s="343"/>
      <c r="AH371" s="343"/>
      <c r="AI371" s="343"/>
      <c r="AJ371" s="343"/>
      <c r="AK371" s="343"/>
      <c r="AL371" s="343"/>
      <c r="AM371" s="343"/>
      <c r="AN371" s="343"/>
      <c r="AO371" s="343"/>
      <c r="AP371" s="343"/>
      <c r="AQ371" s="343"/>
      <c r="AR371" s="343"/>
      <c r="AS371" s="343"/>
      <c r="AT371" s="343"/>
      <c r="AU371" s="343"/>
      <c r="AV371" s="343"/>
      <c r="AW371" s="343"/>
      <c r="AX371" s="343"/>
      <c r="AY371" s="343"/>
      <c r="AZ371" s="343"/>
      <c r="BA371" s="370"/>
      <c r="BB371" s="307"/>
      <c r="BC371" s="370"/>
      <c r="BD371" s="370"/>
      <c r="BE371" s="370"/>
      <c r="BF371" s="370"/>
      <c r="BG371" s="370"/>
      <c r="BH371" s="370"/>
      <c r="BI371" s="370"/>
      <c r="BJ371" s="370"/>
      <c r="BK371" s="370"/>
      <c r="BL371" s="370"/>
      <c r="BM371" s="370"/>
      <c r="BN371" s="370"/>
      <c r="BO371" s="370"/>
      <c r="BP371" s="370"/>
      <c r="BQ371" s="370"/>
      <c r="BR371" s="370"/>
      <c r="BS371" s="370"/>
      <c r="BT371" s="370"/>
      <c r="BU371" s="370"/>
      <c r="BV371" s="370"/>
      <c r="BW371" s="370"/>
      <c r="BX371" s="370"/>
      <c r="BY371" s="370"/>
      <c r="BZ371" s="343"/>
      <c r="CA371" s="343"/>
      <c r="CB371" s="343"/>
      <c r="CC371" s="343"/>
      <c r="CD371" s="343"/>
      <c r="CE371" s="343"/>
      <c r="CF371" s="343"/>
      <c r="CG371" s="343"/>
      <c r="CH371" s="343"/>
      <c r="CI371" s="343"/>
      <c r="CJ371" s="343"/>
      <c r="CK371" s="343"/>
      <c r="CL371" s="343"/>
      <c r="CM371" s="343"/>
      <c r="CN371" s="343"/>
      <c r="CO371" s="343"/>
      <c r="CP371" s="343"/>
      <c r="CQ371" s="343"/>
      <c r="CR371" s="343"/>
      <c r="CS371" s="343"/>
      <c r="CT371" s="343"/>
      <c r="CU371" s="343"/>
      <c r="CV371" s="343"/>
      <c r="CW371" s="343"/>
      <c r="CX371" s="343"/>
      <c r="CY371" s="343"/>
      <c r="CZ371" s="343"/>
    </row>
    <row r="372" s="303" customFormat="true" ht="15" customHeight="true" x14ac:dyDescent="0.2">
      <c r="B372" s="305"/>
      <c r="Z372" s="343"/>
      <c r="AA372" s="343"/>
      <c r="AB372" s="343"/>
      <c r="AC372" s="343"/>
      <c r="AD372" s="343"/>
      <c r="AE372" s="343"/>
      <c r="AF372" s="343"/>
      <c r="AG372" s="343"/>
      <c r="AH372" s="343"/>
      <c r="AI372" s="343"/>
      <c r="AJ372" s="343"/>
      <c r="AK372" s="343"/>
      <c r="AL372" s="343"/>
      <c r="AM372" s="343"/>
      <c r="AN372" s="343"/>
      <c r="AO372" s="343"/>
      <c r="AP372" s="343"/>
      <c r="AQ372" s="343"/>
      <c r="AR372" s="343"/>
      <c r="AS372" s="343"/>
      <c r="AT372" s="343"/>
      <c r="AU372" s="343"/>
      <c r="AV372" s="343"/>
      <c r="AW372" s="343"/>
      <c r="AX372" s="343"/>
      <c r="AY372" s="343"/>
      <c r="AZ372" s="343"/>
      <c r="BA372" s="370"/>
      <c r="BB372" s="307"/>
      <c r="BC372" s="370"/>
      <c r="BD372" s="370"/>
      <c r="BE372" s="370"/>
      <c r="BF372" s="370"/>
      <c r="BG372" s="370"/>
      <c r="BH372" s="370"/>
      <c r="BI372" s="370"/>
      <c r="BJ372" s="370"/>
      <c r="BK372" s="370"/>
      <c r="BL372" s="370"/>
      <c r="BM372" s="370"/>
      <c r="BN372" s="370"/>
      <c r="BO372" s="370"/>
      <c r="BP372" s="370"/>
      <c r="BQ372" s="370"/>
      <c r="BR372" s="370"/>
      <c r="BS372" s="370"/>
      <c r="BT372" s="370"/>
      <c r="BU372" s="370"/>
      <c r="BV372" s="370"/>
      <c r="BW372" s="370"/>
      <c r="BX372" s="370"/>
      <c r="BY372" s="370"/>
      <c r="BZ372" s="343"/>
      <c r="CA372" s="343"/>
      <c r="CB372" s="343"/>
      <c r="CC372" s="343"/>
      <c r="CD372" s="343"/>
      <c r="CE372" s="343"/>
      <c r="CF372" s="343"/>
      <c r="CG372" s="343"/>
      <c r="CH372" s="343"/>
      <c r="CI372" s="343"/>
      <c r="CJ372" s="343"/>
      <c r="CK372" s="343"/>
      <c r="CL372" s="343"/>
      <c r="CM372" s="343"/>
      <c r="CN372" s="343"/>
      <c r="CO372" s="343"/>
      <c r="CP372" s="343"/>
      <c r="CQ372" s="343"/>
      <c r="CR372" s="343"/>
      <c r="CS372" s="343"/>
      <c r="CT372" s="343"/>
      <c r="CU372" s="343"/>
      <c r="CV372" s="343"/>
      <c r="CW372" s="343"/>
      <c r="CX372" s="343"/>
      <c r="CY372" s="343"/>
      <c r="CZ372" s="343"/>
    </row>
    <row r="373" s="303" customFormat="true" ht="15" customHeight="true" x14ac:dyDescent="0.2">
      <c r="B373" s="305"/>
      <c r="Z373" s="343"/>
      <c r="AA373" s="343"/>
      <c r="AB373" s="343"/>
      <c r="AC373" s="343"/>
      <c r="AD373" s="343"/>
      <c r="AE373" s="343"/>
      <c r="AF373" s="343"/>
      <c r="AG373" s="343"/>
      <c r="AH373" s="343"/>
      <c r="AI373" s="343"/>
      <c r="AJ373" s="343"/>
      <c r="AK373" s="343"/>
      <c r="AL373" s="343"/>
      <c r="AM373" s="343"/>
      <c r="AN373" s="343"/>
      <c r="AO373" s="343"/>
      <c r="AP373" s="343"/>
      <c r="AQ373" s="343"/>
      <c r="AR373" s="343"/>
      <c r="AS373" s="343"/>
      <c r="AT373" s="343"/>
      <c r="AU373" s="343"/>
      <c r="AV373" s="343"/>
      <c r="AW373" s="343"/>
      <c r="AX373" s="343"/>
      <c r="AY373" s="343"/>
      <c r="AZ373" s="343"/>
      <c r="BA373" s="370"/>
      <c r="BB373" s="307"/>
      <c r="BC373" s="370"/>
      <c r="BD373" s="370"/>
      <c r="BE373" s="370"/>
      <c r="BF373" s="370"/>
      <c r="BG373" s="370"/>
      <c r="BH373" s="370"/>
      <c r="BI373" s="370"/>
      <c r="BJ373" s="370"/>
      <c r="BK373" s="370"/>
      <c r="BL373" s="370"/>
      <c r="BM373" s="370"/>
      <c r="BN373" s="370"/>
      <c r="BO373" s="370"/>
      <c r="BP373" s="370"/>
      <c r="BQ373" s="370"/>
      <c r="BR373" s="370"/>
      <c r="BS373" s="370"/>
      <c r="BT373" s="370"/>
      <c r="BU373" s="370"/>
      <c r="BV373" s="370"/>
      <c r="BW373" s="370"/>
      <c r="BX373" s="370"/>
      <c r="BY373" s="370"/>
      <c r="BZ373" s="343"/>
      <c r="CA373" s="343"/>
      <c r="CB373" s="343"/>
      <c r="CC373" s="343"/>
      <c r="CD373" s="343"/>
      <c r="CE373" s="343"/>
      <c r="CF373" s="343"/>
      <c r="CG373" s="343"/>
      <c r="CH373" s="343"/>
      <c r="CI373" s="343"/>
      <c r="CJ373" s="343"/>
      <c r="CK373" s="343"/>
      <c r="CL373" s="343"/>
      <c r="CM373" s="343"/>
      <c r="CN373" s="343"/>
      <c r="CO373" s="343"/>
      <c r="CP373" s="343"/>
      <c r="CQ373" s="343"/>
      <c r="CR373" s="343"/>
      <c r="CS373" s="343"/>
      <c r="CT373" s="343"/>
      <c r="CU373" s="343"/>
      <c r="CV373" s="343"/>
      <c r="CW373" s="343"/>
      <c r="CX373" s="343"/>
      <c r="CY373" s="343"/>
      <c r="CZ373" s="343"/>
    </row>
    <row r="374" s="303" customFormat="true" ht="15" customHeight="true" x14ac:dyDescent="0.2">
      <c r="B374" s="305"/>
      <c r="Z374" s="343"/>
      <c r="AA374" s="343"/>
      <c r="AB374" s="343"/>
      <c r="AC374" s="343"/>
      <c r="AD374" s="343"/>
      <c r="AE374" s="343"/>
      <c r="AF374" s="343"/>
      <c r="AG374" s="343"/>
      <c r="AH374" s="343"/>
      <c r="AI374" s="343"/>
      <c r="AJ374" s="343"/>
      <c r="AK374" s="343"/>
      <c r="AL374" s="343"/>
      <c r="AM374" s="343"/>
      <c r="AN374" s="343"/>
      <c r="AO374" s="343"/>
      <c r="AP374" s="343"/>
      <c r="AQ374" s="343"/>
      <c r="AR374" s="343"/>
      <c r="AS374" s="343"/>
      <c r="AT374" s="343"/>
      <c r="AU374" s="343"/>
      <c r="AV374" s="343"/>
      <c r="AW374" s="343"/>
      <c r="AX374" s="343"/>
      <c r="AY374" s="343"/>
      <c r="AZ374" s="343"/>
      <c r="BA374" s="370"/>
      <c r="BB374" s="307"/>
      <c r="BC374" s="370"/>
      <c r="BD374" s="370"/>
      <c r="BE374" s="370"/>
      <c r="BF374" s="370"/>
      <c r="BG374" s="370"/>
      <c r="BH374" s="370"/>
      <c r="BI374" s="370"/>
      <c r="BJ374" s="370"/>
      <c r="BK374" s="370"/>
      <c r="BL374" s="370"/>
      <c r="BM374" s="370"/>
      <c r="BN374" s="370"/>
      <c r="BO374" s="370"/>
      <c r="BP374" s="370"/>
      <c r="BQ374" s="370"/>
      <c r="BR374" s="370"/>
      <c r="BS374" s="370"/>
      <c r="BT374" s="370"/>
      <c r="BU374" s="370"/>
      <c r="BV374" s="370"/>
      <c r="BW374" s="370"/>
      <c r="BX374" s="370"/>
      <c r="BY374" s="370"/>
      <c r="BZ374" s="343"/>
      <c r="CA374" s="343"/>
      <c r="CB374" s="343"/>
      <c r="CC374" s="343"/>
      <c r="CD374" s="343"/>
      <c r="CE374" s="343"/>
      <c r="CF374" s="343"/>
      <c r="CG374" s="343"/>
      <c r="CH374" s="343"/>
      <c r="CI374" s="343"/>
      <c r="CJ374" s="343"/>
      <c r="CK374" s="343"/>
      <c r="CL374" s="343"/>
      <c r="CM374" s="343"/>
      <c r="CN374" s="343"/>
      <c r="CO374" s="343"/>
      <c r="CP374" s="343"/>
      <c r="CQ374" s="343"/>
      <c r="CR374" s="343"/>
      <c r="CS374" s="343"/>
      <c r="CT374" s="343"/>
      <c r="CU374" s="343"/>
      <c r="CV374" s="343"/>
      <c r="CW374" s="343"/>
      <c r="CX374" s="343"/>
      <c r="CY374" s="343"/>
      <c r="CZ374" s="343"/>
    </row>
    <row r="375" s="303" customFormat="true" ht="15" customHeight="true" x14ac:dyDescent="0.2">
      <c r="B375" s="305"/>
      <c r="Z375" s="343"/>
      <c r="AA375" s="343"/>
      <c r="AB375" s="343"/>
      <c r="AC375" s="343"/>
      <c r="AD375" s="343"/>
      <c r="AE375" s="343"/>
      <c r="AF375" s="343"/>
      <c r="AG375" s="343"/>
      <c r="AH375" s="343"/>
      <c r="AI375" s="343"/>
      <c r="AJ375" s="343"/>
      <c r="AK375" s="343"/>
      <c r="AL375" s="343"/>
      <c r="AM375" s="343"/>
      <c r="AN375" s="343"/>
      <c r="AO375" s="343"/>
      <c r="AP375" s="343"/>
      <c r="AQ375" s="343"/>
      <c r="AR375" s="343"/>
      <c r="AS375" s="343"/>
      <c r="AT375" s="343"/>
      <c r="AU375" s="343"/>
      <c r="AV375" s="343"/>
      <c r="AW375" s="343"/>
      <c r="AX375" s="343"/>
      <c r="AY375" s="343"/>
      <c r="AZ375" s="343"/>
      <c r="BA375" s="304"/>
      <c r="BB375" s="302"/>
      <c r="BC375" s="302"/>
      <c r="BD375" s="302"/>
      <c r="BE375" s="302"/>
      <c r="BF375" s="302"/>
      <c r="BG375" s="302"/>
      <c r="BH375" s="302"/>
      <c r="BI375" s="302"/>
      <c r="BJ375" s="302"/>
      <c r="BK375" s="302"/>
      <c r="BL375" s="302"/>
      <c r="BM375" s="302"/>
      <c r="BN375" s="302"/>
      <c r="BO375" s="302"/>
      <c r="BP375" s="302"/>
      <c r="BQ375" s="302"/>
      <c r="BR375" s="302"/>
      <c r="BS375" s="302"/>
      <c r="BT375" s="302"/>
      <c r="BU375" s="302"/>
      <c r="BV375" s="302"/>
      <c r="BW375" s="302"/>
      <c r="BX375" s="302"/>
      <c r="BY375" s="304"/>
      <c r="BZ375" s="342"/>
      <c r="CA375" s="342"/>
      <c r="CB375" s="342"/>
      <c r="CC375" s="342"/>
      <c r="CD375" s="342"/>
      <c r="CE375" s="342"/>
      <c r="CF375" s="342"/>
      <c r="CG375" s="342"/>
      <c r="CH375" s="342"/>
      <c r="CI375" s="342"/>
      <c r="CJ375" s="342"/>
      <c r="CK375" s="342"/>
      <c r="CL375" s="342"/>
      <c r="CM375" s="342"/>
      <c r="CN375" s="342"/>
      <c r="CO375" s="342"/>
      <c r="CP375" s="342"/>
      <c r="CQ375" s="342"/>
      <c r="CR375" s="342"/>
      <c r="CS375" s="342"/>
      <c r="CT375" s="342"/>
      <c r="CU375" s="342"/>
      <c r="CV375" s="342"/>
      <c r="CW375" s="342"/>
      <c r="CX375" s="342"/>
      <c r="CY375" s="342"/>
      <c r="CZ375" s="342"/>
    </row>
    <row r="376" s="303" customFormat="true" ht="15" customHeight="true" x14ac:dyDescent="0.2">
      <c r="B376" s="305"/>
      <c r="Z376" s="343"/>
      <c r="AA376" s="343"/>
      <c r="AB376" s="343"/>
      <c r="AC376" s="343"/>
      <c r="AD376" s="343"/>
      <c r="AE376" s="343"/>
      <c r="AF376" s="343"/>
      <c r="AG376" s="343"/>
      <c r="AH376" s="343"/>
      <c r="AI376" s="343"/>
      <c r="AJ376" s="343"/>
      <c r="AK376" s="343"/>
      <c r="AL376" s="343"/>
      <c r="AM376" s="343"/>
      <c r="AN376" s="343"/>
      <c r="AO376" s="343"/>
      <c r="AP376" s="343"/>
      <c r="AQ376" s="343"/>
      <c r="AR376" s="343"/>
      <c r="AS376" s="343"/>
      <c r="AT376" s="343"/>
      <c r="AU376" s="343"/>
      <c r="AV376" s="343"/>
      <c r="AW376" s="343"/>
      <c r="AX376" s="343"/>
      <c r="AY376" s="343"/>
      <c r="AZ376" s="343"/>
      <c r="BA376" s="304"/>
      <c r="BB376" s="302"/>
      <c r="BC376" s="302"/>
      <c r="BD376" s="302"/>
      <c r="BE376" s="302"/>
      <c r="BF376" s="302"/>
      <c r="BG376" s="302"/>
      <c r="BH376" s="302"/>
      <c r="BI376" s="302"/>
      <c r="BJ376" s="302"/>
      <c r="BK376" s="302"/>
      <c r="BL376" s="302"/>
      <c r="BM376" s="302"/>
      <c r="BN376" s="302"/>
      <c r="BO376" s="302"/>
      <c r="BP376" s="302"/>
      <c r="BQ376" s="302"/>
      <c r="BR376" s="302"/>
      <c r="BS376" s="302"/>
      <c r="BT376" s="302"/>
      <c r="BU376" s="302"/>
      <c r="BV376" s="302"/>
      <c r="BW376" s="302"/>
      <c r="BX376" s="302"/>
      <c r="BY376" s="304"/>
      <c r="BZ376" s="342"/>
      <c r="CA376" s="342"/>
      <c r="CB376" s="342"/>
      <c r="CC376" s="342"/>
      <c r="CD376" s="342"/>
      <c r="CE376" s="342"/>
      <c r="CF376" s="342"/>
      <c r="CG376" s="342"/>
      <c r="CH376" s="342"/>
      <c r="CI376" s="342"/>
      <c r="CJ376" s="342"/>
      <c r="CK376" s="342"/>
      <c r="CL376" s="342"/>
      <c r="CM376" s="342"/>
      <c r="CN376" s="342"/>
      <c r="CO376" s="342"/>
      <c r="CP376" s="342"/>
      <c r="CQ376" s="342"/>
      <c r="CR376" s="342"/>
      <c r="CS376" s="342"/>
      <c r="CT376" s="342"/>
      <c r="CU376" s="342"/>
      <c r="CV376" s="342"/>
      <c r="CW376" s="342"/>
      <c r="CX376" s="342"/>
      <c r="CY376" s="342"/>
      <c r="CZ376" s="342"/>
    </row>
    <row r="377" s="303" customFormat="true" ht="15" customHeight="true" x14ac:dyDescent="0.2">
      <c r="B377" s="305"/>
      <c r="Z377" s="343"/>
      <c r="AA377" s="343"/>
      <c r="AB377" s="343"/>
      <c r="AC377" s="343"/>
      <c r="AD377" s="343"/>
      <c r="AE377" s="343"/>
      <c r="AF377" s="343"/>
      <c r="AG377" s="343"/>
      <c r="AH377" s="343"/>
      <c r="AI377" s="343"/>
      <c r="AJ377" s="343"/>
      <c r="AK377" s="343"/>
      <c r="AL377" s="343"/>
      <c r="AM377" s="343"/>
      <c r="AN377" s="343"/>
      <c r="AO377" s="343"/>
      <c r="AP377" s="343"/>
      <c r="AQ377" s="343"/>
      <c r="AR377" s="343"/>
      <c r="AS377" s="343"/>
      <c r="AT377" s="343"/>
      <c r="AU377" s="343"/>
      <c r="AV377" s="343"/>
      <c r="AW377" s="343"/>
      <c r="AX377" s="343"/>
      <c r="AY377" s="343"/>
      <c r="AZ377" s="343"/>
      <c r="BA377" s="304"/>
      <c r="BB377" s="302"/>
      <c r="BC377" s="302"/>
      <c r="BD377" s="302"/>
      <c r="BE377" s="302"/>
      <c r="BF377" s="302"/>
      <c r="BG377" s="302"/>
      <c r="BH377" s="302"/>
      <c r="BI377" s="302"/>
      <c r="BJ377" s="302"/>
      <c r="BK377" s="302"/>
      <c r="BL377" s="302"/>
      <c r="BM377" s="302"/>
      <c r="BN377" s="302"/>
      <c r="BO377" s="302"/>
      <c r="BP377" s="302"/>
      <c r="BQ377" s="302"/>
      <c r="BR377" s="302"/>
      <c r="BS377" s="302"/>
      <c r="BT377" s="302"/>
      <c r="BU377" s="302"/>
      <c r="BV377" s="302"/>
      <c r="BW377" s="302"/>
      <c r="BX377" s="302"/>
      <c r="BY377" s="304"/>
      <c r="BZ377" s="342"/>
      <c r="CA377" s="342"/>
      <c r="CB377" s="342"/>
      <c r="CC377" s="342"/>
      <c r="CD377" s="342"/>
      <c r="CE377" s="342"/>
      <c r="CF377" s="342"/>
      <c r="CG377" s="342"/>
      <c r="CH377" s="342"/>
      <c r="CI377" s="342"/>
      <c r="CJ377" s="342"/>
      <c r="CK377" s="342"/>
      <c r="CL377" s="342"/>
      <c r="CM377" s="342"/>
      <c r="CN377" s="342"/>
      <c r="CO377" s="342"/>
      <c r="CP377" s="342"/>
      <c r="CQ377" s="342"/>
      <c r="CR377" s="342"/>
      <c r="CS377" s="342"/>
      <c r="CT377" s="342"/>
      <c r="CU377" s="342"/>
      <c r="CV377" s="342"/>
      <c r="CW377" s="342"/>
      <c r="CX377" s="342"/>
      <c r="CY377" s="342"/>
      <c r="CZ377" s="342"/>
    </row>
    <row r="378" s="303" customFormat="true" ht="15" customHeight="true" x14ac:dyDescent="0.2">
      <c r="B378" s="305"/>
      <c r="Z378" s="343"/>
      <c r="AA378" s="343"/>
      <c r="AB378" s="343"/>
      <c r="AC378" s="343"/>
      <c r="AD378" s="343"/>
      <c r="AE378" s="343"/>
      <c r="AF378" s="343"/>
      <c r="AG378" s="343"/>
      <c r="AH378" s="343"/>
      <c r="AI378" s="343"/>
      <c r="AJ378" s="343"/>
      <c r="AK378" s="343"/>
      <c r="AL378" s="343"/>
      <c r="AM378" s="343"/>
      <c r="AN378" s="343"/>
      <c r="AO378" s="343"/>
      <c r="AP378" s="343"/>
      <c r="AQ378" s="343"/>
      <c r="AR378" s="343"/>
      <c r="AS378" s="343"/>
      <c r="AT378" s="343"/>
      <c r="AU378" s="343"/>
      <c r="AV378" s="343"/>
      <c r="AW378" s="343"/>
      <c r="AX378" s="343"/>
      <c r="AY378" s="343"/>
      <c r="AZ378" s="343"/>
      <c r="BA378" s="304"/>
      <c r="BB378" s="302"/>
      <c r="BC378" s="302"/>
      <c r="BD378" s="302"/>
      <c r="BE378" s="302"/>
      <c r="BF378" s="302"/>
      <c r="BG378" s="302"/>
      <c r="BH378" s="302"/>
      <c r="BI378" s="302"/>
      <c r="BJ378" s="302"/>
      <c r="BK378" s="302"/>
      <c r="BL378" s="302"/>
      <c r="BM378" s="302"/>
      <c r="BN378" s="302"/>
      <c r="BO378" s="302"/>
      <c r="BP378" s="302"/>
      <c r="BQ378" s="302"/>
      <c r="BR378" s="302"/>
      <c r="BS378" s="302"/>
      <c r="BT378" s="302"/>
      <c r="BU378" s="302"/>
      <c r="BV378" s="302"/>
      <c r="BW378" s="302"/>
      <c r="BX378" s="302"/>
      <c r="BY378" s="304"/>
      <c r="BZ378" s="342"/>
      <c r="CA378" s="342"/>
      <c r="CB378" s="342"/>
      <c r="CC378" s="342"/>
      <c r="CD378" s="342"/>
      <c r="CE378" s="342"/>
      <c r="CF378" s="342"/>
      <c r="CG378" s="342"/>
      <c r="CH378" s="342"/>
      <c r="CI378" s="342"/>
      <c r="CJ378" s="342"/>
      <c r="CK378" s="342"/>
      <c r="CL378" s="342"/>
      <c r="CM378" s="342"/>
      <c r="CN378" s="342"/>
      <c r="CO378" s="342"/>
      <c r="CP378" s="342"/>
      <c r="CQ378" s="342"/>
      <c r="CR378" s="342"/>
      <c r="CS378" s="342"/>
      <c r="CT378" s="342"/>
      <c r="CU378" s="342"/>
      <c r="CV378" s="342"/>
      <c r="CW378" s="342"/>
      <c r="CX378" s="342"/>
      <c r="CY378" s="342"/>
      <c r="CZ378" s="342"/>
    </row>
    <row r="379" s="303" customFormat="true" ht="15" customHeight="true" x14ac:dyDescent="0.2">
      <c r="B379" s="305"/>
      <c r="Z379" s="343"/>
      <c r="AA379" s="343"/>
      <c r="AB379" s="343"/>
      <c r="AC379" s="343"/>
      <c r="AD379" s="343"/>
      <c r="AE379" s="343"/>
      <c r="AF379" s="343"/>
      <c r="AG379" s="343"/>
      <c r="AH379" s="343"/>
      <c r="AI379" s="343"/>
      <c r="AJ379" s="343"/>
      <c r="AK379" s="343"/>
      <c r="AL379" s="343"/>
      <c r="AM379" s="343"/>
      <c r="AN379" s="343"/>
      <c r="AO379" s="343"/>
      <c r="AP379" s="343"/>
      <c r="AQ379" s="343"/>
      <c r="AR379" s="343"/>
      <c r="AS379" s="343"/>
      <c r="AT379" s="343"/>
      <c r="AU379" s="343"/>
      <c r="AV379" s="343"/>
      <c r="AW379" s="343"/>
      <c r="AX379" s="343"/>
      <c r="AY379" s="343"/>
      <c r="AZ379" s="343"/>
      <c r="BA379" s="304"/>
      <c r="BB379" s="302"/>
      <c r="BC379" s="302"/>
      <c r="BD379" s="302"/>
      <c r="BE379" s="302"/>
      <c r="BF379" s="302"/>
      <c r="BG379" s="302"/>
      <c r="BH379" s="302"/>
      <c r="BI379" s="302"/>
      <c r="BJ379" s="302"/>
      <c r="BK379" s="302"/>
      <c r="BL379" s="302"/>
      <c r="BM379" s="302"/>
      <c r="BN379" s="302"/>
      <c r="BO379" s="302"/>
      <c r="BP379" s="302"/>
      <c r="BQ379" s="302"/>
      <c r="BR379" s="302"/>
      <c r="BS379" s="302"/>
      <c r="BT379" s="302"/>
      <c r="BU379" s="302"/>
      <c r="BV379" s="302"/>
      <c r="BW379" s="302"/>
      <c r="BX379" s="302"/>
      <c r="BY379" s="304"/>
      <c r="BZ379" s="342"/>
      <c r="CA379" s="342"/>
      <c r="CB379" s="342"/>
      <c r="CC379" s="342"/>
      <c r="CD379" s="342"/>
      <c r="CE379" s="342"/>
      <c r="CF379" s="342"/>
      <c r="CG379" s="342"/>
      <c r="CH379" s="342"/>
      <c r="CI379" s="342"/>
      <c r="CJ379" s="342"/>
      <c r="CK379" s="342"/>
      <c r="CL379" s="342"/>
      <c r="CM379" s="342"/>
      <c r="CN379" s="342"/>
      <c r="CO379" s="342"/>
      <c r="CP379" s="342"/>
      <c r="CQ379" s="342"/>
      <c r="CR379" s="342"/>
      <c r="CS379" s="342"/>
      <c r="CT379" s="342"/>
      <c r="CU379" s="342"/>
      <c r="CV379" s="342"/>
      <c r="CW379" s="342"/>
      <c r="CX379" s="342"/>
      <c r="CY379" s="342"/>
      <c r="CZ379" s="342"/>
    </row>
    <row r="380" s="303" customFormat="true" ht="15" customHeight="true" x14ac:dyDescent="0.2">
      <c r="B380" s="305"/>
      <c r="Z380" s="343"/>
      <c r="AA380" s="343"/>
      <c r="AB380" s="343"/>
      <c r="AC380" s="343"/>
      <c r="AD380" s="343"/>
      <c r="AE380" s="343"/>
      <c r="AF380" s="343"/>
      <c r="AG380" s="343"/>
      <c r="AH380" s="343"/>
      <c r="AI380" s="343"/>
      <c r="AJ380" s="343"/>
      <c r="AK380" s="343"/>
      <c r="AL380" s="343"/>
      <c r="AM380" s="343"/>
      <c r="AN380" s="343"/>
      <c r="AO380" s="343"/>
      <c r="AP380" s="343"/>
      <c r="AQ380" s="343"/>
      <c r="AR380" s="343"/>
      <c r="AS380" s="343"/>
      <c r="AT380" s="343"/>
      <c r="AU380" s="343"/>
      <c r="AV380" s="343"/>
      <c r="AW380" s="343"/>
      <c r="AX380" s="343"/>
      <c r="AY380" s="343"/>
      <c r="AZ380" s="343"/>
      <c r="BA380" s="304"/>
      <c r="BB380" s="302"/>
      <c r="BC380" s="302"/>
      <c r="BD380" s="302"/>
      <c r="BE380" s="302"/>
      <c r="BF380" s="302"/>
      <c r="BG380" s="302"/>
      <c r="BH380" s="302"/>
      <c r="BI380" s="302"/>
      <c r="BJ380" s="302"/>
      <c r="BK380" s="302"/>
      <c r="BL380" s="302"/>
      <c r="BM380" s="302"/>
      <c r="BN380" s="302"/>
      <c r="BO380" s="302"/>
      <c r="BP380" s="302"/>
      <c r="BQ380" s="302"/>
      <c r="BR380" s="302"/>
      <c r="BS380" s="302"/>
      <c r="BT380" s="302"/>
      <c r="BU380" s="302"/>
      <c r="BV380" s="302"/>
      <c r="BW380" s="302"/>
      <c r="BX380" s="302"/>
      <c r="BY380" s="304"/>
      <c r="BZ380" s="342"/>
      <c r="CA380" s="342"/>
      <c r="CB380" s="342"/>
      <c r="CC380" s="342"/>
      <c r="CD380" s="342"/>
      <c r="CE380" s="342"/>
      <c r="CF380" s="342"/>
      <c r="CG380" s="342"/>
      <c r="CH380" s="342"/>
      <c r="CI380" s="342"/>
      <c r="CJ380" s="342"/>
      <c r="CK380" s="342"/>
      <c r="CL380" s="342"/>
      <c r="CM380" s="342"/>
      <c r="CN380" s="342"/>
      <c r="CO380" s="342"/>
      <c r="CP380" s="342"/>
      <c r="CQ380" s="342"/>
      <c r="CR380" s="342"/>
      <c r="CS380" s="342"/>
      <c r="CT380" s="342"/>
      <c r="CU380" s="342"/>
      <c r="CV380" s="342"/>
      <c r="CW380" s="342"/>
      <c r="CX380" s="342"/>
      <c r="CY380" s="342"/>
      <c r="CZ380" s="342"/>
    </row>
    <row r="381" s="303" customFormat="true" ht="15" customHeight="true" x14ac:dyDescent="0.2">
      <c r="B381" s="305"/>
      <c r="Z381" s="343"/>
      <c r="AA381" s="343"/>
      <c r="AB381" s="343"/>
      <c r="AC381" s="343"/>
      <c r="AD381" s="343"/>
      <c r="AE381" s="343"/>
      <c r="AF381" s="343"/>
      <c r="AG381" s="343"/>
      <c r="AH381" s="343"/>
      <c r="AI381" s="343"/>
      <c r="AJ381" s="343"/>
      <c r="AK381" s="343"/>
      <c r="AL381" s="343"/>
      <c r="AM381" s="343"/>
      <c r="AN381" s="343"/>
      <c r="AO381" s="343"/>
      <c r="AP381" s="343"/>
      <c r="AQ381" s="343"/>
      <c r="AR381" s="343"/>
      <c r="AS381" s="343"/>
      <c r="AT381" s="343"/>
      <c r="AU381" s="343"/>
      <c r="AV381" s="343"/>
      <c r="AW381" s="343"/>
      <c r="AX381" s="343"/>
      <c r="AY381" s="343"/>
      <c r="AZ381" s="343"/>
      <c r="BA381" s="304"/>
      <c r="BB381" s="302"/>
      <c r="BC381" s="302"/>
      <c r="BD381" s="302"/>
      <c r="BE381" s="302"/>
      <c r="BF381" s="302"/>
      <c r="BG381" s="302"/>
      <c r="BH381" s="302"/>
      <c r="BI381" s="302"/>
      <c r="BJ381" s="302"/>
      <c r="BK381" s="302"/>
      <c r="BL381" s="302"/>
      <c r="BM381" s="302"/>
      <c r="BN381" s="302"/>
      <c r="BO381" s="302"/>
      <c r="BP381" s="302"/>
      <c r="BQ381" s="302"/>
      <c r="BR381" s="302"/>
      <c r="BS381" s="302"/>
      <c r="BT381" s="302"/>
      <c r="BU381" s="302"/>
      <c r="BV381" s="302"/>
      <c r="BW381" s="302"/>
      <c r="BX381" s="302"/>
      <c r="BY381" s="304"/>
      <c r="BZ381" s="342"/>
      <c r="CA381" s="342"/>
      <c r="CB381" s="342"/>
      <c r="CC381" s="342"/>
      <c r="CD381" s="342"/>
      <c r="CE381" s="342"/>
      <c r="CF381" s="342"/>
      <c r="CG381" s="342"/>
      <c r="CH381" s="342"/>
      <c r="CI381" s="342"/>
      <c r="CJ381" s="342"/>
      <c r="CK381" s="342"/>
      <c r="CL381" s="342"/>
      <c r="CM381" s="342"/>
      <c r="CN381" s="342"/>
      <c r="CO381" s="342"/>
      <c r="CP381" s="342"/>
      <c r="CQ381" s="342"/>
      <c r="CR381" s="342"/>
      <c r="CS381" s="342"/>
      <c r="CT381" s="342"/>
      <c r="CU381" s="342"/>
      <c r="CV381" s="342"/>
      <c r="CW381" s="342"/>
      <c r="CX381" s="342"/>
      <c r="CY381" s="342"/>
      <c r="CZ381" s="342"/>
    </row>
    <row r="382" s="303" customFormat="true" ht="15" customHeight="true" x14ac:dyDescent="0.2">
      <c r="B382" s="305"/>
      <c r="Z382" s="343"/>
      <c r="AA382" s="343"/>
      <c r="AB382" s="343"/>
      <c r="AC382" s="343"/>
      <c r="AD382" s="343"/>
      <c r="AE382" s="343"/>
      <c r="AF382" s="343"/>
      <c r="AG382" s="343"/>
      <c r="AH382" s="343"/>
      <c r="AI382" s="343"/>
      <c r="AJ382" s="343"/>
      <c r="AK382" s="343"/>
      <c r="AL382" s="343"/>
      <c r="AM382" s="343"/>
      <c r="AN382" s="343"/>
      <c r="AO382" s="343"/>
      <c r="AP382" s="343"/>
      <c r="AQ382" s="343"/>
      <c r="AR382" s="343"/>
      <c r="AS382" s="343"/>
      <c r="AT382" s="343"/>
      <c r="AU382" s="343"/>
      <c r="AV382" s="343"/>
      <c r="AW382" s="343"/>
      <c r="AX382" s="343"/>
      <c r="AY382" s="343"/>
      <c r="AZ382" s="343"/>
      <c r="BA382" s="304"/>
      <c r="BB382" s="302"/>
      <c r="BC382" s="302"/>
      <c r="BD382" s="302"/>
      <c r="BE382" s="302"/>
      <c r="BF382" s="302"/>
      <c r="BG382" s="302"/>
      <c r="BH382" s="302"/>
      <c r="BI382" s="302"/>
      <c r="BJ382" s="302"/>
      <c r="BK382" s="302"/>
      <c r="BL382" s="302"/>
      <c r="BM382" s="302"/>
      <c r="BN382" s="302"/>
      <c r="BO382" s="302"/>
      <c r="BP382" s="302"/>
      <c r="BQ382" s="302"/>
      <c r="BR382" s="302"/>
      <c r="BS382" s="302"/>
      <c r="BT382" s="302"/>
      <c r="BU382" s="302"/>
      <c r="BV382" s="302"/>
      <c r="BW382" s="302"/>
      <c r="BX382" s="302"/>
      <c r="BY382" s="304"/>
      <c r="BZ382" s="342"/>
      <c r="CA382" s="342"/>
      <c r="CB382" s="342"/>
      <c r="CC382" s="342"/>
      <c r="CD382" s="342"/>
      <c r="CE382" s="342"/>
      <c r="CF382" s="342"/>
      <c r="CG382" s="342"/>
      <c r="CH382" s="342"/>
      <c r="CI382" s="342"/>
      <c r="CJ382" s="342"/>
      <c r="CK382" s="342"/>
      <c r="CL382" s="342"/>
      <c r="CM382" s="342"/>
      <c r="CN382" s="342"/>
      <c r="CO382" s="342"/>
      <c r="CP382" s="342"/>
      <c r="CQ382" s="342"/>
      <c r="CR382" s="342"/>
      <c r="CS382" s="342"/>
      <c r="CT382" s="342"/>
      <c r="CU382" s="342"/>
      <c r="CV382" s="342"/>
      <c r="CW382" s="342"/>
      <c r="CX382" s="342"/>
      <c r="CY382" s="342"/>
      <c r="CZ382" s="342"/>
    </row>
    <row r="383" s="303" customFormat="true" ht="15" customHeight="true" x14ac:dyDescent="0.2">
      <c r="B383" s="305"/>
      <c r="Z383" s="343"/>
      <c r="AA383" s="343"/>
      <c r="AB383" s="343"/>
      <c r="AC383" s="343"/>
      <c r="AD383" s="343"/>
      <c r="AE383" s="343"/>
      <c r="AF383" s="343"/>
      <c r="AG383" s="343"/>
      <c r="AH383" s="343"/>
      <c r="AI383" s="343"/>
      <c r="AJ383" s="343"/>
      <c r="AK383" s="343"/>
      <c r="AL383" s="343"/>
      <c r="AM383" s="343"/>
      <c r="AN383" s="343"/>
      <c r="AO383" s="343"/>
      <c r="AP383" s="343"/>
      <c r="AQ383" s="343"/>
      <c r="AR383" s="343"/>
      <c r="AS383" s="343"/>
      <c r="AT383" s="343"/>
      <c r="AU383" s="343"/>
      <c r="AV383" s="343"/>
      <c r="AW383" s="343"/>
      <c r="AX383" s="343"/>
      <c r="AY383" s="343"/>
      <c r="AZ383" s="343"/>
      <c r="BA383" s="304"/>
      <c r="BB383" s="302"/>
      <c r="BC383" s="302"/>
      <c r="BD383" s="302"/>
      <c r="BE383" s="302"/>
      <c r="BF383" s="302"/>
      <c r="BG383" s="302"/>
      <c r="BH383" s="302"/>
      <c r="BI383" s="302"/>
      <c r="BJ383" s="302"/>
      <c r="BK383" s="302"/>
      <c r="BL383" s="302"/>
      <c r="BM383" s="302"/>
      <c r="BN383" s="302"/>
      <c r="BO383" s="302"/>
      <c r="BP383" s="302"/>
      <c r="BQ383" s="302"/>
      <c r="BR383" s="302"/>
      <c r="BS383" s="302"/>
      <c r="BT383" s="302"/>
      <c r="BU383" s="302"/>
      <c r="BV383" s="302"/>
      <c r="BW383" s="302"/>
      <c r="BX383" s="302"/>
      <c r="BY383" s="304"/>
      <c r="BZ383" s="342"/>
      <c r="CA383" s="342"/>
      <c r="CB383" s="342"/>
      <c r="CC383" s="342"/>
      <c r="CD383" s="342"/>
      <c r="CE383" s="342"/>
      <c r="CF383" s="342"/>
      <c r="CG383" s="342"/>
      <c r="CH383" s="342"/>
      <c r="CI383" s="342"/>
      <c r="CJ383" s="342"/>
      <c r="CK383" s="342"/>
      <c r="CL383" s="342"/>
      <c r="CM383" s="342"/>
      <c r="CN383" s="342"/>
      <c r="CO383" s="342"/>
      <c r="CP383" s="342"/>
      <c r="CQ383" s="342"/>
      <c r="CR383" s="342"/>
      <c r="CS383" s="342"/>
      <c r="CT383" s="342"/>
      <c r="CU383" s="342"/>
      <c r="CV383" s="342"/>
      <c r="CW383" s="342"/>
      <c r="CX383" s="342"/>
      <c r="CY383" s="342"/>
      <c r="CZ383" s="342"/>
    </row>
    <row r="384" s="303" customFormat="true" ht="15" customHeight="true" x14ac:dyDescent="0.2">
      <c r="B384" s="305"/>
      <c r="Z384" s="343"/>
      <c r="AA384" s="343"/>
      <c r="AB384" s="343"/>
      <c r="AC384" s="343"/>
      <c r="AD384" s="343"/>
      <c r="AE384" s="343"/>
      <c r="AF384" s="343"/>
      <c r="AG384" s="343"/>
      <c r="AH384" s="343"/>
      <c r="AI384" s="343"/>
      <c r="AJ384" s="343"/>
      <c r="AK384" s="343"/>
      <c r="AL384" s="343"/>
      <c r="AM384" s="343"/>
      <c r="AN384" s="343"/>
      <c r="AO384" s="343"/>
      <c r="AP384" s="343"/>
      <c r="AQ384" s="343"/>
      <c r="AR384" s="343"/>
      <c r="AS384" s="343"/>
      <c r="AT384" s="343"/>
      <c r="AU384" s="343"/>
      <c r="AV384" s="343"/>
      <c r="AW384" s="343"/>
      <c r="AX384" s="343"/>
      <c r="AY384" s="343"/>
      <c r="AZ384" s="343"/>
      <c r="BA384" s="304"/>
      <c r="BB384" s="302"/>
      <c r="BC384" s="302"/>
      <c r="BD384" s="302"/>
      <c r="BE384" s="302"/>
      <c r="BF384" s="302"/>
      <c r="BG384" s="302"/>
      <c r="BH384" s="302"/>
      <c r="BI384" s="302"/>
      <c r="BJ384" s="302"/>
      <c r="BK384" s="302"/>
      <c r="BL384" s="302"/>
      <c r="BM384" s="302"/>
      <c r="BN384" s="302"/>
      <c r="BO384" s="302"/>
      <c r="BP384" s="302"/>
      <c r="BQ384" s="302"/>
      <c r="BR384" s="302"/>
      <c r="BS384" s="302"/>
      <c r="BT384" s="302"/>
      <c r="BU384" s="302"/>
      <c r="BV384" s="302"/>
      <c r="BW384" s="302"/>
      <c r="BX384" s="302"/>
      <c r="BY384" s="304"/>
      <c r="BZ384" s="342"/>
      <c r="CA384" s="342"/>
      <c r="CB384" s="342"/>
      <c r="CC384" s="342"/>
      <c r="CD384" s="342"/>
      <c r="CE384" s="342"/>
      <c r="CF384" s="342"/>
      <c r="CG384" s="342"/>
      <c r="CH384" s="342"/>
      <c r="CI384" s="342"/>
      <c r="CJ384" s="342"/>
      <c r="CK384" s="342"/>
      <c r="CL384" s="342"/>
      <c r="CM384" s="342"/>
      <c r="CN384" s="342"/>
      <c r="CO384" s="342"/>
      <c r="CP384" s="342"/>
      <c r="CQ384" s="342"/>
      <c r="CR384" s="342"/>
      <c r="CS384" s="342"/>
      <c r="CT384" s="342"/>
      <c r="CU384" s="342"/>
      <c r="CV384" s="342"/>
      <c r="CW384" s="342"/>
      <c r="CX384" s="342"/>
      <c r="CY384" s="342"/>
      <c r="CZ384" s="342"/>
    </row>
    <row r="385" s="303" customFormat="true" ht="15" customHeight="true" x14ac:dyDescent="0.2">
      <c r="B385" s="305"/>
      <c r="Z385" s="343"/>
      <c r="AA385" s="343"/>
      <c r="AB385" s="343"/>
      <c r="AC385" s="343"/>
      <c r="AD385" s="343"/>
      <c r="AE385" s="343"/>
      <c r="AF385" s="343"/>
      <c r="AG385" s="343"/>
      <c r="AH385" s="343"/>
      <c r="AI385" s="343"/>
      <c r="AJ385" s="343"/>
      <c r="AK385" s="343"/>
      <c r="AL385" s="343"/>
      <c r="AM385" s="343"/>
      <c r="AN385" s="343"/>
      <c r="AO385" s="343"/>
      <c r="AP385" s="343"/>
      <c r="AQ385" s="343"/>
      <c r="AR385" s="343"/>
      <c r="AS385" s="343"/>
      <c r="AT385" s="343"/>
      <c r="AU385" s="343"/>
      <c r="AV385" s="343"/>
      <c r="AW385" s="343"/>
      <c r="AX385" s="343"/>
      <c r="AY385" s="343"/>
      <c r="AZ385" s="343"/>
      <c r="BA385" s="304"/>
      <c r="BB385" s="302"/>
      <c r="BC385" s="302"/>
      <c r="BD385" s="302"/>
      <c r="BE385" s="302"/>
      <c r="BF385" s="302"/>
      <c r="BG385" s="302"/>
      <c r="BH385" s="302"/>
      <c r="BI385" s="302"/>
      <c r="BJ385" s="302"/>
      <c r="BK385" s="302"/>
      <c r="BL385" s="302"/>
      <c r="BM385" s="302"/>
      <c r="BN385" s="302"/>
      <c r="BO385" s="302"/>
      <c r="BP385" s="302"/>
      <c r="BQ385" s="302"/>
      <c r="BR385" s="302"/>
      <c r="BS385" s="302"/>
      <c r="BT385" s="302"/>
      <c r="BU385" s="302"/>
      <c r="BV385" s="302"/>
      <c r="BW385" s="302"/>
      <c r="BX385" s="302"/>
      <c r="BY385" s="304"/>
      <c r="BZ385" s="342"/>
      <c r="CA385" s="342"/>
      <c r="CB385" s="342"/>
      <c r="CC385" s="342"/>
      <c r="CD385" s="342"/>
      <c r="CE385" s="342"/>
      <c r="CF385" s="342"/>
      <c r="CG385" s="342"/>
      <c r="CH385" s="342"/>
      <c r="CI385" s="342"/>
      <c r="CJ385" s="342"/>
      <c r="CK385" s="342"/>
      <c r="CL385" s="342"/>
      <c r="CM385" s="342"/>
      <c r="CN385" s="342"/>
      <c r="CO385" s="342"/>
      <c r="CP385" s="342"/>
      <c r="CQ385" s="342"/>
      <c r="CR385" s="342"/>
      <c r="CS385" s="342"/>
      <c r="CT385" s="342"/>
      <c r="CU385" s="342"/>
      <c r="CV385" s="342"/>
      <c r="CW385" s="342"/>
      <c r="CX385" s="342"/>
      <c r="CY385" s="342"/>
      <c r="CZ385" s="342"/>
    </row>
    <row r="386" s="303" customFormat="true" ht="15" customHeight="true" x14ac:dyDescent="0.2">
      <c r="B386" s="305"/>
      <c r="Z386" s="343"/>
      <c r="AA386" s="343"/>
      <c r="AB386" s="343"/>
      <c r="AC386" s="343"/>
      <c r="AD386" s="343"/>
      <c r="AE386" s="343"/>
      <c r="AF386" s="343"/>
      <c r="AG386" s="343"/>
      <c r="AH386" s="343"/>
      <c r="AI386" s="343"/>
      <c r="AJ386" s="343"/>
      <c r="AK386" s="343"/>
      <c r="AL386" s="343"/>
      <c r="AM386" s="343"/>
      <c r="AN386" s="343"/>
      <c r="AO386" s="343"/>
      <c r="AP386" s="343"/>
      <c r="AQ386" s="343"/>
      <c r="AR386" s="343"/>
      <c r="AS386" s="343"/>
      <c r="AT386" s="343"/>
      <c r="AU386" s="343"/>
      <c r="AV386" s="343"/>
      <c r="AW386" s="343"/>
      <c r="AX386" s="343"/>
      <c r="AY386" s="343"/>
      <c r="AZ386" s="343"/>
      <c r="BA386" s="304"/>
      <c r="BB386" s="302"/>
      <c r="BC386" s="302"/>
      <c r="BD386" s="302"/>
      <c r="BE386" s="302"/>
      <c r="BF386" s="302"/>
      <c r="BG386" s="302"/>
      <c r="BH386" s="302"/>
      <c r="BI386" s="302"/>
      <c r="BJ386" s="302"/>
      <c r="BK386" s="302"/>
      <c r="BL386" s="302"/>
      <c r="BM386" s="302"/>
      <c r="BN386" s="302"/>
      <c r="BO386" s="302"/>
      <c r="BP386" s="302"/>
      <c r="BQ386" s="302"/>
      <c r="BR386" s="302"/>
      <c r="BS386" s="302"/>
      <c r="BT386" s="302"/>
      <c r="BU386" s="302"/>
      <c r="BV386" s="302"/>
      <c r="BW386" s="302"/>
      <c r="BX386" s="302"/>
      <c r="BY386" s="304"/>
      <c r="BZ386" s="342"/>
      <c r="CA386" s="342"/>
      <c r="CB386" s="342"/>
      <c r="CC386" s="342"/>
      <c r="CD386" s="342"/>
      <c r="CE386" s="342"/>
      <c r="CF386" s="342"/>
      <c r="CG386" s="342"/>
      <c r="CH386" s="342"/>
      <c r="CI386" s="342"/>
      <c r="CJ386" s="342"/>
      <c r="CK386" s="342"/>
      <c r="CL386" s="342"/>
      <c r="CM386" s="342"/>
      <c r="CN386" s="342"/>
      <c r="CO386" s="342"/>
      <c r="CP386" s="342"/>
      <c r="CQ386" s="342"/>
      <c r="CR386" s="342"/>
      <c r="CS386" s="342"/>
      <c r="CT386" s="342"/>
      <c r="CU386" s="342"/>
      <c r="CV386" s="342"/>
      <c r="CW386" s="342"/>
      <c r="CX386" s="342"/>
      <c r="CY386" s="342"/>
      <c r="CZ386" s="342"/>
    </row>
    <row r="387" s="303" customFormat="true" ht="15" customHeight="true" x14ac:dyDescent="0.2">
      <c r="B387" s="305"/>
      <c r="Z387" s="343"/>
      <c r="AA387" s="343"/>
      <c r="AB387" s="343"/>
      <c r="AC387" s="343"/>
      <c r="AD387" s="343"/>
      <c r="AE387" s="343"/>
      <c r="AF387" s="343"/>
      <c r="AG387" s="343"/>
      <c r="AH387" s="343"/>
      <c r="AI387" s="343"/>
      <c r="AJ387" s="343"/>
      <c r="AK387" s="343"/>
      <c r="AL387" s="343"/>
      <c r="AM387" s="343"/>
      <c r="AN387" s="343"/>
      <c r="AO387" s="343"/>
      <c r="AP387" s="343"/>
      <c r="AQ387" s="343"/>
      <c r="AR387" s="343"/>
      <c r="AS387" s="343"/>
      <c r="AT387" s="343"/>
      <c r="AU387" s="343"/>
      <c r="AV387" s="343"/>
      <c r="AW387" s="343"/>
      <c r="AX387" s="343"/>
      <c r="AY387" s="343"/>
      <c r="AZ387" s="343"/>
      <c r="BA387" s="304"/>
      <c r="BB387" s="302"/>
      <c r="BC387" s="302"/>
      <c r="BD387" s="302"/>
      <c r="BE387" s="302"/>
      <c r="BF387" s="302"/>
      <c r="BG387" s="302"/>
      <c r="BH387" s="302"/>
      <c r="BI387" s="302"/>
      <c r="BJ387" s="302"/>
      <c r="BK387" s="302"/>
      <c r="BL387" s="302"/>
      <c r="BM387" s="302"/>
      <c r="BN387" s="302"/>
      <c r="BO387" s="302"/>
      <c r="BP387" s="302"/>
      <c r="BQ387" s="302"/>
      <c r="BR387" s="302"/>
      <c r="BS387" s="302"/>
      <c r="BT387" s="302"/>
      <c r="BU387" s="302"/>
      <c r="BV387" s="302"/>
      <c r="BW387" s="302"/>
      <c r="BX387" s="302"/>
      <c r="BY387" s="304"/>
      <c r="BZ387" s="342"/>
      <c r="CA387" s="342"/>
      <c r="CB387" s="342"/>
      <c r="CC387" s="342"/>
      <c r="CD387" s="342"/>
      <c r="CE387" s="342"/>
      <c r="CF387" s="342"/>
      <c r="CG387" s="342"/>
      <c r="CH387" s="342"/>
      <c r="CI387" s="342"/>
      <c r="CJ387" s="342"/>
      <c r="CK387" s="342"/>
      <c r="CL387" s="342"/>
      <c r="CM387" s="342"/>
      <c r="CN387" s="342"/>
      <c r="CO387" s="342"/>
      <c r="CP387" s="342"/>
      <c r="CQ387" s="342"/>
      <c r="CR387" s="342"/>
      <c r="CS387" s="342"/>
      <c r="CT387" s="342"/>
      <c r="CU387" s="342"/>
      <c r="CV387" s="342"/>
      <c r="CW387" s="342"/>
      <c r="CX387" s="342"/>
      <c r="CY387" s="342"/>
      <c r="CZ387" s="342"/>
    </row>
    <row r="388" s="303" customFormat="true" ht="15" customHeight="true" x14ac:dyDescent="0.2">
      <c r="B388" s="305"/>
      <c r="Z388" s="343"/>
      <c r="AA388" s="343"/>
      <c r="AB388" s="343"/>
      <c r="AC388" s="343"/>
      <c r="AD388" s="343"/>
      <c r="AE388" s="343"/>
      <c r="AF388" s="343"/>
      <c r="AG388" s="343"/>
      <c r="AH388" s="343"/>
      <c r="AI388" s="343"/>
      <c r="AJ388" s="343"/>
      <c r="AK388" s="343"/>
      <c r="AL388" s="343"/>
      <c r="AM388" s="343"/>
      <c r="AN388" s="343"/>
      <c r="AO388" s="343"/>
      <c r="AP388" s="343"/>
      <c r="AQ388" s="343"/>
      <c r="AR388" s="343"/>
      <c r="AS388" s="343"/>
      <c r="AT388" s="343"/>
      <c r="AU388" s="343"/>
      <c r="AV388" s="343"/>
      <c r="AW388" s="343"/>
      <c r="AX388" s="343"/>
      <c r="AY388" s="343"/>
      <c r="AZ388" s="343"/>
      <c r="BA388" s="304"/>
      <c r="BB388" s="302"/>
      <c r="BC388" s="302"/>
      <c r="BD388" s="302"/>
      <c r="BE388" s="302"/>
      <c r="BF388" s="302"/>
      <c r="BG388" s="302"/>
      <c r="BH388" s="302"/>
      <c r="BI388" s="302"/>
      <c r="BJ388" s="302"/>
      <c r="BK388" s="302"/>
      <c r="BL388" s="302"/>
      <c r="BM388" s="302"/>
      <c r="BN388" s="302"/>
      <c r="BO388" s="302"/>
      <c r="BP388" s="302"/>
      <c r="BQ388" s="302"/>
      <c r="BR388" s="302"/>
      <c r="BS388" s="302"/>
      <c r="BT388" s="302"/>
      <c r="BU388" s="302"/>
      <c r="BV388" s="302"/>
      <c r="BW388" s="302"/>
      <c r="BX388" s="302"/>
      <c r="BY388" s="304"/>
      <c r="BZ388" s="342"/>
      <c r="CA388" s="342"/>
      <c r="CB388" s="342"/>
      <c r="CC388" s="342"/>
      <c r="CD388" s="342"/>
      <c r="CE388" s="342"/>
      <c r="CF388" s="342"/>
      <c r="CG388" s="342"/>
      <c r="CH388" s="342"/>
      <c r="CI388" s="342"/>
      <c r="CJ388" s="342"/>
      <c r="CK388" s="342"/>
      <c r="CL388" s="342"/>
      <c r="CM388" s="342"/>
      <c r="CN388" s="342"/>
      <c r="CO388" s="342"/>
      <c r="CP388" s="342"/>
      <c r="CQ388" s="342"/>
      <c r="CR388" s="342"/>
      <c r="CS388" s="342"/>
      <c r="CT388" s="342"/>
      <c r="CU388" s="342"/>
      <c r="CV388" s="342"/>
      <c r="CW388" s="342"/>
      <c r="CX388" s="342"/>
      <c r="CY388" s="342"/>
      <c r="CZ388" s="342"/>
    </row>
    <row r="389" s="303" customFormat="true" ht="15" customHeight="true" x14ac:dyDescent="0.2">
      <c r="B389" s="305"/>
      <c r="Z389" s="343"/>
      <c r="AA389" s="343"/>
      <c r="AB389" s="343"/>
      <c r="AC389" s="343"/>
      <c r="AD389" s="343"/>
      <c r="AE389" s="343"/>
      <c r="AF389" s="343"/>
      <c r="AG389" s="343"/>
      <c r="AH389" s="343"/>
      <c r="AI389" s="343"/>
      <c r="AJ389" s="343"/>
      <c r="AK389" s="343"/>
      <c r="AL389" s="343"/>
      <c r="AM389" s="343"/>
      <c r="AN389" s="343"/>
      <c r="AO389" s="343"/>
      <c r="AP389" s="343"/>
      <c r="AQ389" s="343"/>
      <c r="AR389" s="343"/>
      <c r="AS389" s="343"/>
      <c r="AT389" s="343"/>
      <c r="AU389" s="343"/>
      <c r="AV389" s="343"/>
      <c r="AW389" s="343"/>
      <c r="AX389" s="343"/>
      <c r="AY389" s="343"/>
      <c r="AZ389" s="343"/>
      <c r="BA389" s="304"/>
      <c r="BB389" s="302"/>
      <c r="BC389" s="302"/>
      <c r="BD389" s="302"/>
      <c r="BE389" s="302"/>
      <c r="BF389" s="302"/>
      <c r="BG389" s="302"/>
      <c r="BH389" s="302"/>
      <c r="BI389" s="302"/>
      <c r="BJ389" s="302"/>
      <c r="BK389" s="302"/>
      <c r="BL389" s="302"/>
      <c r="BM389" s="302"/>
      <c r="BN389" s="302"/>
      <c r="BO389" s="302"/>
      <c r="BP389" s="302"/>
      <c r="BQ389" s="302"/>
      <c r="BR389" s="302"/>
      <c r="BS389" s="302"/>
      <c r="BT389" s="302"/>
      <c r="BU389" s="302"/>
      <c r="BV389" s="302"/>
      <c r="BW389" s="302"/>
      <c r="BX389" s="302"/>
      <c r="BY389" s="304"/>
      <c r="BZ389" s="342"/>
      <c r="CA389" s="342"/>
      <c r="CB389" s="342"/>
      <c r="CC389" s="342"/>
      <c r="CD389" s="342"/>
      <c r="CE389" s="342"/>
      <c r="CF389" s="342"/>
      <c r="CG389" s="342"/>
      <c r="CH389" s="342"/>
      <c r="CI389" s="342"/>
      <c r="CJ389" s="342"/>
      <c r="CK389" s="342"/>
      <c r="CL389" s="342"/>
      <c r="CM389" s="342"/>
      <c r="CN389" s="342"/>
      <c r="CO389" s="342"/>
      <c r="CP389" s="342"/>
      <c r="CQ389" s="342"/>
      <c r="CR389" s="342"/>
      <c r="CS389" s="342"/>
      <c r="CT389" s="342"/>
      <c r="CU389" s="342"/>
      <c r="CV389" s="342"/>
      <c r="CW389" s="342"/>
      <c r="CX389" s="342"/>
      <c r="CY389" s="342"/>
      <c r="CZ389" s="342"/>
    </row>
    <row r="390" s="166" customFormat="true" ht="15" customHeight="true" x14ac:dyDescent="0.2">
      <c r="B390" s="160"/>
      <c r="Z390" s="343"/>
      <c r="AA390" s="343"/>
      <c r="AB390" s="343"/>
      <c r="AC390" s="343"/>
      <c r="AD390" s="343"/>
      <c r="AE390" s="343"/>
      <c r="AF390" s="343"/>
      <c r="AG390" s="343"/>
      <c r="AH390" s="343"/>
      <c r="AI390" s="343"/>
      <c r="AJ390" s="343"/>
      <c r="AK390" s="343"/>
      <c r="AL390" s="343"/>
      <c r="AM390" s="343"/>
      <c r="AN390" s="343"/>
      <c r="AO390" s="343"/>
      <c r="AP390" s="343"/>
      <c r="AQ390" s="343"/>
      <c r="AR390" s="343"/>
      <c r="AS390" s="343"/>
      <c r="AT390" s="343"/>
      <c r="AU390" s="343"/>
      <c r="AV390" s="343"/>
      <c r="AW390" s="343"/>
      <c r="AX390" s="343"/>
      <c r="AY390" s="343"/>
      <c r="AZ390" s="343"/>
      <c r="BA390" s="304"/>
      <c r="BB390" s="302"/>
      <c r="BC390" s="302"/>
      <c r="BD390" s="302"/>
      <c r="BE390" s="302"/>
      <c r="BF390" s="302"/>
      <c r="BG390" s="302"/>
      <c r="BH390" s="302"/>
      <c r="BI390" s="302"/>
      <c r="BJ390" s="302"/>
      <c r="BK390" s="302"/>
      <c r="BL390" s="302"/>
      <c r="BM390" s="302"/>
      <c r="BN390" s="302"/>
      <c r="BO390" s="302"/>
      <c r="BP390" s="302"/>
      <c r="BQ390" s="302"/>
      <c r="BR390" s="302"/>
      <c r="BS390" s="302"/>
      <c r="BT390" s="302"/>
      <c r="BU390" s="302"/>
      <c r="BV390" s="302"/>
      <c r="BW390" s="302"/>
      <c r="BX390" s="302"/>
      <c r="BY390" s="304"/>
      <c r="BZ390" s="342"/>
      <c r="CA390" s="342"/>
      <c r="CB390" s="342"/>
      <c r="CC390" s="342"/>
      <c r="CD390" s="342"/>
      <c r="CE390" s="342"/>
      <c r="CF390" s="342"/>
      <c r="CG390" s="342"/>
      <c r="CH390" s="342"/>
      <c r="CI390" s="342"/>
      <c r="CJ390" s="342"/>
      <c r="CK390" s="342"/>
      <c r="CL390" s="342"/>
      <c r="CM390" s="342"/>
      <c r="CN390" s="342"/>
      <c r="CO390" s="342"/>
      <c r="CP390" s="342"/>
      <c r="CQ390" s="342"/>
      <c r="CR390" s="342"/>
      <c r="CS390" s="342"/>
      <c r="CT390" s="342"/>
      <c r="CU390" s="342"/>
      <c r="CV390" s="342"/>
      <c r="CW390" s="342"/>
      <c r="CX390" s="342"/>
      <c r="CY390" s="342"/>
      <c r="CZ390" s="342"/>
    </row>
    <row r="391" s="166" customFormat="true" ht="15" customHeight="true" x14ac:dyDescent="0.2">
      <c r="B391" s="160"/>
      <c r="Z391" s="343"/>
      <c r="AA391" s="343"/>
      <c r="AB391" s="343"/>
      <c r="AC391" s="343"/>
      <c r="AD391" s="343"/>
      <c r="AE391" s="343"/>
      <c r="AF391" s="343"/>
      <c r="AG391" s="343"/>
      <c r="AH391" s="343"/>
      <c r="AI391" s="343"/>
      <c r="AJ391" s="343"/>
      <c r="AK391" s="343"/>
      <c r="AL391" s="343"/>
      <c r="AM391" s="343"/>
      <c r="AN391" s="343"/>
      <c r="AO391" s="343"/>
      <c r="AP391" s="343"/>
      <c r="AQ391" s="343"/>
      <c r="AR391" s="343"/>
      <c r="AS391" s="343"/>
      <c r="AT391" s="343"/>
      <c r="AU391" s="343"/>
      <c r="AV391" s="343"/>
      <c r="AW391" s="343"/>
      <c r="AX391" s="343"/>
      <c r="AY391" s="343"/>
      <c r="AZ391" s="343"/>
      <c r="BA391" s="304"/>
      <c r="BB391" s="302"/>
      <c r="BC391" s="302"/>
      <c r="BD391" s="302"/>
      <c r="BE391" s="302"/>
      <c r="BF391" s="302"/>
      <c r="BG391" s="302"/>
      <c r="BH391" s="302"/>
      <c r="BI391" s="302"/>
      <c r="BJ391" s="302"/>
      <c r="BK391" s="302"/>
      <c r="BL391" s="302"/>
      <c r="BM391" s="302"/>
      <c r="BN391" s="302"/>
      <c r="BO391" s="302"/>
      <c r="BP391" s="302"/>
      <c r="BQ391" s="302"/>
      <c r="BR391" s="302"/>
      <c r="BS391" s="302"/>
      <c r="BT391" s="302"/>
      <c r="BU391" s="302"/>
      <c r="BV391" s="302"/>
      <c r="BW391" s="302"/>
      <c r="BX391" s="302"/>
      <c r="BY391" s="304"/>
      <c r="BZ391" s="342"/>
      <c r="CA391" s="342"/>
      <c r="CB391" s="342"/>
      <c r="CC391" s="342"/>
      <c r="CD391" s="342"/>
      <c r="CE391" s="342"/>
      <c r="CF391" s="342"/>
      <c r="CG391" s="342"/>
      <c r="CH391" s="342"/>
      <c r="CI391" s="342"/>
      <c r="CJ391" s="342"/>
      <c r="CK391" s="342"/>
      <c r="CL391" s="342"/>
      <c r="CM391" s="342"/>
      <c r="CN391" s="342"/>
      <c r="CO391" s="342"/>
      <c r="CP391" s="342"/>
      <c r="CQ391" s="342"/>
      <c r="CR391" s="342"/>
      <c r="CS391" s="342"/>
      <c r="CT391" s="342"/>
      <c r="CU391" s="342"/>
      <c r="CV391" s="342"/>
      <c r="CW391" s="342"/>
      <c r="CX391" s="342"/>
      <c r="CY391" s="342"/>
      <c r="CZ391" s="342"/>
    </row>
    <row r="392" s="166" customFormat="true" ht="15" customHeight="true" x14ac:dyDescent="0.2">
      <c r="Z392" s="343"/>
      <c r="AA392" s="343"/>
      <c r="AB392" s="343"/>
      <c r="AC392" s="343"/>
      <c r="AD392" s="343"/>
      <c r="AE392" s="343"/>
      <c r="AF392" s="343"/>
      <c r="AG392" s="343"/>
      <c r="AH392" s="343"/>
      <c r="AI392" s="343"/>
      <c r="AJ392" s="343"/>
      <c r="AK392" s="343"/>
      <c r="AL392" s="343"/>
      <c r="AM392" s="343"/>
      <c r="AN392" s="343"/>
      <c r="AO392" s="343"/>
      <c r="AP392" s="343"/>
      <c r="AQ392" s="343"/>
      <c r="AR392" s="343"/>
      <c r="AS392" s="343"/>
      <c r="AT392" s="343"/>
      <c r="AU392" s="343"/>
      <c r="AV392" s="343"/>
      <c r="AW392" s="343"/>
      <c r="AX392" s="343"/>
      <c r="AY392" s="343"/>
      <c r="AZ392" s="343"/>
      <c r="BA392" s="304"/>
      <c r="BB392" s="302"/>
      <c r="BC392" s="302"/>
      <c r="BD392" s="302"/>
      <c r="BE392" s="302"/>
      <c r="BF392" s="302"/>
      <c r="BG392" s="302"/>
      <c r="BH392" s="302"/>
      <c r="BI392" s="302"/>
      <c r="BJ392" s="302"/>
      <c r="BK392" s="302"/>
      <c r="BL392" s="302"/>
      <c r="BM392" s="302"/>
      <c r="BN392" s="302"/>
      <c r="BO392" s="302"/>
      <c r="BP392" s="302"/>
      <c r="BQ392" s="302"/>
      <c r="BR392" s="302"/>
      <c r="BS392" s="302"/>
      <c r="BT392" s="302"/>
      <c r="BU392" s="302"/>
      <c r="BV392" s="302"/>
      <c r="BW392" s="302"/>
      <c r="BX392" s="302"/>
      <c r="BY392" s="304"/>
      <c r="BZ392" s="342"/>
      <c r="CA392" s="342"/>
      <c r="CB392" s="342"/>
      <c r="CC392" s="342"/>
      <c r="CD392" s="342"/>
      <c r="CE392" s="342"/>
      <c r="CF392" s="342"/>
      <c r="CG392" s="342"/>
      <c r="CH392" s="342"/>
      <c r="CI392" s="342"/>
      <c r="CJ392" s="342"/>
      <c r="CK392" s="342"/>
      <c r="CL392" s="342"/>
      <c r="CM392" s="342"/>
      <c r="CN392" s="342"/>
      <c r="CO392" s="342"/>
      <c r="CP392" s="342"/>
      <c r="CQ392" s="342"/>
      <c r="CR392" s="342"/>
      <c r="CS392" s="342"/>
      <c r="CT392" s="342"/>
      <c r="CU392" s="342"/>
      <c r="CV392" s="342"/>
      <c r="CW392" s="342"/>
      <c r="CX392" s="342"/>
      <c r="CY392" s="342"/>
      <c r="CZ392" s="342"/>
    </row>
    <row r="393" s="166" customFormat="true" ht="15" customHeight="true" x14ac:dyDescent="0.2">
      <c r="Z393" s="343"/>
      <c r="AA393" s="343"/>
      <c r="AB393" s="343"/>
      <c r="AC393" s="343"/>
      <c r="AD393" s="343"/>
      <c r="AE393" s="343"/>
      <c r="AF393" s="343"/>
      <c r="AG393" s="343"/>
      <c r="AH393" s="343"/>
      <c r="AI393" s="343"/>
      <c r="AJ393" s="343"/>
      <c r="AK393" s="343"/>
      <c r="AL393" s="343"/>
      <c r="AM393" s="343"/>
      <c r="AN393" s="343"/>
      <c r="AO393" s="343"/>
      <c r="AP393" s="343"/>
      <c r="AQ393" s="343"/>
      <c r="AR393" s="343"/>
      <c r="AS393" s="343"/>
      <c r="AT393" s="343"/>
      <c r="AU393" s="343"/>
      <c r="AV393" s="343"/>
      <c r="AW393" s="343"/>
      <c r="AX393" s="343"/>
      <c r="AY393" s="343"/>
      <c r="AZ393" s="343"/>
      <c r="BA393" s="304"/>
      <c r="BB393" s="302"/>
      <c r="BC393" s="302"/>
      <c r="BD393" s="302"/>
      <c r="BE393" s="302"/>
      <c r="BF393" s="302"/>
      <c r="BG393" s="302"/>
      <c r="BH393" s="302"/>
      <c r="BI393" s="302"/>
      <c r="BJ393" s="302"/>
      <c r="BK393" s="302"/>
      <c r="BL393" s="302"/>
      <c r="BM393" s="302"/>
      <c r="BN393" s="302"/>
      <c r="BO393" s="302"/>
      <c r="BP393" s="302"/>
      <c r="BQ393" s="302"/>
      <c r="BR393" s="302"/>
      <c r="BS393" s="302"/>
      <c r="BT393" s="302"/>
      <c r="BU393" s="302"/>
      <c r="BV393" s="302"/>
      <c r="BW393" s="302"/>
      <c r="BX393" s="302"/>
      <c r="BY393" s="304"/>
      <c r="BZ393" s="342"/>
      <c r="CA393" s="342"/>
      <c r="CB393" s="342"/>
      <c r="CC393" s="342"/>
      <c r="CD393" s="342"/>
      <c r="CE393" s="342"/>
      <c r="CF393" s="342"/>
      <c r="CG393" s="342"/>
      <c r="CH393" s="342"/>
      <c r="CI393" s="342"/>
      <c r="CJ393" s="342"/>
      <c r="CK393" s="342"/>
      <c r="CL393" s="342"/>
      <c r="CM393" s="342"/>
      <c r="CN393" s="342"/>
      <c r="CO393" s="342"/>
      <c r="CP393" s="342"/>
      <c r="CQ393" s="342"/>
      <c r="CR393" s="342"/>
      <c r="CS393" s="342"/>
      <c r="CT393" s="342"/>
      <c r="CU393" s="342"/>
      <c r="CV393" s="342"/>
      <c r="CW393" s="342"/>
      <c r="CX393" s="342"/>
      <c r="CY393" s="342"/>
      <c r="CZ393" s="342"/>
    </row>
    <row r="394" s="166" customFormat="true" ht="15" customHeight="true" x14ac:dyDescent="0.2">
      <c r="Z394" s="343"/>
      <c r="AA394" s="343"/>
      <c r="AB394" s="343"/>
      <c r="AC394" s="343"/>
      <c r="AD394" s="343"/>
      <c r="AE394" s="343"/>
      <c r="AF394" s="343"/>
      <c r="AG394" s="343"/>
      <c r="AH394" s="343"/>
      <c r="AI394" s="343"/>
      <c r="AJ394" s="343"/>
      <c r="AK394" s="343"/>
      <c r="AL394" s="343"/>
      <c r="AM394" s="343"/>
      <c r="AN394" s="343"/>
      <c r="AO394" s="343"/>
      <c r="AP394" s="343"/>
      <c r="AQ394" s="343"/>
      <c r="AR394" s="343"/>
      <c r="AS394" s="343"/>
      <c r="AT394" s="343"/>
      <c r="AU394" s="343"/>
      <c r="AV394" s="343"/>
      <c r="AW394" s="343"/>
      <c r="AX394" s="343"/>
      <c r="AY394" s="343"/>
      <c r="AZ394" s="343"/>
      <c r="BA394" s="304"/>
      <c r="BB394" s="302"/>
      <c r="BC394" s="302"/>
      <c r="BD394" s="302"/>
      <c r="BE394" s="302"/>
      <c r="BF394" s="302"/>
      <c r="BG394" s="302"/>
      <c r="BH394" s="302"/>
      <c r="BI394" s="302"/>
      <c r="BJ394" s="302"/>
      <c r="BK394" s="302"/>
      <c r="BL394" s="302"/>
      <c r="BM394" s="302"/>
      <c r="BN394" s="302"/>
      <c r="BO394" s="302"/>
      <c r="BP394" s="302"/>
      <c r="BQ394" s="302"/>
      <c r="BR394" s="302"/>
      <c r="BS394" s="302"/>
      <c r="BT394" s="302"/>
      <c r="BU394" s="302"/>
      <c r="BV394" s="302"/>
      <c r="BW394" s="302"/>
      <c r="BX394" s="302"/>
      <c r="BY394" s="304"/>
      <c r="BZ394" s="342"/>
      <c r="CA394" s="342"/>
      <c r="CB394" s="342"/>
      <c r="CC394" s="342"/>
      <c r="CD394" s="342"/>
      <c r="CE394" s="342"/>
      <c r="CF394" s="342"/>
      <c r="CG394" s="342"/>
      <c r="CH394" s="342"/>
      <c r="CI394" s="342"/>
      <c r="CJ394" s="342"/>
      <c r="CK394" s="342"/>
      <c r="CL394" s="342"/>
      <c r="CM394" s="342"/>
      <c r="CN394" s="342"/>
      <c r="CO394" s="342"/>
      <c r="CP394" s="342"/>
      <c r="CQ394" s="342"/>
      <c r="CR394" s="342"/>
      <c r="CS394" s="342"/>
      <c r="CT394" s="342"/>
      <c r="CU394" s="342"/>
      <c r="CV394" s="342"/>
      <c r="CW394" s="342"/>
      <c r="CX394" s="342"/>
      <c r="CY394" s="342"/>
      <c r="CZ394" s="342"/>
    </row>
    <row r="395" s="166" customFormat="true" ht="15" customHeight="true" x14ac:dyDescent="0.2">
      <c r="Z395" s="343"/>
      <c r="AA395" s="343"/>
      <c r="AB395" s="343"/>
      <c r="AC395" s="343"/>
      <c r="AD395" s="343"/>
      <c r="AE395" s="343"/>
      <c r="AF395" s="343"/>
      <c r="AG395" s="343"/>
      <c r="AH395" s="343"/>
      <c r="AI395" s="343"/>
      <c r="AJ395" s="343"/>
      <c r="AK395" s="343"/>
      <c r="AL395" s="343"/>
      <c r="AM395" s="343"/>
      <c r="AN395" s="343"/>
      <c r="AO395" s="343"/>
      <c r="AP395" s="343"/>
      <c r="AQ395" s="343"/>
      <c r="AR395" s="343"/>
      <c r="AS395" s="343"/>
      <c r="AT395" s="343"/>
      <c r="AU395" s="343"/>
      <c r="AV395" s="343"/>
      <c r="AW395" s="343"/>
      <c r="AX395" s="343"/>
      <c r="AY395" s="343"/>
      <c r="AZ395" s="343"/>
      <c r="BA395" s="304"/>
      <c r="BB395" s="302"/>
      <c r="BC395" s="302"/>
      <c r="BD395" s="302"/>
      <c r="BE395" s="302"/>
      <c r="BF395" s="302"/>
      <c r="BG395" s="302"/>
      <c r="BH395" s="302"/>
      <c r="BI395" s="302"/>
      <c r="BJ395" s="302"/>
      <c r="BK395" s="302"/>
      <c r="BL395" s="302"/>
      <c r="BM395" s="302"/>
      <c r="BN395" s="302"/>
      <c r="BO395" s="302"/>
      <c r="BP395" s="302"/>
      <c r="BQ395" s="302"/>
      <c r="BR395" s="302"/>
      <c r="BS395" s="302"/>
      <c r="BT395" s="302"/>
      <c r="BU395" s="302"/>
      <c r="BV395" s="302"/>
      <c r="BW395" s="302"/>
      <c r="BX395" s="302"/>
      <c r="BY395" s="304"/>
      <c r="BZ395" s="342"/>
      <c r="CA395" s="342"/>
      <c r="CB395" s="342"/>
      <c r="CC395" s="342"/>
      <c r="CD395" s="342"/>
      <c r="CE395" s="342"/>
      <c r="CF395" s="342"/>
      <c r="CG395" s="342"/>
      <c r="CH395" s="342"/>
      <c r="CI395" s="342"/>
      <c r="CJ395" s="342"/>
      <c r="CK395" s="342"/>
      <c r="CL395" s="342"/>
      <c r="CM395" s="342"/>
      <c r="CN395" s="342"/>
      <c r="CO395" s="342"/>
      <c r="CP395" s="342"/>
      <c r="CQ395" s="342"/>
      <c r="CR395" s="342"/>
      <c r="CS395" s="342"/>
      <c r="CT395" s="342"/>
      <c r="CU395" s="342"/>
      <c r="CV395" s="342"/>
      <c r="CW395" s="342"/>
      <c r="CX395" s="342"/>
      <c r="CY395" s="342"/>
      <c r="CZ395" s="342"/>
    </row>
    <row r="396" s="166" customFormat="true" ht="15" customHeight="true" x14ac:dyDescent="0.2">
      <c r="Z396" s="343"/>
      <c r="AA396" s="343"/>
      <c r="AB396" s="343"/>
      <c r="AC396" s="343"/>
      <c r="AD396" s="343"/>
      <c r="AE396" s="343"/>
      <c r="AF396" s="343"/>
      <c r="AG396" s="343"/>
      <c r="AH396" s="343"/>
      <c r="AI396" s="343"/>
      <c r="AJ396" s="343"/>
      <c r="AK396" s="343"/>
      <c r="AL396" s="343"/>
      <c r="AM396" s="343"/>
      <c r="AN396" s="343"/>
      <c r="AO396" s="343"/>
      <c r="AP396" s="343"/>
      <c r="AQ396" s="343"/>
      <c r="AR396" s="343"/>
      <c r="AS396" s="343"/>
      <c r="AT396" s="343"/>
      <c r="AU396" s="343"/>
      <c r="AV396" s="343"/>
      <c r="AW396" s="343"/>
      <c r="AX396" s="343"/>
      <c r="AY396" s="343"/>
      <c r="AZ396" s="343"/>
      <c r="BA396" s="304"/>
      <c r="BB396" s="302"/>
      <c r="BC396" s="302"/>
      <c r="BD396" s="302"/>
      <c r="BE396" s="302"/>
      <c r="BF396" s="302"/>
      <c r="BG396" s="302"/>
      <c r="BH396" s="302"/>
      <c r="BI396" s="302"/>
      <c r="BJ396" s="302"/>
      <c r="BK396" s="302"/>
      <c r="BL396" s="302"/>
      <c r="BM396" s="302"/>
      <c r="BN396" s="302"/>
      <c r="BO396" s="302"/>
      <c r="BP396" s="302"/>
      <c r="BQ396" s="302"/>
      <c r="BR396" s="302"/>
      <c r="BS396" s="302"/>
      <c r="BT396" s="302"/>
      <c r="BU396" s="302"/>
      <c r="BV396" s="302"/>
      <c r="BW396" s="302"/>
      <c r="BX396" s="302"/>
      <c r="BY396" s="304"/>
      <c r="BZ396" s="342"/>
      <c r="CA396" s="342"/>
      <c r="CB396" s="342"/>
      <c r="CC396" s="342"/>
      <c r="CD396" s="342"/>
      <c r="CE396" s="342"/>
      <c r="CF396" s="342"/>
      <c r="CG396" s="342"/>
      <c r="CH396" s="342"/>
      <c r="CI396" s="342"/>
      <c r="CJ396" s="342"/>
      <c r="CK396" s="342"/>
      <c r="CL396" s="342"/>
      <c r="CM396" s="342"/>
      <c r="CN396" s="342"/>
      <c r="CO396" s="342"/>
      <c r="CP396" s="342"/>
      <c r="CQ396" s="342"/>
      <c r="CR396" s="342"/>
      <c r="CS396" s="342"/>
      <c r="CT396" s="342"/>
      <c r="CU396" s="342"/>
      <c r="CV396" s="342"/>
      <c r="CW396" s="342"/>
      <c r="CX396" s="342"/>
      <c r="CY396" s="342"/>
      <c r="CZ396" s="342"/>
    </row>
    <row r="397" s="166" customFormat="true" ht="15" customHeight="true" x14ac:dyDescent="0.2">
      <c r="Z397" s="343"/>
      <c r="AA397" s="343"/>
      <c r="AB397" s="343"/>
      <c r="AC397" s="343"/>
      <c r="AD397" s="343"/>
      <c r="AE397" s="343"/>
      <c r="AF397" s="343"/>
      <c r="AG397" s="343"/>
      <c r="AH397" s="343"/>
      <c r="AI397" s="343"/>
      <c r="AJ397" s="343"/>
      <c r="AK397" s="343"/>
      <c r="AL397" s="343"/>
      <c r="AM397" s="343"/>
      <c r="AN397" s="343"/>
      <c r="AO397" s="343"/>
      <c r="AP397" s="343"/>
      <c r="AQ397" s="343"/>
      <c r="AR397" s="343"/>
      <c r="AS397" s="343"/>
      <c r="AT397" s="343"/>
      <c r="AU397" s="343"/>
      <c r="AV397" s="343"/>
      <c r="AW397" s="343"/>
      <c r="AX397" s="343"/>
      <c r="AY397" s="343"/>
      <c r="AZ397" s="343"/>
      <c r="BA397" s="304"/>
      <c r="BB397" s="302"/>
      <c r="BC397" s="302"/>
      <c r="BD397" s="302"/>
      <c r="BE397" s="302"/>
      <c r="BF397" s="302"/>
      <c r="BG397" s="302"/>
      <c r="BH397" s="302"/>
      <c r="BI397" s="302"/>
      <c r="BJ397" s="302"/>
      <c r="BK397" s="302"/>
      <c r="BL397" s="302"/>
      <c r="BM397" s="302"/>
      <c r="BN397" s="302"/>
      <c r="BO397" s="302"/>
      <c r="BP397" s="302"/>
      <c r="BQ397" s="302"/>
      <c r="BR397" s="302"/>
      <c r="BS397" s="302"/>
      <c r="BT397" s="302"/>
      <c r="BU397" s="302"/>
      <c r="BV397" s="302"/>
      <c r="BW397" s="302"/>
      <c r="BX397" s="302"/>
      <c r="BY397" s="304"/>
      <c r="BZ397" s="342"/>
      <c r="CA397" s="342"/>
      <c r="CB397" s="342"/>
      <c r="CC397" s="342"/>
      <c r="CD397" s="342"/>
      <c r="CE397" s="342"/>
      <c r="CF397" s="342"/>
      <c r="CG397" s="342"/>
      <c r="CH397" s="342"/>
      <c r="CI397" s="342"/>
      <c r="CJ397" s="342"/>
      <c r="CK397" s="342"/>
      <c r="CL397" s="342"/>
      <c r="CM397" s="342"/>
      <c r="CN397" s="342"/>
      <c r="CO397" s="342"/>
      <c r="CP397" s="342"/>
      <c r="CQ397" s="342"/>
      <c r="CR397" s="342"/>
      <c r="CS397" s="342"/>
      <c r="CT397" s="342"/>
      <c r="CU397" s="342"/>
      <c r="CV397" s="342"/>
      <c r="CW397" s="342"/>
      <c r="CX397" s="342"/>
      <c r="CY397" s="342"/>
      <c r="CZ397" s="342"/>
    </row>
    <row r="398" s="166" customFormat="true" ht="15" customHeight="true" x14ac:dyDescent="0.2">
      <c r="Z398" s="343"/>
      <c r="AA398" s="343"/>
      <c r="AB398" s="343"/>
      <c r="AC398" s="343"/>
      <c r="AD398" s="343"/>
      <c r="AE398" s="343"/>
      <c r="AF398" s="343"/>
      <c r="AG398" s="343"/>
      <c r="AH398" s="343"/>
      <c r="AI398" s="343"/>
      <c r="AJ398" s="343"/>
      <c r="AK398" s="343"/>
      <c r="AL398" s="343"/>
      <c r="AM398" s="343"/>
      <c r="AN398" s="343"/>
      <c r="AO398" s="343"/>
      <c r="AP398" s="343"/>
      <c r="AQ398" s="343"/>
      <c r="AR398" s="343"/>
      <c r="AS398" s="343"/>
      <c r="AT398" s="343"/>
      <c r="AU398" s="343"/>
      <c r="AV398" s="343"/>
      <c r="AW398" s="343"/>
      <c r="AX398" s="343"/>
      <c r="AY398" s="343"/>
      <c r="AZ398" s="343"/>
      <c r="BA398" s="304"/>
      <c r="BB398" s="302"/>
      <c r="BC398" s="302"/>
      <c r="BD398" s="302"/>
      <c r="BE398" s="302"/>
      <c r="BF398" s="302"/>
      <c r="BG398" s="302"/>
      <c r="BH398" s="302"/>
      <c r="BI398" s="302"/>
      <c r="BJ398" s="302"/>
      <c r="BK398" s="302"/>
      <c r="BL398" s="302"/>
      <c r="BM398" s="302"/>
      <c r="BN398" s="302"/>
      <c r="BO398" s="302"/>
      <c r="BP398" s="302"/>
      <c r="BQ398" s="302"/>
      <c r="BR398" s="302"/>
      <c r="BS398" s="302"/>
      <c r="BT398" s="302"/>
      <c r="BU398" s="302"/>
      <c r="BV398" s="302"/>
      <c r="BW398" s="302"/>
      <c r="BX398" s="302"/>
      <c r="BY398" s="304"/>
      <c r="BZ398" s="342"/>
      <c r="CA398" s="342"/>
      <c r="CB398" s="342"/>
      <c r="CC398" s="342"/>
      <c r="CD398" s="342"/>
      <c r="CE398" s="342"/>
      <c r="CF398" s="342"/>
      <c r="CG398" s="342"/>
      <c r="CH398" s="342"/>
      <c r="CI398" s="342"/>
      <c r="CJ398" s="342"/>
      <c r="CK398" s="342"/>
      <c r="CL398" s="342"/>
      <c r="CM398" s="342"/>
      <c r="CN398" s="342"/>
      <c r="CO398" s="342"/>
      <c r="CP398" s="342"/>
      <c r="CQ398" s="342"/>
      <c r="CR398" s="342"/>
      <c r="CS398" s="342"/>
      <c r="CT398" s="342"/>
      <c r="CU398" s="342"/>
      <c r="CV398" s="342"/>
      <c r="CW398" s="342"/>
      <c r="CX398" s="342"/>
      <c r="CY398" s="342"/>
      <c r="CZ398" s="342"/>
    </row>
    <row r="399" s="525" customFormat="true" ht="15" customHeight="true" x14ac:dyDescent="0.25">
      <c r="A399" s="308"/>
      <c r="B399" s="308"/>
      <c r="C399" s="1071" t="s">
        <v>133</v>
      </c>
      <c r="D399" s="1072"/>
      <c r="E399" s="1072"/>
      <c r="F399" s="1072"/>
      <c r="G399" s="308"/>
      <c r="H399" s="1073" t="s">
        <v>134</v>
      </c>
      <c r="I399" s="1074"/>
      <c r="J399" s="1074"/>
      <c r="K399" s="1074"/>
      <c r="M399" s="1073" t="s">
        <v>135</v>
      </c>
      <c r="N399" s="1074"/>
      <c r="O399" s="1074"/>
      <c r="P399" s="1074"/>
      <c r="Z399" s="338"/>
      <c r="AA399" s="338"/>
      <c r="AB399" s="338"/>
      <c r="AC399" s="338"/>
      <c r="AD399" s="338"/>
      <c r="AE399" s="338"/>
      <c r="AF399" s="338"/>
      <c r="AG399" s="338"/>
      <c r="AH399" s="338"/>
      <c r="AI399" s="338"/>
      <c r="AJ399" s="338"/>
      <c r="AK399" s="338"/>
      <c r="AL399" s="338"/>
      <c r="AM399" s="338"/>
      <c r="AN399" s="338"/>
      <c r="AO399" s="338"/>
      <c r="AP399" s="338"/>
      <c r="AQ399" s="338"/>
      <c r="AR399" s="338"/>
      <c r="AS399" s="338"/>
      <c r="AT399" s="338"/>
      <c r="AU399" s="338"/>
      <c r="AV399" s="338"/>
      <c r="AW399" s="338"/>
      <c r="AX399" s="338"/>
      <c r="AY399" s="338"/>
      <c r="AZ399" s="338"/>
      <c r="BB399" s="308"/>
      <c r="BZ399" s="338"/>
      <c r="CA399" s="338"/>
      <c r="CB399" s="338"/>
      <c r="CC399" s="338"/>
      <c r="CD399" s="338"/>
      <c r="CE399" s="338"/>
      <c r="CF399" s="338"/>
      <c r="CG399" s="338"/>
      <c r="CH399" s="338"/>
      <c r="CI399" s="338"/>
      <c r="CJ399" s="338"/>
      <c r="CK399" s="338"/>
      <c r="CL399" s="338"/>
      <c r="CM399" s="338"/>
      <c r="CN399" s="338"/>
      <c r="CO399" s="338"/>
      <c r="CP399" s="338"/>
      <c r="CQ399" s="338"/>
      <c r="CR399" s="338"/>
      <c r="CS399" s="338"/>
      <c r="CT399" s="338"/>
      <c r="CU399" s="338"/>
      <c r="CV399" s="338"/>
      <c r="CW399" s="338"/>
      <c r="CX399" s="338"/>
      <c r="CY399" s="338"/>
      <c r="CZ399" s="338"/>
    </row>
    <row r="400" s="345" customFormat="true" ht="15" customHeight="true" x14ac:dyDescent="0.2">
      <c r="C400" s="1075" t="s">
        <v>206</v>
      </c>
      <c r="D400" s="960"/>
      <c r="E400" s="960"/>
      <c r="F400" s="511"/>
      <c r="G400" s="511"/>
      <c r="H400" s="1076" t="s">
        <v>206</v>
      </c>
      <c r="I400" s="1076"/>
      <c r="J400" s="1076"/>
      <c r="K400" s="511"/>
      <c r="L400" s="511"/>
      <c r="M400" s="1076" t="s">
        <v>206</v>
      </c>
      <c r="N400" s="1076"/>
      <c r="O400" s="1076"/>
      <c r="P400" s="511"/>
      <c r="Q400" s="511"/>
      <c r="Z400" s="338"/>
      <c r="AA400" s="338"/>
      <c r="AB400" s="338"/>
      <c r="AC400" s="338"/>
      <c r="AD400" s="338"/>
      <c r="AE400" s="338"/>
      <c r="AF400" s="338"/>
      <c r="AG400" s="338"/>
      <c r="AH400" s="338"/>
      <c r="AI400" s="338"/>
      <c r="AJ400" s="338"/>
      <c r="AK400" s="338"/>
      <c r="AL400" s="338"/>
      <c r="AM400" s="338"/>
      <c r="AN400" s="338"/>
      <c r="AO400" s="338"/>
      <c r="AP400" s="338"/>
      <c r="AQ400" s="338"/>
      <c r="AR400" s="338"/>
      <c r="AS400" s="338"/>
      <c r="AT400" s="338"/>
      <c r="AU400" s="338"/>
      <c r="AV400" s="338"/>
      <c r="AW400" s="338"/>
      <c r="AX400" s="338"/>
      <c r="AY400" s="338"/>
      <c r="AZ400" s="338"/>
      <c r="BA400" s="525"/>
      <c r="BB400" s="308"/>
      <c r="BC400" s="525"/>
      <c r="BD400" s="525"/>
      <c r="BE400" s="525"/>
      <c r="BF400" s="525"/>
      <c r="BG400" s="525"/>
      <c r="BH400" s="525"/>
      <c r="BI400" s="525"/>
      <c r="BJ400" s="525"/>
      <c r="BK400" s="525"/>
      <c r="BL400" s="525"/>
      <c r="BM400" s="525"/>
      <c r="BN400" s="525"/>
      <c r="BO400" s="525"/>
      <c r="BP400" s="525"/>
      <c r="BQ400" s="525"/>
      <c r="BR400" s="525"/>
      <c r="BS400" s="525"/>
      <c r="BT400" s="525"/>
      <c r="BU400" s="525"/>
      <c r="BV400" s="525"/>
      <c r="BW400" s="525"/>
      <c r="BX400" s="525"/>
      <c r="BY400" s="525"/>
      <c r="BZ400" s="338"/>
      <c r="CA400" s="338"/>
      <c r="CB400" s="338"/>
      <c r="CC400" s="338"/>
      <c r="CD400" s="338"/>
      <c r="CE400" s="338"/>
      <c r="CF400" s="338"/>
      <c r="CG400" s="338"/>
      <c r="CH400" s="338"/>
      <c r="CI400" s="338"/>
      <c r="CJ400" s="338"/>
      <c r="CK400" s="338"/>
      <c r="CL400" s="338"/>
      <c r="CM400" s="338"/>
      <c r="CN400" s="338"/>
      <c r="CO400" s="338"/>
      <c r="CP400" s="338"/>
      <c r="CQ400" s="338"/>
      <c r="CR400" s="338"/>
      <c r="CS400" s="338"/>
      <c r="CT400" s="338"/>
      <c r="CU400" s="338"/>
      <c r="CV400" s="338"/>
      <c r="CW400" s="338"/>
      <c r="CX400" s="338"/>
      <c r="CY400" s="338"/>
      <c r="CZ400" s="338"/>
    </row>
    <row r="401" s="345" customFormat="true" ht="25.15" customHeight="true" x14ac:dyDescent="0.2">
      <c r="C401" s="1075"/>
      <c r="D401" s="960"/>
      <c r="E401" s="571" t="s">
        <v>207</v>
      </c>
      <c r="F401" s="511"/>
      <c r="G401" s="511"/>
      <c r="H401" s="1076"/>
      <c r="I401" s="1076"/>
      <c r="J401" s="572" t="s">
        <v>207</v>
      </c>
      <c r="K401" s="511"/>
      <c r="L401" s="511"/>
      <c r="M401" s="1076"/>
      <c r="N401" s="1076"/>
      <c r="O401" s="573" t="s">
        <v>207</v>
      </c>
      <c r="P401" s="511"/>
      <c r="Q401" s="511"/>
      <c r="Z401" s="338"/>
      <c r="AA401" s="338"/>
      <c r="AB401" s="338"/>
      <c r="AC401" s="338"/>
      <c r="AD401" s="338"/>
      <c r="AE401" s="338"/>
      <c r="AF401" s="338"/>
      <c r="AG401" s="338"/>
      <c r="AH401" s="338"/>
      <c r="AI401" s="338"/>
      <c r="AJ401" s="338"/>
      <c r="AK401" s="338"/>
      <c r="AL401" s="338"/>
      <c r="AM401" s="338"/>
      <c r="AN401" s="338"/>
      <c r="AO401" s="338"/>
      <c r="AP401" s="338"/>
      <c r="AQ401" s="338"/>
      <c r="AR401" s="338"/>
      <c r="AS401" s="338"/>
      <c r="AT401" s="338"/>
      <c r="AU401" s="338"/>
      <c r="AV401" s="338"/>
      <c r="AW401" s="338"/>
      <c r="AX401" s="338"/>
      <c r="AY401" s="338"/>
      <c r="AZ401" s="338"/>
      <c r="BA401" s="525"/>
      <c r="BB401" s="308"/>
      <c r="BC401" s="525"/>
      <c r="BD401" s="525"/>
      <c r="BE401" s="525"/>
      <c r="BF401" s="525"/>
      <c r="BG401" s="525"/>
      <c r="BH401" s="525"/>
      <c r="BI401" s="525"/>
      <c r="BJ401" s="525"/>
      <c r="BK401" s="525"/>
      <c r="BL401" s="525"/>
      <c r="BM401" s="525"/>
      <c r="BN401" s="525"/>
      <c r="BO401" s="525"/>
      <c r="BP401" s="525"/>
      <c r="BQ401" s="525"/>
      <c r="BR401" s="525"/>
      <c r="BS401" s="525"/>
      <c r="BT401" s="525"/>
      <c r="BU401" s="525"/>
      <c r="BV401" s="525"/>
      <c r="BW401" s="525"/>
      <c r="BX401" s="525"/>
      <c r="BY401" s="525"/>
      <c r="BZ401" s="338"/>
      <c r="CA401" s="338"/>
      <c r="CB401" s="338"/>
      <c r="CC401" s="338"/>
      <c r="CD401" s="338"/>
      <c r="CE401" s="338"/>
      <c r="CF401" s="338"/>
      <c r="CG401" s="338"/>
      <c r="CH401" s="338"/>
      <c r="CI401" s="338"/>
      <c r="CJ401" s="338"/>
      <c r="CK401" s="338"/>
      <c r="CL401" s="338"/>
      <c r="CM401" s="338"/>
      <c r="CN401" s="338"/>
      <c r="CO401" s="338"/>
      <c r="CP401" s="338"/>
      <c r="CQ401" s="338"/>
      <c r="CR401" s="338"/>
      <c r="CS401" s="338"/>
      <c r="CT401" s="338"/>
      <c r="CU401" s="338"/>
      <c r="CV401" s="338"/>
      <c r="CW401" s="338"/>
      <c r="CX401" s="338"/>
      <c r="CY401" s="338"/>
      <c r="CZ401" s="338"/>
    </row>
    <row r="402" s="345" customFormat="true" ht="25.15" customHeight="true" x14ac:dyDescent="0.2">
      <c r="B402" s="1079" t="s">
        <v>142</v>
      </c>
      <c r="C402" s="960"/>
      <c r="D402" s="960"/>
      <c r="E402" s="574" t="s">
        <v>208</v>
      </c>
      <c r="F402" s="511"/>
      <c r="G402" s="511"/>
      <c r="H402" s="1076"/>
      <c r="I402" s="1076"/>
      <c r="J402" s="575" t="s">
        <v>208</v>
      </c>
      <c r="K402" s="511"/>
      <c r="L402" s="511"/>
      <c r="M402" s="1076"/>
      <c r="N402" s="1076"/>
      <c r="O402" s="576" t="s">
        <v>208</v>
      </c>
      <c r="P402" s="511"/>
      <c r="Q402" s="511"/>
      <c r="Z402" s="338"/>
      <c r="AA402" s="338"/>
      <c r="AB402" s="338"/>
      <c r="AC402" s="338"/>
      <c r="AD402" s="338"/>
      <c r="AE402" s="338"/>
      <c r="AF402" s="338"/>
      <c r="AG402" s="338"/>
      <c r="AH402" s="338"/>
      <c r="AI402" s="338"/>
      <c r="AJ402" s="338"/>
      <c r="AK402" s="338"/>
      <c r="AL402" s="338"/>
      <c r="AM402" s="338"/>
      <c r="AN402" s="338"/>
      <c r="AO402" s="338"/>
      <c r="AP402" s="338"/>
      <c r="AQ402" s="338"/>
      <c r="AR402" s="338"/>
      <c r="AS402" s="338"/>
      <c r="AT402" s="338"/>
      <c r="AU402" s="338"/>
      <c r="AV402" s="338"/>
      <c r="AW402" s="338"/>
      <c r="AX402" s="338"/>
      <c r="AY402" s="338"/>
      <c r="AZ402" s="338"/>
      <c r="BA402" s="525"/>
      <c r="BB402" s="308"/>
      <c r="BC402" s="525"/>
      <c r="BD402" s="525"/>
      <c r="BE402" s="525"/>
      <c r="BF402" s="525"/>
      <c r="BG402" s="525"/>
      <c r="BH402" s="525"/>
      <c r="BI402" s="525"/>
      <c r="BJ402" s="525"/>
      <c r="BK402" s="525"/>
      <c r="BL402" s="525"/>
      <c r="BM402" s="525"/>
      <c r="BN402" s="525"/>
      <c r="BO402" s="525"/>
      <c r="BP402" s="525"/>
      <c r="BQ402" s="525"/>
      <c r="BR402" s="525"/>
      <c r="BS402" s="525"/>
      <c r="BT402" s="525"/>
      <c r="BU402" s="525"/>
      <c r="BV402" s="525"/>
      <c r="BW402" s="525"/>
      <c r="BX402" s="525"/>
      <c r="BY402" s="525"/>
      <c r="BZ402" s="338"/>
      <c r="CA402" s="338"/>
      <c r="CB402" s="338"/>
      <c r="CC402" s="338"/>
      <c r="CD402" s="338"/>
      <c r="CE402" s="338"/>
      <c r="CF402" s="338"/>
      <c r="CG402" s="338"/>
      <c r="CH402" s="338"/>
      <c r="CI402" s="338"/>
      <c r="CJ402" s="338"/>
      <c r="CK402" s="338"/>
      <c r="CL402" s="338"/>
      <c r="CM402" s="338"/>
      <c r="CN402" s="338"/>
      <c r="CO402" s="338"/>
      <c r="CP402" s="338"/>
      <c r="CQ402" s="338"/>
      <c r="CR402" s="338"/>
      <c r="CS402" s="338"/>
      <c r="CT402" s="338"/>
      <c r="CU402" s="338"/>
      <c r="CV402" s="338"/>
      <c r="CW402" s="338"/>
      <c r="CX402" s="338"/>
      <c r="CY402" s="338"/>
      <c r="CZ402" s="338"/>
    </row>
    <row r="403" s="345" customFormat="true" ht="25.15" customHeight="true" x14ac:dyDescent="0.2">
      <c r="B403" s="960"/>
      <c r="C403" s="1077" t="s">
        <v>437</v>
      </c>
      <c r="D403" s="1078"/>
      <c r="E403" s="738">
        <v>0.76422155619731003</v>
      </c>
      <c r="F403" s="612"/>
      <c r="G403" s="612"/>
      <c r="H403" s="1078" t="s">
        <v>438</v>
      </c>
      <c r="I403" s="1078"/>
      <c r="J403" s="739">
        <v>0.71323333703551561</v>
      </c>
      <c r="K403" s="612"/>
      <c r="L403" s="612"/>
      <c r="M403" s="1078" t="s">
        <v>439</v>
      </c>
      <c r="N403" s="1078"/>
      <c r="O403" s="740">
        <v>0.63110856470519716</v>
      </c>
      <c r="P403" s="612"/>
      <c r="Q403" s="612"/>
      <c r="Z403" s="338"/>
      <c r="AA403" s="338"/>
      <c r="AB403" s="338"/>
      <c r="AC403" s="338"/>
      <c r="AD403" s="338"/>
      <c r="AE403" s="338"/>
      <c r="AF403" s="338"/>
      <c r="AG403" s="338"/>
      <c r="AH403" s="338"/>
      <c r="AI403" s="338"/>
      <c r="AJ403" s="338"/>
      <c r="AK403" s="338"/>
      <c r="AL403" s="338"/>
      <c r="AM403" s="338"/>
      <c r="AN403" s="338"/>
      <c r="AO403" s="338"/>
      <c r="AP403" s="338"/>
      <c r="AQ403" s="338"/>
      <c r="AR403" s="338"/>
      <c r="AS403" s="338"/>
      <c r="AT403" s="338"/>
      <c r="AU403" s="338"/>
      <c r="AV403" s="338"/>
      <c r="AW403" s="338"/>
      <c r="AX403" s="338"/>
      <c r="AY403" s="338"/>
      <c r="AZ403" s="338"/>
      <c r="BA403" s="340"/>
      <c r="BB403" s="419"/>
      <c r="BC403" s="340"/>
      <c r="BD403" s="340"/>
      <c r="BE403" s="340"/>
      <c r="BF403" s="340"/>
      <c r="BG403" s="340"/>
      <c r="BH403" s="340"/>
      <c r="BI403" s="340"/>
      <c r="BJ403" s="340"/>
      <c r="BK403" s="340"/>
      <c r="BL403" s="340"/>
      <c r="BM403" s="340"/>
      <c r="BN403" s="340"/>
      <c r="BO403" s="340"/>
      <c r="BP403" s="340"/>
      <c r="BQ403" s="340"/>
      <c r="BR403" s="340"/>
      <c r="BS403" s="340"/>
      <c r="BT403" s="340"/>
      <c r="BU403" s="340"/>
      <c r="BV403" s="340"/>
      <c r="BW403" s="340"/>
      <c r="BX403" s="340"/>
      <c r="BY403" s="340"/>
      <c r="BZ403" s="341"/>
      <c r="CA403" s="341"/>
      <c r="CB403" s="341"/>
      <c r="CC403" s="341"/>
      <c r="CD403" s="341"/>
      <c r="CE403" s="341"/>
      <c r="CF403" s="341"/>
      <c r="CG403" s="341"/>
      <c r="CH403" s="341"/>
      <c r="CI403" s="341"/>
      <c r="CJ403" s="341"/>
      <c r="CK403" s="341"/>
      <c r="CL403" s="341"/>
      <c r="CM403" s="341"/>
      <c r="CN403" s="341"/>
      <c r="CO403" s="341"/>
      <c r="CP403" s="341"/>
      <c r="CQ403" s="341"/>
      <c r="CR403" s="341"/>
      <c r="CS403" s="341"/>
      <c r="CT403" s="341"/>
      <c r="CU403" s="341"/>
      <c r="CV403" s="341"/>
      <c r="CW403" s="341"/>
      <c r="CX403" s="341"/>
      <c r="CY403" s="341"/>
      <c r="CZ403" s="341"/>
    </row>
    <row r="404" s="345" customFormat="true" ht="25.15" customHeight="true" x14ac:dyDescent="0.2">
      <c r="B404" s="960"/>
      <c r="C404" s="1077" t="s">
        <v>439</v>
      </c>
      <c r="D404" s="1078"/>
      <c r="E404" s="741">
        <v>0.74696024120251825</v>
      </c>
      <c r="F404" s="612"/>
      <c r="G404" s="612"/>
      <c r="H404" s="1078" t="s">
        <v>440</v>
      </c>
      <c r="I404" s="1078"/>
      <c r="J404" s="742">
        <v>0.70674659517669769</v>
      </c>
      <c r="K404" s="612"/>
      <c r="L404" s="612"/>
      <c r="M404" s="1078" t="s">
        <v>441</v>
      </c>
      <c r="N404" s="1078"/>
      <c r="O404" s="743">
        <v>-0.61582458039615318</v>
      </c>
      <c r="P404" s="612"/>
      <c r="Q404" s="612"/>
      <c r="Z404" s="338"/>
      <c r="AA404" s="338"/>
      <c r="AB404" s="338"/>
      <c r="AC404" s="338"/>
      <c r="AD404" s="338"/>
      <c r="AE404" s="338"/>
      <c r="AF404" s="338"/>
      <c r="AG404" s="338"/>
      <c r="AH404" s="338"/>
      <c r="AI404" s="338"/>
      <c r="AJ404" s="338"/>
      <c r="AK404" s="338"/>
      <c r="AL404" s="338"/>
      <c r="AM404" s="338"/>
      <c r="AN404" s="338"/>
      <c r="AO404" s="338"/>
      <c r="AP404" s="338"/>
      <c r="AQ404" s="338"/>
      <c r="AR404" s="338"/>
      <c r="AS404" s="338"/>
      <c r="AT404" s="338"/>
      <c r="AU404" s="338"/>
      <c r="AV404" s="338"/>
      <c r="AW404" s="338"/>
      <c r="AX404" s="338"/>
      <c r="AY404" s="338"/>
      <c r="AZ404" s="338"/>
      <c r="BA404" s="340"/>
      <c r="BB404" s="419"/>
      <c r="BC404" s="340"/>
      <c r="BD404" s="340"/>
      <c r="BE404" s="340"/>
      <c r="BF404" s="340"/>
      <c r="BG404" s="340"/>
      <c r="BH404" s="340"/>
      <c r="BI404" s="340"/>
      <c r="BJ404" s="340"/>
      <c r="BK404" s="340"/>
      <c r="BL404" s="340"/>
      <c r="BM404" s="340"/>
      <c r="BN404" s="340"/>
      <c r="BO404" s="340"/>
      <c r="BP404" s="340"/>
      <c r="BQ404" s="340"/>
      <c r="BR404" s="340"/>
      <c r="BS404" s="340"/>
      <c r="BT404" s="340"/>
      <c r="BU404" s="340"/>
      <c r="BV404" s="340"/>
      <c r="BW404" s="340"/>
      <c r="BX404" s="340"/>
      <c r="BY404" s="340"/>
      <c r="BZ404" s="341"/>
      <c r="CA404" s="341"/>
      <c r="CB404" s="341"/>
      <c r="CC404" s="341"/>
      <c r="CD404" s="341"/>
      <c r="CE404" s="341"/>
      <c r="CF404" s="341"/>
      <c r="CG404" s="341"/>
      <c r="CH404" s="341"/>
      <c r="CI404" s="341"/>
      <c r="CJ404" s="341"/>
      <c r="CK404" s="341"/>
      <c r="CL404" s="341"/>
      <c r="CM404" s="341"/>
      <c r="CN404" s="341"/>
      <c r="CO404" s="341"/>
      <c r="CP404" s="341"/>
      <c r="CQ404" s="341"/>
      <c r="CR404" s="341"/>
      <c r="CS404" s="341"/>
      <c r="CT404" s="341"/>
      <c r="CU404" s="341"/>
      <c r="CV404" s="341"/>
      <c r="CW404" s="341"/>
      <c r="CX404" s="341"/>
      <c r="CY404" s="341"/>
      <c r="CZ404" s="341"/>
    </row>
    <row r="405" s="345" customFormat="true" ht="25.15" customHeight="true" x14ac:dyDescent="0.2">
      <c r="B405" s="960"/>
      <c r="C405" s="1077" t="s">
        <v>438</v>
      </c>
      <c r="D405" s="1078"/>
      <c r="E405" s="741">
        <v>0.72831670129195902</v>
      </c>
      <c r="F405" s="612"/>
      <c r="G405" s="612"/>
      <c r="H405" s="1078" t="s">
        <v>439</v>
      </c>
      <c r="I405" s="1078"/>
      <c r="J405" s="742">
        <v>0.67803491565984497</v>
      </c>
      <c r="K405" s="612"/>
      <c r="L405" s="612"/>
      <c r="M405" s="1078" t="s">
        <v>442</v>
      </c>
      <c r="N405" s="1078"/>
      <c r="O405" s="743">
        <v>0.61482890470385165</v>
      </c>
      <c r="P405" s="612"/>
      <c r="Q405" s="612"/>
      <c r="Z405" s="338"/>
      <c r="AA405" s="338"/>
      <c r="AB405" s="338"/>
      <c r="AC405" s="338"/>
      <c r="AD405" s="338"/>
      <c r="AE405" s="338"/>
      <c r="AF405" s="338"/>
      <c r="AG405" s="338"/>
      <c r="AH405" s="338"/>
      <c r="AI405" s="338"/>
      <c r="AJ405" s="338"/>
      <c r="AK405" s="338"/>
      <c r="AL405" s="338"/>
      <c r="AM405" s="338"/>
      <c r="AN405" s="338"/>
      <c r="AO405" s="338"/>
      <c r="AP405" s="338"/>
      <c r="AQ405" s="338"/>
      <c r="AR405" s="338"/>
      <c r="AS405" s="338"/>
      <c r="AT405" s="338"/>
      <c r="AU405" s="338"/>
      <c r="AV405" s="338"/>
      <c r="AW405" s="338"/>
      <c r="AX405" s="338"/>
      <c r="AY405" s="338"/>
      <c r="AZ405" s="338"/>
      <c r="BA405" s="340"/>
      <c r="BB405" s="419"/>
      <c r="BC405" s="340"/>
      <c r="BD405" s="340"/>
      <c r="BE405" s="340"/>
      <c r="BF405" s="340"/>
      <c r="BG405" s="340"/>
      <c r="BH405" s="340"/>
      <c r="BI405" s="340"/>
      <c r="BJ405" s="340"/>
      <c r="BK405" s="340"/>
      <c r="BL405" s="340"/>
      <c r="BM405" s="340"/>
      <c r="BN405" s="340"/>
      <c r="BO405" s="340"/>
      <c r="BP405" s="340"/>
      <c r="BQ405" s="340"/>
      <c r="BR405" s="340"/>
      <c r="BS405" s="340"/>
      <c r="BT405" s="340"/>
      <c r="BU405" s="340"/>
      <c r="BV405" s="340"/>
      <c r="BW405" s="340"/>
      <c r="BX405" s="340"/>
      <c r="BY405" s="340"/>
      <c r="BZ405" s="341"/>
      <c r="CA405" s="341"/>
      <c r="CB405" s="341"/>
      <c r="CC405" s="341"/>
      <c r="CD405" s="341"/>
      <c r="CE405" s="341"/>
      <c r="CF405" s="341"/>
      <c r="CG405" s="341"/>
      <c r="CH405" s="341"/>
      <c r="CI405" s="341"/>
      <c r="CJ405" s="341"/>
      <c r="CK405" s="341"/>
      <c r="CL405" s="341"/>
      <c r="CM405" s="341"/>
      <c r="CN405" s="341"/>
      <c r="CO405" s="341"/>
      <c r="CP405" s="341"/>
      <c r="CQ405" s="341"/>
      <c r="CR405" s="341"/>
      <c r="CS405" s="341"/>
      <c r="CT405" s="341"/>
      <c r="CU405" s="341"/>
      <c r="CV405" s="341"/>
      <c r="CW405" s="341"/>
      <c r="CX405" s="341"/>
      <c r="CY405" s="341"/>
      <c r="CZ405" s="341"/>
    </row>
    <row r="406" s="345" customFormat="true" ht="25.15" customHeight="true" x14ac:dyDescent="0.2">
      <c r="B406" s="960"/>
      <c r="C406" s="1077" t="s">
        <v>440</v>
      </c>
      <c r="D406" s="1078"/>
      <c r="E406" s="741">
        <v>0.7113317003233226</v>
      </c>
      <c r="F406" s="612"/>
      <c r="G406" s="612"/>
      <c r="H406" s="1078" t="s">
        <v>442</v>
      </c>
      <c r="I406" s="1078"/>
      <c r="J406" s="742">
        <v>0.66623354087052744</v>
      </c>
      <c r="K406" s="612"/>
      <c r="L406" s="612"/>
      <c r="M406" s="1078" t="s">
        <v>443</v>
      </c>
      <c r="N406" s="1078"/>
      <c r="O406" s="743">
        <v>-0.57106282411840137</v>
      </c>
      <c r="P406" s="612"/>
      <c r="Q406" s="612"/>
      <c r="Z406" s="338"/>
      <c r="AA406" s="338"/>
      <c r="AB406" s="338"/>
      <c r="AC406" s="338"/>
      <c r="AD406" s="338"/>
      <c r="AE406" s="338"/>
      <c r="AF406" s="338"/>
      <c r="AG406" s="338"/>
      <c r="AH406" s="338"/>
      <c r="AI406" s="338"/>
      <c r="AJ406" s="338"/>
      <c r="AK406" s="338"/>
      <c r="AL406" s="338"/>
      <c r="AM406" s="338"/>
      <c r="AN406" s="338"/>
      <c r="AO406" s="338"/>
      <c r="AP406" s="338"/>
      <c r="AQ406" s="338"/>
      <c r="AR406" s="338"/>
      <c r="AS406" s="338"/>
      <c r="AT406" s="338"/>
      <c r="AU406" s="338"/>
      <c r="AV406" s="338"/>
      <c r="AW406" s="338"/>
      <c r="AX406" s="338"/>
      <c r="AY406" s="338"/>
      <c r="AZ406" s="338"/>
      <c r="BA406" s="340"/>
      <c r="BB406" s="419"/>
      <c r="BC406" s="340"/>
      <c r="BD406" s="340"/>
      <c r="BE406" s="340"/>
      <c r="BF406" s="340"/>
      <c r="BG406" s="340"/>
      <c r="BH406" s="340"/>
      <c r="BI406" s="340"/>
      <c r="BJ406" s="340"/>
      <c r="BK406" s="340"/>
      <c r="BL406" s="340"/>
      <c r="BM406" s="340"/>
      <c r="BN406" s="340"/>
      <c r="BO406" s="340"/>
      <c r="BP406" s="340"/>
      <c r="BQ406" s="340"/>
      <c r="BR406" s="340"/>
      <c r="BS406" s="340"/>
      <c r="BT406" s="340"/>
      <c r="BU406" s="340"/>
      <c r="BV406" s="340"/>
      <c r="BW406" s="340"/>
      <c r="BX406" s="340"/>
      <c r="BY406" s="340"/>
      <c r="BZ406" s="341"/>
      <c r="CA406" s="341"/>
      <c r="CB406" s="341"/>
      <c r="CC406" s="341"/>
      <c r="CD406" s="341"/>
      <c r="CE406" s="341"/>
      <c r="CF406" s="341"/>
      <c r="CG406" s="341"/>
      <c r="CH406" s="341"/>
      <c r="CI406" s="341"/>
      <c r="CJ406" s="341"/>
      <c r="CK406" s="341"/>
      <c r="CL406" s="341"/>
      <c r="CM406" s="341"/>
      <c r="CN406" s="341"/>
      <c r="CO406" s="341"/>
      <c r="CP406" s="341"/>
      <c r="CQ406" s="341"/>
      <c r="CR406" s="341"/>
      <c r="CS406" s="341"/>
      <c r="CT406" s="341"/>
      <c r="CU406" s="341"/>
      <c r="CV406" s="341"/>
      <c r="CW406" s="341"/>
      <c r="CX406" s="341"/>
      <c r="CY406" s="341"/>
      <c r="CZ406" s="341"/>
    </row>
    <row r="407" s="345" customFormat="true" ht="25.15" customHeight="true" x14ac:dyDescent="0.2">
      <c r="B407" s="960"/>
      <c r="C407" s="1077" t="s">
        <v>442</v>
      </c>
      <c r="D407" s="1078"/>
      <c r="E407" s="741">
        <v>0.70895618949424655</v>
      </c>
      <c r="F407" s="612"/>
      <c r="G407" s="612"/>
      <c r="H407" s="1078" t="s">
        <v>444</v>
      </c>
      <c r="I407" s="1078"/>
      <c r="J407" s="742">
        <v>0.65064733535400787</v>
      </c>
      <c r="K407" s="612"/>
      <c r="L407" s="612"/>
      <c r="M407" s="1078" t="s">
        <v>391</v>
      </c>
      <c r="N407" s="1078"/>
      <c r="O407" s="743">
        <v>0.56752038010194006</v>
      </c>
      <c r="P407" s="612"/>
      <c r="Q407" s="612"/>
      <c r="Z407" s="338"/>
      <c r="AA407" s="338"/>
      <c r="AB407" s="338"/>
      <c r="AC407" s="338"/>
      <c r="AD407" s="338"/>
      <c r="AE407" s="338"/>
      <c r="AF407" s="338"/>
      <c r="AG407" s="338"/>
      <c r="AH407" s="338"/>
      <c r="AI407" s="338"/>
      <c r="AJ407" s="338"/>
      <c r="AK407" s="338"/>
      <c r="AL407" s="338"/>
      <c r="AM407" s="338"/>
      <c r="AN407" s="338"/>
      <c r="AO407" s="338"/>
      <c r="AP407" s="338"/>
      <c r="AQ407" s="338"/>
      <c r="AR407" s="338"/>
      <c r="AS407" s="338"/>
      <c r="AT407" s="338"/>
      <c r="AU407" s="338"/>
      <c r="AV407" s="338"/>
      <c r="AW407" s="338"/>
      <c r="AX407" s="338"/>
      <c r="AY407" s="338"/>
      <c r="AZ407" s="338"/>
      <c r="BA407" s="340"/>
      <c r="BB407" s="419"/>
      <c r="BC407" s="340"/>
      <c r="BD407" s="340"/>
      <c r="BE407" s="340"/>
      <c r="BF407" s="340"/>
      <c r="BG407" s="340"/>
      <c r="BH407" s="340"/>
      <c r="BI407" s="340"/>
      <c r="BJ407" s="340"/>
      <c r="BK407" s="340"/>
      <c r="BL407" s="340"/>
      <c r="BM407" s="340"/>
      <c r="BN407" s="340"/>
      <c r="BO407" s="340"/>
      <c r="BP407" s="340"/>
      <c r="BQ407" s="340"/>
      <c r="BR407" s="340"/>
      <c r="BS407" s="340"/>
      <c r="BT407" s="340"/>
      <c r="BU407" s="340"/>
      <c r="BV407" s="340"/>
      <c r="BW407" s="340"/>
      <c r="BX407" s="340"/>
      <c r="BY407" s="340"/>
      <c r="BZ407" s="341"/>
      <c r="CA407" s="341"/>
      <c r="CB407" s="341"/>
      <c r="CC407" s="341"/>
      <c r="CD407" s="341"/>
      <c r="CE407" s="341"/>
      <c r="CF407" s="341"/>
      <c r="CG407" s="341"/>
      <c r="CH407" s="341"/>
      <c r="CI407" s="341"/>
      <c r="CJ407" s="341"/>
      <c r="CK407" s="341"/>
      <c r="CL407" s="341"/>
      <c r="CM407" s="341"/>
      <c r="CN407" s="341"/>
      <c r="CO407" s="341"/>
      <c r="CP407" s="341"/>
      <c r="CQ407" s="341"/>
      <c r="CR407" s="341"/>
      <c r="CS407" s="341"/>
      <c r="CT407" s="341"/>
      <c r="CU407" s="341"/>
      <c r="CV407" s="341"/>
      <c r="CW407" s="341"/>
      <c r="CX407" s="341"/>
      <c r="CY407" s="341"/>
      <c r="CZ407" s="341"/>
    </row>
    <row r="408" s="345" customFormat="true" ht="25.15" customHeight="true" x14ac:dyDescent="0.2">
      <c r="B408" s="960"/>
      <c r="C408" s="1077" t="s">
        <v>445</v>
      </c>
      <c r="D408" s="1078"/>
      <c r="E408" s="741">
        <v>0.68892197154606427</v>
      </c>
      <c r="F408" s="612"/>
      <c r="G408" s="612"/>
      <c r="H408" s="1078" t="s">
        <v>445</v>
      </c>
      <c r="I408" s="1078"/>
      <c r="J408" s="742">
        <v>0.63667742894208756</v>
      </c>
      <c r="K408" s="612"/>
      <c r="L408" s="612"/>
      <c r="M408" s="1078" t="s">
        <v>438</v>
      </c>
      <c r="N408" s="1078"/>
      <c r="O408" s="743">
        <v>0.5580330956409566</v>
      </c>
      <c r="P408" s="612"/>
      <c r="Q408" s="612"/>
      <c r="Z408" s="338"/>
      <c r="AA408" s="338"/>
      <c r="AB408" s="338"/>
      <c r="AC408" s="338"/>
      <c r="AD408" s="338"/>
      <c r="AE408" s="338"/>
      <c r="AF408" s="338"/>
      <c r="AG408" s="338"/>
      <c r="AH408" s="338"/>
      <c r="AI408" s="338"/>
      <c r="AJ408" s="338"/>
      <c r="AK408" s="338"/>
      <c r="AL408" s="338"/>
      <c r="AM408" s="338"/>
      <c r="AN408" s="338"/>
      <c r="AO408" s="338"/>
      <c r="AP408" s="338"/>
      <c r="AQ408" s="338"/>
      <c r="AR408" s="338"/>
      <c r="AS408" s="338"/>
      <c r="AT408" s="338"/>
      <c r="AU408" s="338"/>
      <c r="AV408" s="338"/>
      <c r="AW408" s="338"/>
      <c r="AX408" s="338"/>
      <c r="AY408" s="338"/>
      <c r="AZ408" s="338"/>
      <c r="BA408" s="340"/>
      <c r="BB408" s="419"/>
      <c r="BC408" s="340"/>
      <c r="BD408" s="340"/>
      <c r="BE408" s="340"/>
      <c r="BF408" s="340"/>
      <c r="BG408" s="340"/>
      <c r="BH408" s="340"/>
      <c r="BI408" s="340"/>
      <c r="BJ408" s="340"/>
      <c r="BK408" s="340"/>
      <c r="BL408" s="340"/>
      <c r="BM408" s="340"/>
      <c r="BN408" s="340"/>
      <c r="BO408" s="340"/>
      <c r="BP408" s="340"/>
      <c r="BQ408" s="340"/>
      <c r="BR408" s="340"/>
      <c r="BS408" s="340"/>
      <c r="BT408" s="340"/>
      <c r="BU408" s="340"/>
      <c r="BV408" s="340"/>
      <c r="BW408" s="340"/>
      <c r="BX408" s="340"/>
      <c r="BY408" s="340"/>
      <c r="BZ408" s="341"/>
      <c r="CA408" s="341"/>
      <c r="CB408" s="341"/>
      <c r="CC408" s="341"/>
      <c r="CD408" s="341"/>
      <c r="CE408" s="341"/>
      <c r="CF408" s="341"/>
      <c r="CG408" s="341"/>
      <c r="CH408" s="341"/>
      <c r="CI408" s="341"/>
      <c r="CJ408" s="341"/>
      <c r="CK408" s="341"/>
      <c r="CL408" s="341"/>
      <c r="CM408" s="341"/>
      <c r="CN408" s="341"/>
      <c r="CO408" s="341"/>
      <c r="CP408" s="341"/>
      <c r="CQ408" s="341"/>
      <c r="CR408" s="341"/>
      <c r="CS408" s="341"/>
      <c r="CT408" s="341"/>
      <c r="CU408" s="341"/>
      <c r="CV408" s="341"/>
      <c r="CW408" s="341"/>
      <c r="CX408" s="341"/>
      <c r="CY408" s="341"/>
      <c r="CZ408" s="341"/>
    </row>
    <row r="409" s="345" customFormat="true" ht="25.15" customHeight="true" x14ac:dyDescent="0.2">
      <c r="B409" s="960"/>
      <c r="C409" s="1077" t="s">
        <v>446</v>
      </c>
      <c r="D409" s="1078"/>
      <c r="E409" s="741">
        <v>0.6840830245227415</v>
      </c>
      <c r="F409" s="612"/>
      <c r="G409" s="612"/>
      <c r="H409" s="1078" t="s">
        <v>446</v>
      </c>
      <c r="I409" s="1078"/>
      <c r="J409" s="742">
        <v>0.62806961903811886</v>
      </c>
      <c r="K409" s="612"/>
      <c r="L409" s="612"/>
      <c r="M409" s="1078" t="s">
        <v>446</v>
      </c>
      <c r="N409" s="1078"/>
      <c r="O409" s="743">
        <v>0.54199989080092958</v>
      </c>
      <c r="P409" s="612"/>
      <c r="Q409" s="612"/>
      <c r="Z409" s="338"/>
      <c r="AA409" s="338"/>
      <c r="AB409" s="338"/>
      <c r="AC409" s="338"/>
      <c r="AD409" s="338"/>
      <c r="AE409" s="338"/>
      <c r="AF409" s="338"/>
      <c r="AG409" s="338"/>
      <c r="AH409" s="338"/>
      <c r="AI409" s="338"/>
      <c r="AJ409" s="338"/>
      <c r="AK409" s="338"/>
      <c r="AL409" s="338"/>
      <c r="AM409" s="338"/>
      <c r="AN409" s="338"/>
      <c r="AO409" s="338"/>
      <c r="AP409" s="338"/>
      <c r="AQ409" s="338"/>
      <c r="AR409" s="338"/>
      <c r="AS409" s="338"/>
      <c r="AT409" s="338"/>
      <c r="AU409" s="338"/>
      <c r="AV409" s="338"/>
      <c r="AW409" s="338"/>
      <c r="AX409" s="338"/>
      <c r="AY409" s="338"/>
      <c r="AZ409" s="338"/>
      <c r="BA409" s="340"/>
      <c r="BB409" s="419"/>
      <c r="BC409" s="340"/>
      <c r="BD409" s="340"/>
      <c r="BE409" s="340"/>
      <c r="BF409" s="340"/>
      <c r="BG409" s="340"/>
      <c r="BH409" s="340"/>
      <c r="BI409" s="340"/>
      <c r="BJ409" s="340"/>
      <c r="BK409" s="340"/>
      <c r="BL409" s="340"/>
      <c r="BM409" s="340"/>
      <c r="BN409" s="340"/>
      <c r="BO409" s="340"/>
      <c r="BP409" s="340"/>
      <c r="BQ409" s="340"/>
      <c r="BR409" s="340"/>
      <c r="BS409" s="340"/>
      <c r="BT409" s="340"/>
      <c r="BU409" s="340"/>
      <c r="BV409" s="340"/>
      <c r="BW409" s="340"/>
      <c r="BX409" s="340"/>
      <c r="BY409" s="340"/>
      <c r="BZ409" s="341"/>
      <c r="CA409" s="341"/>
      <c r="CB409" s="341"/>
      <c r="CC409" s="341"/>
      <c r="CD409" s="341"/>
      <c r="CE409" s="341"/>
      <c r="CF409" s="341"/>
      <c r="CG409" s="341"/>
      <c r="CH409" s="341"/>
      <c r="CI409" s="341"/>
      <c r="CJ409" s="341"/>
      <c r="CK409" s="341"/>
      <c r="CL409" s="341"/>
      <c r="CM409" s="341"/>
      <c r="CN409" s="341"/>
      <c r="CO409" s="341"/>
      <c r="CP409" s="341"/>
      <c r="CQ409" s="341"/>
      <c r="CR409" s="341"/>
      <c r="CS409" s="341"/>
      <c r="CT409" s="341"/>
      <c r="CU409" s="341"/>
      <c r="CV409" s="341"/>
      <c r="CW409" s="341"/>
      <c r="CX409" s="341"/>
      <c r="CY409" s="341"/>
      <c r="CZ409" s="341"/>
    </row>
    <row r="410" s="345" customFormat="true" ht="25.15" customHeight="true" x14ac:dyDescent="0.2">
      <c r="B410" s="960"/>
      <c r="C410" s="1077" t="s">
        <v>444</v>
      </c>
      <c r="D410" s="1078"/>
      <c r="E410" s="741">
        <v>0.61251476780912062</v>
      </c>
      <c r="F410" s="612"/>
      <c r="G410" s="612"/>
      <c r="H410" s="1078" t="s">
        <v>437</v>
      </c>
      <c r="I410" s="1078"/>
      <c r="J410" s="742">
        <v>0.59287359752454771</v>
      </c>
      <c r="K410" s="612"/>
      <c r="L410" s="612"/>
      <c r="M410" s="1078" t="s">
        <v>445</v>
      </c>
      <c r="N410" s="1078"/>
      <c r="O410" s="743">
        <v>0.5168923439986447</v>
      </c>
      <c r="P410" s="612"/>
      <c r="Q410" s="612"/>
      <c r="Z410" s="338"/>
      <c r="AA410" s="338"/>
      <c r="AB410" s="338"/>
      <c r="AC410" s="338"/>
      <c r="AD410" s="338"/>
      <c r="AE410" s="338"/>
      <c r="AF410" s="338"/>
      <c r="AG410" s="338"/>
      <c r="AH410" s="338"/>
      <c r="AI410" s="338"/>
      <c r="AJ410" s="338"/>
      <c r="AK410" s="338"/>
      <c r="AL410" s="338"/>
      <c r="AM410" s="338"/>
      <c r="AN410" s="338"/>
      <c r="AO410" s="338"/>
      <c r="AP410" s="338"/>
      <c r="AQ410" s="338"/>
      <c r="AR410" s="338"/>
      <c r="AS410" s="338"/>
      <c r="AT410" s="338"/>
      <c r="AU410" s="338"/>
      <c r="AV410" s="338"/>
      <c r="AW410" s="338"/>
      <c r="AX410" s="338"/>
      <c r="AY410" s="338"/>
      <c r="AZ410" s="338"/>
      <c r="BA410" s="340"/>
      <c r="BB410" s="419"/>
      <c r="BC410" s="340"/>
      <c r="BD410" s="340"/>
      <c r="BE410" s="340"/>
      <c r="BF410" s="340"/>
      <c r="BG410" s="340"/>
      <c r="BH410" s="340"/>
      <c r="BI410" s="340"/>
      <c r="BJ410" s="340"/>
      <c r="BK410" s="340"/>
      <c r="BL410" s="340"/>
      <c r="BM410" s="340"/>
      <c r="BN410" s="340"/>
      <c r="BO410" s="340"/>
      <c r="BP410" s="340"/>
      <c r="BQ410" s="340"/>
      <c r="BR410" s="340"/>
      <c r="BS410" s="340"/>
      <c r="BT410" s="340"/>
      <c r="BU410" s="340"/>
      <c r="BV410" s="340"/>
      <c r="BW410" s="340"/>
      <c r="BX410" s="340"/>
      <c r="BY410" s="340"/>
      <c r="BZ410" s="341"/>
      <c r="CA410" s="341"/>
      <c r="CB410" s="341"/>
      <c r="CC410" s="341"/>
      <c r="CD410" s="341"/>
      <c r="CE410" s="341"/>
      <c r="CF410" s="341"/>
      <c r="CG410" s="341"/>
      <c r="CH410" s="341"/>
      <c r="CI410" s="341"/>
      <c r="CJ410" s="341"/>
      <c r="CK410" s="341"/>
      <c r="CL410" s="341"/>
      <c r="CM410" s="341"/>
      <c r="CN410" s="341"/>
      <c r="CO410" s="341"/>
      <c r="CP410" s="341"/>
      <c r="CQ410" s="341"/>
      <c r="CR410" s="341"/>
      <c r="CS410" s="341"/>
      <c r="CT410" s="341"/>
      <c r="CU410" s="341"/>
      <c r="CV410" s="341"/>
      <c r="CW410" s="341"/>
      <c r="CX410" s="341"/>
      <c r="CY410" s="341"/>
      <c r="CZ410" s="341"/>
    </row>
    <row r="411" s="345" customFormat="true" ht="25.15" customHeight="true" x14ac:dyDescent="0.2">
      <c r="B411" s="960"/>
      <c r="C411" s="1077" t="s">
        <v>391</v>
      </c>
      <c r="D411" s="1078"/>
      <c r="E411" s="741">
        <v>0.60967740462498843</v>
      </c>
      <c r="F411" s="612"/>
      <c r="G411" s="612"/>
      <c r="H411" s="1078" t="s">
        <v>447</v>
      </c>
      <c r="I411" s="1078"/>
      <c r="J411" s="742">
        <v>0.55879835862315097</v>
      </c>
      <c r="K411" s="612"/>
      <c r="L411" s="612"/>
      <c r="M411" s="1078" t="s">
        <v>440</v>
      </c>
      <c r="N411" s="1078"/>
      <c r="O411" s="743">
        <v>0.51120005958801529</v>
      </c>
      <c r="P411" s="612"/>
      <c r="Q411" s="612"/>
      <c r="Z411" s="338"/>
      <c r="AA411" s="338"/>
      <c r="AB411" s="338"/>
      <c r="AC411" s="338"/>
      <c r="AD411" s="338"/>
      <c r="AE411" s="338"/>
      <c r="AF411" s="338"/>
      <c r="AG411" s="338"/>
      <c r="AH411" s="338"/>
      <c r="AI411" s="338"/>
      <c r="AJ411" s="338"/>
      <c r="AK411" s="338"/>
      <c r="AL411" s="338"/>
      <c r="AM411" s="338"/>
      <c r="AN411" s="338"/>
      <c r="AO411" s="338"/>
      <c r="AP411" s="338"/>
      <c r="AQ411" s="338"/>
      <c r="AR411" s="338"/>
      <c r="AS411" s="338"/>
      <c r="AT411" s="338"/>
      <c r="AU411" s="338"/>
      <c r="AV411" s="338"/>
      <c r="AW411" s="338"/>
      <c r="AX411" s="338"/>
      <c r="AY411" s="338"/>
      <c r="AZ411" s="338"/>
      <c r="BA411" s="340"/>
      <c r="BB411" s="419"/>
      <c r="BC411" s="340"/>
      <c r="BD411" s="340"/>
      <c r="BE411" s="340"/>
      <c r="BF411" s="340"/>
      <c r="BG411" s="340"/>
      <c r="BH411" s="340"/>
      <c r="BI411" s="340"/>
      <c r="BJ411" s="340"/>
      <c r="BK411" s="340"/>
      <c r="BL411" s="340"/>
      <c r="BM411" s="340"/>
      <c r="BN411" s="340"/>
      <c r="BO411" s="340"/>
      <c r="BP411" s="340"/>
      <c r="BQ411" s="340"/>
      <c r="BR411" s="340"/>
      <c r="BS411" s="340"/>
      <c r="BT411" s="340"/>
      <c r="BU411" s="340"/>
      <c r="BV411" s="340"/>
      <c r="BW411" s="340"/>
      <c r="BX411" s="340"/>
      <c r="BY411" s="340"/>
      <c r="BZ411" s="341"/>
      <c r="CA411" s="341"/>
      <c r="CB411" s="341"/>
      <c r="CC411" s="341"/>
      <c r="CD411" s="341"/>
      <c r="CE411" s="341"/>
      <c r="CF411" s="341"/>
      <c r="CG411" s="341"/>
      <c r="CH411" s="341"/>
      <c r="CI411" s="341"/>
      <c r="CJ411" s="341"/>
      <c r="CK411" s="341"/>
      <c r="CL411" s="341"/>
      <c r="CM411" s="341"/>
      <c r="CN411" s="341"/>
      <c r="CO411" s="341"/>
      <c r="CP411" s="341"/>
      <c r="CQ411" s="341"/>
      <c r="CR411" s="341"/>
      <c r="CS411" s="341"/>
      <c r="CT411" s="341"/>
      <c r="CU411" s="341"/>
      <c r="CV411" s="341"/>
      <c r="CW411" s="341"/>
      <c r="CX411" s="341"/>
      <c r="CY411" s="341"/>
      <c r="CZ411" s="341"/>
    </row>
    <row r="412" s="345" customFormat="true" ht="25.15" customHeight="true" x14ac:dyDescent="0.2">
      <c r="B412" s="960"/>
      <c r="C412" s="1077" t="s">
        <v>443</v>
      </c>
      <c r="D412" s="1078"/>
      <c r="E412" s="741">
        <v>-0.59589536041501068</v>
      </c>
      <c r="F412" s="612"/>
      <c r="G412" s="612"/>
      <c r="H412" s="1078" t="s">
        <v>448</v>
      </c>
      <c r="I412" s="1078"/>
      <c r="J412" s="742">
        <v>0.51576619163231607</v>
      </c>
      <c r="K412" s="612"/>
      <c r="L412" s="612"/>
      <c r="M412" s="1078" t="s">
        <v>437</v>
      </c>
      <c r="N412" s="1078"/>
      <c r="O412" s="743">
        <v>0.51021886214065304</v>
      </c>
      <c r="P412" s="612"/>
      <c r="Q412" s="612"/>
      <c r="Z412" s="338"/>
      <c r="AA412" s="338"/>
      <c r="AB412" s="338"/>
      <c r="AC412" s="338"/>
      <c r="AD412" s="338"/>
      <c r="AE412" s="338"/>
      <c r="AF412" s="338"/>
      <c r="AG412" s="338"/>
      <c r="AH412" s="338"/>
      <c r="AI412" s="338"/>
      <c r="AJ412" s="338"/>
      <c r="AK412" s="338"/>
      <c r="AL412" s="338"/>
      <c r="AM412" s="338"/>
      <c r="AN412" s="338"/>
      <c r="AO412" s="338"/>
      <c r="AP412" s="338"/>
      <c r="AQ412" s="338"/>
      <c r="AR412" s="338"/>
      <c r="AS412" s="338"/>
      <c r="AT412" s="338"/>
      <c r="AU412" s="338"/>
      <c r="AV412" s="338"/>
      <c r="AW412" s="338"/>
      <c r="AX412" s="338"/>
      <c r="AY412" s="338"/>
      <c r="AZ412" s="338"/>
      <c r="BA412" s="340"/>
      <c r="BB412" s="419"/>
      <c r="BC412" s="340"/>
      <c r="BD412" s="340"/>
      <c r="BE412" s="340"/>
      <c r="BF412" s="340"/>
      <c r="BG412" s="340"/>
      <c r="BH412" s="340"/>
      <c r="BI412" s="340"/>
      <c r="BJ412" s="340"/>
      <c r="BK412" s="340"/>
      <c r="BL412" s="340"/>
      <c r="BM412" s="340"/>
      <c r="BN412" s="340"/>
      <c r="BO412" s="340"/>
      <c r="BP412" s="340"/>
      <c r="BQ412" s="340"/>
      <c r="BR412" s="340"/>
      <c r="BS412" s="340"/>
      <c r="BT412" s="340"/>
      <c r="BU412" s="340"/>
      <c r="BV412" s="340"/>
      <c r="BW412" s="340"/>
      <c r="BX412" s="340"/>
      <c r="BY412" s="340"/>
      <c r="BZ412" s="341"/>
      <c r="CA412" s="341"/>
      <c r="CB412" s="341"/>
      <c r="CC412" s="341"/>
      <c r="CD412" s="341"/>
      <c r="CE412" s="341"/>
      <c r="CF412" s="341"/>
      <c r="CG412" s="341"/>
      <c r="CH412" s="341"/>
      <c r="CI412" s="341"/>
      <c r="CJ412" s="341"/>
      <c r="CK412" s="341"/>
      <c r="CL412" s="341"/>
      <c r="CM412" s="341"/>
      <c r="CN412" s="341"/>
      <c r="CO412" s="341"/>
      <c r="CP412" s="341"/>
      <c r="CQ412" s="341"/>
      <c r="CR412" s="341"/>
      <c r="CS412" s="341"/>
      <c r="CT412" s="341"/>
      <c r="CU412" s="341"/>
      <c r="CV412" s="341"/>
      <c r="CW412" s="341"/>
      <c r="CX412" s="341"/>
      <c r="CY412" s="341"/>
      <c r="CZ412" s="341"/>
    </row>
    <row r="413" s="345" customFormat="true" ht="25.15" customHeight="true" x14ac:dyDescent="0.2">
      <c r="B413" s="960"/>
      <c r="C413" s="1077" t="s">
        <v>449</v>
      </c>
      <c r="D413" s="1078"/>
      <c r="E413" s="741">
        <v>-0.56968365899492113</v>
      </c>
      <c r="F413" s="612"/>
      <c r="G413" s="612"/>
      <c r="H413" s="1078" t="s">
        <v>450</v>
      </c>
      <c r="I413" s="1078"/>
      <c r="J413" s="742">
        <v>0.48194636929235773</v>
      </c>
      <c r="K413" s="612"/>
      <c r="L413" s="612"/>
      <c r="M413" s="1078" t="s">
        <v>451</v>
      </c>
      <c r="N413" s="1078"/>
      <c r="O413" s="743">
        <v>0.49718165704548212</v>
      </c>
      <c r="P413" s="612"/>
      <c r="Q413" s="612"/>
      <c r="Z413" s="338"/>
      <c r="AA413" s="338"/>
      <c r="AB413" s="338"/>
      <c r="AC413" s="338"/>
      <c r="AD413" s="338"/>
      <c r="AE413" s="338"/>
      <c r="AF413" s="338"/>
      <c r="AG413" s="338"/>
      <c r="AH413" s="338"/>
      <c r="AI413" s="338"/>
      <c r="AJ413" s="338"/>
      <c r="AK413" s="338"/>
      <c r="AL413" s="338"/>
      <c r="AM413" s="338"/>
      <c r="AN413" s="338"/>
      <c r="AO413" s="338"/>
      <c r="AP413" s="338"/>
      <c r="AQ413" s="338"/>
      <c r="AR413" s="338"/>
      <c r="AS413" s="338"/>
      <c r="AT413" s="338"/>
      <c r="AU413" s="338"/>
      <c r="AV413" s="338"/>
      <c r="AW413" s="338"/>
      <c r="AX413" s="338"/>
      <c r="AY413" s="338"/>
      <c r="AZ413" s="338"/>
      <c r="BA413" s="340"/>
      <c r="BB413" s="419"/>
      <c r="BC413" s="340"/>
      <c r="BD413" s="340"/>
      <c r="BE413" s="340"/>
      <c r="BF413" s="340"/>
      <c r="BG413" s="340"/>
      <c r="BH413" s="340"/>
      <c r="BI413" s="340"/>
      <c r="BJ413" s="340"/>
      <c r="BK413" s="340"/>
      <c r="BL413" s="340"/>
      <c r="BM413" s="340"/>
      <c r="BN413" s="340"/>
      <c r="BO413" s="340"/>
      <c r="BP413" s="340"/>
      <c r="BQ413" s="340"/>
      <c r="BR413" s="340"/>
      <c r="BS413" s="340"/>
      <c r="BT413" s="340"/>
      <c r="BU413" s="340"/>
      <c r="BV413" s="340"/>
      <c r="BW413" s="340"/>
      <c r="BX413" s="340"/>
      <c r="BY413" s="340"/>
      <c r="BZ413" s="341"/>
      <c r="CA413" s="341"/>
      <c r="CB413" s="341"/>
      <c r="CC413" s="341"/>
      <c r="CD413" s="341"/>
      <c r="CE413" s="341"/>
      <c r="CF413" s="341"/>
      <c r="CG413" s="341"/>
      <c r="CH413" s="341"/>
      <c r="CI413" s="341"/>
      <c r="CJ413" s="341"/>
      <c r="CK413" s="341"/>
      <c r="CL413" s="341"/>
      <c r="CM413" s="341"/>
      <c r="CN413" s="341"/>
      <c r="CO413" s="341"/>
      <c r="CP413" s="341"/>
      <c r="CQ413" s="341"/>
      <c r="CR413" s="341"/>
      <c r="CS413" s="341"/>
      <c r="CT413" s="341"/>
      <c r="CU413" s="341"/>
      <c r="CV413" s="341"/>
      <c r="CW413" s="341"/>
      <c r="CX413" s="341"/>
      <c r="CY413" s="341"/>
      <c r="CZ413" s="341"/>
    </row>
    <row r="414" s="345" customFormat="true" ht="25.15" customHeight="true" x14ac:dyDescent="0.2">
      <c r="B414" s="960"/>
      <c r="C414" s="1077" t="s">
        <v>441</v>
      </c>
      <c r="D414" s="1078"/>
      <c r="E414" s="741">
        <v>-0.56755751921677566</v>
      </c>
      <c r="F414" s="612"/>
      <c r="G414" s="612"/>
      <c r="H414" s="1078" t="s">
        <v>452</v>
      </c>
      <c r="I414" s="1078"/>
      <c r="J414" s="742">
        <v>0.4448012523545789</v>
      </c>
      <c r="K414" s="612"/>
      <c r="L414" s="612"/>
      <c r="M414" s="1078" t="s">
        <v>453</v>
      </c>
      <c r="N414" s="1078"/>
      <c r="O414" s="743">
        <v>-0.48714220067348402</v>
      </c>
      <c r="P414" s="612"/>
      <c r="Q414" s="612"/>
      <c r="Z414" s="338"/>
      <c r="AA414" s="338"/>
      <c r="AB414" s="338"/>
      <c r="AC414" s="338"/>
      <c r="AD414" s="338"/>
      <c r="AE414" s="338"/>
      <c r="AF414" s="338"/>
      <c r="AG414" s="338"/>
      <c r="AH414" s="338"/>
      <c r="AI414" s="338"/>
      <c r="AJ414" s="338"/>
      <c r="AK414" s="338"/>
      <c r="AL414" s="338"/>
      <c r="AM414" s="338"/>
      <c r="AN414" s="338"/>
      <c r="AO414" s="338"/>
      <c r="AP414" s="338"/>
      <c r="AQ414" s="338"/>
      <c r="AR414" s="338"/>
      <c r="AS414" s="338"/>
      <c r="AT414" s="338"/>
      <c r="AU414" s="338"/>
      <c r="AV414" s="338"/>
      <c r="AW414" s="338"/>
      <c r="AX414" s="338"/>
      <c r="AY414" s="338"/>
      <c r="AZ414" s="338"/>
      <c r="BA414" s="340"/>
      <c r="BB414" s="419"/>
      <c r="BC414" s="340"/>
      <c r="BD414" s="340"/>
      <c r="BE414" s="340"/>
      <c r="BF414" s="340"/>
      <c r="BG414" s="340"/>
      <c r="BH414" s="340"/>
      <c r="BI414" s="340"/>
      <c r="BJ414" s="340"/>
      <c r="BK414" s="340"/>
      <c r="BL414" s="340"/>
      <c r="BM414" s="340"/>
      <c r="BN414" s="340"/>
      <c r="BO414" s="340"/>
      <c r="BP414" s="340"/>
      <c r="BQ414" s="340"/>
      <c r="BR414" s="340"/>
      <c r="BS414" s="340"/>
      <c r="BT414" s="340"/>
      <c r="BU414" s="340"/>
      <c r="BV414" s="340"/>
      <c r="BW414" s="340"/>
      <c r="BX414" s="340"/>
      <c r="BY414" s="340"/>
      <c r="BZ414" s="341"/>
      <c r="CA414" s="341"/>
      <c r="CB414" s="341"/>
      <c r="CC414" s="341"/>
      <c r="CD414" s="341"/>
      <c r="CE414" s="341"/>
      <c r="CF414" s="341"/>
      <c r="CG414" s="341"/>
      <c r="CH414" s="341"/>
      <c r="CI414" s="341"/>
      <c r="CJ414" s="341"/>
      <c r="CK414" s="341"/>
      <c r="CL414" s="341"/>
      <c r="CM414" s="341"/>
      <c r="CN414" s="341"/>
      <c r="CO414" s="341"/>
      <c r="CP414" s="341"/>
      <c r="CQ414" s="341"/>
      <c r="CR414" s="341"/>
      <c r="CS414" s="341"/>
      <c r="CT414" s="341"/>
      <c r="CU414" s="341"/>
      <c r="CV414" s="341"/>
      <c r="CW414" s="341"/>
      <c r="CX414" s="341"/>
      <c r="CY414" s="341"/>
      <c r="CZ414" s="341"/>
    </row>
    <row r="415" s="345" customFormat="true" ht="25.15" customHeight="true" x14ac:dyDescent="0.2">
      <c r="B415" s="960"/>
      <c r="C415" s="1077" t="s">
        <v>454</v>
      </c>
      <c r="D415" s="1078"/>
      <c r="E415" s="741">
        <v>0.51951549022002341</v>
      </c>
      <c r="F415" s="612"/>
      <c r="G415" s="612"/>
      <c r="H415" s="1078" t="s">
        <v>455</v>
      </c>
      <c r="I415" s="1078"/>
      <c r="J415" s="742">
        <v>0.42805735345031376</v>
      </c>
      <c r="K415" s="612"/>
      <c r="L415" s="612"/>
      <c r="M415" s="1078" t="s">
        <v>456</v>
      </c>
      <c r="N415" s="1078"/>
      <c r="O415" s="743">
        <v>0.45771238376940843</v>
      </c>
      <c r="P415" s="612"/>
      <c r="Q415" s="612"/>
      <c r="Z415" s="338"/>
      <c r="AA415" s="338"/>
      <c r="AB415" s="338"/>
      <c r="AC415" s="338"/>
      <c r="AD415" s="338"/>
      <c r="AE415" s="338"/>
      <c r="AF415" s="338"/>
      <c r="AG415" s="338"/>
      <c r="AH415" s="338"/>
      <c r="AI415" s="338"/>
      <c r="AJ415" s="338"/>
      <c r="AK415" s="338"/>
      <c r="AL415" s="338"/>
      <c r="AM415" s="338"/>
      <c r="AN415" s="338"/>
      <c r="AO415" s="338"/>
      <c r="AP415" s="338"/>
      <c r="AQ415" s="338"/>
      <c r="AR415" s="338"/>
      <c r="AS415" s="338"/>
      <c r="AT415" s="338"/>
      <c r="AU415" s="338"/>
      <c r="AV415" s="338"/>
      <c r="AW415" s="338"/>
      <c r="AX415" s="338"/>
      <c r="AY415" s="338"/>
      <c r="AZ415" s="338"/>
      <c r="BA415" s="340"/>
      <c r="BB415" s="419"/>
      <c r="BC415" s="340"/>
      <c r="BD415" s="340"/>
      <c r="BE415" s="340"/>
      <c r="BF415" s="340"/>
      <c r="BG415" s="340"/>
      <c r="BH415" s="340"/>
      <c r="BI415" s="340"/>
      <c r="BJ415" s="340"/>
      <c r="BK415" s="340"/>
      <c r="BL415" s="340"/>
      <c r="BM415" s="340"/>
      <c r="BN415" s="340"/>
      <c r="BO415" s="340"/>
      <c r="BP415" s="340"/>
      <c r="BQ415" s="340"/>
      <c r="BR415" s="340"/>
      <c r="BS415" s="340"/>
      <c r="BT415" s="340"/>
      <c r="BU415" s="340"/>
      <c r="BV415" s="340"/>
      <c r="BW415" s="340"/>
      <c r="BX415" s="340"/>
      <c r="BY415" s="340"/>
      <c r="BZ415" s="341"/>
      <c r="CA415" s="341"/>
      <c r="CB415" s="341"/>
      <c r="CC415" s="341"/>
      <c r="CD415" s="341"/>
      <c r="CE415" s="341"/>
      <c r="CF415" s="341"/>
      <c r="CG415" s="341"/>
      <c r="CH415" s="341"/>
      <c r="CI415" s="341"/>
      <c r="CJ415" s="341"/>
      <c r="CK415" s="341"/>
      <c r="CL415" s="341"/>
      <c r="CM415" s="341"/>
      <c r="CN415" s="341"/>
      <c r="CO415" s="341"/>
      <c r="CP415" s="341"/>
      <c r="CQ415" s="341"/>
      <c r="CR415" s="341"/>
      <c r="CS415" s="341"/>
      <c r="CT415" s="341"/>
      <c r="CU415" s="341"/>
      <c r="CV415" s="341"/>
      <c r="CW415" s="341"/>
      <c r="CX415" s="341"/>
      <c r="CY415" s="341"/>
      <c r="CZ415" s="341"/>
    </row>
    <row r="416" s="345" customFormat="true" ht="25.15" customHeight="true" x14ac:dyDescent="0.2">
      <c r="B416" s="960"/>
      <c r="C416" s="1077" t="s">
        <v>447</v>
      </c>
      <c r="D416" s="1078"/>
      <c r="E416" s="741">
        <v>0.51475781670417142</v>
      </c>
      <c r="F416" s="612"/>
      <c r="G416" s="612"/>
      <c r="H416" s="1078" t="s">
        <v>457</v>
      </c>
      <c r="I416" s="1078"/>
      <c r="J416" s="742">
        <v>0.39777864696820547</v>
      </c>
      <c r="K416" s="612"/>
      <c r="L416" s="612"/>
      <c r="M416" s="1078" t="s">
        <v>448</v>
      </c>
      <c r="N416" s="1078"/>
      <c r="O416" s="743">
        <v>0.43679780064446927</v>
      </c>
      <c r="P416" s="612"/>
      <c r="Q416" s="612"/>
      <c r="Z416" s="338"/>
      <c r="AA416" s="338"/>
      <c r="AB416" s="338"/>
      <c r="AC416" s="338"/>
      <c r="AD416" s="338"/>
      <c r="AE416" s="338"/>
      <c r="AF416" s="338"/>
      <c r="AG416" s="338"/>
      <c r="AH416" s="338"/>
      <c r="AI416" s="338"/>
      <c r="AJ416" s="338"/>
      <c r="AK416" s="338"/>
      <c r="AL416" s="338"/>
      <c r="AM416" s="338"/>
      <c r="AN416" s="338"/>
      <c r="AO416" s="338"/>
      <c r="AP416" s="338"/>
      <c r="AQ416" s="338"/>
      <c r="AR416" s="338"/>
      <c r="AS416" s="338"/>
      <c r="AT416" s="338"/>
      <c r="AU416" s="338"/>
      <c r="AV416" s="338"/>
      <c r="AW416" s="338"/>
      <c r="AX416" s="338"/>
      <c r="AY416" s="338"/>
      <c r="AZ416" s="338"/>
      <c r="BA416" s="340"/>
      <c r="BB416" s="419"/>
      <c r="BC416" s="340"/>
      <c r="BD416" s="340"/>
      <c r="BE416" s="340"/>
      <c r="BF416" s="340"/>
      <c r="BG416" s="340"/>
      <c r="BH416" s="340"/>
      <c r="BI416" s="340"/>
      <c r="BJ416" s="340"/>
      <c r="BK416" s="340"/>
      <c r="BL416" s="340"/>
      <c r="BM416" s="340"/>
      <c r="BN416" s="340"/>
      <c r="BO416" s="340"/>
      <c r="BP416" s="340"/>
      <c r="BQ416" s="340"/>
      <c r="BR416" s="340"/>
      <c r="BS416" s="340"/>
      <c r="BT416" s="340"/>
      <c r="BU416" s="340"/>
      <c r="BV416" s="340"/>
      <c r="BW416" s="340"/>
      <c r="BX416" s="340"/>
      <c r="BY416" s="340"/>
      <c r="BZ416" s="341"/>
      <c r="CA416" s="341"/>
      <c r="CB416" s="341"/>
      <c r="CC416" s="341"/>
      <c r="CD416" s="341"/>
      <c r="CE416" s="341"/>
      <c r="CF416" s="341"/>
      <c r="CG416" s="341"/>
      <c r="CH416" s="341"/>
      <c r="CI416" s="341"/>
      <c r="CJ416" s="341"/>
      <c r="CK416" s="341"/>
      <c r="CL416" s="341"/>
      <c r="CM416" s="341"/>
      <c r="CN416" s="341"/>
      <c r="CO416" s="341"/>
      <c r="CP416" s="341"/>
      <c r="CQ416" s="341"/>
      <c r="CR416" s="341"/>
      <c r="CS416" s="341"/>
      <c r="CT416" s="341"/>
      <c r="CU416" s="341"/>
      <c r="CV416" s="341"/>
      <c r="CW416" s="341"/>
      <c r="CX416" s="341"/>
      <c r="CY416" s="341"/>
      <c r="CZ416" s="341"/>
    </row>
    <row r="417" s="345" customFormat="true" ht="25.15" customHeight="true" x14ac:dyDescent="0.2">
      <c r="B417" s="960"/>
      <c r="C417" s="1077" t="s">
        <v>448</v>
      </c>
      <c r="D417" s="1078"/>
      <c r="E417" s="741">
        <v>0.44904093295315989</v>
      </c>
      <c r="F417" s="612"/>
      <c r="G417" s="612"/>
      <c r="H417" s="1078" t="s">
        <v>458</v>
      </c>
      <c r="I417" s="1078"/>
      <c r="J417" s="742">
        <v>0.38842975179030093</v>
      </c>
      <c r="K417" s="612"/>
      <c r="L417" s="612"/>
      <c r="M417" s="1078" t="s">
        <v>444</v>
      </c>
      <c r="N417" s="1078"/>
      <c r="O417" s="743">
        <v>0.42633903655204514</v>
      </c>
      <c r="P417" s="612"/>
      <c r="Q417" s="612"/>
      <c r="Z417" s="338"/>
      <c r="AA417" s="338"/>
      <c r="AB417" s="338"/>
      <c r="AC417" s="338"/>
      <c r="AD417" s="338"/>
      <c r="AE417" s="338"/>
      <c r="AF417" s="338"/>
      <c r="AG417" s="338"/>
      <c r="AH417" s="338"/>
      <c r="AI417" s="338"/>
      <c r="AJ417" s="338"/>
      <c r="AK417" s="338"/>
      <c r="AL417" s="338"/>
      <c r="AM417" s="338"/>
      <c r="AN417" s="338"/>
      <c r="AO417" s="338"/>
      <c r="AP417" s="338"/>
      <c r="AQ417" s="338"/>
      <c r="AR417" s="338"/>
      <c r="AS417" s="338"/>
      <c r="AT417" s="338"/>
      <c r="AU417" s="338"/>
      <c r="AV417" s="338"/>
      <c r="AW417" s="338"/>
      <c r="AX417" s="338"/>
      <c r="AY417" s="338"/>
      <c r="AZ417" s="338"/>
      <c r="BA417" s="340"/>
      <c r="BB417" s="419"/>
      <c r="BC417" s="340"/>
      <c r="BD417" s="340"/>
      <c r="BE417" s="340"/>
      <c r="BF417" s="340"/>
      <c r="BG417" s="340"/>
      <c r="BH417" s="340"/>
      <c r="BI417" s="340"/>
      <c r="BJ417" s="340"/>
      <c r="BK417" s="340"/>
      <c r="BL417" s="340"/>
      <c r="BM417" s="340"/>
      <c r="BN417" s="340"/>
      <c r="BO417" s="340"/>
      <c r="BP417" s="340"/>
      <c r="BQ417" s="340"/>
      <c r="BR417" s="340"/>
      <c r="BS417" s="340"/>
      <c r="BT417" s="340"/>
      <c r="BU417" s="340"/>
      <c r="BV417" s="340"/>
      <c r="BW417" s="340"/>
      <c r="BX417" s="340"/>
      <c r="BY417" s="340"/>
      <c r="BZ417" s="341"/>
      <c r="CA417" s="341"/>
      <c r="CB417" s="341"/>
      <c r="CC417" s="341"/>
      <c r="CD417" s="341"/>
      <c r="CE417" s="341"/>
      <c r="CF417" s="341"/>
      <c r="CG417" s="341"/>
      <c r="CH417" s="341"/>
      <c r="CI417" s="341"/>
      <c r="CJ417" s="341"/>
      <c r="CK417" s="341"/>
      <c r="CL417" s="341"/>
      <c r="CM417" s="341"/>
      <c r="CN417" s="341"/>
      <c r="CO417" s="341"/>
      <c r="CP417" s="341"/>
      <c r="CQ417" s="341"/>
      <c r="CR417" s="341"/>
      <c r="CS417" s="341"/>
      <c r="CT417" s="341"/>
      <c r="CU417" s="341"/>
      <c r="CV417" s="341"/>
      <c r="CW417" s="341"/>
      <c r="CX417" s="341"/>
      <c r="CY417" s="341"/>
      <c r="CZ417" s="341"/>
    </row>
    <row r="418" s="345" customFormat="true" ht="25.15" customHeight="true" x14ac:dyDescent="0.2">
      <c r="B418" s="960"/>
      <c r="C418" s="1077" t="s">
        <v>452</v>
      </c>
      <c r="D418" s="1078"/>
      <c r="E418" s="741">
        <v>0.43309032985793333</v>
      </c>
      <c r="F418" s="612"/>
      <c r="G418" s="612"/>
      <c r="H418" s="1078" t="s">
        <v>459</v>
      </c>
      <c r="I418" s="1078"/>
      <c r="J418" s="742">
        <v>0.37263588257279773</v>
      </c>
      <c r="K418" s="612"/>
      <c r="L418" s="612"/>
      <c r="M418" s="1078" t="s">
        <v>447</v>
      </c>
      <c r="N418" s="1078"/>
      <c r="O418" s="743">
        <v>0.38001496570582549</v>
      </c>
      <c r="P418" s="612"/>
      <c r="Q418" s="612"/>
      <c r="Z418" s="338"/>
      <c r="AA418" s="338"/>
      <c r="AB418" s="338"/>
      <c r="AC418" s="338"/>
      <c r="AD418" s="338"/>
      <c r="AE418" s="338"/>
      <c r="AF418" s="338"/>
      <c r="AG418" s="338"/>
      <c r="AH418" s="338"/>
      <c r="AI418" s="338"/>
      <c r="AJ418" s="338"/>
      <c r="AK418" s="338"/>
      <c r="AL418" s="338"/>
      <c r="AM418" s="338"/>
      <c r="AN418" s="338"/>
      <c r="AO418" s="338"/>
      <c r="AP418" s="338"/>
      <c r="AQ418" s="338"/>
      <c r="AR418" s="338"/>
      <c r="AS418" s="338"/>
      <c r="AT418" s="338"/>
      <c r="AU418" s="338"/>
      <c r="AV418" s="338"/>
      <c r="AW418" s="338"/>
      <c r="AX418" s="338"/>
      <c r="AY418" s="338"/>
      <c r="AZ418" s="338"/>
      <c r="BA418" s="340"/>
      <c r="BB418" s="419"/>
      <c r="BC418" s="340"/>
      <c r="BD418" s="340"/>
      <c r="BE418" s="340"/>
      <c r="BF418" s="340"/>
      <c r="BG418" s="340"/>
      <c r="BH418" s="340"/>
      <c r="BI418" s="340"/>
      <c r="BJ418" s="340"/>
      <c r="BK418" s="340"/>
      <c r="BL418" s="340"/>
      <c r="BM418" s="340"/>
      <c r="BN418" s="340"/>
      <c r="BO418" s="340"/>
      <c r="BP418" s="340"/>
      <c r="BQ418" s="340"/>
      <c r="BR418" s="340"/>
      <c r="BS418" s="340"/>
      <c r="BT418" s="340"/>
      <c r="BU418" s="340"/>
      <c r="BV418" s="340"/>
      <c r="BW418" s="340"/>
      <c r="BX418" s="340"/>
      <c r="BY418" s="340"/>
      <c r="BZ418" s="341"/>
      <c r="CA418" s="341"/>
      <c r="CB418" s="341"/>
      <c r="CC418" s="341"/>
      <c r="CD418" s="341"/>
      <c r="CE418" s="341"/>
      <c r="CF418" s="341"/>
      <c r="CG418" s="341"/>
      <c r="CH418" s="341"/>
      <c r="CI418" s="341"/>
      <c r="CJ418" s="341"/>
      <c r="CK418" s="341"/>
      <c r="CL418" s="341"/>
      <c r="CM418" s="341"/>
      <c r="CN418" s="341"/>
      <c r="CO418" s="341"/>
      <c r="CP418" s="341"/>
      <c r="CQ418" s="341"/>
      <c r="CR418" s="341"/>
      <c r="CS418" s="341"/>
      <c r="CT418" s="341"/>
      <c r="CU418" s="341"/>
      <c r="CV418" s="341"/>
      <c r="CW418" s="341"/>
      <c r="CX418" s="341"/>
      <c r="CY418" s="341"/>
      <c r="CZ418" s="341"/>
    </row>
    <row r="419" s="345" customFormat="true" ht="25.15" customHeight="true" x14ac:dyDescent="0.2">
      <c r="B419" s="960"/>
      <c r="C419" s="1077" t="s">
        <v>453</v>
      </c>
      <c r="D419" s="1078"/>
      <c r="E419" s="741">
        <v>-0.43117059772673871</v>
      </c>
      <c r="F419" s="612"/>
      <c r="G419" s="612"/>
      <c r="H419" s="1078" t="s">
        <v>460</v>
      </c>
      <c r="I419" s="1078"/>
      <c r="J419" s="742">
        <v>-0.34394648788767912</v>
      </c>
      <c r="K419" s="612"/>
      <c r="L419" s="612"/>
      <c r="M419" s="1078" t="s">
        <v>450</v>
      </c>
      <c r="N419" s="1078"/>
      <c r="O419" s="743">
        <v>0.32955777639827949</v>
      </c>
      <c r="P419" s="612"/>
      <c r="Q419" s="612"/>
      <c r="Z419" s="338"/>
      <c r="AA419" s="338"/>
      <c r="AB419" s="338"/>
      <c r="AC419" s="338"/>
      <c r="AD419" s="338"/>
      <c r="AE419" s="338"/>
      <c r="AF419" s="338"/>
      <c r="AG419" s="338"/>
      <c r="AH419" s="338"/>
      <c r="AI419" s="338"/>
      <c r="AJ419" s="338"/>
      <c r="AK419" s="338"/>
      <c r="AL419" s="338"/>
      <c r="AM419" s="338"/>
      <c r="AN419" s="338"/>
      <c r="AO419" s="338"/>
      <c r="AP419" s="338"/>
      <c r="AQ419" s="338"/>
      <c r="AR419" s="338"/>
      <c r="AS419" s="338"/>
      <c r="AT419" s="338"/>
      <c r="AU419" s="338"/>
      <c r="AV419" s="338"/>
      <c r="AW419" s="338"/>
      <c r="AX419" s="338"/>
      <c r="AY419" s="338"/>
      <c r="AZ419" s="338"/>
      <c r="BA419" s="340"/>
      <c r="BB419" s="419"/>
      <c r="BC419" s="340"/>
      <c r="BD419" s="340"/>
      <c r="BE419" s="340"/>
      <c r="BF419" s="340"/>
      <c r="BG419" s="340"/>
      <c r="BH419" s="340"/>
      <c r="BI419" s="340"/>
      <c r="BJ419" s="340"/>
      <c r="BK419" s="340"/>
      <c r="BL419" s="340"/>
      <c r="BM419" s="340"/>
      <c r="BN419" s="340"/>
      <c r="BO419" s="340"/>
      <c r="BP419" s="340"/>
      <c r="BQ419" s="340"/>
      <c r="BR419" s="340"/>
      <c r="BS419" s="340"/>
      <c r="BT419" s="340"/>
      <c r="BU419" s="340"/>
      <c r="BV419" s="340"/>
      <c r="BW419" s="340"/>
      <c r="BX419" s="340"/>
      <c r="BY419" s="340"/>
      <c r="BZ419" s="341"/>
      <c r="CA419" s="341"/>
      <c r="CB419" s="341"/>
      <c r="CC419" s="341"/>
      <c r="CD419" s="341"/>
      <c r="CE419" s="341"/>
      <c r="CF419" s="341"/>
      <c r="CG419" s="341"/>
      <c r="CH419" s="341"/>
      <c r="CI419" s="341"/>
      <c r="CJ419" s="341"/>
      <c r="CK419" s="341"/>
      <c r="CL419" s="341"/>
      <c r="CM419" s="341"/>
      <c r="CN419" s="341"/>
      <c r="CO419" s="341"/>
      <c r="CP419" s="341"/>
      <c r="CQ419" s="341"/>
      <c r="CR419" s="341"/>
      <c r="CS419" s="341"/>
      <c r="CT419" s="341"/>
      <c r="CU419" s="341"/>
      <c r="CV419" s="341"/>
      <c r="CW419" s="341"/>
      <c r="CX419" s="341"/>
      <c r="CY419" s="341"/>
      <c r="CZ419" s="341"/>
    </row>
    <row r="420" s="345" customFormat="true" ht="25.15" customHeight="true" x14ac:dyDescent="0.2">
      <c r="B420" s="960"/>
      <c r="C420" s="1077" t="s">
        <v>450</v>
      </c>
      <c r="D420" s="1078"/>
      <c r="E420" s="741">
        <v>0.42423457894004829</v>
      </c>
      <c r="F420" s="612"/>
      <c r="G420" s="612"/>
      <c r="H420" s="1078" t="s">
        <v>391</v>
      </c>
      <c r="I420" s="1078"/>
      <c r="J420" s="742">
        <v>0.31920492508340353</v>
      </c>
      <c r="K420" s="612"/>
      <c r="L420" s="612"/>
      <c r="M420" s="1078" t="s">
        <v>461</v>
      </c>
      <c r="N420" s="1078"/>
      <c r="O420" s="743">
        <v>0.31308909487783659</v>
      </c>
      <c r="P420" s="612"/>
      <c r="Q420" s="612"/>
      <c r="Z420" s="338"/>
      <c r="AA420" s="338"/>
      <c r="AB420" s="338"/>
      <c r="AC420" s="338"/>
      <c r="AD420" s="338"/>
      <c r="AE420" s="338"/>
      <c r="AF420" s="338"/>
      <c r="AG420" s="338"/>
      <c r="AH420" s="338"/>
      <c r="AI420" s="338"/>
      <c r="AJ420" s="338"/>
      <c r="AK420" s="338"/>
      <c r="AL420" s="338"/>
      <c r="AM420" s="338"/>
      <c r="AN420" s="338"/>
      <c r="AO420" s="338"/>
      <c r="AP420" s="338"/>
      <c r="AQ420" s="338"/>
      <c r="AR420" s="338"/>
      <c r="AS420" s="338"/>
      <c r="AT420" s="338"/>
      <c r="AU420" s="338"/>
      <c r="AV420" s="338"/>
      <c r="AW420" s="338"/>
      <c r="AX420" s="338"/>
      <c r="AY420" s="338"/>
      <c r="AZ420" s="338"/>
      <c r="BA420" s="340"/>
      <c r="BB420" s="419"/>
      <c r="BC420" s="340"/>
      <c r="BD420" s="340"/>
      <c r="BE420" s="340"/>
      <c r="BF420" s="340"/>
      <c r="BG420" s="340"/>
      <c r="BH420" s="340"/>
      <c r="BI420" s="340"/>
      <c r="BJ420" s="340"/>
      <c r="BK420" s="340"/>
      <c r="BL420" s="340"/>
      <c r="BM420" s="340"/>
      <c r="BN420" s="340"/>
      <c r="BO420" s="340"/>
      <c r="BP420" s="340"/>
      <c r="BQ420" s="340"/>
      <c r="BR420" s="340"/>
      <c r="BS420" s="340"/>
      <c r="BT420" s="340"/>
      <c r="BU420" s="340"/>
      <c r="BV420" s="340"/>
      <c r="BW420" s="340"/>
      <c r="BX420" s="340"/>
      <c r="BY420" s="340"/>
      <c r="BZ420" s="341"/>
      <c r="CA420" s="341"/>
      <c r="CB420" s="341"/>
      <c r="CC420" s="341"/>
      <c r="CD420" s="341"/>
      <c r="CE420" s="341"/>
      <c r="CF420" s="341"/>
      <c r="CG420" s="341"/>
      <c r="CH420" s="341"/>
      <c r="CI420" s="341"/>
      <c r="CJ420" s="341"/>
      <c r="CK420" s="341"/>
      <c r="CL420" s="341"/>
      <c r="CM420" s="341"/>
      <c r="CN420" s="341"/>
      <c r="CO420" s="341"/>
      <c r="CP420" s="341"/>
      <c r="CQ420" s="341"/>
      <c r="CR420" s="341"/>
      <c r="CS420" s="341"/>
      <c r="CT420" s="341"/>
      <c r="CU420" s="341"/>
      <c r="CV420" s="341"/>
      <c r="CW420" s="341"/>
      <c r="CX420" s="341"/>
      <c r="CY420" s="341"/>
      <c r="CZ420" s="341"/>
    </row>
    <row r="421" s="345" customFormat="true" ht="25.15" customHeight="true" x14ac:dyDescent="0.2">
      <c r="B421" s="960"/>
      <c r="C421" s="1077" t="s">
        <v>458</v>
      </c>
      <c r="D421" s="1078"/>
      <c r="E421" s="741">
        <v>0.34520534072671538</v>
      </c>
      <c r="F421" s="612"/>
      <c r="G421" s="612"/>
      <c r="H421" s="1078" t="s">
        <v>462</v>
      </c>
      <c r="I421" s="1078"/>
      <c r="J421" s="742">
        <v>0.31236055203314494</v>
      </c>
      <c r="K421" s="612"/>
      <c r="L421" s="612"/>
      <c r="M421" s="1078" t="s">
        <v>452</v>
      </c>
      <c r="N421" s="1078"/>
      <c r="O421" s="743">
        <v>0.31093464498334994</v>
      </c>
      <c r="P421" s="612"/>
      <c r="Q421" s="612"/>
      <c r="Z421" s="338"/>
      <c r="AA421" s="338"/>
      <c r="AB421" s="338"/>
      <c r="AC421" s="338"/>
      <c r="AD421" s="338"/>
      <c r="AE421" s="338"/>
      <c r="AF421" s="338"/>
      <c r="AG421" s="338"/>
      <c r="AH421" s="338"/>
      <c r="AI421" s="338"/>
      <c r="AJ421" s="338"/>
      <c r="AK421" s="338"/>
      <c r="AL421" s="338"/>
      <c r="AM421" s="338"/>
      <c r="AN421" s="338"/>
      <c r="AO421" s="338"/>
      <c r="AP421" s="338"/>
      <c r="AQ421" s="338"/>
      <c r="AR421" s="338"/>
      <c r="AS421" s="338"/>
      <c r="AT421" s="338"/>
      <c r="AU421" s="338"/>
      <c r="AV421" s="338"/>
      <c r="AW421" s="338"/>
      <c r="AX421" s="338"/>
      <c r="AY421" s="338"/>
      <c r="AZ421" s="338"/>
      <c r="BA421" s="340"/>
      <c r="BB421" s="419"/>
      <c r="BC421" s="340"/>
      <c r="BD421" s="340"/>
      <c r="BE421" s="340"/>
      <c r="BF421" s="340"/>
      <c r="BG421" s="340"/>
      <c r="BH421" s="340"/>
      <c r="BI421" s="340"/>
      <c r="BJ421" s="340"/>
      <c r="BK421" s="340"/>
      <c r="BL421" s="340"/>
      <c r="BM421" s="340"/>
      <c r="BN421" s="340"/>
      <c r="BO421" s="340"/>
      <c r="BP421" s="340"/>
      <c r="BQ421" s="340"/>
      <c r="BR421" s="340"/>
      <c r="BS421" s="340"/>
      <c r="BT421" s="340"/>
      <c r="BU421" s="340"/>
      <c r="BV421" s="340"/>
      <c r="BW421" s="340"/>
      <c r="BX421" s="340"/>
      <c r="BY421" s="340"/>
      <c r="BZ421" s="341"/>
      <c r="CA421" s="341"/>
      <c r="CB421" s="341"/>
      <c r="CC421" s="341"/>
      <c r="CD421" s="341"/>
      <c r="CE421" s="341"/>
      <c r="CF421" s="341"/>
      <c r="CG421" s="341"/>
      <c r="CH421" s="341"/>
      <c r="CI421" s="341"/>
      <c r="CJ421" s="341"/>
      <c r="CK421" s="341"/>
      <c r="CL421" s="341"/>
      <c r="CM421" s="341"/>
      <c r="CN421" s="341"/>
      <c r="CO421" s="341"/>
      <c r="CP421" s="341"/>
      <c r="CQ421" s="341"/>
      <c r="CR421" s="341"/>
      <c r="CS421" s="341"/>
      <c r="CT421" s="341"/>
      <c r="CU421" s="341"/>
      <c r="CV421" s="341"/>
      <c r="CW421" s="341"/>
      <c r="CX421" s="341"/>
      <c r="CY421" s="341"/>
      <c r="CZ421" s="341"/>
    </row>
    <row r="422" s="345" customFormat="true" ht="25.15" customHeight="true" x14ac:dyDescent="0.2">
      <c r="B422" s="960"/>
      <c r="C422" s="1077" t="s">
        <v>457</v>
      </c>
      <c r="D422" s="1078"/>
      <c r="E422" s="741">
        <v>0.34431916526836798</v>
      </c>
      <c r="F422" s="612"/>
      <c r="G422" s="612"/>
      <c r="H422" s="1078" t="s">
        <v>456</v>
      </c>
      <c r="I422" s="1078"/>
      <c r="J422" s="742">
        <v>0.29565565212070394</v>
      </c>
      <c r="K422" s="612"/>
      <c r="L422" s="612"/>
      <c r="M422" s="1078" t="s">
        <v>455</v>
      </c>
      <c r="N422" s="1078"/>
      <c r="O422" s="743">
        <v>0.29971216021115477</v>
      </c>
      <c r="P422" s="612"/>
      <c r="Q422" s="612"/>
      <c r="Z422" s="338"/>
      <c r="AA422" s="338"/>
      <c r="AB422" s="338"/>
      <c r="AC422" s="338"/>
      <c r="AD422" s="338"/>
      <c r="AE422" s="338"/>
      <c r="AF422" s="338"/>
      <c r="AG422" s="338"/>
      <c r="AH422" s="338"/>
      <c r="AI422" s="338"/>
      <c r="AJ422" s="338"/>
      <c r="AK422" s="338"/>
      <c r="AL422" s="338"/>
      <c r="AM422" s="338"/>
      <c r="AN422" s="338"/>
      <c r="AO422" s="338"/>
      <c r="AP422" s="338"/>
      <c r="AQ422" s="338"/>
      <c r="AR422" s="338"/>
      <c r="AS422" s="338"/>
      <c r="AT422" s="338"/>
      <c r="AU422" s="338"/>
      <c r="AV422" s="338"/>
      <c r="AW422" s="338"/>
      <c r="AX422" s="338"/>
      <c r="AY422" s="338"/>
      <c r="AZ422" s="338"/>
      <c r="BA422" s="340"/>
      <c r="BB422" s="419"/>
      <c r="BC422" s="340"/>
      <c r="BD422" s="340"/>
      <c r="BE422" s="340"/>
      <c r="BF422" s="340"/>
      <c r="BG422" s="340"/>
      <c r="BH422" s="340"/>
      <c r="BI422" s="340"/>
      <c r="BJ422" s="340"/>
      <c r="BK422" s="340"/>
      <c r="BL422" s="340"/>
      <c r="BM422" s="340"/>
      <c r="BN422" s="340"/>
      <c r="BO422" s="340"/>
      <c r="BP422" s="340"/>
      <c r="BQ422" s="340"/>
      <c r="BR422" s="340"/>
      <c r="BS422" s="340"/>
      <c r="BT422" s="340"/>
      <c r="BU422" s="340"/>
      <c r="BV422" s="340"/>
      <c r="BW422" s="340"/>
      <c r="BX422" s="340"/>
      <c r="BY422" s="340"/>
      <c r="BZ422" s="341"/>
      <c r="CA422" s="341"/>
      <c r="CB422" s="341"/>
      <c r="CC422" s="341"/>
      <c r="CD422" s="341"/>
      <c r="CE422" s="341"/>
      <c r="CF422" s="341"/>
      <c r="CG422" s="341"/>
      <c r="CH422" s="341"/>
      <c r="CI422" s="341"/>
      <c r="CJ422" s="341"/>
      <c r="CK422" s="341"/>
      <c r="CL422" s="341"/>
      <c r="CM422" s="341"/>
      <c r="CN422" s="341"/>
      <c r="CO422" s="341"/>
      <c r="CP422" s="341"/>
      <c r="CQ422" s="341"/>
      <c r="CR422" s="341"/>
      <c r="CS422" s="341"/>
      <c r="CT422" s="341"/>
      <c r="CU422" s="341"/>
      <c r="CV422" s="341"/>
      <c r="CW422" s="341"/>
      <c r="CX422" s="341"/>
      <c r="CY422" s="341"/>
      <c r="CZ422" s="341"/>
    </row>
    <row r="423" s="345" customFormat="true" ht="25.15" customHeight="true" x14ac:dyDescent="0.2">
      <c r="B423" s="960"/>
      <c r="C423" s="1077" t="s">
        <v>451</v>
      </c>
      <c r="D423" s="1078"/>
      <c r="E423" s="741">
        <v>0.31790545339522008</v>
      </c>
      <c r="F423" s="612"/>
      <c r="G423" s="612"/>
      <c r="H423" s="1078" t="s">
        <v>443</v>
      </c>
      <c r="I423" s="1078"/>
      <c r="J423" s="742">
        <v>-0.28085089199605417</v>
      </c>
      <c r="K423" s="612"/>
      <c r="L423" s="612"/>
      <c r="M423" s="1078" t="s">
        <v>393</v>
      </c>
      <c r="N423" s="1078"/>
      <c r="O423" s="743">
        <v>0.29081965015938188</v>
      </c>
      <c r="P423" s="612"/>
      <c r="Q423" s="612"/>
      <c r="Z423" s="338"/>
      <c r="AA423" s="338"/>
      <c r="AB423" s="338"/>
      <c r="AC423" s="338"/>
      <c r="AD423" s="338"/>
      <c r="AE423" s="338"/>
      <c r="AF423" s="338"/>
      <c r="AG423" s="338"/>
      <c r="AH423" s="338"/>
      <c r="AI423" s="338"/>
      <c r="AJ423" s="338"/>
      <c r="AK423" s="338"/>
      <c r="AL423" s="338"/>
      <c r="AM423" s="338"/>
      <c r="AN423" s="338"/>
      <c r="AO423" s="338"/>
      <c r="AP423" s="338"/>
      <c r="AQ423" s="338"/>
      <c r="AR423" s="338"/>
      <c r="AS423" s="338"/>
      <c r="AT423" s="338"/>
      <c r="AU423" s="338"/>
      <c r="AV423" s="338"/>
      <c r="AW423" s="338"/>
      <c r="AX423" s="338"/>
      <c r="AY423" s="338"/>
      <c r="AZ423" s="338"/>
      <c r="BA423" s="340"/>
      <c r="BB423" s="419"/>
      <c r="BC423" s="340"/>
      <c r="BD423" s="340"/>
      <c r="BE423" s="340"/>
      <c r="BF423" s="340"/>
      <c r="BG423" s="340"/>
      <c r="BH423" s="340"/>
      <c r="BI423" s="340"/>
      <c r="BJ423" s="340"/>
      <c r="BK423" s="340"/>
      <c r="BL423" s="340"/>
      <c r="BM423" s="340"/>
      <c r="BN423" s="340"/>
      <c r="BO423" s="340"/>
      <c r="BP423" s="340"/>
      <c r="BQ423" s="340"/>
      <c r="BR423" s="340"/>
      <c r="BS423" s="340"/>
      <c r="BT423" s="340"/>
      <c r="BU423" s="340"/>
      <c r="BV423" s="340"/>
      <c r="BW423" s="340"/>
      <c r="BX423" s="340"/>
      <c r="BY423" s="340"/>
      <c r="BZ423" s="341"/>
      <c r="CA423" s="341"/>
      <c r="CB423" s="341"/>
      <c r="CC423" s="341"/>
      <c r="CD423" s="341"/>
      <c r="CE423" s="341"/>
      <c r="CF423" s="341"/>
      <c r="CG423" s="341"/>
      <c r="CH423" s="341"/>
      <c r="CI423" s="341"/>
      <c r="CJ423" s="341"/>
      <c r="CK423" s="341"/>
      <c r="CL423" s="341"/>
      <c r="CM423" s="341"/>
      <c r="CN423" s="341"/>
      <c r="CO423" s="341"/>
      <c r="CP423" s="341"/>
      <c r="CQ423" s="341"/>
      <c r="CR423" s="341"/>
      <c r="CS423" s="341"/>
      <c r="CT423" s="341"/>
      <c r="CU423" s="341"/>
      <c r="CV423" s="341"/>
      <c r="CW423" s="341"/>
      <c r="CX423" s="341"/>
      <c r="CY423" s="341"/>
      <c r="CZ423" s="341"/>
    </row>
    <row r="424" s="345" customFormat="true" ht="25.15" customHeight="true" x14ac:dyDescent="0.2">
      <c r="B424" s="960"/>
      <c r="C424" s="1077" t="s">
        <v>459</v>
      </c>
      <c r="D424" s="1078"/>
      <c r="E424" s="741">
        <v>0.31383232692057639</v>
      </c>
      <c r="F424" s="612"/>
      <c r="G424" s="612"/>
      <c r="H424" s="1078" t="s">
        <v>463</v>
      </c>
      <c r="I424" s="1078"/>
      <c r="J424" s="742">
        <v>0.26877590259505063</v>
      </c>
      <c r="K424" s="612"/>
      <c r="L424" s="612"/>
      <c r="M424" s="1078" t="s">
        <v>460</v>
      </c>
      <c r="N424" s="1078"/>
      <c r="O424" s="743">
        <v>0.2625753576216931</v>
      </c>
      <c r="P424" s="612"/>
      <c r="Q424" s="612"/>
      <c r="Z424" s="338"/>
      <c r="AA424" s="338"/>
      <c r="AB424" s="338"/>
      <c r="AC424" s="338"/>
      <c r="AD424" s="338"/>
      <c r="AE424" s="338"/>
      <c r="AF424" s="338"/>
      <c r="AG424" s="338"/>
      <c r="AH424" s="338"/>
      <c r="AI424" s="338"/>
      <c r="AJ424" s="338"/>
      <c r="AK424" s="338"/>
      <c r="AL424" s="338"/>
      <c r="AM424" s="338"/>
      <c r="AN424" s="338"/>
      <c r="AO424" s="338"/>
      <c r="AP424" s="338"/>
      <c r="AQ424" s="338"/>
      <c r="AR424" s="338"/>
      <c r="AS424" s="338"/>
      <c r="AT424" s="338"/>
      <c r="AU424" s="338"/>
      <c r="AV424" s="338"/>
      <c r="AW424" s="338"/>
      <c r="AX424" s="338"/>
      <c r="AY424" s="338"/>
      <c r="AZ424" s="338"/>
      <c r="BA424" s="340"/>
      <c r="BB424" s="419"/>
      <c r="BC424" s="340"/>
      <c r="BD424" s="340"/>
      <c r="BE424" s="340"/>
      <c r="BF424" s="340"/>
      <c r="BG424" s="340"/>
      <c r="BH424" s="340"/>
      <c r="BI424" s="340"/>
      <c r="BJ424" s="340"/>
      <c r="BK424" s="340"/>
      <c r="BL424" s="340"/>
      <c r="BM424" s="340"/>
      <c r="BN424" s="340"/>
      <c r="BO424" s="340"/>
      <c r="BP424" s="340"/>
      <c r="BQ424" s="340"/>
      <c r="BR424" s="340"/>
      <c r="BS424" s="340"/>
      <c r="BT424" s="340"/>
      <c r="BU424" s="340"/>
      <c r="BV424" s="340"/>
      <c r="BW424" s="340"/>
      <c r="BX424" s="340"/>
      <c r="BY424" s="340"/>
      <c r="BZ424" s="341"/>
      <c r="CA424" s="341"/>
      <c r="CB424" s="341"/>
      <c r="CC424" s="341"/>
      <c r="CD424" s="341"/>
      <c r="CE424" s="341"/>
      <c r="CF424" s="341"/>
      <c r="CG424" s="341"/>
      <c r="CH424" s="341"/>
      <c r="CI424" s="341"/>
      <c r="CJ424" s="341"/>
      <c r="CK424" s="341"/>
      <c r="CL424" s="341"/>
      <c r="CM424" s="341"/>
      <c r="CN424" s="341"/>
      <c r="CO424" s="341"/>
      <c r="CP424" s="341"/>
      <c r="CQ424" s="341"/>
      <c r="CR424" s="341"/>
      <c r="CS424" s="341"/>
      <c r="CT424" s="341"/>
      <c r="CU424" s="341"/>
      <c r="CV424" s="341"/>
      <c r="CW424" s="341"/>
      <c r="CX424" s="341"/>
      <c r="CY424" s="341"/>
      <c r="CZ424" s="341"/>
    </row>
    <row r="425" s="345" customFormat="true" ht="25.15" customHeight="true" x14ac:dyDescent="0.2">
      <c r="B425" s="960"/>
      <c r="C425" s="1077" t="s">
        <v>464</v>
      </c>
      <c r="D425" s="1078"/>
      <c r="E425" s="741">
        <v>-0.31336555047073306</v>
      </c>
      <c r="F425" s="612"/>
      <c r="G425" s="612"/>
      <c r="H425" s="1078" t="s">
        <v>309</v>
      </c>
      <c r="I425" s="1078"/>
      <c r="J425" s="742">
        <v>-0.25598993858189029</v>
      </c>
      <c r="K425" s="612"/>
      <c r="L425" s="612"/>
      <c r="M425" s="1078" t="s">
        <v>457</v>
      </c>
      <c r="N425" s="1078"/>
      <c r="O425" s="743">
        <v>0.24361267008354115</v>
      </c>
      <c r="P425" s="612"/>
      <c r="Q425" s="612"/>
      <c r="Z425" s="338"/>
      <c r="AA425" s="338"/>
      <c r="AB425" s="338"/>
      <c r="AC425" s="338"/>
      <c r="AD425" s="338"/>
      <c r="AE425" s="338"/>
      <c r="AF425" s="338"/>
      <c r="AG425" s="338"/>
      <c r="AH425" s="338"/>
      <c r="AI425" s="338"/>
      <c r="AJ425" s="338"/>
      <c r="AK425" s="338"/>
      <c r="AL425" s="338"/>
      <c r="AM425" s="338"/>
      <c r="AN425" s="338"/>
      <c r="AO425" s="338"/>
      <c r="AP425" s="338"/>
      <c r="AQ425" s="338"/>
      <c r="AR425" s="338"/>
      <c r="AS425" s="338"/>
      <c r="AT425" s="338"/>
      <c r="AU425" s="338"/>
      <c r="AV425" s="338"/>
      <c r="AW425" s="338"/>
      <c r="AX425" s="338"/>
      <c r="AY425" s="338"/>
      <c r="AZ425" s="338"/>
      <c r="BA425" s="340"/>
      <c r="BB425" s="419"/>
      <c r="BC425" s="340"/>
      <c r="BD425" s="340"/>
      <c r="BE425" s="340"/>
      <c r="BF425" s="340"/>
      <c r="BG425" s="340"/>
      <c r="BH425" s="340"/>
      <c r="BI425" s="340"/>
      <c r="BJ425" s="340"/>
      <c r="BK425" s="340"/>
      <c r="BL425" s="340"/>
      <c r="BM425" s="340"/>
      <c r="BN425" s="340"/>
      <c r="BO425" s="340"/>
      <c r="BP425" s="340"/>
      <c r="BQ425" s="340"/>
      <c r="BR425" s="340"/>
      <c r="BS425" s="340"/>
      <c r="BT425" s="340"/>
      <c r="BU425" s="340"/>
      <c r="BV425" s="340"/>
      <c r="BW425" s="340"/>
      <c r="BX425" s="340"/>
      <c r="BY425" s="340"/>
      <c r="BZ425" s="341"/>
      <c r="CA425" s="341"/>
      <c r="CB425" s="341"/>
      <c r="CC425" s="341"/>
      <c r="CD425" s="341"/>
      <c r="CE425" s="341"/>
      <c r="CF425" s="341"/>
      <c r="CG425" s="341"/>
      <c r="CH425" s="341"/>
      <c r="CI425" s="341"/>
      <c r="CJ425" s="341"/>
      <c r="CK425" s="341"/>
      <c r="CL425" s="341"/>
      <c r="CM425" s="341"/>
      <c r="CN425" s="341"/>
      <c r="CO425" s="341"/>
      <c r="CP425" s="341"/>
      <c r="CQ425" s="341"/>
      <c r="CR425" s="341"/>
      <c r="CS425" s="341"/>
      <c r="CT425" s="341"/>
      <c r="CU425" s="341"/>
      <c r="CV425" s="341"/>
      <c r="CW425" s="341"/>
      <c r="CX425" s="341"/>
      <c r="CY425" s="341"/>
      <c r="CZ425" s="341"/>
    </row>
    <row r="426" s="345" customFormat="true" ht="25.15" customHeight="true" x14ac:dyDescent="0.2">
      <c r="B426" s="960"/>
      <c r="C426" s="1077" t="s">
        <v>455</v>
      </c>
      <c r="D426" s="1078"/>
      <c r="E426" s="741">
        <v>0.28154658118963188</v>
      </c>
      <c r="F426" s="612"/>
      <c r="G426" s="612"/>
      <c r="H426" s="1078" t="s">
        <v>393</v>
      </c>
      <c r="I426" s="1078"/>
      <c r="J426" s="742">
        <v>-0.25326071706805325</v>
      </c>
      <c r="K426" s="612"/>
      <c r="L426" s="612"/>
      <c r="M426" s="1078" t="s">
        <v>465</v>
      </c>
      <c r="N426" s="1078"/>
      <c r="O426" s="743">
        <v>0.23480713373270901</v>
      </c>
      <c r="P426" s="612"/>
      <c r="Q426" s="612"/>
      <c r="Z426" s="338"/>
      <c r="AA426" s="338"/>
      <c r="AB426" s="338"/>
      <c r="AC426" s="338"/>
      <c r="AD426" s="338"/>
      <c r="AE426" s="338"/>
      <c r="AF426" s="338"/>
      <c r="AG426" s="338"/>
      <c r="AH426" s="338"/>
      <c r="AI426" s="338"/>
      <c r="AJ426" s="338"/>
      <c r="AK426" s="338"/>
      <c r="AL426" s="338"/>
      <c r="AM426" s="338"/>
      <c r="AN426" s="338"/>
      <c r="AO426" s="338"/>
      <c r="AP426" s="338"/>
      <c r="AQ426" s="338"/>
      <c r="AR426" s="338"/>
      <c r="AS426" s="338"/>
      <c r="AT426" s="338"/>
      <c r="AU426" s="338"/>
      <c r="AV426" s="338"/>
      <c r="AW426" s="338"/>
      <c r="AX426" s="338"/>
      <c r="AY426" s="338"/>
      <c r="AZ426" s="338"/>
      <c r="BA426" s="340"/>
      <c r="BB426" s="419"/>
      <c r="BC426" s="340"/>
      <c r="BD426" s="340"/>
      <c r="BE426" s="340"/>
      <c r="BF426" s="340"/>
      <c r="BG426" s="340"/>
      <c r="BH426" s="340"/>
      <c r="BI426" s="340"/>
      <c r="BJ426" s="340"/>
      <c r="BK426" s="340"/>
      <c r="BL426" s="340"/>
      <c r="BM426" s="340"/>
      <c r="BN426" s="340"/>
      <c r="BO426" s="340"/>
      <c r="BP426" s="340"/>
      <c r="BQ426" s="340"/>
      <c r="BR426" s="340"/>
      <c r="BS426" s="340"/>
      <c r="BT426" s="340"/>
      <c r="BU426" s="340"/>
      <c r="BV426" s="340"/>
      <c r="BW426" s="340"/>
      <c r="BX426" s="340"/>
      <c r="BY426" s="340"/>
      <c r="BZ426" s="341"/>
      <c r="CA426" s="341"/>
      <c r="CB426" s="341"/>
      <c r="CC426" s="341"/>
      <c r="CD426" s="341"/>
      <c r="CE426" s="341"/>
      <c r="CF426" s="341"/>
      <c r="CG426" s="341"/>
      <c r="CH426" s="341"/>
      <c r="CI426" s="341"/>
      <c r="CJ426" s="341"/>
      <c r="CK426" s="341"/>
      <c r="CL426" s="341"/>
      <c r="CM426" s="341"/>
      <c r="CN426" s="341"/>
      <c r="CO426" s="341"/>
      <c r="CP426" s="341"/>
      <c r="CQ426" s="341"/>
      <c r="CR426" s="341"/>
      <c r="CS426" s="341"/>
      <c r="CT426" s="341"/>
      <c r="CU426" s="341"/>
      <c r="CV426" s="341"/>
      <c r="CW426" s="341"/>
      <c r="CX426" s="341"/>
      <c r="CY426" s="341"/>
      <c r="CZ426" s="341"/>
    </row>
    <row r="427" s="345" customFormat="true" ht="25.15" customHeight="true" x14ac:dyDescent="0.2">
      <c r="B427" s="960"/>
      <c r="C427" s="1077" t="s">
        <v>463</v>
      </c>
      <c r="D427" s="1078"/>
      <c r="E427" s="741">
        <v>0.24284616712860002</v>
      </c>
      <c r="F427" s="612"/>
      <c r="G427" s="612"/>
      <c r="H427" s="1078" t="s">
        <v>323</v>
      </c>
      <c r="I427" s="1078"/>
      <c r="J427" s="742">
        <v>0.24221718388223235</v>
      </c>
      <c r="K427" s="612"/>
      <c r="L427" s="612"/>
      <c r="M427" s="1078" t="s">
        <v>459</v>
      </c>
      <c r="N427" s="1078"/>
      <c r="O427" s="743">
        <v>0.23223857044046853</v>
      </c>
      <c r="P427" s="612"/>
      <c r="Q427" s="612"/>
      <c r="Z427" s="338"/>
      <c r="AA427" s="338"/>
      <c r="AB427" s="338"/>
      <c r="AC427" s="338"/>
      <c r="AD427" s="338"/>
      <c r="AE427" s="338"/>
      <c r="AF427" s="338"/>
      <c r="AG427" s="338"/>
      <c r="AH427" s="338"/>
      <c r="AI427" s="338"/>
      <c r="AJ427" s="338"/>
      <c r="AK427" s="338"/>
      <c r="AL427" s="338"/>
      <c r="AM427" s="338"/>
      <c r="AN427" s="338"/>
      <c r="AO427" s="338"/>
      <c r="AP427" s="338"/>
      <c r="AQ427" s="338"/>
      <c r="AR427" s="338"/>
      <c r="AS427" s="338"/>
      <c r="AT427" s="338"/>
      <c r="AU427" s="338"/>
      <c r="AV427" s="338"/>
      <c r="AW427" s="338"/>
      <c r="AX427" s="338"/>
      <c r="AY427" s="338"/>
      <c r="AZ427" s="338"/>
      <c r="BA427" s="340"/>
      <c r="BB427" s="419"/>
      <c r="BC427" s="340"/>
      <c r="BD427" s="340"/>
      <c r="BE427" s="340"/>
      <c r="BF427" s="340"/>
      <c r="BG427" s="340"/>
      <c r="BH427" s="340"/>
      <c r="BI427" s="340"/>
      <c r="BJ427" s="340"/>
      <c r="BK427" s="340"/>
      <c r="BL427" s="340"/>
      <c r="BM427" s="340"/>
      <c r="BN427" s="340"/>
      <c r="BO427" s="340"/>
      <c r="BP427" s="340"/>
      <c r="BQ427" s="340"/>
      <c r="BR427" s="340"/>
      <c r="BS427" s="340"/>
      <c r="BT427" s="340"/>
      <c r="BU427" s="340"/>
      <c r="BV427" s="340"/>
      <c r="BW427" s="340"/>
      <c r="BX427" s="340"/>
      <c r="BY427" s="340"/>
      <c r="BZ427" s="341"/>
      <c r="CA427" s="341"/>
      <c r="CB427" s="341"/>
      <c r="CC427" s="341"/>
      <c r="CD427" s="341"/>
      <c r="CE427" s="341"/>
      <c r="CF427" s="341"/>
      <c r="CG427" s="341"/>
      <c r="CH427" s="341"/>
      <c r="CI427" s="341"/>
      <c r="CJ427" s="341"/>
      <c r="CK427" s="341"/>
      <c r="CL427" s="341"/>
      <c r="CM427" s="341"/>
      <c r="CN427" s="341"/>
      <c r="CO427" s="341"/>
      <c r="CP427" s="341"/>
      <c r="CQ427" s="341"/>
      <c r="CR427" s="341"/>
      <c r="CS427" s="341"/>
      <c r="CT427" s="341"/>
      <c r="CU427" s="341"/>
      <c r="CV427" s="341"/>
      <c r="CW427" s="341"/>
      <c r="CX427" s="341"/>
      <c r="CY427" s="341"/>
      <c r="CZ427" s="341"/>
    </row>
    <row r="428" s="345" customFormat="true" ht="25.15" customHeight="true" x14ac:dyDescent="0.2">
      <c r="B428" s="960"/>
      <c r="C428" s="1077" t="s">
        <v>466</v>
      </c>
      <c r="D428" s="1078"/>
      <c r="E428" s="741">
        <v>0.23610025846238131</v>
      </c>
      <c r="F428" s="612"/>
      <c r="G428" s="612"/>
      <c r="H428" s="1078" t="s">
        <v>467</v>
      </c>
      <c r="I428" s="1078"/>
      <c r="J428" s="742">
        <v>0.23254068900431804</v>
      </c>
      <c r="K428" s="612"/>
      <c r="L428" s="612"/>
      <c r="M428" s="1078" t="s">
        <v>467</v>
      </c>
      <c r="N428" s="1078"/>
      <c r="O428" s="743">
        <v>0.21766518969088086</v>
      </c>
      <c r="P428" s="612"/>
      <c r="Q428" s="612"/>
      <c r="Z428" s="338"/>
      <c r="AA428" s="338"/>
      <c r="AB428" s="338"/>
      <c r="AC428" s="338"/>
      <c r="AD428" s="338"/>
      <c r="AE428" s="338"/>
      <c r="AF428" s="338"/>
      <c r="AG428" s="338"/>
      <c r="AH428" s="338"/>
      <c r="AI428" s="338"/>
      <c r="AJ428" s="338"/>
      <c r="AK428" s="338"/>
      <c r="AL428" s="338"/>
      <c r="AM428" s="338"/>
      <c r="AN428" s="338"/>
      <c r="AO428" s="338"/>
      <c r="AP428" s="338"/>
      <c r="AQ428" s="338"/>
      <c r="AR428" s="338"/>
      <c r="AS428" s="338"/>
      <c r="AT428" s="338"/>
      <c r="AU428" s="338"/>
      <c r="AV428" s="338"/>
      <c r="AW428" s="338"/>
      <c r="AX428" s="338"/>
      <c r="AY428" s="338"/>
      <c r="AZ428" s="338"/>
      <c r="BA428" s="340"/>
      <c r="BB428" s="419"/>
      <c r="BC428" s="340"/>
      <c r="BD428" s="340"/>
      <c r="BE428" s="340"/>
      <c r="BF428" s="340"/>
      <c r="BG428" s="340"/>
      <c r="BH428" s="340"/>
      <c r="BI428" s="340"/>
      <c r="BJ428" s="340"/>
      <c r="BK428" s="340"/>
      <c r="BL428" s="340"/>
      <c r="BM428" s="340"/>
      <c r="BN428" s="340"/>
      <c r="BO428" s="340"/>
      <c r="BP428" s="340"/>
      <c r="BQ428" s="340"/>
      <c r="BR428" s="340"/>
      <c r="BS428" s="340"/>
      <c r="BT428" s="340"/>
      <c r="BU428" s="340"/>
      <c r="BV428" s="340"/>
      <c r="BW428" s="340"/>
      <c r="BX428" s="340"/>
      <c r="BY428" s="340"/>
      <c r="BZ428" s="341"/>
      <c r="CA428" s="341"/>
      <c r="CB428" s="341"/>
      <c r="CC428" s="341"/>
      <c r="CD428" s="341"/>
      <c r="CE428" s="341"/>
      <c r="CF428" s="341"/>
      <c r="CG428" s="341"/>
      <c r="CH428" s="341"/>
      <c r="CI428" s="341"/>
      <c r="CJ428" s="341"/>
      <c r="CK428" s="341"/>
      <c r="CL428" s="341"/>
      <c r="CM428" s="341"/>
      <c r="CN428" s="341"/>
      <c r="CO428" s="341"/>
      <c r="CP428" s="341"/>
      <c r="CQ428" s="341"/>
      <c r="CR428" s="341"/>
      <c r="CS428" s="341"/>
      <c r="CT428" s="341"/>
      <c r="CU428" s="341"/>
      <c r="CV428" s="341"/>
      <c r="CW428" s="341"/>
      <c r="CX428" s="341"/>
      <c r="CY428" s="341"/>
      <c r="CZ428" s="341"/>
    </row>
    <row r="429" s="345" customFormat="true" ht="25.15" customHeight="true" x14ac:dyDescent="0.2">
      <c r="B429" s="960"/>
      <c r="C429" s="1077" t="s">
        <v>460</v>
      </c>
      <c r="D429" s="1078"/>
      <c r="E429" s="741">
        <v>-0.2246158755361467</v>
      </c>
      <c r="F429" s="612"/>
      <c r="G429" s="612"/>
      <c r="H429" s="1078" t="s">
        <v>441</v>
      </c>
      <c r="I429" s="1078"/>
      <c r="J429" s="742">
        <v>-0.22287346728545274</v>
      </c>
      <c r="K429" s="612"/>
      <c r="L429" s="612"/>
      <c r="M429" s="1078" t="s">
        <v>462</v>
      </c>
      <c r="N429" s="1078"/>
      <c r="O429" s="743">
        <v>0.2156687542031967</v>
      </c>
      <c r="P429" s="612"/>
      <c r="Q429" s="612"/>
      <c r="Z429" s="338"/>
      <c r="AA429" s="338"/>
      <c r="AB429" s="338"/>
      <c r="AC429" s="338"/>
      <c r="AD429" s="338"/>
      <c r="AE429" s="338"/>
      <c r="AF429" s="338"/>
      <c r="AG429" s="338"/>
      <c r="AH429" s="338"/>
      <c r="AI429" s="338"/>
      <c r="AJ429" s="338"/>
      <c r="AK429" s="338"/>
      <c r="AL429" s="338"/>
      <c r="AM429" s="338"/>
      <c r="AN429" s="338"/>
      <c r="AO429" s="338"/>
      <c r="AP429" s="338"/>
      <c r="AQ429" s="338"/>
      <c r="AR429" s="338"/>
      <c r="AS429" s="338"/>
      <c r="AT429" s="338"/>
      <c r="AU429" s="338"/>
      <c r="AV429" s="338"/>
      <c r="AW429" s="338"/>
      <c r="AX429" s="338"/>
      <c r="AY429" s="338"/>
      <c r="AZ429" s="338"/>
      <c r="BA429" s="340"/>
      <c r="BB429" s="419"/>
      <c r="BC429" s="340"/>
      <c r="BD429" s="340"/>
      <c r="BE429" s="340"/>
      <c r="BF429" s="340"/>
      <c r="BG429" s="340"/>
      <c r="BH429" s="340"/>
      <c r="BI429" s="340"/>
      <c r="BJ429" s="340"/>
      <c r="BK429" s="340"/>
      <c r="BL429" s="340"/>
      <c r="BM429" s="340"/>
      <c r="BN429" s="340"/>
      <c r="BO429" s="340"/>
      <c r="BP429" s="340"/>
      <c r="BQ429" s="340"/>
      <c r="BR429" s="340"/>
      <c r="BS429" s="340"/>
      <c r="BT429" s="340"/>
      <c r="BU429" s="340"/>
      <c r="BV429" s="340"/>
      <c r="BW429" s="340"/>
      <c r="BX429" s="340"/>
      <c r="BY429" s="340"/>
      <c r="BZ429" s="341"/>
      <c r="CA429" s="341"/>
      <c r="CB429" s="341"/>
      <c r="CC429" s="341"/>
      <c r="CD429" s="341"/>
      <c r="CE429" s="341"/>
      <c r="CF429" s="341"/>
      <c r="CG429" s="341"/>
      <c r="CH429" s="341"/>
      <c r="CI429" s="341"/>
      <c r="CJ429" s="341"/>
      <c r="CK429" s="341"/>
      <c r="CL429" s="341"/>
      <c r="CM429" s="341"/>
      <c r="CN429" s="341"/>
      <c r="CO429" s="341"/>
      <c r="CP429" s="341"/>
      <c r="CQ429" s="341"/>
      <c r="CR429" s="341"/>
      <c r="CS429" s="341"/>
      <c r="CT429" s="341"/>
      <c r="CU429" s="341"/>
      <c r="CV429" s="341"/>
      <c r="CW429" s="341"/>
      <c r="CX429" s="341"/>
      <c r="CY429" s="341"/>
      <c r="CZ429" s="341"/>
    </row>
    <row r="430" s="345" customFormat="true" ht="25.15" customHeight="true" x14ac:dyDescent="0.2">
      <c r="B430" s="960"/>
      <c r="C430" s="1077" t="s">
        <v>467</v>
      </c>
      <c r="D430" s="1078"/>
      <c r="E430" s="741">
        <v>0.22091900210012119</v>
      </c>
      <c r="F430" s="612"/>
      <c r="G430" s="612"/>
      <c r="H430" s="1078" t="s">
        <v>466</v>
      </c>
      <c r="I430" s="1078"/>
      <c r="J430" s="742">
        <v>0.21900399151167199</v>
      </c>
      <c r="K430" s="612"/>
      <c r="L430" s="612"/>
      <c r="M430" s="1078" t="s">
        <v>468</v>
      </c>
      <c r="N430" s="1078"/>
      <c r="O430" s="743">
        <v>0.20239458450759576</v>
      </c>
      <c r="P430" s="612"/>
      <c r="Q430" s="612"/>
      <c r="Z430" s="338"/>
      <c r="AA430" s="338"/>
      <c r="AB430" s="338"/>
      <c r="AC430" s="338"/>
      <c r="AD430" s="338"/>
      <c r="AE430" s="338"/>
      <c r="AF430" s="338"/>
      <c r="AG430" s="338"/>
      <c r="AH430" s="338"/>
      <c r="AI430" s="338"/>
      <c r="AJ430" s="338"/>
      <c r="AK430" s="338"/>
      <c r="AL430" s="338"/>
      <c r="AM430" s="338"/>
      <c r="AN430" s="338"/>
      <c r="AO430" s="338"/>
      <c r="AP430" s="338"/>
      <c r="AQ430" s="338"/>
      <c r="AR430" s="338"/>
      <c r="AS430" s="338"/>
      <c r="AT430" s="338"/>
      <c r="AU430" s="338"/>
      <c r="AV430" s="338"/>
      <c r="AW430" s="338"/>
      <c r="AX430" s="338"/>
      <c r="AY430" s="338"/>
      <c r="AZ430" s="338"/>
      <c r="BA430" s="340"/>
      <c r="BB430" s="419"/>
      <c r="BC430" s="340"/>
      <c r="BD430" s="340"/>
      <c r="BE430" s="340"/>
      <c r="BF430" s="340"/>
      <c r="BG430" s="340"/>
      <c r="BH430" s="340"/>
      <c r="BI430" s="340"/>
      <c r="BJ430" s="340"/>
      <c r="BK430" s="340"/>
      <c r="BL430" s="340"/>
      <c r="BM430" s="340"/>
      <c r="BN430" s="340"/>
      <c r="BO430" s="340"/>
      <c r="BP430" s="340"/>
      <c r="BQ430" s="340"/>
      <c r="BR430" s="340"/>
      <c r="BS430" s="340"/>
      <c r="BT430" s="340"/>
      <c r="BU430" s="340"/>
      <c r="BV430" s="340"/>
      <c r="BW430" s="340"/>
      <c r="BX430" s="340"/>
      <c r="BY430" s="340"/>
      <c r="BZ430" s="341"/>
      <c r="CA430" s="341"/>
      <c r="CB430" s="341"/>
      <c r="CC430" s="341"/>
      <c r="CD430" s="341"/>
      <c r="CE430" s="341"/>
      <c r="CF430" s="341"/>
      <c r="CG430" s="341"/>
      <c r="CH430" s="341"/>
      <c r="CI430" s="341"/>
      <c r="CJ430" s="341"/>
      <c r="CK430" s="341"/>
      <c r="CL430" s="341"/>
      <c r="CM430" s="341"/>
      <c r="CN430" s="341"/>
      <c r="CO430" s="341"/>
      <c r="CP430" s="341"/>
      <c r="CQ430" s="341"/>
      <c r="CR430" s="341"/>
      <c r="CS430" s="341"/>
      <c r="CT430" s="341"/>
      <c r="CU430" s="341"/>
      <c r="CV430" s="341"/>
      <c r="CW430" s="341"/>
      <c r="CX430" s="341"/>
      <c r="CY430" s="341"/>
      <c r="CZ430" s="341"/>
    </row>
    <row r="431" s="345" customFormat="true" ht="25.15" customHeight="true" x14ac:dyDescent="0.2">
      <c r="B431" s="960"/>
      <c r="C431" s="1077" t="s">
        <v>393</v>
      </c>
      <c r="D431" s="1078"/>
      <c r="E431" s="741">
        <v>0.21236575424423648</v>
      </c>
      <c r="F431" s="612"/>
      <c r="G431" s="612"/>
      <c r="H431" s="1078" t="s">
        <v>469</v>
      </c>
      <c r="I431" s="1078"/>
      <c r="J431" s="742">
        <v>0.20080957119089626</v>
      </c>
      <c r="K431" s="612"/>
      <c r="L431" s="612"/>
      <c r="M431" s="1078" t="s">
        <v>454</v>
      </c>
      <c r="N431" s="1078"/>
      <c r="O431" s="743">
        <v>0.18182394005399416</v>
      </c>
      <c r="P431" s="612"/>
      <c r="Q431" s="612"/>
      <c r="Z431" s="338"/>
      <c r="AA431" s="338"/>
      <c r="AB431" s="338"/>
      <c r="AC431" s="338"/>
      <c r="AD431" s="338"/>
      <c r="AE431" s="338"/>
      <c r="AF431" s="338"/>
      <c r="AG431" s="338"/>
      <c r="AH431" s="338"/>
      <c r="AI431" s="338"/>
      <c r="AJ431" s="338"/>
      <c r="AK431" s="338"/>
      <c r="AL431" s="338"/>
      <c r="AM431" s="338"/>
      <c r="AN431" s="338"/>
      <c r="AO431" s="338"/>
      <c r="AP431" s="338"/>
      <c r="AQ431" s="338"/>
      <c r="AR431" s="338"/>
      <c r="AS431" s="338"/>
      <c r="AT431" s="338"/>
      <c r="AU431" s="338"/>
      <c r="AV431" s="338"/>
      <c r="AW431" s="338"/>
      <c r="AX431" s="338"/>
      <c r="AY431" s="338"/>
      <c r="AZ431" s="338"/>
      <c r="BA431" s="340"/>
      <c r="BB431" s="419"/>
      <c r="BC431" s="340"/>
      <c r="BD431" s="340"/>
      <c r="BE431" s="340"/>
      <c r="BF431" s="340"/>
      <c r="BG431" s="340"/>
      <c r="BH431" s="340"/>
      <c r="BI431" s="340"/>
      <c r="BJ431" s="340"/>
      <c r="BK431" s="340"/>
      <c r="BL431" s="340"/>
      <c r="BM431" s="340"/>
      <c r="BN431" s="340"/>
      <c r="BO431" s="340"/>
      <c r="BP431" s="340"/>
      <c r="BQ431" s="340"/>
      <c r="BR431" s="340"/>
      <c r="BS431" s="340"/>
      <c r="BT431" s="340"/>
      <c r="BU431" s="340"/>
      <c r="BV431" s="340"/>
      <c r="BW431" s="340"/>
      <c r="BX431" s="340"/>
      <c r="BY431" s="340"/>
      <c r="BZ431" s="341"/>
      <c r="CA431" s="341"/>
      <c r="CB431" s="341"/>
      <c r="CC431" s="341"/>
      <c r="CD431" s="341"/>
      <c r="CE431" s="341"/>
      <c r="CF431" s="341"/>
      <c r="CG431" s="341"/>
      <c r="CH431" s="341"/>
      <c r="CI431" s="341"/>
      <c r="CJ431" s="341"/>
      <c r="CK431" s="341"/>
      <c r="CL431" s="341"/>
      <c r="CM431" s="341"/>
      <c r="CN431" s="341"/>
      <c r="CO431" s="341"/>
      <c r="CP431" s="341"/>
      <c r="CQ431" s="341"/>
      <c r="CR431" s="341"/>
      <c r="CS431" s="341"/>
      <c r="CT431" s="341"/>
      <c r="CU431" s="341"/>
      <c r="CV431" s="341"/>
      <c r="CW431" s="341"/>
      <c r="CX431" s="341"/>
      <c r="CY431" s="341"/>
      <c r="CZ431" s="341"/>
    </row>
    <row r="432" s="345" customFormat="true" ht="25.15" customHeight="true" x14ac:dyDescent="0.2">
      <c r="B432" s="960"/>
      <c r="C432" s="1077" t="s">
        <v>469</v>
      </c>
      <c r="D432" s="1078"/>
      <c r="E432" s="741">
        <v>0.19233624978926278</v>
      </c>
      <c r="F432" s="612"/>
      <c r="G432" s="612"/>
      <c r="H432" s="1078" t="s">
        <v>454</v>
      </c>
      <c r="I432" s="1078"/>
      <c r="J432" s="742">
        <v>0.19681930652838486</v>
      </c>
      <c r="K432" s="612"/>
      <c r="L432" s="612"/>
      <c r="M432" s="1078" t="s">
        <v>458</v>
      </c>
      <c r="N432" s="1078"/>
      <c r="O432" s="743">
        <v>0.1766988384248783</v>
      </c>
      <c r="P432" s="612"/>
      <c r="Q432" s="612"/>
      <c r="Z432" s="338"/>
      <c r="AA432" s="338"/>
      <c r="AB432" s="338"/>
      <c r="AC432" s="338"/>
      <c r="AD432" s="338"/>
      <c r="AE432" s="338"/>
      <c r="AF432" s="338"/>
      <c r="AG432" s="338"/>
      <c r="AH432" s="338"/>
      <c r="AI432" s="338"/>
      <c r="AJ432" s="338"/>
      <c r="AK432" s="338"/>
      <c r="AL432" s="338"/>
      <c r="AM432" s="338"/>
      <c r="AN432" s="338"/>
      <c r="AO432" s="338"/>
      <c r="AP432" s="338"/>
      <c r="AQ432" s="338"/>
      <c r="AR432" s="338"/>
      <c r="AS432" s="338"/>
      <c r="AT432" s="338"/>
      <c r="AU432" s="338"/>
      <c r="AV432" s="338"/>
      <c r="AW432" s="338"/>
      <c r="AX432" s="338"/>
      <c r="AY432" s="338"/>
      <c r="AZ432" s="338"/>
      <c r="BA432" s="340"/>
      <c r="BB432" s="419"/>
      <c r="BC432" s="340"/>
      <c r="BD432" s="340"/>
      <c r="BE432" s="340"/>
      <c r="BF432" s="340"/>
      <c r="BG432" s="340"/>
      <c r="BH432" s="340"/>
      <c r="BI432" s="340"/>
      <c r="BJ432" s="340"/>
      <c r="BK432" s="340"/>
      <c r="BL432" s="340"/>
      <c r="BM432" s="340"/>
      <c r="BN432" s="340"/>
      <c r="BO432" s="340"/>
      <c r="BP432" s="340"/>
      <c r="BQ432" s="340"/>
      <c r="BR432" s="340"/>
      <c r="BS432" s="340"/>
      <c r="BT432" s="340"/>
      <c r="BU432" s="340"/>
      <c r="BV432" s="340"/>
      <c r="BW432" s="340"/>
      <c r="BX432" s="340"/>
      <c r="BY432" s="340"/>
      <c r="BZ432" s="341"/>
      <c r="CA432" s="341"/>
      <c r="CB432" s="341"/>
      <c r="CC432" s="341"/>
      <c r="CD432" s="341"/>
      <c r="CE432" s="341"/>
      <c r="CF432" s="341"/>
      <c r="CG432" s="341"/>
      <c r="CH432" s="341"/>
      <c r="CI432" s="341"/>
      <c r="CJ432" s="341"/>
      <c r="CK432" s="341"/>
      <c r="CL432" s="341"/>
      <c r="CM432" s="341"/>
      <c r="CN432" s="341"/>
      <c r="CO432" s="341"/>
      <c r="CP432" s="341"/>
      <c r="CQ432" s="341"/>
      <c r="CR432" s="341"/>
      <c r="CS432" s="341"/>
      <c r="CT432" s="341"/>
      <c r="CU432" s="341"/>
      <c r="CV432" s="341"/>
      <c r="CW432" s="341"/>
      <c r="CX432" s="341"/>
      <c r="CY432" s="341"/>
      <c r="CZ432" s="341"/>
    </row>
    <row r="433" s="345" customFormat="true" ht="25.15" customHeight="true" x14ac:dyDescent="0.2">
      <c r="B433" s="960"/>
      <c r="C433" s="1077" t="s">
        <v>465</v>
      </c>
      <c r="D433" s="1078"/>
      <c r="E433" s="741">
        <v>0.18111300254828405</v>
      </c>
      <c r="F433" s="612"/>
      <c r="G433" s="612"/>
      <c r="H433" s="1078" t="s">
        <v>449</v>
      </c>
      <c r="I433" s="1078"/>
      <c r="J433" s="742">
        <v>-0.17668629213599316</v>
      </c>
      <c r="K433" s="612"/>
      <c r="L433" s="612"/>
      <c r="M433" s="1078" t="s">
        <v>449</v>
      </c>
      <c r="N433" s="1078"/>
      <c r="O433" s="743">
        <v>-0.17011895367582966</v>
      </c>
      <c r="P433" s="612"/>
      <c r="Q433" s="612"/>
      <c r="Z433" s="338"/>
      <c r="AA433" s="338"/>
      <c r="AB433" s="338"/>
      <c r="AC433" s="338"/>
      <c r="AD433" s="338"/>
      <c r="AE433" s="338"/>
      <c r="AF433" s="338"/>
      <c r="AG433" s="338"/>
      <c r="AH433" s="338"/>
      <c r="AI433" s="338"/>
      <c r="AJ433" s="338"/>
      <c r="AK433" s="338"/>
      <c r="AL433" s="338"/>
      <c r="AM433" s="338"/>
      <c r="AN433" s="338"/>
      <c r="AO433" s="338"/>
      <c r="AP433" s="338"/>
      <c r="AQ433" s="338"/>
      <c r="AR433" s="338"/>
      <c r="AS433" s="338"/>
      <c r="AT433" s="338"/>
      <c r="AU433" s="338"/>
      <c r="AV433" s="338"/>
      <c r="AW433" s="338"/>
      <c r="AX433" s="338"/>
      <c r="AY433" s="338"/>
      <c r="AZ433" s="338"/>
      <c r="BA433" s="340"/>
      <c r="BB433" s="419"/>
      <c r="BC433" s="340"/>
      <c r="BD433" s="340"/>
      <c r="BE433" s="340"/>
      <c r="BF433" s="340"/>
      <c r="BG433" s="340"/>
      <c r="BH433" s="340"/>
      <c r="BI433" s="340"/>
      <c r="BJ433" s="340"/>
      <c r="BK433" s="340"/>
      <c r="BL433" s="340"/>
      <c r="BM433" s="340"/>
      <c r="BN433" s="340"/>
      <c r="BO433" s="340"/>
      <c r="BP433" s="340"/>
      <c r="BQ433" s="340"/>
      <c r="BR433" s="340"/>
      <c r="BS433" s="340"/>
      <c r="BT433" s="340"/>
      <c r="BU433" s="340"/>
      <c r="BV433" s="340"/>
      <c r="BW433" s="340"/>
      <c r="BX433" s="340"/>
      <c r="BY433" s="340"/>
      <c r="BZ433" s="341"/>
      <c r="CA433" s="341"/>
      <c r="CB433" s="341"/>
      <c r="CC433" s="341"/>
      <c r="CD433" s="341"/>
      <c r="CE433" s="341"/>
      <c r="CF433" s="341"/>
      <c r="CG433" s="341"/>
      <c r="CH433" s="341"/>
      <c r="CI433" s="341"/>
      <c r="CJ433" s="341"/>
      <c r="CK433" s="341"/>
      <c r="CL433" s="341"/>
      <c r="CM433" s="341"/>
      <c r="CN433" s="341"/>
      <c r="CO433" s="341"/>
      <c r="CP433" s="341"/>
      <c r="CQ433" s="341"/>
      <c r="CR433" s="341"/>
      <c r="CS433" s="341"/>
      <c r="CT433" s="341"/>
      <c r="CU433" s="341"/>
      <c r="CV433" s="341"/>
      <c r="CW433" s="341"/>
      <c r="CX433" s="341"/>
      <c r="CY433" s="341"/>
      <c r="CZ433" s="341"/>
    </row>
    <row r="434" s="345" customFormat="true" ht="25.15" customHeight="true" x14ac:dyDescent="0.2">
      <c r="B434" s="960"/>
      <c r="C434" s="1077" t="s">
        <v>456</v>
      </c>
      <c r="D434" s="1078"/>
      <c r="E434" s="741">
        <v>0.17807313770824476</v>
      </c>
      <c r="F434" s="612"/>
      <c r="G434" s="612"/>
      <c r="H434" s="1078" t="s">
        <v>470</v>
      </c>
      <c r="I434" s="1078"/>
      <c r="J434" s="742">
        <v>-0.17108373502384094</v>
      </c>
      <c r="K434" s="612"/>
      <c r="L434" s="612"/>
      <c r="M434" s="1078" t="s">
        <v>471</v>
      </c>
      <c r="N434" s="1078"/>
      <c r="O434" s="743">
        <v>0.15682729904036594</v>
      </c>
      <c r="P434" s="612"/>
      <c r="Q434" s="612"/>
      <c r="Z434" s="338"/>
      <c r="AA434" s="338"/>
      <c r="AB434" s="338"/>
      <c r="AC434" s="338"/>
      <c r="AD434" s="338"/>
      <c r="AE434" s="338"/>
      <c r="AF434" s="338"/>
      <c r="AG434" s="338"/>
      <c r="AH434" s="338"/>
      <c r="AI434" s="338"/>
      <c r="AJ434" s="338"/>
      <c r="AK434" s="338"/>
      <c r="AL434" s="338"/>
      <c r="AM434" s="338"/>
      <c r="AN434" s="338"/>
      <c r="AO434" s="338"/>
      <c r="AP434" s="338"/>
      <c r="AQ434" s="338"/>
      <c r="AR434" s="338"/>
      <c r="AS434" s="338"/>
      <c r="AT434" s="338"/>
      <c r="AU434" s="338"/>
      <c r="AV434" s="338"/>
      <c r="AW434" s="338"/>
      <c r="AX434" s="338"/>
      <c r="AY434" s="338"/>
      <c r="AZ434" s="338"/>
      <c r="BA434" s="340"/>
      <c r="BB434" s="419"/>
      <c r="BC434" s="340"/>
      <c r="BD434" s="340"/>
      <c r="BE434" s="340"/>
      <c r="BF434" s="340"/>
      <c r="BG434" s="340"/>
      <c r="BH434" s="340"/>
      <c r="BI434" s="340"/>
      <c r="BJ434" s="340"/>
      <c r="BK434" s="340"/>
      <c r="BL434" s="340"/>
      <c r="BM434" s="340"/>
      <c r="BN434" s="340"/>
      <c r="BO434" s="340"/>
      <c r="BP434" s="340"/>
      <c r="BQ434" s="340"/>
      <c r="BR434" s="340"/>
      <c r="BS434" s="340"/>
      <c r="BT434" s="340"/>
      <c r="BU434" s="340"/>
      <c r="BV434" s="340"/>
      <c r="BW434" s="340"/>
      <c r="BX434" s="340"/>
      <c r="BY434" s="340"/>
      <c r="BZ434" s="341"/>
      <c r="CA434" s="341"/>
      <c r="CB434" s="341"/>
      <c r="CC434" s="341"/>
      <c r="CD434" s="341"/>
      <c r="CE434" s="341"/>
      <c r="CF434" s="341"/>
      <c r="CG434" s="341"/>
      <c r="CH434" s="341"/>
      <c r="CI434" s="341"/>
      <c r="CJ434" s="341"/>
      <c r="CK434" s="341"/>
      <c r="CL434" s="341"/>
      <c r="CM434" s="341"/>
      <c r="CN434" s="341"/>
      <c r="CO434" s="341"/>
      <c r="CP434" s="341"/>
      <c r="CQ434" s="341"/>
      <c r="CR434" s="341"/>
      <c r="CS434" s="341"/>
      <c r="CT434" s="341"/>
      <c r="CU434" s="341"/>
      <c r="CV434" s="341"/>
      <c r="CW434" s="341"/>
      <c r="CX434" s="341"/>
      <c r="CY434" s="341"/>
      <c r="CZ434" s="341"/>
    </row>
    <row r="435" s="345" customFormat="true" ht="25.15" customHeight="true" x14ac:dyDescent="0.2">
      <c r="B435" s="960"/>
      <c r="C435" s="1077" t="s">
        <v>472</v>
      </c>
      <c r="D435" s="1078"/>
      <c r="E435" s="741">
        <v>0.15879753760170884</v>
      </c>
      <c r="F435" s="612"/>
      <c r="G435" s="612"/>
      <c r="H435" s="1078" t="s">
        <v>468</v>
      </c>
      <c r="I435" s="1078"/>
      <c r="J435" s="742">
        <v>0.15867657275744793</v>
      </c>
      <c r="K435" s="612"/>
      <c r="L435" s="612"/>
      <c r="M435" s="1078" t="s">
        <v>309</v>
      </c>
      <c r="N435" s="1078"/>
      <c r="O435" s="743">
        <v>-0.14887691085845439</v>
      </c>
      <c r="P435" s="612"/>
      <c r="Q435" s="612"/>
      <c r="Z435" s="338"/>
      <c r="AA435" s="338"/>
      <c r="AB435" s="338"/>
      <c r="AC435" s="338"/>
      <c r="AD435" s="338"/>
      <c r="AE435" s="338"/>
      <c r="AF435" s="338"/>
      <c r="AG435" s="338"/>
      <c r="AH435" s="338"/>
      <c r="AI435" s="338"/>
      <c r="AJ435" s="338"/>
      <c r="AK435" s="338"/>
      <c r="AL435" s="338"/>
      <c r="AM435" s="338"/>
      <c r="AN435" s="338"/>
      <c r="AO435" s="338"/>
      <c r="AP435" s="338"/>
      <c r="AQ435" s="338"/>
      <c r="AR435" s="338"/>
      <c r="AS435" s="338"/>
      <c r="AT435" s="338"/>
      <c r="AU435" s="338"/>
      <c r="AV435" s="338"/>
      <c r="AW435" s="338"/>
      <c r="AX435" s="338"/>
      <c r="AY435" s="338"/>
      <c r="AZ435" s="338"/>
      <c r="BA435" s="340"/>
      <c r="BB435" s="419"/>
      <c r="BC435" s="340"/>
      <c r="BD435" s="340"/>
      <c r="BE435" s="340"/>
      <c r="BF435" s="340"/>
      <c r="BG435" s="340"/>
      <c r="BH435" s="340"/>
      <c r="BI435" s="340"/>
      <c r="BJ435" s="340"/>
      <c r="BK435" s="340"/>
      <c r="BL435" s="340"/>
      <c r="BM435" s="340"/>
      <c r="BN435" s="340"/>
      <c r="BO435" s="340"/>
      <c r="BP435" s="340"/>
      <c r="BQ435" s="340"/>
      <c r="BR435" s="340"/>
      <c r="BS435" s="340"/>
      <c r="BT435" s="340"/>
      <c r="BU435" s="340"/>
      <c r="BV435" s="340"/>
      <c r="BW435" s="340"/>
      <c r="BX435" s="340"/>
      <c r="BY435" s="340"/>
      <c r="BZ435" s="341"/>
      <c r="CA435" s="341"/>
      <c r="CB435" s="341"/>
      <c r="CC435" s="341"/>
      <c r="CD435" s="341"/>
      <c r="CE435" s="341"/>
      <c r="CF435" s="341"/>
      <c r="CG435" s="341"/>
      <c r="CH435" s="341"/>
      <c r="CI435" s="341"/>
      <c r="CJ435" s="341"/>
      <c r="CK435" s="341"/>
      <c r="CL435" s="341"/>
      <c r="CM435" s="341"/>
      <c r="CN435" s="341"/>
      <c r="CO435" s="341"/>
      <c r="CP435" s="341"/>
      <c r="CQ435" s="341"/>
      <c r="CR435" s="341"/>
      <c r="CS435" s="341"/>
      <c r="CT435" s="341"/>
      <c r="CU435" s="341"/>
      <c r="CV435" s="341"/>
      <c r="CW435" s="341"/>
      <c r="CX435" s="341"/>
      <c r="CY435" s="341"/>
      <c r="CZ435" s="341"/>
    </row>
    <row r="436" s="345" customFormat="true" ht="25.15" customHeight="true" x14ac:dyDescent="0.2">
      <c r="B436" s="960"/>
      <c r="C436" s="1077" t="s">
        <v>323</v>
      </c>
      <c r="D436" s="1078"/>
      <c r="E436" s="741">
        <v>-0.14723937536440404</v>
      </c>
      <c r="F436" s="612"/>
      <c r="G436" s="612"/>
      <c r="H436" s="1078" t="s">
        <v>451</v>
      </c>
      <c r="I436" s="1078"/>
      <c r="J436" s="742">
        <v>-0.15068226374060836</v>
      </c>
      <c r="K436" s="612"/>
      <c r="L436" s="612"/>
      <c r="M436" s="1078" t="s">
        <v>470</v>
      </c>
      <c r="N436" s="1078"/>
      <c r="O436" s="743">
        <v>-0.14394149792031263</v>
      </c>
      <c r="P436" s="612"/>
      <c r="Q436" s="612"/>
      <c r="Z436" s="338"/>
      <c r="AA436" s="338"/>
      <c r="AB436" s="338"/>
      <c r="AC436" s="338"/>
      <c r="AD436" s="338"/>
      <c r="AE436" s="338"/>
      <c r="AF436" s="338"/>
      <c r="AG436" s="338"/>
      <c r="AH436" s="338"/>
      <c r="AI436" s="338"/>
      <c r="AJ436" s="338"/>
      <c r="AK436" s="338"/>
      <c r="AL436" s="338"/>
      <c r="AM436" s="338"/>
      <c r="AN436" s="338"/>
      <c r="AO436" s="338"/>
      <c r="AP436" s="338"/>
      <c r="AQ436" s="338"/>
      <c r="AR436" s="338"/>
      <c r="AS436" s="338"/>
      <c r="AT436" s="338"/>
      <c r="AU436" s="338"/>
      <c r="AV436" s="338"/>
      <c r="AW436" s="338"/>
      <c r="AX436" s="338"/>
      <c r="AY436" s="338"/>
      <c r="AZ436" s="338"/>
      <c r="BA436" s="340"/>
      <c r="BB436" s="419"/>
      <c r="BC436" s="340"/>
      <c r="BD436" s="340"/>
      <c r="BE436" s="340"/>
      <c r="BF436" s="340"/>
      <c r="BG436" s="340"/>
      <c r="BH436" s="340"/>
      <c r="BI436" s="340"/>
      <c r="BJ436" s="340"/>
      <c r="BK436" s="340"/>
      <c r="BL436" s="340"/>
      <c r="BM436" s="340"/>
      <c r="BN436" s="340"/>
      <c r="BO436" s="340"/>
      <c r="BP436" s="340"/>
      <c r="BQ436" s="340"/>
      <c r="BR436" s="340"/>
      <c r="BS436" s="340"/>
      <c r="BT436" s="340"/>
      <c r="BU436" s="340"/>
      <c r="BV436" s="340"/>
      <c r="BW436" s="340"/>
      <c r="BX436" s="340"/>
      <c r="BY436" s="340"/>
      <c r="BZ436" s="341"/>
      <c r="CA436" s="341"/>
      <c r="CB436" s="341"/>
      <c r="CC436" s="341"/>
      <c r="CD436" s="341"/>
      <c r="CE436" s="341"/>
      <c r="CF436" s="341"/>
      <c r="CG436" s="341"/>
      <c r="CH436" s="341"/>
      <c r="CI436" s="341"/>
      <c r="CJ436" s="341"/>
      <c r="CK436" s="341"/>
      <c r="CL436" s="341"/>
      <c r="CM436" s="341"/>
      <c r="CN436" s="341"/>
      <c r="CO436" s="341"/>
      <c r="CP436" s="341"/>
      <c r="CQ436" s="341"/>
      <c r="CR436" s="341"/>
      <c r="CS436" s="341"/>
      <c r="CT436" s="341"/>
      <c r="CU436" s="341"/>
      <c r="CV436" s="341"/>
      <c r="CW436" s="341"/>
      <c r="CX436" s="341"/>
      <c r="CY436" s="341"/>
      <c r="CZ436" s="341"/>
    </row>
    <row r="437" s="345" customFormat="true" ht="25.15" customHeight="true" x14ac:dyDescent="0.2">
      <c r="B437" s="960"/>
      <c r="C437" s="1077" t="s">
        <v>462</v>
      </c>
      <c r="D437" s="1078"/>
      <c r="E437" s="741">
        <v>0.13130290925764471</v>
      </c>
      <c r="F437" s="612"/>
      <c r="G437" s="612"/>
      <c r="H437" s="1078" t="s">
        <v>465</v>
      </c>
      <c r="I437" s="1078"/>
      <c r="J437" s="742">
        <v>9.4169169380848225E-2</v>
      </c>
      <c r="K437" s="612"/>
      <c r="L437" s="612"/>
      <c r="M437" s="1078" t="s">
        <v>464</v>
      </c>
      <c r="N437" s="1078"/>
      <c r="O437" s="743">
        <v>0.1321303616763235</v>
      </c>
      <c r="P437" s="612"/>
      <c r="Q437" s="612"/>
      <c r="Z437" s="338"/>
      <c r="AA437" s="338"/>
      <c r="AB437" s="338"/>
      <c r="AC437" s="338"/>
      <c r="AD437" s="338"/>
      <c r="AE437" s="338"/>
      <c r="AF437" s="338"/>
      <c r="AG437" s="338"/>
      <c r="AH437" s="338"/>
      <c r="AI437" s="338"/>
      <c r="AJ437" s="338"/>
      <c r="AK437" s="338"/>
      <c r="AL437" s="338"/>
      <c r="AM437" s="338"/>
      <c r="AN437" s="338"/>
      <c r="AO437" s="338"/>
      <c r="AP437" s="338"/>
      <c r="AQ437" s="338"/>
      <c r="AR437" s="338"/>
      <c r="AS437" s="338"/>
      <c r="AT437" s="338"/>
      <c r="AU437" s="338"/>
      <c r="AV437" s="338"/>
      <c r="AW437" s="338"/>
      <c r="AX437" s="338"/>
      <c r="AY437" s="338"/>
      <c r="AZ437" s="338"/>
      <c r="BA437" s="340"/>
      <c r="BB437" s="419"/>
      <c r="BC437" s="340"/>
      <c r="BD437" s="340"/>
      <c r="BE437" s="340"/>
      <c r="BF437" s="340"/>
      <c r="BG437" s="340"/>
      <c r="BH437" s="340"/>
      <c r="BI437" s="340"/>
      <c r="BJ437" s="340"/>
      <c r="BK437" s="340"/>
      <c r="BL437" s="340"/>
      <c r="BM437" s="340"/>
      <c r="BN437" s="340"/>
      <c r="BO437" s="340"/>
      <c r="BP437" s="340"/>
      <c r="BQ437" s="340"/>
      <c r="BR437" s="340"/>
      <c r="BS437" s="340"/>
      <c r="BT437" s="340"/>
      <c r="BU437" s="340"/>
      <c r="BV437" s="340"/>
      <c r="BW437" s="340"/>
      <c r="BX437" s="340"/>
      <c r="BY437" s="340"/>
      <c r="BZ437" s="341"/>
      <c r="CA437" s="341"/>
      <c r="CB437" s="341"/>
      <c r="CC437" s="341"/>
      <c r="CD437" s="341"/>
      <c r="CE437" s="341"/>
      <c r="CF437" s="341"/>
      <c r="CG437" s="341"/>
      <c r="CH437" s="341"/>
      <c r="CI437" s="341"/>
      <c r="CJ437" s="341"/>
      <c r="CK437" s="341"/>
      <c r="CL437" s="341"/>
      <c r="CM437" s="341"/>
      <c r="CN437" s="341"/>
      <c r="CO437" s="341"/>
      <c r="CP437" s="341"/>
      <c r="CQ437" s="341"/>
      <c r="CR437" s="341"/>
      <c r="CS437" s="341"/>
      <c r="CT437" s="341"/>
      <c r="CU437" s="341"/>
      <c r="CV437" s="341"/>
      <c r="CW437" s="341"/>
      <c r="CX437" s="341"/>
      <c r="CY437" s="341"/>
      <c r="CZ437" s="341"/>
    </row>
    <row r="438" s="345" customFormat="true" ht="25.15" customHeight="true" x14ac:dyDescent="0.2">
      <c r="B438" s="960"/>
      <c r="C438" s="1077" t="s">
        <v>404</v>
      </c>
      <c r="D438" s="1078"/>
      <c r="E438" s="741">
        <v>-0.12418552452336531</v>
      </c>
      <c r="F438" s="612"/>
      <c r="G438" s="612"/>
      <c r="H438" s="1078" t="s">
        <v>461</v>
      </c>
      <c r="I438" s="1078"/>
      <c r="J438" s="742">
        <v>9.3478731732458353E-2</v>
      </c>
      <c r="K438" s="612"/>
      <c r="L438" s="612"/>
      <c r="M438" s="1078" t="s">
        <v>473</v>
      </c>
      <c r="N438" s="1078"/>
      <c r="O438" s="743">
        <v>0.1278472861288979</v>
      </c>
      <c r="P438" s="612"/>
      <c r="Q438" s="612"/>
      <c r="Z438" s="338"/>
      <c r="AA438" s="338"/>
      <c r="AB438" s="338"/>
      <c r="AC438" s="338"/>
      <c r="AD438" s="338"/>
      <c r="AE438" s="338"/>
      <c r="AF438" s="338"/>
      <c r="AG438" s="338"/>
      <c r="AH438" s="338"/>
      <c r="AI438" s="338"/>
      <c r="AJ438" s="338"/>
      <c r="AK438" s="338"/>
      <c r="AL438" s="338"/>
      <c r="AM438" s="338"/>
      <c r="AN438" s="338"/>
      <c r="AO438" s="338"/>
      <c r="AP438" s="338"/>
      <c r="AQ438" s="338"/>
      <c r="AR438" s="338"/>
      <c r="AS438" s="338"/>
      <c r="AT438" s="338"/>
      <c r="AU438" s="338"/>
      <c r="AV438" s="338"/>
      <c r="AW438" s="338"/>
      <c r="AX438" s="338"/>
      <c r="AY438" s="338"/>
      <c r="AZ438" s="338"/>
      <c r="BA438" s="340"/>
      <c r="BB438" s="419"/>
      <c r="BC438" s="340"/>
      <c r="BD438" s="340"/>
      <c r="BE438" s="340"/>
      <c r="BF438" s="340"/>
      <c r="BG438" s="340"/>
      <c r="BH438" s="340"/>
      <c r="BI438" s="340"/>
      <c r="BJ438" s="340"/>
      <c r="BK438" s="340"/>
      <c r="BL438" s="340"/>
      <c r="BM438" s="340"/>
      <c r="BN438" s="340"/>
      <c r="BO438" s="340"/>
      <c r="BP438" s="340"/>
      <c r="BQ438" s="340"/>
      <c r="BR438" s="340"/>
      <c r="BS438" s="340"/>
      <c r="BT438" s="340"/>
      <c r="BU438" s="340"/>
      <c r="BV438" s="340"/>
      <c r="BW438" s="340"/>
      <c r="BX438" s="340"/>
      <c r="BY438" s="340"/>
      <c r="BZ438" s="341"/>
      <c r="CA438" s="341"/>
      <c r="CB438" s="341"/>
      <c r="CC438" s="341"/>
      <c r="CD438" s="341"/>
      <c r="CE438" s="341"/>
      <c r="CF438" s="341"/>
      <c r="CG438" s="341"/>
      <c r="CH438" s="341"/>
      <c r="CI438" s="341"/>
      <c r="CJ438" s="341"/>
      <c r="CK438" s="341"/>
      <c r="CL438" s="341"/>
      <c r="CM438" s="341"/>
      <c r="CN438" s="341"/>
      <c r="CO438" s="341"/>
      <c r="CP438" s="341"/>
      <c r="CQ438" s="341"/>
      <c r="CR438" s="341"/>
      <c r="CS438" s="341"/>
      <c r="CT438" s="341"/>
      <c r="CU438" s="341"/>
      <c r="CV438" s="341"/>
      <c r="CW438" s="341"/>
      <c r="CX438" s="341"/>
      <c r="CY438" s="341"/>
      <c r="CZ438" s="341"/>
    </row>
    <row r="439" s="345" customFormat="true" ht="25.15" customHeight="true" x14ac:dyDescent="0.2">
      <c r="B439" s="960"/>
      <c r="C439" s="1077" t="s">
        <v>470</v>
      </c>
      <c r="D439" s="1078"/>
      <c r="E439" s="741">
        <v>-8.7286997337570241E-2</v>
      </c>
      <c r="F439" s="612"/>
      <c r="G439" s="612"/>
      <c r="H439" s="1078" t="s">
        <v>474</v>
      </c>
      <c r="I439" s="1078"/>
      <c r="J439" s="742">
        <v>-9.3018131287615949E-2</v>
      </c>
      <c r="K439" s="612"/>
      <c r="L439" s="612"/>
      <c r="M439" s="1078" t="s">
        <v>475</v>
      </c>
      <c r="N439" s="1078"/>
      <c r="O439" s="743">
        <v>0.12490510260232338</v>
      </c>
      <c r="P439" s="612"/>
      <c r="Q439" s="612"/>
      <c r="Z439" s="338"/>
      <c r="AA439" s="338"/>
      <c r="AB439" s="338"/>
      <c r="AC439" s="338"/>
      <c r="AD439" s="338"/>
      <c r="AE439" s="338"/>
      <c r="AF439" s="338"/>
      <c r="AG439" s="338"/>
      <c r="AH439" s="338"/>
      <c r="AI439" s="338"/>
      <c r="AJ439" s="338"/>
      <c r="AK439" s="338"/>
      <c r="AL439" s="338"/>
      <c r="AM439" s="338"/>
      <c r="AN439" s="338"/>
      <c r="AO439" s="338"/>
      <c r="AP439" s="338"/>
      <c r="AQ439" s="338"/>
      <c r="AR439" s="338"/>
      <c r="AS439" s="338"/>
      <c r="AT439" s="338"/>
      <c r="AU439" s="338"/>
      <c r="AV439" s="338"/>
      <c r="AW439" s="338"/>
      <c r="AX439" s="338"/>
      <c r="AY439" s="338"/>
      <c r="AZ439" s="338"/>
      <c r="BA439" s="340"/>
      <c r="BB439" s="419"/>
      <c r="BC439" s="340"/>
      <c r="BD439" s="340"/>
      <c r="BE439" s="340"/>
      <c r="BF439" s="340"/>
      <c r="BG439" s="340"/>
      <c r="BH439" s="340"/>
      <c r="BI439" s="340"/>
      <c r="BJ439" s="340"/>
      <c r="BK439" s="340"/>
      <c r="BL439" s="340"/>
      <c r="BM439" s="340"/>
      <c r="BN439" s="340"/>
      <c r="BO439" s="340"/>
      <c r="BP439" s="340"/>
      <c r="BQ439" s="340"/>
      <c r="BR439" s="340"/>
      <c r="BS439" s="340"/>
      <c r="BT439" s="340"/>
      <c r="BU439" s="340"/>
      <c r="BV439" s="340"/>
      <c r="BW439" s="340"/>
      <c r="BX439" s="340"/>
      <c r="BY439" s="340"/>
      <c r="BZ439" s="341"/>
      <c r="CA439" s="341"/>
      <c r="CB439" s="341"/>
      <c r="CC439" s="341"/>
      <c r="CD439" s="341"/>
      <c r="CE439" s="341"/>
      <c r="CF439" s="341"/>
      <c r="CG439" s="341"/>
      <c r="CH439" s="341"/>
      <c r="CI439" s="341"/>
      <c r="CJ439" s="341"/>
      <c r="CK439" s="341"/>
      <c r="CL439" s="341"/>
      <c r="CM439" s="341"/>
      <c r="CN439" s="341"/>
      <c r="CO439" s="341"/>
      <c r="CP439" s="341"/>
      <c r="CQ439" s="341"/>
      <c r="CR439" s="341"/>
      <c r="CS439" s="341"/>
      <c r="CT439" s="341"/>
      <c r="CU439" s="341"/>
      <c r="CV439" s="341"/>
      <c r="CW439" s="341"/>
      <c r="CX439" s="341"/>
      <c r="CY439" s="341"/>
      <c r="CZ439" s="341"/>
    </row>
    <row r="440" s="345" customFormat="true" ht="25.15" customHeight="true" x14ac:dyDescent="0.2">
      <c r="B440" s="960"/>
      <c r="C440" s="1077" t="s">
        <v>476</v>
      </c>
      <c r="D440" s="1078"/>
      <c r="E440" s="741">
        <v>-7.7157369103159498E-2</v>
      </c>
      <c r="F440" s="612"/>
      <c r="G440" s="612"/>
      <c r="H440" s="1078" t="s">
        <v>464</v>
      </c>
      <c r="I440" s="1078"/>
      <c r="J440" s="742">
        <v>-8.5454369586221421E-2</v>
      </c>
      <c r="K440" s="612"/>
      <c r="L440" s="612"/>
      <c r="M440" s="1078" t="s">
        <v>404</v>
      </c>
      <c r="N440" s="1078"/>
      <c r="O440" s="743">
        <v>-0.122908466184401</v>
      </c>
      <c r="P440" s="612"/>
      <c r="Q440" s="612"/>
      <c r="Z440" s="338"/>
      <c r="AA440" s="338"/>
      <c r="AB440" s="338"/>
      <c r="AC440" s="338"/>
      <c r="AD440" s="338"/>
      <c r="AE440" s="338"/>
      <c r="AF440" s="338"/>
      <c r="AG440" s="338"/>
      <c r="AH440" s="338"/>
      <c r="AI440" s="338"/>
      <c r="AJ440" s="338"/>
      <c r="AK440" s="338"/>
      <c r="AL440" s="338"/>
      <c r="AM440" s="338"/>
      <c r="AN440" s="338"/>
      <c r="AO440" s="338"/>
      <c r="AP440" s="338"/>
      <c r="AQ440" s="338"/>
      <c r="AR440" s="338"/>
      <c r="AS440" s="338"/>
      <c r="AT440" s="338"/>
      <c r="AU440" s="338"/>
      <c r="AV440" s="338"/>
      <c r="AW440" s="338"/>
      <c r="AX440" s="338"/>
      <c r="AY440" s="338"/>
      <c r="AZ440" s="338"/>
      <c r="BA440" s="340"/>
      <c r="BB440" s="419"/>
      <c r="BC440" s="340"/>
      <c r="BD440" s="340"/>
      <c r="BE440" s="340"/>
      <c r="BF440" s="340"/>
      <c r="BG440" s="340"/>
      <c r="BH440" s="340"/>
      <c r="BI440" s="340"/>
      <c r="BJ440" s="340"/>
      <c r="BK440" s="340"/>
      <c r="BL440" s="340"/>
      <c r="BM440" s="340"/>
      <c r="BN440" s="340"/>
      <c r="BO440" s="340"/>
      <c r="BP440" s="340"/>
      <c r="BQ440" s="340"/>
      <c r="BR440" s="340"/>
      <c r="BS440" s="340"/>
      <c r="BT440" s="340"/>
      <c r="BU440" s="340"/>
      <c r="BV440" s="340"/>
      <c r="BW440" s="340"/>
      <c r="BX440" s="340"/>
      <c r="BY440" s="340"/>
      <c r="BZ440" s="341"/>
      <c r="CA440" s="341"/>
      <c r="CB440" s="341"/>
      <c r="CC440" s="341"/>
      <c r="CD440" s="341"/>
      <c r="CE440" s="341"/>
      <c r="CF440" s="341"/>
      <c r="CG440" s="341"/>
      <c r="CH440" s="341"/>
      <c r="CI440" s="341"/>
      <c r="CJ440" s="341"/>
      <c r="CK440" s="341"/>
      <c r="CL440" s="341"/>
      <c r="CM440" s="341"/>
      <c r="CN440" s="341"/>
      <c r="CO440" s="341"/>
      <c r="CP440" s="341"/>
      <c r="CQ440" s="341"/>
      <c r="CR440" s="341"/>
      <c r="CS440" s="341"/>
      <c r="CT440" s="341"/>
      <c r="CU440" s="341"/>
      <c r="CV440" s="341"/>
      <c r="CW440" s="341"/>
      <c r="CX440" s="341"/>
      <c r="CY440" s="341"/>
      <c r="CZ440" s="341"/>
    </row>
    <row r="441" s="345" customFormat="true" ht="25.15" customHeight="true" x14ac:dyDescent="0.2">
      <c r="B441" s="960"/>
      <c r="C441" s="1077" t="s">
        <v>403</v>
      </c>
      <c r="D441" s="1078"/>
      <c r="E441" s="741">
        <v>-6.7869625658513677E-2</v>
      </c>
      <c r="F441" s="612"/>
      <c r="G441" s="612"/>
      <c r="H441" s="1078" t="s">
        <v>453</v>
      </c>
      <c r="I441" s="1078"/>
      <c r="J441" s="742">
        <v>-8.513499776562955E-2</v>
      </c>
      <c r="K441" s="612"/>
      <c r="L441" s="612"/>
      <c r="M441" s="1078" t="s">
        <v>477</v>
      </c>
      <c r="N441" s="1078"/>
      <c r="O441" s="743">
        <v>-0.11898200955340085</v>
      </c>
      <c r="P441" s="612"/>
      <c r="Q441" s="612"/>
      <c r="Z441" s="338"/>
      <c r="AA441" s="338"/>
      <c r="AB441" s="338"/>
      <c r="AC441" s="338"/>
      <c r="AD441" s="338"/>
      <c r="AE441" s="338"/>
      <c r="AF441" s="338"/>
      <c r="AG441" s="338"/>
      <c r="AH441" s="338"/>
      <c r="AI441" s="338"/>
      <c r="AJ441" s="338"/>
      <c r="AK441" s="338"/>
      <c r="AL441" s="338"/>
      <c r="AM441" s="338"/>
      <c r="AN441" s="338"/>
      <c r="AO441" s="338"/>
      <c r="AP441" s="338"/>
      <c r="AQ441" s="338"/>
      <c r="AR441" s="338"/>
      <c r="AS441" s="338"/>
      <c r="AT441" s="338"/>
      <c r="AU441" s="338"/>
      <c r="AV441" s="338"/>
      <c r="AW441" s="338"/>
      <c r="AX441" s="338"/>
      <c r="AY441" s="338"/>
      <c r="AZ441" s="338"/>
      <c r="BA441" s="340"/>
      <c r="BB441" s="419"/>
      <c r="BC441" s="340"/>
      <c r="BD441" s="340"/>
      <c r="BE441" s="340"/>
      <c r="BF441" s="340"/>
      <c r="BG441" s="340"/>
      <c r="BH441" s="340"/>
      <c r="BI441" s="340"/>
      <c r="BJ441" s="340"/>
      <c r="BK441" s="340"/>
      <c r="BL441" s="340"/>
      <c r="BM441" s="340"/>
      <c r="BN441" s="340"/>
      <c r="BO441" s="340"/>
      <c r="BP441" s="340"/>
      <c r="BQ441" s="340"/>
      <c r="BR441" s="340"/>
      <c r="BS441" s="340"/>
      <c r="BT441" s="340"/>
      <c r="BU441" s="340"/>
      <c r="BV441" s="340"/>
      <c r="BW441" s="340"/>
      <c r="BX441" s="340"/>
      <c r="BY441" s="340"/>
      <c r="BZ441" s="341"/>
      <c r="CA441" s="341"/>
      <c r="CB441" s="341"/>
      <c r="CC441" s="341"/>
      <c r="CD441" s="341"/>
      <c r="CE441" s="341"/>
      <c r="CF441" s="341"/>
      <c r="CG441" s="341"/>
      <c r="CH441" s="341"/>
      <c r="CI441" s="341"/>
      <c r="CJ441" s="341"/>
      <c r="CK441" s="341"/>
      <c r="CL441" s="341"/>
      <c r="CM441" s="341"/>
      <c r="CN441" s="341"/>
      <c r="CO441" s="341"/>
      <c r="CP441" s="341"/>
      <c r="CQ441" s="341"/>
      <c r="CR441" s="341"/>
      <c r="CS441" s="341"/>
      <c r="CT441" s="341"/>
      <c r="CU441" s="341"/>
      <c r="CV441" s="341"/>
      <c r="CW441" s="341"/>
      <c r="CX441" s="341"/>
      <c r="CY441" s="341"/>
      <c r="CZ441" s="341"/>
    </row>
    <row r="442" s="345" customFormat="true" ht="25.15" customHeight="true" x14ac:dyDescent="0.2">
      <c r="B442" s="960"/>
      <c r="C442" s="1077" t="s">
        <v>478</v>
      </c>
      <c r="D442" s="1078"/>
      <c r="E442" s="741">
        <v>-6.0497256541181876E-2</v>
      </c>
      <c r="F442" s="612"/>
      <c r="G442" s="612"/>
      <c r="H442" s="1078" t="s">
        <v>479</v>
      </c>
      <c r="I442" s="1078"/>
      <c r="J442" s="742">
        <v>-8.1582754518641873E-2</v>
      </c>
      <c r="K442" s="612"/>
      <c r="L442" s="612"/>
      <c r="M442" s="1078" t="s">
        <v>466</v>
      </c>
      <c r="N442" s="1078"/>
      <c r="O442" s="743">
        <v>0.11545175718138673</v>
      </c>
      <c r="P442" s="612"/>
      <c r="Q442" s="612"/>
      <c r="Z442" s="338"/>
      <c r="AA442" s="338"/>
      <c r="AB442" s="338"/>
      <c r="AC442" s="338"/>
      <c r="AD442" s="338"/>
      <c r="AE442" s="338"/>
      <c r="AF442" s="338"/>
      <c r="AG442" s="338"/>
      <c r="AH442" s="338"/>
      <c r="AI442" s="338"/>
      <c r="AJ442" s="338"/>
      <c r="AK442" s="338"/>
      <c r="AL442" s="338"/>
      <c r="AM442" s="338"/>
      <c r="AN442" s="338"/>
      <c r="AO442" s="338"/>
      <c r="AP442" s="338"/>
      <c r="AQ442" s="338"/>
      <c r="AR442" s="338"/>
      <c r="AS442" s="338"/>
      <c r="AT442" s="338"/>
      <c r="AU442" s="338"/>
      <c r="AV442" s="338"/>
      <c r="AW442" s="338"/>
      <c r="AX442" s="338"/>
      <c r="AY442" s="338"/>
      <c r="AZ442" s="338"/>
      <c r="BA442" s="340"/>
      <c r="BB442" s="419"/>
      <c r="BC442" s="340"/>
      <c r="BD442" s="340"/>
      <c r="BE442" s="340"/>
      <c r="BF442" s="340"/>
      <c r="BG442" s="340"/>
      <c r="BH442" s="340"/>
      <c r="BI442" s="340"/>
      <c r="BJ442" s="340"/>
      <c r="BK442" s="340"/>
      <c r="BL442" s="340"/>
      <c r="BM442" s="340"/>
      <c r="BN442" s="340"/>
      <c r="BO442" s="340"/>
      <c r="BP442" s="340"/>
      <c r="BQ442" s="340"/>
      <c r="BR442" s="340"/>
      <c r="BS442" s="340"/>
      <c r="BT442" s="340"/>
      <c r="BU442" s="340"/>
      <c r="BV442" s="340"/>
      <c r="BW442" s="340"/>
      <c r="BX442" s="340"/>
      <c r="BY442" s="340"/>
      <c r="BZ442" s="341"/>
      <c r="CA442" s="341"/>
      <c r="CB442" s="341"/>
      <c r="CC442" s="341"/>
      <c r="CD442" s="341"/>
      <c r="CE442" s="341"/>
      <c r="CF442" s="341"/>
      <c r="CG442" s="341"/>
      <c r="CH442" s="341"/>
      <c r="CI442" s="341"/>
      <c r="CJ442" s="341"/>
      <c r="CK442" s="341"/>
      <c r="CL442" s="341"/>
      <c r="CM442" s="341"/>
      <c r="CN442" s="341"/>
      <c r="CO442" s="341"/>
      <c r="CP442" s="341"/>
      <c r="CQ442" s="341"/>
      <c r="CR442" s="341"/>
      <c r="CS442" s="341"/>
      <c r="CT442" s="341"/>
      <c r="CU442" s="341"/>
      <c r="CV442" s="341"/>
      <c r="CW442" s="341"/>
      <c r="CX442" s="341"/>
      <c r="CY442" s="341"/>
      <c r="CZ442" s="341"/>
    </row>
    <row r="443" s="345" customFormat="true" ht="25.15" customHeight="true" x14ac:dyDescent="0.2">
      <c r="B443" s="960"/>
      <c r="C443" s="1077" t="s">
        <v>480</v>
      </c>
      <c r="D443" s="1078"/>
      <c r="E443" s="741">
        <v>5.483279055927013E-2</v>
      </c>
      <c r="F443" s="612"/>
      <c r="G443" s="612"/>
      <c r="H443" s="1078" t="s">
        <v>471</v>
      </c>
      <c r="I443" s="1078"/>
      <c r="J443" s="742">
        <v>-8.13791317062562E-2</v>
      </c>
      <c r="K443" s="612"/>
      <c r="L443" s="612"/>
      <c r="M443" s="1078" t="s">
        <v>463</v>
      </c>
      <c r="N443" s="1078"/>
      <c r="O443" s="743">
        <v>0.11175416103667896</v>
      </c>
      <c r="P443" s="612"/>
      <c r="Q443" s="612"/>
      <c r="Z443" s="338"/>
      <c r="AA443" s="338"/>
      <c r="AB443" s="338"/>
      <c r="AC443" s="338"/>
      <c r="AD443" s="338"/>
      <c r="AE443" s="338"/>
      <c r="AF443" s="338"/>
      <c r="AG443" s="338"/>
      <c r="AH443" s="338"/>
      <c r="AI443" s="338"/>
      <c r="AJ443" s="338"/>
      <c r="AK443" s="338"/>
      <c r="AL443" s="338"/>
      <c r="AM443" s="338"/>
      <c r="AN443" s="338"/>
      <c r="AO443" s="338"/>
      <c r="AP443" s="338"/>
      <c r="AQ443" s="338"/>
      <c r="AR443" s="338"/>
      <c r="AS443" s="338"/>
      <c r="AT443" s="338"/>
      <c r="AU443" s="338"/>
      <c r="AV443" s="338"/>
      <c r="AW443" s="338"/>
      <c r="AX443" s="338"/>
      <c r="AY443" s="338"/>
      <c r="AZ443" s="338"/>
      <c r="BA443" s="340"/>
      <c r="BB443" s="419"/>
      <c r="BC443" s="340"/>
      <c r="BD443" s="340"/>
      <c r="BE443" s="340"/>
      <c r="BF443" s="340"/>
      <c r="BG443" s="340"/>
      <c r="BH443" s="340"/>
      <c r="BI443" s="340"/>
      <c r="BJ443" s="340"/>
      <c r="BK443" s="340"/>
      <c r="BL443" s="340"/>
      <c r="BM443" s="340"/>
      <c r="BN443" s="340"/>
      <c r="BO443" s="340"/>
      <c r="BP443" s="340"/>
      <c r="BQ443" s="340"/>
      <c r="BR443" s="340"/>
      <c r="BS443" s="340"/>
      <c r="BT443" s="340"/>
      <c r="BU443" s="340"/>
      <c r="BV443" s="340"/>
      <c r="BW443" s="340"/>
      <c r="BX443" s="340"/>
      <c r="BY443" s="340"/>
      <c r="BZ443" s="341"/>
      <c r="CA443" s="341"/>
      <c r="CB443" s="341"/>
      <c r="CC443" s="341"/>
      <c r="CD443" s="341"/>
      <c r="CE443" s="341"/>
      <c r="CF443" s="341"/>
      <c r="CG443" s="341"/>
      <c r="CH443" s="341"/>
      <c r="CI443" s="341"/>
      <c r="CJ443" s="341"/>
      <c r="CK443" s="341"/>
      <c r="CL443" s="341"/>
      <c r="CM443" s="341"/>
      <c r="CN443" s="341"/>
      <c r="CO443" s="341"/>
      <c r="CP443" s="341"/>
      <c r="CQ443" s="341"/>
      <c r="CR443" s="341"/>
      <c r="CS443" s="341"/>
      <c r="CT443" s="341"/>
      <c r="CU443" s="341"/>
      <c r="CV443" s="341"/>
      <c r="CW443" s="341"/>
      <c r="CX443" s="341"/>
      <c r="CY443" s="341"/>
      <c r="CZ443" s="341"/>
    </row>
    <row r="444" s="345" customFormat="true" ht="25.15" customHeight="true" x14ac:dyDescent="0.2">
      <c r="B444" s="960"/>
      <c r="C444" s="1077" t="s">
        <v>481</v>
      </c>
      <c r="D444" s="1078"/>
      <c r="E444" s="741">
        <v>-5.2851685462389435E-2</v>
      </c>
      <c r="F444" s="612"/>
      <c r="G444" s="612"/>
      <c r="H444" s="1078" t="s">
        <v>403</v>
      </c>
      <c r="I444" s="1078"/>
      <c r="J444" s="742">
        <v>-8.0098732669799208E-2</v>
      </c>
      <c r="K444" s="612"/>
      <c r="L444" s="612"/>
      <c r="M444" s="1078" t="s">
        <v>323</v>
      </c>
      <c r="N444" s="1078"/>
      <c r="O444" s="743">
        <v>0.1031785855202525</v>
      </c>
      <c r="P444" s="612"/>
      <c r="Q444" s="612"/>
      <c r="Z444" s="338"/>
      <c r="AA444" s="338"/>
      <c r="AB444" s="338"/>
      <c r="AC444" s="338"/>
      <c r="AD444" s="338"/>
      <c r="AE444" s="338"/>
      <c r="AF444" s="338"/>
      <c r="AG444" s="338"/>
      <c r="AH444" s="338"/>
      <c r="AI444" s="338"/>
      <c r="AJ444" s="338"/>
      <c r="AK444" s="338"/>
      <c r="AL444" s="338"/>
      <c r="AM444" s="338"/>
      <c r="AN444" s="338"/>
      <c r="AO444" s="338"/>
      <c r="AP444" s="338"/>
      <c r="AQ444" s="338"/>
      <c r="AR444" s="338"/>
      <c r="AS444" s="338"/>
      <c r="AT444" s="338"/>
      <c r="AU444" s="338"/>
      <c r="AV444" s="338"/>
      <c r="AW444" s="338"/>
      <c r="AX444" s="338"/>
      <c r="AY444" s="338"/>
      <c r="AZ444" s="338"/>
      <c r="BA444" s="340"/>
      <c r="BB444" s="419"/>
      <c r="BC444" s="340"/>
      <c r="BD444" s="340"/>
      <c r="BE444" s="340"/>
      <c r="BF444" s="340"/>
      <c r="BG444" s="340"/>
      <c r="BH444" s="340"/>
      <c r="BI444" s="340"/>
      <c r="BJ444" s="340"/>
      <c r="BK444" s="340"/>
      <c r="BL444" s="340"/>
      <c r="BM444" s="340"/>
      <c r="BN444" s="340"/>
      <c r="BO444" s="340"/>
      <c r="BP444" s="340"/>
      <c r="BQ444" s="340"/>
      <c r="BR444" s="340"/>
      <c r="BS444" s="340"/>
      <c r="BT444" s="340"/>
      <c r="BU444" s="340"/>
      <c r="BV444" s="340"/>
      <c r="BW444" s="340"/>
      <c r="BX444" s="340"/>
      <c r="BY444" s="340"/>
      <c r="BZ444" s="341"/>
      <c r="CA444" s="341"/>
      <c r="CB444" s="341"/>
      <c r="CC444" s="341"/>
      <c r="CD444" s="341"/>
      <c r="CE444" s="341"/>
      <c r="CF444" s="341"/>
      <c r="CG444" s="341"/>
      <c r="CH444" s="341"/>
      <c r="CI444" s="341"/>
      <c r="CJ444" s="341"/>
      <c r="CK444" s="341"/>
      <c r="CL444" s="341"/>
      <c r="CM444" s="341"/>
      <c r="CN444" s="341"/>
      <c r="CO444" s="341"/>
      <c r="CP444" s="341"/>
      <c r="CQ444" s="341"/>
      <c r="CR444" s="341"/>
      <c r="CS444" s="341"/>
      <c r="CT444" s="341"/>
      <c r="CU444" s="341"/>
      <c r="CV444" s="341"/>
      <c r="CW444" s="341"/>
      <c r="CX444" s="341"/>
      <c r="CY444" s="341"/>
      <c r="CZ444" s="341"/>
    </row>
    <row r="445" s="345" customFormat="true" ht="25.15" customHeight="true" x14ac:dyDescent="0.2">
      <c r="B445" s="960"/>
      <c r="C445" s="1077" t="s">
        <v>482</v>
      </c>
      <c r="D445" s="1078"/>
      <c r="E445" s="741">
        <v>4.6630664014741544E-2</v>
      </c>
      <c r="F445" s="612"/>
      <c r="G445" s="612"/>
      <c r="H445" s="1078" t="s">
        <v>481</v>
      </c>
      <c r="I445" s="1078"/>
      <c r="J445" s="742">
        <v>-7.0152880798085515E-2</v>
      </c>
      <c r="K445" s="612"/>
      <c r="L445" s="612"/>
      <c r="M445" s="1078" t="s">
        <v>325</v>
      </c>
      <c r="N445" s="1078"/>
      <c r="O445" s="743">
        <v>-9.3743598694003144E-2</v>
      </c>
      <c r="P445" s="612"/>
      <c r="Q445" s="612"/>
      <c r="Z445" s="338"/>
      <c r="AA445" s="338"/>
      <c r="AB445" s="338"/>
      <c r="AC445" s="338"/>
      <c r="AD445" s="338"/>
      <c r="AE445" s="338"/>
      <c r="AF445" s="338"/>
      <c r="AG445" s="338"/>
      <c r="AH445" s="338"/>
      <c r="AI445" s="338"/>
      <c r="AJ445" s="338"/>
      <c r="AK445" s="338"/>
      <c r="AL445" s="338"/>
      <c r="AM445" s="338"/>
      <c r="AN445" s="338"/>
      <c r="AO445" s="338"/>
      <c r="AP445" s="338"/>
      <c r="AQ445" s="338"/>
      <c r="AR445" s="338"/>
      <c r="AS445" s="338"/>
      <c r="AT445" s="338"/>
      <c r="AU445" s="338"/>
      <c r="AV445" s="338"/>
      <c r="AW445" s="338"/>
      <c r="AX445" s="338"/>
      <c r="AY445" s="338"/>
      <c r="AZ445" s="338"/>
      <c r="BA445" s="340"/>
      <c r="BB445" s="419"/>
      <c r="BC445" s="340"/>
      <c r="BD445" s="340"/>
      <c r="BE445" s="340"/>
      <c r="BF445" s="340"/>
      <c r="BG445" s="340"/>
      <c r="BH445" s="340"/>
      <c r="BI445" s="340"/>
      <c r="BJ445" s="340"/>
      <c r="BK445" s="340"/>
      <c r="BL445" s="340"/>
      <c r="BM445" s="340"/>
      <c r="BN445" s="340"/>
      <c r="BO445" s="340"/>
      <c r="BP445" s="340"/>
      <c r="BQ445" s="340"/>
      <c r="BR445" s="340"/>
      <c r="BS445" s="340"/>
      <c r="BT445" s="340"/>
      <c r="BU445" s="340"/>
      <c r="BV445" s="340"/>
      <c r="BW445" s="340"/>
      <c r="BX445" s="340"/>
      <c r="BY445" s="340"/>
      <c r="BZ445" s="341"/>
      <c r="CA445" s="341"/>
      <c r="CB445" s="341"/>
      <c r="CC445" s="341"/>
      <c r="CD445" s="341"/>
      <c r="CE445" s="341"/>
      <c r="CF445" s="341"/>
      <c r="CG445" s="341"/>
      <c r="CH445" s="341"/>
      <c r="CI445" s="341"/>
      <c r="CJ445" s="341"/>
      <c r="CK445" s="341"/>
      <c r="CL445" s="341"/>
      <c r="CM445" s="341"/>
      <c r="CN445" s="341"/>
      <c r="CO445" s="341"/>
      <c r="CP445" s="341"/>
      <c r="CQ445" s="341"/>
      <c r="CR445" s="341"/>
      <c r="CS445" s="341"/>
      <c r="CT445" s="341"/>
      <c r="CU445" s="341"/>
      <c r="CV445" s="341"/>
      <c r="CW445" s="341"/>
      <c r="CX445" s="341"/>
      <c r="CY445" s="341"/>
      <c r="CZ445" s="341"/>
    </row>
    <row r="446" s="345" customFormat="true" ht="25.15" customHeight="true" x14ac:dyDescent="0.2">
      <c r="C446" s="1077" t="s">
        <v>483</v>
      </c>
      <c r="D446" s="1078"/>
      <c r="E446" s="741">
        <v>-4.3869887645797599E-2</v>
      </c>
      <c r="F446" s="612"/>
      <c r="G446" s="612"/>
      <c r="H446" s="1078" t="s">
        <v>484</v>
      </c>
      <c r="I446" s="1078"/>
      <c r="J446" s="742">
        <v>-6.8030158450685052E-2</v>
      </c>
      <c r="K446" s="612"/>
      <c r="L446" s="612"/>
      <c r="M446" s="1078" t="s">
        <v>472</v>
      </c>
      <c r="N446" s="1078"/>
      <c r="O446" s="743">
        <v>9.0306204564675085E-2</v>
      </c>
      <c r="P446" s="612"/>
      <c r="Q446" s="612"/>
      <c r="Z446" s="338"/>
      <c r="AA446" s="338"/>
      <c r="AB446" s="338"/>
      <c r="AC446" s="338"/>
      <c r="AD446" s="338"/>
      <c r="AE446" s="338"/>
      <c r="AF446" s="338"/>
      <c r="AG446" s="338"/>
      <c r="AH446" s="338"/>
      <c r="AI446" s="338"/>
      <c r="AJ446" s="338"/>
      <c r="AK446" s="338"/>
      <c r="AL446" s="338"/>
      <c r="AM446" s="338"/>
      <c r="AN446" s="338"/>
      <c r="AO446" s="338"/>
      <c r="AP446" s="338"/>
      <c r="AQ446" s="338"/>
      <c r="AR446" s="338"/>
      <c r="AS446" s="338"/>
      <c r="AT446" s="338"/>
      <c r="AU446" s="338"/>
      <c r="AV446" s="338"/>
      <c r="AW446" s="338"/>
      <c r="AX446" s="338"/>
      <c r="AY446" s="338"/>
      <c r="AZ446" s="338"/>
      <c r="BA446" s="340"/>
      <c r="BB446" s="419"/>
      <c r="BC446" s="340"/>
      <c r="BD446" s="340"/>
      <c r="BE446" s="340"/>
      <c r="BF446" s="340"/>
      <c r="BG446" s="340"/>
      <c r="BH446" s="340"/>
      <c r="BI446" s="340"/>
      <c r="BJ446" s="340"/>
      <c r="BK446" s="340"/>
      <c r="BL446" s="340"/>
      <c r="BM446" s="340"/>
      <c r="BN446" s="340"/>
      <c r="BO446" s="340"/>
      <c r="BP446" s="340"/>
      <c r="BQ446" s="340"/>
      <c r="BR446" s="340"/>
      <c r="BS446" s="340"/>
      <c r="BT446" s="340"/>
      <c r="BU446" s="340"/>
      <c r="BV446" s="340"/>
      <c r="BW446" s="340"/>
      <c r="BX446" s="340"/>
      <c r="BY446" s="340"/>
      <c r="BZ446" s="341"/>
      <c r="CA446" s="341"/>
      <c r="CB446" s="341"/>
      <c r="CC446" s="341"/>
      <c r="CD446" s="341"/>
      <c r="CE446" s="341"/>
      <c r="CF446" s="341"/>
      <c r="CG446" s="341"/>
      <c r="CH446" s="341"/>
      <c r="CI446" s="341"/>
      <c r="CJ446" s="341"/>
      <c r="CK446" s="341"/>
      <c r="CL446" s="341"/>
      <c r="CM446" s="341"/>
      <c r="CN446" s="341"/>
      <c r="CO446" s="341"/>
      <c r="CP446" s="341"/>
      <c r="CQ446" s="341"/>
      <c r="CR446" s="341"/>
      <c r="CS446" s="341"/>
      <c r="CT446" s="341"/>
      <c r="CU446" s="341"/>
      <c r="CV446" s="341"/>
      <c r="CW446" s="341"/>
      <c r="CX446" s="341"/>
      <c r="CY446" s="341"/>
      <c r="CZ446" s="341"/>
    </row>
    <row r="447" s="345" customFormat="true" ht="25.15" customHeight="true" x14ac:dyDescent="0.2">
      <c r="C447" s="1077" t="s">
        <v>309</v>
      </c>
      <c r="D447" s="1078"/>
      <c r="E447" s="741">
        <v>4.3336189743487567E-2</v>
      </c>
      <c r="F447" s="612"/>
      <c r="G447" s="612"/>
      <c r="H447" s="1078" t="s">
        <v>485</v>
      </c>
      <c r="I447" s="1078"/>
      <c r="J447" s="742">
        <v>-6.0386493475919983E-2</v>
      </c>
      <c r="K447" s="612"/>
      <c r="L447" s="612"/>
      <c r="M447" s="1078" t="s">
        <v>479</v>
      </c>
      <c r="N447" s="1078"/>
      <c r="O447" s="743">
        <v>-8.6197602511436031E-2</v>
      </c>
      <c r="P447" s="612"/>
      <c r="Q447" s="612"/>
      <c r="Z447" s="338"/>
      <c r="AA447" s="338"/>
      <c r="AB447" s="338"/>
      <c r="AC447" s="338"/>
      <c r="AD447" s="338"/>
      <c r="AE447" s="338"/>
      <c r="AF447" s="338"/>
      <c r="AG447" s="338"/>
      <c r="AH447" s="338"/>
      <c r="AI447" s="338"/>
      <c r="AJ447" s="338"/>
      <c r="AK447" s="338"/>
      <c r="AL447" s="338"/>
      <c r="AM447" s="338"/>
      <c r="AN447" s="338"/>
      <c r="AO447" s="338"/>
      <c r="AP447" s="338"/>
      <c r="AQ447" s="338"/>
      <c r="AR447" s="338"/>
      <c r="AS447" s="338"/>
      <c r="AT447" s="338"/>
      <c r="AU447" s="338"/>
      <c r="AV447" s="338"/>
      <c r="AW447" s="338"/>
      <c r="AX447" s="338"/>
      <c r="AY447" s="338"/>
      <c r="AZ447" s="338"/>
      <c r="BA447" s="340"/>
      <c r="BB447" s="419"/>
      <c r="BC447" s="340"/>
      <c r="BD447" s="340"/>
      <c r="BE447" s="340"/>
      <c r="BF447" s="340"/>
      <c r="BG447" s="340"/>
      <c r="BH447" s="340"/>
      <c r="BI447" s="340"/>
      <c r="BJ447" s="340"/>
      <c r="BK447" s="340"/>
      <c r="BL447" s="340"/>
      <c r="BM447" s="340"/>
      <c r="BN447" s="340"/>
      <c r="BO447" s="340"/>
      <c r="BP447" s="340"/>
      <c r="BQ447" s="340"/>
      <c r="BR447" s="340"/>
      <c r="BS447" s="340"/>
      <c r="BT447" s="340"/>
      <c r="BU447" s="340"/>
      <c r="BV447" s="340"/>
      <c r="BW447" s="340"/>
      <c r="BX447" s="340"/>
      <c r="BY447" s="340"/>
      <c r="BZ447" s="341"/>
      <c r="CA447" s="341"/>
      <c r="CB447" s="341"/>
      <c r="CC447" s="341"/>
      <c r="CD447" s="341"/>
      <c r="CE447" s="341"/>
      <c r="CF447" s="341"/>
      <c r="CG447" s="341"/>
      <c r="CH447" s="341"/>
      <c r="CI447" s="341"/>
      <c r="CJ447" s="341"/>
      <c r="CK447" s="341"/>
      <c r="CL447" s="341"/>
      <c r="CM447" s="341"/>
      <c r="CN447" s="341"/>
      <c r="CO447" s="341"/>
      <c r="CP447" s="341"/>
      <c r="CQ447" s="341"/>
      <c r="CR447" s="341"/>
      <c r="CS447" s="341"/>
      <c r="CT447" s="341"/>
      <c r="CU447" s="341"/>
      <c r="CV447" s="341"/>
      <c r="CW447" s="341"/>
      <c r="CX447" s="341"/>
      <c r="CY447" s="341"/>
      <c r="CZ447" s="341"/>
    </row>
    <row r="448" s="345" customFormat="true" ht="25.15" customHeight="true" x14ac:dyDescent="0.2">
      <c r="C448" s="1077" t="s">
        <v>399</v>
      </c>
      <c r="D448" s="1078"/>
      <c r="E448" s="741">
        <v>4.076655906402793E-2</v>
      </c>
      <c r="F448" s="612"/>
      <c r="G448" s="612"/>
      <c r="H448" s="1078" t="s">
        <v>475</v>
      </c>
      <c r="I448" s="1078"/>
      <c r="J448" s="742">
        <v>5.9627977202479678E-2</v>
      </c>
      <c r="K448" s="612"/>
      <c r="L448" s="612"/>
      <c r="M448" s="1078" t="s">
        <v>486</v>
      </c>
      <c r="N448" s="1078"/>
      <c r="O448" s="743">
        <v>7.3974627311558433E-2</v>
      </c>
      <c r="P448" s="612"/>
      <c r="Q448" s="612"/>
      <c r="Z448" s="338"/>
      <c r="AA448" s="338"/>
      <c r="AB448" s="338"/>
      <c r="AC448" s="338"/>
      <c r="AD448" s="338"/>
      <c r="AE448" s="338"/>
      <c r="AF448" s="338"/>
      <c r="AG448" s="338"/>
      <c r="AH448" s="338"/>
      <c r="AI448" s="338"/>
      <c r="AJ448" s="338"/>
      <c r="AK448" s="338"/>
      <c r="AL448" s="338"/>
      <c r="AM448" s="338"/>
      <c r="AN448" s="338"/>
      <c r="AO448" s="338"/>
      <c r="AP448" s="338"/>
      <c r="AQ448" s="338"/>
      <c r="AR448" s="338"/>
      <c r="AS448" s="338"/>
      <c r="AT448" s="338"/>
      <c r="AU448" s="338"/>
      <c r="AV448" s="338"/>
      <c r="AW448" s="338"/>
      <c r="AX448" s="338"/>
      <c r="AY448" s="338"/>
      <c r="AZ448" s="338"/>
      <c r="BA448" s="340"/>
      <c r="BB448" s="419"/>
      <c r="BC448" s="340"/>
      <c r="BD448" s="340"/>
      <c r="BE448" s="340"/>
      <c r="BF448" s="340"/>
      <c r="BG448" s="340"/>
      <c r="BH448" s="340"/>
      <c r="BI448" s="340"/>
      <c r="BJ448" s="340"/>
      <c r="BK448" s="340"/>
      <c r="BL448" s="340"/>
      <c r="BM448" s="340"/>
      <c r="BN448" s="340"/>
      <c r="BO448" s="340"/>
      <c r="BP448" s="340"/>
      <c r="BQ448" s="340"/>
      <c r="BR448" s="340"/>
      <c r="BS448" s="340"/>
      <c r="BT448" s="340"/>
      <c r="BU448" s="340"/>
      <c r="BV448" s="340"/>
      <c r="BW448" s="340"/>
      <c r="BX448" s="340"/>
      <c r="BY448" s="340"/>
      <c r="BZ448" s="341"/>
      <c r="CA448" s="341"/>
      <c r="CB448" s="341"/>
      <c r="CC448" s="341"/>
      <c r="CD448" s="341"/>
      <c r="CE448" s="341"/>
      <c r="CF448" s="341"/>
      <c r="CG448" s="341"/>
      <c r="CH448" s="341"/>
      <c r="CI448" s="341"/>
      <c r="CJ448" s="341"/>
      <c r="CK448" s="341"/>
      <c r="CL448" s="341"/>
      <c r="CM448" s="341"/>
      <c r="CN448" s="341"/>
      <c r="CO448" s="341"/>
      <c r="CP448" s="341"/>
      <c r="CQ448" s="341"/>
      <c r="CR448" s="341"/>
      <c r="CS448" s="341"/>
      <c r="CT448" s="341"/>
      <c r="CU448" s="341"/>
      <c r="CV448" s="341"/>
      <c r="CW448" s="341"/>
      <c r="CX448" s="341"/>
      <c r="CY448" s="341"/>
      <c r="CZ448" s="341"/>
    </row>
    <row r="449" s="345" customFormat="true" ht="25.15" customHeight="true" x14ac:dyDescent="0.2">
      <c r="C449" s="1077" t="s">
        <v>468</v>
      </c>
      <c r="D449" s="1078"/>
      <c r="E449" s="741">
        <v>-3.8357015938541753E-2</v>
      </c>
      <c r="F449" s="612"/>
      <c r="G449" s="612"/>
      <c r="H449" s="1078" t="s">
        <v>483</v>
      </c>
      <c r="I449" s="1078"/>
      <c r="J449" s="742">
        <v>-5.9582503555472698E-2</v>
      </c>
      <c r="K449" s="612"/>
      <c r="L449" s="612"/>
      <c r="M449" s="1078" t="s">
        <v>487</v>
      </c>
      <c r="N449" s="1078"/>
      <c r="O449" s="743">
        <v>7.3556795903343464E-2</v>
      </c>
      <c r="P449" s="612"/>
      <c r="Q449" s="612"/>
      <c r="Z449" s="338"/>
      <c r="AA449" s="338"/>
      <c r="AB449" s="338"/>
      <c r="AC449" s="338"/>
      <c r="AD449" s="338"/>
      <c r="AE449" s="338"/>
      <c r="AF449" s="338"/>
      <c r="AG449" s="338"/>
      <c r="AH449" s="338"/>
      <c r="AI449" s="338"/>
      <c r="AJ449" s="338"/>
      <c r="AK449" s="338"/>
      <c r="AL449" s="338"/>
      <c r="AM449" s="338"/>
      <c r="AN449" s="338"/>
      <c r="AO449" s="338"/>
      <c r="AP449" s="338"/>
      <c r="AQ449" s="338"/>
      <c r="AR449" s="338"/>
      <c r="AS449" s="338"/>
      <c r="AT449" s="338"/>
      <c r="AU449" s="338"/>
      <c r="AV449" s="338"/>
      <c r="AW449" s="338"/>
      <c r="AX449" s="338"/>
      <c r="AY449" s="338"/>
      <c r="AZ449" s="338"/>
      <c r="BA449" s="340"/>
      <c r="BB449" s="419"/>
      <c r="BC449" s="340"/>
      <c r="BD449" s="340"/>
      <c r="BE449" s="340"/>
      <c r="BF449" s="340"/>
      <c r="BG449" s="340"/>
      <c r="BH449" s="340"/>
      <c r="BI449" s="340"/>
      <c r="BJ449" s="340"/>
      <c r="BK449" s="340"/>
      <c r="BL449" s="340"/>
      <c r="BM449" s="340"/>
      <c r="BN449" s="340"/>
      <c r="BO449" s="340"/>
      <c r="BP449" s="340"/>
      <c r="BQ449" s="340"/>
      <c r="BR449" s="340"/>
      <c r="BS449" s="340"/>
      <c r="BT449" s="340"/>
      <c r="BU449" s="340"/>
      <c r="BV449" s="340"/>
      <c r="BW449" s="340"/>
      <c r="BX449" s="340"/>
      <c r="BY449" s="340"/>
      <c r="BZ449" s="341"/>
      <c r="CA449" s="341"/>
      <c r="CB449" s="341"/>
      <c r="CC449" s="341"/>
      <c r="CD449" s="341"/>
      <c r="CE449" s="341"/>
      <c r="CF449" s="341"/>
      <c r="CG449" s="341"/>
      <c r="CH449" s="341"/>
      <c r="CI449" s="341"/>
      <c r="CJ449" s="341"/>
      <c r="CK449" s="341"/>
      <c r="CL449" s="341"/>
      <c r="CM449" s="341"/>
      <c r="CN449" s="341"/>
      <c r="CO449" s="341"/>
      <c r="CP449" s="341"/>
      <c r="CQ449" s="341"/>
      <c r="CR449" s="341"/>
      <c r="CS449" s="341"/>
      <c r="CT449" s="341"/>
      <c r="CU449" s="341"/>
      <c r="CV449" s="341"/>
      <c r="CW449" s="341"/>
      <c r="CX449" s="341"/>
      <c r="CY449" s="341"/>
      <c r="CZ449" s="341"/>
    </row>
    <row r="450" s="345" customFormat="true" ht="25.15" customHeight="true" x14ac:dyDescent="0.2">
      <c r="C450" s="1077" t="s">
        <v>488</v>
      </c>
      <c r="D450" s="1078"/>
      <c r="E450" s="741">
        <v>3.6699604131682356E-2</v>
      </c>
      <c r="F450" s="612"/>
      <c r="G450" s="612"/>
      <c r="H450" s="1078" t="s">
        <v>477</v>
      </c>
      <c r="I450" s="1078"/>
      <c r="J450" s="742">
        <v>-5.8855690237421661E-2</v>
      </c>
      <c r="K450" s="612"/>
      <c r="L450" s="612"/>
      <c r="M450" s="1078" t="s">
        <v>489</v>
      </c>
      <c r="N450" s="1078"/>
      <c r="O450" s="743">
        <v>7.0036041175342303E-2</v>
      </c>
      <c r="P450" s="612"/>
      <c r="Q450" s="612"/>
      <c r="Z450" s="338"/>
      <c r="AA450" s="338"/>
      <c r="AB450" s="338"/>
      <c r="AC450" s="338"/>
      <c r="AD450" s="338"/>
      <c r="AE450" s="338"/>
      <c r="AF450" s="338"/>
      <c r="AG450" s="338"/>
      <c r="AH450" s="338"/>
      <c r="AI450" s="338"/>
      <c r="AJ450" s="338"/>
      <c r="AK450" s="338"/>
      <c r="AL450" s="338"/>
      <c r="AM450" s="338"/>
      <c r="AN450" s="338"/>
      <c r="AO450" s="338"/>
      <c r="AP450" s="338"/>
      <c r="AQ450" s="338"/>
      <c r="AR450" s="338"/>
      <c r="AS450" s="338"/>
      <c r="AT450" s="338"/>
      <c r="AU450" s="338"/>
      <c r="AV450" s="338"/>
      <c r="AW450" s="338"/>
      <c r="AX450" s="338"/>
      <c r="AY450" s="338"/>
      <c r="AZ450" s="338"/>
      <c r="BA450" s="340"/>
      <c r="BB450" s="419"/>
      <c r="BC450" s="340"/>
      <c r="BD450" s="340"/>
      <c r="BE450" s="340"/>
      <c r="BF450" s="340"/>
      <c r="BG450" s="340"/>
      <c r="BH450" s="340"/>
      <c r="BI450" s="340"/>
      <c r="BJ450" s="340"/>
      <c r="BK450" s="340"/>
      <c r="BL450" s="340"/>
      <c r="BM450" s="340"/>
      <c r="BN450" s="340"/>
      <c r="BO450" s="340"/>
      <c r="BP450" s="340"/>
      <c r="BQ450" s="340"/>
      <c r="BR450" s="340"/>
      <c r="BS450" s="340"/>
      <c r="BT450" s="340"/>
      <c r="BU450" s="340"/>
      <c r="BV450" s="340"/>
      <c r="BW450" s="340"/>
      <c r="BX450" s="340"/>
      <c r="BY450" s="340"/>
      <c r="BZ450" s="341"/>
      <c r="CA450" s="341"/>
      <c r="CB450" s="341"/>
      <c r="CC450" s="341"/>
      <c r="CD450" s="341"/>
      <c r="CE450" s="341"/>
      <c r="CF450" s="341"/>
      <c r="CG450" s="341"/>
      <c r="CH450" s="341"/>
      <c r="CI450" s="341"/>
      <c r="CJ450" s="341"/>
      <c r="CK450" s="341"/>
      <c r="CL450" s="341"/>
      <c r="CM450" s="341"/>
      <c r="CN450" s="341"/>
      <c r="CO450" s="341"/>
      <c r="CP450" s="341"/>
      <c r="CQ450" s="341"/>
      <c r="CR450" s="341"/>
      <c r="CS450" s="341"/>
      <c r="CT450" s="341"/>
      <c r="CU450" s="341"/>
      <c r="CV450" s="341"/>
      <c r="CW450" s="341"/>
      <c r="CX450" s="341"/>
      <c r="CY450" s="341"/>
      <c r="CZ450" s="341"/>
    </row>
    <row r="451" s="345" customFormat="true" ht="25.15" customHeight="true" x14ac:dyDescent="0.2">
      <c r="C451" s="1077" t="s">
        <v>402</v>
      </c>
      <c r="D451" s="1078"/>
      <c r="E451" s="741">
        <v>-2.8118916721616507E-2</v>
      </c>
      <c r="F451" s="612"/>
      <c r="G451" s="612"/>
      <c r="H451" s="1078" t="s">
        <v>404</v>
      </c>
      <c r="I451" s="1078"/>
      <c r="J451" s="742">
        <v>-5.8692105748106627E-2</v>
      </c>
      <c r="K451" s="612"/>
      <c r="L451" s="612"/>
      <c r="M451" s="1078" t="s">
        <v>469</v>
      </c>
      <c r="N451" s="1078"/>
      <c r="O451" s="743">
        <v>6.6980423213129525E-2</v>
      </c>
      <c r="P451" s="612"/>
      <c r="Q451" s="612"/>
      <c r="Z451" s="338"/>
      <c r="AA451" s="338"/>
      <c r="AB451" s="338"/>
      <c r="AC451" s="338"/>
      <c r="AD451" s="338"/>
      <c r="AE451" s="338"/>
      <c r="AF451" s="338"/>
      <c r="AG451" s="338"/>
      <c r="AH451" s="338"/>
      <c r="AI451" s="338"/>
      <c r="AJ451" s="338"/>
      <c r="AK451" s="338"/>
      <c r="AL451" s="338"/>
      <c r="AM451" s="338"/>
      <c r="AN451" s="338"/>
      <c r="AO451" s="338"/>
      <c r="AP451" s="338"/>
      <c r="AQ451" s="338"/>
      <c r="AR451" s="338"/>
      <c r="AS451" s="338"/>
      <c r="AT451" s="338"/>
      <c r="AU451" s="338"/>
      <c r="AV451" s="338"/>
      <c r="AW451" s="338"/>
      <c r="AX451" s="338"/>
      <c r="AY451" s="338"/>
      <c r="AZ451" s="338"/>
      <c r="BA451" s="340"/>
      <c r="BB451" s="419"/>
      <c r="BC451" s="340"/>
      <c r="BD451" s="340"/>
      <c r="BE451" s="340"/>
      <c r="BF451" s="340"/>
      <c r="BG451" s="340"/>
      <c r="BH451" s="340"/>
      <c r="BI451" s="340"/>
      <c r="BJ451" s="340"/>
      <c r="BK451" s="340"/>
      <c r="BL451" s="340"/>
      <c r="BM451" s="340"/>
      <c r="BN451" s="340"/>
      <c r="BO451" s="340"/>
      <c r="BP451" s="340"/>
      <c r="BQ451" s="340"/>
      <c r="BR451" s="340"/>
      <c r="BS451" s="340"/>
      <c r="BT451" s="340"/>
      <c r="BU451" s="340"/>
      <c r="BV451" s="340"/>
      <c r="BW451" s="340"/>
      <c r="BX451" s="340"/>
      <c r="BY451" s="340"/>
      <c r="BZ451" s="341"/>
      <c r="CA451" s="341"/>
      <c r="CB451" s="341"/>
      <c r="CC451" s="341"/>
      <c r="CD451" s="341"/>
      <c r="CE451" s="341"/>
      <c r="CF451" s="341"/>
      <c r="CG451" s="341"/>
      <c r="CH451" s="341"/>
      <c r="CI451" s="341"/>
      <c r="CJ451" s="341"/>
      <c r="CK451" s="341"/>
      <c r="CL451" s="341"/>
      <c r="CM451" s="341"/>
      <c r="CN451" s="341"/>
      <c r="CO451" s="341"/>
      <c r="CP451" s="341"/>
      <c r="CQ451" s="341"/>
      <c r="CR451" s="341"/>
      <c r="CS451" s="341"/>
      <c r="CT451" s="341"/>
      <c r="CU451" s="341"/>
      <c r="CV451" s="341"/>
      <c r="CW451" s="341"/>
      <c r="CX451" s="341"/>
      <c r="CY451" s="341"/>
      <c r="CZ451" s="341"/>
    </row>
    <row r="452" s="345" customFormat="true" ht="25.15" customHeight="true" x14ac:dyDescent="0.2">
      <c r="C452" s="1077" t="s">
        <v>461</v>
      </c>
      <c r="D452" s="1078"/>
      <c r="E452" s="741">
        <v>2.6905081267494635E-2</v>
      </c>
      <c r="F452" s="612"/>
      <c r="G452" s="612"/>
      <c r="H452" s="1078" t="s">
        <v>490</v>
      </c>
      <c r="I452" s="1078"/>
      <c r="J452" s="742">
        <v>-5.8661896383627281E-2</v>
      </c>
      <c r="K452" s="612"/>
      <c r="L452" s="612"/>
      <c r="M452" s="1078" t="s">
        <v>474</v>
      </c>
      <c r="N452" s="1078"/>
      <c r="O452" s="743">
        <v>-6.6885451618039313E-2</v>
      </c>
      <c r="P452" s="612"/>
      <c r="Q452" s="612"/>
      <c r="Z452" s="338"/>
      <c r="AA452" s="338"/>
      <c r="AB452" s="338"/>
      <c r="AC452" s="338"/>
      <c r="AD452" s="338"/>
      <c r="AE452" s="338"/>
      <c r="AF452" s="338"/>
      <c r="AG452" s="338"/>
      <c r="AH452" s="338"/>
      <c r="AI452" s="338"/>
      <c r="AJ452" s="338"/>
      <c r="AK452" s="338"/>
      <c r="AL452" s="338"/>
      <c r="AM452" s="338"/>
      <c r="AN452" s="338"/>
      <c r="AO452" s="338"/>
      <c r="AP452" s="338"/>
      <c r="AQ452" s="338"/>
      <c r="AR452" s="338"/>
      <c r="AS452" s="338"/>
      <c r="AT452" s="338"/>
      <c r="AU452" s="338"/>
      <c r="AV452" s="338"/>
      <c r="AW452" s="338"/>
      <c r="AX452" s="338"/>
      <c r="AY452" s="338"/>
      <c r="AZ452" s="338"/>
      <c r="BA452" s="340"/>
      <c r="BB452" s="419"/>
      <c r="BC452" s="340"/>
      <c r="BD452" s="340"/>
      <c r="BE452" s="340"/>
      <c r="BF452" s="340"/>
      <c r="BG452" s="340"/>
      <c r="BH452" s="340"/>
      <c r="BI452" s="340"/>
      <c r="BJ452" s="340"/>
      <c r="BK452" s="340"/>
      <c r="BL452" s="340"/>
      <c r="BM452" s="340"/>
      <c r="BN452" s="340"/>
      <c r="BO452" s="340"/>
      <c r="BP452" s="340"/>
      <c r="BQ452" s="340"/>
      <c r="BR452" s="340"/>
      <c r="BS452" s="340"/>
      <c r="BT452" s="340"/>
      <c r="BU452" s="340"/>
      <c r="BV452" s="340"/>
      <c r="BW452" s="340"/>
      <c r="BX452" s="340"/>
      <c r="BY452" s="340"/>
      <c r="BZ452" s="341"/>
      <c r="CA452" s="341"/>
      <c r="CB452" s="341"/>
      <c r="CC452" s="341"/>
      <c r="CD452" s="341"/>
      <c r="CE452" s="341"/>
      <c r="CF452" s="341"/>
      <c r="CG452" s="341"/>
      <c r="CH452" s="341"/>
      <c r="CI452" s="341"/>
      <c r="CJ452" s="341"/>
      <c r="CK452" s="341"/>
      <c r="CL452" s="341"/>
      <c r="CM452" s="341"/>
      <c r="CN452" s="341"/>
      <c r="CO452" s="341"/>
      <c r="CP452" s="341"/>
      <c r="CQ452" s="341"/>
      <c r="CR452" s="341"/>
      <c r="CS452" s="341"/>
      <c r="CT452" s="341"/>
      <c r="CU452" s="341"/>
      <c r="CV452" s="341"/>
      <c r="CW452" s="341"/>
      <c r="CX452" s="341"/>
      <c r="CY452" s="341"/>
      <c r="CZ452" s="341"/>
    </row>
    <row r="453" s="345" customFormat="true" ht="25.15" customHeight="true" x14ac:dyDescent="0.2">
      <c r="C453" s="1077" t="s">
        <v>491</v>
      </c>
      <c r="D453" s="1078"/>
      <c r="E453" s="741">
        <v>2.3811602100025281E-2</v>
      </c>
      <c r="F453" s="612"/>
      <c r="G453" s="612"/>
      <c r="H453" s="1078" t="s">
        <v>325</v>
      </c>
      <c r="I453" s="1078"/>
      <c r="J453" s="742">
        <v>-5.4901362399343484E-2</v>
      </c>
      <c r="K453" s="612"/>
      <c r="L453" s="612"/>
      <c r="M453" s="1078" t="s">
        <v>490</v>
      </c>
      <c r="N453" s="1078"/>
      <c r="O453" s="743">
        <v>6.1458286506571494E-2</v>
      </c>
      <c r="P453" s="612"/>
      <c r="Q453" s="612"/>
      <c r="Z453" s="338"/>
      <c r="AA453" s="338"/>
      <c r="AB453" s="338"/>
      <c r="AC453" s="338"/>
      <c r="AD453" s="338"/>
      <c r="AE453" s="338"/>
      <c r="AF453" s="338"/>
      <c r="AG453" s="338"/>
      <c r="AH453" s="338"/>
      <c r="AI453" s="338"/>
      <c r="AJ453" s="338"/>
      <c r="AK453" s="338"/>
      <c r="AL453" s="338"/>
      <c r="AM453" s="338"/>
      <c r="AN453" s="338"/>
      <c r="AO453" s="338"/>
      <c r="AP453" s="338"/>
      <c r="AQ453" s="338"/>
      <c r="AR453" s="338"/>
      <c r="AS453" s="338"/>
      <c r="AT453" s="338"/>
      <c r="AU453" s="338"/>
      <c r="AV453" s="338"/>
      <c r="AW453" s="338"/>
      <c r="AX453" s="338"/>
      <c r="AY453" s="338"/>
      <c r="AZ453" s="338"/>
      <c r="BA453" s="340"/>
      <c r="BB453" s="419"/>
      <c r="BC453" s="340"/>
      <c r="BD453" s="340"/>
      <c r="BE453" s="340"/>
      <c r="BF453" s="340"/>
      <c r="BG453" s="340"/>
      <c r="BH453" s="340"/>
      <c r="BI453" s="340"/>
      <c r="BJ453" s="340"/>
      <c r="BK453" s="340"/>
      <c r="BL453" s="340"/>
      <c r="BM453" s="340"/>
      <c r="BN453" s="340"/>
      <c r="BO453" s="340"/>
      <c r="BP453" s="340"/>
      <c r="BQ453" s="340"/>
      <c r="BR453" s="340"/>
      <c r="BS453" s="340"/>
      <c r="BT453" s="340"/>
      <c r="BU453" s="340"/>
      <c r="BV453" s="340"/>
      <c r="BW453" s="340"/>
      <c r="BX453" s="340"/>
      <c r="BY453" s="340"/>
      <c r="BZ453" s="341"/>
      <c r="CA453" s="341"/>
      <c r="CB453" s="341"/>
      <c r="CC453" s="341"/>
      <c r="CD453" s="341"/>
      <c r="CE453" s="341"/>
      <c r="CF453" s="341"/>
      <c r="CG453" s="341"/>
      <c r="CH453" s="341"/>
      <c r="CI453" s="341"/>
      <c r="CJ453" s="341"/>
      <c r="CK453" s="341"/>
      <c r="CL453" s="341"/>
      <c r="CM453" s="341"/>
      <c r="CN453" s="341"/>
      <c r="CO453" s="341"/>
      <c r="CP453" s="341"/>
      <c r="CQ453" s="341"/>
      <c r="CR453" s="341"/>
      <c r="CS453" s="341"/>
      <c r="CT453" s="341"/>
      <c r="CU453" s="341"/>
      <c r="CV453" s="341"/>
      <c r="CW453" s="341"/>
      <c r="CX453" s="341"/>
      <c r="CY453" s="341"/>
      <c r="CZ453" s="341"/>
    </row>
    <row r="454" s="345" customFormat="true" ht="25.15" customHeight="true" x14ac:dyDescent="0.2">
      <c r="C454" s="1077" t="s">
        <v>492</v>
      </c>
      <c r="D454" s="1078"/>
      <c r="E454" s="741">
        <v>-2.2112901818962982E-2</v>
      </c>
      <c r="F454" s="612"/>
      <c r="G454" s="612"/>
      <c r="H454" s="1078" t="s">
        <v>486</v>
      </c>
      <c r="I454" s="1078"/>
      <c r="J454" s="742">
        <v>5.4399917896869959E-2</v>
      </c>
      <c r="K454" s="612"/>
      <c r="L454" s="612"/>
      <c r="M454" s="1078" t="s">
        <v>484</v>
      </c>
      <c r="N454" s="1078"/>
      <c r="O454" s="743">
        <v>-6.0608485088714983E-2</v>
      </c>
      <c r="P454" s="612"/>
      <c r="Q454" s="612"/>
      <c r="Z454" s="338"/>
      <c r="AA454" s="338"/>
      <c r="AB454" s="338"/>
      <c r="AC454" s="338"/>
      <c r="AD454" s="338"/>
      <c r="AE454" s="338"/>
      <c r="AF454" s="338"/>
      <c r="AG454" s="338"/>
      <c r="AH454" s="338"/>
      <c r="AI454" s="338"/>
      <c r="AJ454" s="338"/>
      <c r="AK454" s="338"/>
      <c r="AL454" s="338"/>
      <c r="AM454" s="338"/>
      <c r="AN454" s="338"/>
      <c r="AO454" s="338"/>
      <c r="AP454" s="338"/>
      <c r="AQ454" s="338"/>
      <c r="AR454" s="338"/>
      <c r="AS454" s="338"/>
      <c r="AT454" s="338"/>
      <c r="AU454" s="338"/>
      <c r="AV454" s="338"/>
      <c r="AW454" s="338"/>
      <c r="AX454" s="338"/>
      <c r="AY454" s="338"/>
      <c r="AZ454" s="338"/>
      <c r="BA454" s="340"/>
      <c r="BB454" s="419"/>
      <c r="BC454" s="340"/>
      <c r="BD454" s="340"/>
      <c r="BE454" s="340"/>
      <c r="BF454" s="340"/>
      <c r="BG454" s="340"/>
      <c r="BH454" s="340"/>
      <c r="BI454" s="340"/>
      <c r="BJ454" s="340"/>
      <c r="BK454" s="340"/>
      <c r="BL454" s="340"/>
      <c r="BM454" s="340"/>
      <c r="BN454" s="340"/>
      <c r="BO454" s="340"/>
      <c r="BP454" s="340"/>
      <c r="BQ454" s="340"/>
      <c r="BR454" s="340"/>
      <c r="BS454" s="340"/>
      <c r="BT454" s="340"/>
      <c r="BU454" s="340"/>
      <c r="BV454" s="340"/>
      <c r="BW454" s="340"/>
      <c r="BX454" s="340"/>
      <c r="BY454" s="340"/>
      <c r="BZ454" s="341"/>
      <c r="CA454" s="341"/>
      <c r="CB454" s="341"/>
      <c r="CC454" s="341"/>
      <c r="CD454" s="341"/>
      <c r="CE454" s="341"/>
      <c r="CF454" s="341"/>
      <c r="CG454" s="341"/>
      <c r="CH454" s="341"/>
      <c r="CI454" s="341"/>
      <c r="CJ454" s="341"/>
      <c r="CK454" s="341"/>
      <c r="CL454" s="341"/>
      <c r="CM454" s="341"/>
      <c r="CN454" s="341"/>
      <c r="CO454" s="341"/>
      <c r="CP454" s="341"/>
      <c r="CQ454" s="341"/>
      <c r="CR454" s="341"/>
      <c r="CS454" s="341"/>
      <c r="CT454" s="341"/>
      <c r="CU454" s="341"/>
      <c r="CV454" s="341"/>
      <c r="CW454" s="341"/>
      <c r="CX454" s="341"/>
      <c r="CY454" s="341"/>
      <c r="CZ454" s="341"/>
    </row>
    <row r="455" s="345" customFormat="true" ht="25.15" customHeight="true" x14ac:dyDescent="0.2">
      <c r="C455" s="1077" t="s">
        <v>493</v>
      </c>
      <c r="D455" s="1078"/>
      <c r="E455" s="741">
        <v>2.1989481037711936E-2</v>
      </c>
      <c r="F455" s="612"/>
      <c r="G455" s="612"/>
      <c r="H455" s="1078" t="s">
        <v>480</v>
      </c>
      <c r="I455" s="1078"/>
      <c r="J455" s="742">
        <v>5.3527759635676707E-2</v>
      </c>
      <c r="K455" s="612"/>
      <c r="L455" s="612"/>
      <c r="M455" s="1078" t="s">
        <v>494</v>
      </c>
      <c r="N455" s="1078"/>
      <c r="O455" s="743">
        <v>5.1445118060177465E-2</v>
      </c>
      <c r="P455" s="612"/>
      <c r="Q455" s="612"/>
      <c r="Z455" s="338"/>
      <c r="AA455" s="338"/>
      <c r="AB455" s="338"/>
      <c r="AC455" s="338"/>
      <c r="AD455" s="338"/>
      <c r="AE455" s="338"/>
      <c r="AF455" s="338"/>
      <c r="AG455" s="338"/>
      <c r="AH455" s="338"/>
      <c r="AI455" s="338"/>
      <c r="AJ455" s="338"/>
      <c r="AK455" s="338"/>
      <c r="AL455" s="338"/>
      <c r="AM455" s="338"/>
      <c r="AN455" s="338"/>
      <c r="AO455" s="338"/>
      <c r="AP455" s="338"/>
      <c r="AQ455" s="338"/>
      <c r="AR455" s="338"/>
      <c r="AS455" s="338"/>
      <c r="AT455" s="338"/>
      <c r="AU455" s="338"/>
      <c r="AV455" s="338"/>
      <c r="AW455" s="338"/>
      <c r="AX455" s="338"/>
      <c r="AY455" s="338"/>
      <c r="AZ455" s="338"/>
      <c r="BA455" s="340"/>
      <c r="BB455" s="419"/>
      <c r="BC455" s="340"/>
      <c r="BD455" s="340"/>
      <c r="BE455" s="340"/>
      <c r="BF455" s="340"/>
      <c r="BG455" s="340"/>
      <c r="BH455" s="340"/>
      <c r="BI455" s="340"/>
      <c r="BJ455" s="340"/>
      <c r="BK455" s="340"/>
      <c r="BL455" s="340"/>
      <c r="BM455" s="340"/>
      <c r="BN455" s="340"/>
      <c r="BO455" s="340"/>
      <c r="BP455" s="340"/>
      <c r="BQ455" s="340"/>
      <c r="BR455" s="340"/>
      <c r="BS455" s="340"/>
      <c r="BT455" s="340"/>
      <c r="BU455" s="340"/>
      <c r="BV455" s="340"/>
      <c r="BW455" s="340"/>
      <c r="BX455" s="340"/>
      <c r="BY455" s="340"/>
      <c r="BZ455" s="341"/>
      <c r="CA455" s="341"/>
      <c r="CB455" s="341"/>
      <c r="CC455" s="341"/>
      <c r="CD455" s="341"/>
      <c r="CE455" s="341"/>
      <c r="CF455" s="341"/>
      <c r="CG455" s="341"/>
      <c r="CH455" s="341"/>
      <c r="CI455" s="341"/>
      <c r="CJ455" s="341"/>
      <c r="CK455" s="341"/>
      <c r="CL455" s="341"/>
      <c r="CM455" s="341"/>
      <c r="CN455" s="341"/>
      <c r="CO455" s="341"/>
      <c r="CP455" s="341"/>
      <c r="CQ455" s="341"/>
      <c r="CR455" s="341"/>
      <c r="CS455" s="341"/>
      <c r="CT455" s="341"/>
      <c r="CU455" s="341"/>
      <c r="CV455" s="341"/>
      <c r="CW455" s="341"/>
      <c r="CX455" s="341"/>
      <c r="CY455" s="341"/>
      <c r="CZ455" s="341"/>
    </row>
    <row r="456" s="345" customFormat="true" ht="25.15" customHeight="true" x14ac:dyDescent="0.2">
      <c r="C456" s="1077" t="s">
        <v>409</v>
      </c>
      <c r="D456" s="1078"/>
      <c r="E456" s="741">
        <v>2.1827304084926804E-2</v>
      </c>
      <c r="F456" s="612"/>
      <c r="G456" s="612"/>
      <c r="H456" s="1078" t="s">
        <v>472</v>
      </c>
      <c r="I456" s="1078"/>
      <c r="J456" s="742">
        <v>5.1398223868993058E-2</v>
      </c>
      <c r="K456" s="612"/>
      <c r="L456" s="612"/>
      <c r="M456" s="1078" t="s">
        <v>403</v>
      </c>
      <c r="N456" s="1078"/>
      <c r="O456" s="743">
        <v>-5.0488923344214939E-2</v>
      </c>
      <c r="P456" s="612"/>
      <c r="Q456" s="612"/>
      <c r="Z456" s="338"/>
      <c r="AA456" s="338"/>
      <c r="AB456" s="338"/>
      <c r="AC456" s="338"/>
      <c r="AD456" s="338"/>
      <c r="AE456" s="338"/>
      <c r="AF456" s="338"/>
      <c r="AG456" s="338"/>
      <c r="AH456" s="338"/>
      <c r="AI456" s="338"/>
      <c r="AJ456" s="338"/>
      <c r="AK456" s="338"/>
      <c r="AL456" s="338"/>
      <c r="AM456" s="338"/>
      <c r="AN456" s="338"/>
      <c r="AO456" s="338"/>
      <c r="AP456" s="338"/>
      <c r="AQ456" s="338"/>
      <c r="AR456" s="338"/>
      <c r="AS456" s="338"/>
      <c r="AT456" s="338"/>
      <c r="AU456" s="338"/>
      <c r="AV456" s="338"/>
      <c r="AW456" s="338"/>
      <c r="AX456" s="338"/>
      <c r="AY456" s="338"/>
      <c r="AZ456" s="338"/>
      <c r="BA456" s="340"/>
      <c r="BB456" s="419"/>
      <c r="BC456" s="340"/>
      <c r="BD456" s="340"/>
      <c r="BE456" s="340"/>
      <c r="BF456" s="340"/>
      <c r="BG456" s="340"/>
      <c r="BH456" s="340"/>
      <c r="BI456" s="340"/>
      <c r="BJ456" s="340"/>
      <c r="BK456" s="340"/>
      <c r="BL456" s="340"/>
      <c r="BM456" s="340"/>
      <c r="BN456" s="340"/>
      <c r="BO456" s="340"/>
      <c r="BP456" s="340"/>
      <c r="BQ456" s="340"/>
      <c r="BR456" s="340"/>
      <c r="BS456" s="340"/>
      <c r="BT456" s="340"/>
      <c r="BU456" s="340"/>
      <c r="BV456" s="340"/>
      <c r="BW456" s="340"/>
      <c r="BX456" s="340"/>
      <c r="BY456" s="340"/>
      <c r="BZ456" s="341"/>
      <c r="CA456" s="341"/>
      <c r="CB456" s="341"/>
      <c r="CC456" s="341"/>
      <c r="CD456" s="341"/>
      <c r="CE456" s="341"/>
      <c r="CF456" s="341"/>
      <c r="CG456" s="341"/>
      <c r="CH456" s="341"/>
      <c r="CI456" s="341"/>
      <c r="CJ456" s="341"/>
      <c r="CK456" s="341"/>
      <c r="CL456" s="341"/>
      <c r="CM456" s="341"/>
      <c r="CN456" s="341"/>
      <c r="CO456" s="341"/>
      <c r="CP456" s="341"/>
      <c r="CQ456" s="341"/>
      <c r="CR456" s="341"/>
      <c r="CS456" s="341"/>
      <c r="CT456" s="341"/>
      <c r="CU456" s="341"/>
      <c r="CV456" s="341"/>
      <c r="CW456" s="341"/>
      <c r="CX456" s="341"/>
      <c r="CY456" s="341"/>
      <c r="CZ456" s="341"/>
    </row>
    <row r="457" s="345" customFormat="true" ht="25.15" customHeight="true" x14ac:dyDescent="0.2">
      <c r="C457" s="1077" t="s">
        <v>495</v>
      </c>
      <c r="D457" s="1078"/>
      <c r="E457" s="741">
        <v>2.1062249453677417E-2</v>
      </c>
      <c r="F457" s="612"/>
      <c r="G457" s="612"/>
      <c r="H457" s="1078" t="s">
        <v>496</v>
      </c>
      <c r="I457" s="1078"/>
      <c r="J457" s="742">
        <v>5.0234484164728956E-2</v>
      </c>
      <c r="K457" s="612"/>
      <c r="L457" s="612"/>
      <c r="M457" s="1078" t="s">
        <v>343</v>
      </c>
      <c r="N457" s="1078"/>
      <c r="O457" s="743">
        <v>4.991017638309013E-2</v>
      </c>
      <c r="P457" s="612"/>
      <c r="Q457" s="612"/>
      <c r="Z457" s="338"/>
      <c r="AA457" s="338"/>
      <c r="AB457" s="338"/>
      <c r="AC457" s="338"/>
      <c r="AD457" s="338"/>
      <c r="AE457" s="338"/>
      <c r="AF457" s="338"/>
      <c r="AG457" s="338"/>
      <c r="AH457" s="338"/>
      <c r="AI457" s="338"/>
      <c r="AJ457" s="338"/>
      <c r="AK457" s="338"/>
      <c r="AL457" s="338"/>
      <c r="AM457" s="338"/>
      <c r="AN457" s="338"/>
      <c r="AO457" s="338"/>
      <c r="AP457" s="338"/>
      <c r="AQ457" s="338"/>
      <c r="AR457" s="338"/>
      <c r="AS457" s="338"/>
      <c r="AT457" s="338"/>
      <c r="AU457" s="338"/>
      <c r="AV457" s="338"/>
      <c r="AW457" s="338"/>
      <c r="AX457" s="338"/>
      <c r="AY457" s="338"/>
      <c r="AZ457" s="338"/>
      <c r="BA457" s="340"/>
      <c r="BB457" s="419"/>
      <c r="BC457" s="340"/>
      <c r="BD457" s="340"/>
      <c r="BE457" s="340"/>
      <c r="BF457" s="340"/>
      <c r="BG457" s="340"/>
      <c r="BH457" s="340"/>
      <c r="BI457" s="340"/>
      <c r="BJ457" s="340"/>
      <c r="BK457" s="340"/>
      <c r="BL457" s="340"/>
      <c r="BM457" s="340"/>
      <c r="BN457" s="340"/>
      <c r="BO457" s="340"/>
      <c r="BP457" s="340"/>
      <c r="BQ457" s="340"/>
      <c r="BR457" s="340"/>
      <c r="BS457" s="340"/>
      <c r="BT457" s="340"/>
      <c r="BU457" s="340"/>
      <c r="BV457" s="340"/>
      <c r="BW457" s="340"/>
      <c r="BX457" s="340"/>
      <c r="BY457" s="340"/>
      <c r="BZ457" s="341"/>
      <c r="CA457" s="341"/>
      <c r="CB457" s="341"/>
      <c r="CC457" s="341"/>
      <c r="CD457" s="341"/>
      <c r="CE457" s="341"/>
      <c r="CF457" s="341"/>
      <c r="CG457" s="341"/>
      <c r="CH457" s="341"/>
      <c r="CI457" s="341"/>
      <c r="CJ457" s="341"/>
      <c r="CK457" s="341"/>
      <c r="CL457" s="341"/>
      <c r="CM457" s="341"/>
      <c r="CN457" s="341"/>
      <c r="CO457" s="341"/>
      <c r="CP457" s="341"/>
      <c r="CQ457" s="341"/>
      <c r="CR457" s="341"/>
      <c r="CS457" s="341"/>
      <c r="CT457" s="341"/>
      <c r="CU457" s="341"/>
      <c r="CV457" s="341"/>
      <c r="CW457" s="341"/>
      <c r="CX457" s="341"/>
      <c r="CY457" s="341"/>
      <c r="CZ457" s="341"/>
    </row>
    <row r="458" s="345" customFormat="true" ht="25.15" customHeight="true" x14ac:dyDescent="0.2">
      <c r="C458" s="1077" t="s">
        <v>497</v>
      </c>
      <c r="D458" s="1078"/>
      <c r="E458" s="741">
        <v>-2.0591171568541598E-2</v>
      </c>
      <c r="F458" s="612"/>
      <c r="G458" s="612"/>
      <c r="H458" s="1078" t="s">
        <v>494</v>
      </c>
      <c r="I458" s="1078"/>
      <c r="J458" s="742">
        <v>-4.8678156586949128E-2</v>
      </c>
      <c r="K458" s="612"/>
      <c r="L458" s="612"/>
      <c r="M458" s="1078" t="s">
        <v>481</v>
      </c>
      <c r="N458" s="1078"/>
      <c r="O458" s="743">
        <v>-4.9567768330651171E-2</v>
      </c>
      <c r="P458" s="612"/>
      <c r="Q458" s="612"/>
      <c r="Z458" s="338"/>
      <c r="AA458" s="338"/>
      <c r="AB458" s="338"/>
      <c r="AC458" s="338"/>
      <c r="AD458" s="338"/>
      <c r="AE458" s="338"/>
      <c r="AF458" s="338"/>
      <c r="AG458" s="338"/>
      <c r="AH458" s="338"/>
      <c r="AI458" s="338"/>
      <c r="AJ458" s="338"/>
      <c r="AK458" s="338"/>
      <c r="AL458" s="338"/>
      <c r="AM458" s="338"/>
      <c r="AN458" s="338"/>
      <c r="AO458" s="338"/>
      <c r="AP458" s="338"/>
      <c r="AQ458" s="338"/>
      <c r="AR458" s="338"/>
      <c r="AS458" s="338"/>
      <c r="AT458" s="338"/>
      <c r="AU458" s="338"/>
      <c r="AV458" s="338"/>
      <c r="AW458" s="338"/>
      <c r="AX458" s="338"/>
      <c r="AY458" s="338"/>
      <c r="AZ458" s="338"/>
      <c r="BA458" s="340"/>
      <c r="BB458" s="419"/>
      <c r="BC458" s="340"/>
      <c r="BD458" s="340"/>
      <c r="BE458" s="340"/>
      <c r="BF458" s="340"/>
      <c r="BG458" s="340"/>
      <c r="BH458" s="340"/>
      <c r="BI458" s="340"/>
      <c r="BJ458" s="340"/>
      <c r="BK458" s="340"/>
      <c r="BL458" s="340"/>
      <c r="BM458" s="340"/>
      <c r="BN458" s="340"/>
      <c r="BO458" s="340"/>
      <c r="BP458" s="340"/>
      <c r="BQ458" s="340"/>
      <c r="BR458" s="340"/>
      <c r="BS458" s="340"/>
      <c r="BT458" s="340"/>
      <c r="BU458" s="340"/>
      <c r="BV458" s="340"/>
      <c r="BW458" s="340"/>
      <c r="BX458" s="340"/>
      <c r="BY458" s="340"/>
      <c r="BZ458" s="341"/>
      <c r="CA458" s="341"/>
      <c r="CB458" s="341"/>
      <c r="CC458" s="341"/>
      <c r="CD458" s="341"/>
      <c r="CE458" s="341"/>
      <c r="CF458" s="341"/>
      <c r="CG458" s="341"/>
      <c r="CH458" s="341"/>
      <c r="CI458" s="341"/>
      <c r="CJ458" s="341"/>
      <c r="CK458" s="341"/>
      <c r="CL458" s="341"/>
      <c r="CM458" s="341"/>
      <c r="CN458" s="341"/>
      <c r="CO458" s="341"/>
      <c r="CP458" s="341"/>
      <c r="CQ458" s="341"/>
      <c r="CR458" s="341"/>
      <c r="CS458" s="341"/>
      <c r="CT458" s="341"/>
      <c r="CU458" s="341"/>
      <c r="CV458" s="341"/>
      <c r="CW458" s="341"/>
      <c r="CX458" s="341"/>
      <c r="CY458" s="341"/>
      <c r="CZ458" s="341"/>
    </row>
    <row r="459" s="345" customFormat="true" ht="25.15" customHeight="true" x14ac:dyDescent="0.2">
      <c r="C459" s="1077" t="s">
        <v>485</v>
      </c>
      <c r="D459" s="1078"/>
      <c r="E459" s="741">
        <v>-1.9783893024925527E-2</v>
      </c>
      <c r="F459" s="612"/>
      <c r="G459" s="612"/>
      <c r="H459" s="1078" t="s">
        <v>476</v>
      </c>
      <c r="I459" s="1078"/>
      <c r="J459" s="742">
        <v>-4.7211014856205089E-2</v>
      </c>
      <c r="K459" s="612"/>
      <c r="L459" s="612"/>
      <c r="M459" s="1078" t="s">
        <v>498</v>
      </c>
      <c r="N459" s="1078"/>
      <c r="O459" s="743">
        <v>4.8652546167553011E-2</v>
      </c>
      <c r="P459" s="612"/>
      <c r="Q459" s="612"/>
      <c r="Z459" s="338"/>
      <c r="AA459" s="338"/>
      <c r="AB459" s="338"/>
      <c r="AC459" s="338"/>
      <c r="AD459" s="338"/>
      <c r="AE459" s="338"/>
      <c r="AF459" s="338"/>
      <c r="AG459" s="338"/>
      <c r="AH459" s="338"/>
      <c r="AI459" s="338"/>
      <c r="AJ459" s="338"/>
      <c r="AK459" s="338"/>
      <c r="AL459" s="338"/>
      <c r="AM459" s="338"/>
      <c r="AN459" s="338"/>
      <c r="AO459" s="338"/>
      <c r="AP459" s="338"/>
      <c r="AQ459" s="338"/>
      <c r="AR459" s="338"/>
      <c r="AS459" s="338"/>
      <c r="AT459" s="338"/>
      <c r="AU459" s="338"/>
      <c r="AV459" s="338"/>
      <c r="AW459" s="338"/>
      <c r="AX459" s="338"/>
      <c r="AY459" s="338"/>
      <c r="AZ459" s="338"/>
      <c r="BA459" s="340"/>
      <c r="BB459" s="419"/>
      <c r="BC459" s="340"/>
      <c r="BD459" s="340"/>
      <c r="BE459" s="340"/>
      <c r="BF459" s="340"/>
      <c r="BG459" s="340"/>
      <c r="BH459" s="340"/>
      <c r="BI459" s="340"/>
      <c r="BJ459" s="340"/>
      <c r="BK459" s="340"/>
      <c r="BL459" s="340"/>
      <c r="BM459" s="340"/>
      <c r="BN459" s="340"/>
      <c r="BO459" s="340"/>
      <c r="BP459" s="340"/>
      <c r="BQ459" s="340"/>
      <c r="BR459" s="340"/>
      <c r="BS459" s="340"/>
      <c r="BT459" s="340"/>
      <c r="BU459" s="340"/>
      <c r="BV459" s="340"/>
      <c r="BW459" s="340"/>
      <c r="BX459" s="340"/>
      <c r="BY459" s="340"/>
      <c r="BZ459" s="341"/>
      <c r="CA459" s="341"/>
      <c r="CB459" s="341"/>
      <c r="CC459" s="341"/>
      <c r="CD459" s="341"/>
      <c r="CE459" s="341"/>
      <c r="CF459" s="341"/>
      <c r="CG459" s="341"/>
      <c r="CH459" s="341"/>
      <c r="CI459" s="341"/>
      <c r="CJ459" s="341"/>
      <c r="CK459" s="341"/>
      <c r="CL459" s="341"/>
      <c r="CM459" s="341"/>
      <c r="CN459" s="341"/>
      <c r="CO459" s="341"/>
      <c r="CP459" s="341"/>
      <c r="CQ459" s="341"/>
      <c r="CR459" s="341"/>
      <c r="CS459" s="341"/>
      <c r="CT459" s="341"/>
      <c r="CU459" s="341"/>
      <c r="CV459" s="341"/>
      <c r="CW459" s="341"/>
      <c r="CX459" s="341"/>
      <c r="CY459" s="341"/>
      <c r="CZ459" s="341"/>
    </row>
    <row r="460" s="345" customFormat="true" ht="25.15" customHeight="true" x14ac:dyDescent="0.2">
      <c r="C460" s="1077" t="s">
        <v>499</v>
      </c>
      <c r="D460" s="1078"/>
      <c r="E460" s="741">
        <v>1.836919262250275E-2</v>
      </c>
      <c r="F460" s="612"/>
      <c r="G460" s="612"/>
      <c r="H460" s="1078" t="s">
        <v>498</v>
      </c>
      <c r="I460" s="1078"/>
      <c r="J460" s="742">
        <v>4.3260501062322411E-2</v>
      </c>
      <c r="K460" s="612"/>
      <c r="L460" s="612"/>
      <c r="M460" s="1078" t="s">
        <v>478</v>
      </c>
      <c r="N460" s="1078"/>
      <c r="O460" s="743">
        <v>-4.6864898076089997E-2</v>
      </c>
      <c r="P460" s="612"/>
      <c r="Q460" s="612"/>
      <c r="Z460" s="338"/>
      <c r="AA460" s="338"/>
      <c r="AB460" s="338"/>
      <c r="AC460" s="338"/>
      <c r="AD460" s="338"/>
      <c r="AE460" s="338"/>
      <c r="AF460" s="338"/>
      <c r="AG460" s="338"/>
      <c r="AH460" s="338"/>
      <c r="AI460" s="338"/>
      <c r="AJ460" s="338"/>
      <c r="AK460" s="338"/>
      <c r="AL460" s="338"/>
      <c r="AM460" s="338"/>
      <c r="AN460" s="338"/>
      <c r="AO460" s="338"/>
      <c r="AP460" s="338"/>
      <c r="AQ460" s="338"/>
      <c r="AR460" s="338"/>
      <c r="AS460" s="338"/>
      <c r="AT460" s="338"/>
      <c r="AU460" s="338"/>
      <c r="AV460" s="338"/>
      <c r="AW460" s="338"/>
      <c r="AX460" s="338"/>
      <c r="AY460" s="338"/>
      <c r="AZ460" s="338"/>
      <c r="BA460" s="340"/>
      <c r="BB460" s="419"/>
      <c r="BC460" s="340"/>
      <c r="BD460" s="340"/>
      <c r="BE460" s="340"/>
      <c r="BF460" s="340"/>
      <c r="BG460" s="340"/>
      <c r="BH460" s="340"/>
      <c r="BI460" s="340"/>
      <c r="BJ460" s="340"/>
      <c r="BK460" s="340"/>
      <c r="BL460" s="340"/>
      <c r="BM460" s="340"/>
      <c r="BN460" s="340"/>
      <c r="BO460" s="340"/>
      <c r="BP460" s="340"/>
      <c r="BQ460" s="340"/>
      <c r="BR460" s="340"/>
      <c r="BS460" s="340"/>
      <c r="BT460" s="340"/>
      <c r="BU460" s="340"/>
      <c r="BV460" s="340"/>
      <c r="BW460" s="340"/>
      <c r="BX460" s="340"/>
      <c r="BY460" s="340"/>
      <c r="BZ460" s="341"/>
      <c r="CA460" s="341"/>
      <c r="CB460" s="341"/>
      <c r="CC460" s="341"/>
      <c r="CD460" s="341"/>
      <c r="CE460" s="341"/>
      <c r="CF460" s="341"/>
      <c r="CG460" s="341"/>
      <c r="CH460" s="341"/>
      <c r="CI460" s="341"/>
      <c r="CJ460" s="341"/>
      <c r="CK460" s="341"/>
      <c r="CL460" s="341"/>
      <c r="CM460" s="341"/>
      <c r="CN460" s="341"/>
      <c r="CO460" s="341"/>
      <c r="CP460" s="341"/>
      <c r="CQ460" s="341"/>
      <c r="CR460" s="341"/>
      <c r="CS460" s="341"/>
      <c r="CT460" s="341"/>
      <c r="CU460" s="341"/>
      <c r="CV460" s="341"/>
      <c r="CW460" s="341"/>
      <c r="CX460" s="341"/>
      <c r="CY460" s="341"/>
      <c r="CZ460" s="341"/>
    </row>
    <row r="461" s="345" customFormat="true" ht="25.15" customHeight="true" x14ac:dyDescent="0.2">
      <c r="C461" s="1077" t="s">
        <v>471</v>
      </c>
      <c r="D461" s="1078"/>
      <c r="E461" s="741">
        <v>1.72017673256336E-2</v>
      </c>
      <c r="F461" s="612"/>
      <c r="G461" s="612"/>
      <c r="H461" s="1078" t="s">
        <v>343</v>
      </c>
      <c r="I461" s="1078"/>
      <c r="J461" s="742">
        <v>4.3227038655397877E-2</v>
      </c>
      <c r="K461" s="612"/>
      <c r="L461" s="612"/>
      <c r="M461" s="1078" t="s">
        <v>480</v>
      </c>
      <c r="N461" s="1078"/>
      <c r="O461" s="743">
        <v>4.6727647416743311E-2</v>
      </c>
      <c r="P461" s="612"/>
      <c r="Q461" s="612"/>
      <c r="Z461" s="338"/>
      <c r="AA461" s="338"/>
      <c r="AB461" s="338"/>
      <c r="AC461" s="338"/>
      <c r="AD461" s="338"/>
      <c r="AE461" s="338"/>
      <c r="AF461" s="338"/>
      <c r="AG461" s="338"/>
      <c r="AH461" s="338"/>
      <c r="AI461" s="338"/>
      <c r="AJ461" s="338"/>
      <c r="AK461" s="338"/>
      <c r="AL461" s="338"/>
      <c r="AM461" s="338"/>
      <c r="AN461" s="338"/>
      <c r="AO461" s="338"/>
      <c r="AP461" s="338"/>
      <c r="AQ461" s="338"/>
      <c r="AR461" s="338"/>
      <c r="AS461" s="338"/>
      <c r="AT461" s="338"/>
      <c r="AU461" s="338"/>
      <c r="AV461" s="338"/>
      <c r="AW461" s="338"/>
      <c r="AX461" s="338"/>
      <c r="AY461" s="338"/>
      <c r="AZ461" s="338"/>
      <c r="BA461" s="340"/>
      <c r="BB461" s="419"/>
      <c r="BC461" s="340"/>
      <c r="BD461" s="340"/>
      <c r="BE461" s="340"/>
      <c r="BF461" s="340"/>
      <c r="BG461" s="340"/>
      <c r="BH461" s="340"/>
      <c r="BI461" s="340"/>
      <c r="BJ461" s="340"/>
      <c r="BK461" s="340"/>
      <c r="BL461" s="340"/>
      <c r="BM461" s="340"/>
      <c r="BN461" s="340"/>
      <c r="BO461" s="340"/>
      <c r="BP461" s="340"/>
      <c r="BQ461" s="340"/>
      <c r="BR461" s="340"/>
      <c r="BS461" s="340"/>
      <c r="BT461" s="340"/>
      <c r="BU461" s="340"/>
      <c r="BV461" s="340"/>
      <c r="BW461" s="340"/>
      <c r="BX461" s="340"/>
      <c r="BY461" s="340"/>
      <c r="BZ461" s="341"/>
      <c r="CA461" s="341"/>
      <c r="CB461" s="341"/>
      <c r="CC461" s="341"/>
      <c r="CD461" s="341"/>
      <c r="CE461" s="341"/>
      <c r="CF461" s="341"/>
      <c r="CG461" s="341"/>
      <c r="CH461" s="341"/>
      <c r="CI461" s="341"/>
      <c r="CJ461" s="341"/>
      <c r="CK461" s="341"/>
      <c r="CL461" s="341"/>
      <c r="CM461" s="341"/>
      <c r="CN461" s="341"/>
      <c r="CO461" s="341"/>
      <c r="CP461" s="341"/>
      <c r="CQ461" s="341"/>
      <c r="CR461" s="341"/>
      <c r="CS461" s="341"/>
      <c r="CT461" s="341"/>
      <c r="CU461" s="341"/>
      <c r="CV461" s="341"/>
      <c r="CW461" s="341"/>
      <c r="CX461" s="341"/>
      <c r="CY461" s="341"/>
      <c r="CZ461" s="341"/>
    </row>
    <row r="462" s="345" customFormat="true" ht="25.15" customHeight="true" x14ac:dyDescent="0.2">
      <c r="C462" s="1077" t="s">
        <v>500</v>
      </c>
      <c r="D462" s="1078"/>
      <c r="E462" s="741">
        <v>1.681292722444833E-2</v>
      </c>
      <c r="F462" s="612"/>
      <c r="G462" s="612"/>
      <c r="H462" s="1078" t="s">
        <v>501</v>
      </c>
      <c r="I462" s="1078"/>
      <c r="J462" s="742">
        <v>4.164846300687057E-2</v>
      </c>
      <c r="K462" s="612"/>
      <c r="L462" s="612"/>
      <c r="M462" s="1078" t="s">
        <v>288</v>
      </c>
      <c r="N462" s="1078"/>
      <c r="O462" s="743">
        <v>-4.1684834055661986E-2</v>
      </c>
      <c r="P462" s="612"/>
      <c r="Q462" s="612"/>
      <c r="Z462" s="338"/>
      <c r="AA462" s="338"/>
      <c r="AB462" s="338"/>
      <c r="AC462" s="338"/>
      <c r="AD462" s="338"/>
      <c r="AE462" s="338"/>
      <c r="AF462" s="338"/>
      <c r="AG462" s="338"/>
      <c r="AH462" s="338"/>
      <c r="AI462" s="338"/>
      <c r="AJ462" s="338"/>
      <c r="AK462" s="338"/>
      <c r="AL462" s="338"/>
      <c r="AM462" s="338"/>
      <c r="AN462" s="338"/>
      <c r="AO462" s="338"/>
      <c r="AP462" s="338"/>
      <c r="AQ462" s="338"/>
      <c r="AR462" s="338"/>
      <c r="AS462" s="338"/>
      <c r="AT462" s="338"/>
      <c r="AU462" s="338"/>
      <c r="AV462" s="338"/>
      <c r="AW462" s="338"/>
      <c r="AX462" s="338"/>
      <c r="AY462" s="338"/>
      <c r="AZ462" s="338"/>
      <c r="BA462" s="340"/>
      <c r="BB462" s="419"/>
      <c r="BC462" s="340"/>
      <c r="BD462" s="340"/>
      <c r="BE462" s="340"/>
      <c r="BF462" s="340"/>
      <c r="BG462" s="340"/>
      <c r="BH462" s="340"/>
      <c r="BI462" s="340"/>
      <c r="BJ462" s="340"/>
      <c r="BK462" s="340"/>
      <c r="BL462" s="340"/>
      <c r="BM462" s="340"/>
      <c r="BN462" s="340"/>
      <c r="BO462" s="340"/>
      <c r="BP462" s="340"/>
      <c r="BQ462" s="340"/>
      <c r="BR462" s="340"/>
      <c r="BS462" s="340"/>
      <c r="BT462" s="340"/>
      <c r="BU462" s="340"/>
      <c r="BV462" s="340"/>
      <c r="BW462" s="340"/>
      <c r="BX462" s="340"/>
      <c r="BY462" s="340"/>
      <c r="BZ462" s="341"/>
      <c r="CA462" s="341"/>
      <c r="CB462" s="341"/>
      <c r="CC462" s="341"/>
      <c r="CD462" s="341"/>
      <c r="CE462" s="341"/>
      <c r="CF462" s="341"/>
      <c r="CG462" s="341"/>
      <c r="CH462" s="341"/>
      <c r="CI462" s="341"/>
      <c r="CJ462" s="341"/>
      <c r="CK462" s="341"/>
      <c r="CL462" s="341"/>
      <c r="CM462" s="341"/>
      <c r="CN462" s="341"/>
      <c r="CO462" s="341"/>
      <c r="CP462" s="341"/>
      <c r="CQ462" s="341"/>
      <c r="CR462" s="341"/>
      <c r="CS462" s="341"/>
      <c r="CT462" s="341"/>
      <c r="CU462" s="341"/>
      <c r="CV462" s="341"/>
      <c r="CW462" s="341"/>
      <c r="CX462" s="341"/>
      <c r="CY462" s="341"/>
      <c r="CZ462" s="341"/>
    </row>
    <row r="463" s="345" customFormat="true" ht="25.15" customHeight="true" x14ac:dyDescent="0.2">
      <c r="C463" s="1077" t="s">
        <v>502</v>
      </c>
      <c r="D463" s="1078"/>
      <c r="E463" s="741">
        <v>1.6675273256096763E-2</v>
      </c>
      <c r="F463" s="612"/>
      <c r="G463" s="612"/>
      <c r="H463" s="1078" t="s">
        <v>488</v>
      </c>
      <c r="I463" s="1078"/>
      <c r="J463" s="742">
        <v>4.1367479432240145E-2</v>
      </c>
      <c r="K463" s="612"/>
      <c r="L463" s="612"/>
      <c r="M463" s="1078" t="s">
        <v>503</v>
      </c>
      <c r="N463" s="1078"/>
      <c r="O463" s="743">
        <v>-4.1644279684322771E-2</v>
      </c>
      <c r="P463" s="612"/>
      <c r="Q463" s="612"/>
      <c r="Z463" s="338"/>
      <c r="AA463" s="338"/>
      <c r="AB463" s="338"/>
      <c r="AC463" s="338"/>
      <c r="AD463" s="338"/>
      <c r="AE463" s="338"/>
      <c r="AF463" s="338"/>
      <c r="AG463" s="338"/>
      <c r="AH463" s="338"/>
      <c r="AI463" s="338"/>
      <c r="AJ463" s="338"/>
      <c r="AK463" s="338"/>
      <c r="AL463" s="338"/>
      <c r="AM463" s="338"/>
      <c r="AN463" s="338"/>
      <c r="AO463" s="338"/>
      <c r="AP463" s="338"/>
      <c r="AQ463" s="338"/>
      <c r="AR463" s="338"/>
      <c r="AS463" s="338"/>
      <c r="AT463" s="338"/>
      <c r="AU463" s="338"/>
      <c r="AV463" s="338"/>
      <c r="AW463" s="338"/>
      <c r="AX463" s="338"/>
      <c r="AY463" s="338"/>
      <c r="AZ463" s="338"/>
      <c r="BA463" s="340"/>
      <c r="BB463" s="419"/>
      <c r="BC463" s="340"/>
      <c r="BD463" s="340"/>
      <c r="BE463" s="340"/>
      <c r="BF463" s="340"/>
      <c r="BG463" s="340"/>
      <c r="BH463" s="340"/>
      <c r="BI463" s="340"/>
      <c r="BJ463" s="340"/>
      <c r="BK463" s="340"/>
      <c r="BL463" s="340"/>
      <c r="BM463" s="340"/>
      <c r="BN463" s="340"/>
      <c r="BO463" s="340"/>
      <c r="BP463" s="340"/>
      <c r="BQ463" s="340"/>
      <c r="BR463" s="340"/>
      <c r="BS463" s="340"/>
      <c r="BT463" s="340"/>
      <c r="BU463" s="340"/>
      <c r="BV463" s="340"/>
      <c r="BW463" s="340"/>
      <c r="BX463" s="340"/>
      <c r="BY463" s="340"/>
      <c r="BZ463" s="341"/>
      <c r="CA463" s="341"/>
      <c r="CB463" s="341"/>
      <c r="CC463" s="341"/>
      <c r="CD463" s="341"/>
      <c r="CE463" s="341"/>
      <c r="CF463" s="341"/>
      <c r="CG463" s="341"/>
      <c r="CH463" s="341"/>
      <c r="CI463" s="341"/>
      <c r="CJ463" s="341"/>
      <c r="CK463" s="341"/>
      <c r="CL463" s="341"/>
      <c r="CM463" s="341"/>
      <c r="CN463" s="341"/>
      <c r="CO463" s="341"/>
      <c r="CP463" s="341"/>
      <c r="CQ463" s="341"/>
      <c r="CR463" s="341"/>
      <c r="CS463" s="341"/>
      <c r="CT463" s="341"/>
      <c r="CU463" s="341"/>
      <c r="CV463" s="341"/>
      <c r="CW463" s="341"/>
      <c r="CX463" s="341"/>
      <c r="CY463" s="341"/>
      <c r="CZ463" s="341"/>
    </row>
    <row r="464" s="345" customFormat="true" ht="25.15" customHeight="true" x14ac:dyDescent="0.2">
      <c r="C464" s="1077" t="s">
        <v>504</v>
      </c>
      <c r="D464" s="1078"/>
      <c r="E464" s="741">
        <v>-1.6303536167171107E-2</v>
      </c>
      <c r="F464" s="612"/>
      <c r="G464" s="612"/>
      <c r="H464" s="1078" t="s">
        <v>478</v>
      </c>
      <c r="I464" s="1078"/>
      <c r="J464" s="742">
        <v>-3.8844575986653279E-2</v>
      </c>
      <c r="K464" s="612"/>
      <c r="L464" s="612"/>
      <c r="M464" s="1078" t="s">
        <v>505</v>
      </c>
      <c r="N464" s="1078"/>
      <c r="O464" s="743">
        <v>3.8920219857288871E-2</v>
      </c>
      <c r="P464" s="612"/>
      <c r="Q464" s="612"/>
      <c r="Z464" s="338"/>
      <c r="AA464" s="338"/>
      <c r="AB464" s="338"/>
      <c r="AC464" s="338"/>
      <c r="AD464" s="338"/>
      <c r="AE464" s="338"/>
      <c r="AF464" s="338"/>
      <c r="AG464" s="338"/>
      <c r="AH464" s="338"/>
      <c r="AI464" s="338"/>
      <c r="AJ464" s="338"/>
      <c r="AK464" s="338"/>
      <c r="AL464" s="338"/>
      <c r="AM464" s="338"/>
      <c r="AN464" s="338"/>
      <c r="AO464" s="338"/>
      <c r="AP464" s="338"/>
      <c r="AQ464" s="338"/>
      <c r="AR464" s="338"/>
      <c r="AS464" s="338"/>
      <c r="AT464" s="338"/>
      <c r="AU464" s="338"/>
      <c r="AV464" s="338"/>
      <c r="AW464" s="338"/>
      <c r="AX464" s="338"/>
      <c r="AY464" s="338"/>
      <c r="AZ464" s="338"/>
      <c r="BA464" s="340"/>
      <c r="BB464" s="419"/>
      <c r="BC464" s="340"/>
      <c r="BD464" s="340"/>
      <c r="BE464" s="340"/>
      <c r="BF464" s="340"/>
      <c r="BG464" s="340"/>
      <c r="BH464" s="340"/>
      <c r="BI464" s="340"/>
      <c r="BJ464" s="340"/>
      <c r="BK464" s="340"/>
      <c r="BL464" s="340"/>
      <c r="BM464" s="340"/>
      <c r="BN464" s="340"/>
      <c r="BO464" s="340"/>
      <c r="BP464" s="340"/>
      <c r="BQ464" s="340"/>
      <c r="BR464" s="340"/>
      <c r="BS464" s="340"/>
      <c r="BT464" s="340"/>
      <c r="BU464" s="340"/>
      <c r="BV464" s="340"/>
      <c r="BW464" s="340"/>
      <c r="BX464" s="340"/>
      <c r="BY464" s="340"/>
      <c r="BZ464" s="341"/>
      <c r="CA464" s="341"/>
      <c r="CB464" s="341"/>
      <c r="CC464" s="341"/>
      <c r="CD464" s="341"/>
      <c r="CE464" s="341"/>
      <c r="CF464" s="341"/>
      <c r="CG464" s="341"/>
      <c r="CH464" s="341"/>
      <c r="CI464" s="341"/>
      <c r="CJ464" s="341"/>
      <c r="CK464" s="341"/>
      <c r="CL464" s="341"/>
      <c r="CM464" s="341"/>
      <c r="CN464" s="341"/>
      <c r="CO464" s="341"/>
      <c r="CP464" s="341"/>
      <c r="CQ464" s="341"/>
      <c r="CR464" s="341"/>
      <c r="CS464" s="341"/>
      <c r="CT464" s="341"/>
      <c r="CU464" s="341"/>
      <c r="CV464" s="341"/>
      <c r="CW464" s="341"/>
      <c r="CX464" s="341"/>
      <c r="CY464" s="341"/>
      <c r="CZ464" s="341"/>
    </row>
    <row r="465" s="345" customFormat="true" ht="25.15" customHeight="true" x14ac:dyDescent="0.2">
      <c r="C465" s="1077" t="s">
        <v>506</v>
      </c>
      <c r="D465" s="1078"/>
      <c r="E465" s="741">
        <v>-1.5098469240995028E-2</v>
      </c>
      <c r="F465" s="612"/>
      <c r="G465" s="612"/>
      <c r="H465" s="1078" t="s">
        <v>507</v>
      </c>
      <c r="I465" s="1078"/>
      <c r="J465" s="742">
        <v>3.8405101701747803E-2</v>
      </c>
      <c r="K465" s="612"/>
      <c r="L465" s="612"/>
      <c r="M465" s="1078" t="s">
        <v>508</v>
      </c>
      <c r="N465" s="1078"/>
      <c r="O465" s="743">
        <v>3.4242171010204187E-2</v>
      </c>
      <c r="P465" s="612"/>
      <c r="Q465" s="612"/>
      <c r="Z465" s="338"/>
      <c r="AA465" s="338"/>
      <c r="AB465" s="338"/>
      <c r="AC465" s="338"/>
      <c r="AD465" s="338"/>
      <c r="AE465" s="338"/>
      <c r="AF465" s="338"/>
      <c r="AG465" s="338"/>
      <c r="AH465" s="338"/>
      <c r="AI465" s="338"/>
      <c r="AJ465" s="338"/>
      <c r="AK465" s="338"/>
      <c r="AL465" s="338"/>
      <c r="AM465" s="338"/>
      <c r="AN465" s="338"/>
      <c r="AO465" s="338"/>
      <c r="AP465" s="338"/>
      <c r="AQ465" s="338"/>
      <c r="AR465" s="338"/>
      <c r="AS465" s="338"/>
      <c r="AT465" s="338"/>
      <c r="AU465" s="338"/>
      <c r="AV465" s="338"/>
      <c r="AW465" s="338"/>
      <c r="AX465" s="338"/>
      <c r="AY465" s="338"/>
      <c r="AZ465" s="338"/>
      <c r="BA465" s="340"/>
      <c r="BB465" s="419"/>
      <c r="BC465" s="340"/>
      <c r="BD465" s="340"/>
      <c r="BE465" s="340"/>
      <c r="BF465" s="340"/>
      <c r="BG465" s="340"/>
      <c r="BH465" s="340"/>
      <c r="BI465" s="340"/>
      <c r="BJ465" s="340"/>
      <c r="BK465" s="340"/>
      <c r="BL465" s="340"/>
      <c r="BM465" s="340"/>
      <c r="BN465" s="340"/>
      <c r="BO465" s="340"/>
      <c r="BP465" s="340"/>
      <c r="BQ465" s="340"/>
      <c r="BR465" s="340"/>
      <c r="BS465" s="340"/>
      <c r="BT465" s="340"/>
      <c r="BU465" s="340"/>
      <c r="BV465" s="340"/>
      <c r="BW465" s="340"/>
      <c r="BX465" s="340"/>
      <c r="BY465" s="340"/>
      <c r="BZ465" s="341"/>
      <c r="CA465" s="341"/>
      <c r="CB465" s="341"/>
      <c r="CC465" s="341"/>
      <c r="CD465" s="341"/>
      <c r="CE465" s="341"/>
      <c r="CF465" s="341"/>
      <c r="CG465" s="341"/>
      <c r="CH465" s="341"/>
      <c r="CI465" s="341"/>
      <c r="CJ465" s="341"/>
      <c r="CK465" s="341"/>
      <c r="CL465" s="341"/>
      <c r="CM465" s="341"/>
      <c r="CN465" s="341"/>
      <c r="CO465" s="341"/>
      <c r="CP465" s="341"/>
      <c r="CQ465" s="341"/>
      <c r="CR465" s="341"/>
      <c r="CS465" s="341"/>
      <c r="CT465" s="341"/>
      <c r="CU465" s="341"/>
      <c r="CV465" s="341"/>
      <c r="CW465" s="341"/>
      <c r="CX465" s="341"/>
      <c r="CY465" s="341"/>
      <c r="CZ465" s="341"/>
    </row>
    <row r="466" s="345" customFormat="true" ht="25.15" customHeight="true" x14ac:dyDescent="0.2">
      <c r="C466" s="1077" t="s">
        <v>396</v>
      </c>
      <c r="D466" s="1078"/>
      <c r="E466" s="741">
        <v>-9.0120505194727831E-3</v>
      </c>
      <c r="F466" s="612"/>
      <c r="G466" s="612"/>
      <c r="H466" s="1078" t="s">
        <v>399</v>
      </c>
      <c r="I466" s="1078"/>
      <c r="J466" s="742">
        <v>3.8325433591110576E-2</v>
      </c>
      <c r="K466" s="612"/>
      <c r="L466" s="612"/>
      <c r="M466" s="1078" t="s">
        <v>509</v>
      </c>
      <c r="N466" s="1078"/>
      <c r="O466" s="743">
        <v>2.4535342605469725E-2</v>
      </c>
      <c r="P466" s="612"/>
      <c r="Q466" s="612"/>
      <c r="Z466" s="338"/>
      <c r="AA466" s="338"/>
      <c r="AB466" s="338"/>
      <c r="AC466" s="338"/>
      <c r="AD466" s="338"/>
      <c r="AE466" s="338"/>
      <c r="AF466" s="338"/>
      <c r="AG466" s="338"/>
      <c r="AH466" s="338"/>
      <c r="AI466" s="338"/>
      <c r="AJ466" s="338"/>
      <c r="AK466" s="338"/>
      <c r="AL466" s="338"/>
      <c r="AM466" s="338"/>
      <c r="AN466" s="338"/>
      <c r="AO466" s="338"/>
      <c r="AP466" s="338"/>
      <c r="AQ466" s="338"/>
      <c r="AR466" s="338"/>
      <c r="AS466" s="338"/>
      <c r="AT466" s="338"/>
      <c r="AU466" s="338"/>
      <c r="AV466" s="338"/>
      <c r="AW466" s="338"/>
      <c r="AX466" s="338"/>
      <c r="AY466" s="338"/>
      <c r="AZ466" s="338"/>
      <c r="BA466" s="340"/>
      <c r="BB466" s="419"/>
      <c r="BC466" s="340"/>
      <c r="BD466" s="340"/>
      <c r="BE466" s="340"/>
      <c r="BF466" s="340"/>
      <c r="BG466" s="340"/>
      <c r="BH466" s="340"/>
      <c r="BI466" s="340"/>
      <c r="BJ466" s="340"/>
      <c r="BK466" s="340"/>
      <c r="BL466" s="340"/>
      <c r="BM466" s="340"/>
      <c r="BN466" s="340"/>
      <c r="BO466" s="340"/>
      <c r="BP466" s="340"/>
      <c r="BQ466" s="340"/>
      <c r="BR466" s="340"/>
      <c r="BS466" s="340"/>
      <c r="BT466" s="340"/>
      <c r="BU466" s="340"/>
      <c r="BV466" s="340"/>
      <c r="BW466" s="340"/>
      <c r="BX466" s="340"/>
      <c r="BY466" s="340"/>
      <c r="BZ466" s="341"/>
      <c r="CA466" s="341"/>
      <c r="CB466" s="341"/>
      <c r="CC466" s="341"/>
      <c r="CD466" s="341"/>
      <c r="CE466" s="341"/>
      <c r="CF466" s="341"/>
      <c r="CG466" s="341"/>
      <c r="CH466" s="341"/>
      <c r="CI466" s="341"/>
      <c r="CJ466" s="341"/>
      <c r="CK466" s="341"/>
      <c r="CL466" s="341"/>
      <c r="CM466" s="341"/>
      <c r="CN466" s="341"/>
      <c r="CO466" s="341"/>
      <c r="CP466" s="341"/>
      <c r="CQ466" s="341"/>
      <c r="CR466" s="341"/>
      <c r="CS466" s="341"/>
      <c r="CT466" s="341"/>
      <c r="CU466" s="341"/>
      <c r="CV466" s="341"/>
      <c r="CW466" s="341"/>
      <c r="CX466" s="341"/>
      <c r="CY466" s="341"/>
      <c r="CZ466" s="341"/>
    </row>
    <row r="467" s="345" customFormat="true" ht="25.15" customHeight="true" x14ac:dyDescent="0.2">
      <c r="C467" s="1077" t="s">
        <v>510</v>
      </c>
      <c r="D467" s="1078"/>
      <c r="E467" s="741">
        <v>-8.3313151553882116E-3</v>
      </c>
      <c r="F467" s="612"/>
      <c r="G467" s="612"/>
      <c r="H467" s="1078" t="s">
        <v>511</v>
      </c>
      <c r="I467" s="1078"/>
      <c r="J467" s="742">
        <v>-3.329702324549965E-2</v>
      </c>
      <c r="K467" s="612"/>
      <c r="L467" s="612"/>
      <c r="M467" s="1078" t="s">
        <v>512</v>
      </c>
      <c r="N467" s="1078"/>
      <c r="O467" s="743">
        <v>2.4428674876966275E-2</v>
      </c>
      <c r="P467" s="612"/>
      <c r="Q467" s="612"/>
      <c r="Z467" s="338"/>
      <c r="AA467" s="338"/>
      <c r="AB467" s="338"/>
      <c r="AC467" s="338"/>
      <c r="AD467" s="338"/>
      <c r="AE467" s="338"/>
      <c r="AF467" s="338"/>
      <c r="AG467" s="338"/>
      <c r="AH467" s="338"/>
      <c r="AI467" s="338"/>
      <c r="AJ467" s="338"/>
      <c r="AK467" s="338"/>
      <c r="AL467" s="338"/>
      <c r="AM467" s="338"/>
      <c r="AN467" s="338"/>
      <c r="AO467" s="338"/>
      <c r="AP467" s="338"/>
      <c r="AQ467" s="338"/>
      <c r="AR467" s="338"/>
      <c r="AS467" s="338"/>
      <c r="AT467" s="338"/>
      <c r="AU467" s="338"/>
      <c r="AV467" s="338"/>
      <c r="AW467" s="338"/>
      <c r="AX467" s="338"/>
      <c r="AY467" s="338"/>
      <c r="AZ467" s="338"/>
      <c r="BA467" s="340"/>
      <c r="BB467" s="419"/>
      <c r="BC467" s="340"/>
      <c r="BD467" s="340"/>
      <c r="BE467" s="340"/>
      <c r="BF467" s="340"/>
      <c r="BG467" s="340"/>
      <c r="BH467" s="340"/>
      <c r="BI467" s="340"/>
      <c r="BJ467" s="340"/>
      <c r="BK467" s="340"/>
      <c r="BL467" s="340"/>
      <c r="BM467" s="340"/>
      <c r="BN467" s="340"/>
      <c r="BO467" s="340"/>
      <c r="BP467" s="340"/>
      <c r="BQ467" s="340"/>
      <c r="BR467" s="340"/>
      <c r="BS467" s="340"/>
      <c r="BT467" s="340"/>
      <c r="BU467" s="340"/>
      <c r="BV467" s="340"/>
      <c r="BW467" s="340"/>
      <c r="BX467" s="340"/>
      <c r="BY467" s="340"/>
      <c r="BZ467" s="341"/>
      <c r="CA467" s="341"/>
      <c r="CB467" s="341"/>
      <c r="CC467" s="341"/>
      <c r="CD467" s="341"/>
      <c r="CE467" s="341"/>
      <c r="CF467" s="341"/>
      <c r="CG467" s="341"/>
      <c r="CH467" s="341"/>
      <c r="CI467" s="341"/>
      <c r="CJ467" s="341"/>
      <c r="CK467" s="341"/>
      <c r="CL467" s="341"/>
      <c r="CM467" s="341"/>
      <c r="CN467" s="341"/>
      <c r="CO467" s="341"/>
      <c r="CP467" s="341"/>
      <c r="CQ467" s="341"/>
      <c r="CR467" s="341"/>
      <c r="CS467" s="341"/>
      <c r="CT467" s="341"/>
      <c r="CU467" s="341"/>
      <c r="CV467" s="341"/>
      <c r="CW467" s="341"/>
      <c r="CX467" s="341"/>
      <c r="CY467" s="341"/>
      <c r="CZ467" s="341"/>
    </row>
    <row r="468" s="345" customFormat="true" ht="25.15" customHeight="true" x14ac:dyDescent="0.2">
      <c r="C468" s="1077" t="s">
        <v>513</v>
      </c>
      <c r="D468" s="1078"/>
      <c r="E468" s="741">
        <v>-3.5057032851328355E-3</v>
      </c>
      <c r="F468" s="612"/>
      <c r="G468" s="612"/>
      <c r="H468" s="1078" t="s">
        <v>489</v>
      </c>
      <c r="I468" s="1078"/>
      <c r="J468" s="742">
        <v>3.2667647595817112E-2</v>
      </c>
      <c r="K468" s="612"/>
      <c r="L468" s="612"/>
      <c r="M468" s="1078" t="s">
        <v>500</v>
      </c>
      <c r="N468" s="1078"/>
      <c r="O468" s="743">
        <v>-2.1281648240778411E-2</v>
      </c>
      <c r="P468" s="612"/>
      <c r="Q468" s="612"/>
      <c r="Z468" s="338"/>
      <c r="AA468" s="338"/>
      <c r="AB468" s="338"/>
      <c r="AC468" s="338"/>
      <c r="AD468" s="338"/>
      <c r="AE468" s="338"/>
      <c r="AF468" s="338"/>
      <c r="AG468" s="338"/>
      <c r="AH468" s="338"/>
      <c r="AI468" s="338"/>
      <c r="AJ468" s="338"/>
      <c r="AK468" s="338"/>
      <c r="AL468" s="338"/>
      <c r="AM468" s="338"/>
      <c r="AN468" s="338"/>
      <c r="AO468" s="338"/>
      <c r="AP468" s="338"/>
      <c r="AQ468" s="338"/>
      <c r="AR468" s="338"/>
      <c r="AS468" s="338"/>
      <c r="AT468" s="338"/>
      <c r="AU468" s="338"/>
      <c r="AV468" s="338"/>
      <c r="AW468" s="338"/>
      <c r="AX468" s="338"/>
      <c r="AY468" s="338"/>
      <c r="AZ468" s="338"/>
      <c r="BA468" s="340"/>
      <c r="BB468" s="419"/>
      <c r="BC468" s="340"/>
      <c r="BD468" s="340"/>
      <c r="BE468" s="340"/>
      <c r="BF468" s="340"/>
      <c r="BG468" s="340"/>
      <c r="BH468" s="340"/>
      <c r="BI468" s="340"/>
      <c r="BJ468" s="340"/>
      <c r="BK468" s="340"/>
      <c r="BL468" s="340"/>
      <c r="BM468" s="340"/>
      <c r="BN468" s="340"/>
      <c r="BO468" s="340"/>
      <c r="BP468" s="340"/>
      <c r="BQ468" s="340"/>
      <c r="BR468" s="340"/>
      <c r="BS468" s="340"/>
      <c r="BT468" s="340"/>
      <c r="BU468" s="340"/>
      <c r="BV468" s="340"/>
      <c r="BW468" s="340"/>
      <c r="BX468" s="340"/>
      <c r="BY468" s="340"/>
      <c r="BZ468" s="341"/>
      <c r="CA468" s="341"/>
      <c r="CB468" s="341"/>
      <c r="CC468" s="341"/>
      <c r="CD468" s="341"/>
      <c r="CE468" s="341"/>
      <c r="CF468" s="341"/>
      <c r="CG468" s="341"/>
      <c r="CH468" s="341"/>
      <c r="CI468" s="341"/>
      <c r="CJ468" s="341"/>
      <c r="CK468" s="341"/>
      <c r="CL468" s="341"/>
      <c r="CM468" s="341"/>
      <c r="CN468" s="341"/>
      <c r="CO468" s="341"/>
      <c r="CP468" s="341"/>
      <c r="CQ468" s="341"/>
      <c r="CR468" s="341"/>
      <c r="CS468" s="341"/>
      <c r="CT468" s="341"/>
      <c r="CU468" s="341"/>
      <c r="CV468" s="341"/>
      <c r="CW468" s="341"/>
      <c r="CX468" s="341"/>
      <c r="CY468" s="341"/>
      <c r="CZ468" s="341"/>
    </row>
    <row r="469" s="345" customFormat="true" ht="25.15" customHeight="true" x14ac:dyDescent="0.2">
      <c r="C469" s="1077" t="s">
        <v>514</v>
      </c>
      <c r="D469" s="1078"/>
      <c r="E469" s="741">
        <v>3.2304397601740694E-3</v>
      </c>
      <c r="F469" s="612"/>
      <c r="G469" s="612"/>
      <c r="H469" s="1078" t="s">
        <v>504</v>
      </c>
      <c r="I469" s="1078"/>
      <c r="J469" s="742">
        <v>-3.1485911671068893E-2</v>
      </c>
      <c r="K469" s="612"/>
      <c r="L469" s="612"/>
      <c r="M469" s="1078" t="s">
        <v>485</v>
      </c>
      <c r="N469" s="1078"/>
      <c r="O469" s="743">
        <v>-2.0667799407372907E-2</v>
      </c>
      <c r="P469" s="612"/>
      <c r="Q469" s="612"/>
      <c r="Z469" s="338"/>
      <c r="AA469" s="338"/>
      <c r="AB469" s="338"/>
      <c r="AC469" s="338"/>
      <c r="AD469" s="338"/>
      <c r="AE469" s="338"/>
      <c r="AF469" s="338"/>
      <c r="AG469" s="338"/>
      <c r="AH469" s="338"/>
      <c r="AI469" s="338"/>
      <c r="AJ469" s="338"/>
      <c r="AK469" s="338"/>
      <c r="AL469" s="338"/>
      <c r="AM469" s="338"/>
      <c r="AN469" s="338"/>
      <c r="AO469" s="338"/>
      <c r="AP469" s="338"/>
      <c r="AQ469" s="338"/>
      <c r="AR469" s="338"/>
      <c r="AS469" s="338"/>
      <c r="AT469" s="338"/>
      <c r="AU469" s="338"/>
      <c r="AV469" s="338"/>
      <c r="AW469" s="338"/>
      <c r="AX469" s="338"/>
      <c r="AY469" s="338"/>
      <c r="AZ469" s="338"/>
      <c r="BA469" s="340"/>
      <c r="BB469" s="419"/>
      <c r="BC469" s="340"/>
      <c r="BD469" s="340"/>
      <c r="BE469" s="340"/>
      <c r="BF469" s="340"/>
      <c r="BG469" s="340"/>
      <c r="BH469" s="340"/>
      <c r="BI469" s="340"/>
      <c r="BJ469" s="340"/>
      <c r="BK469" s="340"/>
      <c r="BL469" s="340"/>
      <c r="BM469" s="340"/>
      <c r="BN469" s="340"/>
      <c r="BO469" s="340"/>
      <c r="BP469" s="340"/>
      <c r="BQ469" s="340"/>
      <c r="BR469" s="340"/>
      <c r="BS469" s="340"/>
      <c r="BT469" s="340"/>
      <c r="BU469" s="340"/>
      <c r="BV469" s="340"/>
      <c r="BW469" s="340"/>
      <c r="BX469" s="340"/>
      <c r="BY469" s="340"/>
      <c r="BZ469" s="341"/>
      <c r="CA469" s="341"/>
      <c r="CB469" s="341"/>
      <c r="CC469" s="341"/>
      <c r="CD469" s="341"/>
      <c r="CE469" s="341"/>
      <c r="CF469" s="341"/>
      <c r="CG469" s="341"/>
      <c r="CH469" s="341"/>
      <c r="CI469" s="341"/>
      <c r="CJ469" s="341"/>
      <c r="CK469" s="341"/>
      <c r="CL469" s="341"/>
      <c r="CM469" s="341"/>
      <c r="CN469" s="341"/>
      <c r="CO469" s="341"/>
      <c r="CP469" s="341"/>
      <c r="CQ469" s="341"/>
      <c r="CR469" s="341"/>
      <c r="CS469" s="341"/>
      <c r="CT469" s="341"/>
      <c r="CU469" s="341"/>
      <c r="CV469" s="341"/>
      <c r="CW469" s="341"/>
      <c r="CX469" s="341"/>
      <c r="CY469" s="341"/>
      <c r="CZ469" s="341"/>
    </row>
    <row r="470" s="345" customFormat="true" ht="25.15" customHeight="true" x14ac:dyDescent="0.2">
      <c r="C470" s="1077" t="s">
        <v>515</v>
      </c>
      <c r="D470" s="1078"/>
      <c r="E470" s="741">
        <v>-2.4141340039572578E-3</v>
      </c>
      <c r="F470" s="612"/>
      <c r="G470" s="612"/>
      <c r="H470" s="1078" t="s">
        <v>396</v>
      </c>
      <c r="I470" s="1078"/>
      <c r="J470" s="742">
        <v>-3.0463327792086752E-2</v>
      </c>
      <c r="K470" s="612"/>
      <c r="L470" s="612"/>
      <c r="M470" s="1078" t="s">
        <v>497</v>
      </c>
      <c r="N470" s="1078"/>
      <c r="O470" s="743">
        <v>-2.0454381816991586E-2</v>
      </c>
      <c r="P470" s="612"/>
      <c r="Q470" s="612"/>
      <c r="Z470" s="338"/>
      <c r="AA470" s="338"/>
      <c r="AB470" s="338"/>
      <c r="AC470" s="338"/>
      <c r="AD470" s="338"/>
      <c r="AE470" s="338"/>
      <c r="AF470" s="338"/>
      <c r="AG470" s="338"/>
      <c r="AH470" s="338"/>
      <c r="AI470" s="338"/>
      <c r="AJ470" s="338"/>
      <c r="AK470" s="338"/>
      <c r="AL470" s="338"/>
      <c r="AM470" s="338"/>
      <c r="AN470" s="338"/>
      <c r="AO470" s="338"/>
      <c r="AP470" s="338"/>
      <c r="AQ470" s="338"/>
      <c r="AR470" s="338"/>
      <c r="AS470" s="338"/>
      <c r="AT470" s="338"/>
      <c r="AU470" s="338"/>
      <c r="AV470" s="338"/>
      <c r="AW470" s="338"/>
      <c r="AX470" s="338"/>
      <c r="AY470" s="338"/>
      <c r="AZ470" s="338"/>
      <c r="BA470" s="340"/>
      <c r="BB470" s="419"/>
      <c r="BC470" s="340"/>
      <c r="BD470" s="340"/>
      <c r="BE470" s="340"/>
      <c r="BF470" s="340"/>
      <c r="BG470" s="340"/>
      <c r="BH470" s="340"/>
      <c r="BI470" s="340"/>
      <c r="BJ470" s="340"/>
      <c r="BK470" s="340"/>
      <c r="BL470" s="340"/>
      <c r="BM470" s="340"/>
      <c r="BN470" s="340"/>
      <c r="BO470" s="340"/>
      <c r="BP470" s="340"/>
      <c r="BQ470" s="340"/>
      <c r="BR470" s="340"/>
      <c r="BS470" s="340"/>
      <c r="BT470" s="340"/>
      <c r="BU470" s="340"/>
      <c r="BV470" s="340"/>
      <c r="BW470" s="340"/>
      <c r="BX470" s="340"/>
      <c r="BY470" s="340"/>
      <c r="BZ470" s="341"/>
      <c r="CA470" s="341"/>
      <c r="CB470" s="341"/>
      <c r="CC470" s="341"/>
      <c r="CD470" s="341"/>
      <c r="CE470" s="341"/>
      <c r="CF470" s="341"/>
      <c r="CG470" s="341"/>
      <c r="CH470" s="341"/>
      <c r="CI470" s="341"/>
      <c r="CJ470" s="341"/>
      <c r="CK470" s="341"/>
      <c r="CL470" s="341"/>
      <c r="CM470" s="341"/>
      <c r="CN470" s="341"/>
      <c r="CO470" s="341"/>
      <c r="CP470" s="341"/>
      <c r="CQ470" s="341"/>
      <c r="CR470" s="341"/>
      <c r="CS470" s="341"/>
      <c r="CT470" s="341"/>
      <c r="CU470" s="341"/>
      <c r="CV470" s="341"/>
      <c r="CW470" s="341"/>
      <c r="CX470" s="341"/>
      <c r="CY470" s="341"/>
      <c r="CZ470" s="341"/>
    </row>
    <row r="471" s="345" customFormat="true" ht="25.15" customHeight="true" x14ac:dyDescent="0.2">
      <c r="C471" s="1077" t="s">
        <v>508</v>
      </c>
      <c r="D471" s="1078"/>
      <c r="E471" s="744">
        <v>-1.3952431661218914E-3</v>
      </c>
      <c r="F471" s="612"/>
      <c r="G471" s="612"/>
      <c r="H471" s="1078" t="s">
        <v>510</v>
      </c>
      <c r="I471" s="1078"/>
      <c r="J471" s="742">
        <v>-3.0276817110695867E-2</v>
      </c>
      <c r="K471" s="612"/>
      <c r="L471" s="612"/>
      <c r="M471" s="1078" t="s">
        <v>499</v>
      </c>
      <c r="N471" s="1078"/>
      <c r="O471" s="743">
        <v>1.9561446577878359E-2</v>
      </c>
      <c r="P471" s="612"/>
      <c r="Q471" s="612"/>
      <c r="Z471" s="338"/>
      <c r="AA471" s="338"/>
      <c r="AB471" s="338"/>
      <c r="AC471" s="338"/>
      <c r="AD471" s="338"/>
      <c r="AE471" s="338"/>
      <c r="AF471" s="338"/>
      <c r="AG471" s="338"/>
      <c r="AH471" s="338"/>
      <c r="AI471" s="338"/>
      <c r="AJ471" s="338"/>
      <c r="AK471" s="338"/>
      <c r="AL471" s="338"/>
      <c r="AM471" s="338"/>
      <c r="AN471" s="338"/>
      <c r="AO471" s="338"/>
      <c r="AP471" s="338"/>
      <c r="AQ471" s="338"/>
      <c r="AR471" s="338"/>
      <c r="AS471" s="338"/>
      <c r="AT471" s="338"/>
      <c r="AU471" s="338"/>
      <c r="AV471" s="338"/>
      <c r="AW471" s="338"/>
      <c r="AX471" s="338"/>
      <c r="AY471" s="338"/>
      <c r="AZ471" s="338"/>
      <c r="BA471" s="340"/>
      <c r="BB471" s="419"/>
      <c r="BC471" s="340"/>
      <c r="BD471" s="340"/>
      <c r="BE471" s="340"/>
      <c r="BF471" s="340"/>
      <c r="BG471" s="340"/>
      <c r="BH471" s="340"/>
      <c r="BI471" s="340"/>
      <c r="BJ471" s="340"/>
      <c r="BK471" s="340"/>
      <c r="BL471" s="340"/>
      <c r="BM471" s="340"/>
      <c r="BN471" s="340"/>
      <c r="BO471" s="340"/>
      <c r="BP471" s="340"/>
      <c r="BQ471" s="340"/>
      <c r="BR471" s="340"/>
      <c r="BS471" s="340"/>
      <c r="BT471" s="340"/>
      <c r="BU471" s="340"/>
      <c r="BV471" s="340"/>
      <c r="BW471" s="340"/>
      <c r="BX471" s="340"/>
      <c r="BY471" s="340"/>
      <c r="BZ471" s="341"/>
      <c r="CA471" s="341"/>
      <c r="CB471" s="341"/>
      <c r="CC471" s="341"/>
      <c r="CD471" s="341"/>
      <c r="CE471" s="341"/>
      <c r="CF471" s="341"/>
      <c r="CG471" s="341"/>
      <c r="CH471" s="341"/>
      <c r="CI471" s="341"/>
      <c r="CJ471" s="341"/>
      <c r="CK471" s="341"/>
      <c r="CL471" s="341"/>
      <c r="CM471" s="341"/>
      <c r="CN471" s="341"/>
      <c r="CO471" s="341"/>
      <c r="CP471" s="341"/>
      <c r="CQ471" s="341"/>
      <c r="CR471" s="341"/>
      <c r="CS471" s="341"/>
      <c r="CT471" s="341"/>
      <c r="CU471" s="341"/>
      <c r="CV471" s="341"/>
      <c r="CW471" s="341"/>
      <c r="CX471" s="341"/>
      <c r="CY471" s="341"/>
      <c r="CZ471" s="341"/>
    </row>
    <row r="472" s="345" customFormat="true" ht="25.15" customHeight="true" x14ac:dyDescent="0.2">
      <c r="C472" s="1077"/>
      <c r="D472" s="1078"/>
      <c r="E472" s="612"/>
      <c r="F472" s="612"/>
      <c r="G472" s="612"/>
      <c r="H472" s="1078" t="s">
        <v>487</v>
      </c>
      <c r="I472" s="1078"/>
      <c r="J472" s="742">
        <v>2.770113788159391E-2</v>
      </c>
      <c r="K472" s="612"/>
      <c r="L472" s="612"/>
      <c r="M472" s="1078" t="s">
        <v>483</v>
      </c>
      <c r="N472" s="1078"/>
      <c r="O472" s="743">
        <v>-1.923026815706614E-2</v>
      </c>
      <c r="P472" s="612"/>
      <c r="Q472" s="612"/>
      <c r="Z472" s="338"/>
      <c r="AA472" s="338"/>
      <c r="AB472" s="338"/>
      <c r="AC472" s="338"/>
      <c r="AD472" s="338"/>
      <c r="AE472" s="338"/>
      <c r="AF472" s="338"/>
      <c r="AG472" s="338"/>
      <c r="AH472" s="338"/>
      <c r="AI472" s="338"/>
      <c r="AJ472" s="338"/>
      <c r="AK472" s="338"/>
      <c r="AL472" s="338"/>
      <c r="AM472" s="338"/>
      <c r="AN472" s="338"/>
      <c r="AO472" s="338"/>
      <c r="AP472" s="338"/>
      <c r="AQ472" s="338"/>
      <c r="AR472" s="338"/>
      <c r="AS472" s="338"/>
      <c r="AT472" s="338"/>
      <c r="AU472" s="338"/>
      <c r="AV472" s="338"/>
      <c r="AW472" s="338"/>
      <c r="AX472" s="338"/>
      <c r="AY472" s="338"/>
      <c r="AZ472" s="338"/>
      <c r="BA472" s="340"/>
      <c r="BB472" s="419"/>
      <c r="BC472" s="340"/>
      <c r="BD472" s="340"/>
      <c r="BE472" s="340"/>
      <c r="BF472" s="340"/>
      <c r="BG472" s="340"/>
      <c r="BH472" s="340"/>
      <c r="BI472" s="340"/>
      <c r="BJ472" s="340"/>
      <c r="BK472" s="340"/>
      <c r="BL472" s="340"/>
      <c r="BM472" s="340"/>
      <c r="BN472" s="340"/>
      <c r="BO472" s="340"/>
      <c r="BP472" s="340"/>
      <c r="BQ472" s="340"/>
      <c r="BR472" s="340"/>
      <c r="BS472" s="340"/>
      <c r="BT472" s="340"/>
      <c r="BU472" s="340"/>
      <c r="BV472" s="340"/>
      <c r="BW472" s="340"/>
      <c r="BX472" s="340"/>
      <c r="BY472" s="340"/>
      <c r="BZ472" s="341"/>
      <c r="CA472" s="341"/>
      <c r="CB472" s="341"/>
      <c r="CC472" s="341"/>
      <c r="CD472" s="341"/>
      <c r="CE472" s="341"/>
      <c r="CF472" s="341"/>
      <c r="CG472" s="341"/>
      <c r="CH472" s="341"/>
      <c r="CI472" s="341"/>
      <c r="CJ472" s="341"/>
      <c r="CK472" s="341"/>
      <c r="CL472" s="341"/>
      <c r="CM472" s="341"/>
      <c r="CN472" s="341"/>
      <c r="CO472" s="341"/>
      <c r="CP472" s="341"/>
      <c r="CQ472" s="341"/>
      <c r="CR472" s="341"/>
      <c r="CS472" s="341"/>
      <c r="CT472" s="341"/>
      <c r="CU472" s="341"/>
      <c r="CV472" s="341"/>
      <c r="CW472" s="341"/>
      <c r="CX472" s="341"/>
      <c r="CY472" s="341"/>
      <c r="CZ472" s="341"/>
    </row>
    <row r="473" s="345" customFormat="true" ht="25.15" customHeight="true" x14ac:dyDescent="0.2">
      <c r="C473" s="1077"/>
      <c r="D473" s="1078"/>
      <c r="E473" s="612"/>
      <c r="F473" s="612"/>
      <c r="G473" s="612"/>
      <c r="H473" s="1078" t="s">
        <v>495</v>
      </c>
      <c r="I473" s="1078"/>
      <c r="J473" s="742">
        <v>2.6652834797818575E-2</v>
      </c>
      <c r="K473" s="612"/>
      <c r="L473" s="612"/>
      <c r="M473" s="1078" t="s">
        <v>511</v>
      </c>
      <c r="N473" s="1078"/>
      <c r="O473" s="743">
        <v>-1.8888663973265569E-2</v>
      </c>
      <c r="P473" s="612"/>
      <c r="Q473" s="612"/>
      <c r="Z473" s="338"/>
      <c r="AA473" s="338"/>
      <c r="AB473" s="338"/>
      <c r="AC473" s="338"/>
      <c r="AD473" s="338"/>
      <c r="AE473" s="338"/>
      <c r="AF473" s="338"/>
      <c r="AG473" s="338"/>
      <c r="AH473" s="338"/>
      <c r="AI473" s="338"/>
      <c r="AJ473" s="338"/>
      <c r="AK473" s="338"/>
      <c r="AL473" s="338"/>
      <c r="AM473" s="338"/>
      <c r="AN473" s="338"/>
      <c r="AO473" s="338"/>
      <c r="AP473" s="338"/>
      <c r="AQ473" s="338"/>
      <c r="AR473" s="338"/>
      <c r="AS473" s="338"/>
      <c r="AT473" s="338"/>
      <c r="AU473" s="338"/>
      <c r="AV473" s="338"/>
      <c r="AW473" s="338"/>
      <c r="AX473" s="338"/>
      <c r="AY473" s="338"/>
      <c r="AZ473" s="338"/>
      <c r="BA473" s="340"/>
      <c r="BB473" s="419"/>
      <c r="BC473" s="340"/>
      <c r="BD473" s="340"/>
      <c r="BE473" s="340"/>
      <c r="BF473" s="340"/>
      <c r="BG473" s="340"/>
      <c r="BH473" s="340"/>
      <c r="BI473" s="340"/>
      <c r="BJ473" s="340"/>
      <c r="BK473" s="340"/>
      <c r="BL473" s="340"/>
      <c r="BM473" s="340"/>
      <c r="BN473" s="340"/>
      <c r="BO473" s="340"/>
      <c r="BP473" s="340"/>
      <c r="BQ473" s="340"/>
      <c r="BR473" s="340"/>
      <c r="BS473" s="340"/>
      <c r="BT473" s="340"/>
      <c r="BU473" s="340"/>
      <c r="BV473" s="340"/>
      <c r="BW473" s="340"/>
      <c r="BX473" s="340"/>
      <c r="BY473" s="340"/>
      <c r="BZ473" s="341"/>
      <c r="CA473" s="341"/>
      <c r="CB473" s="341"/>
      <c r="CC473" s="341"/>
      <c r="CD473" s="341"/>
      <c r="CE473" s="341"/>
      <c r="CF473" s="341"/>
      <c r="CG473" s="341"/>
      <c r="CH473" s="341"/>
      <c r="CI473" s="341"/>
      <c r="CJ473" s="341"/>
      <c r="CK473" s="341"/>
      <c r="CL473" s="341"/>
      <c r="CM473" s="341"/>
      <c r="CN473" s="341"/>
      <c r="CO473" s="341"/>
      <c r="CP473" s="341"/>
      <c r="CQ473" s="341"/>
      <c r="CR473" s="341"/>
      <c r="CS473" s="341"/>
      <c r="CT473" s="341"/>
      <c r="CU473" s="341"/>
      <c r="CV473" s="341"/>
      <c r="CW473" s="341"/>
      <c r="CX473" s="341"/>
      <c r="CY473" s="341"/>
      <c r="CZ473" s="341"/>
    </row>
    <row r="474" s="345" customFormat="true" ht="25.15" customHeight="true" x14ac:dyDescent="0.2">
      <c r="C474" s="1077"/>
      <c r="D474" s="1078"/>
      <c r="E474" s="612"/>
      <c r="F474" s="612"/>
      <c r="G474" s="612"/>
      <c r="H474" s="1078" t="s">
        <v>515</v>
      </c>
      <c r="I474" s="1078"/>
      <c r="J474" s="742">
        <v>-2.4872299486039896E-2</v>
      </c>
      <c r="K474" s="612"/>
      <c r="L474" s="612"/>
      <c r="M474" s="1078" t="s">
        <v>501</v>
      </c>
      <c r="N474" s="1078"/>
      <c r="O474" s="743">
        <v>-1.7102741297952289E-2</v>
      </c>
      <c r="P474" s="612"/>
      <c r="Q474" s="612"/>
      <c r="Z474" s="338"/>
      <c r="AA474" s="338"/>
      <c r="AB474" s="338"/>
      <c r="AC474" s="338"/>
      <c r="AD474" s="338"/>
      <c r="AE474" s="338"/>
      <c r="AF474" s="338"/>
      <c r="AG474" s="338"/>
      <c r="AH474" s="338"/>
      <c r="AI474" s="338"/>
      <c r="AJ474" s="338"/>
      <c r="AK474" s="338"/>
      <c r="AL474" s="338"/>
      <c r="AM474" s="338"/>
      <c r="AN474" s="338"/>
      <c r="AO474" s="338"/>
      <c r="AP474" s="338"/>
      <c r="AQ474" s="338"/>
      <c r="AR474" s="338"/>
      <c r="AS474" s="338"/>
      <c r="AT474" s="338"/>
      <c r="AU474" s="338"/>
      <c r="AV474" s="338"/>
      <c r="AW474" s="338"/>
      <c r="AX474" s="338"/>
      <c r="AY474" s="338"/>
      <c r="AZ474" s="338"/>
      <c r="BA474" s="340"/>
      <c r="BB474" s="419"/>
      <c r="BC474" s="340"/>
      <c r="BD474" s="340"/>
      <c r="BE474" s="340"/>
      <c r="BF474" s="340"/>
      <c r="BG474" s="340"/>
      <c r="BH474" s="340"/>
      <c r="BI474" s="340"/>
      <c r="BJ474" s="340"/>
      <c r="BK474" s="340"/>
      <c r="BL474" s="340"/>
      <c r="BM474" s="340"/>
      <c r="BN474" s="340"/>
      <c r="BO474" s="340"/>
      <c r="BP474" s="340"/>
      <c r="BQ474" s="340"/>
      <c r="BR474" s="340"/>
      <c r="BS474" s="340"/>
      <c r="BT474" s="340"/>
      <c r="BU474" s="340"/>
      <c r="BV474" s="340"/>
      <c r="BW474" s="340"/>
      <c r="BX474" s="340"/>
      <c r="BY474" s="340"/>
      <c r="BZ474" s="341"/>
      <c r="CA474" s="341"/>
      <c r="CB474" s="341"/>
      <c r="CC474" s="341"/>
      <c r="CD474" s="341"/>
      <c r="CE474" s="341"/>
      <c r="CF474" s="341"/>
      <c r="CG474" s="341"/>
      <c r="CH474" s="341"/>
      <c r="CI474" s="341"/>
      <c r="CJ474" s="341"/>
      <c r="CK474" s="341"/>
      <c r="CL474" s="341"/>
      <c r="CM474" s="341"/>
      <c r="CN474" s="341"/>
      <c r="CO474" s="341"/>
      <c r="CP474" s="341"/>
      <c r="CQ474" s="341"/>
      <c r="CR474" s="341"/>
      <c r="CS474" s="341"/>
      <c r="CT474" s="341"/>
      <c r="CU474" s="341"/>
      <c r="CV474" s="341"/>
      <c r="CW474" s="341"/>
      <c r="CX474" s="341"/>
      <c r="CY474" s="341"/>
      <c r="CZ474" s="341"/>
    </row>
    <row r="475" s="345" customFormat="true" ht="25.15" customHeight="true" x14ac:dyDescent="0.2">
      <c r="C475" s="1077" t="s">
        <v>232</v>
      </c>
      <c r="D475" s="1078"/>
      <c r="E475" s="1078"/>
      <c r="F475" s="612"/>
      <c r="G475" s="612"/>
      <c r="H475" s="1078" t="s">
        <v>497</v>
      </c>
      <c r="I475" s="1078"/>
      <c r="J475" s="742">
        <v>-2.4523895509841666E-2</v>
      </c>
      <c r="K475" s="612"/>
      <c r="L475" s="612"/>
      <c r="M475" s="1078" t="s">
        <v>506</v>
      </c>
      <c r="N475" s="1078"/>
      <c r="O475" s="743">
        <v>-1.6072547214757458E-2</v>
      </c>
      <c r="P475" s="612"/>
      <c r="Q475" s="612"/>
      <c r="Z475" s="338"/>
      <c r="AA475" s="338"/>
      <c r="AB475" s="338"/>
      <c r="AC475" s="338"/>
      <c r="AD475" s="338"/>
      <c r="AE475" s="338"/>
      <c r="AF475" s="338"/>
      <c r="AG475" s="338"/>
      <c r="AH475" s="338"/>
      <c r="AI475" s="338"/>
      <c r="AJ475" s="338"/>
      <c r="AK475" s="338"/>
      <c r="AL475" s="338"/>
      <c r="AM475" s="338"/>
      <c r="AN475" s="338"/>
      <c r="AO475" s="338"/>
      <c r="AP475" s="338"/>
      <c r="AQ475" s="338"/>
      <c r="AR475" s="338"/>
      <c r="AS475" s="338"/>
      <c r="AT475" s="338"/>
      <c r="AU475" s="338"/>
      <c r="AV475" s="338"/>
      <c r="AW475" s="338"/>
      <c r="AX475" s="338"/>
      <c r="AY475" s="338"/>
      <c r="AZ475" s="338"/>
      <c r="BA475" s="340"/>
      <c r="BB475" s="419"/>
      <c r="BC475" s="340"/>
      <c r="BD475" s="340"/>
      <c r="BE475" s="340"/>
      <c r="BF475" s="340"/>
      <c r="BG475" s="340"/>
      <c r="BH475" s="340"/>
      <c r="BI475" s="340"/>
      <c r="BJ475" s="340"/>
      <c r="BK475" s="340"/>
      <c r="BL475" s="340"/>
      <c r="BM475" s="340"/>
      <c r="BN475" s="340"/>
      <c r="BO475" s="340"/>
      <c r="BP475" s="340"/>
      <c r="BQ475" s="340"/>
      <c r="BR475" s="340"/>
      <c r="BS475" s="340"/>
      <c r="BT475" s="340"/>
      <c r="BU475" s="340"/>
      <c r="BV475" s="340"/>
      <c r="BW475" s="340"/>
      <c r="BX475" s="340"/>
      <c r="BY475" s="340"/>
      <c r="BZ475" s="341"/>
      <c r="CA475" s="341"/>
      <c r="CB475" s="341"/>
      <c r="CC475" s="341"/>
      <c r="CD475" s="341"/>
      <c r="CE475" s="341"/>
      <c r="CF475" s="341"/>
      <c r="CG475" s="341"/>
      <c r="CH475" s="341"/>
      <c r="CI475" s="341"/>
      <c r="CJ475" s="341"/>
      <c r="CK475" s="341"/>
      <c r="CL475" s="341"/>
      <c r="CM475" s="341"/>
      <c r="CN475" s="341"/>
      <c r="CO475" s="341"/>
      <c r="CP475" s="341"/>
      <c r="CQ475" s="341"/>
      <c r="CR475" s="341"/>
      <c r="CS475" s="341"/>
      <c r="CT475" s="341"/>
      <c r="CU475" s="341"/>
      <c r="CV475" s="341"/>
      <c r="CW475" s="341"/>
      <c r="CX475" s="341"/>
      <c r="CY475" s="341"/>
      <c r="CZ475" s="341"/>
    </row>
    <row r="476" s="345" customFormat="true" ht="25.15" customHeight="true" x14ac:dyDescent="0.2">
      <c r="C476" s="1077"/>
      <c r="D476" s="1078"/>
      <c r="E476" s="723" t="s">
        <v>233</v>
      </c>
      <c r="F476" s="612"/>
      <c r="G476" s="612"/>
      <c r="H476" s="1078" t="s">
        <v>482</v>
      </c>
      <c r="I476" s="1078"/>
      <c r="J476" s="742">
        <v>2.3386014876508911E-2</v>
      </c>
      <c r="K476" s="612"/>
      <c r="L476" s="612"/>
      <c r="M476" s="1078" t="s">
        <v>496</v>
      </c>
      <c r="N476" s="1078"/>
      <c r="O476" s="743">
        <v>1.3193236761588022E-2</v>
      </c>
      <c r="P476" s="612"/>
      <c r="Q476" s="612"/>
      <c r="Z476" s="338"/>
      <c r="AA476" s="338"/>
      <c r="AB476" s="338"/>
      <c r="AC476" s="338"/>
      <c r="AD476" s="338"/>
      <c r="AE476" s="338"/>
      <c r="AF476" s="338"/>
      <c r="AG476" s="338"/>
      <c r="AH476" s="338"/>
      <c r="AI476" s="338"/>
      <c r="AJ476" s="338"/>
      <c r="AK476" s="338"/>
      <c r="AL476" s="338"/>
      <c r="AM476" s="338"/>
      <c r="AN476" s="338"/>
      <c r="AO476" s="338"/>
      <c r="AP476" s="338"/>
      <c r="AQ476" s="338"/>
      <c r="AR476" s="338"/>
      <c r="AS476" s="338"/>
      <c r="AT476" s="338"/>
      <c r="AU476" s="338"/>
      <c r="AV476" s="338"/>
      <c r="AW476" s="338"/>
      <c r="AX476" s="338"/>
      <c r="AY476" s="338"/>
      <c r="AZ476" s="338"/>
      <c r="BA476" s="340"/>
      <c r="BB476" s="419"/>
      <c r="BC476" s="340"/>
      <c r="BD476" s="340"/>
      <c r="BE476" s="340"/>
      <c r="BF476" s="340"/>
      <c r="BG476" s="340"/>
      <c r="BH476" s="340"/>
      <c r="BI476" s="340"/>
      <c r="BJ476" s="340"/>
      <c r="BK476" s="340"/>
      <c r="BL476" s="340"/>
      <c r="BM476" s="340"/>
      <c r="BN476" s="340"/>
      <c r="BO476" s="340"/>
      <c r="BP476" s="340"/>
      <c r="BQ476" s="340"/>
      <c r="BR476" s="340"/>
      <c r="BS476" s="340"/>
      <c r="BT476" s="340"/>
      <c r="BU476" s="340"/>
      <c r="BV476" s="340"/>
      <c r="BW476" s="340"/>
      <c r="BX476" s="340"/>
      <c r="BY476" s="340"/>
      <c r="BZ476" s="341"/>
      <c r="CA476" s="341"/>
      <c r="CB476" s="341"/>
      <c r="CC476" s="341"/>
      <c r="CD476" s="341"/>
      <c r="CE476" s="341"/>
      <c r="CF476" s="341"/>
      <c r="CG476" s="341"/>
      <c r="CH476" s="341"/>
      <c r="CI476" s="341"/>
      <c r="CJ476" s="341"/>
      <c r="CK476" s="341"/>
      <c r="CL476" s="341"/>
      <c r="CM476" s="341"/>
      <c r="CN476" s="341"/>
      <c r="CO476" s="341"/>
      <c r="CP476" s="341"/>
      <c r="CQ476" s="341"/>
      <c r="CR476" s="341"/>
      <c r="CS476" s="341"/>
      <c r="CT476" s="341"/>
      <c r="CU476" s="341"/>
      <c r="CV476" s="341"/>
      <c r="CW476" s="341"/>
      <c r="CX476" s="341"/>
      <c r="CY476" s="341"/>
      <c r="CZ476" s="341"/>
    </row>
    <row r="477" s="345" customFormat="true" ht="25.15" customHeight="true" x14ac:dyDescent="0.2">
      <c r="C477" s="1077" t="s">
        <v>470</v>
      </c>
      <c r="D477" s="1078"/>
      <c r="E477" s="738">
        <v>7.6190199042089944E-3</v>
      </c>
      <c r="F477" s="612"/>
      <c r="G477" s="612"/>
      <c r="H477" s="1078" t="s">
        <v>509</v>
      </c>
      <c r="I477" s="1078"/>
      <c r="J477" s="742">
        <v>-1.9963553691673033E-2</v>
      </c>
      <c r="K477" s="612"/>
      <c r="L477" s="612"/>
      <c r="M477" s="1078" t="s">
        <v>513</v>
      </c>
      <c r="N477" s="1078"/>
      <c r="O477" s="743">
        <v>1.2394797898698892E-2</v>
      </c>
      <c r="P477" s="612"/>
      <c r="Q477" s="612"/>
      <c r="Z477" s="338"/>
      <c r="AA477" s="338"/>
      <c r="AB477" s="338"/>
      <c r="AC477" s="338"/>
      <c r="AD477" s="338"/>
      <c r="AE477" s="338"/>
      <c r="AF477" s="338"/>
      <c r="AG477" s="338"/>
      <c r="AH477" s="338"/>
      <c r="AI477" s="338"/>
      <c r="AJ477" s="338"/>
      <c r="AK477" s="338"/>
      <c r="AL477" s="338"/>
      <c r="AM477" s="338"/>
      <c r="AN477" s="338"/>
      <c r="AO477" s="338"/>
      <c r="AP477" s="338"/>
      <c r="AQ477" s="338"/>
      <c r="AR477" s="338"/>
      <c r="AS477" s="338"/>
      <c r="AT477" s="338"/>
      <c r="AU477" s="338"/>
      <c r="AV477" s="338"/>
      <c r="AW477" s="338"/>
      <c r="AX477" s="338"/>
      <c r="AY477" s="338"/>
      <c r="AZ477" s="338"/>
      <c r="BA477" s="340"/>
      <c r="BB477" s="419"/>
      <c r="BC477" s="340"/>
      <c r="BD477" s="340"/>
      <c r="BE477" s="340"/>
      <c r="BF477" s="340"/>
      <c r="BG477" s="340"/>
      <c r="BH477" s="340"/>
      <c r="BI477" s="340"/>
      <c r="BJ477" s="340"/>
      <c r="BK477" s="340"/>
      <c r="BL477" s="340"/>
      <c r="BM477" s="340"/>
      <c r="BN477" s="340"/>
      <c r="BO477" s="340"/>
      <c r="BP477" s="340"/>
      <c r="BQ477" s="340"/>
      <c r="BR477" s="340"/>
      <c r="BS477" s="340"/>
      <c r="BT477" s="340"/>
      <c r="BU477" s="340"/>
      <c r="BV477" s="340"/>
      <c r="BW477" s="340"/>
      <c r="BX477" s="340"/>
      <c r="BY477" s="340"/>
      <c r="BZ477" s="341"/>
      <c r="CA477" s="341"/>
      <c r="CB477" s="341"/>
      <c r="CC477" s="341"/>
      <c r="CD477" s="341"/>
      <c r="CE477" s="341"/>
      <c r="CF477" s="341"/>
      <c r="CG477" s="341"/>
      <c r="CH477" s="341"/>
      <c r="CI477" s="341"/>
      <c r="CJ477" s="341"/>
      <c r="CK477" s="341"/>
      <c r="CL477" s="341"/>
      <c r="CM477" s="341"/>
      <c r="CN477" s="341"/>
      <c r="CO477" s="341"/>
      <c r="CP477" s="341"/>
      <c r="CQ477" s="341"/>
      <c r="CR477" s="341"/>
      <c r="CS477" s="341"/>
      <c r="CT477" s="341"/>
      <c r="CU477" s="341"/>
      <c r="CV477" s="341"/>
      <c r="CW477" s="341"/>
      <c r="CX477" s="341"/>
      <c r="CY477" s="341"/>
      <c r="CZ477" s="341"/>
    </row>
    <row r="478" s="345" customFormat="true" ht="25.15" customHeight="true" x14ac:dyDescent="0.2">
      <c r="C478" s="1077" t="s">
        <v>441</v>
      </c>
      <c r="D478" s="1078"/>
      <c r="E478" s="741">
        <v>0.32212153761950069</v>
      </c>
      <c r="F478" s="612"/>
      <c r="G478" s="612"/>
      <c r="H478" s="1078" t="s">
        <v>508</v>
      </c>
      <c r="I478" s="1078"/>
      <c r="J478" s="742">
        <v>1.9661572841454943E-2</v>
      </c>
      <c r="K478" s="612"/>
      <c r="L478" s="612"/>
      <c r="M478" s="1078" t="s">
        <v>516</v>
      </c>
      <c r="N478" s="1078"/>
      <c r="O478" s="743">
        <v>-1.2013733134391337E-2</v>
      </c>
      <c r="P478" s="612"/>
      <c r="Q478" s="612"/>
      <c r="Z478" s="338"/>
      <c r="AA478" s="338"/>
      <c r="AB478" s="338"/>
      <c r="AC478" s="338"/>
      <c r="AD478" s="338"/>
      <c r="AE478" s="338"/>
      <c r="AF478" s="338"/>
      <c r="AG478" s="338"/>
      <c r="AH478" s="338"/>
      <c r="AI478" s="338"/>
      <c r="AJ478" s="338"/>
      <c r="AK478" s="338"/>
      <c r="AL478" s="338"/>
      <c r="AM478" s="338"/>
      <c r="AN478" s="338"/>
      <c r="AO478" s="338"/>
      <c r="AP478" s="338"/>
      <c r="AQ478" s="338"/>
      <c r="AR478" s="338"/>
      <c r="AS478" s="338"/>
      <c r="AT478" s="338"/>
      <c r="AU478" s="338"/>
      <c r="AV478" s="338"/>
      <c r="AW478" s="338"/>
      <c r="AX478" s="338"/>
      <c r="AY478" s="338"/>
      <c r="AZ478" s="338"/>
      <c r="BA478" s="340"/>
      <c r="BB478" s="419"/>
      <c r="BC478" s="340"/>
      <c r="BD478" s="340"/>
      <c r="BE478" s="340"/>
      <c r="BF478" s="340"/>
      <c r="BG478" s="340"/>
      <c r="BH478" s="340"/>
      <c r="BI478" s="340"/>
      <c r="BJ478" s="340"/>
      <c r="BK478" s="340"/>
      <c r="BL478" s="340"/>
      <c r="BM478" s="340"/>
      <c r="BN478" s="340"/>
      <c r="BO478" s="340"/>
      <c r="BP478" s="340"/>
      <c r="BQ478" s="340"/>
      <c r="BR478" s="340"/>
      <c r="BS478" s="340"/>
      <c r="BT478" s="340"/>
      <c r="BU478" s="340"/>
      <c r="BV478" s="340"/>
      <c r="BW478" s="340"/>
      <c r="BX478" s="340"/>
      <c r="BY478" s="340"/>
      <c r="BZ478" s="341"/>
      <c r="CA478" s="341"/>
      <c r="CB478" s="341"/>
      <c r="CC478" s="341"/>
      <c r="CD478" s="341"/>
      <c r="CE478" s="341"/>
      <c r="CF478" s="341"/>
      <c r="CG478" s="341"/>
      <c r="CH478" s="341"/>
      <c r="CI478" s="341"/>
      <c r="CJ478" s="341"/>
      <c r="CK478" s="341"/>
      <c r="CL478" s="341"/>
      <c r="CM478" s="341"/>
      <c r="CN478" s="341"/>
      <c r="CO478" s="341"/>
      <c r="CP478" s="341"/>
      <c r="CQ478" s="341"/>
      <c r="CR478" s="341"/>
      <c r="CS478" s="341"/>
      <c r="CT478" s="341"/>
      <c r="CU478" s="341"/>
      <c r="CV478" s="341"/>
      <c r="CW478" s="341"/>
      <c r="CX478" s="341"/>
      <c r="CY478" s="341"/>
      <c r="CZ478" s="341"/>
    </row>
    <row r="479" s="345" customFormat="true" ht="25.15" customHeight="true" x14ac:dyDescent="0.2">
      <c r="C479" s="1077" t="s">
        <v>492</v>
      </c>
      <c r="D479" s="1078"/>
      <c r="E479" s="741">
        <v>4.8898042685509638E-4</v>
      </c>
      <c r="F479" s="612"/>
      <c r="G479" s="612"/>
      <c r="H479" s="1078" t="s">
        <v>473</v>
      </c>
      <c r="I479" s="1078"/>
      <c r="J479" s="742">
        <v>-1.9060918448373584E-2</v>
      </c>
      <c r="K479" s="612"/>
      <c r="L479" s="612"/>
      <c r="M479" s="1078" t="s">
        <v>476</v>
      </c>
      <c r="N479" s="1078"/>
      <c r="O479" s="743">
        <v>-1.0903836447339506E-2</v>
      </c>
      <c r="P479" s="612"/>
      <c r="Q479" s="612"/>
      <c r="Z479" s="338"/>
      <c r="AA479" s="338"/>
      <c r="AB479" s="338"/>
      <c r="AC479" s="338"/>
      <c r="AD479" s="338"/>
      <c r="AE479" s="338"/>
      <c r="AF479" s="338"/>
      <c r="AG479" s="338"/>
      <c r="AH479" s="338"/>
      <c r="AI479" s="338"/>
      <c r="AJ479" s="338"/>
      <c r="AK479" s="338"/>
      <c r="AL479" s="338"/>
      <c r="AM479" s="338"/>
      <c r="AN479" s="338"/>
      <c r="AO479" s="338"/>
      <c r="AP479" s="338"/>
      <c r="AQ479" s="338"/>
      <c r="AR479" s="338"/>
      <c r="AS479" s="338"/>
      <c r="AT479" s="338"/>
      <c r="AU479" s="338"/>
      <c r="AV479" s="338"/>
      <c r="AW479" s="338"/>
      <c r="AX479" s="338"/>
      <c r="AY479" s="338"/>
      <c r="AZ479" s="338"/>
      <c r="BA479" s="340"/>
      <c r="BB479" s="419"/>
      <c r="BC479" s="340"/>
      <c r="BD479" s="340"/>
      <c r="BE479" s="340"/>
      <c r="BF479" s="340"/>
      <c r="BG479" s="340"/>
      <c r="BH479" s="340"/>
      <c r="BI479" s="340"/>
      <c r="BJ479" s="340"/>
      <c r="BK479" s="340"/>
      <c r="BL479" s="340"/>
      <c r="BM479" s="340"/>
      <c r="BN479" s="340"/>
      <c r="BO479" s="340"/>
      <c r="BP479" s="340"/>
      <c r="BQ479" s="340"/>
      <c r="BR479" s="340"/>
      <c r="BS479" s="340"/>
      <c r="BT479" s="340"/>
      <c r="BU479" s="340"/>
      <c r="BV479" s="340"/>
      <c r="BW479" s="340"/>
      <c r="BX479" s="340"/>
      <c r="BY479" s="340"/>
      <c r="BZ479" s="341"/>
      <c r="CA479" s="341"/>
      <c r="CB479" s="341"/>
      <c r="CC479" s="341"/>
      <c r="CD479" s="341"/>
      <c r="CE479" s="341"/>
      <c r="CF479" s="341"/>
      <c r="CG479" s="341"/>
      <c r="CH479" s="341"/>
      <c r="CI479" s="341"/>
      <c r="CJ479" s="341"/>
      <c r="CK479" s="341"/>
      <c r="CL479" s="341"/>
      <c r="CM479" s="341"/>
      <c r="CN479" s="341"/>
      <c r="CO479" s="341"/>
      <c r="CP479" s="341"/>
      <c r="CQ479" s="341"/>
      <c r="CR479" s="341"/>
      <c r="CS479" s="341"/>
      <c r="CT479" s="341"/>
      <c r="CU479" s="341"/>
      <c r="CV479" s="341"/>
      <c r="CW479" s="341"/>
      <c r="CX479" s="341"/>
      <c r="CY479" s="341"/>
      <c r="CZ479" s="341"/>
    </row>
    <row r="480" s="345" customFormat="true" ht="25.15" customHeight="true" x14ac:dyDescent="0.2">
      <c r="C480" s="1077" t="s">
        <v>513</v>
      </c>
      <c r="D480" s="1078"/>
      <c r="E480" s="741">
        <v>1.2289955523391155E-5</v>
      </c>
      <c r="F480" s="612"/>
      <c r="G480" s="612"/>
      <c r="H480" s="1078" t="s">
        <v>513</v>
      </c>
      <c r="I480" s="1078"/>
      <c r="J480" s="742">
        <v>1.8722107127387585E-2</v>
      </c>
      <c r="K480" s="612"/>
      <c r="L480" s="612"/>
      <c r="M480" s="1078" t="s">
        <v>491</v>
      </c>
      <c r="N480" s="1078"/>
      <c r="O480" s="743">
        <v>1.0219003841220778E-2</v>
      </c>
      <c r="P480" s="612"/>
      <c r="Q480" s="612"/>
      <c r="Z480" s="338"/>
      <c r="AA480" s="338"/>
      <c r="AB480" s="338"/>
      <c r="AC480" s="338"/>
      <c r="AD480" s="338"/>
      <c r="AE480" s="338"/>
      <c r="AF480" s="338"/>
      <c r="AG480" s="338"/>
      <c r="AH480" s="338"/>
      <c r="AI480" s="338"/>
      <c r="AJ480" s="338"/>
      <c r="AK480" s="338"/>
      <c r="AL480" s="338"/>
      <c r="AM480" s="338"/>
      <c r="AN480" s="338"/>
      <c r="AO480" s="338"/>
      <c r="AP480" s="338"/>
      <c r="AQ480" s="338"/>
      <c r="AR480" s="338"/>
      <c r="AS480" s="338"/>
      <c r="AT480" s="338"/>
      <c r="AU480" s="338"/>
      <c r="AV480" s="338"/>
      <c r="AW480" s="338"/>
      <c r="AX480" s="338"/>
      <c r="AY480" s="338"/>
      <c r="AZ480" s="338"/>
      <c r="BA480" s="340"/>
      <c r="BB480" s="419"/>
      <c r="BC480" s="340"/>
      <c r="BD480" s="340"/>
      <c r="BE480" s="340"/>
      <c r="BF480" s="340"/>
      <c r="BG480" s="340"/>
      <c r="BH480" s="340"/>
      <c r="BI480" s="340"/>
      <c r="BJ480" s="340"/>
      <c r="BK480" s="340"/>
      <c r="BL480" s="340"/>
      <c r="BM480" s="340"/>
      <c r="BN480" s="340"/>
      <c r="BO480" s="340"/>
      <c r="BP480" s="340"/>
      <c r="BQ480" s="340"/>
      <c r="BR480" s="340"/>
      <c r="BS480" s="340"/>
      <c r="BT480" s="340"/>
      <c r="BU480" s="340"/>
      <c r="BV480" s="340"/>
      <c r="BW480" s="340"/>
      <c r="BX480" s="340"/>
      <c r="BY480" s="340"/>
      <c r="BZ480" s="341"/>
      <c r="CA480" s="341"/>
      <c r="CB480" s="341"/>
      <c r="CC480" s="341"/>
      <c r="CD480" s="341"/>
      <c r="CE480" s="341"/>
      <c r="CF480" s="341"/>
      <c r="CG480" s="341"/>
      <c r="CH480" s="341"/>
      <c r="CI480" s="341"/>
      <c r="CJ480" s="341"/>
      <c r="CK480" s="341"/>
      <c r="CL480" s="341"/>
      <c r="CM480" s="341"/>
      <c r="CN480" s="341"/>
      <c r="CO480" s="341"/>
      <c r="CP480" s="341"/>
      <c r="CQ480" s="341"/>
      <c r="CR480" s="341"/>
      <c r="CS480" s="341"/>
      <c r="CT480" s="341"/>
      <c r="CU480" s="341"/>
      <c r="CV480" s="341"/>
      <c r="CW480" s="341"/>
      <c r="CX480" s="341"/>
      <c r="CY480" s="341"/>
      <c r="CZ480" s="341"/>
    </row>
    <row r="481" s="345" customFormat="true" ht="25.15" customHeight="true" x14ac:dyDescent="0.2">
      <c r="C481" s="1077" t="s">
        <v>506</v>
      </c>
      <c r="D481" s="1078"/>
      <c r="E481" s="741">
        <v>2.2796377342127296E-4</v>
      </c>
      <c r="F481" s="612"/>
      <c r="G481" s="612"/>
      <c r="H481" s="1078" t="s">
        <v>491</v>
      </c>
      <c r="I481" s="1078"/>
      <c r="J481" s="742">
        <v>1.5791333602838107E-2</v>
      </c>
      <c r="K481" s="612"/>
      <c r="L481" s="612"/>
      <c r="M481" s="1078" t="s">
        <v>495</v>
      </c>
      <c r="N481" s="1078"/>
      <c r="O481" s="743">
        <v>-7.6174807726409801E-3</v>
      </c>
      <c r="P481" s="612"/>
      <c r="Q481" s="612"/>
      <c r="Z481" s="338"/>
      <c r="AA481" s="338"/>
      <c r="AB481" s="338"/>
      <c r="AC481" s="338"/>
      <c r="AD481" s="338"/>
      <c r="AE481" s="338"/>
      <c r="AF481" s="338"/>
      <c r="AG481" s="338"/>
      <c r="AH481" s="338"/>
      <c r="AI481" s="338"/>
      <c r="AJ481" s="338"/>
      <c r="AK481" s="338"/>
      <c r="AL481" s="338"/>
      <c r="AM481" s="338"/>
      <c r="AN481" s="338"/>
      <c r="AO481" s="338"/>
      <c r="AP481" s="338"/>
      <c r="AQ481" s="338"/>
      <c r="AR481" s="338"/>
      <c r="AS481" s="338"/>
      <c r="AT481" s="338"/>
      <c r="AU481" s="338"/>
      <c r="AV481" s="338"/>
      <c r="AW481" s="338"/>
      <c r="AX481" s="338"/>
      <c r="AY481" s="338"/>
      <c r="AZ481" s="338"/>
      <c r="BA481" s="340"/>
      <c r="BB481" s="419"/>
      <c r="BC481" s="340"/>
      <c r="BD481" s="340"/>
      <c r="BE481" s="340"/>
      <c r="BF481" s="340"/>
      <c r="BG481" s="340"/>
      <c r="BH481" s="340"/>
      <c r="BI481" s="340"/>
      <c r="BJ481" s="340"/>
      <c r="BK481" s="340"/>
      <c r="BL481" s="340"/>
      <c r="BM481" s="340"/>
      <c r="BN481" s="340"/>
      <c r="BO481" s="340"/>
      <c r="BP481" s="340"/>
      <c r="BQ481" s="340"/>
      <c r="BR481" s="340"/>
      <c r="BS481" s="340"/>
      <c r="BT481" s="340"/>
      <c r="BU481" s="340"/>
      <c r="BV481" s="340"/>
      <c r="BW481" s="340"/>
      <c r="BX481" s="340"/>
      <c r="BY481" s="340"/>
      <c r="BZ481" s="341"/>
      <c r="CA481" s="341"/>
      <c r="CB481" s="341"/>
      <c r="CC481" s="341"/>
      <c r="CD481" s="341"/>
      <c r="CE481" s="341"/>
      <c r="CF481" s="341"/>
      <c r="CG481" s="341"/>
      <c r="CH481" s="341"/>
      <c r="CI481" s="341"/>
      <c r="CJ481" s="341"/>
      <c r="CK481" s="341"/>
      <c r="CL481" s="341"/>
      <c r="CM481" s="341"/>
      <c r="CN481" s="341"/>
      <c r="CO481" s="341"/>
      <c r="CP481" s="341"/>
      <c r="CQ481" s="341"/>
      <c r="CR481" s="341"/>
      <c r="CS481" s="341"/>
      <c r="CT481" s="341"/>
      <c r="CU481" s="341"/>
      <c r="CV481" s="341"/>
      <c r="CW481" s="341"/>
      <c r="CX481" s="341"/>
      <c r="CY481" s="341"/>
      <c r="CZ481" s="341"/>
    </row>
    <row r="482" s="345" customFormat="true" ht="25.15" customHeight="true" x14ac:dyDescent="0.2">
      <c r="C482" s="1077" t="s">
        <v>444</v>
      </c>
      <c r="D482" s="1078"/>
      <c r="E482" s="741">
        <v>0.37517434078426093</v>
      </c>
      <c r="F482" s="612"/>
      <c r="G482" s="612"/>
      <c r="H482" s="1078" t="s">
        <v>505</v>
      </c>
      <c r="I482" s="1078"/>
      <c r="J482" s="742">
        <v>1.4928517339972568E-2</v>
      </c>
      <c r="K482" s="612"/>
      <c r="L482" s="612"/>
      <c r="M482" s="1078" t="s">
        <v>396</v>
      </c>
      <c r="N482" s="1078"/>
      <c r="O482" s="743">
        <v>-3.276634748279906E-3</v>
      </c>
      <c r="P482" s="612"/>
      <c r="Q482" s="612"/>
      <c r="Z482" s="338"/>
      <c r="AA482" s="338"/>
      <c r="AB482" s="338"/>
      <c r="AC482" s="338"/>
      <c r="AD482" s="338"/>
      <c r="AE482" s="338"/>
      <c r="AF482" s="338"/>
      <c r="AG482" s="338"/>
      <c r="AH482" s="338"/>
      <c r="AI482" s="338"/>
      <c r="AJ482" s="338"/>
      <c r="AK482" s="338"/>
      <c r="AL482" s="338"/>
      <c r="AM482" s="338"/>
      <c r="AN482" s="338"/>
      <c r="AO482" s="338"/>
      <c r="AP482" s="338"/>
      <c r="AQ482" s="338"/>
      <c r="AR482" s="338"/>
      <c r="AS482" s="338"/>
      <c r="AT482" s="338"/>
      <c r="AU482" s="338"/>
      <c r="AV482" s="338"/>
      <c r="AW482" s="338"/>
      <c r="AX482" s="338"/>
      <c r="AY482" s="338"/>
      <c r="AZ482" s="338"/>
      <c r="BA482" s="340"/>
      <c r="BB482" s="419"/>
      <c r="BC482" s="340"/>
      <c r="BD482" s="340"/>
      <c r="BE482" s="340"/>
      <c r="BF482" s="340"/>
      <c r="BG482" s="340"/>
      <c r="BH482" s="340"/>
      <c r="BI482" s="340"/>
      <c r="BJ482" s="340"/>
      <c r="BK482" s="340"/>
      <c r="BL482" s="340"/>
      <c r="BM482" s="340"/>
      <c r="BN482" s="340"/>
      <c r="BO482" s="340"/>
      <c r="BP482" s="340"/>
      <c r="BQ482" s="340"/>
      <c r="BR482" s="340"/>
      <c r="BS482" s="340"/>
      <c r="BT482" s="340"/>
      <c r="BU482" s="340"/>
      <c r="BV482" s="340"/>
      <c r="BW482" s="340"/>
      <c r="BX482" s="340"/>
      <c r="BY482" s="340"/>
      <c r="BZ482" s="341"/>
      <c r="CA482" s="341"/>
      <c r="CB482" s="341"/>
      <c r="CC482" s="341"/>
      <c r="CD482" s="341"/>
      <c r="CE482" s="341"/>
      <c r="CF482" s="341"/>
      <c r="CG482" s="341"/>
      <c r="CH482" s="341"/>
      <c r="CI482" s="341"/>
      <c r="CJ482" s="341"/>
      <c r="CK482" s="341"/>
      <c r="CL482" s="341"/>
      <c r="CM482" s="341"/>
      <c r="CN482" s="341"/>
      <c r="CO482" s="341"/>
      <c r="CP482" s="341"/>
      <c r="CQ482" s="341"/>
      <c r="CR482" s="341"/>
      <c r="CS482" s="341"/>
      <c r="CT482" s="341"/>
      <c r="CU482" s="341"/>
      <c r="CV482" s="341"/>
      <c r="CW482" s="341"/>
      <c r="CX482" s="341"/>
      <c r="CY482" s="341"/>
      <c r="CZ482" s="341"/>
    </row>
    <row r="483" s="345" customFormat="true" ht="25.15" customHeight="true" x14ac:dyDescent="0.2">
      <c r="C483" s="1077" t="s">
        <v>460</v>
      </c>
      <c r="D483" s="1078"/>
      <c r="E483" s="741">
        <v>5.0452291542869745E-2</v>
      </c>
      <c r="F483" s="612"/>
      <c r="G483" s="612"/>
      <c r="H483" s="1078" t="s">
        <v>516</v>
      </c>
      <c r="I483" s="1078"/>
      <c r="J483" s="742">
        <v>1.0699851610262563E-2</v>
      </c>
      <c r="K483" s="612"/>
      <c r="L483" s="612"/>
      <c r="M483" s="1078" t="s">
        <v>504</v>
      </c>
      <c r="N483" s="1078"/>
      <c r="O483" s="743">
        <v>3.1718619121025014E-3</v>
      </c>
      <c r="P483" s="612"/>
      <c r="Q483" s="612"/>
      <c r="Z483" s="338"/>
      <c r="AA483" s="338"/>
      <c r="AB483" s="338"/>
      <c r="AC483" s="338"/>
      <c r="AD483" s="338"/>
      <c r="AE483" s="338"/>
      <c r="AF483" s="338"/>
      <c r="AG483" s="338"/>
      <c r="AH483" s="338"/>
      <c r="AI483" s="338"/>
      <c r="AJ483" s="338"/>
      <c r="AK483" s="338"/>
      <c r="AL483" s="338"/>
      <c r="AM483" s="338"/>
      <c r="AN483" s="338"/>
      <c r="AO483" s="338"/>
      <c r="AP483" s="338"/>
      <c r="AQ483" s="338"/>
      <c r="AR483" s="338"/>
      <c r="AS483" s="338"/>
      <c r="AT483" s="338"/>
      <c r="AU483" s="338"/>
      <c r="AV483" s="338"/>
      <c r="AW483" s="338"/>
      <c r="AX483" s="338"/>
      <c r="AY483" s="338"/>
      <c r="AZ483" s="338"/>
      <c r="BA483" s="340"/>
      <c r="BB483" s="419"/>
      <c r="BC483" s="340"/>
      <c r="BD483" s="340"/>
      <c r="BE483" s="340"/>
      <c r="BF483" s="340"/>
      <c r="BG483" s="340"/>
      <c r="BH483" s="340"/>
      <c r="BI483" s="340"/>
      <c r="BJ483" s="340"/>
      <c r="BK483" s="340"/>
      <c r="BL483" s="340"/>
      <c r="BM483" s="340"/>
      <c r="BN483" s="340"/>
      <c r="BO483" s="340"/>
      <c r="BP483" s="340"/>
      <c r="BQ483" s="340"/>
      <c r="BR483" s="340"/>
      <c r="BS483" s="340"/>
      <c r="BT483" s="340"/>
      <c r="BU483" s="340"/>
      <c r="BV483" s="340"/>
      <c r="BW483" s="340"/>
      <c r="BX483" s="340"/>
      <c r="BY483" s="340"/>
      <c r="BZ483" s="341"/>
      <c r="CA483" s="341"/>
      <c r="CB483" s="341"/>
      <c r="CC483" s="341"/>
      <c r="CD483" s="341"/>
      <c r="CE483" s="341"/>
      <c r="CF483" s="341"/>
      <c r="CG483" s="341"/>
      <c r="CH483" s="341"/>
      <c r="CI483" s="341"/>
      <c r="CJ483" s="341"/>
      <c r="CK483" s="341"/>
      <c r="CL483" s="341"/>
      <c r="CM483" s="341"/>
      <c r="CN483" s="341"/>
      <c r="CO483" s="341"/>
      <c r="CP483" s="341"/>
      <c r="CQ483" s="341"/>
      <c r="CR483" s="341"/>
      <c r="CS483" s="341"/>
      <c r="CT483" s="341"/>
      <c r="CU483" s="341"/>
      <c r="CV483" s="341"/>
      <c r="CW483" s="341"/>
      <c r="CX483" s="341"/>
      <c r="CY483" s="341"/>
      <c r="CZ483" s="341"/>
    </row>
    <row r="484" s="345" customFormat="true" ht="25.15" customHeight="true" x14ac:dyDescent="0.2">
      <c r="C484" s="1077" t="s">
        <v>472</v>
      </c>
      <c r="D484" s="1078"/>
      <c r="E484" s="741">
        <v>2.5216657948366132E-2</v>
      </c>
      <c r="F484" s="612"/>
      <c r="G484" s="612"/>
      <c r="H484" s="1078" t="s">
        <v>502</v>
      </c>
      <c r="I484" s="1078"/>
      <c r="J484" s="742">
        <v>1.0280167811321185E-2</v>
      </c>
      <c r="K484" s="612"/>
      <c r="L484" s="612"/>
      <c r="M484" s="1078" t="s">
        <v>514</v>
      </c>
      <c r="N484" s="1078"/>
      <c r="O484" s="743">
        <v>1.7014806885245833E-3</v>
      </c>
      <c r="P484" s="612"/>
      <c r="Q484" s="612"/>
      <c r="Z484" s="338"/>
      <c r="AA484" s="338"/>
      <c r="AB484" s="338"/>
      <c r="AC484" s="338"/>
      <c r="AD484" s="338"/>
      <c r="AE484" s="338"/>
      <c r="AF484" s="338"/>
      <c r="AG484" s="338"/>
      <c r="AH484" s="338"/>
      <c r="AI484" s="338"/>
      <c r="AJ484" s="338"/>
      <c r="AK484" s="338"/>
      <c r="AL484" s="338"/>
      <c r="AM484" s="338"/>
      <c r="AN484" s="338"/>
      <c r="AO484" s="338"/>
      <c r="AP484" s="338"/>
      <c r="AQ484" s="338"/>
      <c r="AR484" s="338"/>
      <c r="AS484" s="338"/>
      <c r="AT484" s="338"/>
      <c r="AU484" s="338"/>
      <c r="AV484" s="338"/>
      <c r="AW484" s="338"/>
      <c r="AX484" s="338"/>
      <c r="AY484" s="338"/>
      <c r="AZ484" s="338"/>
      <c r="BA484" s="340"/>
      <c r="BB484" s="419"/>
      <c r="BC484" s="340"/>
      <c r="BD484" s="340"/>
      <c r="BE484" s="340"/>
      <c r="BF484" s="340"/>
      <c r="BG484" s="340"/>
      <c r="BH484" s="340"/>
      <c r="BI484" s="340"/>
      <c r="BJ484" s="340"/>
      <c r="BK484" s="340"/>
      <c r="BL484" s="340"/>
      <c r="BM484" s="340"/>
      <c r="BN484" s="340"/>
      <c r="BO484" s="340"/>
      <c r="BP484" s="340"/>
      <c r="BQ484" s="340"/>
      <c r="BR484" s="340"/>
      <c r="BS484" s="340"/>
      <c r="BT484" s="340"/>
      <c r="BU484" s="340"/>
      <c r="BV484" s="340"/>
      <c r="BW484" s="340"/>
      <c r="BX484" s="340"/>
      <c r="BY484" s="340"/>
      <c r="BZ484" s="341"/>
      <c r="CA484" s="341"/>
      <c r="CB484" s="341"/>
      <c r="CC484" s="341"/>
      <c r="CD484" s="341"/>
      <c r="CE484" s="341"/>
      <c r="CF484" s="341"/>
      <c r="CG484" s="341"/>
      <c r="CH484" s="341"/>
      <c r="CI484" s="341"/>
      <c r="CJ484" s="341"/>
      <c r="CK484" s="341"/>
      <c r="CL484" s="341"/>
      <c r="CM484" s="341"/>
      <c r="CN484" s="341"/>
      <c r="CO484" s="341"/>
      <c r="CP484" s="341"/>
      <c r="CQ484" s="341"/>
      <c r="CR484" s="341"/>
      <c r="CS484" s="341"/>
      <c r="CT484" s="341"/>
      <c r="CU484" s="341"/>
      <c r="CV484" s="341"/>
      <c r="CW484" s="341"/>
      <c r="CX484" s="341"/>
      <c r="CY484" s="341"/>
      <c r="CZ484" s="341"/>
    </row>
    <row r="485" s="345" customFormat="true" ht="25.15" customHeight="true" x14ac:dyDescent="0.2">
      <c r="C485" s="1077" t="s">
        <v>393</v>
      </c>
      <c r="D485" s="1078"/>
      <c r="E485" s="741">
        <v>4.5099213575723447E-2</v>
      </c>
      <c r="F485" s="612"/>
      <c r="G485" s="612"/>
      <c r="H485" s="1078" t="s">
        <v>503</v>
      </c>
      <c r="I485" s="1078"/>
      <c r="J485" s="742">
        <v>-7.9474481634545444E-3</v>
      </c>
      <c r="K485" s="612"/>
      <c r="L485" s="612"/>
      <c r="M485" s="1078" t="s">
        <v>507</v>
      </c>
      <c r="N485" s="1078"/>
      <c r="O485" s="745">
        <v>8.3778781460021854E-4</v>
      </c>
      <c r="P485" s="612"/>
      <c r="Q485" s="612"/>
      <c r="Z485" s="338"/>
      <c r="AA485" s="338"/>
      <c r="AB485" s="338"/>
      <c r="AC485" s="338"/>
      <c r="AD485" s="338"/>
      <c r="AE485" s="338"/>
      <c r="AF485" s="338"/>
      <c r="AG485" s="338"/>
      <c r="AH485" s="338"/>
      <c r="AI485" s="338"/>
      <c r="AJ485" s="338"/>
      <c r="AK485" s="338"/>
      <c r="AL485" s="338"/>
      <c r="AM485" s="338"/>
      <c r="AN485" s="338"/>
      <c r="AO485" s="338"/>
      <c r="AP485" s="338"/>
      <c r="AQ485" s="338"/>
      <c r="AR485" s="338"/>
      <c r="AS485" s="338"/>
      <c r="AT485" s="338"/>
      <c r="AU485" s="338"/>
      <c r="AV485" s="338"/>
      <c r="AW485" s="338"/>
      <c r="AX485" s="338"/>
      <c r="AY485" s="338"/>
      <c r="AZ485" s="338"/>
      <c r="BA485" s="340"/>
      <c r="BB485" s="419"/>
      <c r="BC485" s="340"/>
      <c r="BD485" s="340"/>
      <c r="BE485" s="340"/>
      <c r="BF485" s="340"/>
      <c r="BG485" s="340"/>
      <c r="BH485" s="340"/>
      <c r="BI485" s="340"/>
      <c r="BJ485" s="340"/>
      <c r="BK485" s="340"/>
      <c r="BL485" s="340"/>
      <c r="BM485" s="340"/>
      <c r="BN485" s="340"/>
      <c r="BO485" s="340"/>
      <c r="BP485" s="340"/>
      <c r="BQ485" s="340"/>
      <c r="BR485" s="340"/>
      <c r="BS485" s="340"/>
      <c r="BT485" s="340"/>
      <c r="BU485" s="340"/>
      <c r="BV485" s="340"/>
      <c r="BW485" s="340"/>
      <c r="BX485" s="340"/>
      <c r="BY485" s="340"/>
      <c r="BZ485" s="341"/>
      <c r="CA485" s="341"/>
      <c r="CB485" s="341"/>
      <c r="CC485" s="341"/>
      <c r="CD485" s="341"/>
      <c r="CE485" s="341"/>
      <c r="CF485" s="341"/>
      <c r="CG485" s="341"/>
      <c r="CH485" s="341"/>
      <c r="CI485" s="341"/>
      <c r="CJ485" s="341"/>
      <c r="CK485" s="341"/>
      <c r="CL485" s="341"/>
      <c r="CM485" s="341"/>
      <c r="CN485" s="341"/>
      <c r="CO485" s="341"/>
      <c r="CP485" s="341"/>
      <c r="CQ485" s="341"/>
      <c r="CR485" s="341"/>
      <c r="CS485" s="341"/>
      <c r="CT485" s="341"/>
      <c r="CU485" s="341"/>
      <c r="CV485" s="341"/>
      <c r="CW485" s="341"/>
      <c r="CX485" s="341"/>
      <c r="CY485" s="341"/>
      <c r="CZ485" s="341"/>
    </row>
    <row r="486" s="345" customFormat="true" ht="25.15" customHeight="true" x14ac:dyDescent="0.2">
      <c r="C486" s="1077" t="s">
        <v>500</v>
      </c>
      <c r="D486" s="1078"/>
      <c r="E486" s="741">
        <v>2.8267452185459584E-4</v>
      </c>
      <c r="F486" s="612"/>
      <c r="G486" s="612"/>
      <c r="H486" s="1078" t="s">
        <v>506</v>
      </c>
      <c r="I486" s="1078"/>
      <c r="J486" s="742">
        <v>7.6712868851772946E-3</v>
      </c>
      <c r="K486" s="612"/>
      <c r="L486" s="612"/>
      <c r="M486" s="1078"/>
      <c r="N486" s="1078"/>
      <c r="O486" s="612"/>
      <c r="P486" s="612"/>
      <c r="Q486" s="612"/>
      <c r="Z486" s="338"/>
      <c r="AA486" s="338"/>
      <c r="AB486" s="338"/>
      <c r="AC486" s="338"/>
      <c r="AD486" s="338"/>
      <c r="AE486" s="338"/>
      <c r="AF486" s="338"/>
      <c r="AG486" s="338"/>
      <c r="AH486" s="338"/>
      <c r="AI486" s="338"/>
      <c r="AJ486" s="338"/>
      <c r="AK486" s="338"/>
      <c r="AL486" s="338"/>
      <c r="AM486" s="338"/>
      <c r="AN486" s="338"/>
      <c r="AO486" s="338"/>
      <c r="AP486" s="338"/>
      <c r="AQ486" s="338"/>
      <c r="AR486" s="338"/>
      <c r="AS486" s="338"/>
      <c r="AT486" s="338"/>
      <c r="AU486" s="338"/>
      <c r="AV486" s="338"/>
      <c r="AW486" s="338"/>
      <c r="AX486" s="338"/>
      <c r="AY486" s="338"/>
      <c r="AZ486" s="338"/>
      <c r="BA486" s="340"/>
      <c r="BB486" s="419"/>
      <c r="BC486" s="340"/>
      <c r="BD486" s="340"/>
      <c r="BE486" s="340"/>
      <c r="BF486" s="340"/>
      <c r="BG486" s="340"/>
      <c r="BH486" s="340"/>
      <c r="BI486" s="340"/>
      <c r="BJ486" s="340"/>
      <c r="BK486" s="340"/>
      <c r="BL486" s="340"/>
      <c r="BM486" s="340"/>
      <c r="BN486" s="340"/>
      <c r="BO486" s="340"/>
      <c r="BP486" s="340"/>
      <c r="BQ486" s="340"/>
      <c r="BR486" s="340"/>
      <c r="BS486" s="340"/>
      <c r="BT486" s="340"/>
      <c r="BU486" s="340"/>
      <c r="BV486" s="340"/>
      <c r="BW486" s="340"/>
      <c r="BX486" s="340"/>
      <c r="BY486" s="340"/>
      <c r="BZ486" s="341"/>
      <c r="CA486" s="341"/>
      <c r="CB486" s="341"/>
      <c r="CC486" s="341"/>
      <c r="CD486" s="341"/>
      <c r="CE486" s="341"/>
      <c r="CF486" s="341"/>
      <c r="CG486" s="341"/>
      <c r="CH486" s="341"/>
      <c r="CI486" s="341"/>
      <c r="CJ486" s="341"/>
      <c r="CK486" s="341"/>
      <c r="CL486" s="341"/>
      <c r="CM486" s="341"/>
      <c r="CN486" s="341"/>
      <c r="CO486" s="341"/>
      <c r="CP486" s="341"/>
      <c r="CQ486" s="341"/>
      <c r="CR486" s="341"/>
      <c r="CS486" s="341"/>
      <c r="CT486" s="341"/>
      <c r="CU486" s="341"/>
      <c r="CV486" s="341"/>
      <c r="CW486" s="341"/>
      <c r="CX486" s="341"/>
      <c r="CY486" s="341"/>
      <c r="CZ486" s="341"/>
    </row>
    <row r="487" s="345" customFormat="true" ht="25.15" customHeight="true" x14ac:dyDescent="0.2">
      <c r="C487" s="1077" t="s">
        <v>483</v>
      </c>
      <c r="D487" s="1078"/>
      <c r="E487" s="741">
        <v>1.9245670420549048E-3</v>
      </c>
      <c r="F487" s="612"/>
      <c r="G487" s="612"/>
      <c r="H487" s="1078" t="s">
        <v>514</v>
      </c>
      <c r="I487" s="1078"/>
      <c r="J487" s="742">
        <v>-6.4917255636397645E-3</v>
      </c>
      <c r="K487" s="612"/>
      <c r="L487" s="612"/>
      <c r="M487" s="1078"/>
      <c r="N487" s="1078"/>
      <c r="O487" s="612"/>
      <c r="P487" s="612"/>
      <c r="Q487" s="612"/>
      <c r="Z487" s="338"/>
      <c r="AA487" s="338"/>
      <c r="AB487" s="338"/>
      <c r="AC487" s="338"/>
      <c r="AD487" s="338"/>
      <c r="AE487" s="338"/>
      <c r="AF487" s="338"/>
      <c r="AG487" s="338"/>
      <c r="AH487" s="338"/>
      <c r="AI487" s="338"/>
      <c r="AJ487" s="338"/>
      <c r="AK487" s="338"/>
      <c r="AL487" s="338"/>
      <c r="AM487" s="338"/>
      <c r="AN487" s="338"/>
      <c r="AO487" s="338"/>
      <c r="AP487" s="338"/>
      <c r="AQ487" s="338"/>
      <c r="AR487" s="338"/>
      <c r="AS487" s="338"/>
      <c r="AT487" s="338"/>
      <c r="AU487" s="338"/>
      <c r="AV487" s="338"/>
      <c r="AW487" s="338"/>
      <c r="AX487" s="338"/>
      <c r="AY487" s="338"/>
      <c r="AZ487" s="338"/>
      <c r="BA487" s="340"/>
      <c r="BB487" s="419"/>
      <c r="BC487" s="340"/>
      <c r="BD487" s="340"/>
      <c r="BE487" s="340"/>
      <c r="BF487" s="340"/>
      <c r="BG487" s="340"/>
      <c r="BH487" s="340"/>
      <c r="BI487" s="340"/>
      <c r="BJ487" s="340"/>
      <c r="BK487" s="340"/>
      <c r="BL487" s="340"/>
      <c r="BM487" s="340"/>
      <c r="BN487" s="340"/>
      <c r="BO487" s="340"/>
      <c r="BP487" s="340"/>
      <c r="BQ487" s="340"/>
      <c r="BR487" s="340"/>
      <c r="BS487" s="340"/>
      <c r="BT487" s="340"/>
      <c r="BU487" s="340"/>
      <c r="BV487" s="340"/>
      <c r="BW487" s="340"/>
      <c r="BX487" s="340"/>
      <c r="BY487" s="340"/>
      <c r="BZ487" s="341"/>
      <c r="CA487" s="341"/>
      <c r="CB487" s="341"/>
      <c r="CC487" s="341"/>
      <c r="CD487" s="341"/>
      <c r="CE487" s="341"/>
      <c r="CF487" s="341"/>
      <c r="CG487" s="341"/>
      <c r="CH487" s="341"/>
      <c r="CI487" s="341"/>
      <c r="CJ487" s="341"/>
      <c r="CK487" s="341"/>
      <c r="CL487" s="341"/>
      <c r="CM487" s="341"/>
      <c r="CN487" s="341"/>
      <c r="CO487" s="341"/>
      <c r="CP487" s="341"/>
      <c r="CQ487" s="341"/>
      <c r="CR487" s="341"/>
      <c r="CS487" s="341"/>
      <c r="CT487" s="341"/>
      <c r="CU487" s="341"/>
      <c r="CV487" s="341"/>
      <c r="CW487" s="341"/>
      <c r="CX487" s="341"/>
      <c r="CY487" s="341"/>
      <c r="CZ487" s="341"/>
    </row>
    <row r="488" s="345" customFormat="true" ht="25.15" customHeight="true" x14ac:dyDescent="0.2">
      <c r="C488" s="1077" t="s">
        <v>478</v>
      </c>
      <c r="D488" s="1078"/>
      <c r="E488" s="741">
        <v>3.6599180490095732E-3</v>
      </c>
      <c r="F488" s="612"/>
      <c r="G488" s="612"/>
      <c r="H488" s="1078" t="s">
        <v>409</v>
      </c>
      <c r="I488" s="1078"/>
      <c r="J488" s="742">
        <v>5.9508337852103464E-3</v>
      </c>
      <c r="K488" s="612"/>
      <c r="L488" s="612"/>
      <c r="M488" s="1078"/>
      <c r="N488" s="1078"/>
      <c r="O488" s="612"/>
      <c r="P488" s="612"/>
      <c r="Q488" s="612"/>
      <c r="Z488" s="338"/>
      <c r="AA488" s="338"/>
      <c r="AB488" s="338"/>
      <c r="AC488" s="338"/>
      <c r="AD488" s="338"/>
      <c r="AE488" s="338"/>
      <c r="AF488" s="338"/>
      <c r="AG488" s="338"/>
      <c r="AH488" s="338"/>
      <c r="AI488" s="338"/>
      <c r="AJ488" s="338"/>
      <c r="AK488" s="338"/>
      <c r="AL488" s="338"/>
      <c r="AM488" s="338"/>
      <c r="AN488" s="338"/>
      <c r="AO488" s="338"/>
      <c r="AP488" s="338"/>
      <c r="AQ488" s="338"/>
      <c r="AR488" s="338"/>
      <c r="AS488" s="338"/>
      <c r="AT488" s="338"/>
      <c r="AU488" s="338"/>
      <c r="AV488" s="338"/>
      <c r="AW488" s="338"/>
      <c r="AX488" s="338"/>
      <c r="AY488" s="338"/>
      <c r="AZ488" s="338"/>
      <c r="BA488" s="340"/>
      <c r="BB488" s="419"/>
      <c r="BC488" s="340"/>
      <c r="BD488" s="340"/>
      <c r="BE488" s="340"/>
      <c r="BF488" s="340"/>
      <c r="BG488" s="340"/>
      <c r="BH488" s="340"/>
      <c r="BI488" s="340"/>
      <c r="BJ488" s="340"/>
      <c r="BK488" s="340"/>
      <c r="BL488" s="340"/>
      <c r="BM488" s="340"/>
      <c r="BN488" s="340"/>
      <c r="BO488" s="340"/>
      <c r="BP488" s="340"/>
      <c r="BQ488" s="340"/>
      <c r="BR488" s="340"/>
      <c r="BS488" s="340"/>
      <c r="BT488" s="340"/>
      <c r="BU488" s="340"/>
      <c r="BV488" s="340"/>
      <c r="BW488" s="340"/>
      <c r="BX488" s="340"/>
      <c r="BY488" s="340"/>
      <c r="BZ488" s="341"/>
      <c r="CA488" s="341"/>
      <c r="CB488" s="341"/>
      <c r="CC488" s="341"/>
      <c r="CD488" s="341"/>
      <c r="CE488" s="341"/>
      <c r="CF488" s="341"/>
      <c r="CG488" s="341"/>
      <c r="CH488" s="341"/>
      <c r="CI488" s="341"/>
      <c r="CJ488" s="341"/>
      <c r="CK488" s="341"/>
      <c r="CL488" s="341"/>
      <c r="CM488" s="341"/>
      <c r="CN488" s="341"/>
      <c r="CO488" s="341"/>
      <c r="CP488" s="341"/>
      <c r="CQ488" s="341"/>
      <c r="CR488" s="341"/>
      <c r="CS488" s="341"/>
      <c r="CT488" s="341"/>
      <c r="CU488" s="341"/>
      <c r="CV488" s="341"/>
      <c r="CW488" s="341"/>
      <c r="CX488" s="341"/>
      <c r="CY488" s="341"/>
      <c r="CZ488" s="341"/>
    </row>
    <row r="489" s="345" customFormat="true" ht="25.15" customHeight="true" x14ac:dyDescent="0.2">
      <c r="C489" s="1077" t="s">
        <v>443</v>
      </c>
      <c r="D489" s="1078"/>
      <c r="E489" s="741">
        <v>0.35509128056413547</v>
      </c>
      <c r="F489" s="612"/>
      <c r="G489" s="612"/>
      <c r="H489" s="1078" t="s">
        <v>512</v>
      </c>
      <c r="I489" s="1078"/>
      <c r="J489" s="742">
        <v>-3.9097958340501681E-3</v>
      </c>
      <c r="K489" s="612"/>
      <c r="L489" s="612"/>
      <c r="M489" s="1078" t="s">
        <v>232</v>
      </c>
      <c r="N489" s="1078"/>
      <c r="O489" s="1078"/>
      <c r="P489" s="612"/>
      <c r="Q489" s="612"/>
      <c r="Z489" s="338"/>
      <c r="AA489" s="338"/>
      <c r="AB489" s="338"/>
      <c r="AC489" s="338"/>
      <c r="AD489" s="338"/>
      <c r="AE489" s="338"/>
      <c r="AF489" s="338"/>
      <c r="AG489" s="338"/>
      <c r="AH489" s="338"/>
      <c r="AI489" s="338"/>
      <c r="AJ489" s="338"/>
      <c r="AK489" s="338"/>
      <c r="AL489" s="338"/>
      <c r="AM489" s="338"/>
      <c r="AN489" s="338"/>
      <c r="AO489" s="338"/>
      <c r="AP489" s="338"/>
      <c r="AQ489" s="338"/>
      <c r="AR489" s="338"/>
      <c r="AS489" s="338"/>
      <c r="AT489" s="338"/>
      <c r="AU489" s="338"/>
      <c r="AV489" s="338"/>
      <c r="AW489" s="338"/>
      <c r="AX489" s="338"/>
      <c r="AY489" s="338"/>
      <c r="AZ489" s="338"/>
      <c r="BA489" s="340"/>
      <c r="BB489" s="419"/>
      <c r="BC489" s="340"/>
      <c r="BD489" s="340"/>
      <c r="BE489" s="340"/>
      <c r="BF489" s="340"/>
      <c r="BG489" s="340"/>
      <c r="BH489" s="340"/>
      <c r="BI489" s="340"/>
      <c r="BJ489" s="340"/>
      <c r="BK489" s="340"/>
      <c r="BL489" s="340"/>
      <c r="BM489" s="340"/>
      <c r="BN489" s="340"/>
      <c r="BO489" s="340"/>
      <c r="BP489" s="340"/>
      <c r="BQ489" s="340"/>
      <c r="BR489" s="340"/>
      <c r="BS489" s="340"/>
      <c r="BT489" s="340"/>
      <c r="BU489" s="340"/>
      <c r="BV489" s="340"/>
      <c r="BW489" s="340"/>
      <c r="BX489" s="340"/>
      <c r="BY489" s="340"/>
      <c r="BZ489" s="341"/>
      <c r="CA489" s="341"/>
      <c r="CB489" s="341"/>
      <c r="CC489" s="341"/>
      <c r="CD489" s="341"/>
      <c r="CE489" s="341"/>
      <c r="CF489" s="341"/>
      <c r="CG489" s="341"/>
      <c r="CH489" s="341"/>
      <c r="CI489" s="341"/>
      <c r="CJ489" s="341"/>
      <c r="CK489" s="341"/>
      <c r="CL489" s="341"/>
      <c r="CM489" s="341"/>
      <c r="CN489" s="341"/>
      <c r="CO489" s="341"/>
      <c r="CP489" s="341"/>
      <c r="CQ489" s="341"/>
      <c r="CR489" s="341"/>
      <c r="CS489" s="341"/>
      <c r="CT489" s="341"/>
      <c r="CU489" s="341"/>
      <c r="CV489" s="341"/>
      <c r="CW489" s="341"/>
      <c r="CX489" s="341"/>
      <c r="CY489" s="341"/>
      <c r="CZ489" s="341"/>
    </row>
    <row r="490" s="345" customFormat="true" ht="25.15" customHeight="true" x14ac:dyDescent="0.2">
      <c r="C490" s="1077" t="s">
        <v>481</v>
      </c>
      <c r="D490" s="1078"/>
      <c r="E490" s="741">
        <v>2.7933006562153467E-3</v>
      </c>
      <c r="F490" s="612"/>
      <c r="G490" s="612"/>
      <c r="H490" s="1078" t="s">
        <v>493</v>
      </c>
      <c r="I490" s="1078"/>
      <c r="J490" s="742">
        <v>3.908320195588736E-3</v>
      </c>
      <c r="K490" s="612"/>
      <c r="L490" s="612"/>
      <c r="M490" s="1078"/>
      <c r="N490" s="1078"/>
      <c r="O490" s="724" t="s">
        <v>233</v>
      </c>
      <c r="P490" s="612"/>
      <c r="Q490" s="612"/>
      <c r="Z490" s="338"/>
      <c r="AA490" s="338"/>
      <c r="AB490" s="338"/>
      <c r="AC490" s="338"/>
      <c r="AD490" s="338"/>
      <c r="AE490" s="338"/>
      <c r="AF490" s="338"/>
      <c r="AG490" s="338"/>
      <c r="AH490" s="338"/>
      <c r="AI490" s="338"/>
      <c r="AJ490" s="338"/>
      <c r="AK490" s="338"/>
      <c r="AL490" s="338"/>
      <c r="AM490" s="338"/>
      <c r="AN490" s="338"/>
      <c r="AO490" s="338"/>
      <c r="AP490" s="338"/>
      <c r="AQ490" s="338"/>
      <c r="AR490" s="338"/>
      <c r="AS490" s="338"/>
      <c r="AT490" s="338"/>
      <c r="AU490" s="338"/>
      <c r="AV490" s="338"/>
      <c r="AW490" s="338"/>
      <c r="AX490" s="338"/>
      <c r="AY490" s="338"/>
      <c r="AZ490" s="338"/>
      <c r="BA490" s="340"/>
      <c r="BB490" s="419"/>
      <c r="BC490" s="340"/>
      <c r="BD490" s="340"/>
      <c r="BE490" s="340"/>
      <c r="BF490" s="340"/>
      <c r="BG490" s="340"/>
      <c r="BH490" s="340"/>
      <c r="BI490" s="340"/>
      <c r="BJ490" s="340"/>
      <c r="BK490" s="340"/>
      <c r="BL490" s="340"/>
      <c r="BM490" s="340"/>
      <c r="BN490" s="340"/>
      <c r="BO490" s="340"/>
      <c r="BP490" s="340"/>
      <c r="BQ490" s="340"/>
      <c r="BR490" s="340"/>
      <c r="BS490" s="340"/>
      <c r="BT490" s="340"/>
      <c r="BU490" s="340"/>
      <c r="BV490" s="340"/>
      <c r="BW490" s="340"/>
      <c r="BX490" s="340"/>
      <c r="BY490" s="340"/>
      <c r="BZ490" s="341"/>
      <c r="CA490" s="341"/>
      <c r="CB490" s="341"/>
      <c r="CC490" s="341"/>
      <c r="CD490" s="341"/>
      <c r="CE490" s="341"/>
      <c r="CF490" s="341"/>
      <c r="CG490" s="341"/>
      <c r="CH490" s="341"/>
      <c r="CI490" s="341"/>
      <c r="CJ490" s="341"/>
      <c r="CK490" s="341"/>
      <c r="CL490" s="341"/>
      <c r="CM490" s="341"/>
      <c r="CN490" s="341"/>
      <c r="CO490" s="341"/>
      <c r="CP490" s="341"/>
      <c r="CQ490" s="341"/>
      <c r="CR490" s="341"/>
      <c r="CS490" s="341"/>
      <c r="CT490" s="341"/>
      <c r="CU490" s="341"/>
      <c r="CV490" s="341"/>
      <c r="CW490" s="341"/>
      <c r="CX490" s="341"/>
      <c r="CY490" s="341"/>
      <c r="CZ490" s="341"/>
    </row>
    <row r="491" s="345" customFormat="true" ht="25.15" customHeight="true" x14ac:dyDescent="0.2">
      <c r="C491" s="1077" t="s">
        <v>403</v>
      </c>
      <c r="D491" s="1078"/>
      <c r="E491" s="741">
        <v>4.6062860870267784E-3</v>
      </c>
      <c r="F491" s="612"/>
      <c r="G491" s="612"/>
      <c r="H491" s="1078" t="s">
        <v>288</v>
      </c>
      <c r="I491" s="1078"/>
      <c r="J491" s="742">
        <v>3.7475384668584515E-3</v>
      </c>
      <c r="K491" s="612"/>
      <c r="L491" s="612"/>
      <c r="M491" s="1078" t="s">
        <v>470</v>
      </c>
      <c r="N491" s="1078"/>
      <c r="O491" s="740">
        <v>2.0719154823543365E-2</v>
      </c>
      <c r="P491" s="612"/>
      <c r="Q491" s="612"/>
      <c r="Z491" s="338"/>
      <c r="AA491" s="338"/>
      <c r="AB491" s="338"/>
      <c r="AC491" s="338"/>
      <c r="AD491" s="338"/>
      <c r="AE491" s="338"/>
      <c r="AF491" s="338"/>
      <c r="AG491" s="338"/>
      <c r="AH491" s="338"/>
      <c r="AI491" s="338"/>
      <c r="AJ491" s="338"/>
      <c r="AK491" s="338"/>
      <c r="AL491" s="338"/>
      <c r="AM491" s="338"/>
      <c r="AN491" s="338"/>
      <c r="AO491" s="338"/>
      <c r="AP491" s="338"/>
      <c r="AQ491" s="338"/>
      <c r="AR491" s="338"/>
      <c r="AS491" s="338"/>
      <c r="AT491" s="338"/>
      <c r="AU491" s="338"/>
      <c r="AV491" s="338"/>
      <c r="AW491" s="338"/>
      <c r="AX491" s="338"/>
      <c r="AY491" s="338"/>
      <c r="AZ491" s="338"/>
      <c r="BA491" s="340"/>
      <c r="BB491" s="419"/>
      <c r="BC491" s="340"/>
      <c r="BD491" s="340"/>
      <c r="BE491" s="340"/>
      <c r="BF491" s="340"/>
      <c r="BG491" s="340"/>
      <c r="BH491" s="340"/>
      <c r="BI491" s="340"/>
      <c r="BJ491" s="340"/>
      <c r="BK491" s="340"/>
      <c r="BL491" s="340"/>
      <c r="BM491" s="340"/>
      <c r="BN491" s="340"/>
      <c r="BO491" s="340"/>
      <c r="BP491" s="340"/>
      <c r="BQ491" s="340"/>
      <c r="BR491" s="340"/>
      <c r="BS491" s="340"/>
      <c r="BT491" s="340"/>
      <c r="BU491" s="340"/>
      <c r="BV491" s="340"/>
      <c r="BW491" s="340"/>
      <c r="BX491" s="340"/>
      <c r="BY491" s="340"/>
      <c r="BZ491" s="341"/>
      <c r="CA491" s="341"/>
      <c r="CB491" s="341"/>
      <c r="CC491" s="341"/>
      <c r="CD491" s="341"/>
      <c r="CE491" s="341"/>
      <c r="CF491" s="341"/>
      <c r="CG491" s="341"/>
      <c r="CH491" s="341"/>
      <c r="CI491" s="341"/>
      <c r="CJ491" s="341"/>
      <c r="CK491" s="341"/>
      <c r="CL491" s="341"/>
      <c r="CM491" s="341"/>
      <c r="CN491" s="341"/>
      <c r="CO491" s="341"/>
      <c r="CP491" s="341"/>
      <c r="CQ491" s="341"/>
      <c r="CR491" s="341"/>
      <c r="CS491" s="341"/>
      <c r="CT491" s="341"/>
      <c r="CU491" s="341"/>
      <c r="CV491" s="341"/>
      <c r="CW491" s="341"/>
      <c r="CX491" s="341"/>
      <c r="CY491" s="341"/>
      <c r="CZ491" s="341"/>
    </row>
    <row r="492" s="345" customFormat="true" ht="25.15" customHeight="true" x14ac:dyDescent="0.2">
      <c r="C492" s="1077" t="s">
        <v>515</v>
      </c>
      <c r="D492" s="1078"/>
      <c r="E492" s="741">
        <v>5.8280429890627007E-6</v>
      </c>
      <c r="F492" s="612"/>
      <c r="G492" s="612"/>
      <c r="H492" s="1078" t="s">
        <v>499</v>
      </c>
      <c r="I492" s="1078"/>
      <c r="J492" s="742">
        <v>2.8717106891625729E-3</v>
      </c>
      <c r="K492" s="612"/>
      <c r="L492" s="612"/>
      <c r="M492" s="1078" t="s">
        <v>441</v>
      </c>
      <c r="N492" s="1078"/>
      <c r="O492" s="743">
        <v>0.37923991382009814</v>
      </c>
      <c r="P492" s="612"/>
      <c r="Q492" s="612"/>
      <c r="Z492" s="338"/>
      <c r="AA492" s="338"/>
      <c r="AB492" s="338"/>
      <c r="AC492" s="338"/>
      <c r="AD492" s="338"/>
      <c r="AE492" s="338"/>
      <c r="AF492" s="338"/>
      <c r="AG492" s="338"/>
      <c r="AH492" s="338"/>
      <c r="AI492" s="338"/>
      <c r="AJ492" s="338"/>
      <c r="AK492" s="338"/>
      <c r="AL492" s="338"/>
      <c r="AM492" s="338"/>
      <c r="AN492" s="338"/>
      <c r="AO492" s="338"/>
      <c r="AP492" s="338"/>
      <c r="AQ492" s="338"/>
      <c r="AR492" s="338"/>
      <c r="AS492" s="338"/>
      <c r="AT492" s="338"/>
      <c r="AU492" s="338"/>
      <c r="AV492" s="338"/>
      <c r="AW492" s="338"/>
      <c r="AX492" s="338"/>
      <c r="AY492" s="338"/>
      <c r="AZ492" s="338"/>
      <c r="BA492" s="340"/>
      <c r="BB492" s="419"/>
      <c r="BC492" s="340"/>
      <c r="BD492" s="340"/>
      <c r="BE492" s="340"/>
      <c r="BF492" s="340"/>
      <c r="BG492" s="340"/>
      <c r="BH492" s="340"/>
      <c r="BI492" s="340"/>
      <c r="BJ492" s="340"/>
      <c r="BK492" s="340"/>
      <c r="BL492" s="340"/>
      <c r="BM492" s="340"/>
      <c r="BN492" s="340"/>
      <c r="BO492" s="340"/>
      <c r="BP492" s="340"/>
      <c r="BQ492" s="340"/>
      <c r="BR492" s="340"/>
      <c r="BS492" s="340"/>
      <c r="BT492" s="340"/>
      <c r="BU492" s="340"/>
      <c r="BV492" s="340"/>
      <c r="BW492" s="340"/>
      <c r="BX492" s="340"/>
      <c r="BY492" s="340"/>
      <c r="BZ492" s="341"/>
      <c r="CA492" s="341"/>
      <c r="CB492" s="341"/>
      <c r="CC492" s="341"/>
      <c r="CD492" s="341"/>
      <c r="CE492" s="341"/>
      <c r="CF492" s="341"/>
      <c r="CG492" s="341"/>
      <c r="CH492" s="341"/>
      <c r="CI492" s="341"/>
      <c r="CJ492" s="341"/>
      <c r="CK492" s="341"/>
      <c r="CL492" s="341"/>
      <c r="CM492" s="341"/>
      <c r="CN492" s="341"/>
      <c r="CO492" s="341"/>
      <c r="CP492" s="341"/>
      <c r="CQ492" s="341"/>
      <c r="CR492" s="341"/>
      <c r="CS492" s="341"/>
      <c r="CT492" s="341"/>
      <c r="CU492" s="341"/>
      <c r="CV492" s="341"/>
      <c r="CW492" s="341"/>
      <c r="CX492" s="341"/>
      <c r="CY492" s="341"/>
      <c r="CZ492" s="341"/>
    </row>
    <row r="493" s="345" customFormat="true" ht="25.15" customHeight="true" x14ac:dyDescent="0.2">
      <c r="C493" s="1077" t="s">
        <v>391</v>
      </c>
      <c r="D493" s="1078"/>
      <c r="E493" s="741">
        <v>0.37170653771026185</v>
      </c>
      <c r="F493" s="612"/>
      <c r="G493" s="612"/>
      <c r="H493" s="1078" t="s">
        <v>500</v>
      </c>
      <c r="I493" s="1078"/>
      <c r="J493" s="746">
        <v>1.4265050077265282E-3</v>
      </c>
      <c r="K493" s="612"/>
      <c r="L493" s="612"/>
      <c r="M493" s="1078" t="s">
        <v>513</v>
      </c>
      <c r="N493" s="1078"/>
      <c r="O493" s="743">
        <v>1.5363101494959047E-4</v>
      </c>
      <c r="P493" s="612"/>
      <c r="Q493" s="612"/>
      <c r="Z493" s="338"/>
      <c r="AA493" s="338"/>
      <c r="AB493" s="338"/>
      <c r="AC493" s="338"/>
      <c r="AD493" s="338"/>
      <c r="AE493" s="338"/>
      <c r="AF493" s="338"/>
      <c r="AG493" s="338"/>
      <c r="AH493" s="338"/>
      <c r="AI493" s="338"/>
      <c r="AJ493" s="338"/>
      <c r="AK493" s="338"/>
      <c r="AL493" s="338"/>
      <c r="AM493" s="338"/>
      <c r="AN493" s="338"/>
      <c r="AO493" s="338"/>
      <c r="AP493" s="338"/>
      <c r="AQ493" s="338"/>
      <c r="AR493" s="338"/>
      <c r="AS493" s="338"/>
      <c r="AT493" s="338"/>
      <c r="AU493" s="338"/>
      <c r="AV493" s="338"/>
      <c r="AW493" s="338"/>
      <c r="AX493" s="338"/>
      <c r="AY493" s="338"/>
      <c r="AZ493" s="338"/>
      <c r="BA493" s="340"/>
      <c r="BB493" s="419"/>
      <c r="BC493" s="340"/>
      <c r="BD493" s="340"/>
      <c r="BE493" s="340"/>
      <c r="BF493" s="340"/>
      <c r="BG493" s="340"/>
      <c r="BH493" s="340"/>
      <c r="BI493" s="340"/>
      <c r="BJ493" s="340"/>
      <c r="BK493" s="340"/>
      <c r="BL493" s="340"/>
      <c r="BM493" s="340"/>
      <c r="BN493" s="340"/>
      <c r="BO493" s="340"/>
      <c r="BP493" s="340"/>
      <c r="BQ493" s="340"/>
      <c r="BR493" s="340"/>
      <c r="BS493" s="340"/>
      <c r="BT493" s="340"/>
      <c r="BU493" s="340"/>
      <c r="BV493" s="340"/>
      <c r="BW493" s="340"/>
      <c r="BX493" s="340"/>
      <c r="BY493" s="340"/>
      <c r="BZ493" s="341"/>
      <c r="CA493" s="341"/>
      <c r="CB493" s="341"/>
      <c r="CC493" s="341"/>
      <c r="CD493" s="341"/>
      <c r="CE493" s="341"/>
      <c r="CF493" s="341"/>
      <c r="CG493" s="341"/>
      <c r="CH493" s="341"/>
      <c r="CI493" s="341"/>
      <c r="CJ493" s="341"/>
      <c r="CK493" s="341"/>
      <c r="CL493" s="341"/>
      <c r="CM493" s="341"/>
      <c r="CN493" s="341"/>
      <c r="CO493" s="341"/>
      <c r="CP493" s="341"/>
      <c r="CQ493" s="341"/>
      <c r="CR493" s="341"/>
      <c r="CS493" s="341"/>
      <c r="CT493" s="341"/>
      <c r="CU493" s="341"/>
      <c r="CV493" s="341"/>
      <c r="CW493" s="341"/>
      <c r="CX493" s="341"/>
      <c r="CY493" s="341"/>
      <c r="CZ493" s="341"/>
    </row>
    <row r="494" s="345" customFormat="true" ht="25.15" customHeight="true" x14ac:dyDescent="0.2">
      <c r="C494" s="1077" t="s">
        <v>476</v>
      </c>
      <c r="D494" s="1078"/>
      <c r="E494" s="741">
        <v>5.9532596069211919E-3</v>
      </c>
      <c r="F494" s="612"/>
      <c r="G494" s="612"/>
      <c r="H494" s="1078"/>
      <c r="I494" s="1078"/>
      <c r="J494" s="612"/>
      <c r="K494" s="612"/>
      <c r="L494" s="612"/>
      <c r="M494" s="1078" t="s">
        <v>506</v>
      </c>
      <c r="N494" s="1078"/>
      <c r="O494" s="743">
        <v>2.5832677397060773E-4</v>
      </c>
      <c r="P494" s="612"/>
      <c r="Q494" s="612"/>
      <c r="Z494" s="338"/>
      <c r="AA494" s="338"/>
      <c r="AB494" s="338"/>
      <c r="AC494" s="338"/>
      <c r="AD494" s="338"/>
      <c r="AE494" s="338"/>
      <c r="AF494" s="338"/>
      <c r="AG494" s="338"/>
      <c r="AH494" s="338"/>
      <c r="AI494" s="338"/>
      <c r="AJ494" s="338"/>
      <c r="AK494" s="338"/>
      <c r="AL494" s="338"/>
      <c r="AM494" s="338"/>
      <c r="AN494" s="338"/>
      <c r="AO494" s="338"/>
      <c r="AP494" s="338"/>
      <c r="AQ494" s="338"/>
      <c r="AR494" s="338"/>
      <c r="AS494" s="338"/>
      <c r="AT494" s="338"/>
      <c r="AU494" s="338"/>
      <c r="AV494" s="338"/>
      <c r="AW494" s="338"/>
      <c r="AX494" s="338"/>
      <c r="AY494" s="338"/>
      <c r="AZ494" s="338"/>
      <c r="BA494" s="340"/>
      <c r="BB494" s="419"/>
      <c r="BC494" s="340"/>
      <c r="BD494" s="340"/>
      <c r="BE494" s="340"/>
      <c r="BF494" s="340"/>
      <c r="BG494" s="340"/>
      <c r="BH494" s="340"/>
      <c r="BI494" s="340"/>
      <c r="BJ494" s="340"/>
      <c r="BK494" s="340"/>
      <c r="BL494" s="340"/>
      <c r="BM494" s="340"/>
      <c r="BN494" s="340"/>
      <c r="BO494" s="340"/>
      <c r="BP494" s="340"/>
      <c r="BQ494" s="340"/>
      <c r="BR494" s="340"/>
      <c r="BS494" s="340"/>
      <c r="BT494" s="340"/>
      <c r="BU494" s="340"/>
      <c r="BV494" s="340"/>
      <c r="BW494" s="340"/>
      <c r="BX494" s="340"/>
      <c r="BY494" s="340"/>
      <c r="BZ494" s="341"/>
      <c r="CA494" s="341"/>
      <c r="CB494" s="341"/>
      <c r="CC494" s="341"/>
      <c r="CD494" s="341"/>
      <c r="CE494" s="341"/>
      <c r="CF494" s="341"/>
      <c r="CG494" s="341"/>
      <c r="CH494" s="341"/>
      <c r="CI494" s="341"/>
      <c r="CJ494" s="341"/>
      <c r="CK494" s="341"/>
      <c r="CL494" s="341"/>
      <c r="CM494" s="341"/>
      <c r="CN494" s="341"/>
      <c r="CO494" s="341"/>
      <c r="CP494" s="341"/>
      <c r="CQ494" s="341"/>
      <c r="CR494" s="341"/>
      <c r="CS494" s="341"/>
      <c r="CT494" s="341"/>
      <c r="CU494" s="341"/>
      <c r="CV494" s="341"/>
      <c r="CW494" s="341"/>
      <c r="CX494" s="341"/>
      <c r="CY494" s="341"/>
      <c r="CZ494" s="341"/>
    </row>
    <row r="495" s="345" customFormat="true" ht="25.15" customHeight="true" x14ac:dyDescent="0.2">
      <c r="C495" s="1077" t="s">
        <v>396</v>
      </c>
      <c r="D495" s="1078"/>
      <c r="E495" s="741">
        <v>8.1217054565529658E-5</v>
      </c>
      <c r="F495" s="612"/>
      <c r="G495" s="612"/>
      <c r="H495" s="1078"/>
      <c r="I495" s="1078"/>
      <c r="J495" s="612"/>
      <c r="K495" s="612"/>
      <c r="L495" s="612"/>
      <c r="M495" s="1078" t="s">
        <v>444</v>
      </c>
      <c r="N495" s="1078"/>
      <c r="O495" s="743">
        <v>0.18176497408812609</v>
      </c>
      <c r="P495" s="612"/>
      <c r="Q495" s="612"/>
      <c r="Z495" s="338"/>
      <c r="AA495" s="338"/>
      <c r="AB495" s="338"/>
      <c r="AC495" s="338"/>
      <c r="AD495" s="338"/>
      <c r="AE495" s="338"/>
      <c r="AF495" s="338"/>
      <c r="AG495" s="338"/>
      <c r="AH495" s="338"/>
      <c r="AI495" s="338"/>
      <c r="AJ495" s="338"/>
      <c r="AK495" s="338"/>
      <c r="AL495" s="338"/>
      <c r="AM495" s="338"/>
      <c r="AN495" s="338"/>
      <c r="AO495" s="338"/>
      <c r="AP495" s="338"/>
      <c r="AQ495" s="338"/>
      <c r="AR495" s="338"/>
      <c r="AS495" s="338"/>
      <c r="AT495" s="338"/>
      <c r="AU495" s="338"/>
      <c r="AV495" s="338"/>
      <c r="AW495" s="338"/>
      <c r="AX495" s="338"/>
      <c r="AY495" s="338"/>
      <c r="AZ495" s="338"/>
      <c r="BA495" s="340"/>
      <c r="BB495" s="419"/>
      <c r="BC495" s="340"/>
      <c r="BD495" s="340"/>
      <c r="BE495" s="340"/>
      <c r="BF495" s="340"/>
      <c r="BG495" s="340"/>
      <c r="BH495" s="340"/>
      <c r="BI495" s="340"/>
      <c r="BJ495" s="340"/>
      <c r="BK495" s="340"/>
      <c r="BL495" s="340"/>
      <c r="BM495" s="340"/>
      <c r="BN495" s="340"/>
      <c r="BO495" s="340"/>
      <c r="BP495" s="340"/>
      <c r="BQ495" s="340"/>
      <c r="BR495" s="340"/>
      <c r="BS495" s="340"/>
      <c r="BT495" s="340"/>
      <c r="BU495" s="340"/>
      <c r="BV495" s="340"/>
      <c r="BW495" s="340"/>
      <c r="BX495" s="340"/>
      <c r="BY495" s="340"/>
      <c r="BZ495" s="341"/>
      <c r="CA495" s="341"/>
      <c r="CB495" s="341"/>
      <c r="CC495" s="341"/>
      <c r="CD495" s="341"/>
      <c r="CE495" s="341"/>
      <c r="CF495" s="341"/>
      <c r="CG495" s="341"/>
      <c r="CH495" s="341"/>
      <c r="CI495" s="341"/>
      <c r="CJ495" s="341"/>
      <c r="CK495" s="341"/>
      <c r="CL495" s="341"/>
      <c r="CM495" s="341"/>
      <c r="CN495" s="341"/>
      <c r="CO495" s="341"/>
      <c r="CP495" s="341"/>
      <c r="CQ495" s="341"/>
      <c r="CR495" s="341"/>
      <c r="CS495" s="341"/>
      <c r="CT495" s="341"/>
      <c r="CU495" s="341"/>
      <c r="CV495" s="341"/>
      <c r="CW495" s="341"/>
      <c r="CX495" s="341"/>
      <c r="CY495" s="341"/>
      <c r="CZ495" s="341"/>
    </row>
    <row r="496" s="345" customFormat="true" ht="25.15" customHeight="true" x14ac:dyDescent="0.2">
      <c r="C496" s="1077" t="s">
        <v>471</v>
      </c>
      <c r="D496" s="1078"/>
      <c r="E496" s="741">
        <v>2.9590079912523575E-4</v>
      </c>
      <c r="F496" s="612"/>
      <c r="G496" s="612"/>
      <c r="H496" s="1078"/>
      <c r="I496" s="1078"/>
      <c r="J496" s="612"/>
      <c r="K496" s="612"/>
      <c r="L496" s="612"/>
      <c r="M496" s="1078" t="s">
        <v>460</v>
      </c>
      <c r="N496" s="1078"/>
      <c r="O496" s="743">
        <v>6.8945818430160025E-2</v>
      </c>
      <c r="P496" s="612"/>
      <c r="Q496" s="612"/>
      <c r="Z496" s="338"/>
      <c r="AA496" s="338"/>
      <c r="AB496" s="338"/>
      <c r="AC496" s="338"/>
      <c r="AD496" s="338"/>
      <c r="AE496" s="338"/>
      <c r="AF496" s="338"/>
      <c r="AG496" s="338"/>
      <c r="AH496" s="338"/>
      <c r="AI496" s="338"/>
      <c r="AJ496" s="338"/>
      <c r="AK496" s="338"/>
      <c r="AL496" s="338"/>
      <c r="AM496" s="338"/>
      <c r="AN496" s="338"/>
      <c r="AO496" s="338"/>
      <c r="AP496" s="338"/>
      <c r="AQ496" s="338"/>
      <c r="AR496" s="338"/>
      <c r="AS496" s="338"/>
      <c r="AT496" s="338"/>
      <c r="AU496" s="338"/>
      <c r="AV496" s="338"/>
      <c r="AW496" s="338"/>
      <c r="AX496" s="338"/>
      <c r="AY496" s="338"/>
      <c r="AZ496" s="338"/>
      <c r="BA496" s="340"/>
      <c r="BB496" s="419"/>
      <c r="BC496" s="340"/>
      <c r="BD496" s="340"/>
      <c r="BE496" s="340"/>
      <c r="BF496" s="340"/>
      <c r="BG496" s="340"/>
      <c r="BH496" s="340"/>
      <c r="BI496" s="340"/>
      <c r="BJ496" s="340"/>
      <c r="BK496" s="340"/>
      <c r="BL496" s="340"/>
      <c r="BM496" s="340"/>
      <c r="BN496" s="340"/>
      <c r="BO496" s="340"/>
      <c r="BP496" s="340"/>
      <c r="BQ496" s="340"/>
      <c r="BR496" s="340"/>
      <c r="BS496" s="340"/>
      <c r="BT496" s="340"/>
      <c r="BU496" s="340"/>
      <c r="BV496" s="340"/>
      <c r="BW496" s="340"/>
      <c r="BX496" s="340"/>
      <c r="BY496" s="340"/>
      <c r="BZ496" s="341"/>
      <c r="CA496" s="341"/>
      <c r="CB496" s="341"/>
      <c r="CC496" s="341"/>
      <c r="CD496" s="341"/>
      <c r="CE496" s="341"/>
      <c r="CF496" s="341"/>
      <c r="CG496" s="341"/>
      <c r="CH496" s="341"/>
      <c r="CI496" s="341"/>
      <c r="CJ496" s="341"/>
      <c r="CK496" s="341"/>
      <c r="CL496" s="341"/>
      <c r="CM496" s="341"/>
      <c r="CN496" s="341"/>
      <c r="CO496" s="341"/>
      <c r="CP496" s="341"/>
      <c r="CQ496" s="341"/>
      <c r="CR496" s="341"/>
      <c r="CS496" s="341"/>
      <c r="CT496" s="341"/>
      <c r="CU496" s="341"/>
      <c r="CV496" s="341"/>
      <c r="CW496" s="341"/>
      <c r="CX496" s="341"/>
      <c r="CY496" s="341"/>
      <c r="CZ496" s="341"/>
    </row>
    <row r="497" s="345" customFormat="true" ht="25.15" customHeight="true" x14ac:dyDescent="0.2">
      <c r="C497" s="1077" t="s">
        <v>510</v>
      </c>
      <c r="D497" s="1078"/>
      <c r="E497" s="741">
        <v>6.9410812218401302E-5</v>
      </c>
      <c r="F497" s="612"/>
      <c r="G497" s="612"/>
      <c r="H497" s="1078" t="s">
        <v>232</v>
      </c>
      <c r="I497" s="1078"/>
      <c r="J497" s="1078"/>
      <c r="K497" s="612"/>
      <c r="L497" s="612"/>
      <c r="M497" s="1078" t="s">
        <v>472</v>
      </c>
      <c r="N497" s="1078"/>
      <c r="O497" s="743">
        <v>8.1552105828769424E-3</v>
      </c>
      <c r="P497" s="612"/>
      <c r="Q497" s="612"/>
      <c r="Z497" s="338"/>
      <c r="AA497" s="338"/>
      <c r="AB497" s="338"/>
      <c r="AC497" s="338"/>
      <c r="AD497" s="338"/>
      <c r="AE497" s="338"/>
      <c r="AF497" s="338"/>
      <c r="AG497" s="338"/>
      <c r="AH497" s="338"/>
      <c r="AI497" s="338"/>
      <c r="AJ497" s="338"/>
      <c r="AK497" s="338"/>
      <c r="AL497" s="338"/>
      <c r="AM497" s="338"/>
      <c r="AN497" s="338"/>
      <c r="AO497" s="338"/>
      <c r="AP497" s="338"/>
      <c r="AQ497" s="338"/>
      <c r="AR497" s="338"/>
      <c r="AS497" s="338"/>
      <c r="AT497" s="338"/>
      <c r="AU497" s="338"/>
      <c r="AV497" s="338"/>
      <c r="AW497" s="338"/>
      <c r="AX497" s="338"/>
      <c r="AY497" s="338"/>
      <c r="AZ497" s="338"/>
      <c r="BA497" s="340"/>
      <c r="BB497" s="419"/>
      <c r="BC497" s="340"/>
      <c r="BD497" s="340"/>
      <c r="BE497" s="340"/>
      <c r="BF497" s="340"/>
      <c r="BG497" s="340"/>
      <c r="BH497" s="340"/>
      <c r="BI497" s="340"/>
      <c r="BJ497" s="340"/>
      <c r="BK497" s="340"/>
      <c r="BL497" s="340"/>
      <c r="BM497" s="340"/>
      <c r="BN497" s="340"/>
      <c r="BO497" s="340"/>
      <c r="BP497" s="340"/>
      <c r="BQ497" s="340"/>
      <c r="BR497" s="340"/>
      <c r="BS497" s="340"/>
      <c r="BT497" s="340"/>
      <c r="BU497" s="340"/>
      <c r="BV497" s="340"/>
      <c r="BW497" s="340"/>
      <c r="BX497" s="340"/>
      <c r="BY497" s="340"/>
      <c r="BZ497" s="341"/>
      <c r="CA497" s="341"/>
      <c r="CB497" s="341"/>
      <c r="CC497" s="341"/>
      <c r="CD497" s="341"/>
      <c r="CE497" s="341"/>
      <c r="CF497" s="341"/>
      <c r="CG497" s="341"/>
      <c r="CH497" s="341"/>
      <c r="CI497" s="341"/>
      <c r="CJ497" s="341"/>
      <c r="CK497" s="341"/>
      <c r="CL497" s="341"/>
      <c r="CM497" s="341"/>
      <c r="CN497" s="341"/>
      <c r="CO497" s="341"/>
      <c r="CP497" s="341"/>
      <c r="CQ497" s="341"/>
      <c r="CR497" s="341"/>
      <c r="CS497" s="341"/>
      <c r="CT497" s="341"/>
      <c r="CU497" s="341"/>
      <c r="CV497" s="341"/>
      <c r="CW497" s="341"/>
      <c r="CX497" s="341"/>
      <c r="CY497" s="341"/>
      <c r="CZ497" s="341"/>
    </row>
    <row r="498" s="345" customFormat="true" ht="25.15" customHeight="true" x14ac:dyDescent="0.2">
      <c r="C498" s="1077" t="s">
        <v>485</v>
      </c>
      <c r="D498" s="1078"/>
      <c r="E498" s="741">
        <v>3.9140242322169695E-4</v>
      </c>
      <c r="F498" s="612"/>
      <c r="G498" s="612"/>
      <c r="H498" s="1078"/>
      <c r="I498" s="1078"/>
      <c r="J498" s="725" t="s">
        <v>233</v>
      </c>
      <c r="K498" s="612"/>
      <c r="L498" s="612"/>
      <c r="M498" s="1078" t="s">
        <v>393</v>
      </c>
      <c r="N498" s="1078"/>
      <c r="O498" s="743">
        <v>8.457606891882527E-2</v>
      </c>
      <c r="P498" s="612"/>
      <c r="Q498" s="612"/>
      <c r="Z498" s="338"/>
      <c r="AA498" s="338"/>
      <c r="AB498" s="338"/>
      <c r="AC498" s="338"/>
      <c r="AD498" s="338"/>
      <c r="AE498" s="338"/>
      <c r="AF498" s="338"/>
      <c r="AG498" s="338"/>
      <c r="AH498" s="338"/>
      <c r="AI498" s="338"/>
      <c r="AJ498" s="338"/>
      <c r="AK498" s="338"/>
      <c r="AL498" s="338"/>
      <c r="AM498" s="338"/>
      <c r="AN498" s="338"/>
      <c r="AO498" s="338"/>
      <c r="AP498" s="338"/>
      <c r="AQ498" s="338"/>
      <c r="AR498" s="338"/>
      <c r="AS498" s="338"/>
      <c r="AT498" s="338"/>
      <c r="AU498" s="338"/>
      <c r="AV498" s="338"/>
      <c r="AW498" s="338"/>
      <c r="AX498" s="338"/>
      <c r="AY498" s="338"/>
      <c r="AZ498" s="338"/>
      <c r="BA498" s="340"/>
      <c r="BB498" s="419"/>
      <c r="BC498" s="340"/>
      <c r="BD498" s="340"/>
      <c r="BE498" s="340"/>
      <c r="BF498" s="340"/>
      <c r="BG498" s="340"/>
      <c r="BH498" s="340"/>
      <c r="BI498" s="340"/>
      <c r="BJ498" s="340"/>
      <c r="BK498" s="340"/>
      <c r="BL498" s="340"/>
      <c r="BM498" s="340"/>
      <c r="BN498" s="340"/>
      <c r="BO498" s="340"/>
      <c r="BP498" s="340"/>
      <c r="BQ498" s="340"/>
      <c r="BR498" s="340"/>
      <c r="BS498" s="340"/>
      <c r="BT498" s="340"/>
      <c r="BU498" s="340"/>
      <c r="BV498" s="340"/>
      <c r="BW498" s="340"/>
      <c r="BX498" s="340"/>
      <c r="BY498" s="340"/>
      <c r="BZ498" s="341"/>
      <c r="CA498" s="341"/>
      <c r="CB498" s="341"/>
      <c r="CC498" s="341"/>
      <c r="CD498" s="341"/>
      <c r="CE498" s="341"/>
      <c r="CF498" s="341"/>
      <c r="CG498" s="341"/>
      <c r="CH498" s="341"/>
      <c r="CI498" s="341"/>
      <c r="CJ498" s="341"/>
      <c r="CK498" s="341"/>
      <c r="CL498" s="341"/>
      <c r="CM498" s="341"/>
      <c r="CN498" s="341"/>
      <c r="CO498" s="341"/>
      <c r="CP498" s="341"/>
      <c r="CQ498" s="341"/>
      <c r="CR498" s="341"/>
      <c r="CS498" s="341"/>
      <c r="CT498" s="341"/>
      <c r="CU498" s="341"/>
      <c r="CV498" s="341"/>
      <c r="CW498" s="341"/>
      <c r="CX498" s="341"/>
      <c r="CY498" s="341"/>
      <c r="CZ498" s="341"/>
    </row>
    <row r="499" s="345" customFormat="true" ht="25.15" customHeight="true" x14ac:dyDescent="0.2">
      <c r="C499" s="1077" t="s">
        <v>402</v>
      </c>
      <c r="D499" s="1078"/>
      <c r="E499" s="741">
        <v>7.9067347759720439E-4</v>
      </c>
      <c r="F499" s="612"/>
      <c r="G499" s="612"/>
      <c r="H499" s="1078" t="s">
        <v>470</v>
      </c>
      <c r="I499" s="1078"/>
      <c r="J499" s="739">
        <v>2.9269644389707819E-2</v>
      </c>
      <c r="K499" s="612"/>
      <c r="L499" s="612"/>
      <c r="M499" s="1078" t="s">
        <v>500</v>
      </c>
      <c r="N499" s="1078"/>
      <c r="O499" s="743">
        <v>4.5290855184422686E-4</v>
      </c>
      <c r="P499" s="612"/>
      <c r="Q499" s="612"/>
      <c r="Z499" s="338"/>
      <c r="AA499" s="338"/>
      <c r="AB499" s="338"/>
      <c r="AC499" s="338"/>
      <c r="AD499" s="338"/>
      <c r="AE499" s="338"/>
      <c r="AF499" s="338"/>
      <c r="AG499" s="338"/>
      <c r="AH499" s="338"/>
      <c r="AI499" s="338"/>
      <c r="AJ499" s="338"/>
      <c r="AK499" s="338"/>
      <c r="AL499" s="338"/>
      <c r="AM499" s="338"/>
      <c r="AN499" s="338"/>
      <c r="AO499" s="338"/>
      <c r="AP499" s="338"/>
      <c r="AQ499" s="338"/>
      <c r="AR499" s="338"/>
      <c r="AS499" s="338"/>
      <c r="AT499" s="338"/>
      <c r="AU499" s="338"/>
      <c r="AV499" s="338"/>
      <c r="AW499" s="338"/>
      <c r="AX499" s="338"/>
      <c r="AY499" s="338"/>
      <c r="AZ499" s="338"/>
      <c r="BA499" s="340"/>
      <c r="BB499" s="419"/>
      <c r="BC499" s="340"/>
      <c r="BD499" s="340"/>
      <c r="BE499" s="340"/>
      <c r="BF499" s="340"/>
      <c r="BG499" s="340"/>
      <c r="BH499" s="340"/>
      <c r="BI499" s="340"/>
      <c r="BJ499" s="340"/>
      <c r="BK499" s="340"/>
      <c r="BL499" s="340"/>
      <c r="BM499" s="340"/>
      <c r="BN499" s="340"/>
      <c r="BO499" s="340"/>
      <c r="BP499" s="340"/>
      <c r="BQ499" s="340"/>
      <c r="BR499" s="340"/>
      <c r="BS499" s="340"/>
      <c r="BT499" s="340"/>
      <c r="BU499" s="340"/>
      <c r="BV499" s="340"/>
      <c r="BW499" s="340"/>
      <c r="BX499" s="340"/>
      <c r="BY499" s="340"/>
      <c r="BZ499" s="341"/>
      <c r="CA499" s="341"/>
      <c r="CB499" s="341"/>
      <c r="CC499" s="341"/>
      <c r="CD499" s="341"/>
      <c r="CE499" s="341"/>
      <c r="CF499" s="341"/>
      <c r="CG499" s="341"/>
      <c r="CH499" s="341"/>
      <c r="CI499" s="341"/>
      <c r="CJ499" s="341"/>
      <c r="CK499" s="341"/>
      <c r="CL499" s="341"/>
      <c r="CM499" s="341"/>
      <c r="CN499" s="341"/>
      <c r="CO499" s="341"/>
      <c r="CP499" s="341"/>
      <c r="CQ499" s="341"/>
      <c r="CR499" s="341"/>
      <c r="CS499" s="341"/>
      <c r="CT499" s="341"/>
      <c r="CU499" s="341"/>
      <c r="CV499" s="341"/>
      <c r="CW499" s="341"/>
      <c r="CX499" s="341"/>
      <c r="CY499" s="341"/>
      <c r="CZ499" s="341"/>
    </row>
    <row r="500" s="345" customFormat="true" ht="25.15" customHeight="true" x14ac:dyDescent="0.2">
      <c r="C500" s="1077" t="s">
        <v>453</v>
      </c>
      <c r="D500" s="1078"/>
      <c r="E500" s="741">
        <v>0.18590808434403314</v>
      </c>
      <c r="F500" s="612"/>
      <c r="G500" s="612"/>
      <c r="H500" s="1078" t="s">
        <v>441</v>
      </c>
      <c r="I500" s="1078"/>
      <c r="J500" s="742">
        <v>4.9672582419839774E-2</v>
      </c>
      <c r="K500" s="612"/>
      <c r="L500" s="612"/>
      <c r="M500" s="1078" t="s">
        <v>483</v>
      </c>
      <c r="N500" s="1078"/>
      <c r="O500" s="743">
        <v>3.6980321339267195E-4</v>
      </c>
      <c r="P500" s="612"/>
      <c r="Q500" s="612"/>
      <c r="Z500" s="338"/>
      <c r="AA500" s="338"/>
      <c r="AB500" s="338"/>
      <c r="AC500" s="338"/>
      <c r="AD500" s="338"/>
      <c r="AE500" s="338"/>
      <c r="AF500" s="338"/>
      <c r="AG500" s="338"/>
      <c r="AH500" s="338"/>
      <c r="AI500" s="338"/>
      <c r="AJ500" s="338"/>
      <c r="AK500" s="338"/>
      <c r="AL500" s="338"/>
      <c r="AM500" s="338"/>
      <c r="AN500" s="338"/>
      <c r="AO500" s="338"/>
      <c r="AP500" s="338"/>
      <c r="AQ500" s="338"/>
      <c r="AR500" s="338"/>
      <c r="AS500" s="338"/>
      <c r="AT500" s="338"/>
      <c r="AU500" s="338"/>
      <c r="AV500" s="338"/>
      <c r="AW500" s="338"/>
      <c r="AX500" s="338"/>
      <c r="AY500" s="338"/>
      <c r="AZ500" s="338"/>
      <c r="BA500" s="340"/>
      <c r="BB500" s="419"/>
      <c r="BC500" s="340"/>
      <c r="BD500" s="340"/>
      <c r="BE500" s="340"/>
      <c r="BF500" s="340"/>
      <c r="BG500" s="340"/>
      <c r="BH500" s="340"/>
      <c r="BI500" s="340"/>
      <c r="BJ500" s="340"/>
      <c r="BK500" s="340"/>
      <c r="BL500" s="340"/>
      <c r="BM500" s="340"/>
      <c r="BN500" s="340"/>
      <c r="BO500" s="340"/>
      <c r="BP500" s="340"/>
      <c r="BQ500" s="340"/>
      <c r="BR500" s="340"/>
      <c r="BS500" s="340"/>
      <c r="BT500" s="340"/>
      <c r="BU500" s="340"/>
      <c r="BV500" s="340"/>
      <c r="BW500" s="340"/>
      <c r="BX500" s="340"/>
      <c r="BY500" s="340"/>
      <c r="BZ500" s="341"/>
      <c r="CA500" s="341"/>
      <c r="CB500" s="341"/>
      <c r="CC500" s="341"/>
      <c r="CD500" s="341"/>
      <c r="CE500" s="341"/>
      <c r="CF500" s="341"/>
      <c r="CG500" s="341"/>
      <c r="CH500" s="341"/>
      <c r="CI500" s="341"/>
      <c r="CJ500" s="341"/>
      <c r="CK500" s="341"/>
      <c r="CL500" s="341"/>
      <c r="CM500" s="341"/>
      <c r="CN500" s="341"/>
      <c r="CO500" s="341"/>
      <c r="CP500" s="341"/>
      <c r="CQ500" s="341"/>
      <c r="CR500" s="341"/>
      <c r="CS500" s="341"/>
      <c r="CT500" s="341"/>
      <c r="CU500" s="341"/>
      <c r="CV500" s="341"/>
      <c r="CW500" s="341"/>
      <c r="CX500" s="341"/>
      <c r="CY500" s="341"/>
      <c r="CZ500" s="341"/>
    </row>
    <row r="501" s="345" customFormat="true" ht="25.15" customHeight="true" x14ac:dyDescent="0.2">
      <c r="C501" s="1077" t="s">
        <v>404</v>
      </c>
      <c r="D501" s="1078"/>
      <c r="E501" s="741">
        <v>1.5422044501143367E-2</v>
      </c>
      <c r="F501" s="612"/>
      <c r="G501" s="612"/>
      <c r="H501" s="1078" t="s">
        <v>513</v>
      </c>
      <c r="I501" s="1078"/>
      <c r="J501" s="742">
        <v>3.5051729528937699E-4</v>
      </c>
      <c r="K501" s="612"/>
      <c r="L501" s="612"/>
      <c r="M501" s="1078" t="s">
        <v>478</v>
      </c>
      <c r="N501" s="1078"/>
      <c r="O501" s="743">
        <v>2.196318671682304E-3</v>
      </c>
      <c r="P501" s="612"/>
      <c r="Q501" s="612"/>
      <c r="Z501" s="338"/>
      <c r="AA501" s="338"/>
      <c r="AB501" s="338"/>
      <c r="AC501" s="338"/>
      <c r="AD501" s="338"/>
      <c r="AE501" s="338"/>
      <c r="AF501" s="338"/>
      <c r="AG501" s="338"/>
      <c r="AH501" s="338"/>
      <c r="AI501" s="338"/>
      <c r="AJ501" s="338"/>
      <c r="AK501" s="338"/>
      <c r="AL501" s="338"/>
      <c r="AM501" s="338"/>
      <c r="AN501" s="338"/>
      <c r="AO501" s="338"/>
      <c r="AP501" s="338"/>
      <c r="AQ501" s="338"/>
      <c r="AR501" s="338"/>
      <c r="AS501" s="338"/>
      <c r="AT501" s="338"/>
      <c r="AU501" s="338"/>
      <c r="AV501" s="338"/>
      <c r="AW501" s="338"/>
      <c r="AX501" s="338"/>
      <c r="AY501" s="338"/>
      <c r="AZ501" s="338"/>
      <c r="BA501" s="340"/>
      <c r="BB501" s="419"/>
      <c r="BC501" s="340"/>
      <c r="BD501" s="340"/>
      <c r="BE501" s="340"/>
      <c r="BF501" s="340"/>
      <c r="BG501" s="340"/>
      <c r="BH501" s="340"/>
      <c r="BI501" s="340"/>
      <c r="BJ501" s="340"/>
      <c r="BK501" s="340"/>
      <c r="BL501" s="340"/>
      <c r="BM501" s="340"/>
      <c r="BN501" s="340"/>
      <c r="BO501" s="340"/>
      <c r="BP501" s="340"/>
      <c r="BQ501" s="340"/>
      <c r="BR501" s="340"/>
      <c r="BS501" s="340"/>
      <c r="BT501" s="340"/>
      <c r="BU501" s="340"/>
      <c r="BV501" s="340"/>
      <c r="BW501" s="340"/>
      <c r="BX501" s="340"/>
      <c r="BY501" s="340"/>
      <c r="BZ501" s="341"/>
      <c r="CA501" s="341"/>
      <c r="CB501" s="341"/>
      <c r="CC501" s="341"/>
      <c r="CD501" s="341"/>
      <c r="CE501" s="341"/>
      <c r="CF501" s="341"/>
      <c r="CG501" s="341"/>
      <c r="CH501" s="341"/>
      <c r="CI501" s="341"/>
      <c r="CJ501" s="341"/>
      <c r="CK501" s="341"/>
      <c r="CL501" s="341"/>
      <c r="CM501" s="341"/>
      <c r="CN501" s="341"/>
      <c r="CO501" s="341"/>
      <c r="CP501" s="341"/>
      <c r="CQ501" s="341"/>
      <c r="CR501" s="341"/>
      <c r="CS501" s="341"/>
      <c r="CT501" s="341"/>
      <c r="CU501" s="341"/>
      <c r="CV501" s="341"/>
      <c r="CW501" s="341"/>
      <c r="CX501" s="341"/>
      <c r="CY501" s="341"/>
      <c r="CZ501" s="341"/>
    </row>
    <row r="502" s="345" customFormat="true" ht="25.15" customHeight="true" x14ac:dyDescent="0.2">
      <c r="C502" s="1077" t="s">
        <v>497</v>
      </c>
      <c r="D502" s="1078"/>
      <c r="E502" s="741">
        <v>4.2399634656511585E-4</v>
      </c>
      <c r="F502" s="612"/>
      <c r="G502" s="612"/>
      <c r="H502" s="1078" t="s">
        <v>506</v>
      </c>
      <c r="I502" s="1078"/>
      <c r="J502" s="742">
        <v>5.884864247469316E-5</v>
      </c>
      <c r="K502" s="612"/>
      <c r="L502" s="612"/>
      <c r="M502" s="1078" t="s">
        <v>443</v>
      </c>
      <c r="N502" s="1078"/>
      <c r="O502" s="743">
        <v>0.3261127490900842</v>
      </c>
      <c r="P502" s="612"/>
      <c r="Q502" s="612"/>
      <c r="Z502" s="338"/>
      <c r="AA502" s="338"/>
      <c r="AB502" s="338"/>
      <c r="AC502" s="338"/>
      <c r="AD502" s="338"/>
      <c r="AE502" s="338"/>
      <c r="AF502" s="338"/>
      <c r="AG502" s="338"/>
      <c r="AH502" s="338"/>
      <c r="AI502" s="338"/>
      <c r="AJ502" s="338"/>
      <c r="AK502" s="338"/>
      <c r="AL502" s="338"/>
      <c r="AM502" s="338"/>
      <c r="AN502" s="338"/>
      <c r="AO502" s="338"/>
      <c r="AP502" s="338"/>
      <c r="AQ502" s="338"/>
      <c r="AR502" s="338"/>
      <c r="AS502" s="338"/>
      <c r="AT502" s="338"/>
      <c r="AU502" s="338"/>
      <c r="AV502" s="338"/>
      <c r="AW502" s="338"/>
      <c r="AX502" s="338"/>
      <c r="AY502" s="338"/>
      <c r="AZ502" s="338"/>
      <c r="BA502" s="340"/>
      <c r="BB502" s="419"/>
      <c r="BC502" s="340"/>
      <c r="BD502" s="340"/>
      <c r="BE502" s="340"/>
      <c r="BF502" s="340"/>
      <c r="BG502" s="340"/>
      <c r="BH502" s="340"/>
      <c r="BI502" s="340"/>
      <c r="BJ502" s="340"/>
      <c r="BK502" s="340"/>
      <c r="BL502" s="340"/>
      <c r="BM502" s="340"/>
      <c r="BN502" s="340"/>
      <c r="BO502" s="340"/>
      <c r="BP502" s="340"/>
      <c r="BQ502" s="340"/>
      <c r="BR502" s="340"/>
      <c r="BS502" s="340"/>
      <c r="BT502" s="340"/>
      <c r="BU502" s="340"/>
      <c r="BV502" s="340"/>
      <c r="BW502" s="340"/>
      <c r="BX502" s="340"/>
      <c r="BY502" s="340"/>
      <c r="BZ502" s="341"/>
      <c r="CA502" s="341"/>
      <c r="CB502" s="341"/>
      <c r="CC502" s="341"/>
      <c r="CD502" s="341"/>
      <c r="CE502" s="341"/>
      <c r="CF502" s="341"/>
      <c r="CG502" s="341"/>
      <c r="CH502" s="341"/>
      <c r="CI502" s="341"/>
      <c r="CJ502" s="341"/>
      <c r="CK502" s="341"/>
      <c r="CL502" s="341"/>
      <c r="CM502" s="341"/>
      <c r="CN502" s="341"/>
      <c r="CO502" s="341"/>
      <c r="CP502" s="341"/>
      <c r="CQ502" s="341"/>
      <c r="CR502" s="341"/>
      <c r="CS502" s="341"/>
      <c r="CT502" s="341"/>
      <c r="CU502" s="341"/>
      <c r="CV502" s="341"/>
      <c r="CW502" s="341"/>
      <c r="CX502" s="341"/>
      <c r="CY502" s="341"/>
      <c r="CZ502" s="341"/>
    </row>
    <row r="503" s="345" customFormat="true" ht="25.15" customHeight="true" x14ac:dyDescent="0.2">
      <c r="C503" s="1077" t="s">
        <v>409</v>
      </c>
      <c r="D503" s="1078"/>
      <c r="E503" s="741">
        <v>4.7643120361586232E-4</v>
      </c>
      <c r="F503" s="612"/>
      <c r="G503" s="612"/>
      <c r="H503" s="1078" t="s">
        <v>444</v>
      </c>
      <c r="I503" s="1078"/>
      <c r="J503" s="742">
        <v>0.42334195500327076</v>
      </c>
      <c r="K503" s="612"/>
      <c r="L503" s="612"/>
      <c r="M503" s="1078" t="s">
        <v>481</v>
      </c>
      <c r="N503" s="1078"/>
      <c r="O503" s="743">
        <v>2.4569636572811054E-3</v>
      </c>
      <c r="P503" s="612"/>
      <c r="Q503" s="612"/>
      <c r="Z503" s="338"/>
      <c r="AA503" s="338"/>
      <c r="AB503" s="338"/>
      <c r="AC503" s="338"/>
      <c r="AD503" s="338"/>
      <c r="AE503" s="338"/>
      <c r="AF503" s="338"/>
      <c r="AG503" s="338"/>
      <c r="AH503" s="338"/>
      <c r="AI503" s="338"/>
      <c r="AJ503" s="338"/>
      <c r="AK503" s="338"/>
      <c r="AL503" s="338"/>
      <c r="AM503" s="338"/>
      <c r="AN503" s="338"/>
      <c r="AO503" s="338"/>
      <c r="AP503" s="338"/>
      <c r="AQ503" s="338"/>
      <c r="AR503" s="338"/>
      <c r="AS503" s="338"/>
      <c r="AT503" s="338"/>
      <c r="AU503" s="338"/>
      <c r="AV503" s="338"/>
      <c r="AW503" s="338"/>
      <c r="AX503" s="338"/>
      <c r="AY503" s="338"/>
      <c r="AZ503" s="338"/>
      <c r="BA503" s="340"/>
      <c r="BB503" s="419"/>
      <c r="BC503" s="340"/>
      <c r="BD503" s="340"/>
      <c r="BE503" s="340"/>
      <c r="BF503" s="340"/>
      <c r="BG503" s="340"/>
      <c r="BH503" s="340"/>
      <c r="BI503" s="340"/>
      <c r="BJ503" s="340"/>
      <c r="BK503" s="340"/>
      <c r="BL503" s="340"/>
      <c r="BM503" s="340"/>
      <c r="BN503" s="340"/>
      <c r="BO503" s="340"/>
      <c r="BP503" s="340"/>
      <c r="BQ503" s="340"/>
      <c r="BR503" s="340"/>
      <c r="BS503" s="340"/>
      <c r="BT503" s="340"/>
      <c r="BU503" s="340"/>
      <c r="BV503" s="340"/>
      <c r="BW503" s="340"/>
      <c r="BX503" s="340"/>
      <c r="BY503" s="340"/>
      <c r="BZ503" s="341"/>
      <c r="CA503" s="341"/>
      <c r="CB503" s="341"/>
      <c r="CC503" s="341"/>
      <c r="CD503" s="341"/>
      <c r="CE503" s="341"/>
      <c r="CF503" s="341"/>
      <c r="CG503" s="341"/>
      <c r="CH503" s="341"/>
      <c r="CI503" s="341"/>
      <c r="CJ503" s="341"/>
      <c r="CK503" s="341"/>
      <c r="CL503" s="341"/>
      <c r="CM503" s="341"/>
      <c r="CN503" s="341"/>
      <c r="CO503" s="341"/>
      <c r="CP503" s="341"/>
      <c r="CQ503" s="341"/>
      <c r="CR503" s="341"/>
      <c r="CS503" s="341"/>
      <c r="CT503" s="341"/>
      <c r="CU503" s="341"/>
      <c r="CV503" s="341"/>
      <c r="CW503" s="341"/>
      <c r="CX503" s="341"/>
      <c r="CY503" s="341"/>
      <c r="CZ503" s="341"/>
    </row>
    <row r="504" s="345" customFormat="true" ht="25.15" customHeight="true" x14ac:dyDescent="0.2">
      <c r="C504" s="1077" t="s">
        <v>451</v>
      </c>
      <c r="D504" s="1078"/>
      <c r="E504" s="741">
        <v>0.10106387729842045</v>
      </c>
      <c r="F504" s="612"/>
      <c r="G504" s="612"/>
      <c r="H504" s="1078" t="s">
        <v>460</v>
      </c>
      <c r="I504" s="1078"/>
      <c r="J504" s="742">
        <v>0.1182991865302694</v>
      </c>
      <c r="K504" s="612"/>
      <c r="L504" s="612"/>
      <c r="M504" s="1078" t="s">
        <v>403</v>
      </c>
      <c r="N504" s="1078"/>
      <c r="O504" s="743">
        <v>2.5491313804580124E-3</v>
      </c>
      <c r="P504" s="612"/>
      <c r="Q504" s="612"/>
      <c r="Z504" s="338"/>
      <c r="AA504" s="338"/>
      <c r="AB504" s="338"/>
      <c r="AC504" s="338"/>
      <c r="AD504" s="338"/>
      <c r="AE504" s="338"/>
      <c r="AF504" s="338"/>
      <c r="AG504" s="338"/>
      <c r="AH504" s="338"/>
      <c r="AI504" s="338"/>
      <c r="AJ504" s="338"/>
      <c r="AK504" s="338"/>
      <c r="AL504" s="338"/>
      <c r="AM504" s="338"/>
      <c r="AN504" s="338"/>
      <c r="AO504" s="338"/>
      <c r="AP504" s="338"/>
      <c r="AQ504" s="338"/>
      <c r="AR504" s="338"/>
      <c r="AS504" s="338"/>
      <c r="AT504" s="338"/>
      <c r="AU504" s="338"/>
      <c r="AV504" s="338"/>
      <c r="AW504" s="338"/>
      <c r="AX504" s="338"/>
      <c r="AY504" s="338"/>
      <c r="AZ504" s="338"/>
      <c r="BA504" s="340"/>
      <c r="BB504" s="419"/>
      <c r="BC504" s="340"/>
      <c r="BD504" s="340"/>
      <c r="BE504" s="340"/>
      <c r="BF504" s="340"/>
      <c r="BG504" s="340"/>
      <c r="BH504" s="340"/>
      <c r="BI504" s="340"/>
      <c r="BJ504" s="340"/>
      <c r="BK504" s="340"/>
      <c r="BL504" s="340"/>
      <c r="BM504" s="340"/>
      <c r="BN504" s="340"/>
      <c r="BO504" s="340"/>
      <c r="BP504" s="340"/>
      <c r="BQ504" s="340"/>
      <c r="BR504" s="340"/>
      <c r="BS504" s="340"/>
      <c r="BT504" s="340"/>
      <c r="BU504" s="340"/>
      <c r="BV504" s="340"/>
      <c r="BW504" s="340"/>
      <c r="BX504" s="340"/>
      <c r="BY504" s="340"/>
      <c r="BZ504" s="341"/>
      <c r="CA504" s="341"/>
      <c r="CB504" s="341"/>
      <c r="CC504" s="341"/>
      <c r="CD504" s="341"/>
      <c r="CE504" s="341"/>
      <c r="CF504" s="341"/>
      <c r="CG504" s="341"/>
      <c r="CH504" s="341"/>
      <c r="CI504" s="341"/>
      <c r="CJ504" s="341"/>
      <c r="CK504" s="341"/>
      <c r="CL504" s="341"/>
      <c r="CM504" s="341"/>
      <c r="CN504" s="341"/>
      <c r="CO504" s="341"/>
      <c r="CP504" s="341"/>
      <c r="CQ504" s="341"/>
      <c r="CR504" s="341"/>
      <c r="CS504" s="341"/>
      <c r="CT504" s="341"/>
      <c r="CU504" s="341"/>
      <c r="CV504" s="341"/>
      <c r="CW504" s="341"/>
      <c r="CX504" s="341"/>
      <c r="CY504" s="341"/>
      <c r="CZ504" s="341"/>
    </row>
    <row r="505" s="345" customFormat="true" ht="25.15" customHeight="true" x14ac:dyDescent="0.2">
      <c r="C505" s="1077" t="s">
        <v>514</v>
      </c>
      <c r="D505" s="1078"/>
      <c r="E505" s="741">
        <v>1.0435741044113499E-5</v>
      </c>
      <c r="F505" s="612"/>
      <c r="G505" s="612"/>
      <c r="H505" s="1078" t="s">
        <v>472</v>
      </c>
      <c r="I505" s="1078"/>
      <c r="J505" s="742">
        <v>2.6417774168871278E-3</v>
      </c>
      <c r="K505" s="612"/>
      <c r="L505" s="612"/>
      <c r="M505" s="1078" t="s">
        <v>391</v>
      </c>
      <c r="N505" s="1078"/>
      <c r="O505" s="743">
        <v>0.3220793818310505</v>
      </c>
      <c r="P505" s="612"/>
      <c r="Q505" s="612"/>
      <c r="Z505" s="338"/>
      <c r="AA505" s="338"/>
      <c r="AB505" s="338"/>
      <c r="AC505" s="338"/>
      <c r="AD505" s="338"/>
      <c r="AE505" s="338"/>
      <c r="AF505" s="338"/>
      <c r="AG505" s="338"/>
      <c r="AH505" s="338"/>
      <c r="AI505" s="338"/>
      <c r="AJ505" s="338"/>
      <c r="AK505" s="338"/>
      <c r="AL505" s="338"/>
      <c r="AM505" s="338"/>
      <c r="AN505" s="338"/>
      <c r="AO505" s="338"/>
      <c r="AP505" s="338"/>
      <c r="AQ505" s="338"/>
      <c r="AR505" s="338"/>
      <c r="AS505" s="338"/>
      <c r="AT505" s="338"/>
      <c r="AU505" s="338"/>
      <c r="AV505" s="338"/>
      <c r="AW505" s="338"/>
      <c r="AX505" s="338"/>
      <c r="AY505" s="338"/>
      <c r="AZ505" s="338"/>
      <c r="BA505" s="340"/>
      <c r="BB505" s="419"/>
      <c r="BC505" s="340"/>
      <c r="BD505" s="340"/>
      <c r="BE505" s="340"/>
      <c r="BF505" s="340"/>
      <c r="BG505" s="340"/>
      <c r="BH505" s="340"/>
      <c r="BI505" s="340"/>
      <c r="BJ505" s="340"/>
      <c r="BK505" s="340"/>
      <c r="BL505" s="340"/>
      <c r="BM505" s="340"/>
      <c r="BN505" s="340"/>
      <c r="BO505" s="340"/>
      <c r="BP505" s="340"/>
      <c r="BQ505" s="340"/>
      <c r="BR505" s="340"/>
      <c r="BS505" s="340"/>
      <c r="BT505" s="340"/>
      <c r="BU505" s="340"/>
      <c r="BV505" s="340"/>
      <c r="BW505" s="340"/>
      <c r="BX505" s="340"/>
      <c r="BY505" s="340"/>
      <c r="BZ505" s="341"/>
      <c r="CA505" s="341"/>
      <c r="CB505" s="341"/>
      <c r="CC505" s="341"/>
      <c r="CD505" s="341"/>
      <c r="CE505" s="341"/>
      <c r="CF505" s="341"/>
      <c r="CG505" s="341"/>
      <c r="CH505" s="341"/>
      <c r="CI505" s="341"/>
      <c r="CJ505" s="341"/>
      <c r="CK505" s="341"/>
      <c r="CL505" s="341"/>
      <c r="CM505" s="341"/>
      <c r="CN505" s="341"/>
      <c r="CO505" s="341"/>
      <c r="CP505" s="341"/>
      <c r="CQ505" s="341"/>
      <c r="CR505" s="341"/>
      <c r="CS505" s="341"/>
      <c r="CT505" s="341"/>
      <c r="CU505" s="341"/>
      <c r="CV505" s="341"/>
      <c r="CW505" s="341"/>
      <c r="CX505" s="341"/>
      <c r="CY505" s="341"/>
      <c r="CZ505" s="341"/>
    </row>
    <row r="506" s="345" customFormat="true" ht="25.15" customHeight="true" x14ac:dyDescent="0.2">
      <c r="C506" s="1077" t="s">
        <v>491</v>
      </c>
      <c r="D506" s="1078"/>
      <c r="E506" s="741">
        <v>5.6699239456992837E-4</v>
      </c>
      <c r="F506" s="612"/>
      <c r="G506" s="612"/>
      <c r="H506" s="1078" t="s">
        <v>393</v>
      </c>
      <c r="I506" s="1078"/>
      <c r="J506" s="742">
        <v>6.4140990809824522E-2</v>
      </c>
      <c r="K506" s="612"/>
      <c r="L506" s="612"/>
      <c r="M506" s="1078" t="s">
        <v>476</v>
      </c>
      <c r="N506" s="1078"/>
      <c r="O506" s="743">
        <v>1.1889364927032941E-4</v>
      </c>
      <c r="P506" s="612"/>
      <c r="Q506" s="612"/>
      <c r="Z506" s="338"/>
      <c r="AA506" s="338"/>
      <c r="AB506" s="338"/>
      <c r="AC506" s="338"/>
      <c r="AD506" s="338"/>
      <c r="AE506" s="338"/>
      <c r="AF506" s="338"/>
      <c r="AG506" s="338"/>
      <c r="AH506" s="338"/>
      <c r="AI506" s="338"/>
      <c r="AJ506" s="338"/>
      <c r="AK506" s="338"/>
      <c r="AL506" s="338"/>
      <c r="AM506" s="338"/>
      <c r="AN506" s="338"/>
      <c r="AO506" s="338"/>
      <c r="AP506" s="338"/>
      <c r="AQ506" s="338"/>
      <c r="AR506" s="338"/>
      <c r="AS506" s="338"/>
      <c r="AT506" s="338"/>
      <c r="AU506" s="338"/>
      <c r="AV506" s="338"/>
      <c r="AW506" s="338"/>
      <c r="AX506" s="338"/>
      <c r="AY506" s="338"/>
      <c r="AZ506" s="338"/>
      <c r="BA506" s="340"/>
      <c r="BB506" s="419"/>
      <c r="BC506" s="340"/>
      <c r="BD506" s="340"/>
      <c r="BE506" s="340"/>
      <c r="BF506" s="340"/>
      <c r="BG506" s="340"/>
      <c r="BH506" s="340"/>
      <c r="BI506" s="340"/>
      <c r="BJ506" s="340"/>
      <c r="BK506" s="340"/>
      <c r="BL506" s="340"/>
      <c r="BM506" s="340"/>
      <c r="BN506" s="340"/>
      <c r="BO506" s="340"/>
      <c r="BP506" s="340"/>
      <c r="BQ506" s="340"/>
      <c r="BR506" s="340"/>
      <c r="BS506" s="340"/>
      <c r="BT506" s="340"/>
      <c r="BU506" s="340"/>
      <c r="BV506" s="340"/>
      <c r="BW506" s="340"/>
      <c r="BX506" s="340"/>
      <c r="BY506" s="340"/>
      <c r="BZ506" s="341"/>
      <c r="CA506" s="341"/>
      <c r="CB506" s="341"/>
      <c r="CC506" s="341"/>
      <c r="CD506" s="341"/>
      <c r="CE506" s="341"/>
      <c r="CF506" s="341"/>
      <c r="CG506" s="341"/>
      <c r="CH506" s="341"/>
      <c r="CI506" s="341"/>
      <c r="CJ506" s="341"/>
      <c r="CK506" s="341"/>
      <c r="CL506" s="341"/>
      <c r="CM506" s="341"/>
      <c r="CN506" s="341"/>
      <c r="CO506" s="341"/>
      <c r="CP506" s="341"/>
      <c r="CQ506" s="341"/>
      <c r="CR506" s="341"/>
      <c r="CS506" s="341"/>
      <c r="CT506" s="341"/>
      <c r="CU506" s="341"/>
      <c r="CV506" s="341"/>
      <c r="CW506" s="341"/>
      <c r="CX506" s="341"/>
      <c r="CY506" s="341"/>
      <c r="CZ506" s="341"/>
    </row>
    <row r="507" s="345" customFormat="true" ht="25.15" customHeight="true" x14ac:dyDescent="0.2">
      <c r="C507" s="1077" t="s">
        <v>495</v>
      </c>
      <c r="D507" s="1078"/>
      <c r="E507" s="741">
        <v>4.4361835204893466E-4</v>
      </c>
      <c r="F507" s="612"/>
      <c r="G507" s="612"/>
      <c r="H507" s="1078" t="s">
        <v>500</v>
      </c>
      <c r="I507" s="1078"/>
      <c r="J507" s="742">
        <v>2.0349165370688625E-6</v>
      </c>
      <c r="K507" s="612"/>
      <c r="L507" s="612"/>
      <c r="M507" s="1078" t="s">
        <v>396</v>
      </c>
      <c r="N507" s="1078"/>
      <c r="O507" s="743">
        <v>1.0736335273635323E-5</v>
      </c>
      <c r="P507" s="612"/>
      <c r="Q507" s="612"/>
      <c r="Z507" s="338"/>
      <c r="AA507" s="338"/>
      <c r="AB507" s="338"/>
      <c r="AC507" s="338"/>
      <c r="AD507" s="338"/>
      <c r="AE507" s="338"/>
      <c r="AF507" s="338"/>
      <c r="AG507" s="338"/>
      <c r="AH507" s="338"/>
      <c r="AI507" s="338"/>
      <c r="AJ507" s="338"/>
      <c r="AK507" s="338"/>
      <c r="AL507" s="338"/>
      <c r="AM507" s="338"/>
      <c r="AN507" s="338"/>
      <c r="AO507" s="338"/>
      <c r="AP507" s="338"/>
      <c r="AQ507" s="338"/>
      <c r="AR507" s="338"/>
      <c r="AS507" s="338"/>
      <c r="AT507" s="338"/>
      <c r="AU507" s="338"/>
      <c r="AV507" s="338"/>
      <c r="AW507" s="338"/>
      <c r="AX507" s="338"/>
      <c r="AY507" s="338"/>
      <c r="AZ507" s="338"/>
      <c r="BA507" s="340"/>
      <c r="BB507" s="419"/>
      <c r="BC507" s="340"/>
      <c r="BD507" s="340"/>
      <c r="BE507" s="340"/>
      <c r="BF507" s="340"/>
      <c r="BG507" s="340"/>
      <c r="BH507" s="340"/>
      <c r="BI507" s="340"/>
      <c r="BJ507" s="340"/>
      <c r="BK507" s="340"/>
      <c r="BL507" s="340"/>
      <c r="BM507" s="340"/>
      <c r="BN507" s="340"/>
      <c r="BO507" s="340"/>
      <c r="BP507" s="340"/>
      <c r="BQ507" s="340"/>
      <c r="BR507" s="340"/>
      <c r="BS507" s="340"/>
      <c r="BT507" s="340"/>
      <c r="BU507" s="340"/>
      <c r="BV507" s="340"/>
      <c r="BW507" s="340"/>
      <c r="BX507" s="340"/>
      <c r="BY507" s="340"/>
      <c r="BZ507" s="341"/>
      <c r="CA507" s="341"/>
      <c r="CB507" s="341"/>
      <c r="CC507" s="341"/>
      <c r="CD507" s="341"/>
      <c r="CE507" s="341"/>
      <c r="CF507" s="341"/>
      <c r="CG507" s="341"/>
      <c r="CH507" s="341"/>
      <c r="CI507" s="341"/>
      <c r="CJ507" s="341"/>
      <c r="CK507" s="341"/>
      <c r="CL507" s="341"/>
      <c r="CM507" s="341"/>
      <c r="CN507" s="341"/>
      <c r="CO507" s="341"/>
      <c r="CP507" s="341"/>
      <c r="CQ507" s="341"/>
      <c r="CR507" s="341"/>
      <c r="CS507" s="341"/>
      <c r="CT507" s="341"/>
      <c r="CU507" s="341"/>
      <c r="CV507" s="341"/>
      <c r="CW507" s="341"/>
      <c r="CX507" s="341"/>
      <c r="CY507" s="341"/>
      <c r="CZ507" s="341"/>
    </row>
    <row r="508" s="345" customFormat="true" ht="25.15" customHeight="true" x14ac:dyDescent="0.2">
      <c r="C508" s="1077" t="s">
        <v>469</v>
      </c>
      <c r="D508" s="1078"/>
      <c r="E508" s="741">
        <v>3.6993232982997684E-2</v>
      </c>
      <c r="F508" s="612"/>
      <c r="G508" s="612"/>
      <c r="H508" s="1078" t="s">
        <v>483</v>
      </c>
      <c r="I508" s="1078"/>
      <c r="J508" s="742">
        <v>3.5500747299379168E-3</v>
      </c>
      <c r="K508" s="612"/>
      <c r="L508" s="612"/>
      <c r="M508" s="1078" t="s">
        <v>471</v>
      </c>
      <c r="N508" s="1078"/>
      <c r="O508" s="743">
        <v>2.4594801724296362E-2</v>
      </c>
      <c r="P508" s="612"/>
      <c r="Q508" s="612"/>
      <c r="Z508" s="338"/>
      <c r="AA508" s="338"/>
      <c r="AB508" s="338"/>
      <c r="AC508" s="338"/>
      <c r="AD508" s="338"/>
      <c r="AE508" s="338"/>
      <c r="AF508" s="338"/>
      <c r="AG508" s="338"/>
      <c r="AH508" s="338"/>
      <c r="AI508" s="338"/>
      <c r="AJ508" s="338"/>
      <c r="AK508" s="338"/>
      <c r="AL508" s="338"/>
      <c r="AM508" s="338"/>
      <c r="AN508" s="338"/>
      <c r="AO508" s="338"/>
      <c r="AP508" s="338"/>
      <c r="AQ508" s="338"/>
      <c r="AR508" s="338"/>
      <c r="AS508" s="338"/>
      <c r="AT508" s="338"/>
      <c r="AU508" s="338"/>
      <c r="AV508" s="338"/>
      <c r="AW508" s="338"/>
      <c r="AX508" s="338"/>
      <c r="AY508" s="338"/>
      <c r="AZ508" s="338"/>
      <c r="BA508" s="340"/>
      <c r="BB508" s="419"/>
      <c r="BC508" s="340"/>
      <c r="BD508" s="340"/>
      <c r="BE508" s="340"/>
      <c r="BF508" s="340"/>
      <c r="BG508" s="340"/>
      <c r="BH508" s="340"/>
      <c r="BI508" s="340"/>
      <c r="BJ508" s="340"/>
      <c r="BK508" s="340"/>
      <c r="BL508" s="340"/>
      <c r="BM508" s="340"/>
      <c r="BN508" s="340"/>
      <c r="BO508" s="340"/>
      <c r="BP508" s="340"/>
      <c r="BQ508" s="340"/>
      <c r="BR508" s="340"/>
      <c r="BS508" s="340"/>
      <c r="BT508" s="340"/>
      <c r="BU508" s="340"/>
      <c r="BV508" s="340"/>
      <c r="BW508" s="340"/>
      <c r="BX508" s="340"/>
      <c r="BY508" s="340"/>
      <c r="BZ508" s="341"/>
      <c r="CA508" s="341"/>
      <c r="CB508" s="341"/>
      <c r="CC508" s="341"/>
      <c r="CD508" s="341"/>
      <c r="CE508" s="341"/>
      <c r="CF508" s="341"/>
      <c r="CG508" s="341"/>
      <c r="CH508" s="341"/>
      <c r="CI508" s="341"/>
      <c r="CJ508" s="341"/>
      <c r="CK508" s="341"/>
      <c r="CL508" s="341"/>
      <c r="CM508" s="341"/>
      <c r="CN508" s="341"/>
      <c r="CO508" s="341"/>
      <c r="CP508" s="341"/>
      <c r="CQ508" s="341"/>
      <c r="CR508" s="341"/>
      <c r="CS508" s="341"/>
      <c r="CT508" s="341"/>
      <c r="CU508" s="341"/>
      <c r="CV508" s="341"/>
      <c r="CW508" s="341"/>
      <c r="CX508" s="341"/>
      <c r="CY508" s="341"/>
      <c r="CZ508" s="341"/>
    </row>
    <row r="509" s="345" customFormat="true" ht="25.15" customHeight="true" x14ac:dyDescent="0.2">
      <c r="C509" s="1077" t="s">
        <v>399</v>
      </c>
      <c r="D509" s="1078"/>
      <c r="E509" s="741">
        <v>1.6619123379208777E-3</v>
      </c>
      <c r="F509" s="612"/>
      <c r="G509" s="612"/>
      <c r="H509" s="1078" t="s">
        <v>478</v>
      </c>
      <c r="I509" s="1078"/>
      <c r="J509" s="742">
        <v>1.5089010835828806E-3</v>
      </c>
      <c r="K509" s="612"/>
      <c r="L509" s="612"/>
      <c r="M509" s="1078" t="s">
        <v>485</v>
      </c>
      <c r="N509" s="1078"/>
      <c r="O509" s="743">
        <v>4.2715793234340387E-4</v>
      </c>
      <c r="P509" s="612"/>
      <c r="Q509" s="612"/>
      <c r="Z509" s="338"/>
      <c r="AA509" s="338"/>
      <c r="AB509" s="338"/>
      <c r="AC509" s="338"/>
      <c r="AD509" s="338"/>
      <c r="AE509" s="338"/>
      <c r="AF509" s="338"/>
      <c r="AG509" s="338"/>
      <c r="AH509" s="338"/>
      <c r="AI509" s="338"/>
      <c r="AJ509" s="338"/>
      <c r="AK509" s="338"/>
      <c r="AL509" s="338"/>
      <c r="AM509" s="338"/>
      <c r="AN509" s="338"/>
      <c r="AO509" s="338"/>
      <c r="AP509" s="338"/>
      <c r="AQ509" s="338"/>
      <c r="AR509" s="338"/>
      <c r="AS509" s="338"/>
      <c r="AT509" s="338"/>
      <c r="AU509" s="338"/>
      <c r="AV509" s="338"/>
      <c r="AW509" s="338"/>
      <c r="AX509" s="338"/>
      <c r="AY509" s="338"/>
      <c r="AZ509" s="338"/>
      <c r="BA509" s="340"/>
      <c r="BB509" s="419"/>
      <c r="BC509" s="340"/>
      <c r="BD509" s="340"/>
      <c r="BE509" s="340"/>
      <c r="BF509" s="340"/>
      <c r="BG509" s="340"/>
      <c r="BH509" s="340"/>
      <c r="BI509" s="340"/>
      <c r="BJ509" s="340"/>
      <c r="BK509" s="340"/>
      <c r="BL509" s="340"/>
      <c r="BM509" s="340"/>
      <c r="BN509" s="340"/>
      <c r="BO509" s="340"/>
      <c r="BP509" s="340"/>
      <c r="BQ509" s="340"/>
      <c r="BR509" s="340"/>
      <c r="BS509" s="340"/>
      <c r="BT509" s="340"/>
      <c r="BU509" s="340"/>
      <c r="BV509" s="340"/>
      <c r="BW509" s="340"/>
      <c r="BX509" s="340"/>
      <c r="BY509" s="340"/>
      <c r="BZ509" s="341"/>
      <c r="CA509" s="341"/>
      <c r="CB509" s="341"/>
      <c r="CC509" s="341"/>
      <c r="CD509" s="341"/>
      <c r="CE509" s="341"/>
      <c r="CF509" s="341"/>
      <c r="CG509" s="341"/>
      <c r="CH509" s="341"/>
      <c r="CI509" s="341"/>
      <c r="CJ509" s="341"/>
      <c r="CK509" s="341"/>
      <c r="CL509" s="341"/>
      <c r="CM509" s="341"/>
      <c r="CN509" s="341"/>
      <c r="CO509" s="341"/>
      <c r="CP509" s="341"/>
      <c r="CQ509" s="341"/>
      <c r="CR509" s="341"/>
      <c r="CS509" s="341"/>
      <c r="CT509" s="341"/>
      <c r="CU509" s="341"/>
      <c r="CV509" s="341"/>
      <c r="CW509" s="341"/>
      <c r="CX509" s="341"/>
      <c r="CY509" s="341"/>
      <c r="CZ509" s="341"/>
    </row>
    <row r="510" s="345" customFormat="true" ht="25.15" customHeight="true" x14ac:dyDescent="0.2">
      <c r="C510" s="1077" t="s">
        <v>499</v>
      </c>
      <c r="D510" s="1078"/>
      <c r="E510" s="741">
        <v>3.3742723760260947E-4</v>
      </c>
      <c r="F510" s="612"/>
      <c r="G510" s="612"/>
      <c r="H510" s="1078" t="s">
        <v>443</v>
      </c>
      <c r="I510" s="1078"/>
      <c r="J510" s="742">
        <v>7.8877223534979293E-2</v>
      </c>
      <c r="K510" s="612"/>
      <c r="L510" s="612"/>
      <c r="M510" s="1078" t="s">
        <v>453</v>
      </c>
      <c r="N510" s="1078"/>
      <c r="O510" s="743">
        <v>0.23730752367700497</v>
      </c>
      <c r="P510" s="612"/>
      <c r="Q510" s="612"/>
      <c r="Z510" s="338"/>
      <c r="AA510" s="338"/>
      <c r="AB510" s="338"/>
      <c r="AC510" s="338"/>
      <c r="AD510" s="338"/>
      <c r="AE510" s="338"/>
      <c r="AF510" s="338"/>
      <c r="AG510" s="338"/>
      <c r="AH510" s="338"/>
      <c r="AI510" s="338"/>
      <c r="AJ510" s="338"/>
      <c r="AK510" s="338"/>
      <c r="AL510" s="338"/>
      <c r="AM510" s="338"/>
      <c r="AN510" s="338"/>
      <c r="AO510" s="338"/>
      <c r="AP510" s="338"/>
      <c r="AQ510" s="338"/>
      <c r="AR510" s="338"/>
      <c r="AS510" s="338"/>
      <c r="AT510" s="338"/>
      <c r="AU510" s="338"/>
      <c r="AV510" s="338"/>
      <c r="AW510" s="338"/>
      <c r="AX510" s="338"/>
      <c r="AY510" s="338"/>
      <c r="AZ510" s="338"/>
      <c r="BA510" s="340"/>
      <c r="BB510" s="419"/>
      <c r="BC510" s="340"/>
      <c r="BD510" s="340"/>
      <c r="BE510" s="340"/>
      <c r="BF510" s="340"/>
      <c r="BG510" s="340"/>
      <c r="BH510" s="340"/>
      <c r="BI510" s="340"/>
      <c r="BJ510" s="340"/>
      <c r="BK510" s="340"/>
      <c r="BL510" s="340"/>
      <c r="BM510" s="340"/>
      <c r="BN510" s="340"/>
      <c r="BO510" s="340"/>
      <c r="BP510" s="340"/>
      <c r="BQ510" s="340"/>
      <c r="BR510" s="340"/>
      <c r="BS510" s="340"/>
      <c r="BT510" s="340"/>
      <c r="BU510" s="340"/>
      <c r="BV510" s="340"/>
      <c r="BW510" s="340"/>
      <c r="BX510" s="340"/>
      <c r="BY510" s="340"/>
      <c r="BZ510" s="341"/>
      <c r="CA510" s="341"/>
      <c r="CB510" s="341"/>
      <c r="CC510" s="341"/>
      <c r="CD510" s="341"/>
      <c r="CE510" s="341"/>
      <c r="CF510" s="341"/>
      <c r="CG510" s="341"/>
      <c r="CH510" s="341"/>
      <c r="CI510" s="341"/>
      <c r="CJ510" s="341"/>
      <c r="CK510" s="341"/>
      <c r="CL510" s="341"/>
      <c r="CM510" s="341"/>
      <c r="CN510" s="341"/>
      <c r="CO510" s="341"/>
      <c r="CP510" s="341"/>
      <c r="CQ510" s="341"/>
      <c r="CR510" s="341"/>
      <c r="CS510" s="341"/>
      <c r="CT510" s="341"/>
      <c r="CU510" s="341"/>
      <c r="CV510" s="341"/>
      <c r="CW510" s="341"/>
      <c r="CX510" s="341"/>
      <c r="CY510" s="341"/>
      <c r="CZ510" s="341"/>
    </row>
    <row r="511" s="345" customFormat="true" ht="25.15" customHeight="true" x14ac:dyDescent="0.2">
      <c r="C511" s="1077" t="s">
        <v>488</v>
      </c>
      <c r="D511" s="1078"/>
      <c r="E511" s="741">
        <v>1.3468609434221968E-3</v>
      </c>
      <c r="F511" s="612"/>
      <c r="G511" s="612"/>
      <c r="H511" s="1078" t="s">
        <v>481</v>
      </c>
      <c r="I511" s="1078"/>
      <c r="J511" s="742">
        <v>4.9214266842703951E-3</v>
      </c>
      <c r="K511" s="612"/>
      <c r="L511" s="612"/>
      <c r="M511" s="1078" t="s">
        <v>404</v>
      </c>
      <c r="N511" s="1078"/>
      <c r="O511" s="743">
        <v>1.5106491059802045E-2</v>
      </c>
      <c r="P511" s="612"/>
      <c r="Q511" s="612"/>
      <c r="Z511" s="338"/>
      <c r="AA511" s="338"/>
      <c r="AB511" s="338"/>
      <c r="AC511" s="338"/>
      <c r="AD511" s="338"/>
      <c r="AE511" s="338"/>
      <c r="AF511" s="338"/>
      <c r="AG511" s="338"/>
      <c r="AH511" s="338"/>
      <c r="AI511" s="338"/>
      <c r="AJ511" s="338"/>
      <c r="AK511" s="338"/>
      <c r="AL511" s="338"/>
      <c r="AM511" s="338"/>
      <c r="AN511" s="338"/>
      <c r="AO511" s="338"/>
      <c r="AP511" s="338"/>
      <c r="AQ511" s="338"/>
      <c r="AR511" s="338"/>
      <c r="AS511" s="338"/>
      <c r="AT511" s="338"/>
      <c r="AU511" s="338"/>
      <c r="AV511" s="338"/>
      <c r="AW511" s="338"/>
      <c r="AX511" s="338"/>
      <c r="AY511" s="338"/>
      <c r="AZ511" s="338"/>
      <c r="BA511" s="340"/>
      <c r="BB511" s="419"/>
      <c r="BC511" s="340"/>
      <c r="BD511" s="340"/>
      <c r="BE511" s="340"/>
      <c r="BF511" s="340"/>
      <c r="BG511" s="340"/>
      <c r="BH511" s="340"/>
      <c r="BI511" s="340"/>
      <c r="BJ511" s="340"/>
      <c r="BK511" s="340"/>
      <c r="BL511" s="340"/>
      <c r="BM511" s="340"/>
      <c r="BN511" s="340"/>
      <c r="BO511" s="340"/>
      <c r="BP511" s="340"/>
      <c r="BQ511" s="340"/>
      <c r="BR511" s="340"/>
      <c r="BS511" s="340"/>
      <c r="BT511" s="340"/>
      <c r="BU511" s="340"/>
      <c r="BV511" s="340"/>
      <c r="BW511" s="340"/>
      <c r="BX511" s="340"/>
      <c r="BY511" s="340"/>
      <c r="BZ511" s="341"/>
      <c r="CA511" s="341"/>
      <c r="CB511" s="341"/>
      <c r="CC511" s="341"/>
      <c r="CD511" s="341"/>
      <c r="CE511" s="341"/>
      <c r="CF511" s="341"/>
      <c r="CG511" s="341"/>
      <c r="CH511" s="341"/>
      <c r="CI511" s="341"/>
      <c r="CJ511" s="341"/>
      <c r="CK511" s="341"/>
      <c r="CL511" s="341"/>
      <c r="CM511" s="341"/>
      <c r="CN511" s="341"/>
      <c r="CO511" s="341"/>
      <c r="CP511" s="341"/>
      <c r="CQ511" s="341"/>
      <c r="CR511" s="341"/>
      <c r="CS511" s="341"/>
      <c r="CT511" s="341"/>
      <c r="CU511" s="341"/>
      <c r="CV511" s="341"/>
      <c r="CW511" s="341"/>
      <c r="CX511" s="341"/>
      <c r="CY511" s="341"/>
      <c r="CZ511" s="341"/>
    </row>
    <row r="512" s="345" customFormat="true" ht="25.15" customHeight="true" x14ac:dyDescent="0.2">
      <c r="C512" s="1077" t="s">
        <v>466</v>
      </c>
      <c r="D512" s="1078"/>
      <c r="E512" s="741">
        <v>5.5743332046003256E-2</v>
      </c>
      <c r="F512" s="612"/>
      <c r="G512" s="612"/>
      <c r="H512" s="1078" t="s">
        <v>403</v>
      </c>
      <c r="I512" s="1078"/>
      <c r="J512" s="742">
        <v>6.415806975307959E-3</v>
      </c>
      <c r="K512" s="612"/>
      <c r="L512" s="612"/>
      <c r="M512" s="1078" t="s">
        <v>497</v>
      </c>
      <c r="N512" s="1078"/>
      <c r="O512" s="743">
        <v>4.1838173551527602E-4</v>
      </c>
      <c r="P512" s="612"/>
      <c r="Q512" s="612"/>
      <c r="Z512" s="338"/>
      <c r="AA512" s="338"/>
      <c r="AB512" s="338"/>
      <c r="AC512" s="338"/>
      <c r="AD512" s="338"/>
      <c r="AE512" s="338"/>
      <c r="AF512" s="338"/>
      <c r="AG512" s="338"/>
      <c r="AH512" s="338"/>
      <c r="AI512" s="338"/>
      <c r="AJ512" s="338"/>
      <c r="AK512" s="338"/>
      <c r="AL512" s="338"/>
      <c r="AM512" s="338"/>
      <c r="AN512" s="338"/>
      <c r="AO512" s="338"/>
      <c r="AP512" s="338"/>
      <c r="AQ512" s="338"/>
      <c r="AR512" s="338"/>
      <c r="AS512" s="338"/>
      <c r="AT512" s="338"/>
      <c r="AU512" s="338"/>
      <c r="AV512" s="338"/>
      <c r="AW512" s="338"/>
      <c r="AX512" s="338"/>
      <c r="AY512" s="338"/>
      <c r="AZ512" s="338"/>
      <c r="BA512" s="340"/>
      <c r="BB512" s="419"/>
      <c r="BC512" s="340"/>
      <c r="BD512" s="340"/>
      <c r="BE512" s="340"/>
      <c r="BF512" s="340"/>
      <c r="BG512" s="340"/>
      <c r="BH512" s="340"/>
      <c r="BI512" s="340"/>
      <c r="BJ512" s="340"/>
      <c r="BK512" s="340"/>
      <c r="BL512" s="340"/>
      <c r="BM512" s="340"/>
      <c r="BN512" s="340"/>
      <c r="BO512" s="340"/>
      <c r="BP512" s="340"/>
      <c r="BQ512" s="340"/>
      <c r="BR512" s="340"/>
      <c r="BS512" s="340"/>
      <c r="BT512" s="340"/>
      <c r="BU512" s="340"/>
      <c r="BV512" s="340"/>
      <c r="BW512" s="340"/>
      <c r="BX512" s="340"/>
      <c r="BY512" s="340"/>
      <c r="BZ512" s="341"/>
      <c r="CA512" s="341"/>
      <c r="CB512" s="341"/>
      <c r="CC512" s="341"/>
      <c r="CD512" s="341"/>
      <c r="CE512" s="341"/>
      <c r="CF512" s="341"/>
      <c r="CG512" s="341"/>
      <c r="CH512" s="341"/>
      <c r="CI512" s="341"/>
      <c r="CJ512" s="341"/>
      <c r="CK512" s="341"/>
      <c r="CL512" s="341"/>
      <c r="CM512" s="341"/>
      <c r="CN512" s="341"/>
      <c r="CO512" s="341"/>
      <c r="CP512" s="341"/>
      <c r="CQ512" s="341"/>
      <c r="CR512" s="341"/>
      <c r="CS512" s="341"/>
      <c r="CT512" s="341"/>
      <c r="CU512" s="341"/>
      <c r="CV512" s="341"/>
      <c r="CW512" s="341"/>
      <c r="CX512" s="341"/>
      <c r="CY512" s="341"/>
      <c r="CZ512" s="341"/>
    </row>
    <row r="513" s="345" customFormat="true" ht="25.15" customHeight="true" x14ac:dyDescent="0.2">
      <c r="C513" s="1077" t="s">
        <v>480</v>
      </c>
      <c r="D513" s="1078"/>
      <c r="E513" s="741">
        <v>3.0066349205167832E-3</v>
      </c>
      <c r="F513" s="612"/>
      <c r="G513" s="612"/>
      <c r="H513" s="1078" t="s">
        <v>515</v>
      </c>
      <c r="I513" s="1078"/>
      <c r="J513" s="742">
        <v>6.1863128172326052E-4</v>
      </c>
      <c r="K513" s="612"/>
      <c r="L513" s="612"/>
      <c r="M513" s="1078" t="s">
        <v>451</v>
      </c>
      <c r="N513" s="1078"/>
      <c r="O513" s="743">
        <v>0.24718960010249139</v>
      </c>
      <c r="P513" s="612"/>
      <c r="Q513" s="612"/>
      <c r="Z513" s="338"/>
      <c r="AA513" s="338"/>
      <c r="AB513" s="338"/>
      <c r="AC513" s="338"/>
      <c r="AD513" s="338"/>
      <c r="AE513" s="338"/>
      <c r="AF513" s="338"/>
      <c r="AG513" s="338"/>
      <c r="AH513" s="338"/>
      <c r="AI513" s="338"/>
      <c r="AJ513" s="338"/>
      <c r="AK513" s="338"/>
      <c r="AL513" s="338"/>
      <c r="AM513" s="338"/>
      <c r="AN513" s="338"/>
      <c r="AO513" s="338"/>
      <c r="AP513" s="338"/>
      <c r="AQ513" s="338"/>
      <c r="AR513" s="338"/>
      <c r="AS513" s="338"/>
      <c r="AT513" s="338"/>
      <c r="AU513" s="338"/>
      <c r="AV513" s="338"/>
      <c r="AW513" s="338"/>
      <c r="AX513" s="338"/>
      <c r="AY513" s="338"/>
      <c r="AZ513" s="338"/>
      <c r="BA513" s="340"/>
      <c r="BB513" s="419"/>
      <c r="BC513" s="340"/>
      <c r="BD513" s="340"/>
      <c r="BE513" s="340"/>
      <c r="BF513" s="340"/>
      <c r="BG513" s="340"/>
      <c r="BH513" s="340"/>
      <c r="BI513" s="340"/>
      <c r="BJ513" s="340"/>
      <c r="BK513" s="340"/>
      <c r="BL513" s="340"/>
      <c r="BM513" s="340"/>
      <c r="BN513" s="340"/>
      <c r="BO513" s="340"/>
      <c r="BP513" s="340"/>
      <c r="BQ513" s="340"/>
      <c r="BR513" s="340"/>
      <c r="BS513" s="340"/>
      <c r="BT513" s="340"/>
      <c r="BU513" s="340"/>
      <c r="BV513" s="340"/>
      <c r="BW513" s="340"/>
      <c r="BX513" s="340"/>
      <c r="BY513" s="340"/>
      <c r="BZ513" s="341"/>
      <c r="CA513" s="341"/>
      <c r="CB513" s="341"/>
      <c r="CC513" s="341"/>
      <c r="CD513" s="341"/>
      <c r="CE513" s="341"/>
      <c r="CF513" s="341"/>
      <c r="CG513" s="341"/>
      <c r="CH513" s="341"/>
      <c r="CI513" s="341"/>
      <c r="CJ513" s="341"/>
      <c r="CK513" s="341"/>
      <c r="CL513" s="341"/>
      <c r="CM513" s="341"/>
      <c r="CN513" s="341"/>
      <c r="CO513" s="341"/>
      <c r="CP513" s="341"/>
      <c r="CQ513" s="341"/>
      <c r="CR513" s="341"/>
      <c r="CS513" s="341"/>
      <c r="CT513" s="341"/>
      <c r="CU513" s="341"/>
      <c r="CV513" s="341"/>
      <c r="CW513" s="341"/>
      <c r="CX513" s="341"/>
      <c r="CY513" s="341"/>
      <c r="CZ513" s="341"/>
    </row>
    <row r="514" s="345" customFormat="true" ht="25.15" customHeight="true" x14ac:dyDescent="0.2">
      <c r="C514" s="1077" t="s">
        <v>482</v>
      </c>
      <c r="D514" s="1078"/>
      <c r="E514" s="741">
        <v>2.174418826455712E-3</v>
      </c>
      <c r="F514" s="612"/>
      <c r="G514" s="612"/>
      <c r="H514" s="1078" t="s">
        <v>391</v>
      </c>
      <c r="I514" s="1078"/>
      <c r="J514" s="742">
        <v>0.10189178419750126</v>
      </c>
      <c r="K514" s="612"/>
      <c r="L514" s="612"/>
      <c r="M514" s="1078" t="s">
        <v>514</v>
      </c>
      <c r="N514" s="1078"/>
      <c r="O514" s="743">
        <v>2.8950365334220902E-6</v>
      </c>
      <c r="P514" s="612"/>
      <c r="Q514" s="612"/>
      <c r="Z514" s="338"/>
      <c r="AA514" s="338"/>
      <c r="AB514" s="338"/>
      <c r="AC514" s="338"/>
      <c r="AD514" s="338"/>
      <c r="AE514" s="338"/>
      <c r="AF514" s="338"/>
      <c r="AG514" s="338"/>
      <c r="AH514" s="338"/>
      <c r="AI514" s="338"/>
      <c r="AJ514" s="338"/>
      <c r="AK514" s="338"/>
      <c r="AL514" s="338"/>
      <c r="AM514" s="338"/>
      <c r="AN514" s="338"/>
      <c r="AO514" s="338"/>
      <c r="AP514" s="338"/>
      <c r="AQ514" s="338"/>
      <c r="AR514" s="338"/>
      <c r="AS514" s="338"/>
      <c r="AT514" s="338"/>
      <c r="AU514" s="338"/>
      <c r="AV514" s="338"/>
      <c r="AW514" s="338"/>
      <c r="AX514" s="338"/>
      <c r="AY514" s="338"/>
      <c r="AZ514" s="338"/>
      <c r="BA514" s="340"/>
      <c r="BB514" s="419"/>
      <c r="BC514" s="340"/>
      <c r="BD514" s="340"/>
      <c r="BE514" s="340"/>
      <c r="BF514" s="340"/>
      <c r="BG514" s="340"/>
      <c r="BH514" s="340"/>
      <c r="BI514" s="340"/>
      <c r="BJ514" s="340"/>
      <c r="BK514" s="340"/>
      <c r="BL514" s="340"/>
      <c r="BM514" s="340"/>
      <c r="BN514" s="340"/>
      <c r="BO514" s="340"/>
      <c r="BP514" s="340"/>
      <c r="BQ514" s="340"/>
      <c r="BR514" s="340"/>
      <c r="BS514" s="340"/>
      <c r="BT514" s="340"/>
      <c r="BU514" s="340"/>
      <c r="BV514" s="340"/>
      <c r="BW514" s="340"/>
      <c r="BX514" s="340"/>
      <c r="BY514" s="340"/>
      <c r="BZ514" s="341"/>
      <c r="CA514" s="341"/>
      <c r="CB514" s="341"/>
      <c r="CC514" s="341"/>
      <c r="CD514" s="341"/>
      <c r="CE514" s="341"/>
      <c r="CF514" s="341"/>
      <c r="CG514" s="341"/>
      <c r="CH514" s="341"/>
      <c r="CI514" s="341"/>
      <c r="CJ514" s="341"/>
      <c r="CK514" s="341"/>
      <c r="CL514" s="341"/>
      <c r="CM514" s="341"/>
      <c r="CN514" s="341"/>
      <c r="CO514" s="341"/>
      <c r="CP514" s="341"/>
      <c r="CQ514" s="341"/>
      <c r="CR514" s="341"/>
      <c r="CS514" s="341"/>
      <c r="CT514" s="341"/>
      <c r="CU514" s="341"/>
      <c r="CV514" s="341"/>
      <c r="CW514" s="341"/>
      <c r="CX514" s="341"/>
      <c r="CY514" s="341"/>
      <c r="CZ514" s="341"/>
    </row>
    <row r="515" s="345" customFormat="true" ht="25.15" customHeight="true" x14ac:dyDescent="0.2">
      <c r="C515" s="1077" t="s">
        <v>454</v>
      </c>
      <c r="D515" s="1078"/>
      <c r="E515" s="741">
        <v>0.26989634457855122</v>
      </c>
      <c r="F515" s="612"/>
      <c r="G515" s="612"/>
      <c r="H515" s="1078" t="s">
        <v>476</v>
      </c>
      <c r="I515" s="1078"/>
      <c r="J515" s="742">
        <v>2.2288799237528177E-3</v>
      </c>
      <c r="K515" s="612"/>
      <c r="L515" s="612"/>
      <c r="M515" s="1078" t="s">
        <v>491</v>
      </c>
      <c r="N515" s="1078"/>
      <c r="O515" s="743">
        <v>1.0442803950688501E-4</v>
      </c>
      <c r="P515" s="612"/>
      <c r="Q515" s="612"/>
      <c r="Z515" s="338"/>
      <c r="AA515" s="338"/>
      <c r="AB515" s="338"/>
      <c r="AC515" s="338"/>
      <c r="AD515" s="338"/>
      <c r="AE515" s="338"/>
      <c r="AF515" s="338"/>
      <c r="AG515" s="338"/>
      <c r="AH515" s="338"/>
      <c r="AI515" s="338"/>
      <c r="AJ515" s="338"/>
      <c r="AK515" s="338"/>
      <c r="AL515" s="338"/>
      <c r="AM515" s="338"/>
      <c r="AN515" s="338"/>
      <c r="AO515" s="338"/>
      <c r="AP515" s="338"/>
      <c r="AQ515" s="338"/>
      <c r="AR515" s="338"/>
      <c r="AS515" s="338"/>
      <c r="AT515" s="338"/>
      <c r="AU515" s="338"/>
      <c r="AV515" s="338"/>
      <c r="AW515" s="338"/>
      <c r="AX515" s="338"/>
      <c r="AY515" s="338"/>
      <c r="AZ515" s="338"/>
      <c r="BA515" s="340"/>
      <c r="BB515" s="419"/>
      <c r="BC515" s="340"/>
      <c r="BD515" s="340"/>
      <c r="BE515" s="340"/>
      <c r="BF515" s="340"/>
      <c r="BG515" s="340"/>
      <c r="BH515" s="340"/>
      <c r="BI515" s="340"/>
      <c r="BJ515" s="340"/>
      <c r="BK515" s="340"/>
      <c r="BL515" s="340"/>
      <c r="BM515" s="340"/>
      <c r="BN515" s="340"/>
      <c r="BO515" s="340"/>
      <c r="BP515" s="340"/>
      <c r="BQ515" s="340"/>
      <c r="BR515" s="340"/>
      <c r="BS515" s="340"/>
      <c r="BT515" s="340"/>
      <c r="BU515" s="340"/>
      <c r="BV515" s="340"/>
      <c r="BW515" s="340"/>
      <c r="BX515" s="340"/>
      <c r="BY515" s="340"/>
      <c r="BZ515" s="341"/>
      <c r="CA515" s="341"/>
      <c r="CB515" s="341"/>
      <c r="CC515" s="341"/>
      <c r="CD515" s="341"/>
      <c r="CE515" s="341"/>
      <c r="CF515" s="341"/>
      <c r="CG515" s="341"/>
      <c r="CH515" s="341"/>
      <c r="CI515" s="341"/>
      <c r="CJ515" s="341"/>
      <c r="CK515" s="341"/>
      <c r="CL515" s="341"/>
      <c r="CM515" s="341"/>
      <c r="CN515" s="341"/>
      <c r="CO515" s="341"/>
      <c r="CP515" s="341"/>
      <c r="CQ515" s="341"/>
      <c r="CR515" s="341"/>
      <c r="CS515" s="341"/>
      <c r="CT515" s="341"/>
      <c r="CU515" s="341"/>
      <c r="CV515" s="341"/>
      <c r="CW515" s="341"/>
      <c r="CX515" s="341"/>
      <c r="CY515" s="341"/>
      <c r="CZ515" s="341"/>
    </row>
    <row r="516" s="345" customFormat="true" ht="25.15" customHeight="true" x14ac:dyDescent="0.2">
      <c r="C516" s="1077" t="s">
        <v>449</v>
      </c>
      <c r="D516" s="1078"/>
      <c r="E516" s="741">
        <v>0.3245394713258416</v>
      </c>
      <c r="F516" s="612"/>
      <c r="G516" s="612"/>
      <c r="H516" s="1078" t="s">
        <v>396</v>
      </c>
      <c r="I516" s="1078"/>
      <c r="J516" s="742">
        <v>9.2801434016812512E-4</v>
      </c>
      <c r="K516" s="612"/>
      <c r="L516" s="612"/>
      <c r="M516" s="1078" t="s">
        <v>495</v>
      </c>
      <c r="N516" s="1078"/>
      <c r="O516" s="743">
        <v>5.8026013321555024E-5</v>
      </c>
      <c r="P516" s="612"/>
      <c r="Q516" s="612"/>
      <c r="Z516" s="338"/>
      <c r="AA516" s="338"/>
      <c r="AB516" s="338"/>
      <c r="AC516" s="338"/>
      <c r="AD516" s="338"/>
      <c r="AE516" s="338"/>
      <c r="AF516" s="338"/>
      <c r="AG516" s="338"/>
      <c r="AH516" s="338"/>
      <c r="AI516" s="338"/>
      <c r="AJ516" s="338"/>
      <c r="AK516" s="338"/>
      <c r="AL516" s="338"/>
      <c r="AM516" s="338"/>
      <c r="AN516" s="338"/>
      <c r="AO516" s="338"/>
      <c r="AP516" s="338"/>
      <c r="AQ516" s="338"/>
      <c r="AR516" s="338"/>
      <c r="AS516" s="338"/>
      <c r="AT516" s="338"/>
      <c r="AU516" s="338"/>
      <c r="AV516" s="338"/>
      <c r="AW516" s="338"/>
      <c r="AX516" s="338"/>
      <c r="AY516" s="338"/>
      <c r="AZ516" s="338"/>
      <c r="BA516" s="340"/>
      <c r="BB516" s="419"/>
      <c r="BC516" s="340"/>
      <c r="BD516" s="340"/>
      <c r="BE516" s="340"/>
      <c r="BF516" s="340"/>
      <c r="BG516" s="340"/>
      <c r="BH516" s="340"/>
      <c r="BI516" s="340"/>
      <c r="BJ516" s="340"/>
      <c r="BK516" s="340"/>
      <c r="BL516" s="340"/>
      <c r="BM516" s="340"/>
      <c r="BN516" s="340"/>
      <c r="BO516" s="340"/>
      <c r="BP516" s="340"/>
      <c r="BQ516" s="340"/>
      <c r="BR516" s="340"/>
      <c r="BS516" s="340"/>
      <c r="BT516" s="340"/>
      <c r="BU516" s="340"/>
      <c r="BV516" s="340"/>
      <c r="BW516" s="340"/>
      <c r="BX516" s="340"/>
      <c r="BY516" s="340"/>
      <c r="BZ516" s="341"/>
      <c r="CA516" s="341"/>
      <c r="CB516" s="341"/>
      <c r="CC516" s="341"/>
      <c r="CD516" s="341"/>
      <c r="CE516" s="341"/>
      <c r="CF516" s="341"/>
      <c r="CG516" s="341"/>
      <c r="CH516" s="341"/>
      <c r="CI516" s="341"/>
      <c r="CJ516" s="341"/>
      <c r="CK516" s="341"/>
      <c r="CL516" s="341"/>
      <c r="CM516" s="341"/>
      <c r="CN516" s="341"/>
      <c r="CO516" s="341"/>
      <c r="CP516" s="341"/>
      <c r="CQ516" s="341"/>
      <c r="CR516" s="341"/>
      <c r="CS516" s="341"/>
      <c r="CT516" s="341"/>
      <c r="CU516" s="341"/>
      <c r="CV516" s="341"/>
      <c r="CW516" s="341"/>
      <c r="CX516" s="341"/>
      <c r="CY516" s="341"/>
      <c r="CZ516" s="341"/>
    </row>
    <row r="517" s="345" customFormat="true" ht="25.15" customHeight="true" x14ac:dyDescent="0.2">
      <c r="C517" s="1077" t="s">
        <v>504</v>
      </c>
      <c r="D517" s="1078"/>
      <c r="E517" s="741">
        <v>2.6580529155425636E-4</v>
      </c>
      <c r="F517" s="612"/>
      <c r="G517" s="612"/>
      <c r="H517" s="1078" t="s">
        <v>471</v>
      </c>
      <c r="I517" s="1078"/>
      <c r="J517" s="742">
        <v>6.622563077264193E-3</v>
      </c>
      <c r="K517" s="612"/>
      <c r="L517" s="612"/>
      <c r="M517" s="1078" t="s">
        <v>469</v>
      </c>
      <c r="N517" s="1078"/>
      <c r="O517" s="743">
        <v>4.4863770938099404E-3</v>
      </c>
      <c r="P517" s="612"/>
      <c r="Q517" s="612"/>
      <c r="Z517" s="338"/>
      <c r="AA517" s="338"/>
      <c r="AB517" s="338"/>
      <c r="AC517" s="338"/>
      <c r="AD517" s="338"/>
      <c r="AE517" s="338"/>
      <c r="AF517" s="338"/>
      <c r="AG517" s="338"/>
      <c r="AH517" s="338"/>
      <c r="AI517" s="338"/>
      <c r="AJ517" s="338"/>
      <c r="AK517" s="338"/>
      <c r="AL517" s="338"/>
      <c r="AM517" s="338"/>
      <c r="AN517" s="338"/>
      <c r="AO517" s="338"/>
      <c r="AP517" s="338"/>
      <c r="AQ517" s="338"/>
      <c r="AR517" s="338"/>
      <c r="AS517" s="338"/>
      <c r="AT517" s="338"/>
      <c r="AU517" s="338"/>
      <c r="AV517" s="338"/>
      <c r="AW517" s="338"/>
      <c r="AX517" s="338"/>
      <c r="AY517" s="338"/>
      <c r="AZ517" s="338"/>
      <c r="BA517" s="340"/>
      <c r="BB517" s="419"/>
      <c r="BC517" s="340"/>
      <c r="BD517" s="340"/>
      <c r="BE517" s="340"/>
      <c r="BF517" s="340"/>
      <c r="BG517" s="340"/>
      <c r="BH517" s="340"/>
      <c r="BI517" s="340"/>
      <c r="BJ517" s="340"/>
      <c r="BK517" s="340"/>
      <c r="BL517" s="340"/>
      <c r="BM517" s="340"/>
      <c r="BN517" s="340"/>
      <c r="BO517" s="340"/>
      <c r="BP517" s="340"/>
      <c r="BQ517" s="340"/>
      <c r="BR517" s="340"/>
      <c r="BS517" s="340"/>
      <c r="BT517" s="340"/>
      <c r="BU517" s="340"/>
      <c r="BV517" s="340"/>
      <c r="BW517" s="340"/>
      <c r="BX517" s="340"/>
      <c r="BY517" s="340"/>
      <c r="BZ517" s="341"/>
      <c r="CA517" s="341"/>
      <c r="CB517" s="341"/>
      <c r="CC517" s="341"/>
      <c r="CD517" s="341"/>
      <c r="CE517" s="341"/>
      <c r="CF517" s="341"/>
      <c r="CG517" s="341"/>
      <c r="CH517" s="341"/>
      <c r="CI517" s="341"/>
      <c r="CJ517" s="341"/>
      <c r="CK517" s="341"/>
      <c r="CL517" s="341"/>
      <c r="CM517" s="341"/>
      <c r="CN517" s="341"/>
      <c r="CO517" s="341"/>
      <c r="CP517" s="341"/>
      <c r="CQ517" s="341"/>
      <c r="CR517" s="341"/>
      <c r="CS517" s="341"/>
      <c r="CT517" s="341"/>
      <c r="CU517" s="341"/>
      <c r="CV517" s="341"/>
      <c r="CW517" s="341"/>
      <c r="CX517" s="341"/>
      <c r="CY517" s="341"/>
      <c r="CZ517" s="341"/>
    </row>
    <row r="518" s="345" customFormat="true" ht="25.15" customHeight="true" x14ac:dyDescent="0.2">
      <c r="C518" s="1077" t="s">
        <v>502</v>
      </c>
      <c r="D518" s="1078"/>
      <c r="E518" s="741">
        <v>2.7806473816549592E-4</v>
      </c>
      <c r="F518" s="612"/>
      <c r="G518" s="612"/>
      <c r="H518" s="1078" t="s">
        <v>510</v>
      </c>
      <c r="I518" s="1078"/>
      <c r="J518" s="742">
        <v>9.1668565435452606E-4</v>
      </c>
      <c r="K518" s="612"/>
      <c r="L518" s="612"/>
      <c r="M518" s="1078" t="s">
        <v>499</v>
      </c>
      <c r="N518" s="1078"/>
      <c r="O518" s="743">
        <v>3.8265019221918897E-4</v>
      </c>
      <c r="P518" s="612"/>
      <c r="Q518" s="612"/>
      <c r="Z518" s="338"/>
      <c r="AA518" s="338"/>
      <c r="AB518" s="338"/>
      <c r="AC518" s="338"/>
      <c r="AD518" s="338"/>
      <c r="AE518" s="338"/>
      <c r="AF518" s="338"/>
      <c r="AG518" s="338"/>
      <c r="AH518" s="338"/>
      <c r="AI518" s="338"/>
      <c r="AJ518" s="338"/>
      <c r="AK518" s="338"/>
      <c r="AL518" s="338"/>
      <c r="AM518" s="338"/>
      <c r="AN518" s="338"/>
      <c r="AO518" s="338"/>
      <c r="AP518" s="338"/>
      <c r="AQ518" s="338"/>
      <c r="AR518" s="338"/>
      <c r="AS518" s="338"/>
      <c r="AT518" s="338"/>
      <c r="AU518" s="338"/>
      <c r="AV518" s="338"/>
      <c r="AW518" s="338"/>
      <c r="AX518" s="338"/>
      <c r="AY518" s="338"/>
      <c r="AZ518" s="338"/>
      <c r="BA518" s="340"/>
      <c r="BB518" s="419"/>
      <c r="BC518" s="340"/>
      <c r="BD518" s="340"/>
      <c r="BE518" s="340"/>
      <c r="BF518" s="340"/>
      <c r="BG518" s="340"/>
      <c r="BH518" s="340"/>
      <c r="BI518" s="340"/>
      <c r="BJ518" s="340"/>
      <c r="BK518" s="340"/>
      <c r="BL518" s="340"/>
      <c r="BM518" s="340"/>
      <c r="BN518" s="340"/>
      <c r="BO518" s="340"/>
      <c r="BP518" s="340"/>
      <c r="BQ518" s="340"/>
      <c r="BR518" s="340"/>
      <c r="BS518" s="340"/>
      <c r="BT518" s="340"/>
      <c r="BU518" s="340"/>
      <c r="BV518" s="340"/>
      <c r="BW518" s="340"/>
      <c r="BX518" s="340"/>
      <c r="BY518" s="340"/>
      <c r="BZ518" s="341"/>
      <c r="CA518" s="341"/>
      <c r="CB518" s="341"/>
      <c r="CC518" s="341"/>
      <c r="CD518" s="341"/>
      <c r="CE518" s="341"/>
      <c r="CF518" s="341"/>
      <c r="CG518" s="341"/>
      <c r="CH518" s="341"/>
      <c r="CI518" s="341"/>
      <c r="CJ518" s="341"/>
      <c r="CK518" s="341"/>
      <c r="CL518" s="341"/>
      <c r="CM518" s="341"/>
      <c r="CN518" s="341"/>
      <c r="CO518" s="341"/>
      <c r="CP518" s="341"/>
      <c r="CQ518" s="341"/>
      <c r="CR518" s="341"/>
      <c r="CS518" s="341"/>
      <c r="CT518" s="341"/>
      <c r="CU518" s="341"/>
      <c r="CV518" s="341"/>
      <c r="CW518" s="341"/>
      <c r="CX518" s="341"/>
      <c r="CY518" s="341"/>
      <c r="CZ518" s="341"/>
    </row>
    <row r="519" s="345" customFormat="true" ht="25.15" customHeight="true" x14ac:dyDescent="0.2">
      <c r="C519" s="1077" t="s">
        <v>323</v>
      </c>
      <c r="D519" s="1078"/>
      <c r="E519" s="741">
        <v>2.1679433657699872E-2</v>
      </c>
      <c r="F519" s="612"/>
      <c r="G519" s="612"/>
      <c r="H519" s="1078" t="s">
        <v>485</v>
      </c>
      <c r="I519" s="1078"/>
      <c r="J519" s="742">
        <v>3.6465285943173267E-3</v>
      </c>
      <c r="K519" s="612"/>
      <c r="L519" s="612"/>
      <c r="M519" s="1078" t="s">
        <v>466</v>
      </c>
      <c r="N519" s="1078"/>
      <c r="O519" s="743">
        <v>1.3329108236269881E-2</v>
      </c>
      <c r="P519" s="612"/>
      <c r="Q519" s="612"/>
      <c r="Z519" s="338"/>
      <c r="AA519" s="338"/>
      <c r="AB519" s="338"/>
      <c r="AC519" s="338"/>
      <c r="AD519" s="338"/>
      <c r="AE519" s="338"/>
      <c r="AF519" s="338"/>
      <c r="AG519" s="338"/>
      <c r="AH519" s="338"/>
      <c r="AI519" s="338"/>
      <c r="AJ519" s="338"/>
      <c r="AK519" s="338"/>
      <c r="AL519" s="338"/>
      <c r="AM519" s="338"/>
      <c r="AN519" s="338"/>
      <c r="AO519" s="338"/>
      <c r="AP519" s="338"/>
      <c r="AQ519" s="338"/>
      <c r="AR519" s="338"/>
      <c r="AS519" s="338"/>
      <c r="AT519" s="338"/>
      <c r="AU519" s="338"/>
      <c r="AV519" s="338"/>
      <c r="AW519" s="338"/>
      <c r="AX519" s="338"/>
      <c r="AY519" s="338"/>
      <c r="AZ519" s="338"/>
      <c r="BA519" s="340"/>
      <c r="BB519" s="419"/>
      <c r="BC519" s="340"/>
      <c r="BD519" s="340"/>
      <c r="BE519" s="340"/>
      <c r="BF519" s="340"/>
      <c r="BG519" s="340"/>
      <c r="BH519" s="340"/>
      <c r="BI519" s="340"/>
      <c r="BJ519" s="340"/>
      <c r="BK519" s="340"/>
      <c r="BL519" s="340"/>
      <c r="BM519" s="340"/>
      <c r="BN519" s="340"/>
      <c r="BO519" s="340"/>
      <c r="BP519" s="340"/>
      <c r="BQ519" s="340"/>
      <c r="BR519" s="340"/>
      <c r="BS519" s="340"/>
      <c r="BT519" s="340"/>
      <c r="BU519" s="340"/>
      <c r="BV519" s="340"/>
      <c r="BW519" s="340"/>
      <c r="BX519" s="340"/>
      <c r="BY519" s="340"/>
      <c r="BZ519" s="341"/>
      <c r="CA519" s="341"/>
      <c r="CB519" s="341"/>
      <c r="CC519" s="341"/>
      <c r="CD519" s="341"/>
      <c r="CE519" s="341"/>
      <c r="CF519" s="341"/>
      <c r="CG519" s="341"/>
      <c r="CH519" s="341"/>
      <c r="CI519" s="341"/>
      <c r="CJ519" s="341"/>
      <c r="CK519" s="341"/>
      <c r="CL519" s="341"/>
      <c r="CM519" s="341"/>
      <c r="CN519" s="341"/>
      <c r="CO519" s="341"/>
      <c r="CP519" s="341"/>
      <c r="CQ519" s="341"/>
      <c r="CR519" s="341"/>
      <c r="CS519" s="341"/>
      <c r="CT519" s="341"/>
      <c r="CU519" s="341"/>
      <c r="CV519" s="341"/>
      <c r="CW519" s="341"/>
      <c r="CX519" s="341"/>
      <c r="CY519" s="341"/>
      <c r="CZ519" s="341"/>
    </row>
    <row r="520" s="345" customFormat="true" ht="25.15" customHeight="true" x14ac:dyDescent="0.2">
      <c r="C520" s="1077" t="s">
        <v>309</v>
      </c>
      <c r="D520" s="1078"/>
      <c r="E520" s="741">
        <v>1.8780253414835571E-3</v>
      </c>
      <c r="F520" s="612"/>
      <c r="G520" s="612"/>
      <c r="H520" s="1078" t="s">
        <v>453</v>
      </c>
      <c r="I520" s="1078"/>
      <c r="J520" s="742">
        <v>7.2479678445537482E-3</v>
      </c>
      <c r="K520" s="612"/>
      <c r="L520" s="612"/>
      <c r="M520" s="1078" t="s">
        <v>480</v>
      </c>
      <c r="N520" s="1078"/>
      <c r="O520" s="743">
        <v>2.1834730331034779E-3</v>
      </c>
      <c r="P520" s="612"/>
      <c r="Q520" s="612"/>
      <c r="Z520" s="338"/>
      <c r="AA520" s="338"/>
      <c r="AB520" s="338"/>
      <c r="AC520" s="338"/>
      <c r="AD520" s="338"/>
      <c r="AE520" s="338"/>
      <c r="AF520" s="338"/>
      <c r="AG520" s="338"/>
      <c r="AH520" s="338"/>
      <c r="AI520" s="338"/>
      <c r="AJ520" s="338"/>
      <c r="AK520" s="338"/>
      <c r="AL520" s="338"/>
      <c r="AM520" s="338"/>
      <c r="AN520" s="338"/>
      <c r="AO520" s="338"/>
      <c r="AP520" s="338"/>
      <c r="AQ520" s="338"/>
      <c r="AR520" s="338"/>
      <c r="AS520" s="338"/>
      <c r="AT520" s="338"/>
      <c r="AU520" s="338"/>
      <c r="AV520" s="338"/>
      <c r="AW520" s="338"/>
      <c r="AX520" s="338"/>
      <c r="AY520" s="338"/>
      <c r="AZ520" s="338"/>
      <c r="BA520" s="340"/>
      <c r="BB520" s="419"/>
      <c r="BC520" s="340"/>
      <c r="BD520" s="340"/>
      <c r="BE520" s="340"/>
      <c r="BF520" s="340"/>
      <c r="BG520" s="340"/>
      <c r="BH520" s="340"/>
      <c r="BI520" s="340"/>
      <c r="BJ520" s="340"/>
      <c r="BK520" s="340"/>
      <c r="BL520" s="340"/>
      <c r="BM520" s="340"/>
      <c r="BN520" s="340"/>
      <c r="BO520" s="340"/>
      <c r="BP520" s="340"/>
      <c r="BQ520" s="340"/>
      <c r="BR520" s="340"/>
      <c r="BS520" s="340"/>
      <c r="BT520" s="340"/>
      <c r="BU520" s="340"/>
      <c r="BV520" s="340"/>
      <c r="BW520" s="340"/>
      <c r="BX520" s="340"/>
      <c r="BY520" s="340"/>
      <c r="BZ520" s="341"/>
      <c r="CA520" s="341"/>
      <c r="CB520" s="341"/>
      <c r="CC520" s="341"/>
      <c r="CD520" s="341"/>
      <c r="CE520" s="341"/>
      <c r="CF520" s="341"/>
      <c r="CG520" s="341"/>
      <c r="CH520" s="341"/>
      <c r="CI520" s="341"/>
      <c r="CJ520" s="341"/>
      <c r="CK520" s="341"/>
      <c r="CL520" s="341"/>
      <c r="CM520" s="341"/>
      <c r="CN520" s="341"/>
      <c r="CO520" s="341"/>
      <c r="CP520" s="341"/>
      <c r="CQ520" s="341"/>
      <c r="CR520" s="341"/>
      <c r="CS520" s="341"/>
      <c r="CT520" s="341"/>
      <c r="CU520" s="341"/>
      <c r="CV520" s="341"/>
      <c r="CW520" s="341"/>
      <c r="CX520" s="341"/>
      <c r="CY520" s="341"/>
      <c r="CZ520" s="341"/>
    </row>
    <row r="521" s="345" customFormat="true" ht="25.15" customHeight="true" x14ac:dyDescent="0.2">
      <c r="C521" s="1077" t="s">
        <v>493</v>
      </c>
      <c r="D521" s="1078"/>
      <c r="E521" s="741">
        <v>4.8353727630789277E-4</v>
      </c>
      <c r="F521" s="612"/>
      <c r="G521" s="612"/>
      <c r="H521" s="1078" t="s">
        <v>404</v>
      </c>
      <c r="I521" s="1078"/>
      <c r="J521" s="742">
        <v>3.4447632771469308E-3</v>
      </c>
      <c r="K521" s="612"/>
      <c r="L521" s="612"/>
      <c r="M521" s="1078" t="s">
        <v>454</v>
      </c>
      <c r="N521" s="1078"/>
      <c r="O521" s="743">
        <v>3.3059945176758462E-2</v>
      </c>
      <c r="P521" s="612"/>
      <c r="Q521" s="612"/>
      <c r="Z521" s="338"/>
      <c r="AA521" s="338"/>
      <c r="AB521" s="338"/>
      <c r="AC521" s="338"/>
      <c r="AD521" s="338"/>
      <c r="AE521" s="338"/>
      <c r="AF521" s="338"/>
      <c r="AG521" s="338"/>
      <c r="AH521" s="338"/>
      <c r="AI521" s="338"/>
      <c r="AJ521" s="338"/>
      <c r="AK521" s="338"/>
      <c r="AL521" s="338"/>
      <c r="AM521" s="338"/>
      <c r="AN521" s="338"/>
      <c r="AO521" s="338"/>
      <c r="AP521" s="338"/>
      <c r="AQ521" s="338"/>
      <c r="AR521" s="338"/>
      <c r="AS521" s="338"/>
      <c r="AT521" s="338"/>
      <c r="AU521" s="338"/>
      <c r="AV521" s="338"/>
      <c r="AW521" s="338"/>
      <c r="AX521" s="338"/>
      <c r="AY521" s="338"/>
      <c r="AZ521" s="338"/>
      <c r="BA521" s="340"/>
      <c r="BB521" s="419"/>
      <c r="BC521" s="340"/>
      <c r="BD521" s="340"/>
      <c r="BE521" s="340"/>
      <c r="BF521" s="340"/>
      <c r="BG521" s="340"/>
      <c r="BH521" s="340"/>
      <c r="BI521" s="340"/>
      <c r="BJ521" s="340"/>
      <c r="BK521" s="340"/>
      <c r="BL521" s="340"/>
      <c r="BM521" s="340"/>
      <c r="BN521" s="340"/>
      <c r="BO521" s="340"/>
      <c r="BP521" s="340"/>
      <c r="BQ521" s="340"/>
      <c r="BR521" s="340"/>
      <c r="BS521" s="340"/>
      <c r="BT521" s="340"/>
      <c r="BU521" s="340"/>
      <c r="BV521" s="340"/>
      <c r="BW521" s="340"/>
      <c r="BX521" s="340"/>
      <c r="BY521" s="340"/>
      <c r="BZ521" s="341"/>
      <c r="CA521" s="341"/>
      <c r="CB521" s="341"/>
      <c r="CC521" s="341"/>
      <c r="CD521" s="341"/>
      <c r="CE521" s="341"/>
      <c r="CF521" s="341"/>
      <c r="CG521" s="341"/>
      <c r="CH521" s="341"/>
      <c r="CI521" s="341"/>
      <c r="CJ521" s="341"/>
      <c r="CK521" s="341"/>
      <c r="CL521" s="341"/>
      <c r="CM521" s="341"/>
      <c r="CN521" s="341"/>
      <c r="CO521" s="341"/>
      <c r="CP521" s="341"/>
      <c r="CQ521" s="341"/>
      <c r="CR521" s="341"/>
      <c r="CS521" s="341"/>
      <c r="CT521" s="341"/>
      <c r="CU521" s="341"/>
      <c r="CV521" s="341"/>
      <c r="CW521" s="341"/>
      <c r="CX521" s="341"/>
      <c r="CY521" s="341"/>
      <c r="CZ521" s="341"/>
    </row>
    <row r="522" s="345" customFormat="true" ht="25.15" customHeight="true" x14ac:dyDescent="0.2">
      <c r="C522" s="1077" t="s">
        <v>437</v>
      </c>
      <c r="D522" s="1078"/>
      <c r="E522" s="741">
        <v>0.58403458695663824</v>
      </c>
      <c r="F522" s="612"/>
      <c r="G522" s="612"/>
      <c r="H522" s="1078" t="s">
        <v>497</v>
      </c>
      <c r="I522" s="1078"/>
      <c r="J522" s="742">
        <v>6.0142145097763218E-4</v>
      </c>
      <c r="K522" s="612"/>
      <c r="L522" s="612"/>
      <c r="M522" s="1078" t="s">
        <v>449</v>
      </c>
      <c r="N522" s="1078"/>
      <c r="O522" s="743">
        <v>2.8940458399759079E-2</v>
      </c>
      <c r="P522" s="612"/>
      <c r="Q522" s="612"/>
      <c r="Z522" s="338"/>
      <c r="AA522" s="338"/>
      <c r="AB522" s="338"/>
      <c r="AC522" s="338"/>
      <c r="AD522" s="338"/>
      <c r="AE522" s="338"/>
      <c r="AF522" s="338"/>
      <c r="AG522" s="338"/>
      <c r="AH522" s="338"/>
      <c r="AI522" s="338"/>
      <c r="AJ522" s="338"/>
      <c r="AK522" s="338"/>
      <c r="AL522" s="338"/>
      <c r="AM522" s="338"/>
      <c r="AN522" s="338"/>
      <c r="AO522" s="338"/>
      <c r="AP522" s="338"/>
      <c r="AQ522" s="338"/>
      <c r="AR522" s="338"/>
      <c r="AS522" s="338"/>
      <c r="AT522" s="338"/>
      <c r="AU522" s="338"/>
      <c r="AV522" s="338"/>
      <c r="AW522" s="338"/>
      <c r="AX522" s="338"/>
      <c r="AY522" s="338"/>
      <c r="AZ522" s="338"/>
      <c r="BA522" s="340"/>
      <c r="BB522" s="419"/>
      <c r="BC522" s="340"/>
      <c r="BD522" s="340"/>
      <c r="BE522" s="340"/>
      <c r="BF522" s="340"/>
      <c r="BG522" s="340"/>
      <c r="BH522" s="340"/>
      <c r="BI522" s="340"/>
      <c r="BJ522" s="340"/>
      <c r="BK522" s="340"/>
      <c r="BL522" s="340"/>
      <c r="BM522" s="340"/>
      <c r="BN522" s="340"/>
      <c r="BO522" s="340"/>
      <c r="BP522" s="340"/>
      <c r="BQ522" s="340"/>
      <c r="BR522" s="340"/>
      <c r="BS522" s="340"/>
      <c r="BT522" s="340"/>
      <c r="BU522" s="340"/>
      <c r="BV522" s="340"/>
      <c r="BW522" s="340"/>
      <c r="BX522" s="340"/>
      <c r="BY522" s="340"/>
      <c r="BZ522" s="341"/>
      <c r="CA522" s="341"/>
      <c r="CB522" s="341"/>
      <c r="CC522" s="341"/>
      <c r="CD522" s="341"/>
      <c r="CE522" s="341"/>
      <c r="CF522" s="341"/>
      <c r="CG522" s="341"/>
      <c r="CH522" s="341"/>
      <c r="CI522" s="341"/>
      <c r="CJ522" s="341"/>
      <c r="CK522" s="341"/>
      <c r="CL522" s="341"/>
      <c r="CM522" s="341"/>
      <c r="CN522" s="341"/>
      <c r="CO522" s="341"/>
      <c r="CP522" s="341"/>
      <c r="CQ522" s="341"/>
      <c r="CR522" s="341"/>
      <c r="CS522" s="341"/>
      <c r="CT522" s="341"/>
      <c r="CU522" s="341"/>
      <c r="CV522" s="341"/>
      <c r="CW522" s="341"/>
      <c r="CX522" s="341"/>
      <c r="CY522" s="341"/>
      <c r="CZ522" s="341"/>
    </row>
    <row r="523" s="345" customFormat="true" ht="25.15" customHeight="true" x14ac:dyDescent="0.2">
      <c r="C523" s="1077" t="s">
        <v>462</v>
      </c>
      <c r="D523" s="1078"/>
      <c r="E523" s="741">
        <v>1.7240453979521279E-2</v>
      </c>
      <c r="F523" s="612"/>
      <c r="G523" s="612"/>
      <c r="H523" s="1078" t="s">
        <v>409</v>
      </c>
      <c r="I523" s="1078"/>
      <c r="J523" s="742">
        <v>3.5412422739200896E-5</v>
      </c>
      <c r="K523" s="612"/>
      <c r="L523" s="612"/>
      <c r="M523" s="1078" t="s">
        <v>504</v>
      </c>
      <c r="N523" s="1078"/>
      <c r="O523" s="743">
        <v>1.0060707989446536E-5</v>
      </c>
      <c r="P523" s="612"/>
      <c r="Q523" s="612"/>
      <c r="Z523" s="338"/>
      <c r="AA523" s="338"/>
      <c r="AB523" s="338"/>
      <c r="AC523" s="338"/>
      <c r="AD523" s="338"/>
      <c r="AE523" s="338"/>
      <c r="AF523" s="338"/>
      <c r="AG523" s="338"/>
      <c r="AH523" s="338"/>
      <c r="AI523" s="338"/>
      <c r="AJ523" s="338"/>
      <c r="AK523" s="338"/>
      <c r="AL523" s="338"/>
      <c r="AM523" s="338"/>
      <c r="AN523" s="338"/>
      <c r="AO523" s="338"/>
      <c r="AP523" s="338"/>
      <c r="AQ523" s="338"/>
      <c r="AR523" s="338"/>
      <c r="AS523" s="338"/>
      <c r="AT523" s="338"/>
      <c r="AU523" s="338"/>
      <c r="AV523" s="338"/>
      <c r="AW523" s="338"/>
      <c r="AX523" s="338"/>
      <c r="AY523" s="338"/>
      <c r="AZ523" s="338"/>
      <c r="BA523" s="340"/>
      <c r="BB523" s="419"/>
      <c r="BC523" s="340"/>
      <c r="BD523" s="340"/>
      <c r="BE523" s="340"/>
      <c r="BF523" s="340"/>
      <c r="BG523" s="340"/>
      <c r="BH523" s="340"/>
      <c r="BI523" s="340"/>
      <c r="BJ523" s="340"/>
      <c r="BK523" s="340"/>
      <c r="BL523" s="340"/>
      <c r="BM523" s="340"/>
      <c r="BN523" s="340"/>
      <c r="BO523" s="340"/>
      <c r="BP523" s="340"/>
      <c r="BQ523" s="340"/>
      <c r="BR523" s="340"/>
      <c r="BS523" s="340"/>
      <c r="BT523" s="340"/>
      <c r="BU523" s="340"/>
      <c r="BV523" s="340"/>
      <c r="BW523" s="340"/>
      <c r="BX523" s="340"/>
      <c r="BY523" s="340"/>
      <c r="BZ523" s="341"/>
      <c r="CA523" s="341"/>
      <c r="CB523" s="341"/>
      <c r="CC523" s="341"/>
      <c r="CD523" s="341"/>
      <c r="CE523" s="341"/>
      <c r="CF523" s="341"/>
      <c r="CG523" s="341"/>
      <c r="CH523" s="341"/>
      <c r="CI523" s="341"/>
      <c r="CJ523" s="341"/>
      <c r="CK523" s="341"/>
      <c r="CL523" s="341"/>
      <c r="CM523" s="341"/>
      <c r="CN523" s="341"/>
      <c r="CO523" s="341"/>
      <c r="CP523" s="341"/>
      <c r="CQ523" s="341"/>
      <c r="CR523" s="341"/>
      <c r="CS523" s="341"/>
      <c r="CT523" s="341"/>
      <c r="CU523" s="341"/>
      <c r="CV523" s="341"/>
      <c r="CW523" s="341"/>
      <c r="CX523" s="341"/>
      <c r="CY523" s="341"/>
      <c r="CZ523" s="341"/>
    </row>
    <row r="524" s="345" customFormat="true" ht="25.15" customHeight="true" x14ac:dyDescent="0.2">
      <c r="C524" s="1077" t="s">
        <v>439</v>
      </c>
      <c r="D524" s="1078"/>
      <c r="E524" s="741">
        <v>0.55794960193732424</v>
      </c>
      <c r="F524" s="612"/>
      <c r="G524" s="612"/>
      <c r="H524" s="1078" t="s">
        <v>451</v>
      </c>
      <c r="I524" s="1078"/>
      <c r="J524" s="742">
        <v>2.2705144605994258E-2</v>
      </c>
      <c r="K524" s="612"/>
      <c r="L524" s="612"/>
      <c r="M524" s="1078" t="s">
        <v>323</v>
      </c>
      <c r="N524" s="1078"/>
      <c r="O524" s="743">
        <v>1.0645820509960059E-2</v>
      </c>
      <c r="P524" s="612"/>
      <c r="Q524" s="612"/>
      <c r="Z524" s="338"/>
      <c r="AA524" s="338"/>
      <c r="AB524" s="338"/>
      <c r="AC524" s="338"/>
      <c r="AD524" s="338"/>
      <c r="AE524" s="338"/>
      <c r="AF524" s="338"/>
      <c r="AG524" s="338"/>
      <c r="AH524" s="338"/>
      <c r="AI524" s="338"/>
      <c r="AJ524" s="338"/>
      <c r="AK524" s="338"/>
      <c r="AL524" s="338"/>
      <c r="AM524" s="338"/>
      <c r="AN524" s="338"/>
      <c r="AO524" s="338"/>
      <c r="AP524" s="338"/>
      <c r="AQ524" s="338"/>
      <c r="AR524" s="338"/>
      <c r="AS524" s="338"/>
      <c r="AT524" s="338"/>
      <c r="AU524" s="338"/>
      <c r="AV524" s="338"/>
      <c r="AW524" s="338"/>
      <c r="AX524" s="338"/>
      <c r="AY524" s="338"/>
      <c r="AZ524" s="338"/>
      <c r="BA524" s="340"/>
      <c r="BB524" s="419"/>
      <c r="BC524" s="340"/>
      <c r="BD524" s="340"/>
      <c r="BE524" s="340"/>
      <c r="BF524" s="340"/>
      <c r="BG524" s="340"/>
      <c r="BH524" s="340"/>
      <c r="BI524" s="340"/>
      <c r="BJ524" s="340"/>
      <c r="BK524" s="340"/>
      <c r="BL524" s="340"/>
      <c r="BM524" s="340"/>
      <c r="BN524" s="340"/>
      <c r="BO524" s="340"/>
      <c r="BP524" s="340"/>
      <c r="BQ524" s="340"/>
      <c r="BR524" s="340"/>
      <c r="BS524" s="340"/>
      <c r="BT524" s="340"/>
      <c r="BU524" s="340"/>
      <c r="BV524" s="340"/>
      <c r="BW524" s="340"/>
      <c r="BX524" s="340"/>
      <c r="BY524" s="340"/>
      <c r="BZ524" s="341"/>
      <c r="CA524" s="341"/>
      <c r="CB524" s="341"/>
      <c r="CC524" s="341"/>
      <c r="CD524" s="341"/>
      <c r="CE524" s="341"/>
      <c r="CF524" s="341"/>
      <c r="CG524" s="341"/>
      <c r="CH524" s="341"/>
      <c r="CI524" s="341"/>
      <c r="CJ524" s="341"/>
      <c r="CK524" s="341"/>
      <c r="CL524" s="341"/>
      <c r="CM524" s="341"/>
      <c r="CN524" s="341"/>
      <c r="CO524" s="341"/>
      <c r="CP524" s="341"/>
      <c r="CQ524" s="341"/>
      <c r="CR524" s="341"/>
      <c r="CS524" s="341"/>
      <c r="CT524" s="341"/>
      <c r="CU524" s="341"/>
      <c r="CV524" s="341"/>
      <c r="CW524" s="341"/>
      <c r="CX524" s="341"/>
      <c r="CY524" s="341"/>
      <c r="CZ524" s="341"/>
    </row>
    <row r="525" s="345" customFormat="true" ht="25.15" customHeight="true" x14ac:dyDescent="0.2">
      <c r="C525" s="1077" t="s">
        <v>438</v>
      </c>
      <c r="D525" s="1078"/>
      <c r="E525" s="741">
        <v>0.53044521738080064</v>
      </c>
      <c r="F525" s="612"/>
      <c r="G525" s="612"/>
      <c r="H525" s="1078" t="s">
        <v>514</v>
      </c>
      <c r="I525" s="1078"/>
      <c r="J525" s="742">
        <v>4.214250079361402E-5</v>
      </c>
      <c r="K525" s="612"/>
      <c r="L525" s="612"/>
      <c r="M525" s="1078" t="s">
        <v>309</v>
      </c>
      <c r="N525" s="1078"/>
      <c r="O525" s="743">
        <v>2.2164334586756176E-2</v>
      </c>
      <c r="P525" s="612"/>
      <c r="Q525" s="612"/>
      <c r="Z525" s="338"/>
      <c r="AA525" s="338"/>
      <c r="AB525" s="338"/>
      <c r="AC525" s="338"/>
      <c r="AD525" s="338"/>
      <c r="AE525" s="338"/>
      <c r="AF525" s="338"/>
      <c r="AG525" s="338"/>
      <c r="AH525" s="338"/>
      <c r="AI525" s="338"/>
      <c r="AJ525" s="338"/>
      <c r="AK525" s="338"/>
      <c r="AL525" s="338"/>
      <c r="AM525" s="338"/>
      <c r="AN525" s="338"/>
      <c r="AO525" s="338"/>
      <c r="AP525" s="338"/>
      <c r="AQ525" s="338"/>
      <c r="AR525" s="338"/>
      <c r="AS525" s="338"/>
      <c r="AT525" s="338"/>
      <c r="AU525" s="338"/>
      <c r="AV525" s="338"/>
      <c r="AW525" s="338"/>
      <c r="AX525" s="338"/>
      <c r="AY525" s="338"/>
      <c r="AZ525" s="338"/>
      <c r="BA525" s="340"/>
      <c r="BB525" s="419"/>
      <c r="BC525" s="340"/>
      <c r="BD525" s="340"/>
      <c r="BE525" s="340"/>
      <c r="BF525" s="340"/>
      <c r="BG525" s="340"/>
      <c r="BH525" s="340"/>
      <c r="BI525" s="340"/>
      <c r="BJ525" s="340"/>
      <c r="BK525" s="340"/>
      <c r="BL525" s="340"/>
      <c r="BM525" s="340"/>
      <c r="BN525" s="340"/>
      <c r="BO525" s="340"/>
      <c r="BP525" s="340"/>
      <c r="BQ525" s="340"/>
      <c r="BR525" s="340"/>
      <c r="BS525" s="340"/>
      <c r="BT525" s="340"/>
      <c r="BU525" s="340"/>
      <c r="BV525" s="340"/>
      <c r="BW525" s="340"/>
      <c r="BX525" s="340"/>
      <c r="BY525" s="340"/>
      <c r="BZ525" s="341"/>
      <c r="CA525" s="341"/>
      <c r="CB525" s="341"/>
      <c r="CC525" s="341"/>
      <c r="CD525" s="341"/>
      <c r="CE525" s="341"/>
      <c r="CF525" s="341"/>
      <c r="CG525" s="341"/>
      <c r="CH525" s="341"/>
      <c r="CI525" s="341"/>
      <c r="CJ525" s="341"/>
      <c r="CK525" s="341"/>
      <c r="CL525" s="341"/>
      <c r="CM525" s="341"/>
      <c r="CN525" s="341"/>
      <c r="CO525" s="341"/>
      <c r="CP525" s="341"/>
      <c r="CQ525" s="341"/>
      <c r="CR525" s="341"/>
      <c r="CS525" s="341"/>
      <c r="CT525" s="341"/>
      <c r="CU525" s="341"/>
      <c r="CV525" s="341"/>
      <c r="CW525" s="341"/>
      <c r="CX525" s="341"/>
      <c r="CY525" s="341"/>
      <c r="CZ525" s="341"/>
    </row>
    <row r="526" s="345" customFormat="true" ht="25.15" customHeight="true" x14ac:dyDescent="0.2">
      <c r="C526" s="1077" t="s">
        <v>468</v>
      </c>
      <c r="D526" s="1078"/>
      <c r="E526" s="741">
        <v>1.4712606717095461E-3</v>
      </c>
      <c r="F526" s="612"/>
      <c r="G526" s="612"/>
      <c r="H526" s="1078" t="s">
        <v>491</v>
      </c>
      <c r="I526" s="1078"/>
      <c r="J526" s="742">
        <v>2.4936621695612396E-4</v>
      </c>
      <c r="K526" s="612"/>
      <c r="L526" s="612"/>
      <c r="M526" s="1078" t="s">
        <v>437</v>
      </c>
      <c r="N526" s="1078"/>
      <c r="O526" s="743">
        <v>0.2603232872841027</v>
      </c>
      <c r="P526" s="612"/>
      <c r="Q526" s="612"/>
      <c r="Z526" s="338"/>
      <c r="AA526" s="338"/>
      <c r="AB526" s="338"/>
      <c r="AC526" s="338"/>
      <c r="AD526" s="338"/>
      <c r="AE526" s="338"/>
      <c r="AF526" s="338"/>
      <c r="AG526" s="338"/>
      <c r="AH526" s="338"/>
      <c r="AI526" s="338"/>
      <c r="AJ526" s="338"/>
      <c r="AK526" s="338"/>
      <c r="AL526" s="338"/>
      <c r="AM526" s="338"/>
      <c r="AN526" s="338"/>
      <c r="AO526" s="338"/>
      <c r="AP526" s="338"/>
      <c r="AQ526" s="338"/>
      <c r="AR526" s="338"/>
      <c r="AS526" s="338"/>
      <c r="AT526" s="338"/>
      <c r="AU526" s="338"/>
      <c r="AV526" s="338"/>
      <c r="AW526" s="338"/>
      <c r="AX526" s="338"/>
      <c r="AY526" s="338"/>
      <c r="AZ526" s="338"/>
      <c r="BA526" s="340"/>
      <c r="BB526" s="419"/>
      <c r="BC526" s="340"/>
      <c r="BD526" s="340"/>
      <c r="BE526" s="340"/>
      <c r="BF526" s="340"/>
      <c r="BG526" s="340"/>
      <c r="BH526" s="340"/>
      <c r="BI526" s="340"/>
      <c r="BJ526" s="340"/>
      <c r="BK526" s="340"/>
      <c r="BL526" s="340"/>
      <c r="BM526" s="340"/>
      <c r="BN526" s="340"/>
      <c r="BO526" s="340"/>
      <c r="BP526" s="340"/>
      <c r="BQ526" s="340"/>
      <c r="BR526" s="340"/>
      <c r="BS526" s="340"/>
      <c r="BT526" s="340"/>
      <c r="BU526" s="340"/>
      <c r="BV526" s="340"/>
      <c r="BW526" s="340"/>
      <c r="BX526" s="340"/>
      <c r="BY526" s="340"/>
      <c r="BZ526" s="341"/>
      <c r="CA526" s="341"/>
      <c r="CB526" s="341"/>
      <c r="CC526" s="341"/>
      <c r="CD526" s="341"/>
      <c r="CE526" s="341"/>
      <c r="CF526" s="341"/>
      <c r="CG526" s="341"/>
      <c r="CH526" s="341"/>
      <c r="CI526" s="341"/>
      <c r="CJ526" s="341"/>
      <c r="CK526" s="341"/>
      <c r="CL526" s="341"/>
      <c r="CM526" s="341"/>
      <c r="CN526" s="341"/>
      <c r="CO526" s="341"/>
      <c r="CP526" s="341"/>
      <c r="CQ526" s="341"/>
      <c r="CR526" s="341"/>
      <c r="CS526" s="341"/>
      <c r="CT526" s="341"/>
      <c r="CU526" s="341"/>
      <c r="CV526" s="341"/>
      <c r="CW526" s="341"/>
      <c r="CX526" s="341"/>
      <c r="CY526" s="341"/>
      <c r="CZ526" s="341"/>
    </row>
    <row r="527" s="345" customFormat="true" ht="25.15" customHeight="true" x14ac:dyDescent="0.2">
      <c r="C527" s="1077" t="s">
        <v>461</v>
      </c>
      <c r="D527" s="1078"/>
      <c r="E527" s="741">
        <v>7.238833980104907E-4</v>
      </c>
      <c r="F527" s="612"/>
      <c r="G527" s="612"/>
      <c r="H527" s="1078" t="s">
        <v>495</v>
      </c>
      <c r="I527" s="1078"/>
      <c r="J527" s="742">
        <v>7.1037360275980879E-4</v>
      </c>
      <c r="K527" s="612"/>
      <c r="L527" s="612"/>
      <c r="M527" s="1078" t="s">
        <v>462</v>
      </c>
      <c r="N527" s="1078"/>
      <c r="O527" s="743">
        <v>4.6513011539558877E-2</v>
      </c>
      <c r="P527" s="612"/>
      <c r="Q527" s="612"/>
      <c r="Z527" s="338"/>
      <c r="AA527" s="338"/>
      <c r="AB527" s="338"/>
      <c r="AC527" s="338"/>
      <c r="AD527" s="338"/>
      <c r="AE527" s="338"/>
      <c r="AF527" s="338"/>
      <c r="AG527" s="338"/>
      <c r="AH527" s="338"/>
      <c r="AI527" s="338"/>
      <c r="AJ527" s="338"/>
      <c r="AK527" s="338"/>
      <c r="AL527" s="338"/>
      <c r="AM527" s="338"/>
      <c r="AN527" s="338"/>
      <c r="AO527" s="338"/>
      <c r="AP527" s="338"/>
      <c r="AQ527" s="338"/>
      <c r="AR527" s="338"/>
      <c r="AS527" s="338"/>
      <c r="AT527" s="338"/>
      <c r="AU527" s="338"/>
      <c r="AV527" s="338"/>
      <c r="AW527" s="338"/>
      <c r="AX527" s="338"/>
      <c r="AY527" s="338"/>
      <c r="AZ527" s="338"/>
      <c r="BA527" s="340"/>
      <c r="BB527" s="419"/>
      <c r="BC527" s="340"/>
      <c r="BD527" s="340"/>
      <c r="BE527" s="340"/>
      <c r="BF527" s="340"/>
      <c r="BG527" s="340"/>
      <c r="BH527" s="340"/>
      <c r="BI527" s="340"/>
      <c r="BJ527" s="340"/>
      <c r="BK527" s="340"/>
      <c r="BL527" s="340"/>
      <c r="BM527" s="340"/>
      <c r="BN527" s="340"/>
      <c r="BO527" s="340"/>
      <c r="BP527" s="340"/>
      <c r="BQ527" s="340"/>
      <c r="BR527" s="340"/>
      <c r="BS527" s="340"/>
      <c r="BT527" s="340"/>
      <c r="BU527" s="340"/>
      <c r="BV527" s="340"/>
      <c r="BW527" s="340"/>
      <c r="BX527" s="340"/>
      <c r="BY527" s="340"/>
      <c r="BZ527" s="341"/>
      <c r="CA527" s="341"/>
      <c r="CB527" s="341"/>
      <c r="CC527" s="341"/>
      <c r="CD527" s="341"/>
      <c r="CE527" s="341"/>
      <c r="CF527" s="341"/>
      <c r="CG527" s="341"/>
      <c r="CH527" s="341"/>
      <c r="CI527" s="341"/>
      <c r="CJ527" s="341"/>
      <c r="CK527" s="341"/>
      <c r="CL527" s="341"/>
      <c r="CM527" s="341"/>
      <c r="CN527" s="341"/>
      <c r="CO527" s="341"/>
      <c r="CP527" s="341"/>
      <c r="CQ527" s="341"/>
      <c r="CR527" s="341"/>
      <c r="CS527" s="341"/>
      <c r="CT527" s="341"/>
      <c r="CU527" s="341"/>
      <c r="CV527" s="341"/>
      <c r="CW527" s="341"/>
      <c r="CX527" s="341"/>
      <c r="CY527" s="341"/>
      <c r="CZ527" s="341"/>
    </row>
    <row r="528" s="345" customFormat="true" ht="25.15" customHeight="true" x14ac:dyDescent="0.2">
      <c r="C528" s="1077" t="s">
        <v>448</v>
      </c>
      <c r="D528" s="1078"/>
      <c r="E528" s="741">
        <v>0.20163775946744422</v>
      </c>
      <c r="F528" s="612"/>
      <c r="G528" s="612"/>
      <c r="H528" s="1078" t="s">
        <v>469</v>
      </c>
      <c r="I528" s="1078"/>
      <c r="J528" s="742">
        <v>4.0324483881871633E-2</v>
      </c>
      <c r="K528" s="612"/>
      <c r="L528" s="612"/>
      <c r="M528" s="1078" t="s">
        <v>439</v>
      </c>
      <c r="N528" s="1078"/>
      <c r="O528" s="743">
        <v>0.39829802044425405</v>
      </c>
      <c r="P528" s="612"/>
      <c r="Q528" s="612"/>
      <c r="Z528" s="338"/>
      <c r="AA528" s="338"/>
      <c r="AB528" s="338"/>
      <c r="AC528" s="338"/>
      <c r="AD528" s="338"/>
      <c r="AE528" s="338"/>
      <c r="AF528" s="338"/>
      <c r="AG528" s="338"/>
      <c r="AH528" s="338"/>
      <c r="AI528" s="338"/>
      <c r="AJ528" s="338"/>
      <c r="AK528" s="338"/>
      <c r="AL528" s="338"/>
      <c r="AM528" s="338"/>
      <c r="AN528" s="338"/>
      <c r="AO528" s="338"/>
      <c r="AP528" s="338"/>
      <c r="AQ528" s="338"/>
      <c r="AR528" s="338"/>
      <c r="AS528" s="338"/>
      <c r="AT528" s="338"/>
      <c r="AU528" s="338"/>
      <c r="AV528" s="338"/>
      <c r="AW528" s="338"/>
      <c r="AX528" s="338"/>
      <c r="AY528" s="338"/>
      <c r="AZ528" s="338"/>
      <c r="BA528" s="340"/>
      <c r="BB528" s="419"/>
      <c r="BC528" s="340"/>
      <c r="BD528" s="340"/>
      <c r="BE528" s="340"/>
      <c r="BF528" s="340"/>
      <c r="BG528" s="340"/>
      <c r="BH528" s="340"/>
      <c r="BI528" s="340"/>
      <c r="BJ528" s="340"/>
      <c r="BK528" s="340"/>
      <c r="BL528" s="340"/>
      <c r="BM528" s="340"/>
      <c r="BN528" s="340"/>
      <c r="BO528" s="340"/>
      <c r="BP528" s="340"/>
      <c r="BQ528" s="340"/>
      <c r="BR528" s="340"/>
      <c r="BS528" s="340"/>
      <c r="BT528" s="340"/>
      <c r="BU528" s="340"/>
      <c r="BV528" s="340"/>
      <c r="BW528" s="340"/>
      <c r="BX528" s="340"/>
      <c r="BY528" s="340"/>
      <c r="BZ528" s="341"/>
      <c r="CA528" s="341"/>
      <c r="CB528" s="341"/>
      <c r="CC528" s="341"/>
      <c r="CD528" s="341"/>
      <c r="CE528" s="341"/>
      <c r="CF528" s="341"/>
      <c r="CG528" s="341"/>
      <c r="CH528" s="341"/>
      <c r="CI528" s="341"/>
      <c r="CJ528" s="341"/>
      <c r="CK528" s="341"/>
      <c r="CL528" s="341"/>
      <c r="CM528" s="341"/>
      <c r="CN528" s="341"/>
      <c r="CO528" s="341"/>
      <c r="CP528" s="341"/>
      <c r="CQ528" s="341"/>
      <c r="CR528" s="341"/>
      <c r="CS528" s="341"/>
      <c r="CT528" s="341"/>
      <c r="CU528" s="341"/>
      <c r="CV528" s="341"/>
      <c r="CW528" s="341"/>
      <c r="CX528" s="341"/>
      <c r="CY528" s="341"/>
      <c r="CZ528" s="341"/>
    </row>
    <row r="529" s="345" customFormat="true" ht="25.15" customHeight="true" x14ac:dyDescent="0.2">
      <c r="C529" s="1077" t="s">
        <v>458</v>
      </c>
      <c r="D529" s="1078"/>
      <c r="E529" s="741">
        <v>0.11916672726624766</v>
      </c>
      <c r="F529" s="612"/>
      <c r="G529" s="612"/>
      <c r="H529" s="1078" t="s">
        <v>399</v>
      </c>
      <c r="I529" s="1078"/>
      <c r="J529" s="742">
        <v>1.468838859946627E-3</v>
      </c>
      <c r="K529" s="612"/>
      <c r="L529" s="612"/>
      <c r="M529" s="1078" t="s">
        <v>438</v>
      </c>
      <c r="N529" s="1078"/>
      <c r="O529" s="743">
        <v>0.311400935830629</v>
      </c>
      <c r="P529" s="612"/>
      <c r="Q529" s="612"/>
      <c r="Z529" s="338"/>
      <c r="AA529" s="338"/>
      <c r="AB529" s="338"/>
      <c r="AC529" s="338"/>
      <c r="AD529" s="338"/>
      <c r="AE529" s="338"/>
      <c r="AF529" s="338"/>
      <c r="AG529" s="338"/>
      <c r="AH529" s="338"/>
      <c r="AI529" s="338"/>
      <c r="AJ529" s="338"/>
      <c r="AK529" s="338"/>
      <c r="AL529" s="338"/>
      <c r="AM529" s="338"/>
      <c r="AN529" s="338"/>
      <c r="AO529" s="338"/>
      <c r="AP529" s="338"/>
      <c r="AQ529" s="338"/>
      <c r="AR529" s="338"/>
      <c r="AS529" s="338"/>
      <c r="AT529" s="338"/>
      <c r="AU529" s="338"/>
      <c r="AV529" s="338"/>
      <c r="AW529" s="338"/>
      <c r="AX529" s="338"/>
      <c r="AY529" s="338"/>
      <c r="AZ529" s="338"/>
      <c r="BA529" s="340"/>
      <c r="BB529" s="419"/>
      <c r="BC529" s="340"/>
      <c r="BD529" s="340"/>
      <c r="BE529" s="340"/>
      <c r="BF529" s="340"/>
      <c r="BG529" s="340"/>
      <c r="BH529" s="340"/>
      <c r="BI529" s="340"/>
      <c r="BJ529" s="340"/>
      <c r="BK529" s="340"/>
      <c r="BL529" s="340"/>
      <c r="BM529" s="340"/>
      <c r="BN529" s="340"/>
      <c r="BO529" s="340"/>
      <c r="BP529" s="340"/>
      <c r="BQ529" s="340"/>
      <c r="BR529" s="340"/>
      <c r="BS529" s="340"/>
      <c r="BT529" s="340"/>
      <c r="BU529" s="340"/>
      <c r="BV529" s="340"/>
      <c r="BW529" s="340"/>
      <c r="BX529" s="340"/>
      <c r="BY529" s="340"/>
      <c r="BZ529" s="341"/>
      <c r="CA529" s="341"/>
      <c r="CB529" s="341"/>
      <c r="CC529" s="341"/>
      <c r="CD529" s="341"/>
      <c r="CE529" s="341"/>
      <c r="CF529" s="341"/>
      <c r="CG529" s="341"/>
      <c r="CH529" s="341"/>
      <c r="CI529" s="341"/>
      <c r="CJ529" s="341"/>
      <c r="CK529" s="341"/>
      <c r="CL529" s="341"/>
      <c r="CM529" s="341"/>
      <c r="CN529" s="341"/>
      <c r="CO529" s="341"/>
      <c r="CP529" s="341"/>
      <c r="CQ529" s="341"/>
      <c r="CR529" s="341"/>
      <c r="CS529" s="341"/>
      <c r="CT529" s="341"/>
      <c r="CU529" s="341"/>
      <c r="CV529" s="341"/>
      <c r="CW529" s="341"/>
      <c r="CX529" s="341"/>
      <c r="CY529" s="341"/>
      <c r="CZ529" s="341"/>
    </row>
    <row r="530" s="345" customFormat="true" ht="25.15" customHeight="true" x14ac:dyDescent="0.2">
      <c r="C530" s="1077" t="s">
        <v>463</v>
      </c>
      <c r="D530" s="1078"/>
      <c r="E530" s="741">
        <v>5.8974260889051937E-2</v>
      </c>
      <c r="F530" s="612"/>
      <c r="G530" s="612"/>
      <c r="H530" s="1078" t="s">
        <v>499</v>
      </c>
      <c r="I530" s="1078"/>
      <c r="J530" s="742">
        <v>8.2467222822505789E-6</v>
      </c>
      <c r="K530" s="612"/>
      <c r="L530" s="612"/>
      <c r="M530" s="1078" t="s">
        <v>468</v>
      </c>
      <c r="N530" s="1078"/>
      <c r="O530" s="743">
        <v>4.096356783800232E-2</v>
      </c>
      <c r="P530" s="612"/>
      <c r="Q530" s="612"/>
      <c r="Z530" s="338"/>
      <c r="AA530" s="338"/>
      <c r="AB530" s="338"/>
      <c r="AC530" s="338"/>
      <c r="AD530" s="338"/>
      <c r="AE530" s="338"/>
      <c r="AF530" s="338"/>
      <c r="AG530" s="338"/>
      <c r="AH530" s="338"/>
      <c r="AI530" s="338"/>
      <c r="AJ530" s="338"/>
      <c r="AK530" s="338"/>
      <c r="AL530" s="338"/>
      <c r="AM530" s="338"/>
      <c r="AN530" s="338"/>
      <c r="AO530" s="338"/>
      <c r="AP530" s="338"/>
      <c r="AQ530" s="338"/>
      <c r="AR530" s="338"/>
      <c r="AS530" s="338"/>
      <c r="AT530" s="338"/>
      <c r="AU530" s="338"/>
      <c r="AV530" s="338"/>
      <c r="AW530" s="338"/>
      <c r="AX530" s="338"/>
      <c r="AY530" s="338"/>
      <c r="AZ530" s="338"/>
      <c r="BA530" s="340"/>
      <c r="BB530" s="419"/>
      <c r="BC530" s="340"/>
      <c r="BD530" s="340"/>
      <c r="BE530" s="340"/>
      <c r="BF530" s="340"/>
      <c r="BG530" s="340"/>
      <c r="BH530" s="340"/>
      <c r="BI530" s="340"/>
      <c r="BJ530" s="340"/>
      <c r="BK530" s="340"/>
      <c r="BL530" s="340"/>
      <c r="BM530" s="340"/>
      <c r="BN530" s="340"/>
      <c r="BO530" s="340"/>
      <c r="BP530" s="340"/>
      <c r="BQ530" s="340"/>
      <c r="BR530" s="340"/>
      <c r="BS530" s="340"/>
      <c r="BT530" s="340"/>
      <c r="BU530" s="340"/>
      <c r="BV530" s="340"/>
      <c r="BW530" s="340"/>
      <c r="BX530" s="340"/>
      <c r="BY530" s="340"/>
      <c r="BZ530" s="341"/>
      <c r="CA530" s="341"/>
      <c r="CB530" s="341"/>
      <c r="CC530" s="341"/>
      <c r="CD530" s="341"/>
      <c r="CE530" s="341"/>
      <c r="CF530" s="341"/>
      <c r="CG530" s="341"/>
      <c r="CH530" s="341"/>
      <c r="CI530" s="341"/>
      <c r="CJ530" s="341"/>
      <c r="CK530" s="341"/>
      <c r="CL530" s="341"/>
      <c r="CM530" s="341"/>
      <c r="CN530" s="341"/>
      <c r="CO530" s="341"/>
      <c r="CP530" s="341"/>
      <c r="CQ530" s="341"/>
      <c r="CR530" s="341"/>
      <c r="CS530" s="341"/>
      <c r="CT530" s="341"/>
      <c r="CU530" s="341"/>
      <c r="CV530" s="341"/>
      <c r="CW530" s="341"/>
      <c r="CX530" s="341"/>
      <c r="CY530" s="341"/>
      <c r="CZ530" s="341"/>
    </row>
    <row r="531" s="345" customFormat="true" ht="25.15" customHeight="true" x14ac:dyDescent="0.2">
      <c r="C531" s="1077" t="s">
        <v>467</v>
      </c>
      <c r="D531" s="1078"/>
      <c r="E531" s="741">
        <v>4.8805205488913352E-2</v>
      </c>
      <c r="F531" s="612"/>
      <c r="G531" s="612"/>
      <c r="H531" s="1078" t="s">
        <v>488</v>
      </c>
      <c r="I531" s="1078"/>
      <c r="J531" s="742">
        <v>1.7112683545768114E-3</v>
      </c>
      <c r="K531" s="612"/>
      <c r="L531" s="612"/>
      <c r="M531" s="1078" t="s">
        <v>461</v>
      </c>
      <c r="N531" s="1078"/>
      <c r="O531" s="743">
        <v>9.8024781331422964E-2</v>
      </c>
      <c r="P531" s="612"/>
      <c r="Q531" s="612"/>
      <c r="Z531" s="338"/>
      <c r="AA531" s="338"/>
      <c r="AB531" s="338"/>
      <c r="AC531" s="338"/>
      <c r="AD531" s="338"/>
      <c r="AE531" s="338"/>
      <c r="AF531" s="338"/>
      <c r="AG531" s="338"/>
      <c r="AH531" s="338"/>
      <c r="AI531" s="338"/>
      <c r="AJ531" s="338"/>
      <c r="AK531" s="338"/>
      <c r="AL531" s="338"/>
      <c r="AM531" s="338"/>
      <c r="AN531" s="338"/>
      <c r="AO531" s="338"/>
      <c r="AP531" s="338"/>
      <c r="AQ531" s="338"/>
      <c r="AR531" s="338"/>
      <c r="AS531" s="338"/>
      <c r="AT531" s="338"/>
      <c r="AU531" s="338"/>
      <c r="AV531" s="338"/>
      <c r="AW531" s="338"/>
      <c r="AX531" s="338"/>
      <c r="AY531" s="338"/>
      <c r="AZ531" s="338"/>
      <c r="BA531" s="340"/>
      <c r="BB531" s="419"/>
      <c r="BC531" s="340"/>
      <c r="BD531" s="340"/>
      <c r="BE531" s="340"/>
      <c r="BF531" s="340"/>
      <c r="BG531" s="340"/>
      <c r="BH531" s="340"/>
      <c r="BI531" s="340"/>
      <c r="BJ531" s="340"/>
      <c r="BK531" s="340"/>
      <c r="BL531" s="340"/>
      <c r="BM531" s="340"/>
      <c r="BN531" s="340"/>
      <c r="BO531" s="340"/>
      <c r="BP531" s="340"/>
      <c r="BQ531" s="340"/>
      <c r="BR531" s="340"/>
      <c r="BS531" s="340"/>
      <c r="BT531" s="340"/>
      <c r="BU531" s="340"/>
      <c r="BV531" s="340"/>
      <c r="BW531" s="340"/>
      <c r="BX531" s="340"/>
      <c r="BY531" s="340"/>
      <c r="BZ531" s="341"/>
      <c r="CA531" s="341"/>
      <c r="CB531" s="341"/>
      <c r="CC531" s="341"/>
      <c r="CD531" s="341"/>
      <c r="CE531" s="341"/>
      <c r="CF531" s="341"/>
      <c r="CG531" s="341"/>
      <c r="CH531" s="341"/>
      <c r="CI531" s="341"/>
      <c r="CJ531" s="341"/>
      <c r="CK531" s="341"/>
      <c r="CL531" s="341"/>
      <c r="CM531" s="341"/>
      <c r="CN531" s="341"/>
      <c r="CO531" s="341"/>
      <c r="CP531" s="341"/>
      <c r="CQ531" s="341"/>
      <c r="CR531" s="341"/>
      <c r="CS531" s="341"/>
      <c r="CT531" s="341"/>
      <c r="CU531" s="341"/>
      <c r="CV531" s="341"/>
      <c r="CW531" s="341"/>
      <c r="CX531" s="341"/>
      <c r="CY531" s="341"/>
      <c r="CZ531" s="341"/>
    </row>
    <row r="532" s="345" customFormat="true" ht="25.15" customHeight="true" x14ac:dyDescent="0.2">
      <c r="C532" s="1077" t="s">
        <v>455</v>
      </c>
      <c r="D532" s="1078"/>
      <c r="E532" s="741">
        <v>7.9268477379569977E-2</v>
      </c>
      <c r="F532" s="612"/>
      <c r="G532" s="612"/>
      <c r="H532" s="1078" t="s">
        <v>466</v>
      </c>
      <c r="I532" s="1078"/>
      <c r="J532" s="742">
        <v>4.7962748298044498E-2</v>
      </c>
      <c r="K532" s="612"/>
      <c r="L532" s="612"/>
      <c r="M532" s="1078" t="s">
        <v>448</v>
      </c>
      <c r="N532" s="1078"/>
      <c r="O532" s="743">
        <v>0.19079231864784552</v>
      </c>
      <c r="P532" s="612"/>
      <c r="Q532" s="612"/>
      <c r="Z532" s="338"/>
      <c r="AA532" s="338"/>
      <c r="AB532" s="338"/>
      <c r="AC532" s="338"/>
      <c r="AD532" s="338"/>
      <c r="AE532" s="338"/>
      <c r="AF532" s="338"/>
      <c r="AG532" s="338"/>
      <c r="AH532" s="338"/>
      <c r="AI532" s="338"/>
      <c r="AJ532" s="338"/>
      <c r="AK532" s="338"/>
      <c r="AL532" s="338"/>
      <c r="AM532" s="338"/>
      <c r="AN532" s="338"/>
      <c r="AO532" s="338"/>
      <c r="AP532" s="338"/>
      <c r="AQ532" s="338"/>
      <c r="AR532" s="338"/>
      <c r="AS532" s="338"/>
      <c r="AT532" s="338"/>
      <c r="AU532" s="338"/>
      <c r="AV532" s="338"/>
      <c r="AW532" s="338"/>
      <c r="AX532" s="338"/>
      <c r="AY532" s="338"/>
      <c r="AZ532" s="338"/>
      <c r="BA532" s="340"/>
      <c r="BB532" s="419"/>
      <c r="BC532" s="340"/>
      <c r="BD532" s="340"/>
      <c r="BE532" s="340"/>
      <c r="BF532" s="340"/>
      <c r="BG532" s="340"/>
      <c r="BH532" s="340"/>
      <c r="BI532" s="340"/>
      <c r="BJ532" s="340"/>
      <c r="BK532" s="340"/>
      <c r="BL532" s="340"/>
      <c r="BM532" s="340"/>
      <c r="BN532" s="340"/>
      <c r="BO532" s="340"/>
      <c r="BP532" s="340"/>
      <c r="BQ532" s="340"/>
      <c r="BR532" s="340"/>
      <c r="BS532" s="340"/>
      <c r="BT532" s="340"/>
      <c r="BU532" s="340"/>
      <c r="BV532" s="340"/>
      <c r="BW532" s="340"/>
      <c r="BX532" s="340"/>
      <c r="BY532" s="340"/>
      <c r="BZ532" s="341"/>
      <c r="CA532" s="341"/>
      <c r="CB532" s="341"/>
      <c r="CC532" s="341"/>
      <c r="CD532" s="341"/>
      <c r="CE532" s="341"/>
      <c r="CF532" s="341"/>
      <c r="CG532" s="341"/>
      <c r="CH532" s="341"/>
      <c r="CI532" s="341"/>
      <c r="CJ532" s="341"/>
      <c r="CK532" s="341"/>
      <c r="CL532" s="341"/>
      <c r="CM532" s="341"/>
      <c r="CN532" s="341"/>
      <c r="CO532" s="341"/>
      <c r="CP532" s="341"/>
      <c r="CQ532" s="341"/>
      <c r="CR532" s="341"/>
      <c r="CS532" s="341"/>
      <c r="CT532" s="341"/>
      <c r="CU532" s="341"/>
      <c r="CV532" s="341"/>
      <c r="CW532" s="341"/>
      <c r="CX532" s="341"/>
      <c r="CY532" s="341"/>
      <c r="CZ532" s="341"/>
    </row>
    <row r="533" s="345" customFormat="true" ht="25.15" customHeight="true" x14ac:dyDescent="0.2">
      <c r="C533" s="1077" t="s">
        <v>464</v>
      </c>
      <c r="D533" s="1078"/>
      <c r="E533" s="741">
        <v>9.8197968221825541E-2</v>
      </c>
      <c r="F533" s="612"/>
      <c r="G533" s="612"/>
      <c r="H533" s="1078" t="s">
        <v>480</v>
      </c>
      <c r="I533" s="1078"/>
      <c r="J533" s="742">
        <v>2.8652210516147804E-3</v>
      </c>
      <c r="K533" s="612"/>
      <c r="L533" s="612"/>
      <c r="M533" s="1078" t="s">
        <v>458</v>
      </c>
      <c r="N533" s="1078"/>
      <c r="O533" s="743">
        <v>3.1222479500701245E-2</v>
      </c>
      <c r="P533" s="612"/>
      <c r="Q533" s="612"/>
      <c r="Z533" s="338"/>
      <c r="AA533" s="338"/>
      <c r="AB533" s="338"/>
      <c r="AC533" s="338"/>
      <c r="AD533" s="338"/>
      <c r="AE533" s="338"/>
      <c r="AF533" s="338"/>
      <c r="AG533" s="338"/>
      <c r="AH533" s="338"/>
      <c r="AI533" s="338"/>
      <c r="AJ533" s="338"/>
      <c r="AK533" s="338"/>
      <c r="AL533" s="338"/>
      <c r="AM533" s="338"/>
      <c r="AN533" s="338"/>
      <c r="AO533" s="338"/>
      <c r="AP533" s="338"/>
      <c r="AQ533" s="338"/>
      <c r="AR533" s="338"/>
      <c r="AS533" s="338"/>
      <c r="AT533" s="338"/>
      <c r="AU533" s="338"/>
      <c r="AV533" s="338"/>
      <c r="AW533" s="338"/>
      <c r="AX533" s="338"/>
      <c r="AY533" s="338"/>
      <c r="AZ533" s="338"/>
      <c r="BA533" s="340"/>
      <c r="BB533" s="419"/>
      <c r="BC533" s="340"/>
      <c r="BD533" s="340"/>
      <c r="BE533" s="340"/>
      <c r="BF533" s="340"/>
      <c r="BG533" s="340"/>
      <c r="BH533" s="340"/>
      <c r="BI533" s="340"/>
      <c r="BJ533" s="340"/>
      <c r="BK533" s="340"/>
      <c r="BL533" s="340"/>
      <c r="BM533" s="340"/>
      <c r="BN533" s="340"/>
      <c r="BO533" s="340"/>
      <c r="BP533" s="340"/>
      <c r="BQ533" s="340"/>
      <c r="BR533" s="340"/>
      <c r="BS533" s="340"/>
      <c r="BT533" s="340"/>
      <c r="BU533" s="340"/>
      <c r="BV533" s="340"/>
      <c r="BW533" s="340"/>
      <c r="BX533" s="340"/>
      <c r="BY533" s="340"/>
      <c r="BZ533" s="341"/>
      <c r="CA533" s="341"/>
      <c r="CB533" s="341"/>
      <c r="CC533" s="341"/>
      <c r="CD533" s="341"/>
      <c r="CE533" s="341"/>
      <c r="CF533" s="341"/>
      <c r="CG533" s="341"/>
      <c r="CH533" s="341"/>
      <c r="CI533" s="341"/>
      <c r="CJ533" s="341"/>
      <c r="CK533" s="341"/>
      <c r="CL533" s="341"/>
      <c r="CM533" s="341"/>
      <c r="CN533" s="341"/>
      <c r="CO533" s="341"/>
      <c r="CP533" s="341"/>
      <c r="CQ533" s="341"/>
      <c r="CR533" s="341"/>
      <c r="CS533" s="341"/>
      <c r="CT533" s="341"/>
      <c r="CU533" s="341"/>
      <c r="CV533" s="341"/>
      <c r="CW533" s="341"/>
      <c r="CX533" s="341"/>
      <c r="CY533" s="341"/>
      <c r="CZ533" s="341"/>
    </row>
    <row r="534" s="345" customFormat="true" ht="25.15" customHeight="true" x14ac:dyDescent="0.2">
      <c r="C534" s="1077" t="s">
        <v>508</v>
      </c>
      <c r="D534" s="1078"/>
      <c r="E534" s="741">
        <v>1.9467034926098399E-6</v>
      </c>
      <c r="F534" s="612"/>
      <c r="G534" s="612"/>
      <c r="H534" s="1078" t="s">
        <v>482</v>
      </c>
      <c r="I534" s="1078"/>
      <c r="J534" s="742">
        <v>5.4690569180429612E-4</v>
      </c>
      <c r="K534" s="612"/>
      <c r="L534" s="612"/>
      <c r="M534" s="1078" t="s">
        <v>463</v>
      </c>
      <c r="N534" s="1078"/>
      <c r="O534" s="743">
        <v>1.2488992509011972E-2</v>
      </c>
      <c r="P534" s="612"/>
      <c r="Q534" s="612"/>
      <c r="Z534" s="338"/>
      <c r="AA534" s="338"/>
      <c r="AB534" s="338"/>
      <c r="AC534" s="338"/>
      <c r="AD534" s="338"/>
      <c r="AE534" s="338"/>
      <c r="AF534" s="338"/>
      <c r="AG534" s="338"/>
      <c r="AH534" s="338"/>
      <c r="AI534" s="338"/>
      <c r="AJ534" s="338"/>
      <c r="AK534" s="338"/>
      <c r="AL534" s="338"/>
      <c r="AM534" s="338"/>
      <c r="AN534" s="338"/>
      <c r="AO534" s="338"/>
      <c r="AP534" s="338"/>
      <c r="AQ534" s="338"/>
      <c r="AR534" s="338"/>
      <c r="AS534" s="338"/>
      <c r="AT534" s="338"/>
      <c r="AU534" s="338"/>
      <c r="AV534" s="338"/>
      <c r="AW534" s="338"/>
      <c r="AX534" s="338"/>
      <c r="AY534" s="338"/>
      <c r="AZ534" s="338"/>
      <c r="BA534" s="340"/>
      <c r="BB534" s="419"/>
      <c r="BC534" s="340"/>
      <c r="BD534" s="340"/>
      <c r="BE534" s="340"/>
      <c r="BF534" s="340"/>
      <c r="BG534" s="340"/>
      <c r="BH534" s="340"/>
      <c r="BI534" s="340"/>
      <c r="BJ534" s="340"/>
      <c r="BK534" s="340"/>
      <c r="BL534" s="340"/>
      <c r="BM534" s="340"/>
      <c r="BN534" s="340"/>
      <c r="BO534" s="340"/>
      <c r="BP534" s="340"/>
      <c r="BQ534" s="340"/>
      <c r="BR534" s="340"/>
      <c r="BS534" s="340"/>
      <c r="BT534" s="340"/>
      <c r="BU534" s="340"/>
      <c r="BV534" s="340"/>
      <c r="BW534" s="340"/>
      <c r="BX534" s="340"/>
      <c r="BY534" s="340"/>
      <c r="BZ534" s="341"/>
      <c r="CA534" s="341"/>
      <c r="CB534" s="341"/>
      <c r="CC534" s="341"/>
      <c r="CD534" s="341"/>
      <c r="CE534" s="341"/>
      <c r="CF534" s="341"/>
      <c r="CG534" s="341"/>
      <c r="CH534" s="341"/>
      <c r="CI534" s="341"/>
      <c r="CJ534" s="341"/>
      <c r="CK534" s="341"/>
      <c r="CL534" s="341"/>
      <c r="CM534" s="341"/>
      <c r="CN534" s="341"/>
      <c r="CO534" s="341"/>
      <c r="CP534" s="341"/>
      <c r="CQ534" s="341"/>
      <c r="CR534" s="341"/>
      <c r="CS534" s="341"/>
      <c r="CT534" s="341"/>
      <c r="CU534" s="341"/>
      <c r="CV534" s="341"/>
      <c r="CW534" s="341"/>
      <c r="CX534" s="341"/>
      <c r="CY534" s="341"/>
      <c r="CZ534" s="341"/>
    </row>
    <row r="535" s="345" customFormat="true" ht="25.15" customHeight="true" x14ac:dyDescent="0.2">
      <c r="C535" s="1077" t="s">
        <v>465</v>
      </c>
      <c r="D535" s="1078"/>
      <c r="E535" s="741">
        <v>3.2801919692054746E-2</v>
      </c>
      <c r="F535" s="612"/>
      <c r="G535" s="612"/>
      <c r="H535" s="1078" t="s">
        <v>454</v>
      </c>
      <c r="I535" s="1078"/>
      <c r="J535" s="742">
        <v>3.8737839422314319E-2</v>
      </c>
      <c r="K535" s="612"/>
      <c r="L535" s="612"/>
      <c r="M535" s="1078" t="s">
        <v>467</v>
      </c>
      <c r="N535" s="1078"/>
      <c r="O535" s="743">
        <v>4.7378134803167146E-2</v>
      </c>
      <c r="P535" s="612"/>
      <c r="Q535" s="612"/>
      <c r="Z535" s="338"/>
      <c r="AA535" s="338"/>
      <c r="AB535" s="338"/>
      <c r="AC535" s="338"/>
      <c r="AD535" s="338"/>
      <c r="AE535" s="338"/>
      <c r="AF535" s="338"/>
      <c r="AG535" s="338"/>
      <c r="AH535" s="338"/>
      <c r="AI535" s="338"/>
      <c r="AJ535" s="338"/>
      <c r="AK535" s="338"/>
      <c r="AL535" s="338"/>
      <c r="AM535" s="338"/>
      <c r="AN535" s="338"/>
      <c r="AO535" s="338"/>
      <c r="AP535" s="338"/>
      <c r="AQ535" s="338"/>
      <c r="AR535" s="338"/>
      <c r="AS535" s="338"/>
      <c r="AT535" s="338"/>
      <c r="AU535" s="338"/>
      <c r="AV535" s="338"/>
      <c r="AW535" s="338"/>
      <c r="AX535" s="338"/>
      <c r="AY535" s="338"/>
      <c r="AZ535" s="338"/>
      <c r="BA535" s="340"/>
      <c r="BB535" s="419"/>
      <c r="BC535" s="340"/>
      <c r="BD535" s="340"/>
      <c r="BE535" s="340"/>
      <c r="BF535" s="340"/>
      <c r="BG535" s="340"/>
      <c r="BH535" s="340"/>
      <c r="BI535" s="340"/>
      <c r="BJ535" s="340"/>
      <c r="BK535" s="340"/>
      <c r="BL535" s="340"/>
      <c r="BM535" s="340"/>
      <c r="BN535" s="340"/>
      <c r="BO535" s="340"/>
      <c r="BP535" s="340"/>
      <c r="BQ535" s="340"/>
      <c r="BR535" s="340"/>
      <c r="BS535" s="340"/>
      <c r="BT535" s="340"/>
      <c r="BU535" s="340"/>
      <c r="BV535" s="340"/>
      <c r="BW535" s="340"/>
      <c r="BX535" s="340"/>
      <c r="BY535" s="340"/>
      <c r="BZ535" s="341"/>
      <c r="CA535" s="341"/>
      <c r="CB535" s="341"/>
      <c r="CC535" s="341"/>
      <c r="CD535" s="341"/>
      <c r="CE535" s="341"/>
      <c r="CF535" s="341"/>
      <c r="CG535" s="341"/>
      <c r="CH535" s="341"/>
      <c r="CI535" s="341"/>
      <c r="CJ535" s="341"/>
      <c r="CK535" s="341"/>
      <c r="CL535" s="341"/>
      <c r="CM535" s="341"/>
      <c r="CN535" s="341"/>
      <c r="CO535" s="341"/>
      <c r="CP535" s="341"/>
      <c r="CQ535" s="341"/>
      <c r="CR535" s="341"/>
      <c r="CS535" s="341"/>
      <c r="CT535" s="341"/>
      <c r="CU535" s="341"/>
      <c r="CV535" s="341"/>
      <c r="CW535" s="341"/>
      <c r="CX535" s="341"/>
      <c r="CY535" s="341"/>
      <c r="CZ535" s="341"/>
    </row>
    <row r="536" s="345" customFormat="true" ht="25.15" customHeight="true" x14ac:dyDescent="0.2">
      <c r="C536" s="1077" t="s">
        <v>445</v>
      </c>
      <c r="D536" s="1078"/>
      <c r="E536" s="741">
        <v>0.47461348287891619</v>
      </c>
      <c r="F536" s="612"/>
      <c r="G536" s="612"/>
      <c r="H536" s="1078" t="s">
        <v>449</v>
      </c>
      <c r="I536" s="1078"/>
      <c r="J536" s="742">
        <v>3.1218045828765518E-2</v>
      </c>
      <c r="K536" s="612"/>
      <c r="L536" s="612"/>
      <c r="M536" s="1078" t="s">
        <v>455</v>
      </c>
      <c r="N536" s="1078"/>
      <c r="O536" s="743">
        <v>8.98273789784369E-2</v>
      </c>
      <c r="P536" s="612"/>
      <c r="Q536" s="612"/>
      <c r="Z536" s="338"/>
      <c r="AA536" s="338"/>
      <c r="AB536" s="338"/>
      <c r="AC536" s="338"/>
      <c r="AD536" s="338"/>
      <c r="AE536" s="338"/>
      <c r="AF536" s="338"/>
      <c r="AG536" s="338"/>
      <c r="AH536" s="338"/>
      <c r="AI536" s="338"/>
      <c r="AJ536" s="338"/>
      <c r="AK536" s="338"/>
      <c r="AL536" s="338"/>
      <c r="AM536" s="338"/>
      <c r="AN536" s="338"/>
      <c r="AO536" s="338"/>
      <c r="AP536" s="338"/>
      <c r="AQ536" s="338"/>
      <c r="AR536" s="338"/>
      <c r="AS536" s="338"/>
      <c r="AT536" s="338"/>
      <c r="AU536" s="338"/>
      <c r="AV536" s="338"/>
      <c r="AW536" s="338"/>
      <c r="AX536" s="338"/>
      <c r="AY536" s="338"/>
      <c r="AZ536" s="338"/>
      <c r="BA536" s="340"/>
      <c r="BB536" s="419"/>
      <c r="BC536" s="340"/>
      <c r="BD536" s="340"/>
      <c r="BE536" s="340"/>
      <c r="BF536" s="340"/>
      <c r="BG536" s="340"/>
      <c r="BH536" s="340"/>
      <c r="BI536" s="340"/>
      <c r="BJ536" s="340"/>
      <c r="BK536" s="340"/>
      <c r="BL536" s="340"/>
      <c r="BM536" s="340"/>
      <c r="BN536" s="340"/>
      <c r="BO536" s="340"/>
      <c r="BP536" s="340"/>
      <c r="BQ536" s="340"/>
      <c r="BR536" s="340"/>
      <c r="BS536" s="340"/>
      <c r="BT536" s="340"/>
      <c r="BU536" s="340"/>
      <c r="BV536" s="340"/>
      <c r="BW536" s="340"/>
      <c r="BX536" s="340"/>
      <c r="BY536" s="340"/>
      <c r="BZ536" s="341"/>
      <c r="CA536" s="341"/>
      <c r="CB536" s="341"/>
      <c r="CC536" s="341"/>
      <c r="CD536" s="341"/>
      <c r="CE536" s="341"/>
      <c r="CF536" s="341"/>
      <c r="CG536" s="341"/>
      <c r="CH536" s="341"/>
      <c r="CI536" s="341"/>
      <c r="CJ536" s="341"/>
      <c r="CK536" s="341"/>
      <c r="CL536" s="341"/>
      <c r="CM536" s="341"/>
      <c r="CN536" s="341"/>
      <c r="CO536" s="341"/>
      <c r="CP536" s="341"/>
      <c r="CQ536" s="341"/>
      <c r="CR536" s="341"/>
      <c r="CS536" s="341"/>
      <c r="CT536" s="341"/>
      <c r="CU536" s="341"/>
      <c r="CV536" s="341"/>
      <c r="CW536" s="341"/>
      <c r="CX536" s="341"/>
      <c r="CY536" s="341"/>
      <c r="CZ536" s="341"/>
    </row>
    <row r="537" s="345" customFormat="true" ht="25.15" customHeight="true" x14ac:dyDescent="0.2">
      <c r="C537" s="1077" t="s">
        <v>446</v>
      </c>
      <c r="D537" s="1078"/>
      <c r="E537" s="741">
        <v>0.46796958444018177</v>
      </c>
      <c r="F537" s="612"/>
      <c r="G537" s="612"/>
      <c r="H537" s="1078" t="s">
        <v>504</v>
      </c>
      <c r="I537" s="1078"/>
      <c r="J537" s="742">
        <v>9.9136263375835241E-4</v>
      </c>
      <c r="K537" s="612"/>
      <c r="L537" s="612"/>
      <c r="M537" s="1078" t="s">
        <v>464</v>
      </c>
      <c r="N537" s="1078"/>
      <c r="O537" s="743">
        <v>1.7458432476716058E-2</v>
      </c>
      <c r="P537" s="612"/>
      <c r="Q537" s="612"/>
      <c r="Z537" s="338"/>
      <c r="AA537" s="338"/>
      <c r="AB537" s="338"/>
      <c r="AC537" s="338"/>
      <c r="AD537" s="338"/>
      <c r="AE537" s="338"/>
      <c r="AF537" s="338"/>
      <c r="AG537" s="338"/>
      <c r="AH537" s="338"/>
      <c r="AI537" s="338"/>
      <c r="AJ537" s="338"/>
      <c r="AK537" s="338"/>
      <c r="AL537" s="338"/>
      <c r="AM537" s="338"/>
      <c r="AN537" s="338"/>
      <c r="AO537" s="338"/>
      <c r="AP537" s="338"/>
      <c r="AQ537" s="338"/>
      <c r="AR537" s="338"/>
      <c r="AS537" s="338"/>
      <c r="AT537" s="338"/>
      <c r="AU537" s="338"/>
      <c r="AV537" s="338"/>
      <c r="AW537" s="338"/>
      <c r="AX537" s="338"/>
      <c r="AY537" s="338"/>
      <c r="AZ537" s="338"/>
      <c r="BA537" s="340"/>
      <c r="BB537" s="419"/>
      <c r="BC537" s="340"/>
      <c r="BD537" s="340"/>
      <c r="BE537" s="340"/>
      <c r="BF537" s="340"/>
      <c r="BG537" s="340"/>
      <c r="BH537" s="340"/>
      <c r="BI537" s="340"/>
      <c r="BJ537" s="340"/>
      <c r="BK537" s="340"/>
      <c r="BL537" s="340"/>
      <c r="BM537" s="340"/>
      <c r="BN537" s="340"/>
      <c r="BO537" s="340"/>
      <c r="BP537" s="340"/>
      <c r="BQ537" s="340"/>
      <c r="BR537" s="340"/>
      <c r="BS537" s="340"/>
      <c r="BT537" s="340"/>
      <c r="BU537" s="340"/>
      <c r="BV537" s="340"/>
      <c r="BW537" s="340"/>
      <c r="BX537" s="340"/>
      <c r="BY537" s="340"/>
      <c r="BZ537" s="341"/>
      <c r="CA537" s="341"/>
      <c r="CB537" s="341"/>
      <c r="CC537" s="341"/>
      <c r="CD537" s="341"/>
      <c r="CE537" s="341"/>
      <c r="CF537" s="341"/>
      <c r="CG537" s="341"/>
      <c r="CH537" s="341"/>
      <c r="CI537" s="341"/>
      <c r="CJ537" s="341"/>
      <c r="CK537" s="341"/>
      <c r="CL537" s="341"/>
      <c r="CM537" s="341"/>
      <c r="CN537" s="341"/>
      <c r="CO537" s="341"/>
      <c r="CP537" s="341"/>
      <c r="CQ537" s="341"/>
      <c r="CR537" s="341"/>
      <c r="CS537" s="341"/>
      <c r="CT537" s="341"/>
      <c r="CU537" s="341"/>
      <c r="CV537" s="341"/>
      <c r="CW537" s="341"/>
      <c r="CX537" s="341"/>
      <c r="CY537" s="341"/>
      <c r="CZ537" s="341"/>
    </row>
    <row r="538" s="345" customFormat="true" ht="25.15" customHeight="true" x14ac:dyDescent="0.2">
      <c r="C538" s="1077" t="s">
        <v>459</v>
      </c>
      <c r="D538" s="1078"/>
      <c r="E538" s="741">
        <v>9.8490729420383533E-2</v>
      </c>
      <c r="F538" s="612"/>
      <c r="G538" s="612"/>
      <c r="H538" s="1078" t="s">
        <v>502</v>
      </c>
      <c r="I538" s="1078"/>
      <c r="J538" s="742">
        <v>1.0568185022892421E-4</v>
      </c>
      <c r="K538" s="612"/>
      <c r="L538" s="612"/>
      <c r="M538" s="1078" t="s">
        <v>508</v>
      </c>
      <c r="N538" s="1078"/>
      <c r="O538" s="743">
        <v>1.1725262754920681E-3</v>
      </c>
      <c r="P538" s="612"/>
      <c r="Q538" s="612"/>
      <c r="Z538" s="338"/>
      <c r="AA538" s="338"/>
      <c r="AB538" s="338"/>
      <c r="AC538" s="338"/>
      <c r="AD538" s="338"/>
      <c r="AE538" s="338"/>
      <c r="AF538" s="338"/>
      <c r="AG538" s="338"/>
      <c r="AH538" s="338"/>
      <c r="AI538" s="338"/>
      <c r="AJ538" s="338"/>
      <c r="AK538" s="338"/>
      <c r="AL538" s="338"/>
      <c r="AM538" s="338"/>
      <c r="AN538" s="338"/>
      <c r="AO538" s="338"/>
      <c r="AP538" s="338"/>
      <c r="AQ538" s="338"/>
      <c r="AR538" s="338"/>
      <c r="AS538" s="338"/>
      <c r="AT538" s="338"/>
      <c r="AU538" s="338"/>
      <c r="AV538" s="338"/>
      <c r="AW538" s="338"/>
      <c r="AX538" s="338"/>
      <c r="AY538" s="338"/>
      <c r="AZ538" s="338"/>
      <c r="BA538" s="340"/>
      <c r="BB538" s="419"/>
      <c r="BC538" s="340"/>
      <c r="BD538" s="340"/>
      <c r="BE538" s="340"/>
      <c r="BF538" s="340"/>
      <c r="BG538" s="340"/>
      <c r="BH538" s="340"/>
      <c r="BI538" s="340"/>
      <c r="BJ538" s="340"/>
      <c r="BK538" s="340"/>
      <c r="BL538" s="340"/>
      <c r="BM538" s="340"/>
      <c r="BN538" s="340"/>
      <c r="BO538" s="340"/>
      <c r="BP538" s="340"/>
      <c r="BQ538" s="340"/>
      <c r="BR538" s="340"/>
      <c r="BS538" s="340"/>
      <c r="BT538" s="340"/>
      <c r="BU538" s="340"/>
      <c r="BV538" s="340"/>
      <c r="BW538" s="340"/>
      <c r="BX538" s="340"/>
      <c r="BY538" s="340"/>
      <c r="BZ538" s="341"/>
      <c r="CA538" s="341"/>
      <c r="CB538" s="341"/>
      <c r="CC538" s="341"/>
      <c r="CD538" s="341"/>
      <c r="CE538" s="341"/>
      <c r="CF538" s="341"/>
      <c r="CG538" s="341"/>
      <c r="CH538" s="341"/>
      <c r="CI538" s="341"/>
      <c r="CJ538" s="341"/>
      <c r="CK538" s="341"/>
      <c r="CL538" s="341"/>
      <c r="CM538" s="341"/>
      <c r="CN538" s="341"/>
      <c r="CO538" s="341"/>
      <c r="CP538" s="341"/>
      <c r="CQ538" s="341"/>
      <c r="CR538" s="341"/>
      <c r="CS538" s="341"/>
      <c r="CT538" s="341"/>
      <c r="CU538" s="341"/>
      <c r="CV538" s="341"/>
      <c r="CW538" s="341"/>
      <c r="CX538" s="341"/>
      <c r="CY538" s="341"/>
      <c r="CZ538" s="341"/>
    </row>
    <row r="539" s="345" customFormat="true" ht="25.15" customHeight="true" x14ac:dyDescent="0.2">
      <c r="C539" s="1077" t="s">
        <v>456</v>
      </c>
      <c r="D539" s="1078"/>
      <c r="E539" s="741">
        <v>3.17100423732595E-2</v>
      </c>
      <c r="F539" s="612"/>
      <c r="G539" s="612"/>
      <c r="H539" s="1078" t="s">
        <v>323</v>
      </c>
      <c r="I539" s="1078"/>
      <c r="J539" s="742">
        <v>5.8669164167839155E-2</v>
      </c>
      <c r="K539" s="612"/>
      <c r="L539" s="612"/>
      <c r="M539" s="1078" t="s">
        <v>465</v>
      </c>
      <c r="N539" s="1078"/>
      <c r="O539" s="743">
        <v>5.5134390051770295E-2</v>
      </c>
      <c r="P539" s="612"/>
      <c r="Q539" s="612"/>
      <c r="Z539" s="338"/>
      <c r="AA539" s="338"/>
      <c r="AB539" s="338"/>
      <c r="AC539" s="338"/>
      <c r="AD539" s="338"/>
      <c r="AE539" s="338"/>
      <c r="AF539" s="338"/>
      <c r="AG539" s="338"/>
      <c r="AH539" s="338"/>
      <c r="AI539" s="338"/>
      <c r="AJ539" s="338"/>
      <c r="AK539" s="338"/>
      <c r="AL539" s="338"/>
      <c r="AM539" s="338"/>
      <c r="AN539" s="338"/>
      <c r="AO539" s="338"/>
      <c r="AP539" s="338"/>
      <c r="AQ539" s="338"/>
      <c r="AR539" s="338"/>
      <c r="AS539" s="338"/>
      <c r="AT539" s="338"/>
      <c r="AU539" s="338"/>
      <c r="AV539" s="338"/>
      <c r="AW539" s="338"/>
      <c r="AX539" s="338"/>
      <c r="AY539" s="338"/>
      <c r="AZ539" s="338"/>
      <c r="BA539" s="340"/>
      <c r="BB539" s="419"/>
      <c r="BC539" s="340"/>
      <c r="BD539" s="340"/>
      <c r="BE539" s="340"/>
      <c r="BF539" s="340"/>
      <c r="BG539" s="340"/>
      <c r="BH539" s="340"/>
      <c r="BI539" s="340"/>
      <c r="BJ539" s="340"/>
      <c r="BK539" s="340"/>
      <c r="BL539" s="340"/>
      <c r="BM539" s="340"/>
      <c r="BN539" s="340"/>
      <c r="BO539" s="340"/>
      <c r="BP539" s="340"/>
      <c r="BQ539" s="340"/>
      <c r="BR539" s="340"/>
      <c r="BS539" s="340"/>
      <c r="BT539" s="340"/>
      <c r="BU539" s="340"/>
      <c r="BV539" s="340"/>
      <c r="BW539" s="340"/>
      <c r="BX539" s="340"/>
      <c r="BY539" s="340"/>
      <c r="BZ539" s="341"/>
      <c r="CA539" s="341"/>
      <c r="CB539" s="341"/>
      <c r="CC539" s="341"/>
      <c r="CD539" s="341"/>
      <c r="CE539" s="341"/>
      <c r="CF539" s="341"/>
      <c r="CG539" s="341"/>
      <c r="CH539" s="341"/>
      <c r="CI539" s="341"/>
      <c r="CJ539" s="341"/>
      <c r="CK539" s="341"/>
      <c r="CL539" s="341"/>
      <c r="CM539" s="341"/>
      <c r="CN539" s="341"/>
      <c r="CO539" s="341"/>
      <c r="CP539" s="341"/>
      <c r="CQ539" s="341"/>
      <c r="CR539" s="341"/>
      <c r="CS539" s="341"/>
      <c r="CT539" s="341"/>
      <c r="CU539" s="341"/>
      <c r="CV539" s="341"/>
      <c r="CW539" s="341"/>
      <c r="CX539" s="341"/>
      <c r="CY539" s="341"/>
      <c r="CZ539" s="341"/>
    </row>
    <row r="540" s="345" customFormat="true" ht="25.15" customHeight="true" x14ac:dyDescent="0.2">
      <c r="C540" s="1077" t="s">
        <v>447</v>
      </c>
      <c r="D540" s="1078"/>
      <c r="E540" s="741">
        <v>0.26497560985804536</v>
      </c>
      <c r="F540" s="612"/>
      <c r="G540" s="612"/>
      <c r="H540" s="1078" t="s">
        <v>309</v>
      </c>
      <c r="I540" s="1078"/>
      <c r="J540" s="742">
        <v>6.5530848655159957E-2</v>
      </c>
      <c r="K540" s="612"/>
      <c r="L540" s="612"/>
      <c r="M540" s="1078" t="s">
        <v>445</v>
      </c>
      <c r="N540" s="1078"/>
      <c r="O540" s="743">
        <v>0.26717769528441326</v>
      </c>
      <c r="P540" s="612"/>
      <c r="Q540" s="612"/>
      <c r="Z540" s="338"/>
      <c r="AA540" s="338"/>
      <c r="AB540" s="338"/>
      <c r="AC540" s="338"/>
      <c r="AD540" s="338"/>
      <c r="AE540" s="338"/>
      <c r="AF540" s="338"/>
      <c r="AG540" s="338"/>
      <c r="AH540" s="338"/>
      <c r="AI540" s="338"/>
      <c r="AJ540" s="338"/>
      <c r="AK540" s="338"/>
      <c r="AL540" s="338"/>
      <c r="AM540" s="338"/>
      <c r="AN540" s="338"/>
      <c r="AO540" s="338"/>
      <c r="AP540" s="338"/>
      <c r="AQ540" s="338"/>
      <c r="AR540" s="338"/>
      <c r="AS540" s="338"/>
      <c r="AT540" s="338"/>
      <c r="AU540" s="338"/>
      <c r="AV540" s="338"/>
      <c r="AW540" s="338"/>
      <c r="AX540" s="338"/>
      <c r="AY540" s="338"/>
      <c r="AZ540" s="338"/>
      <c r="BA540" s="340"/>
      <c r="BB540" s="419"/>
      <c r="BC540" s="340"/>
      <c r="BD540" s="340"/>
      <c r="BE540" s="340"/>
      <c r="BF540" s="340"/>
      <c r="BG540" s="340"/>
      <c r="BH540" s="340"/>
      <c r="BI540" s="340"/>
      <c r="BJ540" s="340"/>
      <c r="BK540" s="340"/>
      <c r="BL540" s="340"/>
      <c r="BM540" s="340"/>
      <c r="BN540" s="340"/>
      <c r="BO540" s="340"/>
      <c r="BP540" s="340"/>
      <c r="BQ540" s="340"/>
      <c r="BR540" s="340"/>
      <c r="BS540" s="340"/>
      <c r="BT540" s="340"/>
      <c r="BU540" s="340"/>
      <c r="BV540" s="340"/>
      <c r="BW540" s="340"/>
      <c r="BX540" s="340"/>
      <c r="BY540" s="340"/>
      <c r="BZ540" s="341"/>
      <c r="CA540" s="341"/>
      <c r="CB540" s="341"/>
      <c r="CC540" s="341"/>
      <c r="CD540" s="341"/>
      <c r="CE540" s="341"/>
      <c r="CF540" s="341"/>
      <c r="CG540" s="341"/>
      <c r="CH540" s="341"/>
      <c r="CI540" s="341"/>
      <c r="CJ540" s="341"/>
      <c r="CK540" s="341"/>
      <c r="CL540" s="341"/>
      <c r="CM540" s="341"/>
      <c r="CN540" s="341"/>
      <c r="CO540" s="341"/>
      <c r="CP540" s="341"/>
      <c r="CQ540" s="341"/>
      <c r="CR540" s="341"/>
      <c r="CS540" s="341"/>
      <c r="CT540" s="341"/>
      <c r="CU540" s="341"/>
      <c r="CV540" s="341"/>
      <c r="CW540" s="341"/>
      <c r="CX540" s="341"/>
      <c r="CY540" s="341"/>
      <c r="CZ540" s="341"/>
    </row>
    <row r="541" s="345" customFormat="true" ht="25.15" customHeight="true" x14ac:dyDescent="0.2">
      <c r="C541" s="1077" t="s">
        <v>457</v>
      </c>
      <c r="D541" s="1078"/>
      <c r="E541" s="741">
        <v>0.1185556875711057</v>
      </c>
      <c r="F541" s="612"/>
      <c r="G541" s="612"/>
      <c r="H541" s="1078" t="s">
        <v>493</v>
      </c>
      <c r="I541" s="1078"/>
      <c r="J541" s="742">
        <v>1.5274966751246774E-5</v>
      </c>
      <c r="K541" s="612"/>
      <c r="L541" s="612"/>
      <c r="M541" s="1078" t="s">
        <v>446</v>
      </c>
      <c r="N541" s="1078"/>
      <c r="O541" s="743">
        <v>0.29376388162821959</v>
      </c>
      <c r="P541" s="612"/>
      <c r="Q541" s="612"/>
      <c r="Z541" s="338"/>
      <c r="AA541" s="338"/>
      <c r="AB541" s="338"/>
      <c r="AC541" s="338"/>
      <c r="AD541" s="338"/>
      <c r="AE541" s="338"/>
      <c r="AF541" s="338"/>
      <c r="AG541" s="338"/>
      <c r="AH541" s="338"/>
      <c r="AI541" s="338"/>
      <c r="AJ541" s="338"/>
      <c r="AK541" s="338"/>
      <c r="AL541" s="338"/>
      <c r="AM541" s="338"/>
      <c r="AN541" s="338"/>
      <c r="AO541" s="338"/>
      <c r="AP541" s="338"/>
      <c r="AQ541" s="338"/>
      <c r="AR541" s="338"/>
      <c r="AS541" s="338"/>
      <c r="AT541" s="338"/>
      <c r="AU541" s="338"/>
      <c r="AV541" s="338"/>
      <c r="AW541" s="338"/>
      <c r="AX541" s="338"/>
      <c r="AY541" s="338"/>
      <c r="AZ541" s="338"/>
      <c r="BA541" s="340"/>
      <c r="BB541" s="419"/>
      <c r="BC541" s="340"/>
      <c r="BD541" s="340"/>
      <c r="BE541" s="340"/>
      <c r="BF541" s="340"/>
      <c r="BG541" s="340"/>
      <c r="BH541" s="340"/>
      <c r="BI541" s="340"/>
      <c r="BJ541" s="340"/>
      <c r="BK541" s="340"/>
      <c r="BL541" s="340"/>
      <c r="BM541" s="340"/>
      <c r="BN541" s="340"/>
      <c r="BO541" s="340"/>
      <c r="BP541" s="340"/>
      <c r="BQ541" s="340"/>
      <c r="BR541" s="340"/>
      <c r="BS541" s="340"/>
      <c r="BT541" s="340"/>
      <c r="BU541" s="340"/>
      <c r="BV541" s="340"/>
      <c r="BW541" s="340"/>
      <c r="BX541" s="340"/>
      <c r="BY541" s="340"/>
      <c r="BZ541" s="341"/>
      <c r="CA541" s="341"/>
      <c r="CB541" s="341"/>
      <c r="CC541" s="341"/>
      <c r="CD541" s="341"/>
      <c r="CE541" s="341"/>
      <c r="CF541" s="341"/>
      <c r="CG541" s="341"/>
      <c r="CH541" s="341"/>
      <c r="CI541" s="341"/>
      <c r="CJ541" s="341"/>
      <c r="CK541" s="341"/>
      <c r="CL541" s="341"/>
      <c r="CM541" s="341"/>
      <c r="CN541" s="341"/>
      <c r="CO541" s="341"/>
      <c r="CP541" s="341"/>
      <c r="CQ541" s="341"/>
      <c r="CR541" s="341"/>
      <c r="CS541" s="341"/>
      <c r="CT541" s="341"/>
      <c r="CU541" s="341"/>
      <c r="CV541" s="341"/>
      <c r="CW541" s="341"/>
      <c r="CX541" s="341"/>
      <c r="CY541" s="341"/>
      <c r="CZ541" s="341"/>
    </row>
    <row r="542" s="345" customFormat="true" ht="25.15" customHeight="true" x14ac:dyDescent="0.2">
      <c r="C542" s="1077" t="s">
        <v>442</v>
      </c>
      <c r="D542" s="1078"/>
      <c r="E542" s="741">
        <v>0.502618878622202</v>
      </c>
      <c r="F542" s="612"/>
      <c r="G542" s="612"/>
      <c r="H542" s="1078" t="s">
        <v>437</v>
      </c>
      <c r="I542" s="1078"/>
      <c r="J542" s="742">
        <v>0.35149910264169937</v>
      </c>
      <c r="K542" s="612"/>
      <c r="L542" s="612"/>
      <c r="M542" s="1078" t="s">
        <v>459</v>
      </c>
      <c r="N542" s="1078"/>
      <c r="O542" s="743">
        <v>5.3934753600232463E-2</v>
      </c>
      <c r="P542" s="612"/>
      <c r="Q542" s="612"/>
      <c r="Z542" s="338"/>
      <c r="AA542" s="338"/>
      <c r="AB542" s="338"/>
      <c r="AC542" s="338"/>
      <c r="AD542" s="338"/>
      <c r="AE542" s="338"/>
      <c r="AF542" s="338"/>
      <c r="AG542" s="338"/>
      <c r="AH542" s="338"/>
      <c r="AI542" s="338"/>
      <c r="AJ542" s="338"/>
      <c r="AK542" s="338"/>
      <c r="AL542" s="338"/>
      <c r="AM542" s="338"/>
      <c r="AN542" s="338"/>
      <c r="AO542" s="338"/>
      <c r="AP542" s="338"/>
      <c r="AQ542" s="338"/>
      <c r="AR542" s="338"/>
      <c r="AS542" s="338"/>
      <c r="AT542" s="338"/>
      <c r="AU542" s="338"/>
      <c r="AV542" s="338"/>
      <c r="AW542" s="338"/>
      <c r="AX542" s="338"/>
      <c r="AY542" s="338"/>
      <c r="AZ542" s="338"/>
      <c r="BA542" s="340"/>
      <c r="BB542" s="419"/>
      <c r="BC542" s="340"/>
      <c r="BD542" s="340"/>
      <c r="BE542" s="340"/>
      <c r="BF542" s="340"/>
      <c r="BG542" s="340"/>
      <c r="BH542" s="340"/>
      <c r="BI542" s="340"/>
      <c r="BJ542" s="340"/>
      <c r="BK542" s="340"/>
      <c r="BL542" s="340"/>
      <c r="BM542" s="340"/>
      <c r="BN542" s="340"/>
      <c r="BO542" s="340"/>
      <c r="BP542" s="340"/>
      <c r="BQ542" s="340"/>
      <c r="BR542" s="340"/>
      <c r="BS542" s="340"/>
      <c r="BT542" s="340"/>
      <c r="BU542" s="340"/>
      <c r="BV542" s="340"/>
      <c r="BW542" s="340"/>
      <c r="BX542" s="340"/>
      <c r="BY542" s="340"/>
      <c r="BZ542" s="341"/>
      <c r="CA542" s="341"/>
      <c r="CB542" s="341"/>
      <c r="CC542" s="341"/>
      <c r="CD542" s="341"/>
      <c r="CE542" s="341"/>
      <c r="CF542" s="341"/>
      <c r="CG542" s="341"/>
      <c r="CH542" s="341"/>
      <c r="CI542" s="341"/>
      <c r="CJ542" s="341"/>
      <c r="CK542" s="341"/>
      <c r="CL542" s="341"/>
      <c r="CM542" s="341"/>
      <c r="CN542" s="341"/>
      <c r="CO542" s="341"/>
      <c r="CP542" s="341"/>
      <c r="CQ542" s="341"/>
      <c r="CR542" s="341"/>
      <c r="CS542" s="341"/>
      <c r="CT542" s="341"/>
      <c r="CU542" s="341"/>
      <c r="CV542" s="341"/>
      <c r="CW542" s="341"/>
      <c r="CX542" s="341"/>
      <c r="CY542" s="341"/>
      <c r="CZ542" s="341"/>
    </row>
    <row r="543" s="345" customFormat="true" ht="25.15" customHeight="true" x14ac:dyDescent="0.2">
      <c r="C543" s="1077" t="s">
        <v>452</v>
      </c>
      <c r="D543" s="1078"/>
      <c r="E543" s="741">
        <v>0.18756723381645349</v>
      </c>
      <c r="F543" s="612"/>
      <c r="G543" s="612"/>
      <c r="H543" s="1078" t="s">
        <v>462</v>
      </c>
      <c r="I543" s="1078"/>
      <c r="J543" s="742">
        <v>9.7569114466451057E-2</v>
      </c>
      <c r="K543" s="612"/>
      <c r="L543" s="612"/>
      <c r="M543" s="1078" t="s">
        <v>456</v>
      </c>
      <c r="N543" s="1078"/>
      <c r="O543" s="743">
        <v>0.20950062625587421</v>
      </c>
      <c r="P543" s="612"/>
      <c r="Q543" s="612"/>
      <c r="Z543" s="338"/>
      <c r="AA543" s="338"/>
      <c r="AB543" s="338"/>
      <c r="AC543" s="338"/>
      <c r="AD543" s="338"/>
      <c r="AE543" s="338"/>
      <c r="AF543" s="338"/>
      <c r="AG543" s="338"/>
      <c r="AH543" s="338"/>
      <c r="AI543" s="338"/>
      <c r="AJ543" s="338"/>
      <c r="AK543" s="338"/>
      <c r="AL543" s="338"/>
      <c r="AM543" s="338"/>
      <c r="AN543" s="338"/>
      <c r="AO543" s="338"/>
      <c r="AP543" s="338"/>
      <c r="AQ543" s="338"/>
      <c r="AR543" s="338"/>
      <c r="AS543" s="338"/>
      <c r="AT543" s="338"/>
      <c r="AU543" s="338"/>
      <c r="AV543" s="338"/>
      <c r="AW543" s="338"/>
      <c r="AX543" s="338"/>
      <c r="AY543" s="338"/>
      <c r="AZ543" s="338"/>
      <c r="BA543" s="340"/>
      <c r="BB543" s="419"/>
      <c r="BC543" s="340"/>
      <c r="BD543" s="340"/>
      <c r="BE543" s="340"/>
      <c r="BF543" s="340"/>
      <c r="BG543" s="340"/>
      <c r="BH543" s="340"/>
      <c r="BI543" s="340"/>
      <c r="BJ543" s="340"/>
      <c r="BK543" s="340"/>
      <c r="BL543" s="340"/>
      <c r="BM543" s="340"/>
      <c r="BN543" s="340"/>
      <c r="BO543" s="340"/>
      <c r="BP543" s="340"/>
      <c r="BQ543" s="340"/>
      <c r="BR543" s="340"/>
      <c r="BS543" s="340"/>
      <c r="BT543" s="340"/>
      <c r="BU543" s="340"/>
      <c r="BV543" s="340"/>
      <c r="BW543" s="340"/>
      <c r="BX543" s="340"/>
      <c r="BY543" s="340"/>
      <c r="BZ543" s="341"/>
      <c r="CA543" s="341"/>
      <c r="CB543" s="341"/>
      <c r="CC543" s="341"/>
      <c r="CD543" s="341"/>
      <c r="CE543" s="341"/>
      <c r="CF543" s="341"/>
      <c r="CG543" s="341"/>
      <c r="CH543" s="341"/>
      <c r="CI543" s="341"/>
      <c r="CJ543" s="341"/>
      <c r="CK543" s="341"/>
      <c r="CL543" s="341"/>
      <c r="CM543" s="341"/>
      <c r="CN543" s="341"/>
      <c r="CO543" s="341"/>
      <c r="CP543" s="341"/>
      <c r="CQ543" s="341"/>
      <c r="CR543" s="341"/>
      <c r="CS543" s="341"/>
      <c r="CT543" s="341"/>
      <c r="CU543" s="341"/>
      <c r="CV543" s="341"/>
      <c r="CW543" s="341"/>
      <c r="CX543" s="341"/>
      <c r="CY543" s="341"/>
      <c r="CZ543" s="341"/>
    </row>
    <row r="544" s="345" customFormat="true" ht="25.15" customHeight="true" x14ac:dyDescent="0.2">
      <c r="C544" s="1077" t="s">
        <v>440</v>
      </c>
      <c r="D544" s="1078"/>
      <c r="E544" s="741">
        <v>0.50599278788486923</v>
      </c>
      <c r="F544" s="612"/>
      <c r="G544" s="612"/>
      <c r="H544" s="1078" t="s">
        <v>439</v>
      </c>
      <c r="I544" s="1078"/>
      <c r="J544" s="742">
        <v>0.45973134685385308</v>
      </c>
      <c r="K544" s="612"/>
      <c r="L544" s="612"/>
      <c r="M544" s="1078" t="s">
        <v>447</v>
      </c>
      <c r="N544" s="1078"/>
      <c r="O544" s="743">
        <v>0.14441137416039973</v>
      </c>
      <c r="P544" s="612"/>
      <c r="Q544" s="612"/>
      <c r="Z544" s="338"/>
      <c r="AA544" s="338"/>
      <c r="AB544" s="338"/>
      <c r="AC544" s="338"/>
      <c r="AD544" s="338"/>
      <c r="AE544" s="338"/>
      <c r="AF544" s="338"/>
      <c r="AG544" s="338"/>
      <c r="AH544" s="338"/>
      <c r="AI544" s="338"/>
      <c r="AJ544" s="338"/>
      <c r="AK544" s="338"/>
      <c r="AL544" s="338"/>
      <c r="AM544" s="338"/>
      <c r="AN544" s="338"/>
      <c r="AO544" s="338"/>
      <c r="AP544" s="338"/>
      <c r="AQ544" s="338"/>
      <c r="AR544" s="338"/>
      <c r="AS544" s="338"/>
      <c r="AT544" s="338"/>
      <c r="AU544" s="338"/>
      <c r="AV544" s="338"/>
      <c r="AW544" s="338"/>
      <c r="AX544" s="338"/>
      <c r="AY544" s="338"/>
      <c r="AZ544" s="338"/>
      <c r="BA544" s="340"/>
      <c r="BB544" s="419"/>
      <c r="BC544" s="340"/>
      <c r="BD544" s="340"/>
      <c r="BE544" s="340"/>
      <c r="BF544" s="340"/>
      <c r="BG544" s="340"/>
      <c r="BH544" s="340"/>
      <c r="BI544" s="340"/>
      <c r="BJ544" s="340"/>
      <c r="BK544" s="340"/>
      <c r="BL544" s="340"/>
      <c r="BM544" s="340"/>
      <c r="BN544" s="340"/>
      <c r="BO544" s="340"/>
      <c r="BP544" s="340"/>
      <c r="BQ544" s="340"/>
      <c r="BR544" s="340"/>
      <c r="BS544" s="340"/>
      <c r="BT544" s="340"/>
      <c r="BU544" s="340"/>
      <c r="BV544" s="340"/>
      <c r="BW544" s="340"/>
      <c r="BX544" s="340"/>
      <c r="BY544" s="340"/>
      <c r="BZ544" s="341"/>
      <c r="CA544" s="341"/>
      <c r="CB544" s="341"/>
      <c r="CC544" s="341"/>
      <c r="CD544" s="341"/>
      <c r="CE544" s="341"/>
      <c r="CF544" s="341"/>
      <c r="CG544" s="341"/>
      <c r="CH544" s="341"/>
      <c r="CI544" s="341"/>
      <c r="CJ544" s="341"/>
      <c r="CK544" s="341"/>
      <c r="CL544" s="341"/>
      <c r="CM544" s="341"/>
      <c r="CN544" s="341"/>
      <c r="CO544" s="341"/>
      <c r="CP544" s="341"/>
      <c r="CQ544" s="341"/>
      <c r="CR544" s="341"/>
      <c r="CS544" s="341"/>
      <c r="CT544" s="341"/>
      <c r="CU544" s="341"/>
      <c r="CV544" s="341"/>
      <c r="CW544" s="341"/>
      <c r="CX544" s="341"/>
      <c r="CY544" s="341"/>
      <c r="CZ544" s="341"/>
    </row>
    <row r="545" s="345" customFormat="true" ht="25.15" customHeight="true" x14ac:dyDescent="0.2">
      <c r="C545" s="1077" t="s">
        <v>450</v>
      </c>
      <c r="D545" s="1078"/>
      <c r="E545" s="744">
        <v>0.17997497796844006</v>
      </c>
      <c r="F545" s="612"/>
      <c r="G545" s="612"/>
      <c r="H545" s="1078" t="s">
        <v>438</v>
      </c>
      <c r="I545" s="1078"/>
      <c r="J545" s="742">
        <v>0.50870179305881735</v>
      </c>
      <c r="K545" s="612"/>
      <c r="L545" s="612"/>
      <c r="M545" s="1078" t="s">
        <v>457</v>
      </c>
      <c r="N545" s="1078"/>
      <c r="O545" s="743">
        <v>5.9347133025232264E-2</v>
      </c>
      <c r="P545" s="612"/>
      <c r="Q545" s="612"/>
      <c r="Z545" s="338"/>
      <c r="AA545" s="338"/>
      <c r="AB545" s="338"/>
      <c r="AC545" s="338"/>
      <c r="AD545" s="338"/>
      <c r="AE545" s="338"/>
      <c r="AF545" s="338"/>
      <c r="AG545" s="338"/>
      <c r="AH545" s="338"/>
      <c r="AI545" s="338"/>
      <c r="AJ545" s="338"/>
      <c r="AK545" s="338"/>
      <c r="AL545" s="338"/>
      <c r="AM545" s="338"/>
      <c r="AN545" s="338"/>
      <c r="AO545" s="338"/>
      <c r="AP545" s="338"/>
      <c r="AQ545" s="338"/>
      <c r="AR545" s="338"/>
      <c r="AS545" s="338"/>
      <c r="AT545" s="338"/>
      <c r="AU545" s="338"/>
      <c r="AV545" s="338"/>
      <c r="AW545" s="338"/>
      <c r="AX545" s="338"/>
      <c r="AY545" s="338"/>
      <c r="AZ545" s="338"/>
      <c r="BA545" s="340"/>
      <c r="BB545" s="419"/>
      <c r="BC545" s="340"/>
      <c r="BD545" s="340"/>
      <c r="BE545" s="340"/>
      <c r="BF545" s="340"/>
      <c r="BG545" s="340"/>
      <c r="BH545" s="340"/>
      <c r="BI545" s="340"/>
      <c r="BJ545" s="340"/>
      <c r="BK545" s="340"/>
      <c r="BL545" s="340"/>
      <c r="BM545" s="340"/>
      <c r="BN545" s="340"/>
      <c r="BO545" s="340"/>
      <c r="BP545" s="340"/>
      <c r="BQ545" s="340"/>
      <c r="BR545" s="340"/>
      <c r="BS545" s="340"/>
      <c r="BT545" s="340"/>
      <c r="BU545" s="340"/>
      <c r="BV545" s="340"/>
      <c r="BW545" s="340"/>
      <c r="BX545" s="340"/>
      <c r="BY545" s="340"/>
      <c r="BZ545" s="341"/>
      <c r="CA545" s="341"/>
      <c r="CB545" s="341"/>
      <c r="CC545" s="341"/>
      <c r="CD545" s="341"/>
      <c r="CE545" s="341"/>
      <c r="CF545" s="341"/>
      <c r="CG545" s="341"/>
      <c r="CH545" s="341"/>
      <c r="CI545" s="341"/>
      <c r="CJ545" s="341"/>
      <c r="CK545" s="341"/>
      <c r="CL545" s="341"/>
      <c r="CM545" s="341"/>
      <c r="CN545" s="341"/>
      <c r="CO545" s="341"/>
      <c r="CP545" s="341"/>
      <c r="CQ545" s="341"/>
      <c r="CR545" s="341"/>
      <c r="CS545" s="341"/>
      <c r="CT545" s="341"/>
      <c r="CU545" s="341"/>
      <c r="CV545" s="341"/>
      <c r="CW545" s="341"/>
      <c r="CX545" s="341"/>
      <c r="CY545" s="341"/>
      <c r="CZ545" s="341"/>
    </row>
    <row r="546" s="345" customFormat="true" ht="25.15" customHeight="true" x14ac:dyDescent="0.2">
      <c r="C546" s="1077"/>
      <c r="D546" s="1078"/>
      <c r="E546" s="612"/>
      <c r="F546" s="612"/>
      <c r="G546" s="612"/>
      <c r="H546" s="1078" t="s">
        <v>468</v>
      </c>
      <c r="I546" s="1078"/>
      <c r="J546" s="742">
        <v>2.5178254742049665E-2</v>
      </c>
      <c r="K546" s="612"/>
      <c r="L546" s="612"/>
      <c r="M546" s="1078" t="s">
        <v>442</v>
      </c>
      <c r="N546" s="1078"/>
      <c r="O546" s="743">
        <v>0.37801458205933791</v>
      </c>
      <c r="P546" s="612"/>
      <c r="Q546" s="612"/>
      <c r="Z546" s="338"/>
      <c r="AA546" s="338"/>
      <c r="AB546" s="338"/>
      <c r="AC546" s="338"/>
      <c r="AD546" s="338"/>
      <c r="AE546" s="338"/>
      <c r="AF546" s="338"/>
      <c r="AG546" s="338"/>
      <c r="AH546" s="338"/>
      <c r="AI546" s="338"/>
      <c r="AJ546" s="338"/>
      <c r="AK546" s="338"/>
      <c r="AL546" s="338"/>
      <c r="AM546" s="338"/>
      <c r="AN546" s="338"/>
      <c r="AO546" s="338"/>
      <c r="AP546" s="338"/>
      <c r="AQ546" s="338"/>
      <c r="AR546" s="338"/>
      <c r="AS546" s="338"/>
      <c r="AT546" s="338"/>
      <c r="AU546" s="338"/>
      <c r="AV546" s="338"/>
      <c r="AW546" s="338"/>
      <c r="AX546" s="338"/>
      <c r="AY546" s="338"/>
      <c r="AZ546" s="338"/>
      <c r="BA546" s="340"/>
      <c r="BB546" s="419"/>
      <c r="BC546" s="340"/>
      <c r="BD546" s="340"/>
      <c r="BE546" s="340"/>
      <c r="BF546" s="340"/>
      <c r="BG546" s="340"/>
      <c r="BH546" s="340"/>
      <c r="BI546" s="340"/>
      <c r="BJ546" s="340"/>
      <c r="BK546" s="340"/>
      <c r="BL546" s="340"/>
      <c r="BM546" s="340"/>
      <c r="BN546" s="340"/>
      <c r="BO546" s="340"/>
      <c r="BP546" s="340"/>
      <c r="BQ546" s="340"/>
      <c r="BR546" s="340"/>
      <c r="BS546" s="340"/>
      <c r="BT546" s="340"/>
      <c r="BU546" s="340"/>
      <c r="BV546" s="340"/>
      <c r="BW546" s="340"/>
      <c r="BX546" s="340"/>
      <c r="BY546" s="340"/>
      <c r="BZ546" s="341"/>
      <c r="CA546" s="341"/>
      <c r="CB546" s="341"/>
      <c r="CC546" s="341"/>
      <c r="CD546" s="341"/>
      <c r="CE546" s="341"/>
      <c r="CF546" s="341"/>
      <c r="CG546" s="341"/>
      <c r="CH546" s="341"/>
      <c r="CI546" s="341"/>
      <c r="CJ546" s="341"/>
      <c r="CK546" s="341"/>
      <c r="CL546" s="341"/>
      <c r="CM546" s="341"/>
      <c r="CN546" s="341"/>
      <c r="CO546" s="341"/>
      <c r="CP546" s="341"/>
      <c r="CQ546" s="341"/>
      <c r="CR546" s="341"/>
      <c r="CS546" s="341"/>
      <c r="CT546" s="341"/>
      <c r="CU546" s="341"/>
      <c r="CV546" s="341"/>
      <c r="CW546" s="341"/>
      <c r="CX546" s="341"/>
      <c r="CY546" s="341"/>
      <c r="CZ546" s="341"/>
    </row>
    <row r="547" s="345" customFormat="true" ht="25.15" customHeight="true" x14ac:dyDescent="0.2">
      <c r="C547" s="1077"/>
      <c r="D547" s="1078"/>
      <c r="E547" s="612"/>
      <c r="F547" s="612"/>
      <c r="G547" s="612"/>
      <c r="H547" s="1078" t="s">
        <v>461</v>
      </c>
      <c r="I547" s="1078"/>
      <c r="J547" s="742">
        <v>8.7382732863089171E-3</v>
      </c>
      <c r="K547" s="612"/>
      <c r="L547" s="612"/>
      <c r="M547" s="1078" t="s">
        <v>452</v>
      </c>
      <c r="N547" s="1078"/>
      <c r="O547" s="743">
        <v>9.6680353450921866E-2</v>
      </c>
      <c r="P547" s="612"/>
      <c r="Q547" s="612"/>
      <c r="Z547" s="338"/>
      <c r="AA547" s="338"/>
      <c r="AB547" s="338"/>
      <c r="AC547" s="338"/>
      <c r="AD547" s="338"/>
      <c r="AE547" s="338"/>
      <c r="AF547" s="338"/>
      <c r="AG547" s="338"/>
      <c r="AH547" s="338"/>
      <c r="AI547" s="338"/>
      <c r="AJ547" s="338"/>
      <c r="AK547" s="338"/>
      <c r="AL547" s="338"/>
      <c r="AM547" s="338"/>
      <c r="AN547" s="338"/>
      <c r="AO547" s="338"/>
      <c r="AP547" s="338"/>
      <c r="AQ547" s="338"/>
      <c r="AR547" s="338"/>
      <c r="AS547" s="338"/>
      <c r="AT547" s="338"/>
      <c r="AU547" s="338"/>
      <c r="AV547" s="338"/>
      <c r="AW547" s="338"/>
      <c r="AX547" s="338"/>
      <c r="AY547" s="338"/>
      <c r="AZ547" s="338"/>
      <c r="BA547" s="340"/>
      <c r="BB547" s="419"/>
      <c r="BC547" s="340"/>
      <c r="BD547" s="340"/>
      <c r="BE547" s="340"/>
      <c r="BF547" s="340"/>
      <c r="BG547" s="340"/>
      <c r="BH547" s="340"/>
      <c r="BI547" s="340"/>
      <c r="BJ547" s="340"/>
      <c r="BK547" s="340"/>
      <c r="BL547" s="340"/>
      <c r="BM547" s="340"/>
      <c r="BN547" s="340"/>
      <c r="BO547" s="340"/>
      <c r="BP547" s="340"/>
      <c r="BQ547" s="340"/>
      <c r="BR547" s="340"/>
      <c r="BS547" s="340"/>
      <c r="BT547" s="340"/>
      <c r="BU547" s="340"/>
      <c r="BV547" s="340"/>
      <c r="BW547" s="340"/>
      <c r="BX547" s="340"/>
      <c r="BY547" s="340"/>
      <c r="BZ547" s="341"/>
      <c r="CA547" s="341"/>
      <c r="CB547" s="341"/>
      <c r="CC547" s="341"/>
      <c r="CD547" s="341"/>
      <c r="CE547" s="341"/>
      <c r="CF547" s="341"/>
      <c r="CG547" s="341"/>
      <c r="CH547" s="341"/>
      <c r="CI547" s="341"/>
      <c r="CJ547" s="341"/>
      <c r="CK547" s="341"/>
      <c r="CL547" s="341"/>
      <c r="CM547" s="341"/>
      <c r="CN547" s="341"/>
      <c r="CO547" s="341"/>
      <c r="CP547" s="341"/>
      <c r="CQ547" s="341"/>
      <c r="CR547" s="341"/>
      <c r="CS547" s="341"/>
      <c r="CT547" s="341"/>
      <c r="CU547" s="341"/>
      <c r="CV547" s="341"/>
      <c r="CW547" s="341"/>
      <c r="CX547" s="341"/>
      <c r="CY547" s="341"/>
      <c r="CZ547" s="341"/>
    </row>
    <row r="548" s="345" customFormat="true" ht="25.15" customHeight="true" x14ac:dyDescent="0.2">
      <c r="C548" s="1077" t="s">
        <v>234</v>
      </c>
      <c r="D548" s="1078"/>
      <c r="E548" s="1078"/>
      <c r="F548" s="1078"/>
      <c r="G548" s="1078"/>
      <c r="H548" s="1078" t="s">
        <v>448</v>
      </c>
      <c r="I548" s="1078"/>
      <c r="J548" s="742">
        <v>0.26601476443090299</v>
      </c>
      <c r="K548" s="612"/>
      <c r="L548" s="612"/>
      <c r="M548" s="1078" t="s">
        <v>440</v>
      </c>
      <c r="N548" s="1078"/>
      <c r="O548" s="743">
        <v>0.26132550092279039</v>
      </c>
      <c r="P548" s="612"/>
      <c r="Q548" s="612"/>
      <c r="Z548" s="338"/>
      <c r="AA548" s="338"/>
      <c r="AB548" s="338"/>
      <c r="AC548" s="338"/>
      <c r="AD548" s="338"/>
      <c r="AE548" s="338"/>
      <c r="AF548" s="338"/>
      <c r="AG548" s="338"/>
      <c r="AH548" s="338"/>
      <c r="AI548" s="338"/>
      <c r="AJ548" s="338"/>
      <c r="AK548" s="338"/>
      <c r="AL548" s="338"/>
      <c r="AM548" s="338"/>
      <c r="AN548" s="338"/>
      <c r="AO548" s="338"/>
      <c r="AP548" s="338"/>
      <c r="AQ548" s="338"/>
      <c r="AR548" s="338"/>
      <c r="AS548" s="338"/>
      <c r="AT548" s="338"/>
      <c r="AU548" s="338"/>
      <c r="AV548" s="338"/>
      <c r="AW548" s="338"/>
      <c r="AX548" s="338"/>
      <c r="AY548" s="338"/>
      <c r="AZ548" s="338"/>
      <c r="BA548" s="340"/>
      <c r="BB548" s="419"/>
      <c r="BC548" s="340"/>
      <c r="BD548" s="340"/>
      <c r="BE548" s="340"/>
      <c r="BF548" s="340"/>
      <c r="BG548" s="340"/>
      <c r="BH548" s="340"/>
      <c r="BI548" s="340"/>
      <c r="BJ548" s="340"/>
      <c r="BK548" s="340"/>
      <c r="BL548" s="340"/>
      <c r="BM548" s="340"/>
      <c r="BN548" s="340"/>
      <c r="BO548" s="340"/>
      <c r="BP548" s="340"/>
      <c r="BQ548" s="340"/>
      <c r="BR548" s="340"/>
      <c r="BS548" s="340"/>
      <c r="BT548" s="340"/>
      <c r="BU548" s="340"/>
      <c r="BV548" s="340"/>
      <c r="BW548" s="340"/>
      <c r="BX548" s="340"/>
      <c r="BY548" s="340"/>
      <c r="BZ548" s="341"/>
      <c r="CA548" s="341"/>
      <c r="CB548" s="341"/>
      <c r="CC548" s="341"/>
      <c r="CD548" s="341"/>
      <c r="CE548" s="341"/>
      <c r="CF548" s="341"/>
      <c r="CG548" s="341"/>
      <c r="CH548" s="341"/>
      <c r="CI548" s="341"/>
      <c r="CJ548" s="341"/>
      <c r="CK548" s="341"/>
      <c r="CL548" s="341"/>
      <c r="CM548" s="341"/>
      <c r="CN548" s="341"/>
      <c r="CO548" s="341"/>
      <c r="CP548" s="341"/>
      <c r="CQ548" s="341"/>
      <c r="CR548" s="341"/>
      <c r="CS548" s="341"/>
      <c r="CT548" s="341"/>
      <c r="CU548" s="341"/>
      <c r="CV548" s="341"/>
      <c r="CW548" s="341"/>
      <c r="CX548" s="341"/>
      <c r="CY548" s="341"/>
      <c r="CZ548" s="341"/>
    </row>
    <row r="549" s="345" customFormat="true" ht="25.15" customHeight="true" x14ac:dyDescent="0.2">
      <c r="C549" s="1077" t="s">
        <v>207</v>
      </c>
      <c r="D549" s="1078"/>
      <c r="E549" s="1080" t="s">
        <v>235</v>
      </c>
      <c r="F549" s="1081"/>
      <c r="G549" s="1082"/>
      <c r="H549" s="1078" t="s">
        <v>458</v>
      </c>
      <c r="I549" s="1078"/>
      <c r="J549" s="742">
        <v>0.1508776720758748</v>
      </c>
      <c r="K549" s="612"/>
      <c r="L549" s="612"/>
      <c r="M549" s="1078" t="s">
        <v>450</v>
      </c>
      <c r="N549" s="1078"/>
      <c r="O549" s="743">
        <v>0.10860832798457838</v>
      </c>
      <c r="P549" s="612"/>
      <c r="Q549" s="612"/>
      <c r="Z549" s="338"/>
      <c r="AA549" s="338"/>
      <c r="AB549" s="338"/>
      <c r="AC549" s="338"/>
      <c r="AD549" s="338"/>
      <c r="AE549" s="338"/>
      <c r="AF549" s="338"/>
      <c r="AG549" s="338"/>
      <c r="AH549" s="338"/>
      <c r="AI549" s="338"/>
      <c r="AJ549" s="338"/>
      <c r="AK549" s="338"/>
      <c r="AL549" s="338"/>
      <c r="AM549" s="338"/>
      <c r="AN549" s="338"/>
      <c r="AO549" s="338"/>
      <c r="AP549" s="338"/>
      <c r="AQ549" s="338"/>
      <c r="AR549" s="338"/>
      <c r="AS549" s="338"/>
      <c r="AT549" s="338"/>
      <c r="AU549" s="338"/>
      <c r="AV549" s="338"/>
      <c r="AW549" s="338"/>
      <c r="AX549" s="338"/>
      <c r="AY549" s="338"/>
      <c r="AZ549" s="338"/>
      <c r="BA549" s="340"/>
      <c r="BB549" s="419"/>
      <c r="BC549" s="340"/>
      <c r="BD549" s="340"/>
      <c r="BE549" s="340"/>
      <c r="BF549" s="340"/>
      <c r="BG549" s="340"/>
      <c r="BH549" s="340"/>
      <c r="BI549" s="340"/>
      <c r="BJ549" s="340"/>
      <c r="BK549" s="340"/>
      <c r="BL549" s="340"/>
      <c r="BM549" s="340"/>
      <c r="BN549" s="340"/>
      <c r="BO549" s="340"/>
      <c r="BP549" s="340"/>
      <c r="BQ549" s="340"/>
      <c r="BR549" s="340"/>
      <c r="BS549" s="340"/>
      <c r="BT549" s="340"/>
      <c r="BU549" s="340"/>
      <c r="BV549" s="340"/>
      <c r="BW549" s="340"/>
      <c r="BX549" s="340"/>
      <c r="BY549" s="340"/>
      <c r="BZ549" s="341"/>
      <c r="CA549" s="341"/>
      <c r="CB549" s="341"/>
      <c r="CC549" s="341"/>
      <c r="CD549" s="341"/>
      <c r="CE549" s="341"/>
      <c r="CF549" s="341"/>
      <c r="CG549" s="341"/>
      <c r="CH549" s="341"/>
      <c r="CI549" s="341"/>
      <c r="CJ549" s="341"/>
      <c r="CK549" s="341"/>
      <c r="CL549" s="341"/>
      <c r="CM549" s="341"/>
      <c r="CN549" s="341"/>
      <c r="CO549" s="341"/>
      <c r="CP549" s="341"/>
      <c r="CQ549" s="341"/>
      <c r="CR549" s="341"/>
      <c r="CS549" s="341"/>
      <c r="CT549" s="341"/>
      <c r="CU549" s="341"/>
      <c r="CV549" s="341"/>
      <c r="CW549" s="341"/>
      <c r="CX549" s="341"/>
      <c r="CY549" s="341"/>
      <c r="CZ549" s="341"/>
    </row>
    <row r="550" s="345" customFormat="true" ht="25.15" customHeight="true" x14ac:dyDescent="0.2">
      <c r="C550" s="1078"/>
      <c r="D550" s="1078"/>
      <c r="E550" s="726" t="s">
        <v>191</v>
      </c>
      <c r="F550" s="727" t="s">
        <v>236</v>
      </c>
      <c r="G550" s="728" t="s">
        <v>237</v>
      </c>
      <c r="H550" s="1078" t="s">
        <v>463</v>
      </c>
      <c r="I550" s="1078"/>
      <c r="J550" s="742">
        <v>7.2240485815784142E-2</v>
      </c>
      <c r="K550" s="612"/>
      <c r="L550" s="612"/>
      <c r="M550" s="1078" t="s">
        <v>288</v>
      </c>
      <c r="N550" s="1078"/>
      <c r="O550" s="743">
        <v>1.7376253902480774E-3</v>
      </c>
      <c r="P550" s="612"/>
      <c r="Q550" s="612"/>
      <c r="Z550" s="338"/>
      <c r="AA550" s="338"/>
      <c r="AB550" s="338"/>
      <c r="AC550" s="338"/>
      <c r="AD550" s="338"/>
      <c r="AE550" s="338"/>
      <c r="AF550" s="338"/>
      <c r="AG550" s="338"/>
      <c r="AH550" s="338"/>
      <c r="AI550" s="338"/>
      <c r="AJ550" s="338"/>
      <c r="AK550" s="338"/>
      <c r="AL550" s="338"/>
      <c r="AM550" s="338"/>
      <c r="AN550" s="338"/>
      <c r="AO550" s="338"/>
      <c r="AP550" s="338"/>
      <c r="AQ550" s="338"/>
      <c r="AR550" s="338"/>
      <c r="AS550" s="338"/>
      <c r="AT550" s="338"/>
      <c r="AU550" s="338"/>
      <c r="AV550" s="338"/>
      <c r="AW550" s="338"/>
      <c r="AX550" s="338"/>
      <c r="AY550" s="338"/>
      <c r="AZ550" s="338"/>
      <c r="BA550" s="340"/>
      <c r="BB550" s="419"/>
      <c r="BC550" s="340"/>
      <c r="BD550" s="340"/>
      <c r="BE550" s="340"/>
      <c r="BF550" s="340"/>
      <c r="BG550" s="340"/>
      <c r="BH550" s="340"/>
      <c r="BI550" s="340"/>
      <c r="BJ550" s="340"/>
      <c r="BK550" s="340"/>
      <c r="BL550" s="340"/>
      <c r="BM550" s="340"/>
      <c r="BN550" s="340"/>
      <c r="BO550" s="340"/>
      <c r="BP550" s="340"/>
      <c r="BQ550" s="340"/>
      <c r="BR550" s="340"/>
      <c r="BS550" s="340"/>
      <c r="BT550" s="340"/>
      <c r="BU550" s="340"/>
      <c r="BV550" s="340"/>
      <c r="BW550" s="340"/>
      <c r="BX550" s="340"/>
      <c r="BY550" s="340"/>
      <c r="BZ550" s="341"/>
      <c r="CA550" s="341"/>
      <c r="CB550" s="341"/>
      <c r="CC550" s="341"/>
      <c r="CD550" s="341"/>
      <c r="CE550" s="341"/>
      <c r="CF550" s="341"/>
      <c r="CG550" s="341"/>
      <c r="CH550" s="341"/>
      <c r="CI550" s="341"/>
      <c r="CJ550" s="341"/>
      <c r="CK550" s="341"/>
      <c r="CL550" s="341"/>
      <c r="CM550" s="341"/>
      <c r="CN550" s="341"/>
      <c r="CO550" s="341"/>
      <c r="CP550" s="341"/>
      <c r="CQ550" s="341"/>
      <c r="CR550" s="341"/>
      <c r="CS550" s="341"/>
      <c r="CT550" s="341"/>
      <c r="CU550" s="341"/>
      <c r="CV550" s="341"/>
      <c r="CW550" s="341"/>
      <c r="CX550" s="341"/>
      <c r="CY550" s="341"/>
      <c r="CZ550" s="341"/>
    </row>
    <row r="551" s="345" customFormat="true" ht="25.15" customHeight="true" x14ac:dyDescent="0.2">
      <c r="C551" s="1077" t="s">
        <v>208</v>
      </c>
      <c r="D551" s="1078"/>
      <c r="E551" s="747">
        <v>7.7618528183303521</v>
      </c>
      <c r="F551" s="748">
        <v>11.249062055551235</v>
      </c>
      <c r="G551" s="749">
        <v>11.249062055551235</v>
      </c>
      <c r="H551" s="1078" t="s">
        <v>467</v>
      </c>
      <c r="I551" s="1078"/>
      <c r="J551" s="742">
        <v>5.4075172042602961E-2</v>
      </c>
      <c r="K551" s="612"/>
      <c r="L551" s="612"/>
      <c r="M551" s="1078" t="s">
        <v>325</v>
      </c>
      <c r="N551" s="1078"/>
      <c r="O551" s="743">
        <v>8.7878622961023081E-3</v>
      </c>
      <c r="P551" s="612"/>
      <c r="Q551" s="612"/>
      <c r="Z551" s="338"/>
      <c r="AA551" s="338"/>
      <c r="AB551" s="338"/>
      <c r="AC551" s="338"/>
      <c r="AD551" s="338"/>
      <c r="AE551" s="338"/>
      <c r="AF551" s="338"/>
      <c r="AG551" s="338"/>
      <c r="AH551" s="338"/>
      <c r="AI551" s="338"/>
      <c r="AJ551" s="338"/>
      <c r="AK551" s="338"/>
      <c r="AL551" s="338"/>
      <c r="AM551" s="338"/>
      <c r="AN551" s="338"/>
      <c r="AO551" s="338"/>
      <c r="AP551" s="338"/>
      <c r="AQ551" s="338"/>
      <c r="AR551" s="338"/>
      <c r="AS551" s="338"/>
      <c r="AT551" s="338"/>
      <c r="AU551" s="338"/>
      <c r="AV551" s="338"/>
      <c r="AW551" s="338"/>
      <c r="AX551" s="338"/>
      <c r="AY551" s="338"/>
      <c r="AZ551" s="338"/>
      <c r="BA551" s="340"/>
      <c r="BB551" s="419"/>
      <c r="BC551" s="340"/>
      <c r="BD551" s="340"/>
      <c r="BE551" s="340"/>
      <c r="BF551" s="340"/>
      <c r="BG551" s="340"/>
      <c r="BH551" s="340"/>
      <c r="BI551" s="340"/>
      <c r="BJ551" s="340"/>
      <c r="BK551" s="340"/>
      <c r="BL551" s="340"/>
      <c r="BM551" s="340"/>
      <c r="BN551" s="340"/>
      <c r="BO551" s="340"/>
      <c r="BP551" s="340"/>
      <c r="BQ551" s="340"/>
      <c r="BR551" s="340"/>
      <c r="BS551" s="340"/>
      <c r="BT551" s="340"/>
      <c r="BU551" s="340"/>
      <c r="BV551" s="340"/>
      <c r="BW551" s="340"/>
      <c r="BX551" s="340"/>
      <c r="BY551" s="340"/>
      <c r="BZ551" s="341"/>
      <c r="CA551" s="341"/>
      <c r="CB551" s="341"/>
      <c r="CC551" s="341"/>
      <c r="CD551" s="341"/>
      <c r="CE551" s="341"/>
      <c r="CF551" s="341"/>
      <c r="CG551" s="341"/>
      <c r="CH551" s="341"/>
      <c r="CI551" s="341"/>
      <c r="CJ551" s="341"/>
      <c r="CK551" s="341"/>
      <c r="CL551" s="341"/>
      <c r="CM551" s="341"/>
      <c r="CN551" s="341"/>
      <c r="CO551" s="341"/>
      <c r="CP551" s="341"/>
      <c r="CQ551" s="341"/>
      <c r="CR551" s="341"/>
      <c r="CS551" s="341"/>
      <c r="CT551" s="341"/>
      <c r="CU551" s="341"/>
      <c r="CV551" s="341"/>
      <c r="CW551" s="341"/>
      <c r="CX551" s="341"/>
      <c r="CY551" s="341"/>
      <c r="CZ551" s="341"/>
    </row>
    <row r="552" s="345" customFormat="true" ht="25.15" customHeight="true" x14ac:dyDescent="0.2">
      <c r="C552" s="1077"/>
      <c r="D552" s="1078"/>
      <c r="E552" s="612"/>
      <c r="F552" s="612"/>
      <c r="G552" s="612"/>
      <c r="H552" s="1078" t="s">
        <v>455</v>
      </c>
      <c r="I552" s="1078"/>
      <c r="J552" s="742">
        <v>0.18323309784288686</v>
      </c>
      <c r="K552" s="612"/>
      <c r="L552" s="612"/>
      <c r="M552" s="1078" t="s">
        <v>343</v>
      </c>
      <c r="N552" s="1078"/>
      <c r="O552" s="743">
        <v>2.4910257065911675E-3</v>
      </c>
      <c r="P552" s="612"/>
      <c r="Q552" s="612"/>
      <c r="Z552" s="338"/>
      <c r="AA552" s="338"/>
      <c r="AB552" s="338"/>
      <c r="AC552" s="338"/>
      <c r="AD552" s="338"/>
      <c r="AE552" s="338"/>
      <c r="AF552" s="338"/>
      <c r="AG552" s="338"/>
      <c r="AH552" s="338"/>
      <c r="AI552" s="338"/>
      <c r="AJ552" s="338"/>
      <c r="AK552" s="338"/>
      <c r="AL552" s="338"/>
      <c r="AM552" s="338"/>
      <c r="AN552" s="338"/>
      <c r="AO552" s="338"/>
      <c r="AP552" s="338"/>
      <c r="AQ552" s="338"/>
      <c r="AR552" s="338"/>
      <c r="AS552" s="338"/>
      <c r="AT552" s="338"/>
      <c r="AU552" s="338"/>
      <c r="AV552" s="338"/>
      <c r="AW552" s="338"/>
      <c r="AX552" s="338"/>
      <c r="AY552" s="338"/>
      <c r="AZ552" s="338"/>
      <c r="BA552" s="340"/>
      <c r="BB552" s="419"/>
      <c r="BC552" s="340"/>
      <c r="BD552" s="340"/>
      <c r="BE552" s="340"/>
      <c r="BF552" s="340"/>
      <c r="BG552" s="340"/>
      <c r="BH552" s="340"/>
      <c r="BI552" s="340"/>
      <c r="BJ552" s="340"/>
      <c r="BK552" s="340"/>
      <c r="BL552" s="340"/>
      <c r="BM552" s="340"/>
      <c r="BN552" s="340"/>
      <c r="BO552" s="340"/>
      <c r="BP552" s="340"/>
      <c r="BQ552" s="340"/>
      <c r="BR552" s="340"/>
      <c r="BS552" s="340"/>
      <c r="BT552" s="340"/>
      <c r="BU552" s="340"/>
      <c r="BV552" s="340"/>
      <c r="BW552" s="340"/>
      <c r="BX552" s="340"/>
      <c r="BY552" s="340"/>
      <c r="BZ552" s="341"/>
      <c r="CA552" s="341"/>
      <c r="CB552" s="341"/>
      <c r="CC552" s="341"/>
      <c r="CD552" s="341"/>
      <c r="CE552" s="341"/>
      <c r="CF552" s="341"/>
      <c r="CG552" s="341"/>
      <c r="CH552" s="341"/>
      <c r="CI552" s="341"/>
      <c r="CJ552" s="341"/>
      <c r="CK552" s="341"/>
      <c r="CL552" s="341"/>
      <c r="CM552" s="341"/>
      <c r="CN552" s="341"/>
      <c r="CO552" s="341"/>
      <c r="CP552" s="341"/>
      <c r="CQ552" s="341"/>
      <c r="CR552" s="341"/>
      <c r="CS552" s="341"/>
      <c r="CT552" s="341"/>
      <c r="CU552" s="341"/>
      <c r="CV552" s="341"/>
      <c r="CW552" s="341"/>
      <c r="CX552" s="341"/>
      <c r="CY552" s="341"/>
      <c r="CZ552" s="341"/>
    </row>
    <row r="553" s="345" customFormat="true" ht="25.15" customHeight="true" x14ac:dyDescent="0.2">
      <c r="C553" s="1077"/>
      <c r="D553" s="1078"/>
      <c r="E553" s="612"/>
      <c r="F553" s="612"/>
      <c r="G553" s="612"/>
      <c r="H553" s="1078" t="s">
        <v>464</v>
      </c>
      <c r="I553" s="1078"/>
      <c r="J553" s="742">
        <v>7.3024492813785246E-3</v>
      </c>
      <c r="K553" s="612"/>
      <c r="L553" s="612"/>
      <c r="M553" s="1078" t="s">
        <v>516</v>
      </c>
      <c r="N553" s="1078"/>
      <c r="O553" s="743">
        <v>1.443297838243723E-4</v>
      </c>
      <c r="P553" s="612"/>
      <c r="Q553" s="612"/>
      <c r="Z553" s="338"/>
      <c r="AA553" s="338"/>
      <c r="AB553" s="338"/>
      <c r="AC553" s="338"/>
      <c r="AD553" s="338"/>
      <c r="AE553" s="338"/>
      <c r="AF553" s="338"/>
      <c r="AG553" s="338"/>
      <c r="AH553" s="338"/>
      <c r="AI553" s="338"/>
      <c r="AJ553" s="338"/>
      <c r="AK553" s="338"/>
      <c r="AL553" s="338"/>
      <c r="AM553" s="338"/>
      <c r="AN553" s="338"/>
      <c r="AO553" s="338"/>
      <c r="AP553" s="338"/>
      <c r="AQ553" s="338"/>
      <c r="AR553" s="338"/>
      <c r="AS553" s="338"/>
      <c r="AT553" s="338"/>
      <c r="AU553" s="338"/>
      <c r="AV553" s="338"/>
      <c r="AW553" s="338"/>
      <c r="AX553" s="338"/>
      <c r="AY553" s="338"/>
      <c r="AZ553" s="338"/>
      <c r="BA553" s="340"/>
      <c r="BB553" s="419"/>
      <c r="BC553" s="340"/>
      <c r="BD553" s="340"/>
      <c r="BE553" s="340"/>
      <c r="BF553" s="340"/>
      <c r="BG553" s="340"/>
      <c r="BH553" s="340"/>
      <c r="BI553" s="340"/>
      <c r="BJ553" s="340"/>
      <c r="BK553" s="340"/>
      <c r="BL553" s="340"/>
      <c r="BM553" s="340"/>
      <c r="BN553" s="340"/>
      <c r="BO553" s="340"/>
      <c r="BP553" s="340"/>
      <c r="BQ553" s="340"/>
      <c r="BR553" s="340"/>
      <c r="BS553" s="340"/>
      <c r="BT553" s="340"/>
      <c r="BU553" s="340"/>
      <c r="BV553" s="340"/>
      <c r="BW553" s="340"/>
      <c r="BX553" s="340"/>
      <c r="BY553" s="340"/>
      <c r="BZ553" s="341"/>
      <c r="CA553" s="341"/>
      <c r="CB553" s="341"/>
      <c r="CC553" s="341"/>
      <c r="CD553" s="341"/>
      <c r="CE553" s="341"/>
      <c r="CF553" s="341"/>
      <c r="CG553" s="341"/>
      <c r="CH553" s="341"/>
      <c r="CI553" s="341"/>
      <c r="CJ553" s="341"/>
      <c r="CK553" s="341"/>
      <c r="CL553" s="341"/>
      <c r="CM553" s="341"/>
      <c r="CN553" s="341"/>
      <c r="CO553" s="341"/>
      <c r="CP553" s="341"/>
      <c r="CQ553" s="341"/>
      <c r="CR553" s="341"/>
      <c r="CS553" s="341"/>
      <c r="CT553" s="341"/>
      <c r="CU553" s="341"/>
      <c r="CV553" s="341"/>
      <c r="CW553" s="341"/>
      <c r="CX553" s="341"/>
      <c r="CY553" s="341"/>
      <c r="CZ553" s="341"/>
    </row>
    <row r="554" s="345" customFormat="true" ht="25.15" customHeight="true" x14ac:dyDescent="0.2">
      <c r="C554" s="1077" t="s">
        <v>238</v>
      </c>
      <c r="D554" s="1078"/>
      <c r="E554" s="1078"/>
      <c r="F554" s="612"/>
      <c r="G554" s="612"/>
      <c r="H554" s="1078" t="s">
        <v>508</v>
      </c>
      <c r="I554" s="1078"/>
      <c r="J554" s="742">
        <v>3.8657744659983858E-4</v>
      </c>
      <c r="K554" s="612"/>
      <c r="L554" s="612"/>
      <c r="M554" s="1078" t="s">
        <v>512</v>
      </c>
      <c r="N554" s="1078"/>
      <c r="O554" s="743">
        <v>5.9676015624452329E-4</v>
      </c>
      <c r="P554" s="612"/>
      <c r="Q554" s="612"/>
      <c r="Z554" s="338"/>
      <c r="AA554" s="338"/>
      <c r="AB554" s="338"/>
      <c r="AC554" s="338"/>
      <c r="AD554" s="338"/>
      <c r="AE554" s="338"/>
      <c r="AF554" s="338"/>
      <c r="AG554" s="338"/>
      <c r="AH554" s="338"/>
      <c r="AI554" s="338"/>
      <c r="AJ554" s="338"/>
      <c r="AK554" s="338"/>
      <c r="AL554" s="338"/>
      <c r="AM554" s="338"/>
      <c r="AN554" s="338"/>
      <c r="AO554" s="338"/>
      <c r="AP554" s="338"/>
      <c r="AQ554" s="338"/>
      <c r="AR554" s="338"/>
      <c r="AS554" s="338"/>
      <c r="AT554" s="338"/>
      <c r="AU554" s="338"/>
      <c r="AV554" s="338"/>
      <c r="AW554" s="338"/>
      <c r="AX554" s="338"/>
      <c r="AY554" s="338"/>
      <c r="AZ554" s="338"/>
      <c r="BA554" s="340"/>
      <c r="BB554" s="419"/>
      <c r="BC554" s="340"/>
      <c r="BD554" s="340"/>
      <c r="BE554" s="340"/>
      <c r="BF554" s="340"/>
      <c r="BG554" s="340"/>
      <c r="BH554" s="340"/>
      <c r="BI554" s="340"/>
      <c r="BJ554" s="340"/>
      <c r="BK554" s="340"/>
      <c r="BL554" s="340"/>
      <c r="BM554" s="340"/>
      <c r="BN554" s="340"/>
      <c r="BO554" s="340"/>
      <c r="BP554" s="340"/>
      <c r="BQ554" s="340"/>
      <c r="BR554" s="340"/>
      <c r="BS554" s="340"/>
      <c r="BT554" s="340"/>
      <c r="BU554" s="340"/>
      <c r="BV554" s="340"/>
      <c r="BW554" s="340"/>
      <c r="BX554" s="340"/>
      <c r="BY554" s="340"/>
      <c r="BZ554" s="341"/>
      <c r="CA554" s="341"/>
      <c r="CB554" s="341"/>
      <c r="CC554" s="341"/>
      <c r="CD554" s="341"/>
      <c r="CE554" s="341"/>
      <c r="CF554" s="341"/>
      <c r="CG554" s="341"/>
      <c r="CH554" s="341"/>
      <c r="CI554" s="341"/>
      <c r="CJ554" s="341"/>
      <c r="CK554" s="341"/>
      <c r="CL554" s="341"/>
      <c r="CM554" s="341"/>
      <c r="CN554" s="341"/>
      <c r="CO554" s="341"/>
      <c r="CP554" s="341"/>
      <c r="CQ554" s="341"/>
      <c r="CR554" s="341"/>
      <c r="CS554" s="341"/>
      <c r="CT554" s="341"/>
      <c r="CU554" s="341"/>
      <c r="CV554" s="341"/>
      <c r="CW554" s="341"/>
      <c r="CX554" s="341"/>
      <c r="CY554" s="341"/>
      <c r="CZ554" s="341"/>
    </row>
    <row r="555" s="345" customFormat="true" ht="25.15" customHeight="true" x14ac:dyDescent="0.2">
      <c r="C555" s="1077"/>
      <c r="D555" s="1078"/>
      <c r="E555" s="729" t="s">
        <v>207</v>
      </c>
      <c r="F555" s="612"/>
      <c r="G555" s="612"/>
      <c r="H555" s="1078" t="s">
        <v>465</v>
      </c>
      <c r="I555" s="1078"/>
      <c r="J555" s="742">
        <v>8.8678324618788832E-3</v>
      </c>
      <c r="K555" s="612"/>
      <c r="L555" s="612"/>
      <c r="M555" s="1078" t="s">
        <v>486</v>
      </c>
      <c r="N555" s="1078"/>
      <c r="O555" s="743">
        <v>5.4722454858839665E-3</v>
      </c>
      <c r="P555" s="612"/>
      <c r="Q555" s="612"/>
      <c r="Z555" s="338"/>
      <c r="AA555" s="338"/>
      <c r="AB555" s="338"/>
      <c r="AC555" s="338"/>
      <c r="AD555" s="338"/>
      <c r="AE555" s="338"/>
      <c r="AF555" s="338"/>
      <c r="AG555" s="338"/>
      <c r="AH555" s="338"/>
      <c r="AI555" s="338"/>
      <c r="AJ555" s="338"/>
      <c r="AK555" s="338"/>
      <c r="AL555" s="338"/>
      <c r="AM555" s="338"/>
      <c r="AN555" s="338"/>
      <c r="AO555" s="338"/>
      <c r="AP555" s="338"/>
      <c r="AQ555" s="338"/>
      <c r="AR555" s="338"/>
      <c r="AS555" s="338"/>
      <c r="AT555" s="338"/>
      <c r="AU555" s="338"/>
      <c r="AV555" s="338"/>
      <c r="AW555" s="338"/>
      <c r="AX555" s="338"/>
      <c r="AY555" s="338"/>
      <c r="AZ555" s="338"/>
      <c r="BA555" s="340"/>
      <c r="BB555" s="419"/>
      <c r="BC555" s="340"/>
      <c r="BD555" s="340"/>
      <c r="BE555" s="340"/>
      <c r="BF555" s="340"/>
      <c r="BG555" s="340"/>
      <c r="BH555" s="340"/>
      <c r="BI555" s="340"/>
      <c r="BJ555" s="340"/>
      <c r="BK555" s="340"/>
      <c r="BL555" s="340"/>
      <c r="BM555" s="340"/>
      <c r="BN555" s="340"/>
      <c r="BO555" s="340"/>
      <c r="BP555" s="340"/>
      <c r="BQ555" s="340"/>
      <c r="BR555" s="340"/>
      <c r="BS555" s="340"/>
      <c r="BT555" s="340"/>
      <c r="BU555" s="340"/>
      <c r="BV555" s="340"/>
      <c r="BW555" s="340"/>
      <c r="BX555" s="340"/>
      <c r="BY555" s="340"/>
      <c r="BZ555" s="341"/>
      <c r="CA555" s="341"/>
      <c r="CB555" s="341"/>
      <c r="CC555" s="341"/>
      <c r="CD555" s="341"/>
      <c r="CE555" s="341"/>
      <c r="CF555" s="341"/>
      <c r="CG555" s="341"/>
      <c r="CH555" s="341"/>
      <c r="CI555" s="341"/>
      <c r="CJ555" s="341"/>
      <c r="CK555" s="341"/>
      <c r="CL555" s="341"/>
      <c r="CM555" s="341"/>
      <c r="CN555" s="341"/>
      <c r="CO555" s="341"/>
      <c r="CP555" s="341"/>
      <c r="CQ555" s="341"/>
      <c r="CR555" s="341"/>
      <c r="CS555" s="341"/>
      <c r="CT555" s="341"/>
      <c r="CU555" s="341"/>
      <c r="CV555" s="341"/>
      <c r="CW555" s="341"/>
      <c r="CX555" s="341"/>
      <c r="CY555" s="341"/>
      <c r="CZ555" s="341"/>
    </row>
    <row r="556" s="345" customFormat="true" ht="25.15" customHeight="true" x14ac:dyDescent="0.2">
      <c r="C556" s="1078"/>
      <c r="D556" s="1078"/>
      <c r="E556" s="750" t="s">
        <v>208</v>
      </c>
      <c r="F556" s="612"/>
      <c r="G556" s="612"/>
      <c r="H556" s="1078" t="s">
        <v>445</v>
      </c>
      <c r="I556" s="1078"/>
      <c r="J556" s="742">
        <v>0.40535814852430696</v>
      </c>
      <c r="K556" s="612"/>
      <c r="L556" s="612"/>
      <c r="M556" s="1078" t="s">
        <v>503</v>
      </c>
      <c r="N556" s="1078"/>
      <c r="O556" s="743">
        <v>1.7342460304260983E-3</v>
      </c>
      <c r="P556" s="612"/>
      <c r="Q556" s="612"/>
      <c r="Z556" s="338"/>
      <c r="AA556" s="338"/>
      <c r="AB556" s="338"/>
      <c r="AC556" s="338"/>
      <c r="AD556" s="338"/>
      <c r="AE556" s="338"/>
      <c r="AF556" s="338"/>
      <c r="AG556" s="338"/>
      <c r="AH556" s="338"/>
      <c r="AI556" s="338"/>
      <c r="AJ556" s="338"/>
      <c r="AK556" s="338"/>
      <c r="AL556" s="338"/>
      <c r="AM556" s="338"/>
      <c r="AN556" s="338"/>
      <c r="AO556" s="338"/>
      <c r="AP556" s="338"/>
      <c r="AQ556" s="338"/>
      <c r="AR556" s="338"/>
      <c r="AS556" s="338"/>
      <c r="AT556" s="338"/>
      <c r="AU556" s="338"/>
      <c r="AV556" s="338"/>
      <c r="AW556" s="338"/>
      <c r="AX556" s="338"/>
      <c r="AY556" s="338"/>
      <c r="AZ556" s="338"/>
      <c r="BA556" s="340"/>
      <c r="BB556" s="419"/>
      <c r="BC556" s="340"/>
      <c r="BD556" s="340"/>
      <c r="BE556" s="340"/>
      <c r="BF556" s="340"/>
      <c r="BG556" s="340"/>
      <c r="BH556" s="340"/>
      <c r="BI556" s="340"/>
      <c r="BJ556" s="340"/>
      <c r="BK556" s="340"/>
      <c r="BL556" s="340"/>
      <c r="BM556" s="340"/>
      <c r="BN556" s="340"/>
      <c r="BO556" s="340"/>
      <c r="BP556" s="340"/>
      <c r="BQ556" s="340"/>
      <c r="BR556" s="340"/>
      <c r="BS556" s="340"/>
      <c r="BT556" s="340"/>
      <c r="BU556" s="340"/>
      <c r="BV556" s="340"/>
      <c r="BW556" s="340"/>
      <c r="BX556" s="340"/>
      <c r="BY556" s="340"/>
      <c r="BZ556" s="341"/>
      <c r="CA556" s="341"/>
      <c r="CB556" s="341"/>
      <c r="CC556" s="341"/>
      <c r="CD556" s="341"/>
      <c r="CE556" s="341"/>
      <c r="CF556" s="341"/>
      <c r="CG556" s="341"/>
      <c r="CH556" s="341"/>
      <c r="CI556" s="341"/>
      <c r="CJ556" s="341"/>
      <c r="CK556" s="341"/>
      <c r="CL556" s="341"/>
      <c r="CM556" s="341"/>
      <c r="CN556" s="341"/>
      <c r="CO556" s="341"/>
      <c r="CP556" s="341"/>
      <c r="CQ556" s="341"/>
      <c r="CR556" s="341"/>
      <c r="CS556" s="341"/>
      <c r="CT556" s="341"/>
      <c r="CU556" s="341"/>
      <c r="CV556" s="341"/>
      <c r="CW556" s="341"/>
      <c r="CX556" s="341"/>
      <c r="CY556" s="341"/>
      <c r="CZ556" s="341"/>
    </row>
    <row r="557" s="345" customFormat="true" ht="25.15" customHeight="true" x14ac:dyDescent="0.2">
      <c r="C557" s="1077" t="s">
        <v>470</v>
      </c>
      <c r="D557" s="1078"/>
      <c r="E557" s="738">
        <v>-1.1245639331299058E-2</v>
      </c>
      <c r="F557" s="612"/>
      <c r="G557" s="612"/>
      <c r="H557" s="1078" t="s">
        <v>446</v>
      </c>
      <c r="I557" s="1078"/>
      <c r="J557" s="742">
        <v>0.39447144635868775</v>
      </c>
      <c r="K557" s="612"/>
      <c r="L557" s="612"/>
      <c r="M557" s="1078" t="s">
        <v>505</v>
      </c>
      <c r="N557" s="1078"/>
      <c r="O557" s="743">
        <v>1.5147835137397029E-3</v>
      </c>
      <c r="P557" s="612"/>
      <c r="Q557" s="612"/>
      <c r="Z557" s="338"/>
      <c r="AA557" s="338"/>
      <c r="AB557" s="338"/>
      <c r="AC557" s="338"/>
      <c r="AD557" s="338"/>
      <c r="AE557" s="338"/>
      <c r="AF557" s="338"/>
      <c r="AG557" s="338"/>
      <c r="AH557" s="338"/>
      <c r="AI557" s="338"/>
      <c r="AJ557" s="338"/>
      <c r="AK557" s="338"/>
      <c r="AL557" s="338"/>
      <c r="AM557" s="338"/>
      <c r="AN557" s="338"/>
      <c r="AO557" s="338"/>
      <c r="AP557" s="338"/>
      <c r="AQ557" s="338"/>
      <c r="AR557" s="338"/>
      <c r="AS557" s="338"/>
      <c r="AT557" s="338"/>
      <c r="AU557" s="338"/>
      <c r="AV557" s="338"/>
      <c r="AW557" s="338"/>
      <c r="AX557" s="338"/>
      <c r="AY557" s="338"/>
      <c r="AZ557" s="338"/>
      <c r="BA557" s="340"/>
      <c r="BB557" s="419"/>
      <c r="BC557" s="340"/>
      <c r="BD557" s="340"/>
      <c r="BE557" s="340"/>
      <c r="BF557" s="340"/>
      <c r="BG557" s="340"/>
      <c r="BH557" s="340"/>
      <c r="BI557" s="340"/>
      <c r="BJ557" s="340"/>
      <c r="BK557" s="340"/>
      <c r="BL557" s="340"/>
      <c r="BM557" s="340"/>
      <c r="BN557" s="340"/>
      <c r="BO557" s="340"/>
      <c r="BP557" s="340"/>
      <c r="BQ557" s="340"/>
      <c r="BR557" s="340"/>
      <c r="BS557" s="340"/>
      <c r="BT557" s="340"/>
      <c r="BU557" s="340"/>
      <c r="BV557" s="340"/>
      <c r="BW557" s="340"/>
      <c r="BX557" s="340"/>
      <c r="BY557" s="340"/>
      <c r="BZ557" s="341"/>
      <c r="CA557" s="341"/>
      <c r="CB557" s="341"/>
      <c r="CC557" s="341"/>
      <c r="CD557" s="341"/>
      <c r="CE557" s="341"/>
      <c r="CF557" s="341"/>
      <c r="CG557" s="341"/>
      <c r="CH557" s="341"/>
      <c r="CI557" s="341"/>
      <c r="CJ557" s="341"/>
      <c r="CK557" s="341"/>
      <c r="CL557" s="341"/>
      <c r="CM557" s="341"/>
      <c r="CN557" s="341"/>
      <c r="CO557" s="341"/>
      <c r="CP557" s="341"/>
      <c r="CQ557" s="341"/>
      <c r="CR557" s="341"/>
      <c r="CS557" s="341"/>
      <c r="CT557" s="341"/>
      <c r="CU557" s="341"/>
      <c r="CV557" s="341"/>
      <c r="CW557" s="341"/>
      <c r="CX557" s="341"/>
      <c r="CY557" s="341"/>
      <c r="CZ557" s="341"/>
    </row>
    <row r="558" s="345" customFormat="true" ht="25.15" customHeight="true" x14ac:dyDescent="0.2">
      <c r="C558" s="1077" t="s">
        <v>441</v>
      </c>
      <c r="D558" s="1078"/>
      <c r="E558" s="741">
        <v>-7.3121396720694676E-2</v>
      </c>
      <c r="F558" s="612"/>
      <c r="G558" s="612"/>
      <c r="H558" s="1078" t="s">
        <v>459</v>
      </c>
      <c r="I558" s="1078"/>
      <c r="J558" s="742">
        <v>0.1388575009808079</v>
      </c>
      <c r="K558" s="612"/>
      <c r="L558" s="612"/>
      <c r="M558" s="1078" t="s">
        <v>489</v>
      </c>
      <c r="N558" s="1078"/>
      <c r="O558" s="743">
        <v>4.9050470635142425E-3</v>
      </c>
      <c r="P558" s="612"/>
      <c r="Q558" s="612"/>
      <c r="Z558" s="338"/>
      <c r="AA558" s="338"/>
      <c r="AB558" s="338"/>
      <c r="AC558" s="338"/>
      <c r="AD558" s="338"/>
      <c r="AE558" s="338"/>
      <c r="AF558" s="338"/>
      <c r="AG558" s="338"/>
      <c r="AH558" s="338"/>
      <c r="AI558" s="338"/>
      <c r="AJ558" s="338"/>
      <c r="AK558" s="338"/>
      <c r="AL558" s="338"/>
      <c r="AM558" s="338"/>
      <c r="AN558" s="338"/>
      <c r="AO558" s="338"/>
      <c r="AP558" s="338"/>
      <c r="AQ558" s="338"/>
      <c r="AR558" s="338"/>
      <c r="AS558" s="338"/>
      <c r="AT558" s="338"/>
      <c r="AU558" s="338"/>
      <c r="AV558" s="338"/>
      <c r="AW558" s="338"/>
      <c r="AX558" s="338"/>
      <c r="AY558" s="338"/>
      <c r="AZ558" s="338"/>
      <c r="BA558" s="340"/>
      <c r="BB558" s="419"/>
      <c r="BC558" s="340"/>
      <c r="BD558" s="340"/>
      <c r="BE558" s="340"/>
      <c r="BF558" s="340"/>
      <c r="BG558" s="340"/>
      <c r="BH558" s="340"/>
      <c r="BI558" s="340"/>
      <c r="BJ558" s="340"/>
      <c r="BK558" s="340"/>
      <c r="BL558" s="340"/>
      <c r="BM558" s="340"/>
      <c r="BN558" s="340"/>
      <c r="BO558" s="340"/>
      <c r="BP558" s="340"/>
      <c r="BQ558" s="340"/>
      <c r="BR558" s="340"/>
      <c r="BS558" s="340"/>
      <c r="BT558" s="340"/>
      <c r="BU558" s="340"/>
      <c r="BV558" s="340"/>
      <c r="BW558" s="340"/>
      <c r="BX558" s="340"/>
      <c r="BY558" s="340"/>
      <c r="BZ558" s="341"/>
      <c r="CA558" s="341"/>
      <c r="CB558" s="341"/>
      <c r="CC558" s="341"/>
      <c r="CD558" s="341"/>
      <c r="CE558" s="341"/>
      <c r="CF558" s="341"/>
      <c r="CG558" s="341"/>
      <c r="CH558" s="341"/>
      <c r="CI558" s="341"/>
      <c r="CJ558" s="341"/>
      <c r="CK558" s="341"/>
      <c r="CL558" s="341"/>
      <c r="CM558" s="341"/>
      <c r="CN558" s="341"/>
      <c r="CO558" s="341"/>
      <c r="CP558" s="341"/>
      <c r="CQ558" s="341"/>
      <c r="CR558" s="341"/>
      <c r="CS558" s="341"/>
      <c r="CT558" s="341"/>
      <c r="CU558" s="341"/>
      <c r="CV558" s="341"/>
      <c r="CW558" s="341"/>
      <c r="CX558" s="341"/>
      <c r="CY558" s="341"/>
      <c r="CZ558" s="341"/>
    </row>
    <row r="559" s="345" customFormat="true" ht="25.15" customHeight="true" x14ac:dyDescent="0.2">
      <c r="C559" s="1077" t="s">
        <v>492</v>
      </c>
      <c r="D559" s="1078"/>
      <c r="E559" s="741">
        <v>-2.8489205266481305E-3</v>
      </c>
      <c r="F559" s="612"/>
      <c r="G559" s="612"/>
      <c r="H559" s="1078" t="s">
        <v>456</v>
      </c>
      <c r="I559" s="1078"/>
      <c r="J559" s="742">
        <v>8.741226463091871E-2</v>
      </c>
      <c r="K559" s="612"/>
      <c r="L559" s="612"/>
      <c r="M559" s="1078" t="s">
        <v>479</v>
      </c>
      <c r="N559" s="1078"/>
      <c r="O559" s="743">
        <v>7.4300266787195235E-3</v>
      </c>
      <c r="P559" s="612"/>
      <c r="Q559" s="612"/>
      <c r="Z559" s="338"/>
      <c r="AA559" s="338"/>
      <c r="AB559" s="338"/>
      <c r="AC559" s="338"/>
      <c r="AD559" s="338"/>
      <c r="AE559" s="338"/>
      <c r="AF559" s="338"/>
      <c r="AG559" s="338"/>
      <c r="AH559" s="338"/>
      <c r="AI559" s="338"/>
      <c r="AJ559" s="338"/>
      <c r="AK559" s="338"/>
      <c r="AL559" s="338"/>
      <c r="AM559" s="338"/>
      <c r="AN559" s="338"/>
      <c r="AO559" s="338"/>
      <c r="AP559" s="338"/>
      <c r="AQ559" s="338"/>
      <c r="AR559" s="338"/>
      <c r="AS559" s="338"/>
      <c r="AT559" s="338"/>
      <c r="AU559" s="338"/>
      <c r="AV559" s="338"/>
      <c r="AW559" s="338"/>
      <c r="AX559" s="338"/>
      <c r="AY559" s="338"/>
      <c r="AZ559" s="338"/>
      <c r="BA559" s="340"/>
      <c r="BB559" s="419"/>
      <c r="BC559" s="340"/>
      <c r="BD559" s="340"/>
      <c r="BE559" s="340"/>
      <c r="BF559" s="340"/>
      <c r="BG559" s="340"/>
      <c r="BH559" s="340"/>
      <c r="BI559" s="340"/>
      <c r="BJ559" s="340"/>
      <c r="BK559" s="340"/>
      <c r="BL559" s="340"/>
      <c r="BM559" s="340"/>
      <c r="BN559" s="340"/>
      <c r="BO559" s="340"/>
      <c r="BP559" s="340"/>
      <c r="BQ559" s="340"/>
      <c r="BR559" s="340"/>
      <c r="BS559" s="340"/>
      <c r="BT559" s="340"/>
      <c r="BU559" s="340"/>
      <c r="BV559" s="340"/>
      <c r="BW559" s="340"/>
      <c r="BX559" s="340"/>
      <c r="BY559" s="340"/>
      <c r="BZ559" s="341"/>
      <c r="CA559" s="341"/>
      <c r="CB559" s="341"/>
      <c r="CC559" s="341"/>
      <c r="CD559" s="341"/>
      <c r="CE559" s="341"/>
      <c r="CF559" s="341"/>
      <c r="CG559" s="341"/>
      <c r="CH559" s="341"/>
      <c r="CI559" s="341"/>
      <c r="CJ559" s="341"/>
      <c r="CK559" s="341"/>
      <c r="CL559" s="341"/>
      <c r="CM559" s="341"/>
      <c r="CN559" s="341"/>
      <c r="CO559" s="341"/>
      <c r="CP559" s="341"/>
      <c r="CQ559" s="341"/>
      <c r="CR559" s="341"/>
      <c r="CS559" s="341"/>
      <c r="CT559" s="341"/>
      <c r="CU559" s="341"/>
      <c r="CV559" s="341"/>
      <c r="CW559" s="341"/>
      <c r="CX559" s="341"/>
      <c r="CY559" s="341"/>
      <c r="CZ559" s="341"/>
    </row>
    <row r="560" s="345" customFormat="true" ht="25.15" customHeight="true" x14ac:dyDescent="0.2">
      <c r="C560" s="1077" t="s">
        <v>513</v>
      </c>
      <c r="D560" s="1078"/>
      <c r="E560" s="741">
        <v>-4.5165804701343792E-4</v>
      </c>
      <c r="F560" s="612"/>
      <c r="G560" s="612"/>
      <c r="H560" s="1078" t="s">
        <v>447</v>
      </c>
      <c r="I560" s="1078"/>
      <c r="J560" s="742">
        <v>0.31225560559992765</v>
      </c>
      <c r="K560" s="612"/>
      <c r="L560" s="612"/>
      <c r="M560" s="1078" t="s">
        <v>509</v>
      </c>
      <c r="N560" s="1078"/>
      <c r="O560" s="743">
        <v>6.019830367677779E-4</v>
      </c>
      <c r="P560" s="612"/>
      <c r="Q560" s="612"/>
      <c r="Z560" s="338"/>
      <c r="AA560" s="338"/>
      <c r="AB560" s="338"/>
      <c r="AC560" s="338"/>
      <c r="AD560" s="338"/>
      <c r="AE560" s="338"/>
      <c r="AF560" s="338"/>
      <c r="AG560" s="338"/>
      <c r="AH560" s="338"/>
      <c r="AI560" s="338"/>
      <c r="AJ560" s="338"/>
      <c r="AK560" s="338"/>
      <c r="AL560" s="338"/>
      <c r="AM560" s="338"/>
      <c r="AN560" s="338"/>
      <c r="AO560" s="338"/>
      <c r="AP560" s="338"/>
      <c r="AQ560" s="338"/>
      <c r="AR560" s="338"/>
      <c r="AS560" s="338"/>
      <c r="AT560" s="338"/>
      <c r="AU560" s="338"/>
      <c r="AV560" s="338"/>
      <c r="AW560" s="338"/>
      <c r="AX560" s="338"/>
      <c r="AY560" s="338"/>
      <c r="AZ560" s="338"/>
      <c r="BA560" s="340"/>
      <c r="BB560" s="419"/>
      <c r="BC560" s="340"/>
      <c r="BD560" s="340"/>
      <c r="BE560" s="340"/>
      <c r="BF560" s="340"/>
      <c r="BG560" s="340"/>
      <c r="BH560" s="340"/>
      <c r="BI560" s="340"/>
      <c r="BJ560" s="340"/>
      <c r="BK560" s="340"/>
      <c r="BL560" s="340"/>
      <c r="BM560" s="340"/>
      <c r="BN560" s="340"/>
      <c r="BO560" s="340"/>
      <c r="BP560" s="340"/>
      <c r="BQ560" s="340"/>
      <c r="BR560" s="340"/>
      <c r="BS560" s="340"/>
      <c r="BT560" s="340"/>
      <c r="BU560" s="340"/>
      <c r="BV560" s="340"/>
      <c r="BW560" s="340"/>
      <c r="BX560" s="340"/>
      <c r="BY560" s="340"/>
      <c r="BZ560" s="341"/>
      <c r="CA560" s="341"/>
      <c r="CB560" s="341"/>
      <c r="CC560" s="341"/>
      <c r="CD560" s="341"/>
      <c r="CE560" s="341"/>
      <c r="CF560" s="341"/>
      <c r="CG560" s="341"/>
      <c r="CH560" s="341"/>
      <c r="CI560" s="341"/>
      <c r="CJ560" s="341"/>
      <c r="CK560" s="341"/>
      <c r="CL560" s="341"/>
      <c r="CM560" s="341"/>
      <c r="CN560" s="341"/>
      <c r="CO560" s="341"/>
      <c r="CP560" s="341"/>
      <c r="CQ560" s="341"/>
      <c r="CR560" s="341"/>
      <c r="CS560" s="341"/>
      <c r="CT560" s="341"/>
      <c r="CU560" s="341"/>
      <c r="CV560" s="341"/>
      <c r="CW560" s="341"/>
      <c r="CX560" s="341"/>
      <c r="CY560" s="341"/>
      <c r="CZ560" s="341"/>
    </row>
    <row r="561" s="345" customFormat="true" ht="25.15" customHeight="true" x14ac:dyDescent="0.2">
      <c r="C561" s="1077" t="s">
        <v>506</v>
      </c>
      <c r="D561" s="1078"/>
      <c r="E561" s="741">
        <v>-1.9452145762592354E-3</v>
      </c>
      <c r="F561" s="612"/>
      <c r="G561" s="612"/>
      <c r="H561" s="1078" t="s">
        <v>457</v>
      </c>
      <c r="I561" s="1078"/>
      <c r="J561" s="742">
        <v>0.15822785198385625</v>
      </c>
      <c r="K561" s="612"/>
      <c r="L561" s="612"/>
      <c r="M561" s="1078" t="s">
        <v>473</v>
      </c>
      <c r="N561" s="1078"/>
      <c r="O561" s="743">
        <v>1.6344928570524289E-2</v>
      </c>
      <c r="P561" s="612"/>
      <c r="Q561" s="612"/>
      <c r="Z561" s="338"/>
      <c r="AA561" s="338"/>
      <c r="AB561" s="338"/>
      <c r="AC561" s="338"/>
      <c r="AD561" s="338"/>
      <c r="AE561" s="338"/>
      <c r="AF561" s="338"/>
      <c r="AG561" s="338"/>
      <c r="AH561" s="338"/>
      <c r="AI561" s="338"/>
      <c r="AJ561" s="338"/>
      <c r="AK561" s="338"/>
      <c r="AL561" s="338"/>
      <c r="AM561" s="338"/>
      <c r="AN561" s="338"/>
      <c r="AO561" s="338"/>
      <c r="AP561" s="338"/>
      <c r="AQ561" s="338"/>
      <c r="AR561" s="338"/>
      <c r="AS561" s="338"/>
      <c r="AT561" s="338"/>
      <c r="AU561" s="338"/>
      <c r="AV561" s="338"/>
      <c r="AW561" s="338"/>
      <c r="AX561" s="338"/>
      <c r="AY561" s="338"/>
      <c r="AZ561" s="338"/>
      <c r="BA561" s="340"/>
      <c r="BB561" s="419"/>
      <c r="BC561" s="340"/>
      <c r="BD561" s="340"/>
      <c r="BE561" s="340"/>
      <c r="BF561" s="340"/>
      <c r="BG561" s="340"/>
      <c r="BH561" s="340"/>
      <c r="BI561" s="340"/>
      <c r="BJ561" s="340"/>
      <c r="BK561" s="340"/>
      <c r="BL561" s="340"/>
      <c r="BM561" s="340"/>
      <c r="BN561" s="340"/>
      <c r="BO561" s="340"/>
      <c r="BP561" s="340"/>
      <c r="BQ561" s="340"/>
      <c r="BR561" s="340"/>
      <c r="BS561" s="340"/>
      <c r="BT561" s="340"/>
      <c r="BU561" s="340"/>
      <c r="BV561" s="340"/>
      <c r="BW561" s="340"/>
      <c r="BX561" s="340"/>
      <c r="BY561" s="340"/>
      <c r="BZ561" s="341"/>
      <c r="CA561" s="341"/>
      <c r="CB561" s="341"/>
      <c r="CC561" s="341"/>
      <c r="CD561" s="341"/>
      <c r="CE561" s="341"/>
      <c r="CF561" s="341"/>
      <c r="CG561" s="341"/>
      <c r="CH561" s="341"/>
      <c r="CI561" s="341"/>
      <c r="CJ561" s="341"/>
      <c r="CK561" s="341"/>
      <c r="CL561" s="341"/>
      <c r="CM561" s="341"/>
      <c r="CN561" s="341"/>
      <c r="CO561" s="341"/>
      <c r="CP561" s="341"/>
      <c r="CQ561" s="341"/>
      <c r="CR561" s="341"/>
      <c r="CS561" s="341"/>
      <c r="CT561" s="341"/>
      <c r="CU561" s="341"/>
      <c r="CV561" s="341"/>
      <c r="CW561" s="341"/>
      <c r="CX561" s="341"/>
      <c r="CY561" s="341"/>
      <c r="CZ561" s="341"/>
    </row>
    <row r="562" s="345" customFormat="true" ht="25.15" customHeight="true" x14ac:dyDescent="0.2">
      <c r="C562" s="1077" t="s">
        <v>444</v>
      </c>
      <c r="D562" s="1078"/>
      <c r="E562" s="741">
        <v>7.8913473644154769E-2</v>
      </c>
      <c r="F562" s="612"/>
      <c r="G562" s="612"/>
      <c r="H562" s="1078" t="s">
        <v>442</v>
      </c>
      <c r="I562" s="1078"/>
      <c r="J562" s="742">
        <v>0.44386713098088076</v>
      </c>
      <c r="K562" s="612"/>
      <c r="L562" s="612"/>
      <c r="M562" s="1078" t="s">
        <v>477</v>
      </c>
      <c r="N562" s="1078"/>
      <c r="O562" s="743">
        <v>1.4156718597365572E-2</v>
      </c>
      <c r="P562" s="612"/>
      <c r="Q562" s="612"/>
      <c r="Z562" s="338"/>
      <c r="AA562" s="338"/>
      <c r="AB562" s="338"/>
      <c r="AC562" s="338"/>
      <c r="AD562" s="338"/>
      <c r="AE562" s="338"/>
      <c r="AF562" s="338"/>
      <c r="AG562" s="338"/>
      <c r="AH562" s="338"/>
      <c r="AI562" s="338"/>
      <c r="AJ562" s="338"/>
      <c r="AK562" s="338"/>
      <c r="AL562" s="338"/>
      <c r="AM562" s="338"/>
      <c r="AN562" s="338"/>
      <c r="AO562" s="338"/>
      <c r="AP562" s="338"/>
      <c r="AQ562" s="338"/>
      <c r="AR562" s="338"/>
      <c r="AS562" s="338"/>
      <c r="AT562" s="338"/>
      <c r="AU562" s="338"/>
      <c r="AV562" s="338"/>
      <c r="AW562" s="338"/>
      <c r="AX562" s="338"/>
      <c r="AY562" s="338"/>
      <c r="AZ562" s="338"/>
      <c r="BA562" s="340"/>
      <c r="BB562" s="419"/>
      <c r="BC562" s="340"/>
      <c r="BD562" s="340"/>
      <c r="BE562" s="340"/>
      <c r="BF562" s="340"/>
      <c r="BG562" s="340"/>
      <c r="BH562" s="340"/>
      <c r="BI562" s="340"/>
      <c r="BJ562" s="340"/>
      <c r="BK562" s="340"/>
      <c r="BL562" s="340"/>
      <c r="BM562" s="340"/>
      <c r="BN562" s="340"/>
      <c r="BO562" s="340"/>
      <c r="BP562" s="340"/>
      <c r="BQ562" s="340"/>
      <c r="BR562" s="340"/>
      <c r="BS562" s="340"/>
      <c r="BT562" s="340"/>
      <c r="BU562" s="340"/>
      <c r="BV562" s="340"/>
      <c r="BW562" s="340"/>
      <c r="BX562" s="340"/>
      <c r="BY562" s="340"/>
      <c r="BZ562" s="341"/>
      <c r="CA562" s="341"/>
      <c r="CB562" s="341"/>
      <c r="CC562" s="341"/>
      <c r="CD562" s="341"/>
      <c r="CE562" s="341"/>
      <c r="CF562" s="341"/>
      <c r="CG562" s="341"/>
      <c r="CH562" s="341"/>
      <c r="CI562" s="341"/>
      <c r="CJ562" s="341"/>
      <c r="CK562" s="341"/>
      <c r="CL562" s="341"/>
      <c r="CM562" s="341"/>
      <c r="CN562" s="341"/>
      <c r="CO562" s="341"/>
      <c r="CP562" s="341"/>
      <c r="CQ562" s="341"/>
      <c r="CR562" s="341"/>
      <c r="CS562" s="341"/>
      <c r="CT562" s="341"/>
      <c r="CU562" s="341"/>
      <c r="CV562" s="341"/>
      <c r="CW562" s="341"/>
      <c r="CX562" s="341"/>
      <c r="CY562" s="341"/>
      <c r="CZ562" s="341"/>
    </row>
    <row r="563" s="345" customFormat="true" ht="25.15" customHeight="true" x14ac:dyDescent="0.2">
      <c r="C563" s="1077" t="s">
        <v>460</v>
      </c>
      <c r="D563" s="1078"/>
      <c r="E563" s="741">
        <v>-2.8938435292884583E-2</v>
      </c>
      <c r="F563" s="612"/>
      <c r="G563" s="612"/>
      <c r="H563" s="1078" t="s">
        <v>452</v>
      </c>
      <c r="I563" s="1078"/>
      <c r="J563" s="742">
        <v>0.19784815409620179</v>
      </c>
      <c r="K563" s="612"/>
      <c r="L563" s="612"/>
      <c r="M563" s="1078" t="s">
        <v>490</v>
      </c>
      <c r="N563" s="1078"/>
      <c r="O563" s="743">
        <v>3.7771209803238279E-3</v>
      </c>
      <c r="P563" s="612"/>
      <c r="Q563" s="612"/>
      <c r="Z563" s="338"/>
      <c r="AA563" s="338"/>
      <c r="AB563" s="338"/>
      <c r="AC563" s="338"/>
      <c r="AD563" s="338"/>
      <c r="AE563" s="338"/>
      <c r="AF563" s="338"/>
      <c r="AG563" s="338"/>
      <c r="AH563" s="338"/>
      <c r="AI563" s="338"/>
      <c r="AJ563" s="338"/>
      <c r="AK563" s="338"/>
      <c r="AL563" s="338"/>
      <c r="AM563" s="338"/>
      <c r="AN563" s="338"/>
      <c r="AO563" s="338"/>
      <c r="AP563" s="338"/>
      <c r="AQ563" s="338"/>
      <c r="AR563" s="338"/>
      <c r="AS563" s="338"/>
      <c r="AT563" s="338"/>
      <c r="AU563" s="338"/>
      <c r="AV563" s="338"/>
      <c r="AW563" s="338"/>
      <c r="AX563" s="338"/>
      <c r="AY563" s="338"/>
      <c r="AZ563" s="338"/>
      <c r="BA563" s="340"/>
      <c r="BB563" s="419"/>
      <c r="BC563" s="340"/>
      <c r="BD563" s="340"/>
      <c r="BE563" s="340"/>
      <c r="BF563" s="340"/>
      <c r="BG563" s="340"/>
      <c r="BH563" s="340"/>
      <c r="BI563" s="340"/>
      <c r="BJ563" s="340"/>
      <c r="BK563" s="340"/>
      <c r="BL563" s="340"/>
      <c r="BM563" s="340"/>
      <c r="BN563" s="340"/>
      <c r="BO563" s="340"/>
      <c r="BP563" s="340"/>
      <c r="BQ563" s="340"/>
      <c r="BR563" s="340"/>
      <c r="BS563" s="340"/>
      <c r="BT563" s="340"/>
      <c r="BU563" s="340"/>
      <c r="BV563" s="340"/>
      <c r="BW563" s="340"/>
      <c r="BX563" s="340"/>
      <c r="BY563" s="340"/>
      <c r="BZ563" s="341"/>
      <c r="CA563" s="341"/>
      <c r="CB563" s="341"/>
      <c r="CC563" s="341"/>
      <c r="CD563" s="341"/>
      <c r="CE563" s="341"/>
      <c r="CF563" s="341"/>
      <c r="CG563" s="341"/>
      <c r="CH563" s="341"/>
      <c r="CI563" s="341"/>
      <c r="CJ563" s="341"/>
      <c r="CK563" s="341"/>
      <c r="CL563" s="341"/>
      <c r="CM563" s="341"/>
      <c r="CN563" s="341"/>
      <c r="CO563" s="341"/>
      <c r="CP563" s="341"/>
      <c r="CQ563" s="341"/>
      <c r="CR563" s="341"/>
      <c r="CS563" s="341"/>
      <c r="CT563" s="341"/>
      <c r="CU563" s="341"/>
      <c r="CV563" s="341"/>
      <c r="CW563" s="341"/>
      <c r="CX563" s="341"/>
      <c r="CY563" s="341"/>
      <c r="CZ563" s="341"/>
    </row>
    <row r="564" s="345" customFormat="true" ht="25.15" customHeight="true" x14ac:dyDescent="0.2">
      <c r="C564" s="1077" t="s">
        <v>472</v>
      </c>
      <c r="D564" s="1078"/>
      <c r="E564" s="741">
        <v>2.0458715376139754E-2</v>
      </c>
      <c r="F564" s="612"/>
      <c r="G564" s="612"/>
      <c r="H564" s="1078" t="s">
        <v>440</v>
      </c>
      <c r="I564" s="1078"/>
      <c r="J564" s="742">
        <v>0.49949074979385499</v>
      </c>
      <c r="K564" s="612"/>
      <c r="L564" s="612"/>
      <c r="M564" s="1078" t="s">
        <v>487</v>
      </c>
      <c r="N564" s="1078"/>
      <c r="O564" s="743">
        <v>5.4106022235661261E-3</v>
      </c>
      <c r="P564" s="612"/>
      <c r="Q564" s="612"/>
      <c r="Z564" s="338"/>
      <c r="AA564" s="338"/>
      <c r="AB564" s="338"/>
      <c r="AC564" s="338"/>
      <c r="AD564" s="338"/>
      <c r="AE564" s="338"/>
      <c r="AF564" s="338"/>
      <c r="AG564" s="338"/>
      <c r="AH564" s="338"/>
      <c r="AI564" s="338"/>
      <c r="AJ564" s="338"/>
      <c r="AK564" s="338"/>
      <c r="AL564" s="338"/>
      <c r="AM564" s="338"/>
      <c r="AN564" s="338"/>
      <c r="AO564" s="338"/>
      <c r="AP564" s="338"/>
      <c r="AQ564" s="338"/>
      <c r="AR564" s="338"/>
      <c r="AS564" s="338"/>
      <c r="AT564" s="338"/>
      <c r="AU564" s="338"/>
      <c r="AV564" s="338"/>
      <c r="AW564" s="338"/>
      <c r="AX564" s="338"/>
      <c r="AY564" s="338"/>
      <c r="AZ564" s="338"/>
      <c r="BA564" s="340"/>
      <c r="BB564" s="419"/>
      <c r="BC564" s="340"/>
      <c r="BD564" s="340"/>
      <c r="BE564" s="340"/>
      <c r="BF564" s="340"/>
      <c r="BG564" s="340"/>
      <c r="BH564" s="340"/>
      <c r="BI564" s="340"/>
      <c r="BJ564" s="340"/>
      <c r="BK564" s="340"/>
      <c r="BL564" s="340"/>
      <c r="BM564" s="340"/>
      <c r="BN564" s="340"/>
      <c r="BO564" s="340"/>
      <c r="BP564" s="340"/>
      <c r="BQ564" s="340"/>
      <c r="BR564" s="340"/>
      <c r="BS564" s="340"/>
      <c r="BT564" s="340"/>
      <c r="BU564" s="340"/>
      <c r="BV564" s="340"/>
      <c r="BW564" s="340"/>
      <c r="BX564" s="340"/>
      <c r="BY564" s="340"/>
      <c r="BZ564" s="341"/>
      <c r="CA564" s="341"/>
      <c r="CB564" s="341"/>
      <c r="CC564" s="341"/>
      <c r="CD564" s="341"/>
      <c r="CE564" s="341"/>
      <c r="CF564" s="341"/>
      <c r="CG564" s="341"/>
      <c r="CH564" s="341"/>
      <c r="CI564" s="341"/>
      <c r="CJ564" s="341"/>
      <c r="CK564" s="341"/>
      <c r="CL564" s="341"/>
      <c r="CM564" s="341"/>
      <c r="CN564" s="341"/>
      <c r="CO564" s="341"/>
      <c r="CP564" s="341"/>
      <c r="CQ564" s="341"/>
      <c r="CR564" s="341"/>
      <c r="CS564" s="341"/>
      <c r="CT564" s="341"/>
      <c r="CU564" s="341"/>
      <c r="CV564" s="341"/>
      <c r="CW564" s="341"/>
      <c r="CX564" s="341"/>
      <c r="CY564" s="341"/>
      <c r="CZ564" s="341"/>
    </row>
    <row r="565" s="345" customFormat="true" ht="25.15" customHeight="true" x14ac:dyDescent="0.2">
      <c r="C565" s="1077" t="s">
        <v>393</v>
      </c>
      <c r="D565" s="1078"/>
      <c r="E565" s="741">
        <v>2.7360188245609943E-2</v>
      </c>
      <c r="F565" s="612"/>
      <c r="G565" s="612"/>
      <c r="H565" s="1078" t="s">
        <v>450</v>
      </c>
      <c r="I565" s="1078"/>
      <c r="J565" s="742">
        <v>0.23227230287408565</v>
      </c>
      <c r="K565" s="612"/>
      <c r="L565" s="612"/>
      <c r="M565" s="1078" t="s">
        <v>501</v>
      </c>
      <c r="N565" s="1078"/>
      <c r="O565" s="743">
        <v>2.9250375990468275E-4</v>
      </c>
      <c r="P565" s="612"/>
      <c r="Q565" s="612"/>
      <c r="Z565" s="338"/>
      <c r="AA565" s="338"/>
      <c r="AB565" s="338"/>
      <c r="AC565" s="338"/>
      <c r="AD565" s="338"/>
      <c r="AE565" s="338"/>
      <c r="AF565" s="338"/>
      <c r="AG565" s="338"/>
      <c r="AH565" s="338"/>
      <c r="AI565" s="338"/>
      <c r="AJ565" s="338"/>
      <c r="AK565" s="338"/>
      <c r="AL565" s="338"/>
      <c r="AM565" s="338"/>
      <c r="AN565" s="338"/>
      <c r="AO565" s="338"/>
      <c r="AP565" s="338"/>
      <c r="AQ565" s="338"/>
      <c r="AR565" s="338"/>
      <c r="AS565" s="338"/>
      <c r="AT565" s="338"/>
      <c r="AU565" s="338"/>
      <c r="AV565" s="338"/>
      <c r="AW565" s="338"/>
      <c r="AX565" s="338"/>
      <c r="AY565" s="338"/>
      <c r="AZ565" s="338"/>
      <c r="BA565" s="340"/>
      <c r="BB565" s="419"/>
      <c r="BC565" s="340"/>
      <c r="BD565" s="340"/>
      <c r="BE565" s="340"/>
      <c r="BF565" s="340"/>
      <c r="BG565" s="340"/>
      <c r="BH565" s="340"/>
      <c r="BI565" s="340"/>
      <c r="BJ565" s="340"/>
      <c r="BK565" s="340"/>
      <c r="BL565" s="340"/>
      <c r="BM565" s="340"/>
      <c r="BN565" s="340"/>
      <c r="BO565" s="340"/>
      <c r="BP565" s="340"/>
      <c r="BQ565" s="340"/>
      <c r="BR565" s="340"/>
      <c r="BS565" s="340"/>
      <c r="BT565" s="340"/>
      <c r="BU565" s="340"/>
      <c r="BV565" s="340"/>
      <c r="BW565" s="340"/>
      <c r="BX565" s="340"/>
      <c r="BY565" s="340"/>
      <c r="BZ565" s="341"/>
      <c r="CA565" s="341"/>
      <c r="CB565" s="341"/>
      <c r="CC565" s="341"/>
      <c r="CD565" s="341"/>
      <c r="CE565" s="341"/>
      <c r="CF565" s="341"/>
      <c r="CG565" s="341"/>
      <c r="CH565" s="341"/>
      <c r="CI565" s="341"/>
      <c r="CJ565" s="341"/>
      <c r="CK565" s="341"/>
      <c r="CL565" s="341"/>
      <c r="CM565" s="341"/>
      <c r="CN565" s="341"/>
      <c r="CO565" s="341"/>
      <c r="CP565" s="341"/>
      <c r="CQ565" s="341"/>
      <c r="CR565" s="341"/>
      <c r="CS565" s="341"/>
      <c r="CT565" s="341"/>
      <c r="CU565" s="341"/>
      <c r="CV565" s="341"/>
      <c r="CW565" s="341"/>
      <c r="CX565" s="341"/>
      <c r="CY565" s="341"/>
      <c r="CZ565" s="341"/>
    </row>
    <row r="566" s="345" customFormat="true" ht="25.15" customHeight="true" x14ac:dyDescent="0.2">
      <c r="C566" s="1077" t="s">
        <v>500</v>
      </c>
      <c r="D566" s="1078"/>
      <c r="E566" s="741">
        <v>2.1660971443239695E-3</v>
      </c>
      <c r="F566" s="612"/>
      <c r="G566" s="612"/>
      <c r="H566" s="1078" t="s">
        <v>288</v>
      </c>
      <c r="I566" s="1078"/>
      <c r="J566" s="742">
        <v>1.4044044560583794E-5</v>
      </c>
      <c r="K566" s="612"/>
      <c r="L566" s="612"/>
      <c r="M566" s="1078" t="s">
        <v>498</v>
      </c>
      <c r="N566" s="1078"/>
      <c r="O566" s="743">
        <v>2.3670702485858773E-3</v>
      </c>
      <c r="P566" s="612"/>
      <c r="Q566" s="612"/>
      <c r="Z566" s="338"/>
      <c r="AA566" s="338"/>
      <c r="AB566" s="338"/>
      <c r="AC566" s="338"/>
      <c r="AD566" s="338"/>
      <c r="AE566" s="338"/>
      <c r="AF566" s="338"/>
      <c r="AG566" s="338"/>
      <c r="AH566" s="338"/>
      <c r="AI566" s="338"/>
      <c r="AJ566" s="338"/>
      <c r="AK566" s="338"/>
      <c r="AL566" s="338"/>
      <c r="AM566" s="338"/>
      <c r="AN566" s="338"/>
      <c r="AO566" s="338"/>
      <c r="AP566" s="338"/>
      <c r="AQ566" s="338"/>
      <c r="AR566" s="338"/>
      <c r="AS566" s="338"/>
      <c r="AT566" s="338"/>
      <c r="AU566" s="338"/>
      <c r="AV566" s="338"/>
      <c r="AW566" s="338"/>
      <c r="AX566" s="338"/>
      <c r="AY566" s="338"/>
      <c r="AZ566" s="338"/>
      <c r="BA566" s="340"/>
      <c r="BB566" s="419"/>
      <c r="BC566" s="340"/>
      <c r="BD566" s="340"/>
      <c r="BE566" s="340"/>
      <c r="BF566" s="340"/>
      <c r="BG566" s="340"/>
      <c r="BH566" s="340"/>
      <c r="BI566" s="340"/>
      <c r="BJ566" s="340"/>
      <c r="BK566" s="340"/>
      <c r="BL566" s="340"/>
      <c r="BM566" s="340"/>
      <c r="BN566" s="340"/>
      <c r="BO566" s="340"/>
      <c r="BP566" s="340"/>
      <c r="BQ566" s="340"/>
      <c r="BR566" s="340"/>
      <c r="BS566" s="340"/>
      <c r="BT566" s="340"/>
      <c r="BU566" s="340"/>
      <c r="BV566" s="340"/>
      <c r="BW566" s="340"/>
      <c r="BX566" s="340"/>
      <c r="BY566" s="340"/>
      <c r="BZ566" s="341"/>
      <c r="CA566" s="341"/>
      <c r="CB566" s="341"/>
      <c r="CC566" s="341"/>
      <c r="CD566" s="341"/>
      <c r="CE566" s="341"/>
      <c r="CF566" s="341"/>
      <c r="CG566" s="341"/>
      <c r="CH566" s="341"/>
      <c r="CI566" s="341"/>
      <c r="CJ566" s="341"/>
      <c r="CK566" s="341"/>
      <c r="CL566" s="341"/>
      <c r="CM566" s="341"/>
      <c r="CN566" s="341"/>
      <c r="CO566" s="341"/>
      <c r="CP566" s="341"/>
      <c r="CQ566" s="341"/>
      <c r="CR566" s="341"/>
      <c r="CS566" s="341"/>
      <c r="CT566" s="341"/>
      <c r="CU566" s="341"/>
      <c r="CV566" s="341"/>
      <c r="CW566" s="341"/>
      <c r="CX566" s="341"/>
      <c r="CY566" s="341"/>
      <c r="CZ566" s="341"/>
    </row>
    <row r="567" s="345" customFormat="true" ht="25.15" customHeight="true" x14ac:dyDescent="0.2">
      <c r="C567" s="1077" t="s">
        <v>483</v>
      </c>
      <c r="D567" s="1078"/>
      <c r="E567" s="741">
        <v>-5.651986538857668E-3</v>
      </c>
      <c r="F567" s="612"/>
      <c r="G567" s="612"/>
      <c r="H567" s="1078" t="s">
        <v>325</v>
      </c>
      <c r="I567" s="1078"/>
      <c r="J567" s="742">
        <v>3.0141595933040467E-3</v>
      </c>
      <c r="K567" s="612"/>
      <c r="L567" s="612"/>
      <c r="M567" s="1078" t="s">
        <v>475</v>
      </c>
      <c r="N567" s="1078"/>
      <c r="O567" s="743">
        <v>1.560128465609693E-2</v>
      </c>
      <c r="P567" s="612"/>
      <c r="Q567" s="612"/>
      <c r="Z567" s="338"/>
      <c r="AA567" s="338"/>
      <c r="AB567" s="338"/>
      <c r="AC567" s="338"/>
      <c r="AD567" s="338"/>
      <c r="AE567" s="338"/>
      <c r="AF567" s="338"/>
      <c r="AG567" s="338"/>
      <c r="AH567" s="338"/>
      <c r="AI567" s="338"/>
      <c r="AJ567" s="338"/>
      <c r="AK567" s="338"/>
      <c r="AL567" s="338"/>
      <c r="AM567" s="338"/>
      <c r="AN567" s="338"/>
      <c r="AO567" s="338"/>
      <c r="AP567" s="338"/>
      <c r="AQ567" s="338"/>
      <c r="AR567" s="338"/>
      <c r="AS567" s="338"/>
      <c r="AT567" s="338"/>
      <c r="AU567" s="338"/>
      <c r="AV567" s="338"/>
      <c r="AW567" s="338"/>
      <c r="AX567" s="338"/>
      <c r="AY567" s="338"/>
      <c r="AZ567" s="338"/>
      <c r="BA567" s="340"/>
      <c r="BB567" s="419"/>
      <c r="BC567" s="340"/>
      <c r="BD567" s="340"/>
      <c r="BE567" s="340"/>
      <c r="BF567" s="340"/>
      <c r="BG567" s="340"/>
      <c r="BH567" s="340"/>
      <c r="BI567" s="340"/>
      <c r="BJ567" s="340"/>
      <c r="BK567" s="340"/>
      <c r="BL567" s="340"/>
      <c r="BM567" s="340"/>
      <c r="BN567" s="340"/>
      <c r="BO567" s="340"/>
      <c r="BP567" s="340"/>
      <c r="BQ567" s="340"/>
      <c r="BR567" s="340"/>
      <c r="BS567" s="340"/>
      <c r="BT567" s="340"/>
      <c r="BU567" s="340"/>
      <c r="BV567" s="340"/>
      <c r="BW567" s="340"/>
      <c r="BX567" s="340"/>
      <c r="BY567" s="340"/>
      <c r="BZ567" s="341"/>
      <c r="CA567" s="341"/>
      <c r="CB567" s="341"/>
      <c r="CC567" s="341"/>
      <c r="CD567" s="341"/>
      <c r="CE567" s="341"/>
      <c r="CF567" s="341"/>
      <c r="CG567" s="341"/>
      <c r="CH567" s="341"/>
      <c r="CI567" s="341"/>
      <c r="CJ567" s="341"/>
      <c r="CK567" s="341"/>
      <c r="CL567" s="341"/>
      <c r="CM567" s="341"/>
      <c r="CN567" s="341"/>
      <c r="CO567" s="341"/>
      <c r="CP567" s="341"/>
      <c r="CQ567" s="341"/>
      <c r="CR567" s="341"/>
      <c r="CS567" s="341"/>
      <c r="CT567" s="341"/>
      <c r="CU567" s="341"/>
      <c r="CV567" s="341"/>
      <c r="CW567" s="341"/>
      <c r="CX567" s="341"/>
      <c r="CY567" s="341"/>
      <c r="CZ567" s="341"/>
    </row>
    <row r="568" s="345" customFormat="true" ht="25.15" customHeight="true" x14ac:dyDescent="0.2">
      <c r="C568" s="1077" t="s">
        <v>478</v>
      </c>
      <c r="D568" s="1078"/>
      <c r="E568" s="741">
        <v>-7.7941772354033654E-3</v>
      </c>
      <c r="F568" s="612"/>
      <c r="G568" s="612"/>
      <c r="H568" s="1078" t="s">
        <v>343</v>
      </c>
      <c r="I568" s="1078"/>
      <c r="J568" s="742">
        <v>1.8685768709152623E-3</v>
      </c>
      <c r="K568" s="612"/>
      <c r="L568" s="612"/>
      <c r="M568" s="1078" t="s">
        <v>474</v>
      </c>
      <c r="N568" s="1078"/>
      <c r="O568" s="743">
        <v>4.473663638149078E-3</v>
      </c>
      <c r="P568" s="612"/>
      <c r="Q568" s="612"/>
      <c r="Z568" s="338"/>
      <c r="AA568" s="338"/>
      <c r="AB568" s="338"/>
      <c r="AC568" s="338"/>
      <c r="AD568" s="338"/>
      <c r="AE568" s="338"/>
      <c r="AF568" s="338"/>
      <c r="AG568" s="338"/>
      <c r="AH568" s="338"/>
      <c r="AI568" s="338"/>
      <c r="AJ568" s="338"/>
      <c r="AK568" s="338"/>
      <c r="AL568" s="338"/>
      <c r="AM568" s="338"/>
      <c r="AN568" s="338"/>
      <c r="AO568" s="338"/>
      <c r="AP568" s="338"/>
      <c r="AQ568" s="338"/>
      <c r="AR568" s="338"/>
      <c r="AS568" s="338"/>
      <c r="AT568" s="338"/>
      <c r="AU568" s="338"/>
      <c r="AV568" s="338"/>
      <c r="AW568" s="338"/>
      <c r="AX568" s="338"/>
      <c r="AY568" s="338"/>
      <c r="AZ568" s="338"/>
      <c r="BA568" s="340"/>
      <c r="BB568" s="419"/>
      <c r="BC568" s="340"/>
      <c r="BD568" s="340"/>
      <c r="BE568" s="340"/>
      <c r="BF568" s="340"/>
      <c r="BG568" s="340"/>
      <c r="BH568" s="340"/>
      <c r="BI568" s="340"/>
      <c r="BJ568" s="340"/>
      <c r="BK568" s="340"/>
      <c r="BL568" s="340"/>
      <c r="BM568" s="340"/>
      <c r="BN568" s="340"/>
      <c r="BO568" s="340"/>
      <c r="BP568" s="340"/>
      <c r="BQ568" s="340"/>
      <c r="BR568" s="340"/>
      <c r="BS568" s="340"/>
      <c r="BT568" s="340"/>
      <c r="BU568" s="340"/>
      <c r="BV568" s="340"/>
      <c r="BW568" s="340"/>
      <c r="BX568" s="340"/>
      <c r="BY568" s="340"/>
      <c r="BZ568" s="341"/>
      <c r="CA568" s="341"/>
      <c r="CB568" s="341"/>
      <c r="CC568" s="341"/>
      <c r="CD568" s="341"/>
      <c r="CE568" s="341"/>
      <c r="CF568" s="341"/>
      <c r="CG568" s="341"/>
      <c r="CH568" s="341"/>
      <c r="CI568" s="341"/>
      <c r="CJ568" s="341"/>
      <c r="CK568" s="341"/>
      <c r="CL568" s="341"/>
      <c r="CM568" s="341"/>
      <c r="CN568" s="341"/>
      <c r="CO568" s="341"/>
      <c r="CP568" s="341"/>
      <c r="CQ568" s="341"/>
      <c r="CR568" s="341"/>
      <c r="CS568" s="341"/>
      <c r="CT568" s="341"/>
      <c r="CU568" s="341"/>
      <c r="CV568" s="341"/>
      <c r="CW568" s="341"/>
      <c r="CX568" s="341"/>
      <c r="CY568" s="341"/>
      <c r="CZ568" s="341"/>
    </row>
    <row r="569" s="345" customFormat="true" ht="25.15" customHeight="true" x14ac:dyDescent="0.2">
      <c r="C569" s="1077" t="s">
        <v>443</v>
      </c>
      <c r="D569" s="1078"/>
      <c r="E569" s="741">
        <v>-7.6772308669361425E-2</v>
      </c>
      <c r="F569" s="612"/>
      <c r="G569" s="612"/>
      <c r="H569" s="1078" t="s">
        <v>516</v>
      </c>
      <c r="I569" s="1078"/>
      <c r="J569" s="742">
        <v>1.1448682448163836E-4</v>
      </c>
      <c r="K569" s="612"/>
      <c r="L569" s="612"/>
      <c r="M569" s="1078" t="s">
        <v>484</v>
      </c>
      <c r="N569" s="1078"/>
      <c r="O569" s="743">
        <v>3.6733884647489863E-3</v>
      </c>
      <c r="P569" s="612"/>
      <c r="Q569" s="612"/>
      <c r="Z569" s="338"/>
      <c r="AA569" s="338"/>
      <c r="AB569" s="338"/>
      <c r="AC569" s="338"/>
      <c r="AD569" s="338"/>
      <c r="AE569" s="338"/>
      <c r="AF569" s="338"/>
      <c r="AG569" s="338"/>
      <c r="AH569" s="338"/>
      <c r="AI569" s="338"/>
      <c r="AJ569" s="338"/>
      <c r="AK569" s="338"/>
      <c r="AL569" s="338"/>
      <c r="AM569" s="338"/>
      <c r="AN569" s="338"/>
      <c r="AO569" s="338"/>
      <c r="AP569" s="338"/>
      <c r="AQ569" s="338"/>
      <c r="AR569" s="338"/>
      <c r="AS569" s="338"/>
      <c r="AT569" s="338"/>
      <c r="AU569" s="338"/>
      <c r="AV569" s="338"/>
      <c r="AW569" s="338"/>
      <c r="AX569" s="338"/>
      <c r="AY569" s="338"/>
      <c r="AZ569" s="338"/>
      <c r="BA569" s="340"/>
      <c r="BB569" s="419"/>
      <c r="BC569" s="340"/>
      <c r="BD569" s="340"/>
      <c r="BE569" s="340"/>
      <c r="BF569" s="340"/>
      <c r="BG569" s="340"/>
      <c r="BH569" s="340"/>
      <c r="BI569" s="340"/>
      <c r="BJ569" s="340"/>
      <c r="BK569" s="340"/>
      <c r="BL569" s="340"/>
      <c r="BM569" s="340"/>
      <c r="BN569" s="340"/>
      <c r="BO569" s="340"/>
      <c r="BP569" s="340"/>
      <c r="BQ569" s="340"/>
      <c r="BR569" s="340"/>
      <c r="BS569" s="340"/>
      <c r="BT569" s="340"/>
      <c r="BU569" s="340"/>
      <c r="BV569" s="340"/>
      <c r="BW569" s="340"/>
      <c r="BX569" s="340"/>
      <c r="BY569" s="340"/>
      <c r="BZ569" s="341"/>
      <c r="CA569" s="341"/>
      <c r="CB569" s="341"/>
      <c r="CC569" s="341"/>
      <c r="CD569" s="341"/>
      <c r="CE569" s="341"/>
      <c r="CF569" s="341"/>
      <c r="CG569" s="341"/>
      <c r="CH569" s="341"/>
      <c r="CI569" s="341"/>
      <c r="CJ569" s="341"/>
      <c r="CK569" s="341"/>
      <c r="CL569" s="341"/>
      <c r="CM569" s="341"/>
      <c r="CN569" s="341"/>
      <c r="CO569" s="341"/>
      <c r="CP569" s="341"/>
      <c r="CQ569" s="341"/>
      <c r="CR569" s="341"/>
      <c r="CS569" s="341"/>
      <c r="CT569" s="341"/>
      <c r="CU569" s="341"/>
      <c r="CV569" s="341"/>
      <c r="CW569" s="341"/>
      <c r="CX569" s="341"/>
      <c r="CY569" s="341"/>
      <c r="CZ569" s="341"/>
    </row>
    <row r="570" s="345" customFormat="true" ht="25.15" customHeight="true" x14ac:dyDescent="0.2">
      <c r="C570" s="1077" t="s">
        <v>481</v>
      </c>
      <c r="D570" s="1078"/>
      <c r="E570" s="741">
        <v>-6.809158418667147E-3</v>
      </c>
      <c r="F570" s="612"/>
      <c r="G570" s="612"/>
      <c r="H570" s="1078" t="s">
        <v>512</v>
      </c>
      <c r="I570" s="1078"/>
      <c r="J570" s="742">
        <v>1.5286503463956051E-5</v>
      </c>
      <c r="K570" s="612"/>
      <c r="L570" s="612"/>
      <c r="M570" s="1078" t="s">
        <v>494</v>
      </c>
      <c r="N570" s="1078"/>
      <c r="O570" s="743">
        <v>2.6466001722255978E-3</v>
      </c>
      <c r="P570" s="612"/>
      <c r="Q570" s="612"/>
      <c r="Z570" s="338"/>
      <c r="AA570" s="338"/>
      <c r="AB570" s="338"/>
      <c r="AC570" s="338"/>
      <c r="AD570" s="338"/>
      <c r="AE570" s="338"/>
      <c r="AF570" s="338"/>
      <c r="AG570" s="338"/>
      <c r="AH570" s="338"/>
      <c r="AI570" s="338"/>
      <c r="AJ570" s="338"/>
      <c r="AK570" s="338"/>
      <c r="AL570" s="338"/>
      <c r="AM570" s="338"/>
      <c r="AN570" s="338"/>
      <c r="AO570" s="338"/>
      <c r="AP570" s="338"/>
      <c r="AQ570" s="338"/>
      <c r="AR570" s="338"/>
      <c r="AS570" s="338"/>
      <c r="AT570" s="338"/>
      <c r="AU570" s="338"/>
      <c r="AV570" s="338"/>
      <c r="AW570" s="338"/>
      <c r="AX570" s="338"/>
      <c r="AY570" s="338"/>
      <c r="AZ570" s="338"/>
      <c r="BA570" s="340"/>
      <c r="BB570" s="419"/>
      <c r="BC570" s="340"/>
      <c r="BD570" s="340"/>
      <c r="BE570" s="340"/>
      <c r="BF570" s="340"/>
      <c r="BG570" s="340"/>
      <c r="BH570" s="340"/>
      <c r="BI570" s="340"/>
      <c r="BJ570" s="340"/>
      <c r="BK570" s="340"/>
      <c r="BL570" s="340"/>
      <c r="BM570" s="340"/>
      <c r="BN570" s="340"/>
      <c r="BO570" s="340"/>
      <c r="BP570" s="340"/>
      <c r="BQ570" s="340"/>
      <c r="BR570" s="340"/>
      <c r="BS570" s="340"/>
      <c r="BT570" s="340"/>
      <c r="BU570" s="340"/>
      <c r="BV570" s="340"/>
      <c r="BW570" s="340"/>
      <c r="BX570" s="340"/>
      <c r="BY570" s="340"/>
      <c r="BZ570" s="341"/>
      <c r="CA570" s="341"/>
      <c r="CB570" s="341"/>
      <c r="CC570" s="341"/>
      <c r="CD570" s="341"/>
      <c r="CE570" s="341"/>
      <c r="CF570" s="341"/>
      <c r="CG570" s="341"/>
      <c r="CH570" s="341"/>
      <c r="CI570" s="341"/>
      <c r="CJ570" s="341"/>
      <c r="CK570" s="341"/>
      <c r="CL570" s="341"/>
      <c r="CM570" s="341"/>
      <c r="CN570" s="341"/>
      <c r="CO570" s="341"/>
      <c r="CP570" s="341"/>
      <c r="CQ570" s="341"/>
      <c r="CR570" s="341"/>
      <c r="CS570" s="341"/>
      <c r="CT570" s="341"/>
      <c r="CU570" s="341"/>
      <c r="CV570" s="341"/>
      <c r="CW570" s="341"/>
      <c r="CX570" s="341"/>
      <c r="CY570" s="341"/>
      <c r="CZ570" s="341"/>
    </row>
    <row r="571" s="345" customFormat="true" ht="25.15" customHeight="true" x14ac:dyDescent="0.2">
      <c r="C571" s="1077" t="s">
        <v>403</v>
      </c>
      <c r="D571" s="1078"/>
      <c r="E571" s="741">
        <v>-8.7439980178744339E-3</v>
      </c>
      <c r="F571" s="612"/>
      <c r="G571" s="612"/>
      <c r="H571" s="1078" t="s">
        <v>486</v>
      </c>
      <c r="I571" s="1078"/>
      <c r="J571" s="742">
        <v>2.9593510671861926E-3</v>
      </c>
      <c r="K571" s="612"/>
      <c r="L571" s="612"/>
      <c r="M571" s="1078" t="s">
        <v>511</v>
      </c>
      <c r="N571" s="1078"/>
      <c r="O571" s="743">
        <v>3.5678162669494065E-4</v>
      </c>
      <c r="P571" s="612"/>
      <c r="Q571" s="612"/>
      <c r="Z571" s="338"/>
      <c r="AA571" s="338"/>
      <c r="AB571" s="338"/>
      <c r="AC571" s="338"/>
      <c r="AD571" s="338"/>
      <c r="AE571" s="338"/>
      <c r="AF571" s="338"/>
      <c r="AG571" s="338"/>
      <c r="AH571" s="338"/>
      <c r="AI571" s="338"/>
      <c r="AJ571" s="338"/>
      <c r="AK571" s="338"/>
      <c r="AL571" s="338"/>
      <c r="AM571" s="338"/>
      <c r="AN571" s="338"/>
      <c r="AO571" s="338"/>
      <c r="AP571" s="338"/>
      <c r="AQ571" s="338"/>
      <c r="AR571" s="338"/>
      <c r="AS571" s="338"/>
      <c r="AT571" s="338"/>
      <c r="AU571" s="338"/>
      <c r="AV571" s="338"/>
      <c r="AW571" s="338"/>
      <c r="AX571" s="338"/>
      <c r="AY571" s="338"/>
      <c r="AZ571" s="338"/>
      <c r="BA571" s="340"/>
      <c r="BB571" s="419"/>
      <c r="BC571" s="340"/>
      <c r="BD571" s="340"/>
      <c r="BE571" s="340"/>
      <c r="BF571" s="340"/>
      <c r="BG571" s="340"/>
      <c r="BH571" s="340"/>
      <c r="BI571" s="340"/>
      <c r="BJ571" s="340"/>
      <c r="BK571" s="340"/>
      <c r="BL571" s="340"/>
      <c r="BM571" s="340"/>
      <c r="BN571" s="340"/>
      <c r="BO571" s="340"/>
      <c r="BP571" s="340"/>
      <c r="BQ571" s="340"/>
      <c r="BR571" s="340"/>
      <c r="BS571" s="340"/>
      <c r="BT571" s="340"/>
      <c r="BU571" s="340"/>
      <c r="BV571" s="340"/>
      <c r="BW571" s="340"/>
      <c r="BX571" s="340"/>
      <c r="BY571" s="340"/>
      <c r="BZ571" s="341"/>
      <c r="CA571" s="341"/>
      <c r="CB571" s="341"/>
      <c r="CC571" s="341"/>
      <c r="CD571" s="341"/>
      <c r="CE571" s="341"/>
      <c r="CF571" s="341"/>
      <c r="CG571" s="341"/>
      <c r="CH571" s="341"/>
      <c r="CI571" s="341"/>
      <c r="CJ571" s="341"/>
      <c r="CK571" s="341"/>
      <c r="CL571" s="341"/>
      <c r="CM571" s="341"/>
      <c r="CN571" s="341"/>
      <c r="CO571" s="341"/>
      <c r="CP571" s="341"/>
      <c r="CQ571" s="341"/>
      <c r="CR571" s="341"/>
      <c r="CS571" s="341"/>
      <c r="CT571" s="341"/>
      <c r="CU571" s="341"/>
      <c r="CV571" s="341"/>
      <c r="CW571" s="341"/>
      <c r="CX571" s="341"/>
      <c r="CY571" s="341"/>
      <c r="CZ571" s="341"/>
    </row>
    <row r="572" s="345" customFormat="true" ht="25.15" customHeight="true" x14ac:dyDescent="0.2">
      <c r="C572" s="1077" t="s">
        <v>515</v>
      </c>
      <c r="D572" s="1078"/>
      <c r="E572" s="741">
        <v>-3.1102548070172776E-4</v>
      </c>
      <c r="F572" s="612"/>
      <c r="G572" s="612"/>
      <c r="H572" s="1078" t="s">
        <v>503</v>
      </c>
      <c r="I572" s="1078"/>
      <c r="J572" s="742">
        <v>6.3161932310797005E-5</v>
      </c>
      <c r="K572" s="612"/>
      <c r="L572" s="612"/>
      <c r="M572" s="1078" t="s">
        <v>496</v>
      </c>
      <c r="N572" s="1078"/>
      <c r="O572" s="743">
        <v>1.7406149624731761E-4</v>
      </c>
      <c r="P572" s="612"/>
      <c r="Q572" s="612"/>
      <c r="Z572" s="338"/>
      <c r="AA572" s="338"/>
      <c r="AB572" s="338"/>
      <c r="AC572" s="338"/>
      <c r="AD572" s="338"/>
      <c r="AE572" s="338"/>
      <c r="AF572" s="338"/>
      <c r="AG572" s="338"/>
      <c r="AH572" s="338"/>
      <c r="AI572" s="338"/>
      <c r="AJ572" s="338"/>
      <c r="AK572" s="338"/>
      <c r="AL572" s="338"/>
      <c r="AM572" s="338"/>
      <c r="AN572" s="338"/>
      <c r="AO572" s="338"/>
      <c r="AP572" s="338"/>
      <c r="AQ572" s="338"/>
      <c r="AR572" s="338"/>
      <c r="AS572" s="338"/>
      <c r="AT572" s="338"/>
      <c r="AU572" s="338"/>
      <c r="AV572" s="338"/>
      <c r="AW572" s="338"/>
      <c r="AX572" s="338"/>
      <c r="AY572" s="338"/>
      <c r="AZ572" s="338"/>
      <c r="BA572" s="340"/>
      <c r="BB572" s="419"/>
      <c r="BC572" s="340"/>
      <c r="BD572" s="340"/>
      <c r="BE572" s="340"/>
      <c r="BF572" s="340"/>
      <c r="BG572" s="340"/>
      <c r="BH572" s="340"/>
      <c r="BI572" s="340"/>
      <c r="BJ572" s="340"/>
      <c r="BK572" s="340"/>
      <c r="BL572" s="340"/>
      <c r="BM572" s="340"/>
      <c r="BN572" s="340"/>
      <c r="BO572" s="340"/>
      <c r="BP572" s="340"/>
      <c r="BQ572" s="340"/>
      <c r="BR572" s="340"/>
      <c r="BS572" s="340"/>
      <c r="BT572" s="340"/>
      <c r="BU572" s="340"/>
      <c r="BV572" s="340"/>
      <c r="BW572" s="340"/>
      <c r="BX572" s="340"/>
      <c r="BY572" s="340"/>
      <c r="BZ572" s="341"/>
      <c r="CA572" s="341"/>
      <c r="CB572" s="341"/>
      <c r="CC572" s="341"/>
      <c r="CD572" s="341"/>
      <c r="CE572" s="341"/>
      <c r="CF572" s="341"/>
      <c r="CG572" s="341"/>
      <c r="CH572" s="341"/>
      <c r="CI572" s="341"/>
      <c r="CJ572" s="341"/>
      <c r="CK572" s="341"/>
      <c r="CL572" s="341"/>
      <c r="CM572" s="341"/>
      <c r="CN572" s="341"/>
      <c r="CO572" s="341"/>
      <c r="CP572" s="341"/>
      <c r="CQ572" s="341"/>
      <c r="CR572" s="341"/>
      <c r="CS572" s="341"/>
      <c r="CT572" s="341"/>
      <c r="CU572" s="341"/>
      <c r="CV572" s="341"/>
      <c r="CW572" s="341"/>
      <c r="CX572" s="341"/>
      <c r="CY572" s="341"/>
      <c r="CZ572" s="341"/>
    </row>
    <row r="573" s="345" customFormat="true" ht="25.15" customHeight="true" x14ac:dyDescent="0.2">
      <c r="C573" s="1077" t="s">
        <v>391</v>
      </c>
      <c r="D573" s="1078"/>
      <c r="E573" s="741">
        <v>7.8547921339757618E-2</v>
      </c>
      <c r="F573" s="612"/>
      <c r="G573" s="612"/>
      <c r="H573" s="1078" t="s">
        <v>505</v>
      </c>
      <c r="I573" s="1078"/>
      <c r="J573" s="742">
        <v>2.2286062996986164E-4</v>
      </c>
      <c r="K573" s="612"/>
      <c r="L573" s="612"/>
      <c r="M573" s="1078" t="s">
        <v>507</v>
      </c>
      <c r="N573" s="1078"/>
      <c r="O573" s="745">
        <v>7.0188842229261011E-7</v>
      </c>
      <c r="P573" s="612"/>
      <c r="Q573" s="612"/>
      <c r="Z573" s="338"/>
      <c r="AA573" s="338"/>
      <c r="AB573" s="338"/>
      <c r="AC573" s="338"/>
      <c r="AD573" s="338"/>
      <c r="AE573" s="338"/>
      <c r="AF573" s="338"/>
      <c r="AG573" s="338"/>
      <c r="AH573" s="338"/>
      <c r="AI573" s="338"/>
      <c r="AJ573" s="338"/>
      <c r="AK573" s="338"/>
      <c r="AL573" s="338"/>
      <c r="AM573" s="338"/>
      <c r="AN573" s="338"/>
      <c r="AO573" s="338"/>
      <c r="AP573" s="338"/>
      <c r="AQ573" s="338"/>
      <c r="AR573" s="338"/>
      <c r="AS573" s="338"/>
      <c r="AT573" s="338"/>
      <c r="AU573" s="338"/>
      <c r="AV573" s="338"/>
      <c r="AW573" s="338"/>
      <c r="AX573" s="338"/>
      <c r="AY573" s="338"/>
      <c r="AZ573" s="338"/>
      <c r="BA573" s="340"/>
      <c r="BB573" s="419"/>
      <c r="BC573" s="340"/>
      <c r="BD573" s="340"/>
      <c r="BE573" s="340"/>
      <c r="BF573" s="340"/>
      <c r="BG573" s="340"/>
      <c r="BH573" s="340"/>
      <c r="BI573" s="340"/>
      <c r="BJ573" s="340"/>
      <c r="BK573" s="340"/>
      <c r="BL573" s="340"/>
      <c r="BM573" s="340"/>
      <c r="BN573" s="340"/>
      <c r="BO573" s="340"/>
      <c r="BP573" s="340"/>
      <c r="BQ573" s="340"/>
      <c r="BR573" s="340"/>
      <c r="BS573" s="340"/>
      <c r="BT573" s="340"/>
      <c r="BU573" s="340"/>
      <c r="BV573" s="340"/>
      <c r="BW573" s="340"/>
      <c r="BX573" s="340"/>
      <c r="BY573" s="340"/>
      <c r="BZ573" s="341"/>
      <c r="CA573" s="341"/>
      <c r="CB573" s="341"/>
      <c r="CC573" s="341"/>
      <c r="CD573" s="341"/>
      <c r="CE573" s="341"/>
      <c r="CF573" s="341"/>
      <c r="CG573" s="341"/>
      <c r="CH573" s="341"/>
      <c r="CI573" s="341"/>
      <c r="CJ573" s="341"/>
      <c r="CK573" s="341"/>
      <c r="CL573" s="341"/>
      <c r="CM573" s="341"/>
      <c r="CN573" s="341"/>
      <c r="CO573" s="341"/>
      <c r="CP573" s="341"/>
      <c r="CQ573" s="341"/>
      <c r="CR573" s="341"/>
      <c r="CS573" s="341"/>
      <c r="CT573" s="341"/>
      <c r="CU573" s="341"/>
      <c r="CV573" s="341"/>
      <c r="CW573" s="341"/>
      <c r="CX573" s="341"/>
      <c r="CY573" s="341"/>
      <c r="CZ573" s="341"/>
    </row>
    <row r="574" s="345" customFormat="true" ht="25.15" customHeight="true" x14ac:dyDescent="0.2">
      <c r="C574" s="1077" t="s">
        <v>476</v>
      </c>
      <c r="D574" s="1078"/>
      <c r="E574" s="741">
        <v>-9.9405864693730157E-3</v>
      </c>
      <c r="F574" s="612"/>
      <c r="G574" s="612"/>
      <c r="H574" s="1078" t="s">
        <v>489</v>
      </c>
      <c r="I574" s="1078"/>
      <c r="J574" s="742">
        <v>1.0671751994444955E-3</v>
      </c>
      <c r="K574" s="612"/>
      <c r="L574" s="612"/>
      <c r="M574" s="1078"/>
      <c r="N574" s="1078"/>
      <c r="O574" s="612"/>
      <c r="P574" s="612"/>
      <c r="Q574" s="612"/>
      <c r="Z574" s="338"/>
      <c r="AA574" s="338"/>
      <c r="AB574" s="338"/>
      <c r="AC574" s="338"/>
      <c r="AD574" s="338"/>
      <c r="AE574" s="338"/>
      <c r="AF574" s="338"/>
      <c r="AG574" s="338"/>
      <c r="AH574" s="338"/>
      <c r="AI574" s="338"/>
      <c r="AJ574" s="338"/>
      <c r="AK574" s="338"/>
      <c r="AL574" s="338"/>
      <c r="AM574" s="338"/>
      <c r="AN574" s="338"/>
      <c r="AO574" s="338"/>
      <c r="AP574" s="338"/>
      <c r="AQ574" s="338"/>
      <c r="AR574" s="338"/>
      <c r="AS574" s="338"/>
      <c r="AT574" s="338"/>
      <c r="AU574" s="338"/>
      <c r="AV574" s="338"/>
      <c r="AW574" s="338"/>
      <c r="AX574" s="338"/>
      <c r="AY574" s="338"/>
      <c r="AZ574" s="338"/>
      <c r="BA574" s="340"/>
      <c r="BB574" s="419"/>
      <c r="BC574" s="340"/>
      <c r="BD574" s="340"/>
      <c r="BE574" s="340"/>
      <c r="BF574" s="340"/>
      <c r="BG574" s="340"/>
      <c r="BH574" s="340"/>
      <c r="BI574" s="340"/>
      <c r="BJ574" s="340"/>
      <c r="BK574" s="340"/>
      <c r="BL574" s="340"/>
      <c r="BM574" s="340"/>
      <c r="BN574" s="340"/>
      <c r="BO574" s="340"/>
      <c r="BP574" s="340"/>
      <c r="BQ574" s="340"/>
      <c r="BR574" s="340"/>
      <c r="BS574" s="340"/>
      <c r="BT574" s="340"/>
      <c r="BU574" s="340"/>
      <c r="BV574" s="340"/>
      <c r="BW574" s="340"/>
      <c r="BX574" s="340"/>
      <c r="BY574" s="340"/>
      <c r="BZ574" s="341"/>
      <c r="CA574" s="341"/>
      <c r="CB574" s="341"/>
      <c r="CC574" s="341"/>
      <c r="CD574" s="341"/>
      <c r="CE574" s="341"/>
      <c r="CF574" s="341"/>
      <c r="CG574" s="341"/>
      <c r="CH574" s="341"/>
      <c r="CI574" s="341"/>
      <c r="CJ574" s="341"/>
      <c r="CK574" s="341"/>
      <c r="CL574" s="341"/>
      <c r="CM574" s="341"/>
      <c r="CN574" s="341"/>
      <c r="CO574" s="341"/>
      <c r="CP574" s="341"/>
      <c r="CQ574" s="341"/>
      <c r="CR574" s="341"/>
      <c r="CS574" s="341"/>
      <c r="CT574" s="341"/>
      <c r="CU574" s="341"/>
      <c r="CV574" s="341"/>
      <c r="CW574" s="341"/>
      <c r="CX574" s="341"/>
      <c r="CY574" s="341"/>
      <c r="CZ574" s="341"/>
    </row>
    <row r="575" s="345" customFormat="true" ht="25.15" customHeight="true" x14ac:dyDescent="0.2">
      <c r="C575" s="1077" t="s">
        <v>396</v>
      </c>
      <c r="D575" s="1078"/>
      <c r="E575" s="741">
        <v>-1.1610694933804943E-3</v>
      </c>
      <c r="F575" s="612"/>
      <c r="G575" s="612"/>
      <c r="H575" s="1078" t="s">
        <v>479</v>
      </c>
      <c r="I575" s="1078"/>
      <c r="J575" s="742">
        <v>6.655745834848981E-3</v>
      </c>
      <c r="K575" s="612"/>
      <c r="L575" s="612"/>
      <c r="M575" s="1078"/>
      <c r="N575" s="1078"/>
      <c r="O575" s="612"/>
      <c r="P575" s="612"/>
      <c r="Q575" s="612"/>
      <c r="Z575" s="338"/>
      <c r="AA575" s="338"/>
      <c r="AB575" s="338"/>
      <c r="AC575" s="338"/>
      <c r="AD575" s="338"/>
      <c r="AE575" s="338"/>
      <c r="AF575" s="338"/>
      <c r="AG575" s="338"/>
      <c r="AH575" s="338"/>
      <c r="AI575" s="338"/>
      <c r="AJ575" s="338"/>
      <c r="AK575" s="338"/>
      <c r="AL575" s="338"/>
      <c r="AM575" s="338"/>
      <c r="AN575" s="338"/>
      <c r="AO575" s="338"/>
      <c r="AP575" s="338"/>
      <c r="AQ575" s="338"/>
      <c r="AR575" s="338"/>
      <c r="AS575" s="338"/>
      <c r="AT575" s="338"/>
      <c r="AU575" s="338"/>
      <c r="AV575" s="338"/>
      <c r="AW575" s="338"/>
      <c r="AX575" s="338"/>
      <c r="AY575" s="338"/>
      <c r="AZ575" s="338"/>
      <c r="BA575" s="340"/>
      <c r="BB575" s="419"/>
      <c r="BC575" s="340"/>
      <c r="BD575" s="340"/>
      <c r="BE575" s="340"/>
      <c r="BF575" s="340"/>
      <c r="BG575" s="340"/>
      <c r="BH575" s="340"/>
      <c r="BI575" s="340"/>
      <c r="BJ575" s="340"/>
      <c r="BK575" s="340"/>
      <c r="BL575" s="340"/>
      <c r="BM575" s="340"/>
      <c r="BN575" s="340"/>
      <c r="BO575" s="340"/>
      <c r="BP575" s="340"/>
      <c r="BQ575" s="340"/>
      <c r="BR575" s="340"/>
      <c r="BS575" s="340"/>
      <c r="BT575" s="340"/>
      <c r="BU575" s="340"/>
      <c r="BV575" s="340"/>
      <c r="BW575" s="340"/>
      <c r="BX575" s="340"/>
      <c r="BY575" s="340"/>
      <c r="BZ575" s="341"/>
      <c r="CA575" s="341"/>
      <c r="CB575" s="341"/>
      <c r="CC575" s="341"/>
      <c r="CD575" s="341"/>
      <c r="CE575" s="341"/>
      <c r="CF575" s="341"/>
      <c r="CG575" s="341"/>
      <c r="CH575" s="341"/>
      <c r="CI575" s="341"/>
      <c r="CJ575" s="341"/>
      <c r="CK575" s="341"/>
      <c r="CL575" s="341"/>
      <c r="CM575" s="341"/>
      <c r="CN575" s="341"/>
      <c r="CO575" s="341"/>
      <c r="CP575" s="341"/>
      <c r="CQ575" s="341"/>
      <c r="CR575" s="341"/>
      <c r="CS575" s="341"/>
      <c r="CT575" s="341"/>
      <c r="CU575" s="341"/>
      <c r="CV575" s="341"/>
      <c r="CW575" s="341"/>
      <c r="CX575" s="341"/>
      <c r="CY575" s="341"/>
      <c r="CZ575" s="341"/>
    </row>
    <row r="576" s="345" customFormat="true" ht="25.15" customHeight="true" x14ac:dyDescent="0.2">
      <c r="C576" s="1077" t="s">
        <v>471</v>
      </c>
      <c r="D576" s="1078"/>
      <c r="E576" s="741">
        <v>2.2161934435306471E-3</v>
      </c>
      <c r="F576" s="612"/>
      <c r="G576" s="612"/>
      <c r="H576" s="1078" t="s">
        <v>509</v>
      </c>
      <c r="I576" s="1078"/>
      <c r="J576" s="742">
        <v>3.9854347600031198E-4</v>
      </c>
      <c r="K576" s="612"/>
      <c r="L576" s="612"/>
      <c r="M576" s="1078" t="s">
        <v>234</v>
      </c>
      <c r="N576" s="1078"/>
      <c r="O576" s="1078"/>
      <c r="P576" s="1078"/>
      <c r="Q576" s="1078"/>
      <c r="Z576" s="338"/>
      <c r="AA576" s="338"/>
      <c r="AB576" s="338"/>
      <c r="AC576" s="338"/>
      <c r="AD576" s="338"/>
      <c r="AE576" s="338"/>
      <c r="AF576" s="338"/>
      <c r="AG576" s="338"/>
      <c r="AH576" s="338"/>
      <c r="AI576" s="338"/>
      <c r="AJ576" s="338"/>
      <c r="AK576" s="338"/>
      <c r="AL576" s="338"/>
      <c r="AM576" s="338"/>
      <c r="AN576" s="338"/>
      <c r="AO576" s="338"/>
      <c r="AP576" s="338"/>
      <c r="AQ576" s="338"/>
      <c r="AR576" s="338"/>
      <c r="AS576" s="338"/>
      <c r="AT576" s="338"/>
      <c r="AU576" s="338"/>
      <c r="AV576" s="338"/>
      <c r="AW576" s="338"/>
      <c r="AX576" s="338"/>
      <c r="AY576" s="338"/>
      <c r="AZ576" s="338"/>
      <c r="BA576" s="340"/>
      <c r="BB576" s="419"/>
      <c r="BC576" s="340"/>
      <c r="BD576" s="340"/>
      <c r="BE576" s="340"/>
      <c r="BF576" s="340"/>
      <c r="BG576" s="340"/>
      <c r="BH576" s="340"/>
      <c r="BI576" s="340"/>
      <c r="BJ576" s="340"/>
      <c r="BK576" s="340"/>
      <c r="BL576" s="340"/>
      <c r="BM576" s="340"/>
      <c r="BN576" s="340"/>
      <c r="BO576" s="340"/>
      <c r="BP576" s="340"/>
      <c r="BQ576" s="340"/>
      <c r="BR576" s="340"/>
      <c r="BS576" s="340"/>
      <c r="BT576" s="340"/>
      <c r="BU576" s="340"/>
      <c r="BV576" s="340"/>
      <c r="BW576" s="340"/>
      <c r="BX576" s="340"/>
      <c r="BY576" s="340"/>
      <c r="BZ576" s="341"/>
      <c r="CA576" s="341"/>
      <c r="CB576" s="341"/>
      <c r="CC576" s="341"/>
      <c r="CD576" s="341"/>
      <c r="CE576" s="341"/>
      <c r="CF576" s="341"/>
      <c r="CG576" s="341"/>
      <c r="CH576" s="341"/>
      <c r="CI576" s="341"/>
      <c r="CJ576" s="341"/>
      <c r="CK576" s="341"/>
      <c r="CL576" s="341"/>
      <c r="CM576" s="341"/>
      <c r="CN576" s="341"/>
      <c r="CO576" s="341"/>
      <c r="CP576" s="341"/>
      <c r="CQ576" s="341"/>
      <c r="CR576" s="341"/>
      <c r="CS576" s="341"/>
      <c r="CT576" s="341"/>
      <c r="CU576" s="341"/>
      <c r="CV576" s="341"/>
      <c r="CW576" s="341"/>
      <c r="CX576" s="341"/>
      <c r="CY576" s="341"/>
      <c r="CZ576" s="341"/>
    </row>
    <row r="577" s="345" customFormat="true" ht="25.15" customHeight="true" x14ac:dyDescent="0.2">
      <c r="C577" s="1077" t="s">
        <v>510</v>
      </c>
      <c r="D577" s="1078"/>
      <c r="E577" s="741">
        <v>-1.0733668043425174E-3</v>
      </c>
      <c r="F577" s="612"/>
      <c r="G577" s="612"/>
      <c r="H577" s="1078" t="s">
        <v>473</v>
      </c>
      <c r="I577" s="1078"/>
      <c r="J577" s="742">
        <v>3.6331861209554846E-4</v>
      </c>
      <c r="K577" s="612"/>
      <c r="L577" s="612"/>
      <c r="M577" s="1078" t="s">
        <v>207</v>
      </c>
      <c r="N577" s="1078"/>
      <c r="O577" s="1080" t="s">
        <v>235</v>
      </c>
      <c r="P577" s="1081"/>
      <c r="Q577" s="1082"/>
      <c r="Z577" s="338"/>
      <c r="AA577" s="338"/>
      <c r="AB577" s="338"/>
      <c r="AC577" s="338"/>
      <c r="AD577" s="338"/>
      <c r="AE577" s="338"/>
      <c r="AF577" s="338"/>
      <c r="AG577" s="338"/>
      <c r="AH577" s="338"/>
      <c r="AI577" s="338"/>
      <c r="AJ577" s="338"/>
      <c r="AK577" s="338"/>
      <c r="AL577" s="338"/>
      <c r="AM577" s="338"/>
      <c r="AN577" s="338"/>
      <c r="AO577" s="338"/>
      <c r="AP577" s="338"/>
      <c r="AQ577" s="338"/>
      <c r="AR577" s="338"/>
      <c r="AS577" s="338"/>
      <c r="AT577" s="338"/>
      <c r="AU577" s="338"/>
      <c r="AV577" s="338"/>
      <c r="AW577" s="338"/>
      <c r="AX577" s="338"/>
      <c r="AY577" s="338"/>
      <c r="AZ577" s="338"/>
      <c r="BA577" s="340"/>
      <c r="BB577" s="419"/>
      <c r="BC577" s="340"/>
      <c r="BD577" s="340"/>
      <c r="BE577" s="340"/>
      <c r="BF577" s="340"/>
      <c r="BG577" s="340"/>
      <c r="BH577" s="340"/>
      <c r="BI577" s="340"/>
      <c r="BJ577" s="340"/>
      <c r="BK577" s="340"/>
      <c r="BL577" s="340"/>
      <c r="BM577" s="340"/>
      <c r="BN577" s="340"/>
      <c r="BO577" s="340"/>
      <c r="BP577" s="340"/>
      <c r="BQ577" s="340"/>
      <c r="BR577" s="340"/>
      <c r="BS577" s="340"/>
      <c r="BT577" s="340"/>
      <c r="BU577" s="340"/>
      <c r="BV577" s="340"/>
      <c r="BW577" s="340"/>
      <c r="BX577" s="340"/>
      <c r="BY577" s="340"/>
      <c r="BZ577" s="341"/>
      <c r="CA577" s="341"/>
      <c r="CB577" s="341"/>
      <c r="CC577" s="341"/>
      <c r="CD577" s="341"/>
      <c r="CE577" s="341"/>
      <c r="CF577" s="341"/>
      <c r="CG577" s="341"/>
      <c r="CH577" s="341"/>
      <c r="CI577" s="341"/>
      <c r="CJ577" s="341"/>
      <c r="CK577" s="341"/>
      <c r="CL577" s="341"/>
      <c r="CM577" s="341"/>
      <c r="CN577" s="341"/>
      <c r="CO577" s="341"/>
      <c r="CP577" s="341"/>
      <c r="CQ577" s="341"/>
      <c r="CR577" s="341"/>
      <c r="CS577" s="341"/>
      <c r="CT577" s="341"/>
      <c r="CU577" s="341"/>
      <c r="CV577" s="341"/>
      <c r="CW577" s="341"/>
      <c r="CX577" s="341"/>
      <c r="CY577" s="341"/>
      <c r="CZ577" s="341"/>
    </row>
    <row r="578" s="345" customFormat="true" ht="25.15" customHeight="true" x14ac:dyDescent="0.2">
      <c r="C578" s="1077" t="s">
        <v>485</v>
      </c>
      <c r="D578" s="1078"/>
      <c r="E578" s="741">
        <v>-2.5488621709244459E-3</v>
      </c>
      <c r="F578" s="612"/>
      <c r="G578" s="612"/>
      <c r="H578" s="1078" t="s">
        <v>477</v>
      </c>
      <c r="I578" s="1078"/>
      <c r="J578" s="742">
        <v>3.4639922733233314E-3</v>
      </c>
      <c r="K578" s="612"/>
      <c r="L578" s="612"/>
      <c r="M578" s="1078"/>
      <c r="N578" s="1078"/>
      <c r="O578" s="730" t="s">
        <v>191</v>
      </c>
      <c r="P578" s="731" t="s">
        <v>236</v>
      </c>
      <c r="Q578" s="732" t="s">
        <v>237</v>
      </c>
      <c r="Z578" s="338"/>
      <c r="AA578" s="338"/>
      <c r="AB578" s="338"/>
      <c r="AC578" s="338"/>
      <c r="AD578" s="338"/>
      <c r="AE578" s="338"/>
      <c r="AF578" s="338"/>
      <c r="AG578" s="338"/>
      <c r="AH578" s="338"/>
      <c r="AI578" s="338"/>
      <c r="AJ578" s="338"/>
      <c r="AK578" s="338"/>
      <c r="AL578" s="338"/>
      <c r="AM578" s="338"/>
      <c r="AN578" s="338"/>
      <c r="AO578" s="338"/>
      <c r="AP578" s="338"/>
      <c r="AQ578" s="338"/>
      <c r="AR578" s="338"/>
      <c r="AS578" s="338"/>
      <c r="AT578" s="338"/>
      <c r="AU578" s="338"/>
      <c r="AV578" s="338"/>
      <c r="AW578" s="338"/>
      <c r="AX578" s="338"/>
      <c r="AY578" s="338"/>
      <c r="AZ578" s="338"/>
      <c r="BA578" s="340"/>
      <c r="BB578" s="419"/>
      <c r="BC578" s="340"/>
      <c r="BD578" s="340"/>
      <c r="BE578" s="340"/>
      <c r="BF578" s="340"/>
      <c r="BG578" s="340"/>
      <c r="BH578" s="340"/>
      <c r="BI578" s="340"/>
      <c r="BJ578" s="340"/>
      <c r="BK578" s="340"/>
      <c r="BL578" s="340"/>
      <c r="BM578" s="340"/>
      <c r="BN578" s="340"/>
      <c r="BO578" s="340"/>
      <c r="BP578" s="340"/>
      <c r="BQ578" s="340"/>
      <c r="BR578" s="340"/>
      <c r="BS578" s="340"/>
      <c r="BT578" s="340"/>
      <c r="BU578" s="340"/>
      <c r="BV578" s="340"/>
      <c r="BW578" s="340"/>
      <c r="BX578" s="340"/>
      <c r="BY578" s="340"/>
      <c r="BZ578" s="341"/>
      <c r="CA578" s="341"/>
      <c r="CB578" s="341"/>
      <c r="CC578" s="341"/>
      <c r="CD578" s="341"/>
      <c r="CE578" s="341"/>
      <c r="CF578" s="341"/>
      <c r="CG578" s="341"/>
      <c r="CH578" s="341"/>
      <c r="CI578" s="341"/>
      <c r="CJ578" s="341"/>
      <c r="CK578" s="341"/>
      <c r="CL578" s="341"/>
      <c r="CM578" s="341"/>
      <c r="CN578" s="341"/>
      <c r="CO578" s="341"/>
      <c r="CP578" s="341"/>
      <c r="CQ578" s="341"/>
      <c r="CR578" s="341"/>
      <c r="CS578" s="341"/>
      <c r="CT578" s="341"/>
      <c r="CU578" s="341"/>
      <c r="CV578" s="341"/>
      <c r="CW578" s="341"/>
      <c r="CX578" s="341"/>
      <c r="CY578" s="341"/>
      <c r="CZ578" s="341"/>
    </row>
    <row r="579" s="345" customFormat="true" ht="25.15" customHeight="true" x14ac:dyDescent="0.2">
      <c r="C579" s="1077" t="s">
        <v>402</v>
      </c>
      <c r="D579" s="1078"/>
      <c r="E579" s="741">
        <v>-3.6227067659941989E-3</v>
      </c>
      <c r="F579" s="612"/>
      <c r="G579" s="612"/>
      <c r="H579" s="1078" t="s">
        <v>490</v>
      </c>
      <c r="I579" s="1078"/>
      <c r="J579" s="742">
        <v>3.4412180873234235E-3</v>
      </c>
      <c r="K579" s="612"/>
      <c r="L579" s="612"/>
      <c r="M579" s="1078" t="s">
        <v>208</v>
      </c>
      <c r="N579" s="1078"/>
      <c r="O579" s="751">
        <v>5.6190253654383566</v>
      </c>
      <c r="P579" s="752">
        <v>6.7699100788413933</v>
      </c>
      <c r="Q579" s="753">
        <v>6.7699100788413933</v>
      </c>
      <c r="Z579" s="338"/>
      <c r="AA579" s="338"/>
      <c r="AB579" s="338"/>
      <c r="AC579" s="338"/>
      <c r="AD579" s="338"/>
      <c r="AE579" s="338"/>
      <c r="AF579" s="338"/>
      <c r="AG579" s="338"/>
      <c r="AH579" s="338"/>
      <c r="AI579" s="338"/>
      <c r="AJ579" s="338"/>
      <c r="AK579" s="338"/>
      <c r="AL579" s="338"/>
      <c r="AM579" s="338"/>
      <c r="AN579" s="338"/>
      <c r="AO579" s="338"/>
      <c r="AP579" s="338"/>
      <c r="AQ579" s="338"/>
      <c r="AR579" s="338"/>
      <c r="AS579" s="338"/>
      <c r="AT579" s="338"/>
      <c r="AU579" s="338"/>
      <c r="AV579" s="338"/>
      <c r="AW579" s="338"/>
      <c r="AX579" s="338"/>
      <c r="AY579" s="338"/>
      <c r="AZ579" s="338"/>
      <c r="BA579" s="340"/>
      <c r="BB579" s="419"/>
      <c r="BC579" s="340"/>
      <c r="BD579" s="340"/>
      <c r="BE579" s="340"/>
      <c r="BF579" s="340"/>
      <c r="BG579" s="340"/>
      <c r="BH579" s="340"/>
      <c r="BI579" s="340"/>
      <c r="BJ579" s="340"/>
      <c r="BK579" s="340"/>
      <c r="BL579" s="340"/>
      <c r="BM579" s="340"/>
      <c r="BN579" s="340"/>
      <c r="BO579" s="340"/>
      <c r="BP579" s="340"/>
      <c r="BQ579" s="340"/>
      <c r="BR579" s="340"/>
      <c r="BS579" s="340"/>
      <c r="BT579" s="340"/>
      <c r="BU579" s="340"/>
      <c r="BV579" s="340"/>
      <c r="BW579" s="340"/>
      <c r="BX579" s="340"/>
      <c r="BY579" s="340"/>
      <c r="BZ579" s="341"/>
      <c r="CA579" s="341"/>
      <c r="CB579" s="341"/>
      <c r="CC579" s="341"/>
      <c r="CD579" s="341"/>
      <c r="CE579" s="341"/>
      <c r="CF579" s="341"/>
      <c r="CG579" s="341"/>
      <c r="CH579" s="341"/>
      <c r="CI579" s="341"/>
      <c r="CJ579" s="341"/>
      <c r="CK579" s="341"/>
      <c r="CL579" s="341"/>
      <c r="CM579" s="341"/>
      <c r="CN579" s="341"/>
      <c r="CO579" s="341"/>
      <c r="CP579" s="341"/>
      <c r="CQ579" s="341"/>
      <c r="CR579" s="341"/>
      <c r="CS579" s="341"/>
      <c r="CT579" s="341"/>
      <c r="CU579" s="341"/>
      <c r="CV579" s="341"/>
      <c r="CW579" s="341"/>
      <c r="CX579" s="341"/>
      <c r="CY579" s="341"/>
      <c r="CZ579" s="341"/>
    </row>
    <row r="580" s="345" customFormat="true" ht="25.15" customHeight="true" x14ac:dyDescent="0.2">
      <c r="C580" s="1077" t="s">
        <v>453</v>
      </c>
      <c r="D580" s="1078"/>
      <c r="E580" s="741">
        <v>-5.554995795700847E-2</v>
      </c>
      <c r="F580" s="612"/>
      <c r="G580" s="612"/>
      <c r="H580" s="1078" t="s">
        <v>487</v>
      </c>
      <c r="I580" s="1078"/>
      <c r="J580" s="742">
        <v>7.6735303993507708E-4</v>
      </c>
      <c r="K580" s="612"/>
      <c r="L580" s="612"/>
      <c r="M580" s="1078"/>
      <c r="N580" s="1078"/>
      <c r="O580" s="612"/>
      <c r="P580" s="612"/>
      <c r="Q580" s="612"/>
      <c r="Z580" s="338"/>
      <c r="AA580" s="338"/>
      <c r="AB580" s="338"/>
      <c r="AC580" s="338"/>
      <c r="AD580" s="338"/>
      <c r="AE580" s="338"/>
      <c r="AF580" s="338"/>
      <c r="AG580" s="338"/>
      <c r="AH580" s="338"/>
      <c r="AI580" s="338"/>
      <c r="AJ580" s="338"/>
      <c r="AK580" s="338"/>
      <c r="AL580" s="338"/>
      <c r="AM580" s="338"/>
      <c r="AN580" s="338"/>
      <c r="AO580" s="338"/>
      <c r="AP580" s="338"/>
      <c r="AQ580" s="338"/>
      <c r="AR580" s="338"/>
      <c r="AS580" s="338"/>
      <c r="AT580" s="338"/>
      <c r="AU580" s="338"/>
      <c r="AV580" s="338"/>
      <c r="AW580" s="338"/>
      <c r="AX580" s="338"/>
      <c r="AY580" s="338"/>
      <c r="AZ580" s="338"/>
      <c r="BA580" s="340"/>
      <c r="BB580" s="419"/>
      <c r="BC580" s="340"/>
      <c r="BD580" s="340"/>
      <c r="BE580" s="340"/>
      <c r="BF580" s="340"/>
      <c r="BG580" s="340"/>
      <c r="BH580" s="340"/>
      <c r="BI580" s="340"/>
      <c r="BJ580" s="340"/>
      <c r="BK580" s="340"/>
      <c r="BL580" s="340"/>
      <c r="BM580" s="340"/>
      <c r="BN580" s="340"/>
      <c r="BO580" s="340"/>
      <c r="BP580" s="340"/>
      <c r="BQ580" s="340"/>
      <c r="BR580" s="340"/>
      <c r="BS580" s="340"/>
      <c r="BT580" s="340"/>
      <c r="BU580" s="340"/>
      <c r="BV580" s="340"/>
      <c r="BW580" s="340"/>
      <c r="BX580" s="340"/>
      <c r="BY580" s="340"/>
      <c r="BZ580" s="341"/>
      <c r="CA580" s="341"/>
      <c r="CB580" s="341"/>
      <c r="CC580" s="341"/>
      <c r="CD580" s="341"/>
      <c r="CE580" s="341"/>
      <c r="CF580" s="341"/>
      <c r="CG580" s="341"/>
      <c r="CH580" s="341"/>
      <c r="CI580" s="341"/>
      <c r="CJ580" s="341"/>
      <c r="CK580" s="341"/>
      <c r="CL580" s="341"/>
      <c r="CM580" s="341"/>
      <c r="CN580" s="341"/>
      <c r="CO580" s="341"/>
      <c r="CP580" s="341"/>
      <c r="CQ580" s="341"/>
      <c r="CR580" s="341"/>
      <c r="CS580" s="341"/>
      <c r="CT580" s="341"/>
      <c r="CU580" s="341"/>
      <c r="CV580" s="341"/>
      <c r="CW580" s="341"/>
      <c r="CX580" s="341"/>
      <c r="CY580" s="341"/>
      <c r="CZ580" s="341"/>
    </row>
    <row r="581" s="345" customFormat="true" ht="25.15" customHeight="true" x14ac:dyDescent="0.2">
      <c r="C581" s="1077" t="s">
        <v>404</v>
      </c>
      <c r="D581" s="1078"/>
      <c r="E581" s="741">
        <v>-1.5999469125475996E-2</v>
      </c>
      <c r="F581" s="612"/>
      <c r="G581" s="612"/>
      <c r="H581" s="1078" t="s">
        <v>501</v>
      </c>
      <c r="I581" s="1078"/>
      <c r="J581" s="742">
        <v>1.7345944708346663E-3</v>
      </c>
      <c r="K581" s="612"/>
      <c r="L581" s="612"/>
      <c r="M581" s="1078"/>
      <c r="N581" s="1078"/>
      <c r="O581" s="612"/>
      <c r="P581" s="612"/>
      <c r="Q581" s="612"/>
      <c r="Z581" s="338"/>
      <c r="AA581" s="338"/>
      <c r="AB581" s="338"/>
      <c r="AC581" s="338"/>
      <c r="AD581" s="338"/>
      <c r="AE581" s="338"/>
      <c r="AF581" s="338"/>
      <c r="AG581" s="338"/>
      <c r="AH581" s="338"/>
      <c r="AI581" s="338"/>
      <c r="AJ581" s="338"/>
      <c r="AK581" s="338"/>
      <c r="AL581" s="338"/>
      <c r="AM581" s="338"/>
      <c r="AN581" s="338"/>
      <c r="AO581" s="338"/>
      <c r="AP581" s="338"/>
      <c r="AQ581" s="338"/>
      <c r="AR581" s="338"/>
      <c r="AS581" s="338"/>
      <c r="AT581" s="338"/>
      <c r="AU581" s="338"/>
      <c r="AV581" s="338"/>
      <c r="AW581" s="338"/>
      <c r="AX581" s="338"/>
      <c r="AY581" s="338"/>
      <c r="AZ581" s="338"/>
      <c r="BA581" s="340"/>
      <c r="BB581" s="419"/>
      <c r="BC581" s="340"/>
      <c r="BD581" s="340"/>
      <c r="BE581" s="340"/>
      <c r="BF581" s="340"/>
      <c r="BG581" s="340"/>
      <c r="BH581" s="340"/>
      <c r="BI581" s="340"/>
      <c r="BJ581" s="340"/>
      <c r="BK581" s="340"/>
      <c r="BL581" s="340"/>
      <c r="BM581" s="340"/>
      <c r="BN581" s="340"/>
      <c r="BO581" s="340"/>
      <c r="BP581" s="340"/>
      <c r="BQ581" s="340"/>
      <c r="BR581" s="340"/>
      <c r="BS581" s="340"/>
      <c r="BT581" s="340"/>
      <c r="BU581" s="340"/>
      <c r="BV581" s="340"/>
      <c r="BW581" s="340"/>
      <c r="BX581" s="340"/>
      <c r="BY581" s="340"/>
      <c r="BZ581" s="341"/>
      <c r="CA581" s="341"/>
      <c r="CB581" s="341"/>
      <c r="CC581" s="341"/>
      <c r="CD581" s="341"/>
      <c r="CE581" s="341"/>
      <c r="CF581" s="341"/>
      <c r="CG581" s="341"/>
      <c r="CH581" s="341"/>
      <c r="CI581" s="341"/>
      <c r="CJ581" s="341"/>
      <c r="CK581" s="341"/>
      <c r="CL581" s="341"/>
      <c r="CM581" s="341"/>
      <c r="CN581" s="341"/>
      <c r="CO581" s="341"/>
      <c r="CP581" s="341"/>
      <c r="CQ581" s="341"/>
      <c r="CR581" s="341"/>
      <c r="CS581" s="341"/>
      <c r="CT581" s="341"/>
      <c r="CU581" s="341"/>
      <c r="CV581" s="341"/>
      <c r="CW581" s="341"/>
      <c r="CX581" s="341"/>
      <c r="CY581" s="341"/>
      <c r="CZ581" s="341"/>
    </row>
    <row r="582" s="345" customFormat="true" ht="25.15" customHeight="true" x14ac:dyDescent="0.2">
      <c r="C582" s="1077" t="s">
        <v>497</v>
      </c>
      <c r="D582" s="1078"/>
      <c r="E582" s="741">
        <v>-2.6528680780848607E-3</v>
      </c>
      <c r="F582" s="612"/>
      <c r="G582" s="612"/>
      <c r="H582" s="1078" t="s">
        <v>498</v>
      </c>
      <c r="I582" s="1078"/>
      <c r="J582" s="742">
        <v>1.8714709521631984E-3</v>
      </c>
      <c r="K582" s="612"/>
      <c r="L582" s="612"/>
      <c r="M582" s="1078" t="s">
        <v>238</v>
      </c>
      <c r="N582" s="1078"/>
      <c r="O582" s="1078"/>
      <c r="P582" s="612"/>
      <c r="Q582" s="612"/>
      <c r="Z582" s="338"/>
      <c r="AA582" s="338"/>
      <c r="AB582" s="338"/>
      <c r="AC582" s="338"/>
      <c r="AD582" s="338"/>
      <c r="AE582" s="338"/>
      <c r="AF582" s="338"/>
      <c r="AG582" s="338"/>
      <c r="AH582" s="338"/>
      <c r="AI582" s="338"/>
      <c r="AJ582" s="338"/>
      <c r="AK582" s="338"/>
      <c r="AL582" s="338"/>
      <c r="AM582" s="338"/>
      <c r="AN582" s="338"/>
      <c r="AO582" s="338"/>
      <c r="AP582" s="338"/>
      <c r="AQ582" s="338"/>
      <c r="AR582" s="338"/>
      <c r="AS582" s="338"/>
      <c r="AT582" s="338"/>
      <c r="AU582" s="338"/>
      <c r="AV582" s="338"/>
      <c r="AW582" s="338"/>
      <c r="AX582" s="338"/>
      <c r="AY582" s="338"/>
      <c r="AZ582" s="338"/>
      <c r="BA582" s="340"/>
      <c r="BB582" s="419"/>
      <c r="BC582" s="340"/>
      <c r="BD582" s="340"/>
      <c r="BE582" s="340"/>
      <c r="BF582" s="340"/>
      <c r="BG582" s="340"/>
      <c r="BH582" s="340"/>
      <c r="BI582" s="340"/>
      <c r="BJ582" s="340"/>
      <c r="BK582" s="340"/>
      <c r="BL582" s="340"/>
      <c r="BM582" s="340"/>
      <c r="BN582" s="340"/>
      <c r="BO582" s="340"/>
      <c r="BP582" s="340"/>
      <c r="BQ582" s="340"/>
      <c r="BR582" s="340"/>
      <c r="BS582" s="340"/>
      <c r="BT582" s="340"/>
      <c r="BU582" s="340"/>
      <c r="BV582" s="340"/>
      <c r="BW582" s="340"/>
      <c r="BX582" s="340"/>
      <c r="BY582" s="340"/>
      <c r="BZ582" s="341"/>
      <c r="CA582" s="341"/>
      <c r="CB582" s="341"/>
      <c r="CC582" s="341"/>
      <c r="CD582" s="341"/>
      <c r="CE582" s="341"/>
      <c r="CF582" s="341"/>
      <c r="CG582" s="341"/>
      <c r="CH582" s="341"/>
      <c r="CI582" s="341"/>
      <c r="CJ582" s="341"/>
      <c r="CK582" s="341"/>
      <c r="CL582" s="341"/>
      <c r="CM582" s="341"/>
      <c r="CN582" s="341"/>
      <c r="CO582" s="341"/>
      <c r="CP582" s="341"/>
      <c r="CQ582" s="341"/>
      <c r="CR582" s="341"/>
      <c r="CS582" s="341"/>
      <c r="CT582" s="341"/>
      <c r="CU582" s="341"/>
      <c r="CV582" s="341"/>
      <c r="CW582" s="341"/>
      <c r="CX582" s="341"/>
      <c r="CY582" s="341"/>
      <c r="CZ582" s="341"/>
    </row>
    <row r="583" s="345" customFormat="true" ht="25.15" customHeight="true" x14ac:dyDescent="0.2">
      <c r="C583" s="1077" t="s">
        <v>409</v>
      </c>
      <c r="D583" s="1078"/>
      <c r="E583" s="741">
        <v>2.8121254803208269E-3</v>
      </c>
      <c r="F583" s="612"/>
      <c r="G583" s="612"/>
      <c r="H583" s="1078" t="s">
        <v>475</v>
      </c>
      <c r="I583" s="1078"/>
      <c r="J583" s="742">
        <v>3.5554956652594362E-3</v>
      </c>
      <c r="K583" s="612"/>
      <c r="L583" s="612"/>
      <c r="M583" s="1078"/>
      <c r="N583" s="1078"/>
      <c r="O583" s="733" t="s">
        <v>207</v>
      </c>
      <c r="P583" s="612"/>
      <c r="Q583" s="612"/>
      <c r="Z583" s="338"/>
      <c r="AA583" s="338"/>
      <c r="AB583" s="338"/>
      <c r="AC583" s="338"/>
      <c r="AD583" s="338"/>
      <c r="AE583" s="338"/>
      <c r="AF583" s="338"/>
      <c r="AG583" s="338"/>
      <c r="AH583" s="338"/>
      <c r="AI583" s="338"/>
      <c r="AJ583" s="338"/>
      <c r="AK583" s="338"/>
      <c r="AL583" s="338"/>
      <c r="AM583" s="338"/>
      <c r="AN583" s="338"/>
      <c r="AO583" s="338"/>
      <c r="AP583" s="338"/>
      <c r="AQ583" s="338"/>
      <c r="AR583" s="338"/>
      <c r="AS583" s="338"/>
      <c r="AT583" s="338"/>
      <c r="AU583" s="338"/>
      <c r="AV583" s="338"/>
      <c r="AW583" s="338"/>
      <c r="AX583" s="338"/>
      <c r="AY583" s="338"/>
      <c r="AZ583" s="338"/>
      <c r="BA583" s="340"/>
      <c r="BB583" s="419"/>
      <c r="BC583" s="340"/>
      <c r="BD583" s="340"/>
      <c r="BE583" s="340"/>
      <c r="BF583" s="340"/>
      <c r="BG583" s="340"/>
      <c r="BH583" s="340"/>
      <c r="BI583" s="340"/>
      <c r="BJ583" s="340"/>
      <c r="BK583" s="340"/>
      <c r="BL583" s="340"/>
      <c r="BM583" s="340"/>
      <c r="BN583" s="340"/>
      <c r="BO583" s="340"/>
      <c r="BP583" s="340"/>
      <c r="BQ583" s="340"/>
      <c r="BR583" s="340"/>
      <c r="BS583" s="340"/>
      <c r="BT583" s="340"/>
      <c r="BU583" s="340"/>
      <c r="BV583" s="340"/>
      <c r="BW583" s="340"/>
      <c r="BX583" s="340"/>
      <c r="BY583" s="340"/>
      <c r="BZ583" s="341"/>
      <c r="CA583" s="341"/>
      <c r="CB583" s="341"/>
      <c r="CC583" s="341"/>
      <c r="CD583" s="341"/>
      <c r="CE583" s="341"/>
      <c r="CF583" s="341"/>
      <c r="CG583" s="341"/>
      <c r="CH583" s="341"/>
      <c r="CI583" s="341"/>
      <c r="CJ583" s="341"/>
      <c r="CK583" s="341"/>
      <c r="CL583" s="341"/>
      <c r="CM583" s="341"/>
      <c r="CN583" s="341"/>
      <c r="CO583" s="341"/>
      <c r="CP583" s="341"/>
      <c r="CQ583" s="341"/>
      <c r="CR583" s="341"/>
      <c r="CS583" s="341"/>
      <c r="CT583" s="341"/>
      <c r="CU583" s="341"/>
      <c r="CV583" s="341"/>
      <c r="CW583" s="341"/>
      <c r="CX583" s="341"/>
      <c r="CY583" s="341"/>
      <c r="CZ583" s="341"/>
    </row>
    <row r="584" s="345" customFormat="true" ht="25.15" customHeight="true" x14ac:dyDescent="0.2">
      <c r="C584" s="1077" t="s">
        <v>451</v>
      </c>
      <c r="D584" s="1078"/>
      <c r="E584" s="741">
        <v>4.0957418394285475E-2</v>
      </c>
      <c r="F584" s="612"/>
      <c r="G584" s="612"/>
      <c r="H584" s="1078" t="s">
        <v>474</v>
      </c>
      <c r="I584" s="1078"/>
      <c r="J584" s="742">
        <v>8.6523727482401575E-3</v>
      </c>
      <c r="K584" s="612"/>
      <c r="L584" s="612"/>
      <c r="M584" s="1078"/>
      <c r="N584" s="1078"/>
      <c r="O584" s="754" t="s">
        <v>208</v>
      </c>
      <c r="P584" s="612"/>
      <c r="Q584" s="612"/>
      <c r="Z584" s="338"/>
      <c r="AA584" s="338"/>
      <c r="AB584" s="338"/>
      <c r="AC584" s="338"/>
      <c r="AD584" s="338"/>
      <c r="AE584" s="338"/>
      <c r="AF584" s="338"/>
      <c r="AG584" s="338"/>
      <c r="AH584" s="338"/>
      <c r="AI584" s="338"/>
      <c r="AJ584" s="338"/>
      <c r="AK584" s="338"/>
      <c r="AL584" s="338"/>
      <c r="AM584" s="338"/>
      <c r="AN584" s="338"/>
      <c r="AO584" s="338"/>
      <c r="AP584" s="338"/>
      <c r="AQ584" s="338"/>
      <c r="AR584" s="338"/>
      <c r="AS584" s="338"/>
      <c r="AT584" s="338"/>
      <c r="AU584" s="338"/>
      <c r="AV584" s="338"/>
      <c r="AW584" s="338"/>
      <c r="AX584" s="338"/>
      <c r="AY584" s="338"/>
      <c r="AZ584" s="338"/>
      <c r="BA584" s="340"/>
      <c r="BB584" s="419"/>
      <c r="BC584" s="340"/>
      <c r="BD584" s="340"/>
      <c r="BE584" s="340"/>
      <c r="BF584" s="340"/>
      <c r="BG584" s="340"/>
      <c r="BH584" s="340"/>
      <c r="BI584" s="340"/>
      <c r="BJ584" s="340"/>
      <c r="BK584" s="340"/>
      <c r="BL584" s="340"/>
      <c r="BM584" s="340"/>
      <c r="BN584" s="340"/>
      <c r="BO584" s="340"/>
      <c r="BP584" s="340"/>
      <c r="BQ584" s="340"/>
      <c r="BR584" s="340"/>
      <c r="BS584" s="340"/>
      <c r="BT584" s="340"/>
      <c r="BU584" s="340"/>
      <c r="BV584" s="340"/>
      <c r="BW584" s="340"/>
      <c r="BX584" s="340"/>
      <c r="BY584" s="340"/>
      <c r="BZ584" s="341"/>
      <c r="CA584" s="341"/>
      <c r="CB584" s="341"/>
      <c r="CC584" s="341"/>
      <c r="CD584" s="341"/>
      <c r="CE584" s="341"/>
      <c r="CF584" s="341"/>
      <c r="CG584" s="341"/>
      <c r="CH584" s="341"/>
      <c r="CI584" s="341"/>
      <c r="CJ584" s="341"/>
      <c r="CK584" s="341"/>
      <c r="CL584" s="341"/>
      <c r="CM584" s="341"/>
      <c r="CN584" s="341"/>
      <c r="CO584" s="341"/>
      <c r="CP584" s="341"/>
      <c r="CQ584" s="341"/>
      <c r="CR584" s="341"/>
      <c r="CS584" s="341"/>
      <c r="CT584" s="341"/>
      <c r="CU584" s="341"/>
      <c r="CV584" s="341"/>
      <c r="CW584" s="341"/>
      <c r="CX584" s="341"/>
      <c r="CY584" s="341"/>
      <c r="CZ584" s="341"/>
    </row>
    <row r="585" s="345" customFormat="true" ht="25.15" customHeight="true" x14ac:dyDescent="0.2">
      <c r="C585" s="1077" t="s">
        <v>514</v>
      </c>
      <c r="D585" s="1078"/>
      <c r="E585" s="741">
        <v>4.1619441076556869E-4</v>
      </c>
      <c r="F585" s="612"/>
      <c r="G585" s="612"/>
      <c r="H585" s="1078" t="s">
        <v>484</v>
      </c>
      <c r="I585" s="1078"/>
      <c r="J585" s="742">
        <v>4.6281024588253148E-3</v>
      </c>
      <c r="K585" s="612"/>
      <c r="L585" s="612"/>
      <c r="M585" s="1078" t="s">
        <v>470</v>
      </c>
      <c r="N585" s="1078"/>
      <c r="O585" s="740">
        <v>-2.561680870950888E-2</v>
      </c>
      <c r="P585" s="612"/>
      <c r="Q585" s="612"/>
      <c r="Z585" s="338"/>
      <c r="AA585" s="338"/>
      <c r="AB585" s="338"/>
      <c r="AC585" s="338"/>
      <c r="AD585" s="338"/>
      <c r="AE585" s="338"/>
      <c r="AF585" s="338"/>
      <c r="AG585" s="338"/>
      <c r="AH585" s="338"/>
      <c r="AI585" s="338"/>
      <c r="AJ585" s="338"/>
      <c r="AK585" s="338"/>
      <c r="AL585" s="338"/>
      <c r="AM585" s="338"/>
      <c r="AN585" s="338"/>
      <c r="AO585" s="338"/>
      <c r="AP585" s="338"/>
      <c r="AQ585" s="338"/>
      <c r="AR585" s="338"/>
      <c r="AS585" s="338"/>
      <c r="AT585" s="338"/>
      <c r="AU585" s="338"/>
      <c r="AV585" s="338"/>
      <c r="AW585" s="338"/>
      <c r="AX585" s="338"/>
      <c r="AY585" s="338"/>
      <c r="AZ585" s="338"/>
      <c r="BA585" s="340"/>
      <c r="BB585" s="419"/>
      <c r="BC585" s="340"/>
      <c r="BD585" s="340"/>
      <c r="BE585" s="340"/>
      <c r="BF585" s="340"/>
      <c r="BG585" s="340"/>
      <c r="BH585" s="340"/>
      <c r="BI585" s="340"/>
      <c r="BJ585" s="340"/>
      <c r="BK585" s="340"/>
      <c r="BL585" s="340"/>
      <c r="BM585" s="340"/>
      <c r="BN585" s="340"/>
      <c r="BO585" s="340"/>
      <c r="BP585" s="340"/>
      <c r="BQ585" s="340"/>
      <c r="BR585" s="340"/>
      <c r="BS585" s="340"/>
      <c r="BT585" s="340"/>
      <c r="BU585" s="340"/>
      <c r="BV585" s="340"/>
      <c r="BW585" s="340"/>
      <c r="BX585" s="340"/>
      <c r="BY585" s="340"/>
      <c r="BZ585" s="341"/>
      <c r="CA585" s="341"/>
      <c r="CB585" s="341"/>
      <c r="CC585" s="341"/>
      <c r="CD585" s="341"/>
      <c r="CE585" s="341"/>
      <c r="CF585" s="341"/>
      <c r="CG585" s="341"/>
      <c r="CH585" s="341"/>
      <c r="CI585" s="341"/>
      <c r="CJ585" s="341"/>
      <c r="CK585" s="341"/>
      <c r="CL585" s="341"/>
      <c r="CM585" s="341"/>
      <c r="CN585" s="341"/>
      <c r="CO585" s="341"/>
      <c r="CP585" s="341"/>
      <c r="CQ585" s="341"/>
      <c r="CR585" s="341"/>
      <c r="CS585" s="341"/>
      <c r="CT585" s="341"/>
      <c r="CU585" s="341"/>
      <c r="CV585" s="341"/>
      <c r="CW585" s="341"/>
      <c r="CX585" s="341"/>
      <c r="CY585" s="341"/>
      <c r="CZ585" s="341"/>
    </row>
    <row r="586" s="345" customFormat="true" ht="25.15" customHeight="true" x14ac:dyDescent="0.2">
      <c r="C586" s="1077" t="s">
        <v>491</v>
      </c>
      <c r="D586" s="1078"/>
      <c r="E586" s="741">
        <v>3.0677729476900058E-3</v>
      </c>
      <c r="F586" s="612"/>
      <c r="G586" s="612"/>
      <c r="H586" s="1078" t="s">
        <v>494</v>
      </c>
      <c r="I586" s="1078"/>
      <c r="J586" s="742">
        <v>2.369562928703539E-3</v>
      </c>
      <c r="K586" s="612"/>
      <c r="L586" s="612"/>
      <c r="M586" s="1078" t="s">
        <v>441</v>
      </c>
      <c r="N586" s="1078"/>
      <c r="O586" s="743">
        <v>-0.10959633394502585</v>
      </c>
      <c r="P586" s="612"/>
      <c r="Q586" s="612"/>
      <c r="Z586" s="338"/>
      <c r="AA586" s="338"/>
      <c r="AB586" s="338"/>
      <c r="AC586" s="338"/>
      <c r="AD586" s="338"/>
      <c r="AE586" s="338"/>
      <c r="AF586" s="338"/>
      <c r="AG586" s="338"/>
      <c r="AH586" s="338"/>
      <c r="AI586" s="338"/>
      <c r="AJ586" s="338"/>
      <c r="AK586" s="338"/>
      <c r="AL586" s="338"/>
      <c r="AM586" s="338"/>
      <c r="AN586" s="338"/>
      <c r="AO586" s="338"/>
      <c r="AP586" s="338"/>
      <c r="AQ586" s="338"/>
      <c r="AR586" s="338"/>
      <c r="AS586" s="338"/>
      <c r="AT586" s="338"/>
      <c r="AU586" s="338"/>
      <c r="AV586" s="338"/>
      <c r="AW586" s="338"/>
      <c r="AX586" s="338"/>
      <c r="AY586" s="338"/>
      <c r="AZ586" s="338"/>
      <c r="BA586" s="340"/>
      <c r="BB586" s="419"/>
      <c r="BC586" s="340"/>
      <c r="BD586" s="340"/>
      <c r="BE586" s="340"/>
      <c r="BF586" s="340"/>
      <c r="BG586" s="340"/>
      <c r="BH586" s="340"/>
      <c r="BI586" s="340"/>
      <c r="BJ586" s="340"/>
      <c r="BK586" s="340"/>
      <c r="BL586" s="340"/>
      <c r="BM586" s="340"/>
      <c r="BN586" s="340"/>
      <c r="BO586" s="340"/>
      <c r="BP586" s="340"/>
      <c r="BQ586" s="340"/>
      <c r="BR586" s="340"/>
      <c r="BS586" s="340"/>
      <c r="BT586" s="340"/>
      <c r="BU586" s="340"/>
      <c r="BV586" s="340"/>
      <c r="BW586" s="340"/>
      <c r="BX586" s="340"/>
      <c r="BY586" s="340"/>
      <c r="BZ586" s="341"/>
      <c r="CA586" s="341"/>
      <c r="CB586" s="341"/>
      <c r="CC586" s="341"/>
      <c r="CD586" s="341"/>
      <c r="CE586" s="341"/>
      <c r="CF586" s="341"/>
      <c r="CG586" s="341"/>
      <c r="CH586" s="341"/>
      <c r="CI586" s="341"/>
      <c r="CJ586" s="341"/>
      <c r="CK586" s="341"/>
      <c r="CL586" s="341"/>
      <c r="CM586" s="341"/>
      <c r="CN586" s="341"/>
      <c r="CO586" s="341"/>
      <c r="CP586" s="341"/>
      <c r="CQ586" s="341"/>
      <c r="CR586" s="341"/>
      <c r="CS586" s="341"/>
      <c r="CT586" s="341"/>
      <c r="CU586" s="341"/>
      <c r="CV586" s="341"/>
      <c r="CW586" s="341"/>
      <c r="CX586" s="341"/>
      <c r="CY586" s="341"/>
      <c r="CZ586" s="341"/>
    </row>
    <row r="587" s="345" customFormat="true" ht="25.15" customHeight="true" x14ac:dyDescent="0.2">
      <c r="C587" s="1077" t="s">
        <v>495</v>
      </c>
      <c r="D587" s="1078"/>
      <c r="E587" s="741">
        <v>2.7135595001153484E-3</v>
      </c>
      <c r="F587" s="612"/>
      <c r="G587" s="612"/>
      <c r="H587" s="1078" t="s">
        <v>511</v>
      </c>
      <c r="I587" s="1078"/>
      <c r="J587" s="742">
        <v>1.108691757011344E-3</v>
      </c>
      <c r="K587" s="612"/>
      <c r="L587" s="612"/>
      <c r="M587" s="1078" t="s">
        <v>513</v>
      </c>
      <c r="N587" s="1078"/>
      <c r="O587" s="743">
        <v>2.2058625993997332E-3</v>
      </c>
      <c r="P587" s="612"/>
      <c r="Q587" s="612"/>
      <c r="Z587" s="338"/>
      <c r="AA587" s="338"/>
      <c r="AB587" s="338"/>
      <c r="AC587" s="338"/>
      <c r="AD587" s="338"/>
      <c r="AE587" s="338"/>
      <c r="AF587" s="338"/>
      <c r="AG587" s="338"/>
      <c r="AH587" s="338"/>
      <c r="AI587" s="338"/>
      <c r="AJ587" s="338"/>
      <c r="AK587" s="338"/>
      <c r="AL587" s="338"/>
      <c r="AM587" s="338"/>
      <c r="AN587" s="338"/>
      <c r="AO587" s="338"/>
      <c r="AP587" s="338"/>
      <c r="AQ587" s="338"/>
      <c r="AR587" s="338"/>
      <c r="AS587" s="338"/>
      <c r="AT587" s="338"/>
      <c r="AU587" s="338"/>
      <c r="AV587" s="338"/>
      <c r="AW587" s="338"/>
      <c r="AX587" s="338"/>
      <c r="AY587" s="338"/>
      <c r="AZ587" s="338"/>
      <c r="BA587" s="340"/>
      <c r="BB587" s="419"/>
      <c r="BC587" s="340"/>
      <c r="BD587" s="340"/>
      <c r="BE587" s="340"/>
      <c r="BF587" s="340"/>
      <c r="BG587" s="340"/>
      <c r="BH587" s="340"/>
      <c r="BI587" s="340"/>
      <c r="BJ587" s="340"/>
      <c r="BK587" s="340"/>
      <c r="BL587" s="340"/>
      <c r="BM587" s="340"/>
      <c r="BN587" s="340"/>
      <c r="BO587" s="340"/>
      <c r="BP587" s="340"/>
      <c r="BQ587" s="340"/>
      <c r="BR587" s="340"/>
      <c r="BS587" s="340"/>
      <c r="BT587" s="340"/>
      <c r="BU587" s="340"/>
      <c r="BV587" s="340"/>
      <c r="BW587" s="340"/>
      <c r="BX587" s="340"/>
      <c r="BY587" s="340"/>
      <c r="BZ587" s="341"/>
      <c r="CA587" s="341"/>
      <c r="CB587" s="341"/>
      <c r="CC587" s="341"/>
      <c r="CD587" s="341"/>
      <c r="CE587" s="341"/>
      <c r="CF587" s="341"/>
      <c r="CG587" s="341"/>
      <c r="CH587" s="341"/>
      <c r="CI587" s="341"/>
      <c r="CJ587" s="341"/>
      <c r="CK587" s="341"/>
      <c r="CL587" s="341"/>
      <c r="CM587" s="341"/>
      <c r="CN587" s="341"/>
      <c r="CO587" s="341"/>
      <c r="CP587" s="341"/>
      <c r="CQ587" s="341"/>
      <c r="CR587" s="341"/>
      <c r="CS587" s="341"/>
      <c r="CT587" s="341"/>
      <c r="CU587" s="341"/>
      <c r="CV587" s="341"/>
      <c r="CW587" s="341"/>
      <c r="CX587" s="341"/>
      <c r="CY587" s="341"/>
      <c r="CZ587" s="341"/>
    </row>
    <row r="588" s="345" customFormat="true" ht="25.15" customHeight="true" x14ac:dyDescent="0.2">
      <c r="C588" s="1077" t="s">
        <v>469</v>
      </c>
      <c r="D588" s="1078"/>
      <c r="E588" s="741">
        <v>2.4779682672549843E-2</v>
      </c>
      <c r="F588" s="612"/>
      <c r="G588" s="612"/>
      <c r="H588" s="1078" t="s">
        <v>496</v>
      </c>
      <c r="I588" s="1078"/>
      <c r="J588" s="742">
        <v>2.5235033992964044E-3</v>
      </c>
      <c r="K588" s="612"/>
      <c r="L588" s="612"/>
      <c r="M588" s="1078" t="s">
        <v>506</v>
      </c>
      <c r="N588" s="1078"/>
      <c r="O588" s="743">
        <v>-2.8603799003323396E-3</v>
      </c>
      <c r="P588" s="612"/>
      <c r="Q588" s="612"/>
      <c r="Z588" s="338"/>
      <c r="AA588" s="338"/>
      <c r="AB588" s="338"/>
      <c r="AC588" s="338"/>
      <c r="AD588" s="338"/>
      <c r="AE588" s="338"/>
      <c r="AF588" s="338"/>
      <c r="AG588" s="338"/>
      <c r="AH588" s="338"/>
      <c r="AI588" s="338"/>
      <c r="AJ588" s="338"/>
      <c r="AK588" s="338"/>
      <c r="AL588" s="338"/>
      <c r="AM588" s="338"/>
      <c r="AN588" s="338"/>
      <c r="AO588" s="338"/>
      <c r="AP588" s="338"/>
      <c r="AQ588" s="338"/>
      <c r="AR588" s="338"/>
      <c r="AS588" s="338"/>
      <c r="AT588" s="338"/>
      <c r="AU588" s="338"/>
      <c r="AV588" s="338"/>
      <c r="AW588" s="338"/>
      <c r="AX588" s="338"/>
      <c r="AY588" s="338"/>
      <c r="AZ588" s="338"/>
      <c r="BA588" s="340"/>
      <c r="BB588" s="419"/>
      <c r="BC588" s="340"/>
      <c r="BD588" s="340"/>
      <c r="BE588" s="340"/>
      <c r="BF588" s="340"/>
      <c r="BG588" s="340"/>
      <c r="BH588" s="340"/>
      <c r="BI588" s="340"/>
      <c r="BJ588" s="340"/>
      <c r="BK588" s="340"/>
      <c r="BL588" s="340"/>
      <c r="BM588" s="340"/>
      <c r="BN588" s="340"/>
      <c r="BO588" s="340"/>
      <c r="BP588" s="340"/>
      <c r="BQ588" s="340"/>
      <c r="BR588" s="340"/>
      <c r="BS588" s="340"/>
      <c r="BT588" s="340"/>
      <c r="BU588" s="340"/>
      <c r="BV588" s="340"/>
      <c r="BW588" s="340"/>
      <c r="BX588" s="340"/>
      <c r="BY588" s="340"/>
      <c r="BZ588" s="341"/>
      <c r="CA588" s="341"/>
      <c r="CB588" s="341"/>
      <c r="CC588" s="341"/>
      <c r="CD588" s="341"/>
      <c r="CE588" s="341"/>
      <c r="CF588" s="341"/>
      <c r="CG588" s="341"/>
      <c r="CH588" s="341"/>
      <c r="CI588" s="341"/>
      <c r="CJ588" s="341"/>
      <c r="CK588" s="341"/>
      <c r="CL588" s="341"/>
      <c r="CM588" s="341"/>
      <c r="CN588" s="341"/>
      <c r="CO588" s="341"/>
      <c r="CP588" s="341"/>
      <c r="CQ588" s="341"/>
      <c r="CR588" s="341"/>
      <c r="CS588" s="341"/>
      <c r="CT588" s="341"/>
      <c r="CU588" s="341"/>
      <c r="CV588" s="341"/>
      <c r="CW588" s="341"/>
      <c r="CX588" s="341"/>
      <c r="CY588" s="341"/>
      <c r="CZ588" s="341"/>
    </row>
    <row r="589" s="345" customFormat="true" ht="25.15" customHeight="true" x14ac:dyDescent="0.2">
      <c r="C589" s="1077" t="s">
        <v>399</v>
      </c>
      <c r="D589" s="1078"/>
      <c r="E589" s="741">
        <v>5.2521685244731565E-3</v>
      </c>
      <c r="F589" s="612"/>
      <c r="G589" s="612"/>
      <c r="H589" s="1078" t="s">
        <v>507</v>
      </c>
      <c r="I589" s="1078"/>
      <c r="J589" s="746">
        <v>1.4749518367215919E-3</v>
      </c>
      <c r="K589" s="612"/>
      <c r="L589" s="612"/>
      <c r="M589" s="1078" t="s">
        <v>444</v>
      </c>
      <c r="N589" s="1078"/>
      <c r="O589" s="743">
        <v>7.5874196826798829E-2</v>
      </c>
      <c r="P589" s="612"/>
      <c r="Q589" s="612"/>
      <c r="Z589" s="338"/>
      <c r="AA589" s="338"/>
      <c r="AB589" s="338"/>
      <c r="AC589" s="338"/>
      <c r="AD589" s="338"/>
      <c r="AE589" s="338"/>
      <c r="AF589" s="338"/>
      <c r="AG589" s="338"/>
      <c r="AH589" s="338"/>
      <c r="AI589" s="338"/>
      <c r="AJ589" s="338"/>
      <c r="AK589" s="338"/>
      <c r="AL589" s="338"/>
      <c r="AM589" s="338"/>
      <c r="AN589" s="338"/>
      <c r="AO589" s="338"/>
      <c r="AP589" s="338"/>
      <c r="AQ589" s="338"/>
      <c r="AR589" s="338"/>
      <c r="AS589" s="338"/>
      <c r="AT589" s="338"/>
      <c r="AU589" s="338"/>
      <c r="AV589" s="338"/>
      <c r="AW589" s="338"/>
      <c r="AX589" s="338"/>
      <c r="AY589" s="338"/>
      <c r="AZ589" s="338"/>
      <c r="BA589" s="340"/>
      <c r="BB589" s="419"/>
      <c r="BC589" s="340"/>
      <c r="BD589" s="340"/>
      <c r="BE589" s="340"/>
      <c r="BF589" s="340"/>
      <c r="BG589" s="340"/>
      <c r="BH589" s="340"/>
      <c r="BI589" s="340"/>
      <c r="BJ589" s="340"/>
      <c r="BK589" s="340"/>
      <c r="BL589" s="340"/>
      <c r="BM589" s="340"/>
      <c r="BN589" s="340"/>
      <c r="BO589" s="340"/>
      <c r="BP589" s="340"/>
      <c r="BQ589" s="340"/>
      <c r="BR589" s="340"/>
      <c r="BS589" s="340"/>
      <c r="BT589" s="340"/>
      <c r="BU589" s="340"/>
      <c r="BV589" s="340"/>
      <c r="BW589" s="340"/>
      <c r="BX589" s="340"/>
      <c r="BY589" s="340"/>
      <c r="BZ589" s="341"/>
      <c r="CA589" s="341"/>
      <c r="CB589" s="341"/>
      <c r="CC589" s="341"/>
      <c r="CD589" s="341"/>
      <c r="CE589" s="341"/>
      <c r="CF589" s="341"/>
      <c r="CG589" s="341"/>
      <c r="CH589" s="341"/>
      <c r="CI589" s="341"/>
      <c r="CJ589" s="341"/>
      <c r="CK589" s="341"/>
      <c r="CL589" s="341"/>
      <c r="CM589" s="341"/>
      <c r="CN589" s="341"/>
      <c r="CO589" s="341"/>
      <c r="CP589" s="341"/>
      <c r="CQ589" s="341"/>
      <c r="CR589" s="341"/>
      <c r="CS589" s="341"/>
      <c r="CT589" s="341"/>
      <c r="CU589" s="341"/>
      <c r="CV589" s="341"/>
      <c r="CW589" s="341"/>
      <c r="CX589" s="341"/>
      <c r="CY589" s="341"/>
      <c r="CZ589" s="341"/>
    </row>
    <row r="590" s="345" customFormat="true" ht="25.15" customHeight="true" x14ac:dyDescent="0.2">
      <c r="C590" s="1077" t="s">
        <v>499</v>
      </c>
      <c r="D590" s="1078"/>
      <c r="E590" s="741">
        <v>2.3665989361615E-3</v>
      </c>
      <c r="F590" s="612"/>
      <c r="G590" s="612"/>
      <c r="H590" s="1078"/>
      <c r="I590" s="1078"/>
      <c r="J590" s="612"/>
      <c r="K590" s="612"/>
      <c r="L590" s="612"/>
      <c r="M590" s="1078" t="s">
        <v>460</v>
      </c>
      <c r="N590" s="1078"/>
      <c r="O590" s="743">
        <v>4.67296978648198E-2</v>
      </c>
      <c r="P590" s="612"/>
      <c r="Q590" s="612"/>
      <c r="Z590" s="338"/>
      <c r="AA590" s="338"/>
      <c r="AB590" s="338"/>
      <c r="AC590" s="338"/>
      <c r="AD590" s="338"/>
      <c r="AE590" s="338"/>
      <c r="AF590" s="338"/>
      <c r="AG590" s="338"/>
      <c r="AH590" s="338"/>
      <c r="AI590" s="338"/>
      <c r="AJ590" s="338"/>
      <c r="AK590" s="338"/>
      <c r="AL590" s="338"/>
      <c r="AM590" s="338"/>
      <c r="AN590" s="338"/>
      <c r="AO590" s="338"/>
      <c r="AP590" s="338"/>
      <c r="AQ590" s="338"/>
      <c r="AR590" s="338"/>
      <c r="AS590" s="338"/>
      <c r="AT590" s="338"/>
      <c r="AU590" s="338"/>
      <c r="AV590" s="338"/>
      <c r="AW590" s="338"/>
      <c r="AX590" s="338"/>
      <c r="AY590" s="338"/>
      <c r="AZ590" s="338"/>
      <c r="BA590" s="340"/>
      <c r="BB590" s="419"/>
      <c r="BC590" s="340"/>
      <c r="BD590" s="340"/>
      <c r="BE590" s="340"/>
      <c r="BF590" s="340"/>
      <c r="BG590" s="340"/>
      <c r="BH590" s="340"/>
      <c r="BI590" s="340"/>
      <c r="BJ590" s="340"/>
      <c r="BK590" s="340"/>
      <c r="BL590" s="340"/>
      <c r="BM590" s="340"/>
      <c r="BN590" s="340"/>
      <c r="BO590" s="340"/>
      <c r="BP590" s="340"/>
      <c r="BQ590" s="340"/>
      <c r="BR590" s="340"/>
      <c r="BS590" s="340"/>
      <c r="BT590" s="340"/>
      <c r="BU590" s="340"/>
      <c r="BV590" s="340"/>
      <c r="BW590" s="340"/>
      <c r="BX590" s="340"/>
      <c r="BY590" s="340"/>
      <c r="BZ590" s="341"/>
      <c r="CA590" s="341"/>
      <c r="CB590" s="341"/>
      <c r="CC590" s="341"/>
      <c r="CD590" s="341"/>
      <c r="CE590" s="341"/>
      <c r="CF590" s="341"/>
      <c r="CG590" s="341"/>
      <c r="CH590" s="341"/>
      <c r="CI590" s="341"/>
      <c r="CJ590" s="341"/>
      <c r="CK590" s="341"/>
      <c r="CL590" s="341"/>
      <c r="CM590" s="341"/>
      <c r="CN590" s="341"/>
      <c r="CO590" s="341"/>
      <c r="CP590" s="341"/>
      <c r="CQ590" s="341"/>
      <c r="CR590" s="341"/>
      <c r="CS590" s="341"/>
      <c r="CT590" s="341"/>
      <c r="CU590" s="341"/>
      <c r="CV590" s="341"/>
      <c r="CW590" s="341"/>
      <c r="CX590" s="341"/>
      <c r="CY590" s="341"/>
      <c r="CZ590" s="341"/>
    </row>
    <row r="591" s="345" customFormat="true" ht="25.15" customHeight="true" x14ac:dyDescent="0.2">
      <c r="C591" s="1077" t="s">
        <v>488</v>
      </c>
      <c r="D591" s="1078"/>
      <c r="E591" s="741">
        <v>4.7282014991333983E-3</v>
      </c>
      <c r="F591" s="612"/>
      <c r="G591" s="612"/>
      <c r="H591" s="1078"/>
      <c r="I591" s="1078"/>
      <c r="J591" s="612"/>
      <c r="K591" s="612"/>
      <c r="L591" s="612"/>
      <c r="M591" s="1078" t="s">
        <v>472</v>
      </c>
      <c r="N591" s="1078"/>
      <c r="O591" s="743">
        <v>1.6071506834643024E-2</v>
      </c>
      <c r="P591" s="612"/>
      <c r="Q591" s="612"/>
      <c r="Z591" s="338"/>
      <c r="AA591" s="338"/>
      <c r="AB591" s="338"/>
      <c r="AC591" s="338"/>
      <c r="AD591" s="338"/>
      <c r="AE591" s="338"/>
      <c r="AF591" s="338"/>
      <c r="AG591" s="338"/>
      <c r="AH591" s="338"/>
      <c r="AI591" s="338"/>
      <c r="AJ591" s="338"/>
      <c r="AK591" s="338"/>
      <c r="AL591" s="338"/>
      <c r="AM591" s="338"/>
      <c r="AN591" s="338"/>
      <c r="AO591" s="338"/>
      <c r="AP591" s="338"/>
      <c r="AQ591" s="338"/>
      <c r="AR591" s="338"/>
      <c r="AS591" s="338"/>
      <c r="AT591" s="338"/>
      <c r="AU591" s="338"/>
      <c r="AV591" s="338"/>
      <c r="AW591" s="338"/>
      <c r="AX591" s="338"/>
      <c r="AY591" s="338"/>
      <c r="AZ591" s="338"/>
      <c r="BA591" s="340"/>
      <c r="BB591" s="419"/>
      <c r="BC591" s="340"/>
      <c r="BD591" s="340"/>
      <c r="BE591" s="340"/>
      <c r="BF591" s="340"/>
      <c r="BG591" s="340"/>
      <c r="BH591" s="340"/>
      <c r="BI591" s="340"/>
      <c r="BJ591" s="340"/>
      <c r="BK591" s="340"/>
      <c r="BL591" s="340"/>
      <c r="BM591" s="340"/>
      <c r="BN591" s="340"/>
      <c r="BO591" s="340"/>
      <c r="BP591" s="340"/>
      <c r="BQ591" s="340"/>
      <c r="BR591" s="340"/>
      <c r="BS591" s="340"/>
      <c r="BT591" s="340"/>
      <c r="BU591" s="340"/>
      <c r="BV591" s="340"/>
      <c r="BW591" s="340"/>
      <c r="BX591" s="340"/>
      <c r="BY591" s="340"/>
      <c r="BZ591" s="341"/>
      <c r="CA591" s="341"/>
      <c r="CB591" s="341"/>
      <c r="CC591" s="341"/>
      <c r="CD591" s="341"/>
      <c r="CE591" s="341"/>
      <c r="CF591" s="341"/>
      <c r="CG591" s="341"/>
      <c r="CH591" s="341"/>
      <c r="CI591" s="341"/>
      <c r="CJ591" s="341"/>
      <c r="CK591" s="341"/>
      <c r="CL591" s="341"/>
      <c r="CM591" s="341"/>
      <c r="CN591" s="341"/>
      <c r="CO591" s="341"/>
      <c r="CP591" s="341"/>
      <c r="CQ591" s="341"/>
      <c r="CR591" s="341"/>
      <c r="CS591" s="341"/>
      <c r="CT591" s="341"/>
      <c r="CU591" s="341"/>
      <c r="CV591" s="341"/>
      <c r="CW591" s="341"/>
      <c r="CX591" s="341"/>
      <c r="CY591" s="341"/>
      <c r="CZ591" s="341"/>
    </row>
    <row r="592" s="345" customFormat="true" ht="25.15" customHeight="true" x14ac:dyDescent="0.2">
      <c r="C592" s="1077" t="s">
        <v>466</v>
      </c>
      <c r="D592" s="1078"/>
      <c r="E592" s="741">
        <v>3.0418028270879881E-2</v>
      </c>
      <c r="F592" s="612"/>
      <c r="G592" s="612"/>
      <c r="H592" s="1078" t="s">
        <v>234</v>
      </c>
      <c r="I592" s="1078"/>
      <c r="J592" s="1078"/>
      <c r="K592" s="1078"/>
      <c r="L592" s="1078"/>
      <c r="M592" s="1078" t="s">
        <v>393</v>
      </c>
      <c r="N592" s="1078"/>
      <c r="O592" s="743">
        <v>5.1756244409958123E-2</v>
      </c>
      <c r="P592" s="612"/>
      <c r="Q592" s="612"/>
      <c r="Z592" s="338"/>
      <c r="AA592" s="338"/>
      <c r="AB592" s="338"/>
      <c r="AC592" s="338"/>
      <c r="AD592" s="338"/>
      <c r="AE592" s="338"/>
      <c r="AF592" s="338"/>
      <c r="AG592" s="338"/>
      <c r="AH592" s="338"/>
      <c r="AI592" s="338"/>
      <c r="AJ592" s="338"/>
      <c r="AK592" s="338"/>
      <c r="AL592" s="338"/>
      <c r="AM592" s="338"/>
      <c r="AN592" s="338"/>
      <c r="AO592" s="338"/>
      <c r="AP592" s="338"/>
      <c r="AQ592" s="338"/>
      <c r="AR592" s="338"/>
      <c r="AS592" s="338"/>
      <c r="AT592" s="338"/>
      <c r="AU592" s="338"/>
      <c r="AV592" s="338"/>
      <c r="AW592" s="338"/>
      <c r="AX592" s="338"/>
      <c r="AY592" s="338"/>
      <c r="AZ592" s="338"/>
      <c r="BA592" s="340"/>
      <c r="BB592" s="419"/>
      <c r="BC592" s="340"/>
      <c r="BD592" s="340"/>
      <c r="BE592" s="340"/>
      <c r="BF592" s="340"/>
      <c r="BG592" s="340"/>
      <c r="BH592" s="340"/>
      <c r="BI592" s="340"/>
      <c r="BJ592" s="340"/>
      <c r="BK592" s="340"/>
      <c r="BL592" s="340"/>
      <c r="BM592" s="340"/>
      <c r="BN592" s="340"/>
      <c r="BO592" s="340"/>
      <c r="BP592" s="340"/>
      <c r="BQ592" s="340"/>
      <c r="BR592" s="340"/>
      <c r="BS592" s="340"/>
      <c r="BT592" s="340"/>
      <c r="BU592" s="340"/>
      <c r="BV592" s="340"/>
      <c r="BW592" s="340"/>
      <c r="BX592" s="340"/>
      <c r="BY592" s="340"/>
      <c r="BZ592" s="341"/>
      <c r="CA592" s="341"/>
      <c r="CB592" s="341"/>
      <c r="CC592" s="341"/>
      <c r="CD592" s="341"/>
      <c r="CE592" s="341"/>
      <c r="CF592" s="341"/>
      <c r="CG592" s="341"/>
      <c r="CH592" s="341"/>
      <c r="CI592" s="341"/>
      <c r="CJ592" s="341"/>
      <c r="CK592" s="341"/>
      <c r="CL592" s="341"/>
      <c r="CM592" s="341"/>
      <c r="CN592" s="341"/>
      <c r="CO592" s="341"/>
      <c r="CP592" s="341"/>
      <c r="CQ592" s="341"/>
      <c r="CR592" s="341"/>
      <c r="CS592" s="341"/>
      <c r="CT592" s="341"/>
      <c r="CU592" s="341"/>
      <c r="CV592" s="341"/>
      <c r="CW592" s="341"/>
      <c r="CX592" s="341"/>
      <c r="CY592" s="341"/>
      <c r="CZ592" s="341"/>
    </row>
    <row r="593" s="345" customFormat="true" ht="25.15" customHeight="true" x14ac:dyDescent="0.2">
      <c r="C593" s="1077" t="s">
        <v>480</v>
      </c>
      <c r="D593" s="1078"/>
      <c r="E593" s="741">
        <v>7.0643945257216545E-3</v>
      </c>
      <c r="F593" s="612"/>
      <c r="G593" s="612"/>
      <c r="H593" s="1078" t="s">
        <v>207</v>
      </c>
      <c r="I593" s="1078"/>
      <c r="J593" s="1080" t="s">
        <v>235</v>
      </c>
      <c r="K593" s="1081"/>
      <c r="L593" s="1082"/>
      <c r="M593" s="1078" t="s">
        <v>500</v>
      </c>
      <c r="N593" s="1078"/>
      <c r="O593" s="743">
        <v>-3.7874269747344637E-3</v>
      </c>
      <c r="P593" s="612"/>
      <c r="Q593" s="612"/>
      <c r="Z593" s="338"/>
      <c r="AA593" s="338"/>
      <c r="AB593" s="338"/>
      <c r="AC593" s="338"/>
      <c r="AD593" s="338"/>
      <c r="AE593" s="338"/>
      <c r="AF593" s="338"/>
      <c r="AG593" s="338"/>
      <c r="AH593" s="338"/>
      <c r="AI593" s="338"/>
      <c r="AJ593" s="338"/>
      <c r="AK593" s="338"/>
      <c r="AL593" s="338"/>
      <c r="AM593" s="338"/>
      <c r="AN593" s="338"/>
      <c r="AO593" s="338"/>
      <c r="AP593" s="338"/>
      <c r="AQ593" s="338"/>
      <c r="AR593" s="338"/>
      <c r="AS593" s="338"/>
      <c r="AT593" s="338"/>
      <c r="AU593" s="338"/>
      <c r="AV593" s="338"/>
      <c r="AW593" s="338"/>
      <c r="AX593" s="338"/>
      <c r="AY593" s="338"/>
      <c r="AZ593" s="338"/>
      <c r="BA593" s="340"/>
      <c r="BB593" s="419"/>
      <c r="BC593" s="340"/>
      <c r="BD593" s="340"/>
      <c r="BE593" s="340"/>
      <c r="BF593" s="340"/>
      <c r="BG593" s="340"/>
      <c r="BH593" s="340"/>
      <c r="BI593" s="340"/>
      <c r="BJ593" s="340"/>
      <c r="BK593" s="340"/>
      <c r="BL593" s="340"/>
      <c r="BM593" s="340"/>
      <c r="BN593" s="340"/>
      <c r="BO593" s="340"/>
      <c r="BP593" s="340"/>
      <c r="BQ593" s="340"/>
      <c r="BR593" s="340"/>
      <c r="BS593" s="340"/>
      <c r="BT593" s="340"/>
      <c r="BU593" s="340"/>
      <c r="BV593" s="340"/>
      <c r="BW593" s="340"/>
      <c r="BX593" s="340"/>
      <c r="BY593" s="340"/>
      <c r="BZ593" s="341"/>
      <c r="CA593" s="341"/>
      <c r="CB593" s="341"/>
      <c r="CC593" s="341"/>
      <c r="CD593" s="341"/>
      <c r="CE593" s="341"/>
      <c r="CF593" s="341"/>
      <c r="CG593" s="341"/>
      <c r="CH593" s="341"/>
      <c r="CI593" s="341"/>
      <c r="CJ593" s="341"/>
      <c r="CK593" s="341"/>
      <c r="CL593" s="341"/>
      <c r="CM593" s="341"/>
      <c r="CN593" s="341"/>
      <c r="CO593" s="341"/>
      <c r="CP593" s="341"/>
      <c r="CQ593" s="341"/>
      <c r="CR593" s="341"/>
      <c r="CS593" s="341"/>
      <c r="CT593" s="341"/>
      <c r="CU593" s="341"/>
      <c r="CV593" s="341"/>
      <c r="CW593" s="341"/>
      <c r="CX593" s="341"/>
      <c r="CY593" s="341"/>
      <c r="CZ593" s="341"/>
    </row>
    <row r="594" s="345" customFormat="true" ht="25.15" customHeight="true" x14ac:dyDescent="0.2">
      <c r="C594" s="1077" t="s">
        <v>482</v>
      </c>
      <c r="D594" s="1078"/>
      <c r="E594" s="741">
        <v>6.0076717642234606E-3</v>
      </c>
      <c r="F594" s="612"/>
      <c r="G594" s="612"/>
      <c r="H594" s="1078"/>
      <c r="I594" s="1078"/>
      <c r="J594" s="734" t="s">
        <v>191</v>
      </c>
      <c r="K594" s="735" t="s">
        <v>236</v>
      </c>
      <c r="L594" s="736" t="s">
        <v>237</v>
      </c>
      <c r="M594" s="1078" t="s">
        <v>483</v>
      </c>
      <c r="N594" s="1078"/>
      <c r="O594" s="743">
        <v>-3.4223494122927718E-3</v>
      </c>
      <c r="P594" s="612"/>
      <c r="Q594" s="612"/>
      <c r="Z594" s="338"/>
      <c r="AA594" s="338"/>
      <c r="AB594" s="338"/>
      <c r="AC594" s="338"/>
      <c r="AD594" s="338"/>
      <c r="AE594" s="338"/>
      <c r="AF594" s="338"/>
      <c r="AG594" s="338"/>
      <c r="AH594" s="338"/>
      <c r="AI594" s="338"/>
      <c r="AJ594" s="338"/>
      <c r="AK594" s="338"/>
      <c r="AL594" s="338"/>
      <c r="AM594" s="338"/>
      <c r="AN594" s="338"/>
      <c r="AO594" s="338"/>
      <c r="AP594" s="338"/>
      <c r="AQ594" s="338"/>
      <c r="AR594" s="338"/>
      <c r="AS594" s="338"/>
      <c r="AT594" s="338"/>
      <c r="AU594" s="338"/>
      <c r="AV594" s="338"/>
      <c r="AW594" s="338"/>
      <c r="AX594" s="338"/>
      <c r="AY594" s="338"/>
      <c r="AZ594" s="338"/>
      <c r="BA594" s="340"/>
      <c r="BB594" s="419"/>
      <c r="BC594" s="340"/>
      <c r="BD594" s="340"/>
      <c r="BE594" s="340"/>
      <c r="BF594" s="340"/>
      <c r="BG594" s="340"/>
      <c r="BH594" s="340"/>
      <c r="BI594" s="340"/>
      <c r="BJ594" s="340"/>
      <c r="BK594" s="340"/>
      <c r="BL594" s="340"/>
      <c r="BM594" s="340"/>
      <c r="BN594" s="340"/>
      <c r="BO594" s="340"/>
      <c r="BP594" s="340"/>
      <c r="BQ594" s="340"/>
      <c r="BR594" s="340"/>
      <c r="BS594" s="340"/>
      <c r="BT594" s="340"/>
      <c r="BU594" s="340"/>
      <c r="BV594" s="340"/>
      <c r="BW594" s="340"/>
      <c r="BX594" s="340"/>
      <c r="BY594" s="340"/>
      <c r="BZ594" s="341"/>
      <c r="CA594" s="341"/>
      <c r="CB594" s="341"/>
      <c r="CC594" s="341"/>
      <c r="CD594" s="341"/>
      <c r="CE594" s="341"/>
      <c r="CF594" s="341"/>
      <c r="CG594" s="341"/>
      <c r="CH594" s="341"/>
      <c r="CI594" s="341"/>
      <c r="CJ594" s="341"/>
      <c r="CK594" s="341"/>
      <c r="CL594" s="341"/>
      <c r="CM594" s="341"/>
      <c r="CN594" s="341"/>
      <c r="CO594" s="341"/>
      <c r="CP594" s="341"/>
      <c r="CQ594" s="341"/>
      <c r="CR594" s="341"/>
      <c r="CS594" s="341"/>
      <c r="CT594" s="341"/>
      <c r="CU594" s="341"/>
      <c r="CV594" s="341"/>
      <c r="CW594" s="341"/>
      <c r="CX594" s="341"/>
      <c r="CY594" s="341"/>
      <c r="CZ594" s="341"/>
    </row>
    <row r="595" s="345" customFormat="true" ht="25.15" customHeight="true" x14ac:dyDescent="0.2">
      <c r="C595" s="1077" t="s">
        <v>454</v>
      </c>
      <c r="D595" s="1078"/>
      <c r="E595" s="741">
        <v>6.6931891441324207E-2</v>
      </c>
      <c r="F595" s="612"/>
      <c r="G595" s="612"/>
      <c r="H595" s="1078" t="s">
        <v>208</v>
      </c>
      <c r="I595" s="1078"/>
      <c r="J595" s="755">
        <v>6.3419216922849762</v>
      </c>
      <c r="K595" s="756">
        <v>6.9691447167966771</v>
      </c>
      <c r="L595" s="757">
        <v>6.9691447167966771</v>
      </c>
      <c r="M595" s="1078" t="s">
        <v>478</v>
      </c>
      <c r="N595" s="1078"/>
      <c r="O595" s="743">
        <v>-8.3403962481372294E-3</v>
      </c>
      <c r="P595" s="612"/>
      <c r="Q595" s="612"/>
      <c r="Z595" s="338"/>
      <c r="AA595" s="338"/>
      <c r="AB595" s="338"/>
      <c r="AC595" s="338"/>
      <c r="AD595" s="338"/>
      <c r="AE595" s="338"/>
      <c r="AF595" s="338"/>
      <c r="AG595" s="338"/>
      <c r="AH595" s="338"/>
      <c r="AI595" s="338"/>
      <c r="AJ595" s="338"/>
      <c r="AK595" s="338"/>
      <c r="AL595" s="338"/>
      <c r="AM595" s="338"/>
      <c r="AN595" s="338"/>
      <c r="AO595" s="338"/>
      <c r="AP595" s="338"/>
      <c r="AQ595" s="338"/>
      <c r="AR595" s="338"/>
      <c r="AS595" s="338"/>
      <c r="AT595" s="338"/>
      <c r="AU595" s="338"/>
      <c r="AV595" s="338"/>
      <c r="AW595" s="338"/>
      <c r="AX595" s="338"/>
      <c r="AY595" s="338"/>
      <c r="AZ595" s="338"/>
      <c r="BA595" s="340"/>
      <c r="BB595" s="419"/>
      <c r="BC595" s="340"/>
      <c r="BD595" s="340"/>
      <c r="BE595" s="340"/>
      <c r="BF595" s="340"/>
      <c r="BG595" s="340"/>
      <c r="BH595" s="340"/>
      <c r="BI595" s="340"/>
      <c r="BJ595" s="340"/>
      <c r="BK595" s="340"/>
      <c r="BL595" s="340"/>
      <c r="BM595" s="340"/>
      <c r="BN595" s="340"/>
      <c r="BO595" s="340"/>
      <c r="BP595" s="340"/>
      <c r="BQ595" s="340"/>
      <c r="BR595" s="340"/>
      <c r="BS595" s="340"/>
      <c r="BT595" s="340"/>
      <c r="BU595" s="340"/>
      <c r="BV595" s="340"/>
      <c r="BW595" s="340"/>
      <c r="BX595" s="340"/>
      <c r="BY595" s="340"/>
      <c r="BZ595" s="341"/>
      <c r="CA595" s="341"/>
      <c r="CB595" s="341"/>
      <c r="CC595" s="341"/>
      <c r="CD595" s="341"/>
      <c r="CE595" s="341"/>
      <c r="CF595" s="341"/>
      <c r="CG595" s="341"/>
      <c r="CH595" s="341"/>
      <c r="CI595" s="341"/>
      <c r="CJ595" s="341"/>
      <c r="CK595" s="341"/>
      <c r="CL595" s="341"/>
      <c r="CM595" s="341"/>
      <c r="CN595" s="341"/>
      <c r="CO595" s="341"/>
      <c r="CP595" s="341"/>
      <c r="CQ595" s="341"/>
      <c r="CR595" s="341"/>
      <c r="CS595" s="341"/>
      <c r="CT595" s="341"/>
      <c r="CU595" s="341"/>
      <c r="CV595" s="341"/>
      <c r="CW595" s="341"/>
      <c r="CX595" s="341"/>
      <c r="CY595" s="341"/>
      <c r="CZ595" s="341"/>
    </row>
    <row r="596" s="345" customFormat="true" ht="25.15" customHeight="true" x14ac:dyDescent="0.2">
      <c r="C596" s="1077" t="s">
        <v>449</v>
      </c>
      <c r="D596" s="1078"/>
      <c r="E596" s="741">
        <v>-7.3395318402528734E-2</v>
      </c>
      <c r="F596" s="612"/>
      <c r="G596" s="612"/>
      <c r="H596" s="1078"/>
      <c r="I596" s="1078"/>
      <c r="J596" s="612"/>
      <c r="K596" s="612"/>
      <c r="L596" s="612"/>
      <c r="M596" s="1078" t="s">
        <v>443</v>
      </c>
      <c r="N596" s="1078"/>
      <c r="O596" s="743">
        <v>-0.10163022712638191</v>
      </c>
      <c r="P596" s="612"/>
      <c r="Q596" s="612"/>
      <c r="Z596" s="338"/>
      <c r="AA596" s="338"/>
      <c r="AB596" s="338"/>
      <c r="AC596" s="338"/>
      <c r="AD596" s="338"/>
      <c r="AE596" s="338"/>
      <c r="AF596" s="338"/>
      <c r="AG596" s="338"/>
      <c r="AH596" s="338"/>
      <c r="AI596" s="338"/>
      <c r="AJ596" s="338"/>
      <c r="AK596" s="338"/>
      <c r="AL596" s="338"/>
      <c r="AM596" s="338"/>
      <c r="AN596" s="338"/>
      <c r="AO596" s="338"/>
      <c r="AP596" s="338"/>
      <c r="AQ596" s="338"/>
      <c r="AR596" s="338"/>
      <c r="AS596" s="338"/>
      <c r="AT596" s="338"/>
      <c r="AU596" s="338"/>
      <c r="AV596" s="338"/>
      <c r="AW596" s="338"/>
      <c r="AX596" s="338"/>
      <c r="AY596" s="338"/>
      <c r="AZ596" s="338"/>
      <c r="BA596" s="340"/>
      <c r="BB596" s="419"/>
      <c r="BC596" s="340"/>
      <c r="BD596" s="340"/>
      <c r="BE596" s="340"/>
      <c r="BF596" s="340"/>
      <c r="BG596" s="340"/>
      <c r="BH596" s="340"/>
      <c r="BI596" s="340"/>
      <c r="BJ596" s="340"/>
      <c r="BK596" s="340"/>
      <c r="BL596" s="340"/>
      <c r="BM596" s="340"/>
      <c r="BN596" s="340"/>
      <c r="BO596" s="340"/>
      <c r="BP596" s="340"/>
      <c r="BQ596" s="340"/>
      <c r="BR596" s="340"/>
      <c r="BS596" s="340"/>
      <c r="BT596" s="340"/>
      <c r="BU596" s="340"/>
      <c r="BV596" s="340"/>
      <c r="BW596" s="340"/>
      <c r="BX596" s="340"/>
      <c r="BY596" s="340"/>
      <c r="BZ596" s="341"/>
      <c r="CA596" s="341"/>
      <c r="CB596" s="341"/>
      <c r="CC596" s="341"/>
      <c r="CD596" s="341"/>
      <c r="CE596" s="341"/>
      <c r="CF596" s="341"/>
      <c r="CG596" s="341"/>
      <c r="CH596" s="341"/>
      <c r="CI596" s="341"/>
      <c r="CJ596" s="341"/>
      <c r="CK596" s="341"/>
      <c r="CL596" s="341"/>
      <c r="CM596" s="341"/>
      <c r="CN596" s="341"/>
      <c r="CO596" s="341"/>
      <c r="CP596" s="341"/>
      <c r="CQ596" s="341"/>
      <c r="CR596" s="341"/>
      <c r="CS596" s="341"/>
      <c r="CT596" s="341"/>
      <c r="CU596" s="341"/>
      <c r="CV596" s="341"/>
      <c r="CW596" s="341"/>
      <c r="CX596" s="341"/>
      <c r="CY596" s="341"/>
      <c r="CZ596" s="341"/>
    </row>
    <row r="597" s="345" customFormat="true" ht="25.15" customHeight="true" x14ac:dyDescent="0.2">
      <c r="C597" s="1077" t="s">
        <v>504</v>
      </c>
      <c r="D597" s="1078"/>
      <c r="E597" s="741">
        <v>-2.1004696364080445E-3</v>
      </c>
      <c r="F597" s="612"/>
      <c r="G597" s="612"/>
      <c r="H597" s="1078"/>
      <c r="I597" s="1078"/>
      <c r="J597" s="612"/>
      <c r="K597" s="612"/>
      <c r="L597" s="612"/>
      <c r="M597" s="1078" t="s">
        <v>481</v>
      </c>
      <c r="N597" s="1078"/>
      <c r="O597" s="743">
        <v>-8.8214174357592063E-3</v>
      </c>
      <c r="P597" s="612"/>
      <c r="Q597" s="612"/>
      <c r="Z597" s="338"/>
      <c r="AA597" s="338"/>
      <c r="AB597" s="338"/>
      <c r="AC597" s="338"/>
      <c r="AD597" s="338"/>
      <c r="AE597" s="338"/>
      <c r="AF597" s="338"/>
      <c r="AG597" s="338"/>
      <c r="AH597" s="338"/>
      <c r="AI597" s="338"/>
      <c r="AJ597" s="338"/>
      <c r="AK597" s="338"/>
      <c r="AL597" s="338"/>
      <c r="AM597" s="338"/>
      <c r="AN597" s="338"/>
      <c r="AO597" s="338"/>
      <c r="AP597" s="338"/>
      <c r="AQ597" s="338"/>
      <c r="AR597" s="338"/>
      <c r="AS597" s="338"/>
      <c r="AT597" s="338"/>
      <c r="AU597" s="338"/>
      <c r="AV597" s="338"/>
      <c r="AW597" s="338"/>
      <c r="AX597" s="338"/>
      <c r="AY597" s="338"/>
      <c r="AZ597" s="338"/>
      <c r="BA597" s="340"/>
      <c r="BB597" s="419"/>
      <c r="BC597" s="340"/>
      <c r="BD597" s="340"/>
      <c r="BE597" s="340"/>
      <c r="BF597" s="340"/>
      <c r="BG597" s="340"/>
      <c r="BH597" s="340"/>
      <c r="BI597" s="340"/>
      <c r="BJ597" s="340"/>
      <c r="BK597" s="340"/>
      <c r="BL597" s="340"/>
      <c r="BM597" s="340"/>
      <c r="BN597" s="340"/>
      <c r="BO597" s="340"/>
      <c r="BP597" s="340"/>
      <c r="BQ597" s="340"/>
      <c r="BR597" s="340"/>
      <c r="BS597" s="340"/>
      <c r="BT597" s="340"/>
      <c r="BU597" s="340"/>
      <c r="BV597" s="340"/>
      <c r="BW597" s="340"/>
      <c r="BX597" s="340"/>
      <c r="BY597" s="340"/>
      <c r="BZ597" s="341"/>
      <c r="CA597" s="341"/>
      <c r="CB597" s="341"/>
      <c r="CC597" s="341"/>
      <c r="CD597" s="341"/>
      <c r="CE597" s="341"/>
      <c r="CF597" s="341"/>
      <c r="CG597" s="341"/>
      <c r="CH597" s="341"/>
      <c r="CI597" s="341"/>
      <c r="CJ597" s="341"/>
      <c r="CK597" s="341"/>
      <c r="CL597" s="341"/>
      <c r="CM597" s="341"/>
      <c r="CN597" s="341"/>
      <c r="CO597" s="341"/>
      <c r="CP597" s="341"/>
      <c r="CQ597" s="341"/>
      <c r="CR597" s="341"/>
      <c r="CS597" s="341"/>
      <c r="CT597" s="341"/>
      <c r="CU597" s="341"/>
      <c r="CV597" s="341"/>
      <c r="CW597" s="341"/>
      <c r="CX597" s="341"/>
      <c r="CY597" s="341"/>
      <c r="CZ597" s="341"/>
    </row>
    <row r="598" s="345" customFormat="true" ht="25.15" customHeight="true" x14ac:dyDescent="0.2">
      <c r="C598" s="1077" t="s">
        <v>502</v>
      </c>
      <c r="D598" s="1078"/>
      <c r="E598" s="741">
        <v>2.148362465301651E-3</v>
      </c>
      <c r="F598" s="612"/>
      <c r="G598" s="612"/>
      <c r="H598" s="1078" t="s">
        <v>238</v>
      </c>
      <c r="I598" s="1078"/>
      <c r="J598" s="1078"/>
      <c r="K598" s="612"/>
      <c r="L598" s="612"/>
      <c r="M598" s="1078" t="s">
        <v>403</v>
      </c>
      <c r="N598" s="1078"/>
      <c r="O598" s="743">
        <v>-8.9853524518261618E-3</v>
      </c>
      <c r="P598" s="612"/>
      <c r="Q598" s="612"/>
      <c r="Z598" s="338"/>
      <c r="AA598" s="338"/>
      <c r="AB598" s="338"/>
      <c r="AC598" s="338"/>
      <c r="AD598" s="338"/>
      <c r="AE598" s="338"/>
      <c r="AF598" s="338"/>
      <c r="AG598" s="338"/>
      <c r="AH598" s="338"/>
      <c r="AI598" s="338"/>
      <c r="AJ598" s="338"/>
      <c r="AK598" s="338"/>
      <c r="AL598" s="338"/>
      <c r="AM598" s="338"/>
      <c r="AN598" s="338"/>
      <c r="AO598" s="338"/>
      <c r="AP598" s="338"/>
      <c r="AQ598" s="338"/>
      <c r="AR598" s="338"/>
      <c r="AS598" s="338"/>
      <c r="AT598" s="338"/>
      <c r="AU598" s="338"/>
      <c r="AV598" s="338"/>
      <c r="AW598" s="338"/>
      <c r="AX598" s="338"/>
      <c r="AY598" s="338"/>
      <c r="AZ598" s="338"/>
      <c r="BA598" s="340"/>
      <c r="BB598" s="419"/>
      <c r="BC598" s="340"/>
      <c r="BD598" s="340"/>
      <c r="BE598" s="340"/>
      <c r="BF598" s="340"/>
      <c r="BG598" s="340"/>
      <c r="BH598" s="340"/>
      <c r="BI598" s="340"/>
      <c r="BJ598" s="340"/>
      <c r="BK598" s="340"/>
      <c r="BL598" s="340"/>
      <c r="BM598" s="340"/>
      <c r="BN598" s="340"/>
      <c r="BO598" s="340"/>
      <c r="BP598" s="340"/>
      <c r="BQ598" s="340"/>
      <c r="BR598" s="340"/>
      <c r="BS598" s="340"/>
      <c r="BT598" s="340"/>
      <c r="BU598" s="340"/>
      <c r="BV598" s="340"/>
      <c r="BW598" s="340"/>
      <c r="BX598" s="340"/>
      <c r="BY598" s="340"/>
      <c r="BZ598" s="341"/>
      <c r="CA598" s="341"/>
      <c r="CB598" s="341"/>
      <c r="CC598" s="341"/>
      <c r="CD598" s="341"/>
      <c r="CE598" s="341"/>
      <c r="CF598" s="341"/>
      <c r="CG598" s="341"/>
      <c r="CH598" s="341"/>
      <c r="CI598" s="341"/>
      <c r="CJ598" s="341"/>
      <c r="CK598" s="341"/>
      <c r="CL598" s="341"/>
      <c r="CM598" s="341"/>
      <c r="CN598" s="341"/>
      <c r="CO598" s="341"/>
      <c r="CP598" s="341"/>
      <c r="CQ598" s="341"/>
      <c r="CR598" s="341"/>
      <c r="CS598" s="341"/>
      <c r="CT598" s="341"/>
      <c r="CU598" s="341"/>
      <c r="CV598" s="341"/>
      <c r="CW598" s="341"/>
      <c r="CX598" s="341"/>
      <c r="CY598" s="341"/>
      <c r="CZ598" s="341"/>
    </row>
    <row r="599" s="345" customFormat="true" ht="25.15" customHeight="true" x14ac:dyDescent="0.2">
      <c r="C599" s="1077" t="s">
        <v>323</v>
      </c>
      <c r="D599" s="1078"/>
      <c r="E599" s="741">
        <v>-1.8969617024518205E-2</v>
      </c>
      <c r="F599" s="612"/>
      <c r="G599" s="612"/>
      <c r="H599" s="1078"/>
      <c r="I599" s="1078"/>
      <c r="J599" s="737" t="s">
        <v>207</v>
      </c>
      <c r="K599" s="612"/>
      <c r="L599" s="612"/>
      <c r="M599" s="1078" t="s">
        <v>391</v>
      </c>
      <c r="N599" s="1078"/>
      <c r="O599" s="743">
        <v>0.10099978967752285</v>
      </c>
      <c r="P599" s="612"/>
      <c r="Q599" s="612"/>
      <c r="Z599" s="338"/>
      <c r="AA599" s="338"/>
      <c r="AB599" s="338"/>
      <c r="AC599" s="338"/>
      <c r="AD599" s="338"/>
      <c r="AE599" s="338"/>
      <c r="AF599" s="338"/>
      <c r="AG599" s="338"/>
      <c r="AH599" s="338"/>
      <c r="AI599" s="338"/>
      <c r="AJ599" s="338"/>
      <c r="AK599" s="338"/>
      <c r="AL599" s="338"/>
      <c r="AM599" s="338"/>
      <c r="AN599" s="338"/>
      <c r="AO599" s="338"/>
      <c r="AP599" s="338"/>
      <c r="AQ599" s="338"/>
      <c r="AR599" s="338"/>
      <c r="AS599" s="338"/>
      <c r="AT599" s="338"/>
      <c r="AU599" s="338"/>
      <c r="AV599" s="338"/>
      <c r="AW599" s="338"/>
      <c r="AX599" s="338"/>
      <c r="AY599" s="338"/>
      <c r="AZ599" s="338"/>
      <c r="BA599" s="340"/>
      <c r="BB599" s="419"/>
      <c r="BC599" s="340"/>
      <c r="BD599" s="340"/>
      <c r="BE599" s="340"/>
      <c r="BF599" s="340"/>
      <c r="BG599" s="340"/>
      <c r="BH599" s="340"/>
      <c r="BI599" s="340"/>
      <c r="BJ599" s="340"/>
      <c r="BK599" s="340"/>
      <c r="BL599" s="340"/>
      <c r="BM599" s="340"/>
      <c r="BN599" s="340"/>
      <c r="BO599" s="340"/>
      <c r="BP599" s="340"/>
      <c r="BQ599" s="340"/>
      <c r="BR599" s="340"/>
      <c r="BS599" s="340"/>
      <c r="BT599" s="340"/>
      <c r="BU599" s="340"/>
      <c r="BV599" s="340"/>
      <c r="BW599" s="340"/>
      <c r="BX599" s="340"/>
      <c r="BY599" s="340"/>
      <c r="BZ599" s="341"/>
      <c r="CA599" s="341"/>
      <c r="CB599" s="341"/>
      <c r="CC599" s="341"/>
      <c r="CD599" s="341"/>
      <c r="CE599" s="341"/>
      <c r="CF599" s="341"/>
      <c r="CG599" s="341"/>
      <c r="CH599" s="341"/>
      <c r="CI599" s="341"/>
      <c r="CJ599" s="341"/>
      <c r="CK599" s="341"/>
      <c r="CL599" s="341"/>
      <c r="CM599" s="341"/>
      <c r="CN599" s="341"/>
      <c r="CO599" s="341"/>
      <c r="CP599" s="341"/>
      <c r="CQ599" s="341"/>
      <c r="CR599" s="341"/>
      <c r="CS599" s="341"/>
      <c r="CT599" s="341"/>
      <c r="CU599" s="341"/>
      <c r="CV599" s="341"/>
      <c r="CW599" s="341"/>
      <c r="CX599" s="341"/>
      <c r="CY599" s="341"/>
      <c r="CZ599" s="341"/>
    </row>
    <row r="600" s="345" customFormat="true" ht="25.15" customHeight="true" x14ac:dyDescent="0.2">
      <c r="C600" s="1077" t="s">
        <v>309</v>
      </c>
      <c r="D600" s="1078"/>
      <c r="E600" s="741">
        <v>5.5832274532628401E-3</v>
      </c>
      <c r="F600" s="612"/>
      <c r="G600" s="612"/>
      <c r="H600" s="1078"/>
      <c r="I600" s="1078"/>
      <c r="J600" s="758" t="s">
        <v>208</v>
      </c>
      <c r="K600" s="612"/>
      <c r="L600" s="612"/>
      <c r="M600" s="1078" t="s">
        <v>476</v>
      </c>
      <c r="N600" s="1078"/>
      <c r="O600" s="743">
        <v>-1.9405209512680076E-3</v>
      </c>
      <c r="P600" s="612"/>
      <c r="Q600" s="612"/>
      <c r="Z600" s="338"/>
      <c r="AA600" s="338"/>
      <c r="AB600" s="338"/>
      <c r="AC600" s="338"/>
      <c r="AD600" s="338"/>
      <c r="AE600" s="338"/>
      <c r="AF600" s="338"/>
      <c r="AG600" s="338"/>
      <c r="AH600" s="338"/>
      <c r="AI600" s="338"/>
      <c r="AJ600" s="338"/>
      <c r="AK600" s="338"/>
      <c r="AL600" s="338"/>
      <c r="AM600" s="338"/>
      <c r="AN600" s="338"/>
      <c r="AO600" s="338"/>
      <c r="AP600" s="338"/>
      <c r="AQ600" s="338"/>
      <c r="AR600" s="338"/>
      <c r="AS600" s="338"/>
      <c r="AT600" s="338"/>
      <c r="AU600" s="338"/>
      <c r="AV600" s="338"/>
      <c r="AW600" s="338"/>
      <c r="AX600" s="338"/>
      <c r="AY600" s="338"/>
      <c r="AZ600" s="338"/>
      <c r="BA600" s="340"/>
      <c r="BB600" s="419"/>
      <c r="BC600" s="340"/>
      <c r="BD600" s="340"/>
      <c r="BE600" s="340"/>
      <c r="BF600" s="340"/>
      <c r="BG600" s="340"/>
      <c r="BH600" s="340"/>
      <c r="BI600" s="340"/>
      <c r="BJ600" s="340"/>
      <c r="BK600" s="340"/>
      <c r="BL600" s="340"/>
      <c r="BM600" s="340"/>
      <c r="BN600" s="340"/>
      <c r="BO600" s="340"/>
      <c r="BP600" s="340"/>
      <c r="BQ600" s="340"/>
      <c r="BR600" s="340"/>
      <c r="BS600" s="340"/>
      <c r="BT600" s="340"/>
      <c r="BU600" s="340"/>
      <c r="BV600" s="340"/>
      <c r="BW600" s="340"/>
      <c r="BX600" s="340"/>
      <c r="BY600" s="340"/>
      <c r="BZ600" s="341"/>
      <c r="CA600" s="341"/>
      <c r="CB600" s="341"/>
      <c r="CC600" s="341"/>
      <c r="CD600" s="341"/>
      <c r="CE600" s="341"/>
      <c r="CF600" s="341"/>
      <c r="CG600" s="341"/>
      <c r="CH600" s="341"/>
      <c r="CI600" s="341"/>
      <c r="CJ600" s="341"/>
      <c r="CK600" s="341"/>
      <c r="CL600" s="341"/>
      <c r="CM600" s="341"/>
      <c r="CN600" s="341"/>
      <c r="CO600" s="341"/>
      <c r="CP600" s="341"/>
      <c r="CQ600" s="341"/>
      <c r="CR600" s="341"/>
      <c r="CS600" s="341"/>
      <c r="CT600" s="341"/>
      <c r="CU600" s="341"/>
      <c r="CV600" s="341"/>
      <c r="CW600" s="341"/>
      <c r="CX600" s="341"/>
      <c r="CY600" s="341"/>
      <c r="CZ600" s="341"/>
    </row>
    <row r="601" s="345" customFormat="true" ht="25.15" customHeight="true" x14ac:dyDescent="0.2">
      <c r="C601" s="1077" t="s">
        <v>493</v>
      </c>
      <c r="D601" s="1078"/>
      <c r="E601" s="741">
        <v>2.8330195833888645E-3</v>
      </c>
      <c r="F601" s="612"/>
      <c r="G601" s="612"/>
      <c r="H601" s="1078" t="s">
        <v>470</v>
      </c>
      <c r="I601" s="1078"/>
      <c r="J601" s="739">
        <v>-2.6976639467492375E-2</v>
      </c>
      <c r="K601" s="612"/>
      <c r="L601" s="612"/>
      <c r="M601" s="1078" t="s">
        <v>396</v>
      </c>
      <c r="N601" s="1078"/>
      <c r="O601" s="743">
        <v>-5.8313222225938211E-4</v>
      </c>
      <c r="P601" s="612"/>
      <c r="Q601" s="612"/>
      <c r="Z601" s="338"/>
      <c r="AA601" s="338"/>
      <c r="AB601" s="338"/>
      <c r="AC601" s="338"/>
      <c r="AD601" s="338"/>
      <c r="AE601" s="338"/>
      <c r="AF601" s="338"/>
      <c r="AG601" s="338"/>
      <c r="AH601" s="338"/>
      <c r="AI601" s="338"/>
      <c r="AJ601" s="338"/>
      <c r="AK601" s="338"/>
      <c r="AL601" s="338"/>
      <c r="AM601" s="338"/>
      <c r="AN601" s="338"/>
      <c r="AO601" s="338"/>
      <c r="AP601" s="338"/>
      <c r="AQ601" s="338"/>
      <c r="AR601" s="338"/>
      <c r="AS601" s="338"/>
      <c r="AT601" s="338"/>
      <c r="AU601" s="338"/>
      <c r="AV601" s="338"/>
      <c r="AW601" s="338"/>
      <c r="AX601" s="338"/>
      <c r="AY601" s="338"/>
      <c r="AZ601" s="338"/>
      <c r="BA601" s="340"/>
      <c r="BB601" s="419"/>
      <c r="BC601" s="340"/>
      <c r="BD601" s="340"/>
      <c r="BE601" s="340"/>
      <c r="BF601" s="340"/>
      <c r="BG601" s="340"/>
      <c r="BH601" s="340"/>
      <c r="BI601" s="340"/>
      <c r="BJ601" s="340"/>
      <c r="BK601" s="340"/>
      <c r="BL601" s="340"/>
      <c r="BM601" s="340"/>
      <c r="BN601" s="340"/>
      <c r="BO601" s="340"/>
      <c r="BP601" s="340"/>
      <c r="BQ601" s="340"/>
      <c r="BR601" s="340"/>
      <c r="BS601" s="340"/>
      <c r="BT601" s="340"/>
      <c r="BU601" s="340"/>
      <c r="BV601" s="340"/>
      <c r="BW601" s="340"/>
      <c r="BX601" s="340"/>
      <c r="BY601" s="340"/>
      <c r="BZ601" s="341"/>
      <c r="CA601" s="341"/>
      <c r="CB601" s="341"/>
      <c r="CC601" s="341"/>
      <c r="CD601" s="341"/>
      <c r="CE601" s="341"/>
      <c r="CF601" s="341"/>
      <c r="CG601" s="341"/>
      <c r="CH601" s="341"/>
      <c r="CI601" s="341"/>
      <c r="CJ601" s="341"/>
      <c r="CK601" s="341"/>
      <c r="CL601" s="341"/>
      <c r="CM601" s="341"/>
      <c r="CN601" s="341"/>
      <c r="CO601" s="341"/>
      <c r="CP601" s="341"/>
      <c r="CQ601" s="341"/>
      <c r="CR601" s="341"/>
      <c r="CS601" s="341"/>
      <c r="CT601" s="341"/>
      <c r="CU601" s="341"/>
      <c r="CV601" s="341"/>
      <c r="CW601" s="341"/>
      <c r="CX601" s="341"/>
      <c r="CY601" s="341"/>
      <c r="CZ601" s="341"/>
    </row>
    <row r="602" s="345" customFormat="true" ht="25.15" customHeight="true" x14ac:dyDescent="0.2">
      <c r="C602" s="1077" t="s">
        <v>437</v>
      </c>
      <c r="D602" s="1078"/>
      <c r="E602" s="741">
        <v>9.8458650799526676E-2</v>
      </c>
      <c r="F602" s="612"/>
      <c r="G602" s="612"/>
      <c r="H602" s="1078" t="s">
        <v>441</v>
      </c>
      <c r="I602" s="1078"/>
      <c r="J602" s="742">
        <v>-3.5142891713182287E-2</v>
      </c>
      <c r="K602" s="612"/>
      <c r="L602" s="612"/>
      <c r="M602" s="1078" t="s">
        <v>471</v>
      </c>
      <c r="N602" s="1078"/>
      <c r="O602" s="743">
        <v>2.7910053584200425E-2</v>
      </c>
      <c r="P602" s="612"/>
      <c r="Q602" s="612"/>
      <c r="Z602" s="338"/>
      <c r="AA602" s="338"/>
      <c r="AB602" s="338"/>
      <c r="AC602" s="338"/>
      <c r="AD602" s="338"/>
      <c r="AE602" s="338"/>
      <c r="AF602" s="338"/>
      <c r="AG602" s="338"/>
      <c r="AH602" s="338"/>
      <c r="AI602" s="338"/>
      <c r="AJ602" s="338"/>
      <c r="AK602" s="338"/>
      <c r="AL602" s="338"/>
      <c r="AM602" s="338"/>
      <c r="AN602" s="338"/>
      <c r="AO602" s="338"/>
      <c r="AP602" s="338"/>
      <c r="AQ602" s="338"/>
      <c r="AR602" s="338"/>
      <c r="AS602" s="338"/>
      <c r="AT602" s="338"/>
      <c r="AU602" s="338"/>
      <c r="AV602" s="338"/>
      <c r="AW602" s="338"/>
      <c r="AX602" s="338"/>
      <c r="AY602" s="338"/>
      <c r="AZ602" s="338"/>
      <c r="BA602" s="340"/>
      <c r="BB602" s="419"/>
      <c r="BC602" s="340"/>
      <c r="BD602" s="340"/>
      <c r="BE602" s="340"/>
      <c r="BF602" s="340"/>
      <c r="BG602" s="340"/>
      <c r="BH602" s="340"/>
      <c r="BI602" s="340"/>
      <c r="BJ602" s="340"/>
      <c r="BK602" s="340"/>
      <c r="BL602" s="340"/>
      <c r="BM602" s="340"/>
      <c r="BN602" s="340"/>
      <c r="BO602" s="340"/>
      <c r="BP602" s="340"/>
      <c r="BQ602" s="340"/>
      <c r="BR602" s="340"/>
      <c r="BS602" s="340"/>
      <c r="BT602" s="340"/>
      <c r="BU602" s="340"/>
      <c r="BV602" s="340"/>
      <c r="BW602" s="340"/>
      <c r="BX602" s="340"/>
      <c r="BY602" s="340"/>
      <c r="BZ602" s="341"/>
      <c r="CA602" s="341"/>
      <c r="CB602" s="341"/>
      <c r="CC602" s="341"/>
      <c r="CD602" s="341"/>
      <c r="CE602" s="341"/>
      <c r="CF602" s="341"/>
      <c r="CG602" s="341"/>
      <c r="CH602" s="341"/>
      <c r="CI602" s="341"/>
      <c r="CJ602" s="341"/>
      <c r="CK602" s="341"/>
      <c r="CL602" s="341"/>
      <c r="CM602" s="341"/>
      <c r="CN602" s="341"/>
      <c r="CO602" s="341"/>
      <c r="CP602" s="341"/>
      <c r="CQ602" s="341"/>
      <c r="CR602" s="341"/>
      <c r="CS602" s="341"/>
      <c r="CT602" s="341"/>
      <c r="CU602" s="341"/>
      <c r="CV602" s="341"/>
      <c r="CW602" s="341"/>
      <c r="CX602" s="341"/>
      <c r="CY602" s="341"/>
      <c r="CZ602" s="341"/>
    </row>
    <row r="603" s="345" customFormat="true" ht="25.15" customHeight="true" x14ac:dyDescent="0.2">
      <c r="C603" s="1077" t="s">
        <v>462</v>
      </c>
      <c r="D603" s="1078"/>
      <c r="E603" s="741">
        <v>1.6916438939367728E-2</v>
      </c>
      <c r="F603" s="612"/>
      <c r="G603" s="612"/>
      <c r="H603" s="1078" t="s">
        <v>513</v>
      </c>
      <c r="I603" s="1078"/>
      <c r="J603" s="742">
        <v>2.9521189374134421E-3</v>
      </c>
      <c r="K603" s="612"/>
      <c r="L603" s="612"/>
      <c r="M603" s="1078" t="s">
        <v>485</v>
      </c>
      <c r="N603" s="1078"/>
      <c r="O603" s="743">
        <v>-3.6781822581718401E-3</v>
      </c>
      <c r="P603" s="612"/>
      <c r="Q603" s="612"/>
      <c r="Z603" s="338"/>
      <c r="AA603" s="338"/>
      <c r="AB603" s="338"/>
      <c r="AC603" s="338"/>
      <c r="AD603" s="338"/>
      <c r="AE603" s="338"/>
      <c r="AF603" s="338"/>
      <c r="AG603" s="338"/>
      <c r="AH603" s="338"/>
      <c r="AI603" s="338"/>
      <c r="AJ603" s="338"/>
      <c r="AK603" s="338"/>
      <c r="AL603" s="338"/>
      <c r="AM603" s="338"/>
      <c r="AN603" s="338"/>
      <c r="AO603" s="338"/>
      <c r="AP603" s="338"/>
      <c r="AQ603" s="338"/>
      <c r="AR603" s="338"/>
      <c r="AS603" s="338"/>
      <c r="AT603" s="338"/>
      <c r="AU603" s="338"/>
      <c r="AV603" s="338"/>
      <c r="AW603" s="338"/>
      <c r="AX603" s="338"/>
      <c r="AY603" s="338"/>
      <c r="AZ603" s="338"/>
      <c r="BA603" s="340"/>
      <c r="BB603" s="419"/>
      <c r="BC603" s="340"/>
      <c r="BD603" s="340"/>
      <c r="BE603" s="340"/>
      <c r="BF603" s="340"/>
      <c r="BG603" s="340"/>
      <c r="BH603" s="340"/>
      <c r="BI603" s="340"/>
      <c r="BJ603" s="340"/>
      <c r="BK603" s="340"/>
      <c r="BL603" s="340"/>
      <c r="BM603" s="340"/>
      <c r="BN603" s="340"/>
      <c r="BO603" s="340"/>
      <c r="BP603" s="340"/>
      <c r="BQ603" s="340"/>
      <c r="BR603" s="340"/>
      <c r="BS603" s="340"/>
      <c r="BT603" s="340"/>
      <c r="BU603" s="340"/>
      <c r="BV603" s="340"/>
      <c r="BW603" s="340"/>
      <c r="BX603" s="340"/>
      <c r="BY603" s="340"/>
      <c r="BZ603" s="341"/>
      <c r="CA603" s="341"/>
      <c r="CB603" s="341"/>
      <c r="CC603" s="341"/>
      <c r="CD603" s="341"/>
      <c r="CE603" s="341"/>
      <c r="CF603" s="341"/>
      <c r="CG603" s="341"/>
      <c r="CH603" s="341"/>
      <c r="CI603" s="341"/>
      <c r="CJ603" s="341"/>
      <c r="CK603" s="341"/>
      <c r="CL603" s="341"/>
      <c r="CM603" s="341"/>
      <c r="CN603" s="341"/>
      <c r="CO603" s="341"/>
      <c r="CP603" s="341"/>
      <c r="CQ603" s="341"/>
      <c r="CR603" s="341"/>
      <c r="CS603" s="341"/>
      <c r="CT603" s="341"/>
      <c r="CU603" s="341"/>
      <c r="CV603" s="341"/>
      <c r="CW603" s="341"/>
      <c r="CX603" s="341"/>
      <c r="CY603" s="341"/>
      <c r="CZ603" s="341"/>
    </row>
    <row r="604" s="345" customFormat="true" ht="25.15" customHeight="true" x14ac:dyDescent="0.2">
      <c r="C604" s="1077" t="s">
        <v>439</v>
      </c>
      <c r="D604" s="1078"/>
      <c r="E604" s="741">
        <v>9.6234785519058133E-2</v>
      </c>
      <c r="F604" s="612"/>
      <c r="G604" s="612"/>
      <c r="H604" s="1078" t="s">
        <v>506</v>
      </c>
      <c r="I604" s="1078"/>
      <c r="J604" s="742">
        <v>1.2096155167777467E-3</v>
      </c>
      <c r="K604" s="612"/>
      <c r="L604" s="612"/>
      <c r="M604" s="1078" t="s">
        <v>453</v>
      </c>
      <c r="N604" s="1078"/>
      <c r="O604" s="743">
        <v>-8.6695141771348905E-2</v>
      </c>
      <c r="P604" s="612"/>
      <c r="Q604" s="612"/>
      <c r="Z604" s="338"/>
      <c r="AA604" s="338"/>
      <c r="AB604" s="338"/>
      <c r="AC604" s="338"/>
      <c r="AD604" s="338"/>
      <c r="AE604" s="338"/>
      <c r="AF604" s="338"/>
      <c r="AG604" s="338"/>
      <c r="AH604" s="338"/>
      <c r="AI604" s="338"/>
      <c r="AJ604" s="338"/>
      <c r="AK604" s="338"/>
      <c r="AL604" s="338"/>
      <c r="AM604" s="338"/>
      <c r="AN604" s="338"/>
      <c r="AO604" s="338"/>
      <c r="AP604" s="338"/>
      <c r="AQ604" s="338"/>
      <c r="AR604" s="338"/>
      <c r="AS604" s="338"/>
      <c r="AT604" s="338"/>
      <c r="AU604" s="338"/>
      <c r="AV604" s="338"/>
      <c r="AW604" s="338"/>
      <c r="AX604" s="338"/>
      <c r="AY604" s="338"/>
      <c r="AZ604" s="338"/>
      <c r="BA604" s="341"/>
      <c r="BB604" s="420"/>
      <c r="BC604" s="341"/>
      <c r="BD604" s="341"/>
      <c r="BE604" s="341"/>
      <c r="BF604" s="341"/>
      <c r="BG604" s="341"/>
      <c r="BH604" s="341"/>
      <c r="BI604" s="341"/>
      <c r="BJ604" s="341"/>
      <c r="BK604" s="341"/>
      <c r="BL604" s="341"/>
      <c r="BM604" s="341"/>
      <c r="BN604" s="341"/>
      <c r="BO604" s="341"/>
      <c r="BP604" s="341"/>
      <c r="BQ604" s="341"/>
      <c r="BR604" s="341"/>
      <c r="BS604" s="341"/>
      <c r="BT604" s="341"/>
      <c r="BU604" s="341"/>
      <c r="BV604" s="341"/>
      <c r="BW604" s="341"/>
      <c r="BX604" s="341"/>
      <c r="BY604" s="341"/>
      <c r="BZ604" s="341"/>
      <c r="CA604" s="341"/>
      <c r="CB604" s="341"/>
      <c r="CC604" s="341"/>
      <c r="CD604" s="341"/>
      <c r="CE604" s="341"/>
      <c r="CF604" s="341"/>
      <c r="CG604" s="341"/>
      <c r="CH604" s="341"/>
      <c r="CI604" s="341"/>
      <c r="CJ604" s="341"/>
      <c r="CK604" s="341"/>
      <c r="CL604" s="341"/>
      <c r="CM604" s="341"/>
      <c r="CN604" s="341"/>
      <c r="CO604" s="341"/>
      <c r="CP604" s="341"/>
      <c r="CQ604" s="341"/>
      <c r="CR604" s="341"/>
      <c r="CS604" s="341"/>
      <c r="CT604" s="341"/>
      <c r="CU604" s="341"/>
      <c r="CV604" s="341"/>
      <c r="CW604" s="341"/>
      <c r="CX604" s="341"/>
      <c r="CY604" s="341"/>
      <c r="CZ604" s="341"/>
    </row>
    <row r="605" s="345" customFormat="true" ht="25.15" customHeight="true" x14ac:dyDescent="0.2">
      <c r="C605" s="1077" t="s">
        <v>438</v>
      </c>
      <c r="D605" s="1078"/>
      <c r="E605" s="741">
        <v>9.3832840990229816E-2</v>
      </c>
      <c r="F605" s="612"/>
      <c r="G605" s="612"/>
      <c r="H605" s="1078" t="s">
        <v>444</v>
      </c>
      <c r="I605" s="1078"/>
      <c r="J605" s="742">
        <v>0.10259466561145465</v>
      </c>
      <c r="K605" s="612"/>
      <c r="L605" s="612"/>
      <c r="M605" s="1078" t="s">
        <v>404</v>
      </c>
      <c r="N605" s="1078"/>
      <c r="O605" s="743">
        <v>-2.1873627220191864E-2</v>
      </c>
      <c r="P605" s="612"/>
      <c r="Q605" s="612"/>
      <c r="Z605" s="338"/>
      <c r="AA605" s="338"/>
      <c r="AB605" s="338"/>
      <c r="AC605" s="338"/>
      <c r="AD605" s="338"/>
      <c r="AE605" s="338"/>
      <c r="AF605" s="338"/>
      <c r="AG605" s="338"/>
      <c r="AH605" s="338"/>
      <c r="AI605" s="338"/>
      <c r="AJ605" s="338"/>
      <c r="AK605" s="338"/>
      <c r="AL605" s="338"/>
      <c r="AM605" s="338"/>
      <c r="AN605" s="338"/>
      <c r="AO605" s="338"/>
      <c r="AP605" s="338"/>
      <c r="AQ605" s="338"/>
      <c r="AR605" s="338"/>
      <c r="AS605" s="338"/>
      <c r="AT605" s="338"/>
      <c r="AU605" s="338"/>
      <c r="AV605" s="338"/>
      <c r="AW605" s="338"/>
      <c r="AX605" s="338"/>
      <c r="AY605" s="338"/>
      <c r="AZ605" s="338"/>
      <c r="BA605" s="341"/>
      <c r="BB605" s="420"/>
      <c r="BC605" s="341"/>
      <c r="BD605" s="341"/>
      <c r="BE605" s="341"/>
      <c r="BF605" s="341"/>
      <c r="BG605" s="341"/>
      <c r="BH605" s="341"/>
      <c r="BI605" s="341"/>
      <c r="BJ605" s="341"/>
      <c r="BK605" s="341"/>
      <c r="BL605" s="341"/>
      <c r="BM605" s="341"/>
      <c r="BN605" s="341"/>
      <c r="BO605" s="341"/>
      <c r="BP605" s="341"/>
      <c r="BQ605" s="341"/>
      <c r="BR605" s="341"/>
      <c r="BS605" s="341"/>
      <c r="BT605" s="341"/>
      <c r="BU605" s="341"/>
      <c r="BV605" s="341"/>
      <c r="BW605" s="341"/>
      <c r="BX605" s="341"/>
      <c r="BY605" s="341"/>
      <c r="BZ605" s="341"/>
      <c r="CA605" s="341"/>
      <c r="CB605" s="341"/>
      <c r="CC605" s="341"/>
      <c r="CD605" s="341"/>
      <c r="CE605" s="341"/>
      <c r="CF605" s="341"/>
      <c r="CG605" s="341"/>
      <c r="CH605" s="341"/>
      <c r="CI605" s="341"/>
      <c r="CJ605" s="341"/>
      <c r="CK605" s="341"/>
      <c r="CL605" s="341"/>
      <c r="CM605" s="341"/>
      <c r="CN605" s="341"/>
      <c r="CO605" s="341"/>
      <c r="CP605" s="341"/>
      <c r="CQ605" s="341"/>
      <c r="CR605" s="341"/>
      <c r="CS605" s="341"/>
      <c r="CT605" s="341"/>
      <c r="CU605" s="341"/>
      <c r="CV605" s="341"/>
      <c r="CW605" s="341"/>
      <c r="CX605" s="341"/>
      <c r="CY605" s="341"/>
      <c r="CZ605" s="341"/>
    </row>
    <row r="606" s="345" customFormat="true" ht="25.15" customHeight="true" x14ac:dyDescent="0.2">
      <c r="C606" s="1077" t="s">
        <v>468</v>
      </c>
      <c r="D606" s="1078"/>
      <c r="E606" s="741">
        <v>-4.941734510600101E-3</v>
      </c>
      <c r="F606" s="612"/>
      <c r="G606" s="612"/>
      <c r="H606" s="1078" t="s">
        <v>460</v>
      </c>
      <c r="I606" s="1078"/>
      <c r="J606" s="742">
        <v>-5.4233796091505526E-2</v>
      </c>
      <c r="K606" s="612"/>
      <c r="L606" s="612"/>
      <c r="M606" s="1078" t="s">
        <v>497</v>
      </c>
      <c r="N606" s="1078"/>
      <c r="O606" s="743">
        <v>-3.6402010111580758E-3</v>
      </c>
      <c r="P606" s="612"/>
      <c r="Q606" s="612"/>
      <c r="Z606" s="338"/>
      <c r="AA606" s="338"/>
      <c r="AB606" s="338"/>
      <c r="AC606" s="338"/>
      <c r="AD606" s="338"/>
      <c r="AE606" s="338"/>
      <c r="AF606" s="338"/>
      <c r="AG606" s="338"/>
      <c r="AH606" s="338"/>
      <c r="AI606" s="338"/>
      <c r="AJ606" s="338"/>
      <c r="AK606" s="338"/>
      <c r="AL606" s="338"/>
      <c r="AM606" s="338"/>
      <c r="AN606" s="338"/>
      <c r="AO606" s="338"/>
      <c r="AP606" s="338"/>
      <c r="AQ606" s="338"/>
      <c r="AR606" s="338"/>
      <c r="AS606" s="338"/>
      <c r="AT606" s="338"/>
      <c r="AU606" s="338"/>
      <c r="AV606" s="338"/>
      <c r="AW606" s="338"/>
      <c r="AX606" s="338"/>
      <c r="AY606" s="338"/>
      <c r="AZ606" s="338"/>
      <c r="BA606" s="341"/>
      <c r="BB606" s="420"/>
      <c r="BC606" s="341"/>
      <c r="BD606" s="341"/>
      <c r="BE606" s="341"/>
      <c r="BF606" s="341"/>
      <c r="BG606" s="341"/>
      <c r="BH606" s="341"/>
      <c r="BI606" s="341"/>
      <c r="BJ606" s="341"/>
      <c r="BK606" s="341"/>
      <c r="BL606" s="341"/>
      <c r="BM606" s="341"/>
      <c r="BN606" s="341"/>
      <c r="BO606" s="341"/>
      <c r="BP606" s="341"/>
      <c r="BQ606" s="341"/>
      <c r="BR606" s="341"/>
      <c r="BS606" s="341"/>
      <c r="BT606" s="341"/>
      <c r="BU606" s="341"/>
      <c r="BV606" s="341"/>
      <c r="BW606" s="341"/>
      <c r="BX606" s="341"/>
      <c r="BY606" s="341"/>
      <c r="BZ606" s="341"/>
      <c r="CA606" s="341"/>
      <c r="CB606" s="341"/>
      <c r="CC606" s="341"/>
      <c r="CD606" s="341"/>
      <c r="CE606" s="341"/>
      <c r="CF606" s="341"/>
      <c r="CG606" s="341"/>
      <c r="CH606" s="341"/>
      <c r="CI606" s="341"/>
      <c r="CJ606" s="341"/>
      <c r="CK606" s="341"/>
      <c r="CL606" s="341"/>
      <c r="CM606" s="341"/>
      <c r="CN606" s="341"/>
      <c r="CO606" s="341"/>
      <c r="CP606" s="341"/>
      <c r="CQ606" s="341"/>
      <c r="CR606" s="341"/>
      <c r="CS606" s="341"/>
      <c r="CT606" s="341"/>
      <c r="CU606" s="341"/>
      <c r="CV606" s="341"/>
      <c r="CW606" s="341"/>
      <c r="CX606" s="341"/>
      <c r="CY606" s="341"/>
      <c r="CZ606" s="341"/>
    </row>
    <row r="607" s="345" customFormat="true" ht="25.15" customHeight="true" x14ac:dyDescent="0.2">
      <c r="C607" s="1077" t="s">
        <v>461</v>
      </c>
      <c r="D607" s="1078"/>
      <c r="E607" s="741">
        <v>3.4663220106358797E-3</v>
      </c>
      <c r="F607" s="612"/>
      <c r="G607" s="612"/>
      <c r="H607" s="1078" t="s">
        <v>472</v>
      </c>
      <c r="I607" s="1078"/>
      <c r="J607" s="742">
        <v>8.1045188450560024E-3</v>
      </c>
      <c r="K607" s="612"/>
      <c r="L607" s="612"/>
      <c r="M607" s="1078" t="s">
        <v>451</v>
      </c>
      <c r="N607" s="1078"/>
      <c r="O607" s="743">
        <v>8.8481831760995347E-2</v>
      </c>
      <c r="P607" s="612"/>
      <c r="Q607" s="612"/>
      <c r="Z607" s="338"/>
      <c r="AA607" s="338"/>
      <c r="AB607" s="338"/>
      <c r="AC607" s="338"/>
      <c r="AD607" s="338"/>
      <c r="AE607" s="338"/>
      <c r="AF607" s="338"/>
      <c r="AG607" s="338"/>
      <c r="AH607" s="338"/>
      <c r="AI607" s="338"/>
      <c r="AJ607" s="338"/>
      <c r="AK607" s="338"/>
      <c r="AL607" s="338"/>
      <c r="AM607" s="338"/>
      <c r="AN607" s="338"/>
      <c r="AO607" s="338"/>
      <c r="AP607" s="338"/>
      <c r="AQ607" s="338"/>
      <c r="AR607" s="338"/>
      <c r="AS607" s="338"/>
      <c r="AT607" s="338"/>
      <c r="AU607" s="338"/>
      <c r="AV607" s="338"/>
      <c r="AW607" s="338"/>
      <c r="AX607" s="338"/>
      <c r="AY607" s="338"/>
      <c r="AZ607" s="338"/>
      <c r="BA607" s="341"/>
      <c r="BB607" s="420"/>
      <c r="BC607" s="341"/>
      <c r="BD607" s="341"/>
      <c r="BE607" s="341"/>
      <c r="BF607" s="341"/>
      <c r="BG607" s="341"/>
      <c r="BH607" s="341"/>
      <c r="BI607" s="341"/>
      <c r="BJ607" s="341"/>
      <c r="BK607" s="341"/>
      <c r="BL607" s="341"/>
      <c r="BM607" s="341"/>
      <c r="BN607" s="341"/>
      <c r="BO607" s="341"/>
      <c r="BP607" s="341"/>
      <c r="BQ607" s="341"/>
      <c r="BR607" s="341"/>
      <c r="BS607" s="341"/>
      <c r="BT607" s="341"/>
      <c r="BU607" s="341"/>
      <c r="BV607" s="341"/>
      <c r="BW607" s="341"/>
      <c r="BX607" s="341"/>
      <c r="BY607" s="341"/>
      <c r="BZ607" s="341"/>
      <c r="CA607" s="341"/>
      <c r="CB607" s="341"/>
      <c r="CC607" s="341"/>
      <c r="CD607" s="341"/>
      <c r="CE607" s="341"/>
      <c r="CF607" s="341"/>
      <c r="CG607" s="341"/>
      <c r="CH607" s="341"/>
      <c r="CI607" s="341"/>
      <c r="CJ607" s="341"/>
      <c r="CK607" s="341"/>
      <c r="CL607" s="341"/>
      <c r="CM607" s="341"/>
      <c r="CN607" s="341"/>
      <c r="CO607" s="341"/>
      <c r="CP607" s="341"/>
      <c r="CQ607" s="341"/>
      <c r="CR607" s="341"/>
      <c r="CS607" s="341"/>
      <c r="CT607" s="341"/>
      <c r="CU607" s="341"/>
      <c r="CV607" s="341"/>
      <c r="CW607" s="341"/>
      <c r="CX607" s="341"/>
      <c r="CY607" s="341"/>
      <c r="CZ607" s="341"/>
    </row>
    <row r="608" s="345" customFormat="true" ht="25.15" customHeight="true" x14ac:dyDescent="0.2">
      <c r="C608" s="1077" t="s">
        <v>448</v>
      </c>
      <c r="D608" s="1078"/>
      <c r="E608" s="741">
        <v>5.7852286491790611E-2</v>
      </c>
      <c r="F608" s="612"/>
      <c r="G608" s="612"/>
      <c r="H608" s="1078" t="s">
        <v>393</v>
      </c>
      <c r="I608" s="1078"/>
      <c r="J608" s="742">
        <v>-3.9934380989936839E-2</v>
      </c>
      <c r="K608" s="612"/>
      <c r="L608" s="612"/>
      <c r="M608" s="1078" t="s">
        <v>514</v>
      </c>
      <c r="N608" s="1078"/>
      <c r="O608" s="743">
        <v>3.0280708447947104E-4</v>
      </c>
      <c r="P608" s="612"/>
      <c r="Q608" s="612"/>
      <c r="Z608" s="338"/>
      <c r="AA608" s="338"/>
      <c r="AB608" s="338"/>
      <c r="AC608" s="338"/>
      <c r="AD608" s="338"/>
      <c r="AE608" s="338"/>
      <c r="AF608" s="338"/>
      <c r="AG608" s="338"/>
      <c r="AH608" s="338"/>
      <c r="AI608" s="338"/>
      <c r="AJ608" s="338"/>
      <c r="AK608" s="338"/>
      <c r="AL608" s="338"/>
      <c r="AM608" s="338"/>
      <c r="AN608" s="338"/>
      <c r="AO608" s="338"/>
      <c r="AP608" s="338"/>
      <c r="AQ608" s="338"/>
      <c r="AR608" s="338"/>
      <c r="AS608" s="338"/>
      <c r="AT608" s="338"/>
      <c r="AU608" s="338"/>
      <c r="AV608" s="338"/>
      <c r="AW608" s="338"/>
      <c r="AX608" s="338"/>
      <c r="AY608" s="338"/>
      <c r="AZ608" s="338"/>
      <c r="BA608" s="341"/>
      <c r="BB608" s="420"/>
      <c r="BC608" s="341"/>
      <c r="BD608" s="341"/>
      <c r="BE608" s="341"/>
      <c r="BF608" s="341"/>
      <c r="BG608" s="341"/>
      <c r="BH608" s="341"/>
      <c r="BI608" s="341"/>
      <c r="BJ608" s="341"/>
      <c r="BK608" s="341"/>
      <c r="BL608" s="341"/>
      <c r="BM608" s="341"/>
      <c r="BN608" s="341"/>
      <c r="BO608" s="341"/>
      <c r="BP608" s="341"/>
      <c r="BQ608" s="341"/>
      <c r="BR608" s="341"/>
      <c r="BS608" s="341"/>
      <c r="BT608" s="341"/>
      <c r="BU608" s="341"/>
      <c r="BV608" s="341"/>
      <c r="BW608" s="341"/>
      <c r="BX608" s="341"/>
      <c r="BY608" s="341"/>
      <c r="BZ608" s="341"/>
      <c r="CA608" s="341"/>
      <c r="CB608" s="341"/>
      <c r="CC608" s="341"/>
      <c r="CD608" s="341"/>
      <c r="CE608" s="341"/>
      <c r="CF608" s="341"/>
      <c r="CG608" s="341"/>
      <c r="CH608" s="341"/>
      <c r="CI608" s="341"/>
      <c r="CJ608" s="341"/>
      <c r="CK608" s="341"/>
      <c r="CL608" s="341"/>
      <c r="CM608" s="341"/>
      <c r="CN608" s="341"/>
      <c r="CO608" s="341"/>
      <c r="CP608" s="341"/>
      <c r="CQ608" s="341"/>
      <c r="CR608" s="341"/>
      <c r="CS608" s="341"/>
      <c r="CT608" s="341"/>
      <c r="CU608" s="341"/>
      <c r="CV608" s="341"/>
      <c r="CW608" s="341"/>
      <c r="CX608" s="341"/>
      <c r="CY608" s="341"/>
      <c r="CZ608" s="341"/>
    </row>
    <row r="609" s="345" customFormat="true" ht="25.15" customHeight="true" x14ac:dyDescent="0.2">
      <c r="C609" s="1077" t="s">
        <v>458</v>
      </c>
      <c r="D609" s="1078"/>
      <c r="E609" s="741">
        <v>4.4474605330247982E-2</v>
      </c>
      <c r="F609" s="612"/>
      <c r="G609" s="612"/>
      <c r="H609" s="1078" t="s">
        <v>500</v>
      </c>
      <c r="I609" s="1078"/>
      <c r="J609" s="742">
        <v>2.2493261142941711E-4</v>
      </c>
      <c r="K609" s="612"/>
      <c r="L609" s="612"/>
      <c r="M609" s="1078" t="s">
        <v>491</v>
      </c>
      <c r="N609" s="1078"/>
      <c r="O609" s="743">
        <v>1.8186434793614002E-3</v>
      </c>
      <c r="P609" s="612"/>
      <c r="Q609" s="612"/>
      <c r="Z609" s="338"/>
      <c r="AA609" s="338"/>
      <c r="AB609" s="338"/>
      <c r="AC609" s="338"/>
      <c r="AD609" s="338"/>
      <c r="AE609" s="338"/>
      <c r="AF609" s="338"/>
      <c r="AG609" s="338"/>
      <c r="AH609" s="338"/>
      <c r="AI609" s="338"/>
      <c r="AJ609" s="338"/>
      <c r="AK609" s="338"/>
      <c r="AL609" s="338"/>
      <c r="AM609" s="338"/>
      <c r="AN609" s="338"/>
      <c r="AO609" s="338"/>
      <c r="AP609" s="338"/>
      <c r="AQ609" s="338"/>
      <c r="AR609" s="338"/>
      <c r="AS609" s="338"/>
      <c r="AT609" s="338"/>
      <c r="AU609" s="338"/>
      <c r="AV609" s="338"/>
      <c r="AW609" s="338"/>
      <c r="AX609" s="338"/>
      <c r="AY609" s="338"/>
      <c r="AZ609" s="338"/>
      <c r="BA609" s="341"/>
      <c r="BB609" s="420"/>
      <c r="BC609" s="341"/>
      <c r="BD609" s="341"/>
      <c r="BE609" s="341"/>
      <c r="BF609" s="341"/>
      <c r="BG609" s="341"/>
      <c r="BH609" s="341"/>
      <c r="BI609" s="341"/>
      <c r="BJ609" s="341"/>
      <c r="BK609" s="341"/>
      <c r="BL609" s="341"/>
      <c r="BM609" s="341"/>
      <c r="BN609" s="341"/>
      <c r="BO609" s="341"/>
      <c r="BP609" s="341"/>
      <c r="BQ609" s="341"/>
      <c r="BR609" s="341"/>
      <c r="BS609" s="341"/>
      <c r="BT609" s="341"/>
      <c r="BU609" s="341"/>
      <c r="BV609" s="341"/>
      <c r="BW609" s="341"/>
      <c r="BX609" s="341"/>
      <c r="BY609" s="341"/>
      <c r="BZ609" s="341"/>
      <c r="CA609" s="341"/>
      <c r="CB609" s="341"/>
      <c r="CC609" s="341"/>
      <c r="CD609" s="341"/>
      <c r="CE609" s="341"/>
      <c r="CF609" s="341"/>
      <c r="CG609" s="341"/>
      <c r="CH609" s="341"/>
      <c r="CI609" s="341"/>
      <c r="CJ609" s="341"/>
      <c r="CK609" s="341"/>
      <c r="CL609" s="341"/>
      <c r="CM609" s="341"/>
      <c r="CN609" s="341"/>
      <c r="CO609" s="341"/>
      <c r="CP609" s="341"/>
      <c r="CQ609" s="341"/>
      <c r="CR609" s="341"/>
      <c r="CS609" s="341"/>
      <c r="CT609" s="341"/>
      <c r="CU609" s="341"/>
      <c r="CV609" s="341"/>
      <c r="CW609" s="341"/>
      <c r="CX609" s="341"/>
      <c r="CY609" s="341"/>
      <c r="CZ609" s="341"/>
    </row>
    <row r="610" s="345" customFormat="true" ht="25.15" customHeight="true" x14ac:dyDescent="0.2">
      <c r="C610" s="1077" t="s">
        <v>463</v>
      </c>
      <c r="D610" s="1078"/>
      <c r="E610" s="741">
        <v>3.1287138884558051E-2</v>
      </c>
      <c r="F610" s="612"/>
      <c r="G610" s="612"/>
      <c r="H610" s="1078" t="s">
        <v>483</v>
      </c>
      <c r="I610" s="1078"/>
      <c r="J610" s="742">
        <v>-9.3950235348940862E-3</v>
      </c>
      <c r="K610" s="612"/>
      <c r="L610" s="612"/>
      <c r="M610" s="1078" t="s">
        <v>495</v>
      </c>
      <c r="N610" s="1078"/>
      <c r="O610" s="743">
        <v>-1.3556587267775605E-3</v>
      </c>
      <c r="P610" s="612"/>
      <c r="Q610" s="612"/>
      <c r="Z610" s="338"/>
      <c r="AA610" s="338"/>
      <c r="AB610" s="338"/>
      <c r="AC610" s="338"/>
      <c r="AD610" s="338"/>
      <c r="AE610" s="338"/>
      <c r="AF610" s="338"/>
      <c r="AG610" s="338"/>
      <c r="AH610" s="338"/>
      <c r="AI610" s="338"/>
      <c r="AJ610" s="338"/>
      <c r="AK610" s="338"/>
      <c r="AL610" s="338"/>
      <c r="AM610" s="338"/>
      <c r="AN610" s="338"/>
      <c r="AO610" s="338"/>
      <c r="AP610" s="338"/>
      <c r="AQ610" s="338"/>
      <c r="AR610" s="338"/>
      <c r="AS610" s="338"/>
      <c r="AT610" s="338"/>
      <c r="AU610" s="338"/>
      <c r="AV610" s="338"/>
      <c r="AW610" s="338"/>
      <c r="AX610" s="338"/>
      <c r="AY610" s="338"/>
      <c r="AZ610" s="338"/>
      <c r="BA610" s="341"/>
      <c r="BB610" s="420"/>
      <c r="BC610" s="341"/>
      <c r="BD610" s="341"/>
      <c r="BE610" s="341"/>
      <c r="BF610" s="341"/>
      <c r="BG610" s="341"/>
      <c r="BH610" s="341"/>
      <c r="BI610" s="341"/>
      <c r="BJ610" s="341"/>
      <c r="BK610" s="341"/>
      <c r="BL610" s="341"/>
      <c r="BM610" s="341"/>
      <c r="BN610" s="341"/>
      <c r="BO610" s="341"/>
      <c r="BP610" s="341"/>
      <c r="BQ610" s="341"/>
      <c r="BR610" s="341"/>
      <c r="BS610" s="341"/>
      <c r="BT610" s="341"/>
      <c r="BU610" s="341"/>
      <c r="BV610" s="341"/>
      <c r="BW610" s="341"/>
      <c r="BX610" s="341"/>
      <c r="BY610" s="341"/>
      <c r="BZ610" s="341"/>
      <c r="CA610" s="341"/>
      <c r="CB610" s="341"/>
      <c r="CC610" s="341"/>
      <c r="CD610" s="341"/>
      <c r="CE610" s="341"/>
      <c r="CF610" s="341"/>
      <c r="CG610" s="341"/>
      <c r="CH610" s="341"/>
      <c r="CI610" s="341"/>
      <c r="CJ610" s="341"/>
      <c r="CK610" s="341"/>
      <c r="CL610" s="341"/>
      <c r="CM610" s="341"/>
      <c r="CN610" s="341"/>
      <c r="CO610" s="341"/>
      <c r="CP610" s="341"/>
      <c r="CQ610" s="341"/>
      <c r="CR610" s="341"/>
      <c r="CS610" s="341"/>
      <c r="CT610" s="341"/>
      <c r="CU610" s="341"/>
      <c r="CV610" s="341"/>
      <c r="CW610" s="341"/>
      <c r="CX610" s="341"/>
      <c r="CY610" s="341"/>
      <c r="CZ610" s="341"/>
    </row>
    <row r="611" s="345" customFormat="true" ht="25.15" customHeight="true" x14ac:dyDescent="0.2">
      <c r="C611" s="1077" t="s">
        <v>467</v>
      </c>
      <c r="D611" s="1078"/>
      <c r="E611" s="741">
        <v>2.8462147797804156E-2</v>
      </c>
      <c r="F611" s="612"/>
      <c r="G611" s="612"/>
      <c r="H611" s="1078" t="s">
        <v>478</v>
      </c>
      <c r="I611" s="1078"/>
      <c r="J611" s="742">
        <v>-6.1250481906624868E-3</v>
      </c>
      <c r="K611" s="612"/>
      <c r="L611" s="612"/>
      <c r="M611" s="1078" t="s">
        <v>469</v>
      </c>
      <c r="N611" s="1078"/>
      <c r="O611" s="743">
        <v>1.1920292018098796E-2</v>
      </c>
      <c r="P611" s="612"/>
      <c r="Q611" s="612"/>
      <c r="Z611" s="338"/>
      <c r="AA611" s="338"/>
      <c r="AB611" s="338"/>
      <c r="AC611" s="338"/>
      <c r="AD611" s="338"/>
      <c r="AE611" s="338"/>
      <c r="AF611" s="338"/>
      <c r="AG611" s="338"/>
      <c r="AH611" s="338"/>
      <c r="AI611" s="338"/>
      <c r="AJ611" s="338"/>
      <c r="AK611" s="338"/>
      <c r="AL611" s="338"/>
      <c r="AM611" s="338"/>
      <c r="AN611" s="338"/>
      <c r="AO611" s="338"/>
      <c r="AP611" s="338"/>
      <c r="AQ611" s="338"/>
      <c r="AR611" s="338"/>
      <c r="AS611" s="338"/>
      <c r="AT611" s="338"/>
      <c r="AU611" s="338"/>
      <c r="AV611" s="338"/>
      <c r="AW611" s="338"/>
      <c r="AX611" s="338"/>
      <c r="AY611" s="338"/>
      <c r="AZ611" s="338"/>
      <c r="BA611" s="341"/>
      <c r="BB611" s="420"/>
      <c r="BC611" s="341"/>
      <c r="BD611" s="341"/>
      <c r="BE611" s="341"/>
      <c r="BF611" s="341"/>
      <c r="BG611" s="341"/>
      <c r="BH611" s="341"/>
      <c r="BI611" s="341"/>
      <c r="BJ611" s="341"/>
      <c r="BK611" s="341"/>
      <c r="BL611" s="341"/>
      <c r="BM611" s="341"/>
      <c r="BN611" s="341"/>
      <c r="BO611" s="341"/>
      <c r="BP611" s="341"/>
      <c r="BQ611" s="341"/>
      <c r="BR611" s="341"/>
      <c r="BS611" s="341"/>
      <c r="BT611" s="341"/>
      <c r="BU611" s="341"/>
      <c r="BV611" s="341"/>
      <c r="BW611" s="341"/>
      <c r="BX611" s="341"/>
      <c r="BY611" s="341"/>
      <c r="BZ611" s="341"/>
      <c r="CA611" s="341"/>
      <c r="CB611" s="341"/>
      <c r="CC611" s="341"/>
      <c r="CD611" s="341"/>
      <c r="CE611" s="341"/>
      <c r="CF611" s="341"/>
      <c r="CG611" s="341"/>
      <c r="CH611" s="341"/>
      <c r="CI611" s="341"/>
      <c r="CJ611" s="341"/>
      <c r="CK611" s="341"/>
      <c r="CL611" s="341"/>
      <c r="CM611" s="341"/>
      <c r="CN611" s="341"/>
      <c r="CO611" s="341"/>
      <c r="CP611" s="341"/>
      <c r="CQ611" s="341"/>
      <c r="CR611" s="341"/>
      <c r="CS611" s="341"/>
      <c r="CT611" s="341"/>
      <c r="CU611" s="341"/>
      <c r="CV611" s="341"/>
      <c r="CW611" s="341"/>
      <c r="CX611" s="341"/>
      <c r="CY611" s="341"/>
      <c r="CZ611" s="341"/>
    </row>
    <row r="612" s="345" customFormat="true" ht="25.15" customHeight="true" x14ac:dyDescent="0.2">
      <c r="C612" s="1077" t="s">
        <v>455</v>
      </c>
      <c r="D612" s="1078"/>
      <c r="E612" s="741">
        <v>3.6273115167132899E-2</v>
      </c>
      <c r="F612" s="612"/>
      <c r="G612" s="612"/>
      <c r="H612" s="1078" t="s">
        <v>443</v>
      </c>
      <c r="I612" s="1078"/>
      <c r="J612" s="742">
        <v>-4.4284824951041669E-2</v>
      </c>
      <c r="K612" s="612"/>
      <c r="L612" s="612"/>
      <c r="M612" s="1078" t="s">
        <v>499</v>
      </c>
      <c r="N612" s="1078"/>
      <c r="O612" s="743">
        <v>3.4812881782305873E-3</v>
      </c>
      <c r="P612" s="612"/>
      <c r="Q612" s="612"/>
      <c r="Z612" s="338"/>
      <c r="AA612" s="338"/>
      <c r="AB612" s="338"/>
      <c r="AC612" s="338"/>
      <c r="AD612" s="338"/>
      <c r="AE612" s="338"/>
      <c r="AF612" s="338"/>
      <c r="AG612" s="338"/>
      <c r="AH612" s="338"/>
      <c r="AI612" s="338"/>
      <c r="AJ612" s="338"/>
      <c r="AK612" s="338"/>
      <c r="AL612" s="338"/>
      <c r="AM612" s="338"/>
      <c r="AN612" s="338"/>
      <c r="AO612" s="338"/>
      <c r="AP612" s="338"/>
      <c r="AQ612" s="338"/>
      <c r="AR612" s="338"/>
      <c r="AS612" s="338"/>
      <c r="AT612" s="338"/>
      <c r="AU612" s="338"/>
      <c r="AV612" s="338"/>
      <c r="AW612" s="338"/>
      <c r="AX612" s="338"/>
      <c r="AY612" s="338"/>
      <c r="AZ612" s="338"/>
      <c r="BA612" s="341"/>
      <c r="BB612" s="420"/>
      <c r="BC612" s="341"/>
      <c r="BD612" s="341"/>
      <c r="BE612" s="341"/>
      <c r="BF612" s="341"/>
      <c r="BG612" s="341"/>
      <c r="BH612" s="341"/>
      <c r="BI612" s="341"/>
      <c r="BJ612" s="341"/>
      <c r="BK612" s="341"/>
      <c r="BL612" s="341"/>
      <c r="BM612" s="341"/>
      <c r="BN612" s="341"/>
      <c r="BO612" s="341"/>
      <c r="BP612" s="341"/>
      <c r="BQ612" s="341"/>
      <c r="BR612" s="341"/>
      <c r="BS612" s="341"/>
      <c r="BT612" s="341"/>
      <c r="BU612" s="341"/>
      <c r="BV612" s="341"/>
      <c r="BW612" s="341"/>
      <c r="BX612" s="341"/>
      <c r="BY612" s="341"/>
      <c r="BZ612" s="341"/>
      <c r="CA612" s="341"/>
      <c r="CB612" s="341"/>
      <c r="CC612" s="341"/>
      <c r="CD612" s="341"/>
      <c r="CE612" s="341"/>
      <c r="CF612" s="341"/>
      <c r="CG612" s="341"/>
      <c r="CH612" s="341"/>
      <c r="CI612" s="341"/>
      <c r="CJ612" s="341"/>
      <c r="CK612" s="341"/>
      <c r="CL612" s="341"/>
      <c r="CM612" s="341"/>
      <c r="CN612" s="341"/>
      <c r="CO612" s="341"/>
      <c r="CP612" s="341"/>
      <c r="CQ612" s="341"/>
      <c r="CR612" s="341"/>
      <c r="CS612" s="341"/>
      <c r="CT612" s="341"/>
      <c r="CU612" s="341"/>
      <c r="CV612" s="341"/>
      <c r="CW612" s="341"/>
      <c r="CX612" s="341"/>
      <c r="CY612" s="341"/>
      <c r="CZ612" s="341"/>
    </row>
    <row r="613" s="345" customFormat="true" ht="25.15" customHeight="true" x14ac:dyDescent="0.2">
      <c r="C613" s="1077" t="s">
        <v>464</v>
      </c>
      <c r="D613" s="1078"/>
      <c r="E613" s="741">
        <v>-4.0372519011271459E-2</v>
      </c>
      <c r="F613" s="612"/>
      <c r="G613" s="612"/>
      <c r="H613" s="1078" t="s">
        <v>481</v>
      </c>
      <c r="I613" s="1078"/>
      <c r="J613" s="742">
        <v>-1.1061770264906822E-2</v>
      </c>
      <c r="K613" s="612"/>
      <c r="L613" s="612"/>
      <c r="M613" s="1078" t="s">
        <v>466</v>
      </c>
      <c r="N613" s="1078"/>
      <c r="O613" s="743">
        <v>2.0546580531832139E-2</v>
      </c>
      <c r="P613" s="612"/>
      <c r="Q613" s="612"/>
      <c r="Z613" s="338"/>
      <c r="AA613" s="338"/>
      <c r="AB613" s="338"/>
      <c r="AC613" s="338"/>
      <c r="AD613" s="338"/>
      <c r="AE613" s="338"/>
      <c r="AF613" s="338"/>
      <c r="AG613" s="338"/>
      <c r="AH613" s="338"/>
      <c r="AI613" s="338"/>
      <c r="AJ613" s="338"/>
      <c r="AK613" s="338"/>
      <c r="AL613" s="338"/>
      <c r="AM613" s="338"/>
      <c r="AN613" s="338"/>
      <c r="AO613" s="338"/>
      <c r="AP613" s="338"/>
      <c r="AQ613" s="338"/>
      <c r="AR613" s="338"/>
      <c r="AS613" s="338"/>
      <c r="AT613" s="338"/>
      <c r="AU613" s="338"/>
      <c r="AV613" s="338"/>
      <c r="AW613" s="338"/>
      <c r="AX613" s="338"/>
      <c r="AY613" s="338"/>
      <c r="AZ613" s="338"/>
      <c r="BA613" s="341"/>
      <c r="BB613" s="420"/>
      <c r="BC613" s="341"/>
      <c r="BD613" s="341"/>
      <c r="BE613" s="341"/>
      <c r="BF613" s="341"/>
      <c r="BG613" s="341"/>
      <c r="BH613" s="341"/>
      <c r="BI613" s="341"/>
      <c r="BJ613" s="341"/>
      <c r="BK613" s="341"/>
      <c r="BL613" s="341"/>
      <c r="BM613" s="341"/>
      <c r="BN613" s="341"/>
      <c r="BO613" s="341"/>
      <c r="BP613" s="341"/>
      <c r="BQ613" s="341"/>
      <c r="BR613" s="341"/>
      <c r="BS613" s="341"/>
      <c r="BT613" s="341"/>
      <c r="BU613" s="341"/>
      <c r="BV613" s="341"/>
      <c r="BW613" s="341"/>
      <c r="BX613" s="341"/>
      <c r="BY613" s="341"/>
      <c r="BZ613" s="341"/>
      <c r="CA613" s="341"/>
      <c r="CB613" s="341"/>
      <c r="CC613" s="341"/>
      <c r="CD613" s="341"/>
      <c r="CE613" s="341"/>
      <c r="CF613" s="341"/>
      <c r="CG613" s="341"/>
      <c r="CH613" s="341"/>
      <c r="CI613" s="341"/>
      <c r="CJ613" s="341"/>
      <c r="CK613" s="341"/>
      <c r="CL613" s="341"/>
      <c r="CM613" s="341"/>
      <c r="CN613" s="341"/>
      <c r="CO613" s="341"/>
      <c r="CP613" s="341"/>
      <c r="CQ613" s="341"/>
      <c r="CR613" s="341"/>
      <c r="CS613" s="341"/>
      <c r="CT613" s="341"/>
      <c r="CU613" s="341"/>
      <c r="CV613" s="341"/>
      <c r="CW613" s="341"/>
      <c r="CX613" s="341"/>
      <c r="CY613" s="341"/>
      <c r="CZ613" s="341"/>
    </row>
    <row r="614" s="345" customFormat="true" ht="25.15" customHeight="true" x14ac:dyDescent="0.2">
      <c r="C614" s="1077" t="s">
        <v>508</v>
      </c>
      <c r="D614" s="1078"/>
      <c r="E614" s="741">
        <v>-1.7975645748227696E-4</v>
      </c>
      <c r="F614" s="612"/>
      <c r="G614" s="612"/>
      <c r="H614" s="1078" t="s">
        <v>403</v>
      </c>
      <c r="I614" s="1078"/>
      <c r="J614" s="742">
        <v>-1.2630041264501936E-2</v>
      </c>
      <c r="K614" s="612"/>
      <c r="L614" s="612"/>
      <c r="M614" s="1078" t="s">
        <v>480</v>
      </c>
      <c r="N614" s="1078"/>
      <c r="O614" s="743">
        <v>8.3159701866015595E-3</v>
      </c>
      <c r="P614" s="612"/>
      <c r="Q614" s="612"/>
      <c r="Z614" s="338"/>
      <c r="AA614" s="338"/>
      <c r="AB614" s="338"/>
      <c r="AC614" s="338"/>
      <c r="AD614" s="338"/>
      <c r="AE614" s="338"/>
      <c r="AF614" s="338"/>
      <c r="AG614" s="338"/>
      <c r="AH614" s="338"/>
      <c r="AI614" s="338"/>
      <c r="AJ614" s="338"/>
      <c r="AK614" s="338"/>
      <c r="AL614" s="338"/>
      <c r="AM614" s="338"/>
      <c r="AN614" s="338"/>
      <c r="AO614" s="338"/>
      <c r="AP614" s="338"/>
      <c r="AQ614" s="338"/>
      <c r="AR614" s="338"/>
      <c r="AS614" s="338"/>
      <c r="AT614" s="338"/>
      <c r="AU614" s="338"/>
      <c r="AV614" s="338"/>
      <c r="AW614" s="338"/>
      <c r="AX614" s="338"/>
      <c r="AY614" s="338"/>
      <c r="AZ614" s="338"/>
      <c r="BA614" s="341"/>
      <c r="BB614" s="420"/>
      <c r="BC614" s="341"/>
      <c r="BD614" s="341"/>
      <c r="BE614" s="341"/>
      <c r="BF614" s="341"/>
      <c r="BG614" s="341"/>
      <c r="BH614" s="341"/>
      <c r="BI614" s="341"/>
      <c r="BJ614" s="341"/>
      <c r="BK614" s="341"/>
      <c r="BL614" s="341"/>
      <c r="BM614" s="341"/>
      <c r="BN614" s="341"/>
      <c r="BO614" s="341"/>
      <c r="BP614" s="341"/>
      <c r="BQ614" s="341"/>
      <c r="BR614" s="341"/>
      <c r="BS614" s="341"/>
      <c r="BT614" s="341"/>
      <c r="BU614" s="341"/>
      <c r="BV614" s="341"/>
      <c r="BW614" s="341"/>
      <c r="BX614" s="341"/>
      <c r="BY614" s="341"/>
      <c r="BZ614" s="341"/>
      <c r="CA614" s="341"/>
      <c r="CB614" s="341"/>
      <c r="CC614" s="341"/>
      <c r="CD614" s="341"/>
      <c r="CE614" s="341"/>
      <c r="CF614" s="341"/>
      <c r="CG614" s="341"/>
      <c r="CH614" s="341"/>
      <c r="CI614" s="341"/>
      <c r="CJ614" s="341"/>
      <c r="CK614" s="341"/>
      <c r="CL614" s="341"/>
      <c r="CM614" s="341"/>
      <c r="CN614" s="341"/>
      <c r="CO614" s="341"/>
      <c r="CP614" s="341"/>
      <c r="CQ614" s="341"/>
      <c r="CR614" s="341"/>
      <c r="CS614" s="341"/>
      <c r="CT614" s="341"/>
      <c r="CU614" s="341"/>
      <c r="CV614" s="341"/>
      <c r="CW614" s="341"/>
      <c r="CX614" s="341"/>
      <c r="CY614" s="341"/>
      <c r="CZ614" s="341"/>
    </row>
    <row r="615" s="345" customFormat="true" ht="25.15" customHeight="true" x14ac:dyDescent="0.2">
      <c r="C615" s="1077" t="s">
        <v>465</v>
      </c>
      <c r="D615" s="1078"/>
      <c r="E615" s="741">
        <v>2.3333733167494302E-2</v>
      </c>
      <c r="F615" s="612"/>
      <c r="G615" s="612"/>
      <c r="H615" s="1078" t="s">
        <v>515</v>
      </c>
      <c r="I615" s="1078"/>
      <c r="J615" s="742">
        <v>-3.9218868811163885E-3</v>
      </c>
      <c r="K615" s="612"/>
      <c r="L615" s="612"/>
      <c r="M615" s="1078" t="s">
        <v>454</v>
      </c>
      <c r="N615" s="1078"/>
      <c r="O615" s="743">
        <v>3.235862595893612E-2</v>
      </c>
      <c r="P615" s="612"/>
      <c r="Q615" s="612"/>
      <c r="Z615" s="338"/>
      <c r="AA615" s="338"/>
      <c r="AB615" s="338"/>
      <c r="AC615" s="338"/>
      <c r="AD615" s="338"/>
      <c r="AE615" s="338"/>
      <c r="AF615" s="338"/>
      <c r="AG615" s="338"/>
      <c r="AH615" s="338"/>
      <c r="AI615" s="338"/>
      <c r="AJ615" s="338"/>
      <c r="AK615" s="338"/>
      <c r="AL615" s="338"/>
      <c r="AM615" s="338"/>
      <c r="AN615" s="338"/>
      <c r="AO615" s="338"/>
      <c r="AP615" s="338"/>
      <c r="AQ615" s="338"/>
      <c r="AR615" s="338"/>
      <c r="AS615" s="338"/>
      <c r="AT615" s="338"/>
      <c r="AU615" s="338"/>
      <c r="AV615" s="338"/>
      <c r="AW615" s="338"/>
      <c r="AX615" s="338"/>
      <c r="AY615" s="338"/>
      <c r="AZ615" s="338"/>
      <c r="BA615" s="341"/>
      <c r="BB615" s="420"/>
      <c r="BC615" s="341"/>
      <c r="BD615" s="341"/>
      <c r="BE615" s="341"/>
      <c r="BF615" s="341"/>
      <c r="BG615" s="341"/>
      <c r="BH615" s="341"/>
      <c r="BI615" s="341"/>
      <c r="BJ615" s="341"/>
      <c r="BK615" s="341"/>
      <c r="BL615" s="341"/>
      <c r="BM615" s="341"/>
      <c r="BN615" s="341"/>
      <c r="BO615" s="341"/>
      <c r="BP615" s="341"/>
      <c r="BQ615" s="341"/>
      <c r="BR615" s="341"/>
      <c r="BS615" s="341"/>
      <c r="BT615" s="341"/>
      <c r="BU615" s="341"/>
      <c r="BV615" s="341"/>
      <c r="BW615" s="341"/>
      <c r="BX615" s="341"/>
      <c r="BY615" s="341"/>
      <c r="BZ615" s="341"/>
      <c r="CA615" s="341"/>
      <c r="CB615" s="341"/>
      <c r="CC615" s="341"/>
      <c r="CD615" s="341"/>
      <c r="CE615" s="341"/>
      <c r="CF615" s="341"/>
      <c r="CG615" s="341"/>
      <c r="CH615" s="341"/>
      <c r="CI615" s="341"/>
      <c r="CJ615" s="341"/>
      <c r="CK615" s="341"/>
      <c r="CL615" s="341"/>
      <c r="CM615" s="341"/>
      <c r="CN615" s="341"/>
      <c r="CO615" s="341"/>
      <c r="CP615" s="341"/>
      <c r="CQ615" s="341"/>
      <c r="CR615" s="341"/>
      <c r="CS615" s="341"/>
      <c r="CT615" s="341"/>
      <c r="CU615" s="341"/>
      <c r="CV615" s="341"/>
      <c r="CW615" s="341"/>
      <c r="CX615" s="341"/>
      <c r="CY615" s="341"/>
      <c r="CZ615" s="341"/>
    </row>
    <row r="616" s="345" customFormat="true" ht="25.15" customHeight="true" x14ac:dyDescent="0.2">
      <c r="C616" s="1077" t="s">
        <v>445</v>
      </c>
      <c r="D616" s="1078"/>
      <c r="E616" s="741">
        <v>8.8757412395028892E-2</v>
      </c>
      <c r="F616" s="612"/>
      <c r="G616" s="612"/>
      <c r="H616" s="1078" t="s">
        <v>391</v>
      </c>
      <c r="I616" s="1078"/>
      <c r="J616" s="742">
        <v>5.0332523889678439E-2</v>
      </c>
      <c r="K616" s="612"/>
      <c r="L616" s="612"/>
      <c r="M616" s="1078" t="s">
        <v>449</v>
      </c>
      <c r="N616" s="1078"/>
      <c r="O616" s="743">
        <v>-3.0275526912941452E-2</v>
      </c>
      <c r="P616" s="612"/>
      <c r="Q616" s="612"/>
      <c r="Z616" s="338"/>
      <c r="AA616" s="338"/>
      <c r="AB616" s="338"/>
      <c r="AC616" s="338"/>
      <c r="AD616" s="338"/>
      <c r="AE616" s="338"/>
      <c r="AF616" s="338"/>
      <c r="AG616" s="338"/>
      <c r="AH616" s="338"/>
      <c r="AI616" s="338"/>
      <c r="AJ616" s="338"/>
      <c r="AK616" s="338"/>
      <c r="AL616" s="338"/>
      <c r="AM616" s="338"/>
      <c r="AN616" s="338"/>
      <c r="AO616" s="338"/>
      <c r="AP616" s="338"/>
      <c r="AQ616" s="338"/>
      <c r="AR616" s="338"/>
      <c r="AS616" s="338"/>
      <c r="AT616" s="338"/>
      <c r="AU616" s="338"/>
      <c r="AV616" s="338"/>
      <c r="AW616" s="338"/>
      <c r="AX616" s="338"/>
      <c r="AY616" s="338"/>
      <c r="AZ616" s="338"/>
      <c r="BA616" s="341"/>
      <c r="BB616" s="420"/>
      <c r="BC616" s="341"/>
      <c r="BD616" s="341"/>
      <c r="BE616" s="341"/>
      <c r="BF616" s="341"/>
      <c r="BG616" s="341"/>
      <c r="BH616" s="341"/>
      <c r="BI616" s="341"/>
      <c r="BJ616" s="341"/>
      <c r="BK616" s="341"/>
      <c r="BL616" s="341"/>
      <c r="BM616" s="341"/>
      <c r="BN616" s="341"/>
      <c r="BO616" s="341"/>
      <c r="BP616" s="341"/>
      <c r="BQ616" s="341"/>
      <c r="BR616" s="341"/>
      <c r="BS616" s="341"/>
      <c r="BT616" s="341"/>
      <c r="BU616" s="341"/>
      <c r="BV616" s="341"/>
      <c r="BW616" s="341"/>
      <c r="BX616" s="341"/>
      <c r="BY616" s="341"/>
      <c r="BZ616" s="341"/>
      <c r="CA616" s="341"/>
      <c r="CB616" s="341"/>
      <c r="CC616" s="341"/>
      <c r="CD616" s="341"/>
      <c r="CE616" s="341"/>
      <c r="CF616" s="341"/>
      <c r="CG616" s="341"/>
      <c r="CH616" s="341"/>
      <c r="CI616" s="341"/>
      <c r="CJ616" s="341"/>
      <c r="CK616" s="341"/>
      <c r="CL616" s="341"/>
      <c r="CM616" s="341"/>
      <c r="CN616" s="341"/>
      <c r="CO616" s="341"/>
      <c r="CP616" s="341"/>
      <c r="CQ616" s="341"/>
      <c r="CR616" s="341"/>
      <c r="CS616" s="341"/>
      <c r="CT616" s="341"/>
      <c r="CU616" s="341"/>
      <c r="CV616" s="341"/>
      <c r="CW616" s="341"/>
      <c r="CX616" s="341"/>
      <c r="CY616" s="341"/>
      <c r="CZ616" s="341"/>
    </row>
    <row r="617" s="345" customFormat="true" ht="25.15" customHeight="true" x14ac:dyDescent="0.2">
      <c r="C617" s="1077" t="s">
        <v>446</v>
      </c>
      <c r="D617" s="1078"/>
      <c r="E617" s="741">
        <v>8.8133985600347201E-2</v>
      </c>
      <c r="F617" s="612"/>
      <c r="G617" s="612"/>
      <c r="H617" s="1078" t="s">
        <v>476</v>
      </c>
      <c r="I617" s="1078"/>
      <c r="J617" s="742">
        <v>-7.4442759067236425E-3</v>
      </c>
      <c r="K617" s="612"/>
      <c r="L617" s="612"/>
      <c r="M617" s="1078" t="s">
        <v>504</v>
      </c>
      <c r="N617" s="1078"/>
      <c r="O617" s="743">
        <v>5.6448613519562835E-4</v>
      </c>
      <c r="P617" s="612"/>
      <c r="Q617" s="612"/>
      <c r="Z617" s="338"/>
      <c r="AA617" s="338"/>
      <c r="AB617" s="338"/>
      <c r="AC617" s="338"/>
      <c r="AD617" s="338"/>
      <c r="AE617" s="338"/>
      <c r="AF617" s="338"/>
      <c r="AG617" s="338"/>
      <c r="AH617" s="338"/>
      <c r="AI617" s="338"/>
      <c r="AJ617" s="338"/>
      <c r="AK617" s="338"/>
      <c r="AL617" s="338"/>
      <c r="AM617" s="338"/>
      <c r="AN617" s="338"/>
      <c r="AO617" s="338"/>
      <c r="AP617" s="338"/>
      <c r="AQ617" s="338"/>
      <c r="AR617" s="338"/>
      <c r="AS617" s="338"/>
      <c r="AT617" s="338"/>
      <c r="AU617" s="338"/>
      <c r="AV617" s="338"/>
      <c r="AW617" s="338"/>
      <c r="AX617" s="338"/>
      <c r="AY617" s="338"/>
      <c r="AZ617" s="338"/>
      <c r="BA617" s="341"/>
      <c r="BB617" s="420"/>
      <c r="BC617" s="341"/>
      <c r="BD617" s="341"/>
      <c r="BE617" s="341"/>
      <c r="BF617" s="341"/>
      <c r="BG617" s="341"/>
      <c r="BH617" s="341"/>
      <c r="BI617" s="341"/>
      <c r="BJ617" s="341"/>
      <c r="BK617" s="341"/>
      <c r="BL617" s="341"/>
      <c r="BM617" s="341"/>
      <c r="BN617" s="341"/>
      <c r="BO617" s="341"/>
      <c r="BP617" s="341"/>
      <c r="BQ617" s="341"/>
      <c r="BR617" s="341"/>
      <c r="BS617" s="341"/>
      <c r="BT617" s="341"/>
      <c r="BU617" s="341"/>
      <c r="BV617" s="341"/>
      <c r="BW617" s="341"/>
      <c r="BX617" s="341"/>
      <c r="BY617" s="341"/>
      <c r="BZ617" s="341"/>
      <c r="CA617" s="341"/>
      <c r="CB617" s="341"/>
      <c r="CC617" s="341"/>
      <c r="CD617" s="341"/>
      <c r="CE617" s="341"/>
      <c r="CF617" s="341"/>
      <c r="CG617" s="341"/>
      <c r="CH617" s="341"/>
      <c r="CI617" s="341"/>
      <c r="CJ617" s="341"/>
      <c r="CK617" s="341"/>
      <c r="CL617" s="341"/>
      <c r="CM617" s="341"/>
      <c r="CN617" s="341"/>
      <c r="CO617" s="341"/>
      <c r="CP617" s="341"/>
      <c r="CQ617" s="341"/>
      <c r="CR617" s="341"/>
      <c r="CS617" s="341"/>
      <c r="CT617" s="341"/>
      <c r="CU617" s="341"/>
      <c r="CV617" s="341"/>
      <c r="CW617" s="341"/>
      <c r="CX617" s="341"/>
      <c r="CY617" s="341"/>
      <c r="CZ617" s="341"/>
    </row>
    <row r="618" s="345" customFormat="true" ht="25.15" customHeight="true" x14ac:dyDescent="0.2">
      <c r="C618" s="1077" t="s">
        <v>459</v>
      </c>
      <c r="D618" s="1078"/>
      <c r="E618" s="741">
        <v>4.0432656256948286E-2</v>
      </c>
      <c r="F618" s="612"/>
      <c r="G618" s="612"/>
      <c r="H618" s="1078" t="s">
        <v>396</v>
      </c>
      <c r="I618" s="1078"/>
      <c r="J618" s="742">
        <v>-4.8034853267182008E-3</v>
      </c>
      <c r="K618" s="612"/>
      <c r="L618" s="612"/>
      <c r="M618" s="1078" t="s">
        <v>323</v>
      </c>
      <c r="N618" s="1078"/>
      <c r="O618" s="743">
        <v>1.8362363365519923E-2</v>
      </c>
      <c r="P618" s="612"/>
      <c r="Q618" s="612"/>
      <c r="Z618" s="338"/>
      <c r="AA618" s="338"/>
      <c r="AB618" s="338"/>
      <c r="AC618" s="338"/>
      <c r="AD618" s="338"/>
      <c r="AE618" s="338"/>
      <c r="AF618" s="338"/>
      <c r="AG618" s="338"/>
      <c r="AH618" s="338"/>
      <c r="AI618" s="338"/>
      <c r="AJ618" s="338"/>
      <c r="AK618" s="338"/>
      <c r="AL618" s="338"/>
      <c r="AM618" s="338"/>
      <c r="AN618" s="338"/>
      <c r="AO618" s="338"/>
      <c r="AP618" s="338"/>
      <c r="AQ618" s="338"/>
      <c r="AR618" s="338"/>
      <c r="AS618" s="338"/>
      <c r="AT618" s="338"/>
      <c r="AU618" s="338"/>
      <c r="AV618" s="338"/>
      <c r="AW618" s="338"/>
      <c r="AX618" s="338"/>
      <c r="AY618" s="338"/>
      <c r="AZ618" s="338"/>
      <c r="BA618" s="341"/>
      <c r="BB618" s="420"/>
      <c r="BC618" s="341"/>
      <c r="BD618" s="341"/>
      <c r="BE618" s="341"/>
      <c r="BF618" s="341"/>
      <c r="BG618" s="341"/>
      <c r="BH618" s="341"/>
      <c r="BI618" s="341"/>
      <c r="BJ618" s="341"/>
      <c r="BK618" s="341"/>
      <c r="BL618" s="341"/>
      <c r="BM618" s="341"/>
      <c r="BN618" s="341"/>
      <c r="BO618" s="341"/>
      <c r="BP618" s="341"/>
      <c r="BQ618" s="341"/>
      <c r="BR618" s="341"/>
      <c r="BS618" s="341"/>
      <c r="BT618" s="341"/>
      <c r="BU618" s="341"/>
      <c r="BV618" s="341"/>
      <c r="BW618" s="341"/>
      <c r="BX618" s="341"/>
      <c r="BY618" s="341"/>
      <c r="BZ618" s="341"/>
      <c r="CA618" s="341"/>
      <c r="CB618" s="341"/>
      <c r="CC618" s="341"/>
      <c r="CD618" s="341"/>
      <c r="CE618" s="341"/>
      <c r="CF618" s="341"/>
      <c r="CG618" s="341"/>
      <c r="CH618" s="341"/>
      <c r="CI618" s="341"/>
      <c r="CJ618" s="341"/>
      <c r="CK618" s="341"/>
      <c r="CL618" s="341"/>
      <c r="CM618" s="341"/>
      <c r="CN618" s="341"/>
      <c r="CO618" s="341"/>
      <c r="CP618" s="341"/>
      <c r="CQ618" s="341"/>
      <c r="CR618" s="341"/>
      <c r="CS618" s="341"/>
      <c r="CT618" s="341"/>
      <c r="CU618" s="341"/>
      <c r="CV618" s="341"/>
      <c r="CW618" s="341"/>
      <c r="CX618" s="341"/>
      <c r="CY618" s="341"/>
      <c r="CZ618" s="341"/>
    </row>
    <row r="619" s="345" customFormat="true" ht="25.15" customHeight="true" x14ac:dyDescent="0.2">
      <c r="C619" s="1077" t="s">
        <v>456</v>
      </c>
      <c r="D619" s="1078"/>
      <c r="E619" s="741">
        <v>2.2942091518111263E-2</v>
      </c>
      <c r="F619" s="612"/>
      <c r="G619" s="612"/>
      <c r="H619" s="1078" t="s">
        <v>471</v>
      </c>
      <c r="I619" s="1078"/>
      <c r="J619" s="742">
        <v>-1.2831935753047042E-2</v>
      </c>
      <c r="K619" s="612"/>
      <c r="L619" s="612"/>
      <c r="M619" s="1078" t="s">
        <v>309</v>
      </c>
      <c r="N619" s="1078"/>
      <c r="O619" s="743">
        <v>-2.649514838893062E-2</v>
      </c>
      <c r="P619" s="612"/>
      <c r="Q619" s="612"/>
      <c r="Z619" s="338"/>
      <c r="AA619" s="338"/>
      <c r="AB619" s="338"/>
      <c r="AC619" s="338"/>
      <c r="AD619" s="338"/>
      <c r="AE619" s="338"/>
      <c r="AF619" s="338"/>
      <c r="AG619" s="338"/>
      <c r="AH619" s="338"/>
      <c r="AI619" s="338"/>
      <c r="AJ619" s="338"/>
      <c r="AK619" s="338"/>
      <c r="AL619" s="338"/>
      <c r="AM619" s="338"/>
      <c r="AN619" s="338"/>
      <c r="AO619" s="338"/>
      <c r="AP619" s="338"/>
      <c r="AQ619" s="338"/>
      <c r="AR619" s="338"/>
      <c r="AS619" s="338"/>
      <c r="AT619" s="338"/>
      <c r="AU619" s="338"/>
      <c r="AV619" s="338"/>
      <c r="AW619" s="338"/>
      <c r="AX619" s="338"/>
      <c r="AY619" s="338"/>
      <c r="AZ619" s="338"/>
      <c r="BA619" s="341"/>
      <c r="BB619" s="420"/>
      <c r="BC619" s="341"/>
      <c r="BD619" s="341"/>
      <c r="BE619" s="341"/>
      <c r="BF619" s="341"/>
      <c r="BG619" s="341"/>
      <c r="BH619" s="341"/>
      <c r="BI619" s="341"/>
      <c r="BJ619" s="341"/>
      <c r="BK619" s="341"/>
      <c r="BL619" s="341"/>
      <c r="BM619" s="341"/>
      <c r="BN619" s="341"/>
      <c r="BO619" s="341"/>
      <c r="BP619" s="341"/>
      <c r="BQ619" s="341"/>
      <c r="BR619" s="341"/>
      <c r="BS619" s="341"/>
      <c r="BT619" s="341"/>
      <c r="BU619" s="341"/>
      <c r="BV619" s="341"/>
      <c r="BW619" s="341"/>
      <c r="BX619" s="341"/>
      <c r="BY619" s="341"/>
      <c r="BZ619" s="341"/>
      <c r="CA619" s="341"/>
      <c r="CB619" s="341"/>
      <c r="CC619" s="341"/>
      <c r="CD619" s="341"/>
      <c r="CE619" s="341"/>
      <c r="CF619" s="341"/>
      <c r="CG619" s="341"/>
      <c r="CH619" s="341"/>
      <c r="CI619" s="341"/>
      <c r="CJ619" s="341"/>
      <c r="CK619" s="341"/>
      <c r="CL619" s="341"/>
      <c r="CM619" s="341"/>
      <c r="CN619" s="341"/>
      <c r="CO619" s="341"/>
      <c r="CP619" s="341"/>
      <c r="CQ619" s="341"/>
      <c r="CR619" s="341"/>
      <c r="CS619" s="341"/>
      <c r="CT619" s="341"/>
      <c r="CU619" s="341"/>
      <c r="CV619" s="341"/>
      <c r="CW619" s="341"/>
      <c r="CX619" s="341"/>
      <c r="CY619" s="341"/>
      <c r="CZ619" s="341"/>
    </row>
    <row r="620" s="345" customFormat="true" ht="25.15" customHeight="true" x14ac:dyDescent="0.2">
      <c r="C620" s="1077" t="s">
        <v>447</v>
      </c>
      <c r="D620" s="1078"/>
      <c r="E620" s="741">
        <v>6.6318935536695836E-2</v>
      </c>
      <c r="F620" s="612"/>
      <c r="G620" s="612"/>
      <c r="H620" s="1078" t="s">
        <v>510</v>
      </c>
      <c r="I620" s="1078"/>
      <c r="J620" s="742">
        <v>-4.77407615226911E-3</v>
      </c>
      <c r="K620" s="612"/>
      <c r="L620" s="612"/>
      <c r="M620" s="1078" t="s">
        <v>437</v>
      </c>
      <c r="N620" s="1078"/>
      <c r="O620" s="743">
        <v>9.0802021517631878E-2</v>
      </c>
      <c r="P620" s="612"/>
      <c r="Q620" s="612"/>
      <c r="Z620" s="338"/>
      <c r="AA620" s="338"/>
      <c r="AB620" s="338"/>
      <c r="AC620" s="338"/>
      <c r="AD620" s="338"/>
      <c r="AE620" s="338"/>
      <c r="AF620" s="338"/>
      <c r="AG620" s="338"/>
      <c r="AH620" s="338"/>
      <c r="AI620" s="338"/>
      <c r="AJ620" s="338"/>
      <c r="AK620" s="338"/>
      <c r="AL620" s="338"/>
      <c r="AM620" s="338"/>
      <c r="AN620" s="338"/>
      <c r="AO620" s="338"/>
      <c r="AP620" s="338"/>
      <c r="AQ620" s="338"/>
      <c r="AR620" s="338"/>
      <c r="AS620" s="338"/>
      <c r="AT620" s="338"/>
      <c r="AU620" s="338"/>
      <c r="AV620" s="338"/>
      <c r="AW620" s="338"/>
      <c r="AX620" s="338"/>
      <c r="AY620" s="338"/>
      <c r="AZ620" s="338"/>
      <c r="BA620" s="341"/>
      <c r="BB620" s="420"/>
      <c r="BC620" s="341"/>
      <c r="BD620" s="341"/>
      <c r="BE620" s="341"/>
      <c r="BF620" s="341"/>
      <c r="BG620" s="341"/>
      <c r="BH620" s="341"/>
      <c r="BI620" s="341"/>
      <c r="BJ620" s="341"/>
      <c r="BK620" s="341"/>
      <c r="BL620" s="341"/>
      <c r="BM620" s="341"/>
      <c r="BN620" s="341"/>
      <c r="BO620" s="341"/>
      <c r="BP620" s="341"/>
      <c r="BQ620" s="341"/>
      <c r="BR620" s="341"/>
      <c r="BS620" s="341"/>
      <c r="BT620" s="341"/>
      <c r="BU620" s="341"/>
      <c r="BV620" s="341"/>
      <c r="BW620" s="341"/>
      <c r="BX620" s="341"/>
      <c r="BY620" s="341"/>
      <c r="BZ620" s="341"/>
      <c r="CA620" s="341"/>
      <c r="CB620" s="341"/>
      <c r="CC620" s="341"/>
      <c r="CD620" s="341"/>
      <c r="CE620" s="341"/>
      <c r="CF620" s="341"/>
      <c r="CG620" s="341"/>
      <c r="CH620" s="341"/>
      <c r="CI620" s="341"/>
      <c r="CJ620" s="341"/>
      <c r="CK620" s="341"/>
      <c r="CL620" s="341"/>
      <c r="CM620" s="341"/>
      <c r="CN620" s="341"/>
      <c r="CO620" s="341"/>
      <c r="CP620" s="341"/>
      <c r="CQ620" s="341"/>
      <c r="CR620" s="341"/>
      <c r="CS620" s="341"/>
      <c r="CT620" s="341"/>
      <c r="CU620" s="341"/>
      <c r="CV620" s="341"/>
      <c r="CW620" s="341"/>
      <c r="CX620" s="341"/>
      <c r="CY620" s="341"/>
      <c r="CZ620" s="341"/>
    </row>
    <row r="621" s="345" customFormat="true" ht="25.15" customHeight="true" x14ac:dyDescent="0.2">
      <c r="C621" s="1077" t="s">
        <v>457</v>
      </c>
      <c r="D621" s="1078"/>
      <c r="E621" s="741">
        <v>4.4360434721877957E-2</v>
      </c>
      <c r="F621" s="612"/>
      <c r="G621" s="612"/>
      <c r="H621" s="1078" t="s">
        <v>485</v>
      </c>
      <c r="I621" s="1078"/>
      <c r="J621" s="742">
        <v>-9.5217973992616257E-3</v>
      </c>
      <c r="K621" s="612"/>
      <c r="L621" s="612"/>
      <c r="M621" s="1078" t="s">
        <v>462</v>
      </c>
      <c r="N621" s="1078"/>
      <c r="O621" s="743">
        <v>3.8381879450079988E-2</v>
      </c>
      <c r="P621" s="612"/>
      <c r="Q621" s="612"/>
      <c r="Z621" s="338"/>
      <c r="AA621" s="338"/>
      <c r="AB621" s="338"/>
      <c r="AC621" s="338"/>
      <c r="AD621" s="338"/>
      <c r="AE621" s="338"/>
      <c r="AF621" s="338"/>
      <c r="AG621" s="338"/>
      <c r="AH621" s="338"/>
      <c r="AI621" s="338"/>
      <c r="AJ621" s="338"/>
      <c r="AK621" s="338"/>
      <c r="AL621" s="338"/>
      <c r="AM621" s="338"/>
      <c r="AN621" s="338"/>
      <c r="AO621" s="338"/>
      <c r="AP621" s="338"/>
      <c r="AQ621" s="338"/>
      <c r="AR621" s="338"/>
      <c r="AS621" s="338"/>
      <c r="AT621" s="338"/>
      <c r="AU621" s="338"/>
      <c r="AV621" s="338"/>
      <c r="AW621" s="338"/>
      <c r="AX621" s="338"/>
      <c r="AY621" s="338"/>
      <c r="AZ621" s="338"/>
      <c r="BA621" s="341"/>
      <c r="BB621" s="420"/>
      <c r="BC621" s="341"/>
      <c r="BD621" s="341"/>
      <c r="BE621" s="341"/>
      <c r="BF621" s="341"/>
      <c r="BG621" s="341"/>
      <c r="BH621" s="341"/>
      <c r="BI621" s="341"/>
      <c r="BJ621" s="341"/>
      <c r="BK621" s="341"/>
      <c r="BL621" s="341"/>
      <c r="BM621" s="341"/>
      <c r="BN621" s="341"/>
      <c r="BO621" s="341"/>
      <c r="BP621" s="341"/>
      <c r="BQ621" s="341"/>
      <c r="BR621" s="341"/>
      <c r="BS621" s="341"/>
      <c r="BT621" s="341"/>
      <c r="BU621" s="341"/>
      <c r="BV621" s="341"/>
      <c r="BW621" s="341"/>
      <c r="BX621" s="341"/>
      <c r="BY621" s="341"/>
      <c r="BZ621" s="341"/>
      <c r="CA621" s="341"/>
      <c r="CB621" s="341"/>
      <c r="CC621" s="341"/>
      <c r="CD621" s="341"/>
      <c r="CE621" s="341"/>
      <c r="CF621" s="341"/>
      <c r="CG621" s="341"/>
      <c r="CH621" s="341"/>
      <c r="CI621" s="341"/>
      <c r="CJ621" s="341"/>
      <c r="CK621" s="341"/>
      <c r="CL621" s="341"/>
      <c r="CM621" s="341"/>
      <c r="CN621" s="341"/>
      <c r="CO621" s="341"/>
      <c r="CP621" s="341"/>
      <c r="CQ621" s="341"/>
      <c r="CR621" s="341"/>
      <c r="CS621" s="341"/>
      <c r="CT621" s="341"/>
      <c r="CU621" s="341"/>
      <c r="CV621" s="341"/>
      <c r="CW621" s="341"/>
      <c r="CX621" s="341"/>
      <c r="CY621" s="341"/>
      <c r="CZ621" s="341"/>
    </row>
    <row r="622" s="345" customFormat="true" ht="25.15" customHeight="true" x14ac:dyDescent="0.2">
      <c r="C622" s="1077" t="s">
        <v>442</v>
      </c>
      <c r="D622" s="1078"/>
      <c r="E622" s="741">
        <v>9.1338525232014106E-2</v>
      </c>
      <c r="F622" s="612"/>
      <c r="G622" s="612"/>
      <c r="H622" s="1078" t="s">
        <v>453</v>
      </c>
      <c r="I622" s="1078"/>
      <c r="J622" s="742">
        <v>-1.3424164140846658E-2</v>
      </c>
      <c r="K622" s="612"/>
      <c r="L622" s="612"/>
      <c r="M622" s="1078" t="s">
        <v>439</v>
      </c>
      <c r="N622" s="1078"/>
      <c r="O622" s="743">
        <v>0.11231637582329412</v>
      </c>
      <c r="P622" s="612"/>
      <c r="Q622" s="612"/>
      <c r="Z622" s="338"/>
      <c r="AA622" s="338"/>
      <c r="AB622" s="338"/>
      <c r="AC622" s="338"/>
      <c r="AD622" s="338"/>
      <c r="AE622" s="338"/>
      <c r="AF622" s="338"/>
      <c r="AG622" s="338"/>
      <c r="AH622" s="338"/>
      <c r="AI622" s="338"/>
      <c r="AJ622" s="338"/>
      <c r="AK622" s="338"/>
      <c r="AL622" s="338"/>
      <c r="AM622" s="338"/>
      <c r="AN622" s="338"/>
      <c r="AO622" s="338"/>
      <c r="AP622" s="338"/>
      <c r="AQ622" s="338"/>
      <c r="AR622" s="338"/>
      <c r="AS622" s="338"/>
      <c r="AT622" s="338"/>
      <c r="AU622" s="338"/>
      <c r="AV622" s="338"/>
      <c r="AW622" s="338"/>
      <c r="AX622" s="338"/>
      <c r="AY622" s="338"/>
      <c r="AZ622" s="338"/>
      <c r="BA622" s="341"/>
      <c r="BB622" s="420"/>
      <c r="BC622" s="341"/>
      <c r="BD622" s="341"/>
      <c r="BE622" s="341"/>
      <c r="BF622" s="341"/>
      <c r="BG622" s="341"/>
      <c r="BH622" s="341"/>
      <c r="BI622" s="341"/>
      <c r="BJ622" s="341"/>
      <c r="BK622" s="341"/>
      <c r="BL622" s="341"/>
      <c r="BM622" s="341"/>
      <c r="BN622" s="341"/>
      <c r="BO622" s="341"/>
      <c r="BP622" s="341"/>
      <c r="BQ622" s="341"/>
      <c r="BR622" s="341"/>
      <c r="BS622" s="341"/>
      <c r="BT622" s="341"/>
      <c r="BU622" s="341"/>
      <c r="BV622" s="341"/>
      <c r="BW622" s="341"/>
      <c r="BX622" s="341"/>
      <c r="BY622" s="341"/>
      <c r="BZ622" s="341"/>
      <c r="CA622" s="341"/>
      <c r="CB622" s="341"/>
      <c r="CC622" s="341"/>
      <c r="CD622" s="341"/>
      <c r="CE622" s="341"/>
      <c r="CF622" s="341"/>
      <c r="CG622" s="341"/>
      <c r="CH622" s="341"/>
      <c r="CI622" s="341"/>
      <c r="CJ622" s="341"/>
      <c r="CK622" s="341"/>
      <c r="CL622" s="341"/>
      <c r="CM622" s="341"/>
      <c r="CN622" s="341"/>
      <c r="CO622" s="341"/>
      <c r="CP622" s="341"/>
      <c r="CQ622" s="341"/>
      <c r="CR622" s="341"/>
      <c r="CS622" s="341"/>
      <c r="CT622" s="341"/>
      <c r="CU622" s="341"/>
      <c r="CV622" s="341"/>
      <c r="CW622" s="341"/>
      <c r="CX622" s="341"/>
      <c r="CY622" s="341"/>
      <c r="CZ622" s="341"/>
    </row>
    <row r="623" s="345" customFormat="true" ht="25.15" customHeight="true" x14ac:dyDescent="0.2">
      <c r="C623" s="1077" t="s">
        <v>452</v>
      </c>
      <c r="D623" s="1078"/>
      <c r="E623" s="741">
        <v>5.5797287064648982E-2</v>
      </c>
      <c r="F623" s="612"/>
      <c r="G623" s="612"/>
      <c r="H623" s="1078" t="s">
        <v>404</v>
      </c>
      <c r="I623" s="1078"/>
      <c r="J623" s="742">
        <v>-9.2546247960624082E-3</v>
      </c>
      <c r="K623" s="612"/>
      <c r="L623" s="612"/>
      <c r="M623" s="1078" t="s">
        <v>438</v>
      </c>
      <c r="N623" s="1078"/>
      <c r="O623" s="743">
        <v>9.9311367959525609E-2</v>
      </c>
      <c r="P623" s="612"/>
      <c r="Q623" s="612"/>
      <c r="Z623" s="338"/>
      <c r="AA623" s="338"/>
      <c r="AB623" s="338"/>
      <c r="AC623" s="338"/>
      <c r="AD623" s="338"/>
      <c r="AE623" s="338"/>
      <c r="AF623" s="338"/>
      <c r="AG623" s="338"/>
      <c r="AH623" s="338"/>
      <c r="AI623" s="338"/>
      <c r="AJ623" s="338"/>
      <c r="AK623" s="338"/>
      <c r="AL623" s="338"/>
      <c r="AM623" s="338"/>
      <c r="AN623" s="338"/>
      <c r="AO623" s="338"/>
      <c r="AP623" s="338"/>
      <c r="AQ623" s="338"/>
      <c r="AR623" s="338"/>
      <c r="AS623" s="338"/>
      <c r="AT623" s="338"/>
      <c r="AU623" s="338"/>
      <c r="AV623" s="338"/>
      <c r="AW623" s="338"/>
      <c r="AX623" s="338"/>
      <c r="AY623" s="338"/>
      <c r="AZ623" s="338"/>
      <c r="BA623" s="341"/>
      <c r="BB623" s="420"/>
      <c r="BC623" s="341"/>
      <c r="BD623" s="341"/>
      <c r="BE623" s="341"/>
      <c r="BF623" s="341"/>
      <c r="BG623" s="341"/>
      <c r="BH623" s="341"/>
      <c r="BI623" s="341"/>
      <c r="BJ623" s="341"/>
      <c r="BK623" s="341"/>
      <c r="BL623" s="341"/>
      <c r="BM623" s="341"/>
      <c r="BN623" s="341"/>
      <c r="BO623" s="341"/>
      <c r="BP623" s="341"/>
      <c r="BQ623" s="341"/>
      <c r="BR623" s="341"/>
      <c r="BS623" s="341"/>
      <c r="BT623" s="341"/>
      <c r="BU623" s="341"/>
      <c r="BV623" s="341"/>
      <c r="BW623" s="341"/>
      <c r="BX623" s="341"/>
      <c r="BY623" s="341"/>
      <c r="BZ623" s="341"/>
      <c r="CA623" s="341"/>
      <c r="CB623" s="341"/>
      <c r="CC623" s="341"/>
      <c r="CD623" s="341"/>
      <c r="CE623" s="341"/>
      <c r="CF623" s="341"/>
      <c r="CG623" s="341"/>
      <c r="CH623" s="341"/>
      <c r="CI623" s="341"/>
      <c r="CJ623" s="341"/>
      <c r="CK623" s="341"/>
      <c r="CL623" s="341"/>
      <c r="CM623" s="341"/>
      <c r="CN623" s="341"/>
      <c r="CO623" s="341"/>
      <c r="CP623" s="341"/>
      <c r="CQ623" s="341"/>
      <c r="CR623" s="341"/>
      <c r="CS623" s="341"/>
      <c r="CT623" s="341"/>
      <c r="CU623" s="341"/>
      <c r="CV623" s="341"/>
      <c r="CW623" s="341"/>
      <c r="CX623" s="341"/>
      <c r="CY623" s="341"/>
      <c r="CZ623" s="341"/>
    </row>
    <row r="624" s="345" customFormat="true" ht="25.15" customHeight="true" x14ac:dyDescent="0.2">
      <c r="C624" s="1077" t="s">
        <v>440</v>
      </c>
      <c r="D624" s="1078"/>
      <c r="E624" s="741">
        <v>9.1644574687559821E-2</v>
      </c>
      <c r="F624" s="612"/>
      <c r="G624" s="612"/>
      <c r="H624" s="1078" t="s">
        <v>497</v>
      </c>
      <c r="I624" s="1078"/>
      <c r="J624" s="742">
        <v>-3.8669502242002253E-3</v>
      </c>
      <c r="K624" s="612"/>
      <c r="L624" s="612"/>
      <c r="M624" s="1078" t="s">
        <v>468</v>
      </c>
      <c r="N624" s="1078"/>
      <c r="O624" s="743">
        <v>3.6019517860248408E-2</v>
      </c>
      <c r="P624" s="612"/>
      <c r="Q624" s="612"/>
      <c r="Z624" s="338"/>
      <c r="AA624" s="338"/>
      <c r="AB624" s="338"/>
      <c r="AC624" s="338"/>
      <c r="AD624" s="338"/>
      <c r="AE624" s="338"/>
      <c r="AF624" s="338"/>
      <c r="AG624" s="338"/>
      <c r="AH624" s="338"/>
      <c r="AI624" s="338"/>
      <c r="AJ624" s="338"/>
      <c r="AK624" s="338"/>
      <c r="AL624" s="338"/>
      <c r="AM624" s="338"/>
      <c r="AN624" s="338"/>
      <c r="AO624" s="338"/>
      <c r="AP624" s="338"/>
      <c r="AQ624" s="338"/>
      <c r="AR624" s="338"/>
      <c r="AS624" s="338"/>
      <c r="AT624" s="338"/>
      <c r="AU624" s="338"/>
      <c r="AV624" s="338"/>
      <c r="AW624" s="338"/>
      <c r="AX624" s="338"/>
      <c r="AY624" s="338"/>
      <c r="AZ624" s="338"/>
      <c r="BA624" s="341"/>
      <c r="BB624" s="420"/>
      <c r="BC624" s="341"/>
      <c r="BD624" s="341"/>
      <c r="BE624" s="341"/>
      <c r="BF624" s="341"/>
      <c r="BG624" s="341"/>
      <c r="BH624" s="341"/>
      <c r="BI624" s="341"/>
      <c r="BJ624" s="341"/>
      <c r="BK624" s="341"/>
      <c r="BL624" s="341"/>
      <c r="BM624" s="341"/>
      <c r="BN624" s="341"/>
      <c r="BO624" s="341"/>
      <c r="BP624" s="341"/>
      <c r="BQ624" s="341"/>
      <c r="BR624" s="341"/>
      <c r="BS624" s="341"/>
      <c r="BT624" s="341"/>
      <c r="BU624" s="341"/>
      <c r="BV624" s="341"/>
      <c r="BW624" s="341"/>
      <c r="BX624" s="341"/>
      <c r="BY624" s="341"/>
      <c r="BZ624" s="341"/>
      <c r="CA624" s="341"/>
      <c r="CB624" s="341"/>
      <c r="CC624" s="341"/>
      <c r="CD624" s="341"/>
      <c r="CE624" s="341"/>
      <c r="CF624" s="341"/>
      <c r="CG624" s="341"/>
      <c r="CH624" s="341"/>
      <c r="CI624" s="341"/>
      <c r="CJ624" s="341"/>
      <c r="CK624" s="341"/>
      <c r="CL624" s="341"/>
      <c r="CM624" s="341"/>
      <c r="CN624" s="341"/>
      <c r="CO624" s="341"/>
      <c r="CP624" s="341"/>
      <c r="CQ624" s="341"/>
      <c r="CR624" s="341"/>
      <c r="CS624" s="341"/>
      <c r="CT624" s="341"/>
      <c r="CU624" s="341"/>
      <c r="CV624" s="341"/>
      <c r="CW624" s="341"/>
      <c r="CX624" s="341"/>
      <c r="CY624" s="341"/>
      <c r="CZ624" s="341"/>
    </row>
    <row r="625" s="345" customFormat="true" ht="25.15" customHeight="true" x14ac:dyDescent="0.2">
      <c r="C625" s="1077" t="s">
        <v>450</v>
      </c>
      <c r="D625" s="1078"/>
      <c r="E625" s="744">
        <v>5.4656354464513696E-2</v>
      </c>
      <c r="F625" s="612"/>
      <c r="G625" s="612"/>
      <c r="H625" s="1078" t="s">
        <v>409</v>
      </c>
      <c r="I625" s="1078"/>
      <c r="J625" s="742">
        <v>9.3833290191041078E-4</v>
      </c>
      <c r="K625" s="612"/>
      <c r="L625" s="612"/>
      <c r="M625" s="1078" t="s">
        <v>461</v>
      </c>
      <c r="N625" s="1078"/>
      <c r="O625" s="743">
        <v>5.5719466369308968E-2</v>
      </c>
      <c r="P625" s="612"/>
      <c r="Q625" s="612"/>
      <c r="Z625" s="338"/>
      <c r="AA625" s="338"/>
      <c r="AB625" s="338"/>
      <c r="AC625" s="338"/>
      <c r="AD625" s="338"/>
      <c r="AE625" s="338"/>
      <c r="AF625" s="338"/>
      <c r="AG625" s="338"/>
      <c r="AH625" s="338"/>
      <c r="AI625" s="338"/>
      <c r="AJ625" s="338"/>
      <c r="AK625" s="338"/>
      <c r="AL625" s="338"/>
      <c r="AM625" s="338"/>
      <c r="AN625" s="338"/>
      <c r="AO625" s="338"/>
      <c r="AP625" s="338"/>
      <c r="AQ625" s="338"/>
      <c r="AR625" s="338"/>
      <c r="AS625" s="338"/>
      <c r="AT625" s="338"/>
      <c r="AU625" s="338"/>
      <c r="AV625" s="338"/>
      <c r="AW625" s="338"/>
      <c r="AX625" s="338"/>
      <c r="AY625" s="338"/>
      <c r="AZ625" s="338"/>
      <c r="BA625" s="341"/>
      <c r="BB625" s="420"/>
      <c r="BC625" s="341"/>
      <c r="BD625" s="341"/>
      <c r="BE625" s="341"/>
      <c r="BF625" s="341"/>
      <c r="BG625" s="341"/>
      <c r="BH625" s="341"/>
      <c r="BI625" s="341"/>
      <c r="BJ625" s="341"/>
      <c r="BK625" s="341"/>
      <c r="BL625" s="341"/>
      <c r="BM625" s="341"/>
      <c r="BN625" s="341"/>
      <c r="BO625" s="341"/>
      <c r="BP625" s="341"/>
      <c r="BQ625" s="341"/>
      <c r="BR625" s="341"/>
      <c r="BS625" s="341"/>
      <c r="BT625" s="341"/>
      <c r="BU625" s="341"/>
      <c r="BV625" s="341"/>
      <c r="BW625" s="341"/>
      <c r="BX625" s="341"/>
      <c r="BY625" s="341"/>
      <c r="BZ625" s="341"/>
      <c r="CA625" s="341"/>
      <c r="CB625" s="341"/>
      <c r="CC625" s="341"/>
      <c r="CD625" s="341"/>
      <c r="CE625" s="341"/>
      <c r="CF625" s="341"/>
      <c r="CG625" s="341"/>
      <c r="CH625" s="341"/>
      <c r="CI625" s="341"/>
      <c r="CJ625" s="341"/>
      <c r="CK625" s="341"/>
      <c r="CL625" s="341"/>
      <c r="CM625" s="341"/>
      <c r="CN625" s="341"/>
      <c r="CO625" s="341"/>
      <c r="CP625" s="341"/>
      <c r="CQ625" s="341"/>
      <c r="CR625" s="341"/>
      <c r="CS625" s="341"/>
      <c r="CT625" s="341"/>
      <c r="CU625" s="341"/>
      <c r="CV625" s="341"/>
      <c r="CW625" s="341"/>
      <c r="CX625" s="341"/>
      <c r="CY625" s="341"/>
      <c r="CZ625" s="341"/>
    </row>
    <row r="626" s="345" customFormat="true" ht="25.15" customHeight="true" x14ac:dyDescent="0.2">
      <c r="C626" s="1077"/>
      <c r="D626" s="1078"/>
      <c r="E626" s="612"/>
      <c r="F626" s="612"/>
      <c r="G626" s="612"/>
      <c r="H626" s="1078" t="s">
        <v>451</v>
      </c>
      <c r="I626" s="1078"/>
      <c r="J626" s="742">
        <v>-2.3759716857418015E-2</v>
      </c>
      <c r="K626" s="612"/>
      <c r="L626" s="612"/>
      <c r="M626" s="1078" t="s">
        <v>448</v>
      </c>
      <c r="N626" s="1078"/>
      <c r="O626" s="743">
        <v>7.7735509672395536E-2</v>
      </c>
      <c r="P626" s="612"/>
      <c r="Q626" s="612"/>
      <c r="Z626" s="338"/>
      <c r="AA626" s="338"/>
      <c r="AB626" s="338"/>
      <c r="AC626" s="338"/>
      <c r="AD626" s="338"/>
      <c r="AE626" s="338"/>
      <c r="AF626" s="338"/>
      <c r="AG626" s="338"/>
      <c r="AH626" s="338"/>
      <c r="AI626" s="338"/>
      <c r="AJ626" s="338"/>
      <c r="AK626" s="338"/>
      <c r="AL626" s="338"/>
      <c r="AM626" s="338"/>
      <c r="AN626" s="338"/>
      <c r="AO626" s="338"/>
      <c r="AP626" s="338"/>
      <c r="AQ626" s="338"/>
      <c r="AR626" s="338"/>
      <c r="AS626" s="338"/>
      <c r="AT626" s="338"/>
      <c r="AU626" s="338"/>
      <c r="AV626" s="338"/>
      <c r="AW626" s="338"/>
      <c r="AX626" s="338"/>
      <c r="AY626" s="338"/>
      <c r="AZ626" s="338"/>
      <c r="BA626" s="341"/>
      <c r="BB626" s="420"/>
      <c r="BC626" s="341"/>
      <c r="BD626" s="341"/>
      <c r="BE626" s="341"/>
      <c r="BF626" s="341"/>
      <c r="BG626" s="341"/>
      <c r="BH626" s="341"/>
      <c r="BI626" s="341"/>
      <c r="BJ626" s="341"/>
      <c r="BK626" s="341"/>
      <c r="BL626" s="341"/>
      <c r="BM626" s="341"/>
      <c r="BN626" s="341"/>
      <c r="BO626" s="341"/>
      <c r="BP626" s="341"/>
      <c r="BQ626" s="341"/>
      <c r="BR626" s="341"/>
      <c r="BS626" s="341"/>
      <c r="BT626" s="341"/>
      <c r="BU626" s="341"/>
      <c r="BV626" s="341"/>
      <c r="BW626" s="341"/>
      <c r="BX626" s="341"/>
      <c r="BY626" s="341"/>
      <c r="BZ626" s="341"/>
      <c r="CA626" s="341"/>
      <c r="CB626" s="341"/>
      <c r="CC626" s="341"/>
      <c r="CD626" s="341"/>
      <c r="CE626" s="341"/>
      <c r="CF626" s="341"/>
      <c r="CG626" s="341"/>
      <c r="CH626" s="341"/>
      <c r="CI626" s="341"/>
      <c r="CJ626" s="341"/>
      <c r="CK626" s="341"/>
      <c r="CL626" s="341"/>
      <c r="CM626" s="341"/>
      <c r="CN626" s="341"/>
      <c r="CO626" s="341"/>
      <c r="CP626" s="341"/>
      <c r="CQ626" s="341"/>
      <c r="CR626" s="341"/>
      <c r="CS626" s="341"/>
      <c r="CT626" s="341"/>
      <c r="CU626" s="341"/>
      <c r="CV626" s="341"/>
      <c r="CW626" s="341"/>
      <c r="CX626" s="341"/>
      <c r="CY626" s="341"/>
      <c r="CZ626" s="341"/>
    </row>
    <row r="627" s="345" customFormat="true" ht="25.15" customHeight="true" x14ac:dyDescent="0.2">
      <c r="C627" s="1077"/>
      <c r="D627" s="1078"/>
      <c r="E627" s="612"/>
      <c r="F627" s="612"/>
      <c r="G627" s="612"/>
      <c r="H627" s="1078" t="s">
        <v>514</v>
      </c>
      <c r="I627" s="1078"/>
      <c r="J627" s="742">
        <v>-1.0236212111444116E-3</v>
      </c>
      <c r="K627" s="612"/>
      <c r="L627" s="612"/>
      <c r="M627" s="1078" t="s">
        <v>458</v>
      </c>
      <c r="N627" s="1078"/>
      <c r="O627" s="743">
        <v>3.1446527988950174E-2</v>
      </c>
      <c r="P627" s="612"/>
      <c r="Q627" s="612"/>
      <c r="Z627" s="338"/>
      <c r="AA627" s="338"/>
      <c r="AB627" s="338"/>
      <c r="AC627" s="338"/>
      <c r="AD627" s="338"/>
      <c r="AE627" s="338"/>
      <c r="AF627" s="338"/>
      <c r="AG627" s="338"/>
      <c r="AH627" s="338"/>
      <c r="AI627" s="338"/>
      <c r="AJ627" s="338"/>
      <c r="AK627" s="338"/>
      <c r="AL627" s="338"/>
      <c r="AM627" s="338"/>
      <c r="AN627" s="338"/>
      <c r="AO627" s="338"/>
      <c r="AP627" s="338"/>
      <c r="AQ627" s="338"/>
      <c r="AR627" s="338"/>
      <c r="AS627" s="338"/>
      <c r="AT627" s="338"/>
      <c r="AU627" s="338"/>
      <c r="AV627" s="338"/>
      <c r="AW627" s="338"/>
      <c r="AX627" s="338"/>
      <c r="AY627" s="338"/>
      <c r="AZ627" s="338"/>
      <c r="BA627" s="341"/>
      <c r="BB627" s="420"/>
      <c r="BC627" s="341"/>
      <c r="BD627" s="341"/>
      <c r="BE627" s="341"/>
      <c r="BF627" s="341"/>
      <c r="BG627" s="341"/>
      <c r="BH627" s="341"/>
      <c r="BI627" s="341"/>
      <c r="BJ627" s="341"/>
      <c r="BK627" s="341"/>
      <c r="BL627" s="341"/>
      <c r="BM627" s="341"/>
      <c r="BN627" s="341"/>
      <c r="BO627" s="341"/>
      <c r="BP627" s="341"/>
      <c r="BQ627" s="341"/>
      <c r="BR627" s="341"/>
      <c r="BS627" s="341"/>
      <c r="BT627" s="341"/>
      <c r="BU627" s="341"/>
      <c r="BV627" s="341"/>
      <c r="BW627" s="341"/>
      <c r="BX627" s="341"/>
      <c r="BY627" s="341"/>
      <c r="BZ627" s="341"/>
      <c r="CA627" s="341"/>
      <c r="CB627" s="341"/>
      <c r="CC627" s="341"/>
      <c r="CD627" s="341"/>
      <c r="CE627" s="341"/>
      <c r="CF627" s="341"/>
      <c r="CG627" s="341"/>
      <c r="CH627" s="341"/>
      <c r="CI627" s="341"/>
      <c r="CJ627" s="341"/>
      <c r="CK627" s="341"/>
      <c r="CL627" s="341"/>
      <c r="CM627" s="341"/>
      <c r="CN627" s="341"/>
      <c r="CO627" s="341"/>
      <c r="CP627" s="341"/>
      <c r="CQ627" s="341"/>
      <c r="CR627" s="341"/>
      <c r="CS627" s="341"/>
      <c r="CT627" s="341"/>
      <c r="CU627" s="341"/>
      <c r="CV627" s="341"/>
      <c r="CW627" s="341"/>
      <c r="CX627" s="341"/>
      <c r="CY627" s="341"/>
      <c r="CZ627" s="341"/>
    </row>
    <row r="628" s="345" customFormat="true" ht="25.15" customHeight="true" x14ac:dyDescent="0.2">
      <c r="C628" s="1077" t="s">
        <v>239</v>
      </c>
      <c r="D628" s="1078"/>
      <c r="E628" s="1078"/>
      <c r="F628" s="612"/>
      <c r="G628" s="612"/>
      <c r="H628" s="1078" t="s">
        <v>491</v>
      </c>
      <c r="I628" s="1078"/>
      <c r="J628" s="742">
        <v>2.4899918934742525E-3</v>
      </c>
      <c r="K628" s="612"/>
      <c r="L628" s="612"/>
      <c r="M628" s="1078" t="s">
        <v>463</v>
      </c>
      <c r="N628" s="1078"/>
      <c r="O628" s="743">
        <v>1.9888531154185433E-2</v>
      </c>
      <c r="P628" s="612"/>
      <c r="Q628" s="612"/>
      <c r="Z628" s="338"/>
      <c r="AA628" s="338"/>
      <c r="AB628" s="338"/>
      <c r="AC628" s="338"/>
      <c r="AD628" s="338"/>
      <c r="AE628" s="338"/>
      <c r="AF628" s="338"/>
      <c r="AG628" s="338"/>
      <c r="AH628" s="338"/>
      <c r="AI628" s="338"/>
      <c r="AJ628" s="338"/>
      <c r="AK628" s="338"/>
      <c r="AL628" s="338"/>
      <c r="AM628" s="338"/>
      <c r="AN628" s="338"/>
      <c r="AO628" s="338"/>
      <c r="AP628" s="338"/>
      <c r="AQ628" s="338"/>
      <c r="AR628" s="338"/>
      <c r="AS628" s="338"/>
      <c r="AT628" s="338"/>
      <c r="AU628" s="338"/>
      <c r="AV628" s="338"/>
      <c r="AW628" s="338"/>
      <c r="AX628" s="338"/>
      <c r="AY628" s="338"/>
      <c r="AZ628" s="338"/>
      <c r="BA628" s="341"/>
      <c r="BB628" s="420"/>
      <c r="BC628" s="341"/>
      <c r="BD628" s="341"/>
      <c r="BE628" s="341"/>
      <c r="BF628" s="341"/>
      <c r="BG628" s="341"/>
      <c r="BH628" s="341"/>
      <c r="BI628" s="341"/>
      <c r="BJ628" s="341"/>
      <c r="BK628" s="341"/>
      <c r="BL628" s="341"/>
      <c r="BM628" s="341"/>
      <c r="BN628" s="341"/>
      <c r="BO628" s="341"/>
      <c r="BP628" s="341"/>
      <c r="BQ628" s="341"/>
      <c r="BR628" s="341"/>
      <c r="BS628" s="341"/>
      <c r="BT628" s="341"/>
      <c r="BU628" s="341"/>
      <c r="BV628" s="341"/>
      <c r="BW628" s="341"/>
      <c r="BX628" s="341"/>
      <c r="BY628" s="341"/>
      <c r="BZ628" s="341"/>
      <c r="CA628" s="341"/>
      <c r="CB628" s="341"/>
      <c r="CC628" s="341"/>
      <c r="CD628" s="341"/>
      <c r="CE628" s="341"/>
      <c r="CF628" s="341"/>
      <c r="CG628" s="341"/>
      <c r="CH628" s="341"/>
      <c r="CI628" s="341"/>
      <c r="CJ628" s="341"/>
      <c r="CK628" s="341"/>
      <c r="CL628" s="341"/>
      <c r="CM628" s="341"/>
      <c r="CN628" s="341"/>
      <c r="CO628" s="341"/>
      <c r="CP628" s="341"/>
      <c r="CQ628" s="341"/>
      <c r="CR628" s="341"/>
      <c r="CS628" s="341"/>
      <c r="CT628" s="341"/>
      <c r="CU628" s="341"/>
      <c r="CV628" s="341"/>
      <c r="CW628" s="341"/>
      <c r="CX628" s="341"/>
      <c r="CY628" s="341"/>
      <c r="CZ628" s="341"/>
    </row>
    <row r="629" s="345" customFormat="true" ht="25.15" customHeight="true" x14ac:dyDescent="0.2">
      <c r="C629" s="1077" t="s">
        <v>207</v>
      </c>
      <c r="D629" s="1078"/>
      <c r="E629" s="759" t="s">
        <v>208</v>
      </c>
      <c r="F629" s="612"/>
      <c r="G629" s="612"/>
      <c r="H629" s="1078" t="s">
        <v>495</v>
      </c>
      <c r="I629" s="1078"/>
      <c r="J629" s="742">
        <v>4.2026433139724928E-3</v>
      </c>
      <c r="K629" s="612"/>
      <c r="L629" s="612"/>
      <c r="M629" s="1078" t="s">
        <v>467</v>
      </c>
      <c r="N629" s="1078"/>
      <c r="O629" s="743">
        <v>3.8737178698231435E-2</v>
      </c>
      <c r="P629" s="612"/>
      <c r="Q629" s="612"/>
      <c r="Z629" s="338"/>
      <c r="AA629" s="338"/>
      <c r="AB629" s="338"/>
      <c r="AC629" s="338"/>
      <c r="AD629" s="338"/>
      <c r="AE629" s="338"/>
      <c r="AF629" s="338"/>
      <c r="AG629" s="338"/>
      <c r="AH629" s="338"/>
      <c r="AI629" s="338"/>
      <c r="AJ629" s="338"/>
      <c r="AK629" s="338"/>
      <c r="AL629" s="338"/>
      <c r="AM629" s="338"/>
      <c r="AN629" s="338"/>
      <c r="AO629" s="338"/>
      <c r="AP629" s="338"/>
      <c r="AQ629" s="338"/>
      <c r="AR629" s="338"/>
      <c r="AS629" s="338"/>
      <c r="AT629" s="338"/>
      <c r="AU629" s="338"/>
      <c r="AV629" s="338"/>
      <c r="AW629" s="338"/>
      <c r="AX629" s="338"/>
      <c r="AY629" s="338"/>
      <c r="AZ629" s="338"/>
      <c r="BA629" s="341"/>
      <c r="BB629" s="420"/>
      <c r="BC629" s="341"/>
      <c r="BD629" s="341"/>
      <c r="BE629" s="341"/>
      <c r="BF629" s="341"/>
      <c r="BG629" s="341"/>
      <c r="BH629" s="341"/>
      <c r="BI629" s="341"/>
      <c r="BJ629" s="341"/>
      <c r="BK629" s="341"/>
      <c r="BL629" s="341"/>
      <c r="BM629" s="341"/>
      <c r="BN629" s="341"/>
      <c r="BO629" s="341"/>
      <c r="BP629" s="341"/>
      <c r="BQ629" s="341"/>
      <c r="BR629" s="341"/>
      <c r="BS629" s="341"/>
      <c r="BT629" s="341"/>
      <c r="BU629" s="341"/>
      <c r="BV629" s="341"/>
      <c r="BW629" s="341"/>
      <c r="BX629" s="341"/>
      <c r="BY629" s="341"/>
      <c r="BZ629" s="341"/>
      <c r="CA629" s="341"/>
      <c r="CB629" s="341"/>
      <c r="CC629" s="341"/>
      <c r="CD629" s="341"/>
      <c r="CE629" s="341"/>
      <c r="CF629" s="341"/>
      <c r="CG629" s="341"/>
      <c r="CH629" s="341"/>
      <c r="CI629" s="341"/>
      <c r="CJ629" s="341"/>
      <c r="CK629" s="341"/>
      <c r="CL629" s="341"/>
      <c r="CM629" s="341"/>
      <c r="CN629" s="341"/>
      <c r="CO629" s="341"/>
      <c r="CP629" s="341"/>
      <c r="CQ629" s="341"/>
      <c r="CR629" s="341"/>
      <c r="CS629" s="341"/>
      <c r="CT629" s="341"/>
      <c r="CU629" s="341"/>
      <c r="CV629" s="341"/>
      <c r="CW629" s="341"/>
      <c r="CX629" s="341"/>
      <c r="CY629" s="341"/>
      <c r="CZ629" s="341"/>
    </row>
    <row r="630" s="345" customFormat="true" ht="25.15" customHeight="true" x14ac:dyDescent="0.2">
      <c r="C630" s="1077" t="s">
        <v>208</v>
      </c>
      <c r="D630" s="1078"/>
      <c r="E630" s="760">
        <v>1.0000000000000002</v>
      </c>
      <c r="F630" s="612"/>
      <c r="G630" s="612"/>
      <c r="H630" s="1078" t="s">
        <v>469</v>
      </c>
      <c r="I630" s="1078"/>
      <c r="J630" s="742">
        <v>3.1663836441749742E-2</v>
      </c>
      <c r="K630" s="612"/>
      <c r="L630" s="612"/>
      <c r="M630" s="1078" t="s">
        <v>455</v>
      </c>
      <c r="N630" s="1078"/>
      <c r="O630" s="743">
        <v>5.3338816025752765E-2</v>
      </c>
      <c r="P630" s="612"/>
      <c r="Q630" s="612"/>
      <c r="Z630" s="338"/>
      <c r="AA630" s="338"/>
      <c r="AB630" s="338"/>
      <c r="AC630" s="338"/>
      <c r="AD630" s="338"/>
      <c r="AE630" s="338"/>
      <c r="AF630" s="338"/>
      <c r="AG630" s="338"/>
      <c r="AH630" s="338"/>
      <c r="AI630" s="338"/>
      <c r="AJ630" s="338"/>
      <c r="AK630" s="338"/>
      <c r="AL630" s="338"/>
      <c r="AM630" s="338"/>
      <c r="AN630" s="338"/>
      <c r="AO630" s="338"/>
      <c r="AP630" s="338"/>
      <c r="AQ630" s="338"/>
      <c r="AR630" s="338"/>
      <c r="AS630" s="338"/>
      <c r="AT630" s="338"/>
      <c r="AU630" s="338"/>
      <c r="AV630" s="338"/>
      <c r="AW630" s="338"/>
      <c r="AX630" s="338"/>
      <c r="AY630" s="338"/>
      <c r="AZ630" s="338"/>
      <c r="BA630" s="341"/>
      <c r="BB630" s="420"/>
      <c r="BC630" s="341"/>
      <c r="BD630" s="341"/>
      <c r="BE630" s="341"/>
      <c r="BF630" s="341"/>
      <c r="BG630" s="341"/>
      <c r="BH630" s="341"/>
      <c r="BI630" s="341"/>
      <c r="BJ630" s="341"/>
      <c r="BK630" s="341"/>
      <c r="BL630" s="341"/>
      <c r="BM630" s="341"/>
      <c r="BN630" s="341"/>
      <c r="BO630" s="341"/>
      <c r="BP630" s="341"/>
      <c r="BQ630" s="341"/>
      <c r="BR630" s="341"/>
      <c r="BS630" s="341"/>
      <c r="BT630" s="341"/>
      <c r="BU630" s="341"/>
      <c r="BV630" s="341"/>
      <c r="BW630" s="341"/>
      <c r="BX630" s="341"/>
      <c r="BY630" s="341"/>
      <c r="BZ630" s="341"/>
      <c r="CA630" s="341"/>
      <c r="CB630" s="341"/>
      <c r="CC630" s="341"/>
      <c r="CD630" s="341"/>
      <c r="CE630" s="341"/>
      <c r="CF630" s="341"/>
      <c r="CG630" s="341"/>
      <c r="CH630" s="341"/>
      <c r="CI630" s="341"/>
      <c r="CJ630" s="341"/>
      <c r="CK630" s="341"/>
      <c r="CL630" s="341"/>
      <c r="CM630" s="341"/>
      <c r="CN630" s="341"/>
      <c r="CO630" s="341"/>
      <c r="CP630" s="341"/>
      <c r="CQ630" s="341"/>
      <c r="CR630" s="341"/>
      <c r="CS630" s="341"/>
      <c r="CT630" s="341"/>
      <c r="CU630" s="341"/>
      <c r="CV630" s="341"/>
      <c r="CW630" s="341"/>
      <c r="CX630" s="341"/>
      <c r="CY630" s="341"/>
      <c r="CZ630" s="341"/>
    </row>
    <row r="631" s="345" customFormat="true" ht="25.15" customHeight="true" x14ac:dyDescent="0.2">
      <c r="C631" s="1077"/>
      <c r="D631" s="1078"/>
      <c r="E631" s="612"/>
      <c r="F631" s="612"/>
      <c r="G631" s="612"/>
      <c r="H631" s="1078" t="s">
        <v>399</v>
      </c>
      <c r="I631" s="1078"/>
      <c r="J631" s="742">
        <v>6.0431893439702854E-3</v>
      </c>
      <c r="K631" s="612"/>
      <c r="L631" s="612"/>
      <c r="M631" s="1078" t="s">
        <v>464</v>
      </c>
      <c r="N631" s="1078"/>
      <c r="O631" s="743">
        <v>2.3514818510881663E-2</v>
      </c>
      <c r="P631" s="612"/>
      <c r="Q631" s="612"/>
      <c r="Z631" s="338"/>
      <c r="AA631" s="338"/>
      <c r="AB631" s="338"/>
      <c r="AC631" s="338"/>
      <c r="AD631" s="338"/>
      <c r="AE631" s="338"/>
      <c r="AF631" s="338"/>
      <c r="AG631" s="338"/>
      <c r="AH631" s="338"/>
      <c r="AI631" s="338"/>
      <c r="AJ631" s="338"/>
      <c r="AK631" s="338"/>
      <c r="AL631" s="338"/>
      <c r="AM631" s="338"/>
      <c r="AN631" s="338"/>
      <c r="AO631" s="338"/>
      <c r="AP631" s="338"/>
      <c r="AQ631" s="338"/>
      <c r="AR631" s="338"/>
      <c r="AS631" s="338"/>
      <c r="AT631" s="338"/>
      <c r="AU631" s="338"/>
      <c r="AV631" s="338"/>
      <c r="AW631" s="338"/>
      <c r="AX631" s="338"/>
      <c r="AY631" s="338"/>
      <c r="AZ631" s="338"/>
      <c r="BA631" s="341"/>
      <c r="BB631" s="420"/>
      <c r="BC631" s="341"/>
      <c r="BD631" s="341"/>
      <c r="BE631" s="341"/>
      <c r="BF631" s="341"/>
      <c r="BG631" s="341"/>
      <c r="BH631" s="341"/>
      <c r="BI631" s="341"/>
      <c r="BJ631" s="341"/>
      <c r="BK631" s="341"/>
      <c r="BL631" s="341"/>
      <c r="BM631" s="341"/>
      <c r="BN631" s="341"/>
      <c r="BO631" s="341"/>
      <c r="BP631" s="341"/>
      <c r="BQ631" s="341"/>
      <c r="BR631" s="341"/>
      <c r="BS631" s="341"/>
      <c r="BT631" s="341"/>
      <c r="BU631" s="341"/>
      <c r="BV631" s="341"/>
      <c r="BW631" s="341"/>
      <c r="BX631" s="341"/>
      <c r="BY631" s="341"/>
      <c r="BZ631" s="341"/>
      <c r="CA631" s="341"/>
      <c r="CB631" s="341"/>
      <c r="CC631" s="341"/>
      <c r="CD631" s="341"/>
      <c r="CE631" s="341"/>
      <c r="CF631" s="341"/>
      <c r="CG631" s="341"/>
      <c r="CH631" s="341"/>
      <c r="CI631" s="341"/>
      <c r="CJ631" s="341"/>
      <c r="CK631" s="341"/>
      <c r="CL631" s="341"/>
      <c r="CM631" s="341"/>
      <c r="CN631" s="341"/>
      <c r="CO631" s="341"/>
      <c r="CP631" s="341"/>
      <c r="CQ631" s="341"/>
      <c r="CR631" s="341"/>
      <c r="CS631" s="341"/>
      <c r="CT631" s="341"/>
      <c r="CU631" s="341"/>
      <c r="CV631" s="341"/>
      <c r="CW631" s="341"/>
      <c r="CX631" s="341"/>
      <c r="CY631" s="341"/>
      <c r="CZ631" s="341"/>
    </row>
    <row r="632" s="345" customFormat="true" ht="25.15" customHeight="true" x14ac:dyDescent="0.2">
      <c r="C632" s="1077"/>
      <c r="D632" s="1078"/>
      <c r="E632" s="612"/>
      <c r="F632" s="612"/>
      <c r="G632" s="612"/>
      <c r="H632" s="1078" t="s">
        <v>499</v>
      </c>
      <c r="I632" s="1078"/>
      <c r="J632" s="742">
        <v>4.5281396215535787E-4</v>
      </c>
      <c r="K632" s="612"/>
      <c r="L632" s="612"/>
      <c r="M632" s="1078" t="s">
        <v>508</v>
      </c>
      <c r="N632" s="1078"/>
      <c r="O632" s="743">
        <v>6.0939698227421776E-3</v>
      </c>
      <c r="P632" s="612"/>
      <c r="Q632" s="612"/>
      <c r="Z632" s="338"/>
      <c r="AA632" s="338"/>
      <c r="AB632" s="338"/>
      <c r="AC632" s="338"/>
      <c r="AD632" s="338"/>
      <c r="AE632" s="338"/>
      <c r="AF632" s="338"/>
      <c r="AG632" s="338"/>
      <c r="AH632" s="338"/>
      <c r="AI632" s="338"/>
      <c r="AJ632" s="338"/>
      <c r="AK632" s="338"/>
      <c r="AL632" s="338"/>
      <c r="AM632" s="338"/>
      <c r="AN632" s="338"/>
      <c r="AO632" s="338"/>
      <c r="AP632" s="338"/>
      <c r="AQ632" s="338"/>
      <c r="AR632" s="338"/>
      <c r="AS632" s="338"/>
      <c r="AT632" s="338"/>
      <c r="AU632" s="338"/>
      <c r="AV632" s="338"/>
      <c r="AW632" s="338"/>
      <c r="AX632" s="338"/>
      <c r="AY632" s="338"/>
      <c r="AZ632" s="338"/>
      <c r="BA632" s="341"/>
      <c r="BB632" s="420"/>
      <c r="BC632" s="341"/>
      <c r="BD632" s="341"/>
      <c r="BE632" s="341"/>
      <c r="BF632" s="341"/>
      <c r="BG632" s="341"/>
      <c r="BH632" s="341"/>
      <c r="BI632" s="341"/>
      <c r="BJ632" s="341"/>
      <c r="BK632" s="341"/>
      <c r="BL632" s="341"/>
      <c r="BM632" s="341"/>
      <c r="BN632" s="341"/>
      <c r="BO632" s="341"/>
      <c r="BP632" s="341"/>
      <c r="BQ632" s="341"/>
      <c r="BR632" s="341"/>
      <c r="BS632" s="341"/>
      <c r="BT632" s="341"/>
      <c r="BU632" s="341"/>
      <c r="BV632" s="341"/>
      <c r="BW632" s="341"/>
      <c r="BX632" s="341"/>
      <c r="BY632" s="341"/>
      <c r="BZ632" s="341"/>
      <c r="CA632" s="341"/>
      <c r="CB632" s="341"/>
      <c r="CC632" s="341"/>
      <c r="CD632" s="341"/>
      <c r="CE632" s="341"/>
      <c r="CF632" s="341"/>
      <c r="CG632" s="341"/>
      <c r="CH632" s="341"/>
      <c r="CI632" s="341"/>
      <c r="CJ632" s="341"/>
      <c r="CK632" s="341"/>
      <c r="CL632" s="341"/>
      <c r="CM632" s="341"/>
      <c r="CN632" s="341"/>
      <c r="CO632" s="341"/>
      <c r="CP632" s="341"/>
      <c r="CQ632" s="341"/>
      <c r="CR632" s="341"/>
      <c r="CS632" s="341"/>
      <c r="CT632" s="341"/>
      <c r="CU632" s="341"/>
      <c r="CV632" s="341"/>
      <c r="CW632" s="341"/>
      <c r="CX632" s="341"/>
      <c r="CY632" s="341"/>
      <c r="CZ632" s="341"/>
    </row>
    <row r="633" s="345" customFormat="true" ht="25.15" customHeight="true" x14ac:dyDescent="0.2">
      <c r="C633" s="1077"/>
      <c r="D633" s="1078"/>
      <c r="E633" s="612"/>
      <c r="F633" s="612"/>
      <c r="G633" s="612"/>
      <c r="H633" s="1078" t="s">
        <v>488</v>
      </c>
      <c r="I633" s="1078"/>
      <c r="J633" s="742">
        <v>6.522861908333585E-3</v>
      </c>
      <c r="K633" s="612"/>
      <c r="L633" s="612"/>
      <c r="M633" s="1078" t="s">
        <v>465</v>
      </c>
      <c r="N633" s="1078"/>
      <c r="O633" s="743">
        <v>4.1787875736772187E-2</v>
      </c>
      <c r="P633" s="612"/>
      <c r="Q633" s="612"/>
      <c r="Z633" s="338"/>
      <c r="AA633" s="338"/>
      <c r="AB633" s="338"/>
      <c r="AC633" s="338"/>
      <c r="AD633" s="338"/>
      <c r="AE633" s="338"/>
      <c r="AF633" s="338"/>
      <c r="AG633" s="338"/>
      <c r="AH633" s="338"/>
      <c r="AI633" s="338"/>
      <c r="AJ633" s="338"/>
      <c r="AK633" s="338"/>
      <c r="AL633" s="338"/>
      <c r="AM633" s="338"/>
      <c r="AN633" s="338"/>
      <c r="AO633" s="338"/>
      <c r="AP633" s="338"/>
      <c r="AQ633" s="338"/>
      <c r="AR633" s="338"/>
      <c r="AS633" s="338"/>
      <c r="AT633" s="338"/>
      <c r="AU633" s="338"/>
      <c r="AV633" s="338"/>
      <c r="AW633" s="338"/>
      <c r="AX633" s="338"/>
      <c r="AY633" s="338"/>
      <c r="AZ633" s="338"/>
      <c r="BA633" s="341"/>
      <c r="BB633" s="420"/>
      <c r="BC633" s="341"/>
      <c r="BD633" s="341"/>
      <c r="BE633" s="341"/>
      <c r="BF633" s="341"/>
      <c r="BG633" s="341"/>
      <c r="BH633" s="341"/>
      <c r="BI633" s="341"/>
      <c r="BJ633" s="341"/>
      <c r="BK633" s="341"/>
      <c r="BL633" s="341"/>
      <c r="BM633" s="341"/>
      <c r="BN633" s="341"/>
      <c r="BO633" s="341"/>
      <c r="BP633" s="341"/>
      <c r="BQ633" s="341"/>
      <c r="BR633" s="341"/>
      <c r="BS633" s="341"/>
      <c r="BT633" s="341"/>
      <c r="BU633" s="341"/>
      <c r="BV633" s="341"/>
      <c r="BW633" s="341"/>
      <c r="BX633" s="341"/>
      <c r="BY633" s="341"/>
      <c r="BZ633" s="341"/>
      <c r="CA633" s="341"/>
      <c r="CB633" s="341"/>
      <c r="CC633" s="341"/>
      <c r="CD633" s="341"/>
      <c r="CE633" s="341"/>
      <c r="CF633" s="341"/>
      <c r="CG633" s="341"/>
      <c r="CH633" s="341"/>
      <c r="CI633" s="341"/>
      <c r="CJ633" s="341"/>
      <c r="CK633" s="341"/>
      <c r="CL633" s="341"/>
      <c r="CM633" s="341"/>
      <c r="CN633" s="341"/>
      <c r="CO633" s="341"/>
      <c r="CP633" s="341"/>
      <c r="CQ633" s="341"/>
      <c r="CR633" s="341"/>
      <c r="CS633" s="341"/>
      <c r="CT633" s="341"/>
      <c r="CU633" s="341"/>
      <c r="CV633" s="341"/>
      <c r="CW633" s="341"/>
      <c r="CX633" s="341"/>
      <c r="CY633" s="341"/>
      <c r="CZ633" s="341"/>
    </row>
    <row r="634" s="345" customFormat="true" ht="25.15" customHeight="true" x14ac:dyDescent="0.2">
      <c r="C634" s="1077"/>
      <c r="D634" s="1078"/>
      <c r="E634" s="612"/>
      <c r="F634" s="612"/>
      <c r="G634" s="612"/>
      <c r="H634" s="1078" t="s">
        <v>466</v>
      </c>
      <c r="I634" s="1078"/>
      <c r="J634" s="742">
        <v>3.453274924193607E-2</v>
      </c>
      <c r="K634" s="612"/>
      <c r="L634" s="612"/>
      <c r="M634" s="1078" t="s">
        <v>445</v>
      </c>
      <c r="N634" s="1078"/>
      <c r="O634" s="743">
        <v>9.1989679772217989E-2</v>
      </c>
      <c r="P634" s="612"/>
      <c r="Q634" s="612"/>
      <c r="Z634" s="338"/>
      <c r="AA634" s="338"/>
      <c r="AB634" s="338"/>
      <c r="AC634" s="338"/>
      <c r="AD634" s="338"/>
      <c r="AE634" s="338"/>
      <c r="AF634" s="338"/>
      <c r="AG634" s="338"/>
      <c r="AH634" s="338"/>
      <c r="AI634" s="338"/>
      <c r="AJ634" s="338"/>
      <c r="AK634" s="338"/>
      <c r="AL634" s="338"/>
      <c r="AM634" s="338"/>
      <c r="AN634" s="338"/>
      <c r="AO634" s="338"/>
      <c r="AP634" s="338"/>
      <c r="AQ634" s="338"/>
      <c r="AR634" s="338"/>
      <c r="AS634" s="338"/>
      <c r="AT634" s="338"/>
      <c r="AU634" s="338"/>
      <c r="AV634" s="338"/>
      <c r="AW634" s="338"/>
      <c r="AX634" s="338"/>
      <c r="AY634" s="338"/>
      <c r="AZ634" s="338"/>
      <c r="BA634" s="341"/>
      <c r="BB634" s="420"/>
      <c r="BC634" s="341"/>
      <c r="BD634" s="341"/>
      <c r="BE634" s="341"/>
      <c r="BF634" s="341"/>
      <c r="BG634" s="341"/>
      <c r="BH634" s="341"/>
      <c r="BI634" s="341"/>
      <c r="BJ634" s="341"/>
      <c r="BK634" s="341"/>
      <c r="BL634" s="341"/>
      <c r="BM634" s="341"/>
      <c r="BN634" s="341"/>
      <c r="BO634" s="341"/>
      <c r="BP634" s="341"/>
      <c r="BQ634" s="341"/>
      <c r="BR634" s="341"/>
      <c r="BS634" s="341"/>
      <c r="BT634" s="341"/>
      <c r="BU634" s="341"/>
      <c r="BV634" s="341"/>
      <c r="BW634" s="341"/>
      <c r="BX634" s="341"/>
      <c r="BY634" s="341"/>
      <c r="BZ634" s="341"/>
      <c r="CA634" s="341"/>
      <c r="CB634" s="341"/>
      <c r="CC634" s="341"/>
      <c r="CD634" s="341"/>
      <c r="CE634" s="341"/>
      <c r="CF634" s="341"/>
      <c r="CG634" s="341"/>
      <c r="CH634" s="341"/>
      <c r="CI634" s="341"/>
      <c r="CJ634" s="341"/>
      <c r="CK634" s="341"/>
      <c r="CL634" s="341"/>
      <c r="CM634" s="341"/>
      <c r="CN634" s="341"/>
      <c r="CO634" s="341"/>
      <c r="CP634" s="341"/>
      <c r="CQ634" s="341"/>
      <c r="CR634" s="341"/>
      <c r="CS634" s="341"/>
      <c r="CT634" s="341"/>
      <c r="CU634" s="341"/>
      <c r="CV634" s="341"/>
      <c r="CW634" s="341"/>
      <c r="CX634" s="341"/>
      <c r="CY634" s="341"/>
      <c r="CZ634" s="341"/>
    </row>
    <row r="635" s="345" customFormat="true" ht="25.15" customHeight="true" x14ac:dyDescent="0.2">
      <c r="C635" s="1077"/>
      <c r="D635" s="1078"/>
      <c r="E635" s="612"/>
      <c r="F635" s="612"/>
      <c r="G635" s="612"/>
      <c r="H635" s="1078" t="s">
        <v>480</v>
      </c>
      <c r="I635" s="1078"/>
      <c r="J635" s="742">
        <v>8.440305988135088E-3</v>
      </c>
      <c r="K635" s="612"/>
      <c r="L635" s="612"/>
      <c r="M635" s="1078" t="s">
        <v>446</v>
      </c>
      <c r="N635" s="1078"/>
      <c r="O635" s="743">
        <v>9.6457989695984667E-2</v>
      </c>
      <c r="P635" s="612"/>
      <c r="Q635" s="612"/>
      <c r="Z635" s="338"/>
      <c r="AA635" s="338"/>
      <c r="AB635" s="338"/>
      <c r="AC635" s="338"/>
      <c r="AD635" s="338"/>
      <c r="AE635" s="338"/>
      <c r="AF635" s="338"/>
      <c r="AG635" s="338"/>
      <c r="AH635" s="338"/>
      <c r="AI635" s="338"/>
      <c r="AJ635" s="338"/>
      <c r="AK635" s="338"/>
      <c r="AL635" s="338"/>
      <c r="AM635" s="338"/>
      <c r="AN635" s="338"/>
      <c r="AO635" s="338"/>
      <c r="AP635" s="338"/>
      <c r="AQ635" s="338"/>
      <c r="AR635" s="338"/>
      <c r="AS635" s="338"/>
      <c r="AT635" s="338"/>
      <c r="AU635" s="338"/>
      <c r="AV635" s="338"/>
      <c r="AW635" s="338"/>
      <c r="AX635" s="338"/>
      <c r="AY635" s="338"/>
      <c r="AZ635" s="338"/>
      <c r="BA635" s="341"/>
      <c r="BB635" s="420"/>
      <c r="BC635" s="341"/>
      <c r="BD635" s="341"/>
      <c r="BE635" s="341"/>
      <c r="BF635" s="341"/>
      <c r="BG635" s="341"/>
      <c r="BH635" s="341"/>
      <c r="BI635" s="341"/>
      <c r="BJ635" s="341"/>
      <c r="BK635" s="341"/>
      <c r="BL635" s="341"/>
      <c r="BM635" s="341"/>
      <c r="BN635" s="341"/>
      <c r="BO635" s="341"/>
      <c r="BP635" s="341"/>
      <c r="BQ635" s="341"/>
      <c r="BR635" s="341"/>
      <c r="BS635" s="341"/>
      <c r="BT635" s="341"/>
      <c r="BU635" s="341"/>
      <c r="BV635" s="341"/>
      <c r="BW635" s="341"/>
      <c r="BX635" s="341"/>
      <c r="BY635" s="341"/>
      <c r="BZ635" s="341"/>
      <c r="CA635" s="341"/>
      <c r="CB635" s="341"/>
      <c r="CC635" s="341"/>
      <c r="CD635" s="341"/>
      <c r="CE635" s="341"/>
      <c r="CF635" s="341"/>
      <c r="CG635" s="341"/>
      <c r="CH635" s="341"/>
      <c r="CI635" s="341"/>
      <c r="CJ635" s="341"/>
      <c r="CK635" s="341"/>
      <c r="CL635" s="341"/>
      <c r="CM635" s="341"/>
      <c r="CN635" s="341"/>
      <c r="CO635" s="341"/>
      <c r="CP635" s="341"/>
      <c r="CQ635" s="341"/>
      <c r="CR635" s="341"/>
      <c r="CS635" s="341"/>
      <c r="CT635" s="341"/>
      <c r="CU635" s="341"/>
      <c r="CV635" s="341"/>
      <c r="CW635" s="341"/>
      <c r="CX635" s="341"/>
      <c r="CY635" s="341"/>
      <c r="CZ635" s="341"/>
    </row>
    <row r="636" s="345" customFormat="true" ht="25.15" customHeight="true" x14ac:dyDescent="0.2">
      <c r="C636" s="1077"/>
      <c r="D636" s="1078"/>
      <c r="E636" s="612"/>
      <c r="F636" s="612"/>
      <c r="G636" s="612"/>
      <c r="H636" s="1078" t="s">
        <v>482</v>
      </c>
      <c r="I636" s="1078"/>
      <c r="J636" s="742">
        <v>3.6875281675203078E-3</v>
      </c>
      <c r="K636" s="612"/>
      <c r="L636" s="612"/>
      <c r="M636" s="1078" t="s">
        <v>459</v>
      </c>
      <c r="N636" s="1078"/>
      <c r="O636" s="743">
        <v>4.1330756730326823E-2</v>
      </c>
      <c r="P636" s="612"/>
      <c r="Q636" s="612"/>
      <c r="Z636" s="338"/>
      <c r="AA636" s="338"/>
      <c r="AB636" s="338"/>
      <c r="AC636" s="338"/>
      <c r="AD636" s="338"/>
      <c r="AE636" s="338"/>
      <c r="AF636" s="338"/>
      <c r="AG636" s="338"/>
      <c r="AH636" s="338"/>
      <c r="AI636" s="338"/>
      <c r="AJ636" s="338"/>
      <c r="AK636" s="338"/>
      <c r="AL636" s="338"/>
      <c r="AM636" s="338"/>
      <c r="AN636" s="338"/>
      <c r="AO636" s="338"/>
      <c r="AP636" s="338"/>
      <c r="AQ636" s="338"/>
      <c r="AR636" s="338"/>
      <c r="AS636" s="338"/>
      <c r="AT636" s="338"/>
      <c r="AU636" s="338"/>
      <c r="AV636" s="338"/>
      <c r="AW636" s="338"/>
      <c r="AX636" s="338"/>
      <c r="AY636" s="338"/>
      <c r="AZ636" s="338"/>
      <c r="BA636" s="341"/>
      <c r="BB636" s="420"/>
      <c r="BC636" s="341"/>
      <c r="BD636" s="341"/>
      <c r="BE636" s="341"/>
      <c r="BF636" s="341"/>
      <c r="BG636" s="341"/>
      <c r="BH636" s="341"/>
      <c r="BI636" s="341"/>
      <c r="BJ636" s="341"/>
      <c r="BK636" s="341"/>
      <c r="BL636" s="341"/>
      <c r="BM636" s="341"/>
      <c r="BN636" s="341"/>
      <c r="BO636" s="341"/>
      <c r="BP636" s="341"/>
      <c r="BQ636" s="341"/>
      <c r="BR636" s="341"/>
      <c r="BS636" s="341"/>
      <c r="BT636" s="341"/>
      <c r="BU636" s="341"/>
      <c r="BV636" s="341"/>
      <c r="BW636" s="341"/>
      <c r="BX636" s="341"/>
      <c r="BY636" s="341"/>
      <c r="BZ636" s="341"/>
      <c r="CA636" s="341"/>
      <c r="CB636" s="341"/>
      <c r="CC636" s="341"/>
      <c r="CD636" s="341"/>
      <c r="CE636" s="341"/>
      <c r="CF636" s="341"/>
      <c r="CG636" s="341"/>
      <c r="CH636" s="341"/>
      <c r="CI636" s="341"/>
      <c r="CJ636" s="341"/>
      <c r="CK636" s="341"/>
      <c r="CL636" s="341"/>
      <c r="CM636" s="341"/>
      <c r="CN636" s="341"/>
      <c r="CO636" s="341"/>
      <c r="CP636" s="341"/>
      <c r="CQ636" s="341"/>
      <c r="CR636" s="341"/>
      <c r="CS636" s="341"/>
      <c r="CT636" s="341"/>
      <c r="CU636" s="341"/>
      <c r="CV636" s="341"/>
      <c r="CW636" s="341"/>
      <c r="CX636" s="341"/>
      <c r="CY636" s="341"/>
      <c r="CZ636" s="341"/>
    </row>
    <row r="637" s="345" customFormat="true" ht="25.15" customHeight="true" x14ac:dyDescent="0.2">
      <c r="C637" s="1077"/>
      <c r="D637" s="1078"/>
      <c r="E637" s="612"/>
      <c r="F637" s="612"/>
      <c r="G637" s="612"/>
      <c r="H637" s="1078" t="s">
        <v>454</v>
      </c>
      <c r="I637" s="1078"/>
      <c r="J637" s="742">
        <v>3.1034647868298008E-2</v>
      </c>
      <c r="K637" s="612"/>
      <c r="L637" s="612"/>
      <c r="M637" s="1078" t="s">
        <v>456</v>
      </c>
      <c r="N637" s="1078"/>
      <c r="O637" s="743">
        <v>8.1457611240681932E-2</v>
      </c>
      <c r="P637" s="612"/>
      <c r="Q637" s="612"/>
      <c r="Z637" s="338"/>
      <c r="AA637" s="338"/>
      <c r="AB637" s="338"/>
      <c r="AC637" s="338"/>
      <c r="AD637" s="338"/>
      <c r="AE637" s="338"/>
      <c r="AF637" s="338"/>
      <c r="AG637" s="338"/>
      <c r="AH637" s="338"/>
      <c r="AI637" s="338"/>
      <c r="AJ637" s="338"/>
      <c r="AK637" s="338"/>
      <c r="AL637" s="338"/>
      <c r="AM637" s="338"/>
      <c r="AN637" s="338"/>
      <c r="AO637" s="338"/>
      <c r="AP637" s="338"/>
      <c r="AQ637" s="338"/>
      <c r="AR637" s="338"/>
      <c r="AS637" s="338"/>
      <c r="AT637" s="338"/>
      <c r="AU637" s="338"/>
      <c r="AV637" s="338"/>
      <c r="AW637" s="338"/>
      <c r="AX637" s="338"/>
      <c r="AY637" s="338"/>
      <c r="AZ637" s="338"/>
      <c r="BA637" s="341"/>
      <c r="BB637" s="420"/>
      <c r="BC637" s="341"/>
      <c r="BD637" s="341"/>
      <c r="BE637" s="341"/>
      <c r="BF637" s="341"/>
      <c r="BG637" s="341"/>
      <c r="BH637" s="341"/>
      <c r="BI637" s="341"/>
      <c r="BJ637" s="341"/>
      <c r="BK637" s="341"/>
      <c r="BL637" s="341"/>
      <c r="BM637" s="341"/>
      <c r="BN637" s="341"/>
      <c r="BO637" s="341"/>
      <c r="BP637" s="341"/>
      <c r="BQ637" s="341"/>
      <c r="BR637" s="341"/>
      <c r="BS637" s="341"/>
      <c r="BT637" s="341"/>
      <c r="BU637" s="341"/>
      <c r="BV637" s="341"/>
      <c r="BW637" s="341"/>
      <c r="BX637" s="341"/>
      <c r="BY637" s="341"/>
      <c r="BZ637" s="341"/>
      <c r="CA637" s="341"/>
      <c r="CB637" s="341"/>
      <c r="CC637" s="341"/>
      <c r="CD637" s="341"/>
      <c r="CE637" s="341"/>
      <c r="CF637" s="341"/>
      <c r="CG637" s="341"/>
      <c r="CH637" s="341"/>
      <c r="CI637" s="341"/>
      <c r="CJ637" s="341"/>
      <c r="CK637" s="341"/>
      <c r="CL637" s="341"/>
      <c r="CM637" s="341"/>
      <c r="CN637" s="341"/>
      <c r="CO637" s="341"/>
      <c r="CP637" s="341"/>
      <c r="CQ637" s="341"/>
      <c r="CR637" s="341"/>
      <c r="CS637" s="341"/>
      <c r="CT637" s="341"/>
      <c r="CU637" s="341"/>
      <c r="CV637" s="341"/>
      <c r="CW637" s="341"/>
      <c r="CX637" s="341"/>
      <c r="CY637" s="341"/>
      <c r="CZ637" s="341"/>
    </row>
    <row r="638" s="345" customFormat="true" ht="25.15" customHeight="true" x14ac:dyDescent="0.2">
      <c r="C638" s="1077"/>
      <c r="D638" s="1078"/>
      <c r="E638" s="612"/>
      <c r="F638" s="612"/>
      <c r="G638" s="612"/>
      <c r="H638" s="1078" t="s">
        <v>449</v>
      </c>
      <c r="I638" s="1078"/>
      <c r="J638" s="742">
        <v>-2.7860055785761926E-2</v>
      </c>
      <c r="K638" s="612"/>
      <c r="L638" s="612"/>
      <c r="M638" s="1078" t="s">
        <v>447</v>
      </c>
      <c r="N638" s="1078"/>
      <c r="O638" s="743">
        <v>6.7630049873636647E-2</v>
      </c>
      <c r="P638" s="612"/>
      <c r="Q638" s="612"/>
      <c r="Z638" s="338"/>
      <c r="AA638" s="338"/>
      <c r="AB638" s="338"/>
      <c r="AC638" s="338"/>
      <c r="AD638" s="338"/>
      <c r="AE638" s="338"/>
      <c r="AF638" s="338"/>
      <c r="AG638" s="338"/>
      <c r="AH638" s="338"/>
      <c r="AI638" s="338"/>
      <c r="AJ638" s="338"/>
      <c r="AK638" s="338"/>
      <c r="AL638" s="338"/>
      <c r="AM638" s="338"/>
      <c r="AN638" s="338"/>
      <c r="AO638" s="338"/>
      <c r="AP638" s="338"/>
      <c r="AQ638" s="338"/>
      <c r="AR638" s="338"/>
      <c r="AS638" s="338"/>
      <c r="AT638" s="338"/>
      <c r="AU638" s="338"/>
      <c r="AV638" s="338"/>
      <c r="AW638" s="338"/>
      <c r="AX638" s="338"/>
      <c r="AY638" s="338"/>
      <c r="AZ638" s="338"/>
      <c r="BA638" s="341"/>
      <c r="BB638" s="420"/>
      <c r="BC638" s="341"/>
      <c r="BD638" s="341"/>
      <c r="BE638" s="341"/>
      <c r="BF638" s="341"/>
      <c r="BG638" s="341"/>
      <c r="BH638" s="341"/>
      <c r="BI638" s="341"/>
      <c r="BJ638" s="341"/>
      <c r="BK638" s="341"/>
      <c r="BL638" s="341"/>
      <c r="BM638" s="341"/>
      <c r="BN638" s="341"/>
      <c r="BO638" s="341"/>
      <c r="BP638" s="341"/>
      <c r="BQ638" s="341"/>
      <c r="BR638" s="341"/>
      <c r="BS638" s="341"/>
      <c r="BT638" s="341"/>
      <c r="BU638" s="341"/>
      <c r="BV638" s="341"/>
      <c r="BW638" s="341"/>
      <c r="BX638" s="341"/>
      <c r="BY638" s="341"/>
      <c r="BZ638" s="341"/>
      <c r="CA638" s="341"/>
      <c r="CB638" s="341"/>
      <c r="CC638" s="341"/>
      <c r="CD638" s="341"/>
      <c r="CE638" s="341"/>
      <c r="CF638" s="341"/>
      <c r="CG638" s="341"/>
      <c r="CH638" s="341"/>
      <c r="CI638" s="341"/>
      <c r="CJ638" s="341"/>
      <c r="CK638" s="341"/>
      <c r="CL638" s="341"/>
      <c r="CM638" s="341"/>
      <c r="CN638" s="341"/>
      <c r="CO638" s="341"/>
      <c r="CP638" s="341"/>
      <c r="CQ638" s="341"/>
      <c r="CR638" s="341"/>
      <c r="CS638" s="341"/>
      <c r="CT638" s="341"/>
      <c r="CU638" s="341"/>
      <c r="CV638" s="341"/>
      <c r="CW638" s="341"/>
      <c r="CX638" s="341"/>
      <c r="CY638" s="341"/>
      <c r="CZ638" s="341"/>
    </row>
    <row r="639" s="345" customFormat="true" ht="25.15" customHeight="true" x14ac:dyDescent="0.2">
      <c r="C639" s="1077"/>
      <c r="D639" s="1078"/>
      <c r="E639" s="612"/>
      <c r="F639" s="612"/>
      <c r="G639" s="612"/>
      <c r="H639" s="1078" t="s">
        <v>504</v>
      </c>
      <c r="I639" s="1078"/>
      <c r="J639" s="742">
        <v>-4.9647272859537003E-3</v>
      </c>
      <c r="K639" s="612"/>
      <c r="L639" s="612"/>
      <c r="M639" s="1078" t="s">
        <v>457</v>
      </c>
      <c r="N639" s="1078"/>
      <c r="O639" s="743">
        <v>4.335496892075983E-2</v>
      </c>
      <c r="P639" s="612"/>
      <c r="Q639" s="612"/>
      <c r="Z639" s="338"/>
      <c r="AA639" s="338"/>
      <c r="AB639" s="338"/>
      <c r="AC639" s="338"/>
      <c r="AD639" s="338"/>
      <c r="AE639" s="338"/>
      <c r="AF639" s="338"/>
      <c r="AG639" s="338"/>
      <c r="AH639" s="338"/>
      <c r="AI639" s="338"/>
      <c r="AJ639" s="338"/>
      <c r="AK639" s="338"/>
      <c r="AL639" s="338"/>
      <c r="AM639" s="338"/>
      <c r="AN639" s="338"/>
      <c r="AO639" s="338"/>
      <c r="AP639" s="338"/>
      <c r="AQ639" s="338"/>
      <c r="AR639" s="338"/>
      <c r="AS639" s="338"/>
      <c r="AT639" s="338"/>
      <c r="AU639" s="338"/>
      <c r="AV639" s="338"/>
      <c r="AW639" s="338"/>
      <c r="AX639" s="338"/>
      <c r="AY639" s="338"/>
      <c r="AZ639" s="338"/>
      <c r="BA639" s="341"/>
      <c r="BB639" s="420"/>
      <c r="BC639" s="341"/>
      <c r="BD639" s="341"/>
      <c r="BE639" s="341"/>
      <c r="BF639" s="341"/>
      <c r="BG639" s="341"/>
      <c r="BH639" s="341"/>
      <c r="BI639" s="341"/>
      <c r="BJ639" s="341"/>
      <c r="BK639" s="341"/>
      <c r="BL639" s="341"/>
      <c r="BM639" s="341"/>
      <c r="BN639" s="341"/>
      <c r="BO639" s="341"/>
      <c r="BP639" s="341"/>
      <c r="BQ639" s="341"/>
      <c r="BR639" s="341"/>
      <c r="BS639" s="341"/>
      <c r="BT639" s="341"/>
      <c r="BU639" s="341"/>
      <c r="BV639" s="341"/>
      <c r="BW639" s="341"/>
      <c r="BX639" s="341"/>
      <c r="BY639" s="341"/>
      <c r="BZ639" s="341"/>
      <c r="CA639" s="341"/>
      <c r="CB639" s="341"/>
      <c r="CC639" s="341"/>
      <c r="CD639" s="341"/>
      <c r="CE639" s="341"/>
      <c r="CF639" s="341"/>
      <c r="CG639" s="341"/>
      <c r="CH639" s="341"/>
      <c r="CI639" s="341"/>
      <c r="CJ639" s="341"/>
      <c r="CK639" s="341"/>
      <c r="CL639" s="341"/>
      <c r="CM639" s="341"/>
      <c r="CN639" s="341"/>
      <c r="CO639" s="341"/>
      <c r="CP639" s="341"/>
      <c r="CQ639" s="341"/>
      <c r="CR639" s="341"/>
      <c r="CS639" s="341"/>
      <c r="CT639" s="341"/>
      <c r="CU639" s="341"/>
      <c r="CV639" s="341"/>
      <c r="CW639" s="341"/>
      <c r="CX639" s="341"/>
      <c r="CY639" s="341"/>
      <c r="CZ639" s="341"/>
    </row>
    <row r="640" s="345" customFormat="true" ht="25.15" customHeight="true" x14ac:dyDescent="0.2">
      <c r="C640" s="1077"/>
      <c r="D640" s="1078"/>
      <c r="E640" s="612"/>
      <c r="F640" s="612"/>
      <c r="G640" s="612"/>
      <c r="H640" s="1078" t="s">
        <v>502</v>
      </c>
      <c r="I640" s="1078"/>
      <c r="J640" s="742">
        <v>1.6209862420450778E-3</v>
      </c>
      <c r="K640" s="612"/>
      <c r="L640" s="612"/>
      <c r="M640" s="1078" t="s">
        <v>442</v>
      </c>
      <c r="N640" s="1078"/>
      <c r="O640" s="743">
        <v>0.1094191367217448</v>
      </c>
      <c r="P640" s="612"/>
      <c r="Q640" s="612"/>
      <c r="Z640" s="338"/>
      <c r="AA640" s="338"/>
      <c r="AB640" s="338"/>
      <c r="AC640" s="338"/>
      <c r="AD640" s="338"/>
      <c r="AE640" s="338"/>
      <c r="AF640" s="338"/>
      <c r="AG640" s="338"/>
      <c r="AH640" s="338"/>
      <c r="AI640" s="338"/>
      <c r="AJ640" s="338"/>
      <c r="AK640" s="338"/>
      <c r="AL640" s="338"/>
      <c r="AM640" s="338"/>
      <c r="AN640" s="338"/>
      <c r="AO640" s="338"/>
      <c r="AP640" s="338"/>
      <c r="AQ640" s="338"/>
      <c r="AR640" s="338"/>
      <c r="AS640" s="338"/>
      <c r="AT640" s="338"/>
      <c r="AU640" s="338"/>
      <c r="AV640" s="338"/>
      <c r="AW640" s="338"/>
      <c r="AX640" s="338"/>
      <c r="AY640" s="338"/>
      <c r="AZ640" s="338"/>
      <c r="BA640" s="341"/>
      <c r="BB640" s="420"/>
      <c r="BC640" s="341"/>
      <c r="BD640" s="341"/>
      <c r="BE640" s="341"/>
      <c r="BF640" s="341"/>
      <c r="BG640" s="341"/>
      <c r="BH640" s="341"/>
      <c r="BI640" s="341"/>
      <c r="BJ640" s="341"/>
      <c r="BK640" s="341"/>
      <c r="BL640" s="341"/>
      <c r="BM640" s="341"/>
      <c r="BN640" s="341"/>
      <c r="BO640" s="341"/>
      <c r="BP640" s="341"/>
      <c r="BQ640" s="341"/>
      <c r="BR640" s="341"/>
      <c r="BS640" s="341"/>
      <c r="BT640" s="341"/>
      <c r="BU640" s="341"/>
      <c r="BV640" s="341"/>
      <c r="BW640" s="341"/>
      <c r="BX640" s="341"/>
      <c r="BY640" s="341"/>
      <c r="BZ640" s="341"/>
      <c r="CA640" s="341"/>
      <c r="CB640" s="341"/>
      <c r="CC640" s="341"/>
      <c r="CD640" s="341"/>
      <c r="CE640" s="341"/>
      <c r="CF640" s="341"/>
      <c r="CG640" s="341"/>
      <c r="CH640" s="341"/>
      <c r="CI640" s="341"/>
      <c r="CJ640" s="341"/>
      <c r="CK640" s="341"/>
      <c r="CL640" s="341"/>
      <c r="CM640" s="341"/>
      <c r="CN640" s="341"/>
      <c r="CO640" s="341"/>
      <c r="CP640" s="341"/>
      <c r="CQ640" s="341"/>
      <c r="CR640" s="341"/>
      <c r="CS640" s="341"/>
      <c r="CT640" s="341"/>
      <c r="CU640" s="341"/>
      <c r="CV640" s="341"/>
      <c r="CW640" s="341"/>
      <c r="CX640" s="341"/>
      <c r="CY640" s="341"/>
      <c r="CZ640" s="341"/>
    </row>
    <row r="641" s="345" customFormat="true" ht="25.15" customHeight="true" x14ac:dyDescent="0.2">
      <c r="C641" s="1077"/>
      <c r="D641" s="1078"/>
      <c r="E641" s="612"/>
      <c r="F641" s="612"/>
      <c r="G641" s="612"/>
      <c r="H641" s="1078" t="s">
        <v>323</v>
      </c>
      <c r="I641" s="1078"/>
      <c r="J641" s="742">
        <v>3.81930265990027E-2</v>
      </c>
      <c r="K641" s="612"/>
      <c r="L641" s="612"/>
      <c r="M641" s="1078" t="s">
        <v>452</v>
      </c>
      <c r="N641" s="1078"/>
      <c r="O641" s="743">
        <v>5.5336045801795908E-2</v>
      </c>
      <c r="P641" s="612"/>
      <c r="Q641" s="612"/>
      <c r="Z641" s="338"/>
      <c r="AA641" s="338"/>
      <c r="AB641" s="338"/>
      <c r="AC641" s="338"/>
      <c r="AD641" s="338"/>
      <c r="AE641" s="338"/>
      <c r="AF641" s="338"/>
      <c r="AG641" s="338"/>
      <c r="AH641" s="338"/>
      <c r="AI641" s="338"/>
      <c r="AJ641" s="338"/>
      <c r="AK641" s="338"/>
      <c r="AL641" s="338"/>
      <c r="AM641" s="338"/>
      <c r="AN641" s="338"/>
      <c r="AO641" s="338"/>
      <c r="AP641" s="338"/>
      <c r="AQ641" s="338"/>
      <c r="AR641" s="338"/>
      <c r="AS641" s="338"/>
      <c r="AT641" s="338"/>
      <c r="AU641" s="338"/>
      <c r="AV641" s="338"/>
      <c r="AW641" s="338"/>
      <c r="AX641" s="338"/>
      <c r="AY641" s="338"/>
      <c r="AZ641" s="338"/>
      <c r="BA641" s="341"/>
      <c r="BB641" s="420"/>
      <c r="BC641" s="341"/>
      <c r="BD641" s="341"/>
      <c r="BE641" s="341"/>
      <c r="BF641" s="341"/>
      <c r="BG641" s="341"/>
      <c r="BH641" s="341"/>
      <c r="BI641" s="341"/>
      <c r="BJ641" s="341"/>
      <c r="BK641" s="341"/>
      <c r="BL641" s="341"/>
      <c r="BM641" s="341"/>
      <c r="BN641" s="341"/>
      <c r="BO641" s="341"/>
      <c r="BP641" s="341"/>
      <c r="BQ641" s="341"/>
      <c r="BR641" s="341"/>
      <c r="BS641" s="341"/>
      <c r="BT641" s="341"/>
      <c r="BU641" s="341"/>
      <c r="BV641" s="341"/>
      <c r="BW641" s="341"/>
      <c r="BX641" s="341"/>
      <c r="BY641" s="341"/>
      <c r="BZ641" s="341"/>
      <c r="CA641" s="341"/>
      <c r="CB641" s="341"/>
      <c r="CC641" s="341"/>
      <c r="CD641" s="341"/>
      <c r="CE641" s="341"/>
      <c r="CF641" s="341"/>
      <c r="CG641" s="341"/>
      <c r="CH641" s="341"/>
      <c r="CI641" s="341"/>
      <c r="CJ641" s="341"/>
      <c r="CK641" s="341"/>
      <c r="CL641" s="341"/>
      <c r="CM641" s="341"/>
      <c r="CN641" s="341"/>
      <c r="CO641" s="341"/>
      <c r="CP641" s="341"/>
      <c r="CQ641" s="341"/>
      <c r="CR641" s="341"/>
      <c r="CS641" s="341"/>
      <c r="CT641" s="341"/>
      <c r="CU641" s="341"/>
      <c r="CV641" s="341"/>
      <c r="CW641" s="341"/>
      <c r="CX641" s="341"/>
      <c r="CY641" s="341"/>
      <c r="CZ641" s="341"/>
    </row>
    <row r="642" s="345" customFormat="true" ht="25.15" customHeight="true" x14ac:dyDescent="0.2">
      <c r="C642" s="1077"/>
      <c r="D642" s="1078"/>
      <c r="E642" s="612"/>
      <c r="F642" s="612"/>
      <c r="G642" s="612"/>
      <c r="H642" s="1078" t="s">
        <v>309</v>
      </c>
      <c r="I642" s="1078"/>
      <c r="J642" s="742">
        <v>-4.0364727128892976E-2</v>
      </c>
      <c r="K642" s="612"/>
      <c r="L642" s="612"/>
      <c r="M642" s="1078" t="s">
        <v>440</v>
      </c>
      <c r="N642" s="1078"/>
      <c r="O642" s="743">
        <v>9.0976642093897192E-2</v>
      </c>
      <c r="P642" s="612"/>
      <c r="Q642" s="612"/>
      <c r="Z642" s="338"/>
      <c r="AA642" s="338"/>
      <c r="AB642" s="338"/>
      <c r="AC642" s="338"/>
      <c r="AD642" s="338"/>
      <c r="AE642" s="338"/>
      <c r="AF642" s="338"/>
      <c r="AG642" s="338"/>
      <c r="AH642" s="338"/>
      <c r="AI642" s="338"/>
      <c r="AJ642" s="338"/>
      <c r="AK642" s="338"/>
      <c r="AL642" s="338"/>
      <c r="AM642" s="338"/>
      <c r="AN642" s="338"/>
      <c r="AO642" s="338"/>
      <c r="AP642" s="338"/>
      <c r="AQ642" s="338"/>
      <c r="AR642" s="338"/>
      <c r="AS642" s="338"/>
      <c r="AT642" s="338"/>
      <c r="AU642" s="338"/>
      <c r="AV642" s="338"/>
      <c r="AW642" s="338"/>
      <c r="AX642" s="338"/>
      <c r="AY642" s="338"/>
      <c r="AZ642" s="338"/>
      <c r="BA642" s="341"/>
      <c r="BB642" s="420"/>
      <c r="BC642" s="341"/>
      <c r="BD642" s="341"/>
      <c r="BE642" s="341"/>
      <c r="BF642" s="341"/>
      <c r="BG642" s="341"/>
      <c r="BH642" s="341"/>
      <c r="BI642" s="341"/>
      <c r="BJ642" s="341"/>
      <c r="BK642" s="341"/>
      <c r="BL642" s="341"/>
      <c r="BM642" s="341"/>
      <c r="BN642" s="341"/>
      <c r="BO642" s="341"/>
      <c r="BP642" s="341"/>
      <c r="BQ642" s="341"/>
      <c r="BR642" s="341"/>
      <c r="BS642" s="341"/>
      <c r="BT642" s="341"/>
      <c r="BU642" s="341"/>
      <c r="BV642" s="341"/>
      <c r="BW642" s="341"/>
      <c r="BX642" s="341"/>
      <c r="BY642" s="341"/>
      <c r="BZ642" s="341"/>
      <c r="CA642" s="341"/>
      <c r="CB642" s="341"/>
      <c r="CC642" s="341"/>
      <c r="CD642" s="341"/>
      <c r="CE642" s="341"/>
      <c r="CF642" s="341"/>
      <c r="CG642" s="341"/>
      <c r="CH642" s="341"/>
      <c r="CI642" s="341"/>
      <c r="CJ642" s="341"/>
      <c r="CK642" s="341"/>
      <c r="CL642" s="341"/>
      <c r="CM642" s="341"/>
      <c r="CN642" s="341"/>
      <c r="CO642" s="341"/>
      <c r="CP642" s="341"/>
      <c r="CQ642" s="341"/>
      <c r="CR642" s="341"/>
      <c r="CS642" s="341"/>
      <c r="CT642" s="341"/>
      <c r="CU642" s="341"/>
      <c r="CV642" s="341"/>
      <c r="CW642" s="341"/>
      <c r="CX642" s="341"/>
      <c r="CY642" s="341"/>
      <c r="CZ642" s="341"/>
    </row>
    <row r="643" s="345" customFormat="true" ht="25.15" customHeight="true" x14ac:dyDescent="0.2">
      <c r="C643" s="1077"/>
      <c r="D643" s="1078"/>
      <c r="E643" s="612"/>
      <c r="F643" s="612"/>
      <c r="G643" s="612"/>
      <c r="H643" s="1078" t="s">
        <v>493</v>
      </c>
      <c r="I643" s="1078"/>
      <c r="J643" s="742">
        <v>6.162674951258471E-4</v>
      </c>
      <c r="K643" s="612"/>
      <c r="L643" s="612"/>
      <c r="M643" s="1078" t="s">
        <v>450</v>
      </c>
      <c r="N643" s="1078"/>
      <c r="O643" s="743">
        <v>5.8650345026974207E-2</v>
      </c>
      <c r="P643" s="612"/>
      <c r="Q643" s="612"/>
      <c r="Z643" s="338"/>
      <c r="AA643" s="338"/>
      <c r="AB643" s="338"/>
      <c r="AC643" s="338"/>
      <c r="AD643" s="338"/>
      <c r="AE643" s="338"/>
      <c r="AF643" s="338"/>
      <c r="AG643" s="338"/>
      <c r="AH643" s="338"/>
      <c r="AI643" s="338"/>
      <c r="AJ643" s="338"/>
      <c r="AK643" s="338"/>
      <c r="AL643" s="338"/>
      <c r="AM643" s="338"/>
      <c r="AN643" s="338"/>
      <c r="AO643" s="338"/>
      <c r="AP643" s="338"/>
      <c r="AQ643" s="338"/>
      <c r="AR643" s="338"/>
      <c r="AS643" s="338"/>
      <c r="AT643" s="338"/>
      <c r="AU643" s="338"/>
      <c r="AV643" s="338"/>
      <c r="AW643" s="338"/>
      <c r="AX643" s="338"/>
      <c r="AY643" s="338"/>
      <c r="AZ643" s="338"/>
      <c r="BA643" s="341"/>
      <c r="BB643" s="420"/>
      <c r="BC643" s="341"/>
      <c r="BD643" s="341"/>
      <c r="BE643" s="341"/>
      <c r="BF643" s="341"/>
      <c r="BG643" s="341"/>
      <c r="BH643" s="341"/>
      <c r="BI643" s="341"/>
      <c r="BJ643" s="341"/>
      <c r="BK643" s="341"/>
      <c r="BL643" s="341"/>
      <c r="BM643" s="341"/>
      <c r="BN643" s="341"/>
      <c r="BO643" s="341"/>
      <c r="BP643" s="341"/>
      <c r="BQ643" s="341"/>
      <c r="BR643" s="341"/>
      <c r="BS643" s="341"/>
      <c r="BT643" s="341"/>
      <c r="BU643" s="341"/>
      <c r="BV643" s="341"/>
      <c r="BW643" s="341"/>
      <c r="BX643" s="341"/>
      <c r="BY643" s="341"/>
      <c r="BZ643" s="341"/>
      <c r="CA643" s="341"/>
      <c r="CB643" s="341"/>
      <c r="CC643" s="341"/>
      <c r="CD643" s="341"/>
      <c r="CE643" s="341"/>
      <c r="CF643" s="341"/>
      <c r="CG643" s="341"/>
      <c r="CH643" s="341"/>
      <c r="CI643" s="341"/>
      <c r="CJ643" s="341"/>
      <c r="CK643" s="341"/>
      <c r="CL643" s="341"/>
      <c r="CM643" s="341"/>
      <c r="CN643" s="341"/>
      <c r="CO643" s="341"/>
      <c r="CP643" s="341"/>
      <c r="CQ643" s="341"/>
      <c r="CR643" s="341"/>
      <c r="CS643" s="341"/>
      <c r="CT643" s="341"/>
      <c r="CU643" s="341"/>
      <c r="CV643" s="341"/>
      <c r="CW643" s="341"/>
      <c r="CX643" s="341"/>
      <c r="CY643" s="341"/>
      <c r="CZ643" s="341"/>
    </row>
    <row r="644" s="345" customFormat="true" ht="25.15" customHeight="true" x14ac:dyDescent="0.2">
      <c r="C644" s="1077"/>
      <c r="D644" s="1078"/>
      <c r="E644" s="612"/>
      <c r="F644" s="612"/>
      <c r="G644" s="612"/>
      <c r="H644" s="1078" t="s">
        <v>437</v>
      </c>
      <c r="I644" s="1078"/>
      <c r="J644" s="742">
        <v>9.3484849906895803E-2</v>
      </c>
      <c r="K644" s="612"/>
      <c r="L644" s="612"/>
      <c r="M644" s="1078" t="s">
        <v>288</v>
      </c>
      <c r="N644" s="1078"/>
      <c r="O644" s="743">
        <v>-7.4185167968911676E-3</v>
      </c>
      <c r="P644" s="612"/>
      <c r="Q644" s="612"/>
      <c r="Z644" s="338"/>
      <c r="AA644" s="338"/>
      <c r="AB644" s="338"/>
      <c r="AC644" s="338"/>
      <c r="AD644" s="338"/>
      <c r="AE644" s="338"/>
      <c r="AF644" s="338"/>
      <c r="AG644" s="338"/>
      <c r="AH644" s="338"/>
      <c r="AI644" s="338"/>
      <c r="AJ644" s="338"/>
      <c r="AK644" s="338"/>
      <c r="AL644" s="338"/>
      <c r="AM644" s="338"/>
      <c r="AN644" s="338"/>
      <c r="AO644" s="338"/>
      <c r="AP644" s="338"/>
      <c r="AQ644" s="338"/>
      <c r="AR644" s="338"/>
      <c r="AS644" s="338"/>
      <c r="AT644" s="338"/>
      <c r="AU644" s="338"/>
      <c r="AV644" s="338"/>
      <c r="AW644" s="338"/>
      <c r="AX644" s="338"/>
      <c r="AY644" s="338"/>
      <c r="AZ644" s="338"/>
      <c r="BA644" s="341"/>
      <c r="BB644" s="420"/>
      <c r="BC644" s="341"/>
      <c r="BD644" s="341"/>
      <c r="BE644" s="341"/>
      <c r="BF644" s="341"/>
      <c r="BG644" s="341"/>
      <c r="BH644" s="341"/>
      <c r="BI644" s="341"/>
      <c r="BJ644" s="341"/>
      <c r="BK644" s="341"/>
      <c r="BL644" s="341"/>
      <c r="BM644" s="341"/>
      <c r="BN644" s="341"/>
      <c r="BO644" s="341"/>
      <c r="BP644" s="341"/>
      <c r="BQ644" s="341"/>
      <c r="BR644" s="341"/>
      <c r="BS644" s="341"/>
      <c r="BT644" s="341"/>
      <c r="BU644" s="341"/>
      <c r="BV644" s="341"/>
      <c r="BW644" s="341"/>
      <c r="BX644" s="341"/>
      <c r="BY644" s="341"/>
      <c r="BZ644" s="341"/>
      <c r="CA644" s="341"/>
      <c r="CB644" s="341"/>
      <c r="CC644" s="341"/>
      <c r="CD644" s="341"/>
      <c r="CE644" s="341"/>
      <c r="CF644" s="341"/>
      <c r="CG644" s="341"/>
      <c r="CH644" s="341"/>
      <c r="CI644" s="341"/>
      <c r="CJ644" s="341"/>
      <c r="CK644" s="341"/>
      <c r="CL644" s="341"/>
      <c r="CM644" s="341"/>
      <c r="CN644" s="341"/>
      <c r="CO644" s="341"/>
      <c r="CP644" s="341"/>
      <c r="CQ644" s="341"/>
      <c r="CR644" s="341"/>
      <c r="CS644" s="341"/>
      <c r="CT644" s="341"/>
      <c r="CU644" s="341"/>
      <c r="CV644" s="341"/>
      <c r="CW644" s="341"/>
      <c r="CX644" s="341"/>
      <c r="CY644" s="341"/>
      <c r="CZ644" s="341"/>
    </row>
    <row r="645" s="345" customFormat="true" ht="25.15" customHeight="true" x14ac:dyDescent="0.2">
      <c r="C645" s="1077"/>
      <c r="D645" s="1078"/>
      <c r="E645" s="612"/>
      <c r="F645" s="612"/>
      <c r="G645" s="612"/>
      <c r="H645" s="1078" t="s">
        <v>462</v>
      </c>
      <c r="I645" s="1078"/>
      <c r="J645" s="742">
        <v>4.9253296901022169E-2</v>
      </c>
      <c r="K645" s="612"/>
      <c r="L645" s="612"/>
      <c r="M645" s="1078" t="s">
        <v>325</v>
      </c>
      <c r="N645" s="1078"/>
      <c r="O645" s="743">
        <v>-1.6683248890564478E-2</v>
      </c>
      <c r="P645" s="612"/>
      <c r="Q645" s="612"/>
      <c r="Z645" s="338"/>
      <c r="AA645" s="338"/>
      <c r="AB645" s="338"/>
      <c r="AC645" s="338"/>
      <c r="AD645" s="338"/>
      <c r="AE645" s="338"/>
      <c r="AF645" s="338"/>
      <c r="AG645" s="338"/>
      <c r="AH645" s="338"/>
      <c r="AI645" s="338"/>
      <c r="AJ645" s="338"/>
      <c r="AK645" s="338"/>
      <c r="AL645" s="338"/>
      <c r="AM645" s="338"/>
      <c r="AN645" s="338"/>
      <c r="AO645" s="338"/>
      <c r="AP645" s="338"/>
      <c r="AQ645" s="338"/>
      <c r="AR645" s="338"/>
      <c r="AS645" s="338"/>
      <c r="AT645" s="338"/>
      <c r="AU645" s="338"/>
      <c r="AV645" s="338"/>
      <c r="AW645" s="338"/>
      <c r="AX645" s="338"/>
      <c r="AY645" s="338"/>
      <c r="AZ645" s="338"/>
      <c r="BA645" s="341"/>
      <c r="BB645" s="420"/>
      <c r="BC645" s="341"/>
      <c r="BD645" s="341"/>
      <c r="BE645" s="341"/>
      <c r="BF645" s="341"/>
      <c r="BG645" s="341"/>
      <c r="BH645" s="341"/>
      <c r="BI645" s="341"/>
      <c r="BJ645" s="341"/>
      <c r="BK645" s="341"/>
      <c r="BL645" s="341"/>
      <c r="BM645" s="341"/>
      <c r="BN645" s="341"/>
      <c r="BO645" s="341"/>
      <c r="BP645" s="341"/>
      <c r="BQ645" s="341"/>
      <c r="BR645" s="341"/>
      <c r="BS645" s="341"/>
      <c r="BT645" s="341"/>
      <c r="BU645" s="341"/>
      <c r="BV645" s="341"/>
      <c r="BW645" s="341"/>
      <c r="BX645" s="341"/>
      <c r="BY645" s="341"/>
      <c r="BZ645" s="341"/>
      <c r="CA645" s="341"/>
      <c r="CB645" s="341"/>
      <c r="CC645" s="341"/>
      <c r="CD645" s="341"/>
      <c r="CE645" s="341"/>
      <c r="CF645" s="341"/>
      <c r="CG645" s="341"/>
      <c r="CH645" s="341"/>
      <c r="CI645" s="341"/>
      <c r="CJ645" s="341"/>
      <c r="CK645" s="341"/>
      <c r="CL645" s="341"/>
      <c r="CM645" s="341"/>
      <c r="CN645" s="341"/>
      <c r="CO645" s="341"/>
      <c r="CP645" s="341"/>
      <c r="CQ645" s="341"/>
      <c r="CR645" s="341"/>
      <c r="CS645" s="341"/>
      <c r="CT645" s="341"/>
      <c r="CU645" s="341"/>
      <c r="CV645" s="341"/>
      <c r="CW645" s="341"/>
      <c r="CX645" s="341"/>
      <c r="CY645" s="341"/>
      <c r="CZ645" s="341"/>
    </row>
    <row r="646" s="345" customFormat="true" ht="25.15" customHeight="true" x14ac:dyDescent="0.2">
      <c r="C646" s="1077"/>
      <c r="D646" s="1078"/>
      <c r="E646" s="612"/>
      <c r="F646" s="612"/>
      <c r="G646" s="612"/>
      <c r="H646" s="1078" t="s">
        <v>439</v>
      </c>
      <c r="I646" s="1078"/>
      <c r="J646" s="742">
        <v>0.10691316426765131</v>
      </c>
      <c r="K646" s="612"/>
      <c r="L646" s="612"/>
      <c r="M646" s="1078" t="s">
        <v>343</v>
      </c>
      <c r="N646" s="1078"/>
      <c r="O646" s="743">
        <v>8.8823547033759446E-3</v>
      </c>
      <c r="P646" s="612"/>
      <c r="Q646" s="612"/>
      <c r="Z646" s="338"/>
      <c r="AA646" s="338"/>
      <c r="AB646" s="338"/>
      <c r="AC646" s="338"/>
      <c r="AD646" s="338"/>
      <c r="AE646" s="338"/>
      <c r="AF646" s="338"/>
      <c r="AG646" s="338"/>
      <c r="AH646" s="338"/>
      <c r="AI646" s="338"/>
      <c r="AJ646" s="338"/>
      <c r="AK646" s="338"/>
      <c r="AL646" s="338"/>
      <c r="AM646" s="338"/>
      <c r="AN646" s="338"/>
      <c r="AO646" s="338"/>
      <c r="AP646" s="338"/>
      <c r="AQ646" s="338"/>
      <c r="AR646" s="338"/>
      <c r="AS646" s="338"/>
      <c r="AT646" s="338"/>
      <c r="AU646" s="338"/>
      <c r="AV646" s="338"/>
      <c r="AW646" s="338"/>
      <c r="AX646" s="338"/>
      <c r="AY646" s="338"/>
      <c r="AZ646" s="338"/>
      <c r="BA646" s="341"/>
      <c r="BB646" s="420"/>
      <c r="BC646" s="341"/>
      <c r="BD646" s="341"/>
      <c r="BE646" s="341"/>
      <c r="BF646" s="341"/>
      <c r="BG646" s="341"/>
      <c r="BH646" s="341"/>
      <c r="BI646" s="341"/>
      <c r="BJ646" s="341"/>
      <c r="BK646" s="341"/>
      <c r="BL646" s="341"/>
      <c r="BM646" s="341"/>
      <c r="BN646" s="341"/>
      <c r="BO646" s="341"/>
      <c r="BP646" s="341"/>
      <c r="BQ646" s="341"/>
      <c r="BR646" s="341"/>
      <c r="BS646" s="341"/>
      <c r="BT646" s="341"/>
      <c r="BU646" s="341"/>
      <c r="BV646" s="341"/>
      <c r="BW646" s="341"/>
      <c r="BX646" s="341"/>
      <c r="BY646" s="341"/>
      <c r="BZ646" s="341"/>
      <c r="CA646" s="341"/>
      <c r="CB646" s="341"/>
      <c r="CC646" s="341"/>
      <c r="CD646" s="341"/>
      <c r="CE646" s="341"/>
      <c r="CF646" s="341"/>
      <c r="CG646" s="341"/>
      <c r="CH646" s="341"/>
      <c r="CI646" s="341"/>
      <c r="CJ646" s="341"/>
      <c r="CK646" s="341"/>
      <c r="CL646" s="341"/>
      <c r="CM646" s="341"/>
      <c r="CN646" s="341"/>
      <c r="CO646" s="341"/>
      <c r="CP646" s="341"/>
      <c r="CQ646" s="341"/>
      <c r="CR646" s="341"/>
      <c r="CS646" s="341"/>
      <c r="CT646" s="341"/>
      <c r="CU646" s="341"/>
      <c r="CV646" s="341"/>
      <c r="CW646" s="341"/>
      <c r="CX646" s="341"/>
      <c r="CY646" s="341"/>
      <c r="CZ646" s="341"/>
    </row>
    <row r="647" s="345" customFormat="true" ht="25.15" customHeight="true" x14ac:dyDescent="0.2">
      <c r="C647" s="1077"/>
      <c r="D647" s="1078"/>
      <c r="E647" s="612"/>
      <c r="F647" s="612"/>
      <c r="G647" s="612"/>
      <c r="H647" s="1078" t="s">
        <v>438</v>
      </c>
      <c r="I647" s="1078"/>
      <c r="J647" s="742">
        <v>0.11246328347181776</v>
      </c>
      <c r="K647" s="612"/>
      <c r="L647" s="612"/>
      <c r="M647" s="1078" t="s">
        <v>516</v>
      </c>
      <c r="N647" s="1078"/>
      <c r="O647" s="743">
        <v>-2.1380457202214657E-3</v>
      </c>
      <c r="P647" s="612"/>
      <c r="Q647" s="612"/>
      <c r="Z647" s="338"/>
      <c r="AA647" s="338"/>
      <c r="AB647" s="338"/>
      <c r="AC647" s="338"/>
      <c r="AD647" s="338"/>
      <c r="AE647" s="338"/>
      <c r="AF647" s="338"/>
      <c r="AG647" s="338"/>
      <c r="AH647" s="338"/>
      <c r="AI647" s="338"/>
      <c r="AJ647" s="338"/>
      <c r="AK647" s="338"/>
      <c r="AL647" s="338"/>
      <c r="AM647" s="338"/>
      <c r="AN647" s="338"/>
      <c r="AO647" s="338"/>
      <c r="AP647" s="338"/>
      <c r="AQ647" s="338"/>
      <c r="AR647" s="338"/>
      <c r="AS647" s="338"/>
      <c r="AT647" s="338"/>
      <c r="AU647" s="338"/>
      <c r="AV647" s="338"/>
      <c r="AW647" s="338"/>
      <c r="AX647" s="338"/>
      <c r="AY647" s="338"/>
      <c r="AZ647" s="338"/>
      <c r="BA647" s="341"/>
      <c r="BB647" s="420"/>
      <c r="BC647" s="341"/>
      <c r="BD647" s="341"/>
      <c r="BE647" s="341"/>
      <c r="BF647" s="341"/>
      <c r="BG647" s="341"/>
      <c r="BH647" s="341"/>
      <c r="BI647" s="341"/>
      <c r="BJ647" s="341"/>
      <c r="BK647" s="341"/>
      <c r="BL647" s="341"/>
      <c r="BM647" s="341"/>
      <c r="BN647" s="341"/>
      <c r="BO647" s="341"/>
      <c r="BP647" s="341"/>
      <c r="BQ647" s="341"/>
      <c r="BR647" s="341"/>
      <c r="BS647" s="341"/>
      <c r="BT647" s="341"/>
      <c r="BU647" s="341"/>
      <c r="BV647" s="341"/>
      <c r="BW647" s="341"/>
      <c r="BX647" s="341"/>
      <c r="BY647" s="341"/>
      <c r="BZ647" s="341"/>
      <c r="CA647" s="341"/>
      <c r="CB647" s="341"/>
      <c r="CC647" s="341"/>
      <c r="CD647" s="341"/>
      <c r="CE647" s="341"/>
      <c r="CF647" s="341"/>
      <c r="CG647" s="341"/>
      <c r="CH647" s="341"/>
      <c r="CI647" s="341"/>
      <c r="CJ647" s="341"/>
      <c r="CK647" s="341"/>
      <c r="CL647" s="341"/>
      <c r="CM647" s="341"/>
      <c r="CN647" s="341"/>
      <c r="CO647" s="341"/>
      <c r="CP647" s="341"/>
      <c r="CQ647" s="341"/>
      <c r="CR647" s="341"/>
      <c r="CS647" s="341"/>
      <c r="CT647" s="341"/>
      <c r="CU647" s="341"/>
      <c r="CV647" s="341"/>
      <c r="CW647" s="341"/>
      <c r="CX647" s="341"/>
      <c r="CY647" s="341"/>
      <c r="CZ647" s="341"/>
    </row>
    <row r="648" s="345" customFormat="true" ht="25.15" customHeight="true" x14ac:dyDescent="0.2">
      <c r="C648" s="1077"/>
      <c r="D648" s="1078"/>
      <c r="E648" s="612"/>
      <c r="F648" s="612"/>
      <c r="G648" s="612"/>
      <c r="H648" s="1078" t="s">
        <v>468</v>
      </c>
      <c r="I648" s="1078"/>
      <c r="J648" s="742">
        <v>2.5020266798702333E-2</v>
      </c>
      <c r="K648" s="612"/>
      <c r="L648" s="612"/>
      <c r="M648" s="1078" t="s">
        <v>512</v>
      </c>
      <c r="N648" s="1078"/>
      <c r="O648" s="743">
        <v>4.347493255186706E-3</v>
      </c>
      <c r="P648" s="612"/>
      <c r="Q648" s="612"/>
      <c r="Z648" s="338"/>
      <c r="AA648" s="338"/>
      <c r="AB648" s="338"/>
      <c r="AC648" s="338"/>
      <c r="AD648" s="338"/>
      <c r="AE648" s="338"/>
      <c r="AF648" s="338"/>
      <c r="AG648" s="338"/>
      <c r="AH648" s="338"/>
      <c r="AI648" s="338"/>
      <c r="AJ648" s="338"/>
      <c r="AK648" s="338"/>
      <c r="AL648" s="338"/>
      <c r="AM648" s="338"/>
      <c r="AN648" s="338"/>
      <c r="AO648" s="338"/>
      <c r="AP648" s="338"/>
      <c r="AQ648" s="338"/>
      <c r="AR648" s="338"/>
      <c r="AS648" s="338"/>
      <c r="AT648" s="338"/>
      <c r="AU648" s="338"/>
      <c r="AV648" s="338"/>
      <c r="AW648" s="338"/>
      <c r="AX648" s="338"/>
      <c r="AY648" s="338"/>
      <c r="AZ648" s="338"/>
      <c r="BA648" s="341"/>
      <c r="BB648" s="420"/>
      <c r="BC648" s="341"/>
      <c r="BD648" s="341"/>
      <c r="BE648" s="341"/>
      <c r="BF648" s="341"/>
      <c r="BG648" s="341"/>
      <c r="BH648" s="341"/>
      <c r="BI648" s="341"/>
      <c r="BJ648" s="341"/>
      <c r="BK648" s="341"/>
      <c r="BL648" s="341"/>
      <c r="BM648" s="341"/>
      <c r="BN648" s="341"/>
      <c r="BO648" s="341"/>
      <c r="BP648" s="341"/>
      <c r="BQ648" s="341"/>
      <c r="BR648" s="341"/>
      <c r="BS648" s="341"/>
      <c r="BT648" s="341"/>
      <c r="BU648" s="341"/>
      <c r="BV648" s="341"/>
      <c r="BW648" s="341"/>
      <c r="BX648" s="341"/>
      <c r="BY648" s="341"/>
      <c r="BZ648" s="341"/>
      <c r="CA648" s="341"/>
      <c r="CB648" s="341"/>
      <c r="CC648" s="341"/>
      <c r="CD648" s="341"/>
      <c r="CE648" s="341"/>
      <c r="CF648" s="341"/>
      <c r="CG648" s="341"/>
      <c r="CH648" s="341"/>
      <c r="CI648" s="341"/>
      <c r="CJ648" s="341"/>
      <c r="CK648" s="341"/>
      <c r="CL648" s="341"/>
      <c r="CM648" s="341"/>
      <c r="CN648" s="341"/>
      <c r="CO648" s="341"/>
      <c r="CP648" s="341"/>
      <c r="CQ648" s="341"/>
      <c r="CR648" s="341"/>
      <c r="CS648" s="341"/>
      <c r="CT648" s="341"/>
      <c r="CU648" s="341"/>
      <c r="CV648" s="341"/>
      <c r="CW648" s="341"/>
      <c r="CX648" s="341"/>
      <c r="CY648" s="341"/>
      <c r="CZ648" s="341"/>
    </row>
    <row r="649" s="345" customFormat="true" ht="25.15" customHeight="true" x14ac:dyDescent="0.2">
      <c r="C649" s="1077"/>
      <c r="D649" s="1078"/>
      <c r="E649" s="612"/>
      <c r="F649" s="612"/>
      <c r="G649" s="612"/>
      <c r="H649" s="1078" t="s">
        <v>461</v>
      </c>
      <c r="I649" s="1078"/>
      <c r="J649" s="742">
        <v>1.4739811727126233E-2</v>
      </c>
      <c r="K649" s="612"/>
      <c r="L649" s="612"/>
      <c r="M649" s="1078" t="s">
        <v>486</v>
      </c>
      <c r="N649" s="1078"/>
      <c r="O649" s="743">
        <v>1.316502818559308E-2</v>
      </c>
      <c r="P649" s="612"/>
      <c r="Q649" s="612"/>
      <c r="Z649" s="338"/>
      <c r="AA649" s="338"/>
      <c r="AB649" s="338"/>
      <c r="AC649" s="338"/>
      <c r="AD649" s="338"/>
      <c r="AE649" s="338"/>
      <c r="AF649" s="338"/>
      <c r="AG649" s="338"/>
      <c r="AH649" s="338"/>
      <c r="AI649" s="338"/>
      <c r="AJ649" s="338"/>
      <c r="AK649" s="338"/>
      <c r="AL649" s="338"/>
      <c r="AM649" s="338"/>
      <c r="AN649" s="338"/>
      <c r="AO649" s="338"/>
      <c r="AP649" s="338"/>
      <c r="AQ649" s="338"/>
      <c r="AR649" s="338"/>
      <c r="AS649" s="338"/>
      <c r="AT649" s="338"/>
      <c r="AU649" s="338"/>
      <c r="AV649" s="338"/>
      <c r="AW649" s="338"/>
      <c r="AX649" s="338"/>
      <c r="AY649" s="338"/>
      <c r="AZ649" s="338"/>
      <c r="BA649" s="341"/>
      <c r="BB649" s="420"/>
      <c r="BC649" s="341"/>
      <c r="BD649" s="341"/>
      <c r="BE649" s="341"/>
      <c r="BF649" s="341"/>
      <c r="BG649" s="341"/>
      <c r="BH649" s="341"/>
      <c r="BI649" s="341"/>
      <c r="BJ649" s="341"/>
      <c r="BK649" s="341"/>
      <c r="BL649" s="341"/>
      <c r="BM649" s="341"/>
      <c r="BN649" s="341"/>
      <c r="BO649" s="341"/>
      <c r="BP649" s="341"/>
      <c r="BQ649" s="341"/>
      <c r="BR649" s="341"/>
      <c r="BS649" s="341"/>
      <c r="BT649" s="341"/>
      <c r="BU649" s="341"/>
      <c r="BV649" s="341"/>
      <c r="BW649" s="341"/>
      <c r="BX649" s="341"/>
      <c r="BY649" s="341"/>
      <c r="BZ649" s="341"/>
      <c r="CA649" s="341"/>
      <c r="CB649" s="341"/>
      <c r="CC649" s="341"/>
      <c r="CD649" s="341"/>
      <c r="CE649" s="341"/>
      <c r="CF649" s="341"/>
      <c r="CG649" s="341"/>
      <c r="CH649" s="341"/>
      <c r="CI649" s="341"/>
      <c r="CJ649" s="341"/>
      <c r="CK649" s="341"/>
      <c r="CL649" s="341"/>
      <c r="CM649" s="341"/>
      <c r="CN649" s="341"/>
      <c r="CO649" s="341"/>
      <c r="CP649" s="341"/>
      <c r="CQ649" s="341"/>
      <c r="CR649" s="341"/>
      <c r="CS649" s="341"/>
      <c r="CT649" s="341"/>
      <c r="CU649" s="341"/>
      <c r="CV649" s="341"/>
      <c r="CW649" s="341"/>
      <c r="CX649" s="341"/>
      <c r="CY649" s="341"/>
      <c r="CZ649" s="341"/>
    </row>
    <row r="650" s="345" customFormat="true" ht="25.15" customHeight="true" x14ac:dyDescent="0.2">
      <c r="C650" s="1077"/>
      <c r="D650" s="1078"/>
      <c r="E650" s="612"/>
      <c r="F650" s="612"/>
      <c r="G650" s="612"/>
      <c r="H650" s="1078" t="s">
        <v>448</v>
      </c>
      <c r="I650" s="1078"/>
      <c r="J650" s="742">
        <v>8.1326483778529107E-2</v>
      </c>
      <c r="K650" s="612"/>
      <c r="L650" s="612"/>
      <c r="M650" s="1078" t="s">
        <v>503</v>
      </c>
      <c r="N650" s="1078"/>
      <c r="O650" s="743">
        <v>-7.4112994649338038E-3</v>
      </c>
      <c r="P650" s="612"/>
      <c r="Q650" s="612"/>
      <c r="Z650" s="338"/>
      <c r="AA650" s="338"/>
      <c r="AB650" s="338"/>
      <c r="AC650" s="338"/>
      <c r="AD650" s="338"/>
      <c r="AE650" s="338"/>
      <c r="AF650" s="338"/>
      <c r="AG650" s="338"/>
      <c r="AH650" s="338"/>
      <c r="AI650" s="338"/>
      <c r="AJ650" s="338"/>
      <c r="AK650" s="338"/>
      <c r="AL650" s="338"/>
      <c r="AM650" s="338"/>
      <c r="AN650" s="338"/>
      <c r="AO650" s="338"/>
      <c r="AP650" s="338"/>
      <c r="AQ650" s="338"/>
      <c r="AR650" s="338"/>
      <c r="AS650" s="338"/>
      <c r="AT650" s="338"/>
      <c r="AU650" s="338"/>
      <c r="AV650" s="338"/>
      <c r="AW650" s="338"/>
      <c r="AX650" s="338"/>
      <c r="AY650" s="338"/>
      <c r="AZ650" s="338"/>
      <c r="BA650" s="341"/>
      <c r="BB650" s="420"/>
      <c r="BC650" s="341"/>
      <c r="BD650" s="341"/>
      <c r="BE650" s="341"/>
      <c r="BF650" s="341"/>
      <c r="BG650" s="341"/>
      <c r="BH650" s="341"/>
      <c r="BI650" s="341"/>
      <c r="BJ650" s="341"/>
      <c r="BK650" s="341"/>
      <c r="BL650" s="341"/>
      <c r="BM650" s="341"/>
      <c r="BN650" s="341"/>
      <c r="BO650" s="341"/>
      <c r="BP650" s="341"/>
      <c r="BQ650" s="341"/>
      <c r="BR650" s="341"/>
      <c r="BS650" s="341"/>
      <c r="BT650" s="341"/>
      <c r="BU650" s="341"/>
      <c r="BV650" s="341"/>
      <c r="BW650" s="341"/>
      <c r="BX650" s="341"/>
      <c r="BY650" s="341"/>
      <c r="BZ650" s="341"/>
      <c r="CA650" s="341"/>
      <c r="CB650" s="341"/>
      <c r="CC650" s="341"/>
      <c r="CD650" s="341"/>
      <c r="CE650" s="341"/>
      <c r="CF650" s="341"/>
      <c r="CG650" s="341"/>
      <c r="CH650" s="341"/>
      <c r="CI650" s="341"/>
      <c r="CJ650" s="341"/>
      <c r="CK650" s="341"/>
      <c r="CL650" s="341"/>
      <c r="CM650" s="341"/>
      <c r="CN650" s="341"/>
      <c r="CO650" s="341"/>
      <c r="CP650" s="341"/>
      <c r="CQ650" s="341"/>
      <c r="CR650" s="341"/>
      <c r="CS650" s="341"/>
      <c r="CT650" s="341"/>
      <c r="CU650" s="341"/>
      <c r="CV650" s="341"/>
      <c r="CW650" s="341"/>
      <c r="CX650" s="341"/>
      <c r="CY650" s="341"/>
      <c r="CZ650" s="341"/>
    </row>
    <row r="651" s="345" customFormat="true" ht="25.15" customHeight="true" x14ac:dyDescent="0.2">
      <c r="C651" s="1077"/>
      <c r="D651" s="1078"/>
      <c r="E651" s="612"/>
      <c r="F651" s="612"/>
      <c r="G651" s="612"/>
      <c r="H651" s="1078" t="s">
        <v>458</v>
      </c>
      <c r="I651" s="1078"/>
      <c r="J651" s="742">
        <v>6.1247957738555854E-2</v>
      </c>
      <c r="K651" s="612"/>
      <c r="L651" s="612"/>
      <c r="M651" s="1078" t="s">
        <v>505</v>
      </c>
      <c r="N651" s="1078"/>
      <c r="O651" s="743">
        <v>6.9265072367674894E-3</v>
      </c>
      <c r="P651" s="612"/>
      <c r="Q651" s="612"/>
      <c r="Z651" s="338"/>
      <c r="AA651" s="338"/>
      <c r="AB651" s="338"/>
      <c r="AC651" s="338"/>
      <c r="AD651" s="338"/>
      <c r="AE651" s="338"/>
      <c r="AF651" s="338"/>
      <c r="AG651" s="338"/>
      <c r="AH651" s="338"/>
      <c r="AI651" s="338"/>
      <c r="AJ651" s="338"/>
      <c r="AK651" s="338"/>
      <c r="AL651" s="338"/>
      <c r="AM651" s="338"/>
      <c r="AN651" s="338"/>
      <c r="AO651" s="338"/>
      <c r="AP651" s="338"/>
      <c r="AQ651" s="338"/>
      <c r="AR651" s="338"/>
      <c r="AS651" s="338"/>
      <c r="AT651" s="338"/>
      <c r="AU651" s="338"/>
      <c r="AV651" s="338"/>
      <c r="AW651" s="338"/>
      <c r="AX651" s="338"/>
      <c r="AY651" s="338"/>
      <c r="AZ651" s="338"/>
      <c r="BA651" s="341"/>
      <c r="BB651" s="420"/>
      <c r="BC651" s="341"/>
      <c r="BD651" s="341"/>
      <c r="BE651" s="341"/>
      <c r="BF651" s="341"/>
      <c r="BG651" s="341"/>
      <c r="BH651" s="341"/>
      <c r="BI651" s="341"/>
      <c r="BJ651" s="341"/>
      <c r="BK651" s="341"/>
      <c r="BL651" s="341"/>
      <c r="BM651" s="341"/>
      <c r="BN651" s="341"/>
      <c r="BO651" s="341"/>
      <c r="BP651" s="341"/>
      <c r="BQ651" s="341"/>
      <c r="BR651" s="341"/>
      <c r="BS651" s="341"/>
      <c r="BT651" s="341"/>
      <c r="BU651" s="341"/>
      <c r="BV651" s="341"/>
      <c r="BW651" s="341"/>
      <c r="BX651" s="341"/>
      <c r="BY651" s="341"/>
      <c r="BZ651" s="341"/>
      <c r="CA651" s="341"/>
      <c r="CB651" s="341"/>
      <c r="CC651" s="341"/>
      <c r="CD651" s="341"/>
      <c r="CE651" s="341"/>
      <c r="CF651" s="341"/>
      <c r="CG651" s="341"/>
      <c r="CH651" s="341"/>
      <c r="CI651" s="341"/>
      <c r="CJ651" s="341"/>
      <c r="CK651" s="341"/>
      <c r="CL651" s="341"/>
      <c r="CM651" s="341"/>
      <c r="CN651" s="341"/>
      <c r="CO651" s="341"/>
      <c r="CP651" s="341"/>
      <c r="CQ651" s="341"/>
      <c r="CR651" s="341"/>
      <c r="CS651" s="341"/>
      <c r="CT651" s="341"/>
      <c r="CU651" s="341"/>
      <c r="CV651" s="341"/>
      <c r="CW651" s="341"/>
      <c r="CX651" s="341"/>
      <c r="CY651" s="341"/>
      <c r="CZ651" s="341"/>
    </row>
    <row r="652" s="345" customFormat="true" ht="25.15" customHeight="true" x14ac:dyDescent="0.2">
      <c r="C652" s="1077"/>
      <c r="D652" s="1078"/>
      <c r="E652" s="612"/>
      <c r="F652" s="612"/>
      <c r="G652" s="612"/>
      <c r="H652" s="1078" t="s">
        <v>463</v>
      </c>
      <c r="I652" s="1078"/>
      <c r="J652" s="742">
        <v>4.2380829602803149E-2</v>
      </c>
      <c r="K652" s="612"/>
      <c r="L652" s="612"/>
      <c r="M652" s="1078" t="s">
        <v>489</v>
      </c>
      <c r="N652" s="1078"/>
      <c r="O652" s="743">
        <v>1.2464090588756147E-2</v>
      </c>
      <c r="P652" s="612"/>
      <c r="Q652" s="612"/>
      <c r="Z652" s="338"/>
      <c r="AA652" s="338"/>
      <c r="AB652" s="338"/>
      <c r="AC652" s="338"/>
      <c r="AD652" s="338"/>
      <c r="AE652" s="338"/>
      <c r="AF652" s="338"/>
      <c r="AG652" s="338"/>
      <c r="AH652" s="338"/>
      <c r="AI652" s="338"/>
      <c r="AJ652" s="338"/>
      <c r="AK652" s="338"/>
      <c r="AL652" s="338"/>
      <c r="AM652" s="338"/>
      <c r="AN652" s="338"/>
      <c r="AO652" s="338"/>
      <c r="AP652" s="338"/>
      <c r="AQ652" s="338"/>
      <c r="AR652" s="338"/>
      <c r="AS652" s="338"/>
      <c r="AT652" s="338"/>
      <c r="AU652" s="338"/>
      <c r="AV652" s="338"/>
      <c r="AW652" s="338"/>
      <c r="AX652" s="338"/>
      <c r="AY652" s="338"/>
      <c r="AZ652" s="338"/>
      <c r="BA652" s="341"/>
      <c r="BB652" s="420"/>
      <c r="BC652" s="341"/>
      <c r="BD652" s="341"/>
      <c r="BE652" s="341"/>
      <c r="BF652" s="341"/>
      <c r="BG652" s="341"/>
      <c r="BH652" s="341"/>
      <c r="BI652" s="341"/>
      <c r="BJ652" s="341"/>
      <c r="BK652" s="341"/>
      <c r="BL652" s="341"/>
      <c r="BM652" s="341"/>
      <c r="BN652" s="341"/>
      <c r="BO652" s="341"/>
      <c r="BP652" s="341"/>
      <c r="BQ652" s="341"/>
      <c r="BR652" s="341"/>
      <c r="BS652" s="341"/>
      <c r="BT652" s="341"/>
      <c r="BU652" s="341"/>
      <c r="BV652" s="341"/>
      <c r="BW652" s="341"/>
      <c r="BX652" s="341"/>
      <c r="BY652" s="341"/>
      <c r="BZ652" s="341"/>
      <c r="CA652" s="341"/>
      <c r="CB652" s="341"/>
      <c r="CC652" s="341"/>
      <c r="CD652" s="341"/>
      <c r="CE652" s="341"/>
      <c r="CF652" s="341"/>
      <c r="CG652" s="341"/>
      <c r="CH652" s="341"/>
      <c r="CI652" s="341"/>
      <c r="CJ652" s="341"/>
      <c r="CK652" s="341"/>
      <c r="CL652" s="341"/>
      <c r="CM652" s="341"/>
      <c r="CN652" s="341"/>
      <c r="CO652" s="341"/>
      <c r="CP652" s="341"/>
      <c r="CQ652" s="341"/>
      <c r="CR652" s="341"/>
      <c r="CS652" s="341"/>
      <c r="CT652" s="341"/>
      <c r="CU652" s="341"/>
      <c r="CV652" s="341"/>
      <c r="CW652" s="341"/>
      <c r="CX652" s="341"/>
      <c r="CY652" s="341"/>
      <c r="CZ652" s="341"/>
    </row>
    <row r="653" s="345" customFormat="true" ht="25.15" customHeight="true" x14ac:dyDescent="0.2">
      <c r="C653" s="1077"/>
      <c r="D653" s="1078"/>
      <c r="E653" s="612"/>
      <c r="F653" s="612"/>
      <c r="G653" s="612"/>
      <c r="H653" s="1078" t="s">
        <v>467</v>
      </c>
      <c r="I653" s="1078"/>
      <c r="J653" s="742">
        <v>3.6667228056001783E-2</v>
      </c>
      <c r="K653" s="612"/>
      <c r="L653" s="612"/>
      <c r="M653" s="1078" t="s">
        <v>479</v>
      </c>
      <c r="N653" s="1078"/>
      <c r="O653" s="743">
        <v>-1.5340312047997223E-2</v>
      </c>
      <c r="P653" s="612"/>
      <c r="Q653" s="612"/>
      <c r="Z653" s="338"/>
      <c r="AA653" s="338"/>
      <c r="AB653" s="338"/>
      <c r="AC653" s="338"/>
      <c r="AD653" s="338"/>
      <c r="AE653" s="338"/>
      <c r="AF653" s="338"/>
      <c r="AG653" s="338"/>
      <c r="AH653" s="338"/>
      <c r="AI653" s="338"/>
      <c r="AJ653" s="338"/>
      <c r="AK653" s="338"/>
      <c r="AL653" s="338"/>
      <c r="AM653" s="338"/>
      <c r="AN653" s="338"/>
      <c r="AO653" s="338"/>
      <c r="AP653" s="338"/>
      <c r="AQ653" s="338"/>
      <c r="AR653" s="338"/>
      <c r="AS653" s="338"/>
      <c r="AT653" s="338"/>
      <c r="AU653" s="338"/>
      <c r="AV653" s="338"/>
      <c r="AW653" s="338"/>
      <c r="AX653" s="338"/>
      <c r="AY653" s="338"/>
      <c r="AZ653" s="338"/>
      <c r="BA653" s="341"/>
      <c r="BB653" s="420"/>
      <c r="BC653" s="341"/>
      <c r="BD653" s="341"/>
      <c r="BE653" s="341"/>
      <c r="BF653" s="341"/>
      <c r="BG653" s="341"/>
      <c r="BH653" s="341"/>
      <c r="BI653" s="341"/>
      <c r="BJ653" s="341"/>
      <c r="BK653" s="341"/>
      <c r="BL653" s="341"/>
      <c r="BM653" s="341"/>
      <c r="BN653" s="341"/>
      <c r="BO653" s="341"/>
      <c r="BP653" s="341"/>
      <c r="BQ653" s="341"/>
      <c r="BR653" s="341"/>
      <c r="BS653" s="341"/>
      <c r="BT653" s="341"/>
      <c r="BU653" s="341"/>
      <c r="BV653" s="341"/>
      <c r="BW653" s="341"/>
      <c r="BX653" s="341"/>
      <c r="BY653" s="341"/>
      <c r="BZ653" s="341"/>
      <c r="CA653" s="341"/>
      <c r="CB653" s="341"/>
      <c r="CC653" s="341"/>
      <c r="CD653" s="341"/>
      <c r="CE653" s="341"/>
      <c r="CF653" s="341"/>
      <c r="CG653" s="341"/>
      <c r="CH653" s="341"/>
      <c r="CI653" s="341"/>
      <c r="CJ653" s="341"/>
      <c r="CK653" s="341"/>
      <c r="CL653" s="341"/>
      <c r="CM653" s="341"/>
      <c r="CN653" s="341"/>
      <c r="CO653" s="341"/>
      <c r="CP653" s="341"/>
      <c r="CQ653" s="341"/>
      <c r="CR653" s="341"/>
      <c r="CS653" s="341"/>
      <c r="CT653" s="341"/>
      <c r="CU653" s="341"/>
      <c r="CV653" s="341"/>
      <c r="CW653" s="341"/>
      <c r="CX653" s="341"/>
      <c r="CY653" s="341"/>
      <c r="CZ653" s="341"/>
    </row>
    <row r="654" s="345" customFormat="true" ht="25.15" customHeight="true" x14ac:dyDescent="0.2">
      <c r="C654" s="1077"/>
      <c r="D654" s="1078"/>
      <c r="E654" s="612"/>
      <c r="F654" s="612"/>
      <c r="G654" s="612"/>
      <c r="H654" s="1078" t="s">
        <v>455</v>
      </c>
      <c r="I654" s="1078"/>
      <c r="J654" s="742">
        <v>6.7496474131973364E-2</v>
      </c>
      <c r="K654" s="612"/>
      <c r="L654" s="612"/>
      <c r="M654" s="1078" t="s">
        <v>509</v>
      </c>
      <c r="N654" s="1078"/>
      <c r="O654" s="743">
        <v>4.3664765701864113E-3</v>
      </c>
      <c r="P654" s="612"/>
      <c r="Q654" s="612"/>
      <c r="Z654" s="338"/>
      <c r="AA654" s="338"/>
      <c r="AB654" s="338"/>
      <c r="AC654" s="338"/>
      <c r="AD654" s="338"/>
      <c r="AE654" s="338"/>
      <c r="AF654" s="338"/>
      <c r="AG654" s="338"/>
      <c r="AH654" s="338"/>
      <c r="AI654" s="338"/>
      <c r="AJ654" s="338"/>
      <c r="AK654" s="338"/>
      <c r="AL654" s="338"/>
      <c r="AM654" s="338"/>
      <c r="AN654" s="338"/>
      <c r="AO654" s="338"/>
      <c r="AP654" s="338"/>
      <c r="AQ654" s="338"/>
      <c r="AR654" s="338"/>
      <c r="AS654" s="338"/>
      <c r="AT654" s="338"/>
      <c r="AU654" s="338"/>
      <c r="AV654" s="338"/>
      <c r="AW654" s="338"/>
      <c r="AX654" s="338"/>
      <c r="AY654" s="338"/>
      <c r="AZ654" s="338"/>
      <c r="BA654" s="341"/>
      <c r="BB654" s="420"/>
      <c r="BC654" s="341"/>
      <c r="BD654" s="341"/>
      <c r="BE654" s="341"/>
      <c r="BF654" s="341"/>
      <c r="BG654" s="341"/>
      <c r="BH654" s="341"/>
      <c r="BI654" s="341"/>
      <c r="BJ654" s="341"/>
      <c r="BK654" s="341"/>
      <c r="BL654" s="341"/>
      <c r="BM654" s="341"/>
      <c r="BN654" s="341"/>
      <c r="BO654" s="341"/>
      <c r="BP654" s="341"/>
      <c r="BQ654" s="341"/>
      <c r="BR654" s="341"/>
      <c r="BS654" s="341"/>
      <c r="BT654" s="341"/>
      <c r="BU654" s="341"/>
      <c r="BV654" s="341"/>
      <c r="BW654" s="341"/>
      <c r="BX654" s="341"/>
      <c r="BY654" s="341"/>
      <c r="BZ654" s="341"/>
      <c r="CA654" s="341"/>
      <c r="CB654" s="341"/>
      <c r="CC654" s="341"/>
      <c r="CD654" s="341"/>
      <c r="CE654" s="341"/>
      <c r="CF654" s="341"/>
      <c r="CG654" s="341"/>
      <c r="CH654" s="341"/>
      <c r="CI654" s="341"/>
      <c r="CJ654" s="341"/>
      <c r="CK654" s="341"/>
      <c r="CL654" s="341"/>
      <c r="CM654" s="341"/>
      <c r="CN654" s="341"/>
      <c r="CO654" s="341"/>
      <c r="CP654" s="341"/>
      <c r="CQ654" s="341"/>
      <c r="CR654" s="341"/>
      <c r="CS654" s="341"/>
      <c r="CT654" s="341"/>
      <c r="CU654" s="341"/>
      <c r="CV654" s="341"/>
      <c r="CW654" s="341"/>
      <c r="CX654" s="341"/>
      <c r="CY654" s="341"/>
      <c r="CZ654" s="341"/>
    </row>
    <row r="655" s="345" customFormat="true" ht="25.15" customHeight="true" x14ac:dyDescent="0.2">
      <c r="C655" s="1077"/>
      <c r="D655" s="1078"/>
      <c r="E655" s="612"/>
      <c r="F655" s="612"/>
      <c r="G655" s="612"/>
      <c r="H655" s="1078" t="s">
        <v>464</v>
      </c>
      <c r="I655" s="1078"/>
      <c r="J655" s="742">
        <v>-1.3474522980972419E-2</v>
      </c>
      <c r="K655" s="612"/>
      <c r="L655" s="612"/>
      <c r="M655" s="1078" t="s">
        <v>473</v>
      </c>
      <c r="N655" s="1078"/>
      <c r="O655" s="743">
        <v>2.27525732336544E-2</v>
      </c>
      <c r="P655" s="612"/>
      <c r="Q655" s="612"/>
      <c r="Z655" s="338"/>
      <c r="AA655" s="338"/>
      <c r="AB655" s="338"/>
      <c r="AC655" s="338"/>
      <c r="AD655" s="338"/>
      <c r="AE655" s="338"/>
      <c r="AF655" s="338"/>
      <c r="AG655" s="338"/>
      <c r="AH655" s="338"/>
      <c r="AI655" s="338"/>
      <c r="AJ655" s="338"/>
      <c r="AK655" s="338"/>
      <c r="AL655" s="338"/>
      <c r="AM655" s="338"/>
      <c r="AN655" s="338"/>
      <c r="AO655" s="338"/>
      <c r="AP655" s="338"/>
      <c r="AQ655" s="338"/>
      <c r="AR655" s="338"/>
      <c r="AS655" s="338"/>
      <c r="AT655" s="338"/>
      <c r="AU655" s="338"/>
      <c r="AV655" s="338"/>
      <c r="AW655" s="338"/>
      <c r="AX655" s="338"/>
      <c r="AY655" s="338"/>
      <c r="AZ655" s="338"/>
      <c r="BA655" s="341"/>
      <c r="BB655" s="420"/>
      <c r="BC655" s="341"/>
      <c r="BD655" s="341"/>
      <c r="BE655" s="341"/>
      <c r="BF655" s="341"/>
      <c r="BG655" s="341"/>
      <c r="BH655" s="341"/>
      <c r="BI655" s="341"/>
      <c r="BJ655" s="341"/>
      <c r="BK655" s="341"/>
      <c r="BL655" s="341"/>
      <c r="BM655" s="341"/>
      <c r="BN655" s="341"/>
      <c r="BO655" s="341"/>
      <c r="BP655" s="341"/>
      <c r="BQ655" s="341"/>
      <c r="BR655" s="341"/>
      <c r="BS655" s="341"/>
      <c r="BT655" s="341"/>
      <c r="BU655" s="341"/>
      <c r="BV655" s="341"/>
      <c r="BW655" s="341"/>
      <c r="BX655" s="341"/>
      <c r="BY655" s="341"/>
      <c r="BZ655" s="341"/>
      <c r="CA655" s="341"/>
      <c r="CB655" s="341"/>
      <c r="CC655" s="341"/>
      <c r="CD655" s="341"/>
      <c r="CE655" s="341"/>
      <c r="CF655" s="341"/>
      <c r="CG655" s="341"/>
      <c r="CH655" s="341"/>
      <c r="CI655" s="341"/>
      <c r="CJ655" s="341"/>
      <c r="CK655" s="341"/>
      <c r="CL655" s="341"/>
      <c r="CM655" s="341"/>
      <c r="CN655" s="341"/>
      <c r="CO655" s="341"/>
      <c r="CP655" s="341"/>
      <c r="CQ655" s="341"/>
      <c r="CR655" s="341"/>
      <c r="CS655" s="341"/>
      <c r="CT655" s="341"/>
      <c r="CU655" s="341"/>
      <c r="CV655" s="341"/>
      <c r="CW655" s="341"/>
      <c r="CX655" s="341"/>
      <c r="CY655" s="341"/>
      <c r="CZ655" s="341"/>
    </row>
    <row r="656" s="345" customFormat="true" ht="25.15" customHeight="true" x14ac:dyDescent="0.2">
      <c r="C656" s="1077"/>
      <c r="D656" s="1078"/>
      <c r="E656" s="612"/>
      <c r="F656" s="612"/>
      <c r="G656" s="612"/>
      <c r="H656" s="1078" t="s">
        <v>508</v>
      </c>
      <c r="I656" s="1078"/>
      <c r="J656" s="742">
        <v>3.1002547485525526E-3</v>
      </c>
      <c r="K656" s="612"/>
      <c r="L656" s="612"/>
      <c r="M656" s="1078" t="s">
        <v>477</v>
      </c>
      <c r="N656" s="1078"/>
      <c r="O656" s="743">
        <v>-2.1174848272662798E-2</v>
      </c>
      <c r="P656" s="612"/>
      <c r="Q656" s="612"/>
      <c r="Z656" s="338"/>
      <c r="AA656" s="338"/>
      <c r="AB656" s="338"/>
      <c r="AC656" s="338"/>
      <c r="AD656" s="338"/>
      <c r="AE656" s="338"/>
      <c r="AF656" s="338"/>
      <c r="AG656" s="338"/>
      <c r="AH656" s="338"/>
      <c r="AI656" s="338"/>
      <c r="AJ656" s="338"/>
      <c r="AK656" s="338"/>
      <c r="AL656" s="338"/>
      <c r="AM656" s="338"/>
      <c r="AN656" s="338"/>
      <c r="AO656" s="338"/>
      <c r="AP656" s="338"/>
      <c r="AQ656" s="338"/>
      <c r="AR656" s="338"/>
      <c r="AS656" s="338"/>
      <c r="AT656" s="338"/>
      <c r="AU656" s="338"/>
      <c r="AV656" s="338"/>
      <c r="AW656" s="338"/>
      <c r="AX656" s="338"/>
      <c r="AY656" s="338"/>
      <c r="AZ656" s="338"/>
      <c r="BA656" s="341"/>
      <c r="BB656" s="420"/>
      <c r="BC656" s="341"/>
      <c r="BD656" s="341"/>
      <c r="BE656" s="341"/>
      <c r="BF656" s="341"/>
      <c r="BG656" s="341"/>
      <c r="BH656" s="341"/>
      <c r="BI656" s="341"/>
      <c r="BJ656" s="341"/>
      <c r="BK656" s="341"/>
      <c r="BL656" s="341"/>
      <c r="BM656" s="341"/>
      <c r="BN656" s="341"/>
      <c r="BO656" s="341"/>
      <c r="BP656" s="341"/>
      <c r="BQ656" s="341"/>
      <c r="BR656" s="341"/>
      <c r="BS656" s="341"/>
      <c r="BT656" s="341"/>
      <c r="BU656" s="341"/>
      <c r="BV656" s="341"/>
      <c r="BW656" s="341"/>
      <c r="BX656" s="341"/>
      <c r="BY656" s="341"/>
      <c r="BZ656" s="341"/>
      <c r="CA656" s="341"/>
      <c r="CB656" s="341"/>
      <c r="CC656" s="341"/>
      <c r="CD656" s="341"/>
      <c r="CE656" s="341"/>
      <c r="CF656" s="341"/>
      <c r="CG656" s="341"/>
      <c r="CH656" s="341"/>
      <c r="CI656" s="341"/>
      <c r="CJ656" s="341"/>
      <c r="CK656" s="341"/>
      <c r="CL656" s="341"/>
      <c r="CM656" s="341"/>
      <c r="CN656" s="341"/>
      <c r="CO656" s="341"/>
      <c r="CP656" s="341"/>
      <c r="CQ656" s="341"/>
      <c r="CR656" s="341"/>
      <c r="CS656" s="341"/>
      <c r="CT656" s="341"/>
      <c r="CU656" s="341"/>
      <c r="CV656" s="341"/>
      <c r="CW656" s="341"/>
      <c r="CX656" s="341"/>
      <c r="CY656" s="341"/>
      <c r="CZ656" s="341"/>
    </row>
    <row r="657" s="345" customFormat="true" ht="25.15" customHeight="true" x14ac:dyDescent="0.2">
      <c r="C657" s="1077"/>
      <c r="D657" s="1078"/>
      <c r="E657" s="612"/>
      <c r="F657" s="612"/>
      <c r="G657" s="612"/>
      <c r="H657" s="1078" t="s">
        <v>465</v>
      </c>
      <c r="I657" s="1078"/>
      <c r="J657" s="742">
        <v>1.4848680565609337E-2</v>
      </c>
      <c r="K657" s="612"/>
      <c r="L657" s="612"/>
      <c r="M657" s="1078" t="s">
        <v>490</v>
      </c>
      <c r="N657" s="1078"/>
      <c r="O657" s="743">
        <v>1.0937534983307011E-2</v>
      </c>
      <c r="P657" s="612"/>
      <c r="Q657" s="612"/>
      <c r="Z657" s="338"/>
      <c r="AA657" s="338"/>
      <c r="AB657" s="338"/>
      <c r="AC657" s="338"/>
      <c r="AD657" s="338"/>
      <c r="AE657" s="338"/>
      <c r="AF657" s="338"/>
      <c r="AG657" s="338"/>
      <c r="AH657" s="338"/>
      <c r="AI657" s="338"/>
      <c r="AJ657" s="338"/>
      <c r="AK657" s="338"/>
      <c r="AL657" s="338"/>
      <c r="AM657" s="338"/>
      <c r="AN657" s="338"/>
      <c r="AO657" s="338"/>
      <c r="AP657" s="338"/>
      <c r="AQ657" s="338"/>
      <c r="AR657" s="338"/>
      <c r="AS657" s="338"/>
      <c r="AT657" s="338"/>
      <c r="AU657" s="338"/>
      <c r="AV657" s="338"/>
      <c r="AW657" s="338"/>
      <c r="AX657" s="338"/>
      <c r="AY657" s="338"/>
      <c r="AZ657" s="338"/>
      <c r="BA657" s="341"/>
      <c r="BB657" s="420"/>
      <c r="BC657" s="341"/>
      <c r="BD657" s="341"/>
      <c r="BE657" s="341"/>
      <c r="BF657" s="341"/>
      <c r="BG657" s="341"/>
      <c r="BH657" s="341"/>
      <c r="BI657" s="341"/>
      <c r="BJ657" s="341"/>
      <c r="BK657" s="341"/>
      <c r="BL657" s="341"/>
      <c r="BM657" s="341"/>
      <c r="BN657" s="341"/>
      <c r="BO657" s="341"/>
      <c r="BP657" s="341"/>
      <c r="BQ657" s="341"/>
      <c r="BR657" s="341"/>
      <c r="BS657" s="341"/>
      <c r="BT657" s="341"/>
      <c r="BU657" s="341"/>
      <c r="BV657" s="341"/>
      <c r="BW657" s="341"/>
      <c r="BX657" s="341"/>
      <c r="BY657" s="341"/>
      <c r="BZ657" s="341"/>
      <c r="CA657" s="341"/>
      <c r="CB657" s="341"/>
      <c r="CC657" s="341"/>
      <c r="CD657" s="341"/>
      <c r="CE657" s="341"/>
      <c r="CF657" s="341"/>
      <c r="CG657" s="341"/>
      <c r="CH657" s="341"/>
      <c r="CI657" s="341"/>
      <c r="CJ657" s="341"/>
      <c r="CK657" s="341"/>
      <c r="CL657" s="341"/>
      <c r="CM657" s="341"/>
      <c r="CN657" s="341"/>
      <c r="CO657" s="341"/>
      <c r="CP657" s="341"/>
      <c r="CQ657" s="341"/>
      <c r="CR657" s="341"/>
      <c r="CS657" s="341"/>
      <c r="CT657" s="341"/>
      <c r="CU657" s="341"/>
      <c r="CV657" s="341"/>
      <c r="CW657" s="341"/>
      <c r="CX657" s="341"/>
      <c r="CY657" s="341"/>
      <c r="CZ657" s="341"/>
    </row>
    <row r="658" s="345" customFormat="true" ht="25.15" customHeight="true" x14ac:dyDescent="0.2">
      <c r="C658" s="1077"/>
      <c r="D658" s="1078"/>
      <c r="E658" s="612"/>
      <c r="F658" s="612"/>
      <c r="G658" s="612"/>
      <c r="H658" s="1078" t="s">
        <v>445</v>
      </c>
      <c r="I658" s="1078"/>
      <c r="J658" s="742">
        <v>0.10039187801965659</v>
      </c>
      <c r="K658" s="612"/>
      <c r="L658" s="612"/>
      <c r="M658" s="1078" t="s">
        <v>487</v>
      </c>
      <c r="N658" s="1078"/>
      <c r="O658" s="743">
        <v>1.3090668064212427E-2</v>
      </c>
      <c r="P658" s="612"/>
      <c r="Q658" s="612"/>
      <c r="Z658" s="338"/>
      <c r="AA658" s="338"/>
      <c r="AB658" s="338"/>
      <c r="AC658" s="338"/>
      <c r="AD658" s="338"/>
      <c r="AE658" s="338"/>
      <c r="AF658" s="338"/>
      <c r="AG658" s="338"/>
      <c r="AH658" s="338"/>
      <c r="AI658" s="338"/>
      <c r="AJ658" s="338"/>
      <c r="AK658" s="338"/>
      <c r="AL658" s="338"/>
      <c r="AM658" s="338"/>
      <c r="AN658" s="338"/>
      <c r="AO658" s="338"/>
      <c r="AP658" s="338"/>
      <c r="AQ658" s="338"/>
      <c r="AR658" s="338"/>
      <c r="AS658" s="338"/>
      <c r="AT658" s="338"/>
      <c r="AU658" s="338"/>
      <c r="AV658" s="338"/>
      <c r="AW658" s="338"/>
      <c r="AX658" s="338"/>
      <c r="AY658" s="338"/>
      <c r="AZ658" s="338"/>
      <c r="BA658" s="341"/>
      <c r="BB658" s="420"/>
      <c r="BC658" s="341"/>
      <c r="BD658" s="341"/>
      <c r="BE658" s="341"/>
      <c r="BF658" s="341"/>
      <c r="BG658" s="341"/>
      <c r="BH658" s="341"/>
      <c r="BI658" s="341"/>
      <c r="BJ658" s="341"/>
      <c r="BK658" s="341"/>
      <c r="BL658" s="341"/>
      <c r="BM658" s="341"/>
      <c r="BN658" s="341"/>
      <c r="BO658" s="341"/>
      <c r="BP658" s="341"/>
      <c r="BQ658" s="341"/>
      <c r="BR658" s="341"/>
      <c r="BS658" s="341"/>
      <c r="BT658" s="341"/>
      <c r="BU658" s="341"/>
      <c r="BV658" s="341"/>
      <c r="BW658" s="341"/>
      <c r="BX658" s="341"/>
      <c r="BY658" s="341"/>
      <c r="BZ658" s="341"/>
      <c r="CA658" s="341"/>
      <c r="CB658" s="341"/>
      <c r="CC658" s="341"/>
      <c r="CD658" s="341"/>
      <c r="CE658" s="341"/>
      <c r="CF658" s="341"/>
      <c r="CG658" s="341"/>
      <c r="CH658" s="341"/>
      <c r="CI658" s="341"/>
      <c r="CJ658" s="341"/>
      <c r="CK658" s="341"/>
      <c r="CL658" s="341"/>
      <c r="CM658" s="341"/>
      <c r="CN658" s="341"/>
      <c r="CO658" s="341"/>
      <c r="CP658" s="341"/>
      <c r="CQ658" s="341"/>
      <c r="CR658" s="341"/>
      <c r="CS658" s="341"/>
      <c r="CT658" s="341"/>
      <c r="CU658" s="341"/>
      <c r="CV658" s="341"/>
      <c r="CW658" s="341"/>
      <c r="CX658" s="341"/>
      <c r="CY658" s="341"/>
      <c r="CZ658" s="341"/>
    </row>
    <row r="659" s="345" customFormat="true" ht="25.15" customHeight="true" x14ac:dyDescent="0.2">
      <c r="C659" s="1077"/>
      <c r="D659" s="1078"/>
      <c r="E659" s="612"/>
      <c r="F659" s="612"/>
      <c r="G659" s="612"/>
      <c r="H659" s="1078" t="s">
        <v>446</v>
      </c>
      <c r="I659" s="1078"/>
      <c r="J659" s="742">
        <v>9.9034590698616309E-2</v>
      </c>
      <c r="K659" s="612"/>
      <c r="L659" s="612"/>
      <c r="M659" s="1078" t="s">
        <v>501</v>
      </c>
      <c r="N659" s="1078"/>
      <c r="O659" s="743">
        <v>-3.0437202514066336E-3</v>
      </c>
      <c r="P659" s="612"/>
      <c r="Q659" s="612"/>
      <c r="Z659" s="338"/>
      <c r="AA659" s="338"/>
      <c r="AB659" s="338"/>
      <c r="AC659" s="338"/>
      <c r="AD659" s="338"/>
      <c r="AE659" s="338"/>
      <c r="AF659" s="338"/>
      <c r="AG659" s="338"/>
      <c r="AH659" s="338"/>
      <c r="AI659" s="338"/>
      <c r="AJ659" s="338"/>
      <c r="AK659" s="338"/>
      <c r="AL659" s="338"/>
      <c r="AM659" s="338"/>
      <c r="AN659" s="338"/>
      <c r="AO659" s="338"/>
      <c r="AP659" s="338"/>
      <c r="AQ659" s="338"/>
      <c r="AR659" s="338"/>
      <c r="AS659" s="338"/>
      <c r="AT659" s="338"/>
      <c r="AU659" s="338"/>
      <c r="AV659" s="338"/>
      <c r="AW659" s="338"/>
      <c r="AX659" s="338"/>
      <c r="AY659" s="338"/>
      <c r="AZ659" s="338"/>
      <c r="BA659" s="341"/>
      <c r="BB659" s="420"/>
      <c r="BC659" s="341"/>
      <c r="BD659" s="341"/>
      <c r="BE659" s="341"/>
      <c r="BF659" s="341"/>
      <c r="BG659" s="341"/>
      <c r="BH659" s="341"/>
      <c r="BI659" s="341"/>
      <c r="BJ659" s="341"/>
      <c r="BK659" s="341"/>
      <c r="BL659" s="341"/>
      <c r="BM659" s="341"/>
      <c r="BN659" s="341"/>
      <c r="BO659" s="341"/>
      <c r="BP659" s="341"/>
      <c r="BQ659" s="341"/>
      <c r="BR659" s="341"/>
      <c r="BS659" s="341"/>
      <c r="BT659" s="341"/>
      <c r="BU659" s="341"/>
      <c r="BV659" s="341"/>
      <c r="BW659" s="341"/>
      <c r="BX659" s="341"/>
      <c r="BY659" s="341"/>
      <c r="BZ659" s="341"/>
      <c r="CA659" s="341"/>
      <c r="CB659" s="341"/>
      <c r="CC659" s="341"/>
      <c r="CD659" s="341"/>
      <c r="CE659" s="341"/>
      <c r="CF659" s="341"/>
      <c r="CG659" s="341"/>
      <c r="CH659" s="341"/>
      <c r="CI659" s="341"/>
      <c r="CJ659" s="341"/>
      <c r="CK659" s="341"/>
      <c r="CL659" s="341"/>
      <c r="CM659" s="341"/>
      <c r="CN659" s="341"/>
      <c r="CO659" s="341"/>
      <c r="CP659" s="341"/>
      <c r="CQ659" s="341"/>
      <c r="CR659" s="341"/>
      <c r="CS659" s="341"/>
      <c r="CT659" s="341"/>
      <c r="CU659" s="341"/>
      <c r="CV659" s="341"/>
      <c r="CW659" s="341"/>
      <c r="CX659" s="341"/>
      <c r="CY659" s="341"/>
      <c r="CZ659" s="341"/>
    </row>
    <row r="660" s="345" customFormat="true" ht="25.15" customHeight="true" x14ac:dyDescent="0.2">
      <c r="C660" s="1077"/>
      <c r="D660" s="1078"/>
      <c r="E660" s="612"/>
      <c r="F660" s="612"/>
      <c r="G660" s="612"/>
      <c r="H660" s="1078" t="s">
        <v>459</v>
      </c>
      <c r="I660" s="1078"/>
      <c r="J660" s="742">
        <v>5.8757566027047237E-2</v>
      </c>
      <c r="K660" s="612"/>
      <c r="L660" s="612"/>
      <c r="M660" s="1078" t="s">
        <v>498</v>
      </c>
      <c r="N660" s="1078"/>
      <c r="O660" s="743">
        <v>8.6585382701431304E-3</v>
      </c>
      <c r="P660" s="612"/>
      <c r="Q660" s="612"/>
      <c r="Z660" s="338"/>
      <c r="AA660" s="338"/>
      <c r="AB660" s="338"/>
      <c r="AC660" s="338"/>
      <c r="AD660" s="338"/>
      <c r="AE660" s="338"/>
      <c r="AF660" s="338"/>
      <c r="AG660" s="338"/>
      <c r="AH660" s="338"/>
      <c r="AI660" s="338"/>
      <c r="AJ660" s="338"/>
      <c r="AK660" s="338"/>
      <c r="AL660" s="338"/>
      <c r="AM660" s="338"/>
      <c r="AN660" s="338"/>
      <c r="AO660" s="338"/>
      <c r="AP660" s="338"/>
      <c r="AQ660" s="338"/>
      <c r="AR660" s="338"/>
      <c r="AS660" s="338"/>
      <c r="AT660" s="338"/>
      <c r="AU660" s="338"/>
      <c r="AV660" s="338"/>
      <c r="AW660" s="338"/>
      <c r="AX660" s="338"/>
      <c r="AY660" s="338"/>
      <c r="AZ660" s="338"/>
      <c r="BA660" s="341"/>
      <c r="BB660" s="420"/>
      <c r="BC660" s="341"/>
      <c r="BD660" s="341"/>
      <c r="BE660" s="341"/>
      <c r="BF660" s="341"/>
      <c r="BG660" s="341"/>
      <c r="BH660" s="341"/>
      <c r="BI660" s="341"/>
      <c r="BJ660" s="341"/>
      <c r="BK660" s="341"/>
      <c r="BL660" s="341"/>
      <c r="BM660" s="341"/>
      <c r="BN660" s="341"/>
      <c r="BO660" s="341"/>
      <c r="BP660" s="341"/>
      <c r="BQ660" s="341"/>
      <c r="BR660" s="341"/>
      <c r="BS660" s="341"/>
      <c r="BT660" s="341"/>
      <c r="BU660" s="341"/>
      <c r="BV660" s="341"/>
      <c r="BW660" s="341"/>
      <c r="BX660" s="341"/>
      <c r="BY660" s="341"/>
      <c r="BZ660" s="341"/>
      <c r="CA660" s="341"/>
      <c r="CB660" s="341"/>
      <c r="CC660" s="341"/>
      <c r="CD660" s="341"/>
      <c r="CE660" s="341"/>
      <c r="CF660" s="341"/>
      <c r="CG660" s="341"/>
      <c r="CH660" s="341"/>
      <c r="CI660" s="341"/>
      <c r="CJ660" s="341"/>
      <c r="CK660" s="341"/>
      <c r="CL660" s="341"/>
      <c r="CM660" s="341"/>
      <c r="CN660" s="341"/>
      <c r="CO660" s="341"/>
      <c r="CP660" s="341"/>
      <c r="CQ660" s="341"/>
      <c r="CR660" s="341"/>
      <c r="CS660" s="341"/>
      <c r="CT660" s="341"/>
      <c r="CU660" s="341"/>
      <c r="CV660" s="341"/>
      <c r="CW660" s="341"/>
      <c r="CX660" s="341"/>
      <c r="CY660" s="341"/>
      <c r="CZ660" s="341"/>
    </row>
    <row r="661" s="345" customFormat="true" ht="25.15" customHeight="true" x14ac:dyDescent="0.2">
      <c r="C661" s="1077"/>
      <c r="D661" s="1078"/>
      <c r="E661" s="612"/>
      <c r="F661" s="612"/>
      <c r="G661" s="612"/>
      <c r="H661" s="1078" t="s">
        <v>456</v>
      </c>
      <c r="I661" s="1078"/>
      <c r="J661" s="742">
        <v>4.661925303814024E-2</v>
      </c>
      <c r="K661" s="612"/>
      <c r="L661" s="612"/>
      <c r="M661" s="1078" t="s">
        <v>475</v>
      </c>
      <c r="N661" s="1078"/>
      <c r="O661" s="743">
        <v>2.2228962227256139E-2</v>
      </c>
      <c r="P661" s="612"/>
      <c r="Q661" s="612"/>
      <c r="Z661" s="338"/>
      <c r="AA661" s="338"/>
      <c r="AB661" s="338"/>
      <c r="AC661" s="338"/>
      <c r="AD661" s="338"/>
      <c r="AE661" s="338"/>
      <c r="AF661" s="338"/>
      <c r="AG661" s="338"/>
      <c r="AH661" s="338"/>
      <c r="AI661" s="338"/>
      <c r="AJ661" s="338"/>
      <c r="AK661" s="338"/>
      <c r="AL661" s="338"/>
      <c r="AM661" s="338"/>
      <c r="AN661" s="338"/>
      <c r="AO661" s="338"/>
      <c r="AP661" s="338"/>
      <c r="AQ661" s="338"/>
      <c r="AR661" s="338"/>
      <c r="AS661" s="338"/>
      <c r="AT661" s="338"/>
      <c r="AU661" s="338"/>
      <c r="AV661" s="338"/>
      <c r="AW661" s="338"/>
      <c r="AX661" s="338"/>
      <c r="AY661" s="338"/>
      <c r="AZ661" s="338"/>
      <c r="BA661" s="341"/>
      <c r="BB661" s="420"/>
      <c r="BC661" s="341"/>
      <c r="BD661" s="341"/>
      <c r="BE661" s="341"/>
      <c r="BF661" s="341"/>
      <c r="BG661" s="341"/>
      <c r="BH661" s="341"/>
      <c r="BI661" s="341"/>
      <c r="BJ661" s="341"/>
      <c r="BK661" s="341"/>
      <c r="BL661" s="341"/>
      <c r="BM661" s="341"/>
      <c r="BN661" s="341"/>
      <c r="BO661" s="341"/>
      <c r="BP661" s="341"/>
      <c r="BQ661" s="341"/>
      <c r="BR661" s="341"/>
      <c r="BS661" s="341"/>
      <c r="BT661" s="341"/>
      <c r="BU661" s="341"/>
      <c r="BV661" s="341"/>
      <c r="BW661" s="341"/>
      <c r="BX661" s="341"/>
      <c r="BY661" s="341"/>
      <c r="BZ661" s="341"/>
      <c r="CA661" s="341"/>
      <c r="CB661" s="341"/>
      <c r="CC661" s="341"/>
      <c r="CD661" s="341"/>
      <c r="CE661" s="341"/>
      <c r="CF661" s="341"/>
      <c r="CG661" s="341"/>
      <c r="CH661" s="341"/>
      <c r="CI661" s="341"/>
      <c r="CJ661" s="341"/>
      <c r="CK661" s="341"/>
      <c r="CL661" s="341"/>
      <c r="CM661" s="341"/>
      <c r="CN661" s="341"/>
      <c r="CO661" s="341"/>
      <c r="CP661" s="341"/>
      <c r="CQ661" s="341"/>
      <c r="CR661" s="341"/>
      <c r="CS661" s="341"/>
      <c r="CT661" s="341"/>
      <c r="CU661" s="341"/>
      <c r="CV661" s="341"/>
      <c r="CW661" s="341"/>
      <c r="CX661" s="341"/>
      <c r="CY661" s="341"/>
      <c r="CZ661" s="341"/>
    </row>
    <row r="662" s="345" customFormat="true" ht="25.15" customHeight="true" x14ac:dyDescent="0.2">
      <c r="C662" s="1077"/>
      <c r="D662" s="1078"/>
      <c r="E662" s="612"/>
      <c r="F662" s="612"/>
      <c r="G662" s="612"/>
      <c r="H662" s="1078" t="s">
        <v>447</v>
      </c>
      <c r="I662" s="1078"/>
      <c r="J662" s="742">
        <v>8.8111835140275499E-2</v>
      </c>
      <c r="K662" s="612"/>
      <c r="L662" s="612"/>
      <c r="M662" s="1078" t="s">
        <v>474</v>
      </c>
      <c r="N662" s="1078"/>
      <c r="O662" s="743">
        <v>-1.190339022661119E-2</v>
      </c>
      <c r="P662" s="612"/>
      <c r="Q662" s="612"/>
      <c r="Z662" s="338"/>
      <c r="AA662" s="338"/>
      <c r="AB662" s="338"/>
      <c r="AC662" s="338"/>
      <c r="AD662" s="338"/>
      <c r="AE662" s="338"/>
      <c r="AF662" s="338"/>
      <c r="AG662" s="338"/>
      <c r="AH662" s="338"/>
      <c r="AI662" s="338"/>
      <c r="AJ662" s="338"/>
      <c r="AK662" s="338"/>
      <c r="AL662" s="338"/>
      <c r="AM662" s="338"/>
      <c r="AN662" s="338"/>
      <c r="AO662" s="338"/>
      <c r="AP662" s="338"/>
      <c r="AQ662" s="338"/>
      <c r="AR662" s="338"/>
      <c r="AS662" s="338"/>
      <c r="AT662" s="338"/>
      <c r="AU662" s="338"/>
      <c r="AV662" s="338"/>
      <c r="AW662" s="338"/>
      <c r="AX662" s="338"/>
      <c r="AY662" s="338"/>
      <c r="AZ662" s="338"/>
      <c r="BA662" s="341"/>
      <c r="BB662" s="420"/>
      <c r="BC662" s="341"/>
      <c r="BD662" s="341"/>
      <c r="BE662" s="341"/>
      <c r="BF662" s="341"/>
      <c r="BG662" s="341"/>
      <c r="BH662" s="341"/>
      <c r="BI662" s="341"/>
      <c r="BJ662" s="341"/>
      <c r="BK662" s="341"/>
      <c r="BL662" s="341"/>
      <c r="BM662" s="341"/>
      <c r="BN662" s="341"/>
      <c r="BO662" s="341"/>
      <c r="BP662" s="341"/>
      <c r="BQ662" s="341"/>
      <c r="BR662" s="341"/>
      <c r="BS662" s="341"/>
      <c r="BT662" s="341"/>
      <c r="BU662" s="341"/>
      <c r="BV662" s="341"/>
      <c r="BW662" s="341"/>
      <c r="BX662" s="341"/>
      <c r="BY662" s="341"/>
      <c r="BZ662" s="341"/>
      <c r="CA662" s="341"/>
      <c r="CB662" s="341"/>
      <c r="CC662" s="341"/>
      <c r="CD662" s="341"/>
      <c r="CE662" s="341"/>
      <c r="CF662" s="341"/>
      <c r="CG662" s="341"/>
      <c r="CH662" s="341"/>
      <c r="CI662" s="341"/>
      <c r="CJ662" s="341"/>
      <c r="CK662" s="341"/>
      <c r="CL662" s="341"/>
      <c r="CM662" s="341"/>
      <c r="CN662" s="341"/>
      <c r="CO662" s="341"/>
      <c r="CP662" s="341"/>
      <c r="CQ662" s="341"/>
      <c r="CR662" s="341"/>
      <c r="CS662" s="341"/>
      <c r="CT662" s="341"/>
      <c r="CU662" s="341"/>
      <c r="CV662" s="341"/>
      <c r="CW662" s="341"/>
      <c r="CX662" s="341"/>
      <c r="CY662" s="341"/>
      <c r="CZ662" s="341"/>
    </row>
    <row r="663" s="345" customFormat="true" ht="25.15" customHeight="true" x14ac:dyDescent="0.2">
      <c r="C663" s="1077"/>
      <c r="D663" s="1078"/>
      <c r="E663" s="612"/>
      <c r="F663" s="612"/>
      <c r="G663" s="612"/>
      <c r="H663" s="1078" t="s">
        <v>457</v>
      </c>
      <c r="I663" s="1078"/>
      <c r="J663" s="742">
        <v>6.2722100061895728E-2</v>
      </c>
      <c r="K663" s="612"/>
      <c r="L663" s="612"/>
      <c r="M663" s="1078" t="s">
        <v>484</v>
      </c>
      <c r="N663" s="1078"/>
      <c r="O663" s="743">
        <v>-1.0786298538801262E-2</v>
      </c>
      <c r="P663" s="612"/>
      <c r="Q663" s="612"/>
      <c r="Z663" s="338"/>
      <c r="AA663" s="338"/>
      <c r="AB663" s="338"/>
      <c r="AC663" s="338"/>
      <c r="AD663" s="338"/>
      <c r="AE663" s="338"/>
      <c r="AF663" s="338"/>
      <c r="AG663" s="338"/>
      <c r="AH663" s="338"/>
      <c r="AI663" s="338"/>
      <c r="AJ663" s="338"/>
      <c r="AK663" s="338"/>
      <c r="AL663" s="338"/>
      <c r="AM663" s="338"/>
      <c r="AN663" s="338"/>
      <c r="AO663" s="338"/>
      <c r="AP663" s="338"/>
      <c r="AQ663" s="338"/>
      <c r="AR663" s="338"/>
      <c r="AS663" s="338"/>
      <c r="AT663" s="338"/>
      <c r="AU663" s="338"/>
      <c r="AV663" s="338"/>
      <c r="AW663" s="338"/>
      <c r="AX663" s="338"/>
      <c r="AY663" s="338"/>
      <c r="AZ663" s="338"/>
      <c r="BA663" s="341"/>
      <c r="BB663" s="420"/>
      <c r="BC663" s="341"/>
      <c r="BD663" s="341"/>
      <c r="BE663" s="341"/>
      <c r="BF663" s="341"/>
      <c r="BG663" s="341"/>
      <c r="BH663" s="341"/>
      <c r="BI663" s="341"/>
      <c r="BJ663" s="341"/>
      <c r="BK663" s="341"/>
      <c r="BL663" s="341"/>
      <c r="BM663" s="341"/>
      <c r="BN663" s="341"/>
      <c r="BO663" s="341"/>
      <c r="BP663" s="341"/>
      <c r="BQ663" s="341"/>
      <c r="BR663" s="341"/>
      <c r="BS663" s="341"/>
      <c r="BT663" s="341"/>
      <c r="BU663" s="341"/>
      <c r="BV663" s="341"/>
      <c r="BW663" s="341"/>
      <c r="BX663" s="341"/>
      <c r="BY663" s="341"/>
      <c r="BZ663" s="341"/>
      <c r="CA663" s="341"/>
      <c r="CB663" s="341"/>
      <c r="CC663" s="341"/>
      <c r="CD663" s="341"/>
      <c r="CE663" s="341"/>
      <c r="CF663" s="341"/>
      <c r="CG663" s="341"/>
      <c r="CH663" s="341"/>
      <c r="CI663" s="341"/>
      <c r="CJ663" s="341"/>
      <c r="CK663" s="341"/>
      <c r="CL663" s="341"/>
      <c r="CM663" s="341"/>
      <c r="CN663" s="341"/>
      <c r="CO663" s="341"/>
      <c r="CP663" s="341"/>
      <c r="CQ663" s="341"/>
      <c r="CR663" s="341"/>
      <c r="CS663" s="341"/>
      <c r="CT663" s="341"/>
      <c r="CU663" s="341"/>
      <c r="CV663" s="341"/>
      <c r="CW663" s="341"/>
      <c r="CX663" s="341"/>
      <c r="CY663" s="341"/>
      <c r="CZ663" s="341"/>
    </row>
    <row r="664" s="345" customFormat="true" ht="25.15" customHeight="true" x14ac:dyDescent="0.2">
      <c r="C664" s="1077"/>
      <c r="D664" s="1078"/>
      <c r="E664" s="612"/>
      <c r="F664" s="612"/>
      <c r="G664" s="612"/>
      <c r="H664" s="1078" t="s">
        <v>442</v>
      </c>
      <c r="I664" s="1078"/>
      <c r="J664" s="742">
        <v>0.1050523127210808</v>
      </c>
      <c r="K664" s="612"/>
      <c r="L664" s="612"/>
      <c r="M664" s="1078" t="s">
        <v>494</v>
      </c>
      <c r="N664" s="1078"/>
      <c r="O664" s="743">
        <v>9.155523371830173E-3</v>
      </c>
      <c r="P664" s="612"/>
      <c r="Q664" s="612"/>
      <c r="Z664" s="338"/>
      <c r="AA664" s="338"/>
      <c r="AB664" s="338"/>
      <c r="AC664" s="338"/>
      <c r="AD664" s="338"/>
      <c r="AE664" s="338"/>
      <c r="AF664" s="338"/>
      <c r="AG664" s="338"/>
      <c r="AH664" s="338"/>
      <c r="AI664" s="338"/>
      <c r="AJ664" s="338"/>
      <c r="AK664" s="338"/>
      <c r="AL664" s="338"/>
      <c r="AM664" s="338"/>
      <c r="AN664" s="338"/>
      <c r="AO664" s="338"/>
      <c r="AP664" s="338"/>
      <c r="AQ664" s="338"/>
      <c r="AR664" s="338"/>
      <c r="AS664" s="338"/>
      <c r="AT664" s="338"/>
      <c r="AU664" s="338"/>
      <c r="AV664" s="338"/>
      <c r="AW664" s="338"/>
      <c r="AX664" s="338"/>
      <c r="AY664" s="338"/>
      <c r="AZ664" s="338"/>
      <c r="BA664" s="341"/>
      <c r="BB664" s="420"/>
      <c r="BC664" s="341"/>
      <c r="BD664" s="341"/>
      <c r="BE664" s="341"/>
      <c r="BF664" s="341"/>
      <c r="BG664" s="341"/>
      <c r="BH664" s="341"/>
      <c r="BI664" s="341"/>
      <c r="BJ664" s="341"/>
      <c r="BK664" s="341"/>
      <c r="BL664" s="341"/>
      <c r="BM664" s="341"/>
      <c r="BN664" s="341"/>
      <c r="BO664" s="341"/>
      <c r="BP664" s="341"/>
      <c r="BQ664" s="341"/>
      <c r="BR664" s="341"/>
      <c r="BS664" s="341"/>
      <c r="BT664" s="341"/>
      <c r="BU664" s="341"/>
      <c r="BV664" s="341"/>
      <c r="BW664" s="341"/>
      <c r="BX664" s="341"/>
      <c r="BY664" s="341"/>
      <c r="BZ664" s="341"/>
      <c r="CA664" s="341"/>
      <c r="CB664" s="341"/>
      <c r="CC664" s="341"/>
      <c r="CD664" s="341"/>
      <c r="CE664" s="341"/>
      <c r="CF664" s="341"/>
      <c r="CG664" s="341"/>
      <c r="CH664" s="341"/>
      <c r="CI664" s="341"/>
      <c r="CJ664" s="341"/>
      <c r="CK664" s="341"/>
      <c r="CL664" s="341"/>
      <c r="CM664" s="341"/>
      <c r="CN664" s="341"/>
      <c r="CO664" s="341"/>
      <c r="CP664" s="341"/>
      <c r="CQ664" s="341"/>
      <c r="CR664" s="341"/>
      <c r="CS664" s="341"/>
      <c r="CT664" s="341"/>
      <c r="CU664" s="341"/>
      <c r="CV664" s="341"/>
      <c r="CW664" s="341"/>
      <c r="CX664" s="341"/>
      <c r="CY664" s="341"/>
      <c r="CZ664" s="341"/>
    </row>
    <row r="665" s="345" customFormat="true" ht="25.15" customHeight="true" x14ac:dyDescent="0.2">
      <c r="C665" s="1077"/>
      <c r="D665" s="1078"/>
      <c r="E665" s="612"/>
      <c r="F665" s="612"/>
      <c r="G665" s="612"/>
      <c r="H665" s="1078" t="s">
        <v>452</v>
      </c>
      <c r="I665" s="1078"/>
      <c r="J665" s="742">
        <v>7.0136667391476129E-2</v>
      </c>
      <c r="K665" s="612"/>
      <c r="L665" s="612"/>
      <c r="M665" s="1078" t="s">
        <v>511</v>
      </c>
      <c r="N665" s="1078"/>
      <c r="O665" s="743">
        <v>-3.3615552066104627E-3</v>
      </c>
      <c r="P665" s="612"/>
      <c r="Q665" s="612"/>
      <c r="Z665" s="338"/>
      <c r="AA665" s="338"/>
      <c r="AB665" s="338"/>
      <c r="AC665" s="338"/>
      <c r="AD665" s="338"/>
      <c r="AE665" s="338"/>
      <c r="AF665" s="338"/>
      <c r="AG665" s="338"/>
      <c r="AH665" s="338"/>
      <c r="AI665" s="338"/>
      <c r="AJ665" s="338"/>
      <c r="AK665" s="338"/>
      <c r="AL665" s="338"/>
      <c r="AM665" s="338"/>
      <c r="AN665" s="338"/>
      <c r="AO665" s="338"/>
      <c r="AP665" s="338"/>
      <c r="AQ665" s="338"/>
      <c r="AR665" s="338"/>
      <c r="AS665" s="338"/>
      <c r="AT665" s="338"/>
      <c r="AU665" s="338"/>
      <c r="AV665" s="338"/>
      <c r="AW665" s="338"/>
      <c r="AX665" s="338"/>
      <c r="AY665" s="338"/>
      <c r="AZ665" s="338"/>
      <c r="BA665" s="341"/>
      <c r="BB665" s="420"/>
      <c r="BC665" s="341"/>
      <c r="BD665" s="341"/>
      <c r="BE665" s="341"/>
      <c r="BF665" s="341"/>
      <c r="BG665" s="341"/>
      <c r="BH665" s="341"/>
      <c r="BI665" s="341"/>
      <c r="BJ665" s="341"/>
      <c r="BK665" s="341"/>
      <c r="BL665" s="341"/>
      <c r="BM665" s="341"/>
      <c r="BN665" s="341"/>
      <c r="BO665" s="341"/>
      <c r="BP665" s="341"/>
      <c r="BQ665" s="341"/>
      <c r="BR665" s="341"/>
      <c r="BS665" s="341"/>
      <c r="BT665" s="341"/>
      <c r="BU665" s="341"/>
      <c r="BV665" s="341"/>
      <c r="BW665" s="341"/>
      <c r="BX665" s="341"/>
      <c r="BY665" s="341"/>
      <c r="BZ665" s="341"/>
      <c r="CA665" s="341"/>
      <c r="CB665" s="341"/>
      <c r="CC665" s="341"/>
      <c r="CD665" s="341"/>
      <c r="CE665" s="341"/>
      <c r="CF665" s="341"/>
      <c r="CG665" s="341"/>
      <c r="CH665" s="341"/>
      <c r="CI665" s="341"/>
      <c r="CJ665" s="341"/>
      <c r="CK665" s="341"/>
      <c r="CL665" s="341"/>
      <c r="CM665" s="341"/>
      <c r="CN665" s="341"/>
      <c r="CO665" s="341"/>
      <c r="CP665" s="341"/>
      <c r="CQ665" s="341"/>
      <c r="CR665" s="341"/>
      <c r="CS665" s="341"/>
      <c r="CT665" s="341"/>
      <c r="CU665" s="341"/>
      <c r="CV665" s="341"/>
      <c r="CW665" s="341"/>
      <c r="CX665" s="341"/>
      <c r="CY665" s="341"/>
      <c r="CZ665" s="341"/>
    </row>
    <row r="666" s="345" customFormat="true" ht="25.15" customHeight="true" x14ac:dyDescent="0.2">
      <c r="C666" s="1077"/>
      <c r="D666" s="1078"/>
      <c r="E666" s="612"/>
      <c r="F666" s="612"/>
      <c r="G666" s="612"/>
      <c r="H666" s="1078" t="s">
        <v>440</v>
      </c>
      <c r="I666" s="1078"/>
      <c r="J666" s="742">
        <v>0.11144044809579773</v>
      </c>
      <c r="K666" s="612"/>
      <c r="L666" s="612"/>
      <c r="M666" s="1078" t="s">
        <v>496</v>
      </c>
      <c r="N666" s="1078"/>
      <c r="O666" s="743">
        <v>2.3479582140236125E-3</v>
      </c>
      <c r="P666" s="612"/>
      <c r="Q666" s="612"/>
      <c r="Z666" s="338"/>
      <c r="AA666" s="338"/>
      <c r="AB666" s="338"/>
      <c r="AC666" s="338"/>
      <c r="AD666" s="338"/>
      <c r="AE666" s="338"/>
      <c r="AF666" s="338"/>
      <c r="AG666" s="338"/>
      <c r="AH666" s="338"/>
      <c r="AI666" s="338"/>
      <c r="AJ666" s="338"/>
      <c r="AK666" s="338"/>
      <c r="AL666" s="338"/>
      <c r="AM666" s="338"/>
      <c r="AN666" s="338"/>
      <c r="AO666" s="338"/>
      <c r="AP666" s="338"/>
      <c r="AQ666" s="338"/>
      <c r="AR666" s="338"/>
      <c r="AS666" s="338"/>
      <c r="AT666" s="338"/>
      <c r="AU666" s="338"/>
      <c r="AV666" s="338"/>
      <c r="AW666" s="338"/>
      <c r="AX666" s="338"/>
      <c r="AY666" s="338"/>
      <c r="AZ666" s="338"/>
      <c r="BA666" s="341"/>
      <c r="BB666" s="420"/>
      <c r="BC666" s="341"/>
      <c r="BD666" s="341"/>
      <c r="BE666" s="341"/>
      <c r="BF666" s="341"/>
      <c r="BG666" s="341"/>
      <c r="BH666" s="341"/>
      <c r="BI666" s="341"/>
      <c r="BJ666" s="341"/>
      <c r="BK666" s="341"/>
      <c r="BL666" s="341"/>
      <c r="BM666" s="341"/>
      <c r="BN666" s="341"/>
      <c r="BO666" s="341"/>
      <c r="BP666" s="341"/>
      <c r="BQ666" s="341"/>
      <c r="BR666" s="341"/>
      <c r="BS666" s="341"/>
      <c r="BT666" s="341"/>
      <c r="BU666" s="341"/>
      <c r="BV666" s="341"/>
      <c r="BW666" s="341"/>
      <c r="BX666" s="341"/>
      <c r="BY666" s="341"/>
      <c r="BZ666" s="341"/>
      <c r="CA666" s="341"/>
      <c r="CB666" s="341"/>
      <c r="CC666" s="341"/>
      <c r="CD666" s="341"/>
      <c r="CE666" s="341"/>
      <c r="CF666" s="341"/>
      <c r="CG666" s="341"/>
      <c r="CH666" s="341"/>
      <c r="CI666" s="341"/>
      <c r="CJ666" s="341"/>
      <c r="CK666" s="341"/>
      <c r="CL666" s="341"/>
      <c r="CM666" s="341"/>
      <c r="CN666" s="341"/>
      <c r="CO666" s="341"/>
      <c r="CP666" s="341"/>
      <c r="CQ666" s="341"/>
      <c r="CR666" s="341"/>
      <c r="CS666" s="341"/>
      <c r="CT666" s="341"/>
      <c r="CU666" s="341"/>
      <c r="CV666" s="341"/>
      <c r="CW666" s="341"/>
      <c r="CX666" s="341"/>
      <c r="CY666" s="341"/>
      <c r="CZ666" s="341"/>
    </row>
    <row r="667" s="345" customFormat="true" ht="25.15" customHeight="true" x14ac:dyDescent="0.2">
      <c r="C667" s="1077"/>
      <c r="D667" s="1078"/>
      <c r="E667" s="612"/>
      <c r="F667" s="612"/>
      <c r="G667" s="612"/>
      <c r="H667" s="1078" t="s">
        <v>450</v>
      </c>
      <c r="I667" s="1078"/>
      <c r="J667" s="742">
        <v>7.5993743328406457E-2</v>
      </c>
      <c r="K667" s="612"/>
      <c r="L667" s="612"/>
      <c r="M667" s="1078" t="s">
        <v>507</v>
      </c>
      <c r="N667" s="1078"/>
      <c r="O667" s="745">
        <v>1.4909842189951748E-4</v>
      </c>
      <c r="P667" s="612"/>
      <c r="Q667" s="612"/>
      <c r="Z667" s="338"/>
      <c r="AA667" s="338"/>
      <c r="AB667" s="338"/>
      <c r="AC667" s="338"/>
      <c r="AD667" s="338"/>
      <c r="AE667" s="338"/>
      <c r="AF667" s="338"/>
      <c r="AG667" s="338"/>
      <c r="AH667" s="338"/>
      <c r="AI667" s="338"/>
      <c r="AJ667" s="338"/>
      <c r="AK667" s="338"/>
      <c r="AL667" s="338"/>
      <c r="AM667" s="338"/>
      <c r="AN667" s="338"/>
      <c r="AO667" s="338"/>
      <c r="AP667" s="338"/>
      <c r="AQ667" s="338"/>
      <c r="AR667" s="338"/>
      <c r="AS667" s="338"/>
      <c r="AT667" s="338"/>
      <c r="AU667" s="338"/>
      <c r="AV667" s="338"/>
      <c r="AW667" s="338"/>
      <c r="AX667" s="338"/>
      <c r="AY667" s="338"/>
      <c r="AZ667" s="338"/>
      <c r="BA667" s="341"/>
      <c r="BB667" s="420"/>
      <c r="BC667" s="341"/>
      <c r="BD667" s="341"/>
      <c r="BE667" s="341"/>
      <c r="BF667" s="341"/>
      <c r="BG667" s="341"/>
      <c r="BH667" s="341"/>
      <c r="BI667" s="341"/>
      <c r="BJ667" s="341"/>
      <c r="BK667" s="341"/>
      <c r="BL667" s="341"/>
      <c r="BM667" s="341"/>
      <c r="BN667" s="341"/>
      <c r="BO667" s="341"/>
      <c r="BP667" s="341"/>
      <c r="BQ667" s="341"/>
      <c r="BR667" s="341"/>
      <c r="BS667" s="341"/>
      <c r="BT667" s="341"/>
      <c r="BU667" s="341"/>
      <c r="BV667" s="341"/>
      <c r="BW667" s="341"/>
      <c r="BX667" s="341"/>
      <c r="BY667" s="341"/>
      <c r="BZ667" s="341"/>
      <c r="CA667" s="341"/>
      <c r="CB667" s="341"/>
      <c r="CC667" s="341"/>
      <c r="CD667" s="341"/>
      <c r="CE667" s="341"/>
      <c r="CF667" s="341"/>
      <c r="CG667" s="341"/>
      <c r="CH667" s="341"/>
      <c r="CI667" s="341"/>
      <c r="CJ667" s="341"/>
      <c r="CK667" s="341"/>
      <c r="CL667" s="341"/>
      <c r="CM667" s="341"/>
      <c r="CN667" s="341"/>
      <c r="CO667" s="341"/>
      <c r="CP667" s="341"/>
      <c r="CQ667" s="341"/>
      <c r="CR667" s="341"/>
      <c r="CS667" s="341"/>
      <c r="CT667" s="341"/>
      <c r="CU667" s="341"/>
      <c r="CV667" s="341"/>
      <c r="CW667" s="341"/>
      <c r="CX667" s="341"/>
      <c r="CY667" s="341"/>
      <c r="CZ667" s="341"/>
    </row>
    <row r="668" s="345" customFormat="true" ht="25.15" customHeight="true" x14ac:dyDescent="0.2">
      <c r="C668" s="1077"/>
      <c r="D668" s="1078"/>
      <c r="E668" s="612"/>
      <c r="F668" s="612"/>
      <c r="G668" s="612"/>
      <c r="H668" s="1078" t="s">
        <v>288</v>
      </c>
      <c r="I668" s="1078"/>
      <c r="J668" s="742">
        <v>5.909152854122081E-4</v>
      </c>
      <c r="K668" s="612"/>
      <c r="L668" s="612"/>
      <c r="M668" s="1078"/>
      <c r="N668" s="1078"/>
      <c r="O668" s="612"/>
      <c r="P668" s="612"/>
      <c r="Q668" s="612"/>
      <c r="Z668" s="338"/>
      <c r="AA668" s="338"/>
      <c r="AB668" s="338"/>
      <c r="AC668" s="338"/>
      <c r="AD668" s="338"/>
      <c r="AE668" s="338"/>
      <c r="AF668" s="338"/>
      <c r="AG668" s="338"/>
      <c r="AH668" s="338"/>
      <c r="AI668" s="338"/>
      <c r="AJ668" s="338"/>
      <c r="AK668" s="338"/>
      <c r="AL668" s="338"/>
      <c r="AM668" s="338"/>
      <c r="AN668" s="338"/>
      <c r="AO668" s="338"/>
      <c r="AP668" s="338"/>
      <c r="AQ668" s="338"/>
      <c r="AR668" s="338"/>
      <c r="AS668" s="338"/>
      <c r="AT668" s="338"/>
      <c r="AU668" s="338"/>
      <c r="AV668" s="338"/>
      <c r="AW668" s="338"/>
      <c r="AX668" s="338"/>
      <c r="AY668" s="338"/>
      <c r="AZ668" s="338"/>
      <c r="BA668" s="341"/>
      <c r="BB668" s="420"/>
      <c r="BC668" s="341"/>
      <c r="BD668" s="341"/>
      <c r="BE668" s="341"/>
      <c r="BF668" s="341"/>
      <c r="BG668" s="341"/>
      <c r="BH668" s="341"/>
      <c r="BI668" s="341"/>
      <c r="BJ668" s="341"/>
      <c r="BK668" s="341"/>
      <c r="BL668" s="341"/>
      <c r="BM668" s="341"/>
      <c r="BN668" s="341"/>
      <c r="BO668" s="341"/>
      <c r="BP668" s="341"/>
      <c r="BQ668" s="341"/>
      <c r="BR668" s="341"/>
      <c r="BS668" s="341"/>
      <c r="BT668" s="341"/>
      <c r="BU668" s="341"/>
      <c r="BV668" s="341"/>
      <c r="BW668" s="341"/>
      <c r="BX668" s="341"/>
      <c r="BY668" s="341"/>
      <c r="BZ668" s="341"/>
      <c r="CA668" s="341"/>
      <c r="CB668" s="341"/>
      <c r="CC668" s="341"/>
      <c r="CD668" s="341"/>
      <c r="CE668" s="341"/>
      <c r="CF668" s="341"/>
      <c r="CG668" s="341"/>
      <c r="CH668" s="341"/>
      <c r="CI668" s="341"/>
      <c r="CJ668" s="341"/>
      <c r="CK668" s="341"/>
      <c r="CL668" s="341"/>
      <c r="CM668" s="341"/>
      <c r="CN668" s="341"/>
      <c r="CO668" s="341"/>
      <c r="CP668" s="341"/>
      <c r="CQ668" s="341"/>
      <c r="CR668" s="341"/>
      <c r="CS668" s="341"/>
      <c r="CT668" s="341"/>
      <c r="CU668" s="341"/>
      <c r="CV668" s="341"/>
      <c r="CW668" s="341"/>
      <c r="CX668" s="341"/>
      <c r="CY668" s="341"/>
      <c r="CZ668" s="341"/>
    </row>
    <row r="669" s="345" customFormat="true" ht="25.15" customHeight="true" x14ac:dyDescent="0.2">
      <c r="C669" s="1077"/>
      <c r="D669" s="1078"/>
      <c r="E669" s="612"/>
      <c r="F669" s="612"/>
      <c r="G669" s="612"/>
      <c r="H669" s="1078" t="s">
        <v>325</v>
      </c>
      <c r="I669" s="1078"/>
      <c r="J669" s="742">
        <v>-8.6568969254432193E-3</v>
      </c>
      <c r="K669" s="612"/>
      <c r="L669" s="612"/>
      <c r="M669" s="1078"/>
      <c r="N669" s="1078"/>
      <c r="O669" s="612"/>
      <c r="P669" s="612"/>
      <c r="Q669" s="612"/>
      <c r="Z669" s="338"/>
      <c r="AA669" s="338"/>
      <c r="AB669" s="338"/>
      <c r="AC669" s="338"/>
      <c r="AD669" s="338"/>
      <c r="AE669" s="338"/>
      <c r="AF669" s="338"/>
      <c r="AG669" s="338"/>
      <c r="AH669" s="338"/>
      <c r="AI669" s="338"/>
      <c r="AJ669" s="338"/>
      <c r="AK669" s="338"/>
      <c r="AL669" s="338"/>
      <c r="AM669" s="338"/>
      <c r="AN669" s="338"/>
      <c r="AO669" s="338"/>
      <c r="AP669" s="338"/>
      <c r="AQ669" s="338"/>
      <c r="AR669" s="338"/>
      <c r="AS669" s="338"/>
      <c r="AT669" s="338"/>
      <c r="AU669" s="338"/>
      <c r="AV669" s="338"/>
      <c r="AW669" s="338"/>
      <c r="AX669" s="338"/>
      <c r="AY669" s="338"/>
      <c r="AZ669" s="338"/>
      <c r="BA669" s="341"/>
      <c r="BB669" s="420"/>
      <c r="BC669" s="341"/>
      <c r="BD669" s="341"/>
      <c r="BE669" s="341"/>
      <c r="BF669" s="341"/>
      <c r="BG669" s="341"/>
      <c r="BH669" s="341"/>
      <c r="BI669" s="341"/>
      <c r="BJ669" s="341"/>
      <c r="BK669" s="341"/>
      <c r="BL669" s="341"/>
      <c r="BM669" s="341"/>
      <c r="BN669" s="341"/>
      <c r="BO669" s="341"/>
      <c r="BP669" s="341"/>
      <c r="BQ669" s="341"/>
      <c r="BR669" s="341"/>
      <c r="BS669" s="341"/>
      <c r="BT669" s="341"/>
      <c r="BU669" s="341"/>
      <c r="BV669" s="341"/>
      <c r="BW669" s="341"/>
      <c r="BX669" s="341"/>
      <c r="BY669" s="341"/>
      <c r="BZ669" s="341"/>
      <c r="CA669" s="341"/>
      <c r="CB669" s="341"/>
      <c r="CC669" s="341"/>
      <c r="CD669" s="341"/>
      <c r="CE669" s="341"/>
      <c r="CF669" s="341"/>
      <c r="CG669" s="341"/>
      <c r="CH669" s="341"/>
      <c r="CI669" s="341"/>
      <c r="CJ669" s="341"/>
      <c r="CK669" s="341"/>
      <c r="CL669" s="341"/>
      <c r="CM669" s="341"/>
      <c r="CN669" s="341"/>
      <c r="CO669" s="341"/>
      <c r="CP669" s="341"/>
      <c r="CQ669" s="341"/>
      <c r="CR669" s="341"/>
      <c r="CS669" s="341"/>
      <c r="CT669" s="341"/>
      <c r="CU669" s="341"/>
      <c r="CV669" s="341"/>
      <c r="CW669" s="341"/>
      <c r="CX669" s="341"/>
      <c r="CY669" s="341"/>
      <c r="CZ669" s="341"/>
    </row>
    <row r="670" s="345" customFormat="true" ht="25.15" customHeight="true" x14ac:dyDescent="0.2">
      <c r="C670" s="1077"/>
      <c r="D670" s="1078"/>
      <c r="E670" s="612"/>
      <c r="F670" s="612"/>
      <c r="G670" s="612"/>
      <c r="H670" s="1078" t="s">
        <v>343</v>
      </c>
      <c r="I670" s="1078"/>
      <c r="J670" s="742">
        <v>6.8160789036521971E-3</v>
      </c>
      <c r="K670" s="612"/>
      <c r="L670" s="612"/>
      <c r="M670" s="1078" t="s">
        <v>239</v>
      </c>
      <c r="N670" s="1078"/>
      <c r="O670" s="1078"/>
      <c r="P670" s="612"/>
      <c r="Q670" s="612"/>
      <c r="Z670" s="338"/>
      <c r="AA670" s="338"/>
      <c r="AB670" s="338"/>
      <c r="AC670" s="338"/>
      <c r="AD670" s="338"/>
      <c r="AE670" s="338"/>
      <c r="AF670" s="338"/>
      <c r="AG670" s="338"/>
      <c r="AH670" s="338"/>
      <c r="AI670" s="338"/>
      <c r="AJ670" s="338"/>
      <c r="AK670" s="338"/>
      <c r="AL670" s="338"/>
      <c r="AM670" s="338"/>
      <c r="AN670" s="338"/>
      <c r="AO670" s="338"/>
      <c r="AP670" s="338"/>
      <c r="AQ670" s="338"/>
      <c r="AR670" s="338"/>
      <c r="AS670" s="338"/>
      <c r="AT670" s="338"/>
      <c r="AU670" s="338"/>
      <c r="AV670" s="338"/>
      <c r="AW670" s="338"/>
      <c r="AX670" s="338"/>
      <c r="AY670" s="338"/>
      <c r="AZ670" s="338"/>
      <c r="BA670" s="341"/>
      <c r="BB670" s="420"/>
      <c r="BC670" s="341"/>
      <c r="BD670" s="341"/>
      <c r="BE670" s="341"/>
      <c r="BF670" s="341"/>
      <c r="BG670" s="341"/>
      <c r="BH670" s="341"/>
      <c r="BI670" s="341"/>
      <c r="BJ670" s="341"/>
      <c r="BK670" s="341"/>
      <c r="BL670" s="341"/>
      <c r="BM670" s="341"/>
      <c r="BN670" s="341"/>
      <c r="BO670" s="341"/>
      <c r="BP670" s="341"/>
      <c r="BQ670" s="341"/>
      <c r="BR670" s="341"/>
      <c r="BS670" s="341"/>
      <c r="BT670" s="341"/>
      <c r="BU670" s="341"/>
      <c r="BV670" s="341"/>
      <c r="BW670" s="341"/>
      <c r="BX670" s="341"/>
      <c r="BY670" s="341"/>
      <c r="BZ670" s="341"/>
      <c r="CA670" s="341"/>
      <c r="CB670" s="341"/>
      <c r="CC670" s="341"/>
      <c r="CD670" s="341"/>
      <c r="CE670" s="341"/>
      <c r="CF670" s="341"/>
      <c r="CG670" s="341"/>
      <c r="CH670" s="341"/>
      <c r="CI670" s="341"/>
      <c r="CJ670" s="341"/>
      <c r="CK670" s="341"/>
      <c r="CL670" s="341"/>
      <c r="CM670" s="341"/>
      <c r="CN670" s="341"/>
      <c r="CO670" s="341"/>
      <c r="CP670" s="341"/>
      <c r="CQ670" s="341"/>
      <c r="CR670" s="341"/>
      <c r="CS670" s="341"/>
      <c r="CT670" s="341"/>
      <c r="CU670" s="341"/>
      <c r="CV670" s="341"/>
      <c r="CW670" s="341"/>
      <c r="CX670" s="341"/>
      <c r="CY670" s="341"/>
      <c r="CZ670" s="341"/>
    </row>
    <row r="671" s="345" customFormat="true" ht="25.15" customHeight="true" x14ac:dyDescent="0.2">
      <c r="C671" s="1077"/>
      <c r="D671" s="1078"/>
      <c r="E671" s="612"/>
      <c r="F671" s="612"/>
      <c r="G671" s="612"/>
      <c r="H671" s="1078" t="s">
        <v>516</v>
      </c>
      <c r="I671" s="1078"/>
      <c r="J671" s="742">
        <v>1.6871623664604781E-3</v>
      </c>
      <c r="K671" s="612"/>
      <c r="L671" s="612"/>
      <c r="M671" s="1078" t="s">
        <v>207</v>
      </c>
      <c r="N671" s="1078"/>
      <c r="O671" s="761" t="s">
        <v>208</v>
      </c>
      <c r="P671" s="612"/>
      <c r="Q671" s="612"/>
      <c r="Z671" s="338"/>
      <c r="AA671" s="338"/>
      <c r="AB671" s="338"/>
      <c r="AC671" s="338"/>
      <c r="AD671" s="338"/>
      <c r="AE671" s="338"/>
      <c r="AF671" s="338"/>
      <c r="AG671" s="338"/>
      <c r="AH671" s="338"/>
      <c r="AI671" s="338"/>
      <c r="AJ671" s="338"/>
      <c r="AK671" s="338"/>
      <c r="AL671" s="338"/>
      <c r="AM671" s="338"/>
      <c r="AN671" s="338"/>
      <c r="AO671" s="338"/>
      <c r="AP671" s="338"/>
      <c r="AQ671" s="338"/>
      <c r="AR671" s="338"/>
      <c r="AS671" s="338"/>
      <c r="AT671" s="338"/>
      <c r="AU671" s="338"/>
      <c r="AV671" s="338"/>
      <c r="AW671" s="338"/>
      <c r="AX671" s="338"/>
      <c r="AY671" s="338"/>
      <c r="AZ671" s="338"/>
      <c r="BA671" s="341"/>
      <c r="BB671" s="420"/>
      <c r="BC671" s="341"/>
      <c r="BD671" s="341"/>
      <c r="BE671" s="341"/>
      <c r="BF671" s="341"/>
      <c r="BG671" s="341"/>
      <c r="BH671" s="341"/>
      <c r="BI671" s="341"/>
      <c r="BJ671" s="341"/>
      <c r="BK671" s="341"/>
      <c r="BL671" s="341"/>
      <c r="BM671" s="341"/>
      <c r="BN671" s="341"/>
      <c r="BO671" s="341"/>
      <c r="BP671" s="341"/>
      <c r="BQ671" s="341"/>
      <c r="BR671" s="341"/>
      <c r="BS671" s="341"/>
      <c r="BT671" s="341"/>
      <c r="BU671" s="341"/>
      <c r="BV671" s="341"/>
      <c r="BW671" s="341"/>
      <c r="BX671" s="341"/>
      <c r="BY671" s="341"/>
      <c r="BZ671" s="341"/>
      <c r="CA671" s="341"/>
      <c r="CB671" s="341"/>
      <c r="CC671" s="341"/>
      <c r="CD671" s="341"/>
      <c r="CE671" s="341"/>
      <c r="CF671" s="341"/>
      <c r="CG671" s="341"/>
      <c r="CH671" s="341"/>
      <c r="CI671" s="341"/>
      <c r="CJ671" s="341"/>
      <c r="CK671" s="341"/>
      <c r="CL671" s="341"/>
      <c r="CM671" s="341"/>
      <c r="CN671" s="341"/>
      <c r="CO671" s="341"/>
      <c r="CP671" s="341"/>
      <c r="CQ671" s="341"/>
      <c r="CR671" s="341"/>
      <c r="CS671" s="341"/>
      <c r="CT671" s="341"/>
      <c r="CU671" s="341"/>
      <c r="CV671" s="341"/>
      <c r="CW671" s="341"/>
      <c r="CX671" s="341"/>
      <c r="CY671" s="341"/>
      <c r="CZ671" s="341"/>
    </row>
    <row r="672" s="345" customFormat="true" ht="25.15" customHeight="true" x14ac:dyDescent="0.2">
      <c r="C672" s="1077"/>
      <c r="D672" s="1078"/>
      <c r="E672" s="612"/>
      <c r="F672" s="612"/>
      <c r="G672" s="612"/>
      <c r="H672" s="1078" t="s">
        <v>512</v>
      </c>
      <c r="I672" s="1078"/>
      <c r="J672" s="742">
        <v>-6.1650017514509534E-4</v>
      </c>
      <c r="K672" s="612"/>
      <c r="L672" s="612"/>
      <c r="M672" s="1078" t="s">
        <v>208</v>
      </c>
      <c r="N672" s="1078"/>
      <c r="O672" s="762">
        <v>0.99999999999999989</v>
      </c>
      <c r="P672" s="612"/>
      <c r="Q672" s="612"/>
      <c r="Z672" s="338"/>
      <c r="AA672" s="338"/>
      <c r="AB672" s="338"/>
      <c r="AC672" s="338"/>
      <c r="AD672" s="338"/>
      <c r="AE672" s="338"/>
      <c r="AF672" s="338"/>
      <c r="AG672" s="338"/>
      <c r="AH672" s="338"/>
      <c r="AI672" s="338"/>
      <c r="AJ672" s="338"/>
      <c r="AK672" s="338"/>
      <c r="AL672" s="338"/>
      <c r="AM672" s="338"/>
      <c r="AN672" s="338"/>
      <c r="AO672" s="338"/>
      <c r="AP672" s="338"/>
      <c r="AQ672" s="338"/>
      <c r="AR672" s="338"/>
      <c r="AS672" s="338"/>
      <c r="AT672" s="338"/>
      <c r="AU672" s="338"/>
      <c r="AV672" s="338"/>
      <c r="AW672" s="338"/>
      <c r="AX672" s="338"/>
      <c r="AY672" s="338"/>
      <c r="AZ672" s="338"/>
      <c r="BA672" s="341"/>
      <c r="BB672" s="420"/>
      <c r="BC672" s="341"/>
      <c r="BD672" s="341"/>
      <c r="BE672" s="341"/>
      <c r="BF672" s="341"/>
      <c r="BG672" s="341"/>
      <c r="BH672" s="341"/>
      <c r="BI672" s="341"/>
      <c r="BJ672" s="341"/>
      <c r="BK672" s="341"/>
      <c r="BL672" s="341"/>
      <c r="BM672" s="341"/>
      <c r="BN672" s="341"/>
      <c r="BO672" s="341"/>
      <c r="BP672" s="341"/>
      <c r="BQ672" s="341"/>
      <c r="BR672" s="341"/>
      <c r="BS672" s="341"/>
      <c r="BT672" s="341"/>
      <c r="BU672" s="341"/>
      <c r="BV672" s="341"/>
      <c r="BW672" s="341"/>
      <c r="BX672" s="341"/>
      <c r="BY672" s="341"/>
      <c r="BZ672" s="341"/>
      <c r="CA672" s="341"/>
      <c r="CB672" s="341"/>
      <c r="CC672" s="341"/>
      <c r="CD672" s="341"/>
      <c r="CE672" s="341"/>
      <c r="CF672" s="341"/>
      <c r="CG672" s="341"/>
      <c r="CH672" s="341"/>
      <c r="CI672" s="341"/>
      <c r="CJ672" s="341"/>
      <c r="CK672" s="341"/>
      <c r="CL672" s="341"/>
      <c r="CM672" s="341"/>
      <c r="CN672" s="341"/>
      <c r="CO672" s="341"/>
      <c r="CP672" s="341"/>
      <c r="CQ672" s="341"/>
      <c r="CR672" s="341"/>
      <c r="CS672" s="341"/>
      <c r="CT672" s="341"/>
      <c r="CU672" s="341"/>
      <c r="CV672" s="341"/>
      <c r="CW672" s="341"/>
      <c r="CX672" s="341"/>
      <c r="CY672" s="341"/>
      <c r="CZ672" s="341"/>
    </row>
    <row r="673" s="345" customFormat="true" ht="25.15" customHeight="true" x14ac:dyDescent="0.2">
      <c r="C673" s="1077"/>
      <c r="D673" s="1078"/>
      <c r="E673" s="612"/>
      <c r="F673" s="612"/>
      <c r="G673" s="612"/>
      <c r="H673" s="1078" t="s">
        <v>486</v>
      </c>
      <c r="I673" s="1078"/>
      <c r="J673" s="742">
        <v>8.5778286986810479E-3</v>
      </c>
      <c r="K673" s="612"/>
      <c r="L673" s="612"/>
      <c r="M673" s="1078"/>
      <c r="N673" s="1078"/>
      <c r="O673" s="612"/>
      <c r="P673" s="612"/>
      <c r="Q673" s="612"/>
      <c r="Z673" s="338"/>
      <c r="AA673" s="338"/>
      <c r="AB673" s="338"/>
      <c r="AC673" s="338"/>
      <c r="AD673" s="338"/>
      <c r="AE673" s="338"/>
      <c r="AF673" s="338"/>
      <c r="AG673" s="338"/>
      <c r="AH673" s="338"/>
      <c r="AI673" s="338"/>
      <c r="AJ673" s="338"/>
      <c r="AK673" s="338"/>
      <c r="AL673" s="338"/>
      <c r="AM673" s="338"/>
      <c r="AN673" s="338"/>
      <c r="AO673" s="338"/>
      <c r="AP673" s="338"/>
      <c r="AQ673" s="338"/>
      <c r="AR673" s="338"/>
      <c r="AS673" s="338"/>
      <c r="AT673" s="338"/>
      <c r="AU673" s="338"/>
      <c r="AV673" s="338"/>
      <c r="AW673" s="338"/>
      <c r="AX673" s="338"/>
      <c r="AY673" s="338"/>
      <c r="AZ673" s="338"/>
      <c r="BA673" s="341"/>
      <c r="BB673" s="420"/>
      <c r="BC673" s="341"/>
      <c r="BD673" s="341"/>
      <c r="BE673" s="341"/>
      <c r="BF673" s="341"/>
      <c r="BG673" s="341"/>
      <c r="BH673" s="341"/>
      <c r="BI673" s="341"/>
      <c r="BJ673" s="341"/>
      <c r="BK673" s="341"/>
      <c r="BL673" s="341"/>
      <c r="BM673" s="341"/>
      <c r="BN673" s="341"/>
      <c r="BO673" s="341"/>
      <c r="BP673" s="341"/>
      <c r="BQ673" s="341"/>
      <c r="BR673" s="341"/>
      <c r="BS673" s="341"/>
      <c r="BT673" s="341"/>
      <c r="BU673" s="341"/>
      <c r="BV673" s="341"/>
      <c r="BW673" s="341"/>
      <c r="BX673" s="341"/>
      <c r="BY673" s="341"/>
      <c r="BZ673" s="341"/>
      <c r="CA673" s="341"/>
      <c r="CB673" s="341"/>
      <c r="CC673" s="341"/>
      <c r="CD673" s="341"/>
      <c r="CE673" s="341"/>
      <c r="CF673" s="341"/>
      <c r="CG673" s="341"/>
      <c r="CH673" s="341"/>
      <c r="CI673" s="341"/>
      <c r="CJ673" s="341"/>
      <c r="CK673" s="341"/>
      <c r="CL673" s="341"/>
      <c r="CM673" s="341"/>
      <c r="CN673" s="341"/>
      <c r="CO673" s="341"/>
      <c r="CP673" s="341"/>
      <c r="CQ673" s="341"/>
      <c r="CR673" s="341"/>
      <c r="CS673" s="341"/>
      <c r="CT673" s="341"/>
      <c r="CU673" s="341"/>
      <c r="CV673" s="341"/>
      <c r="CW673" s="341"/>
      <c r="CX673" s="341"/>
      <c r="CY673" s="341"/>
      <c r="CZ673" s="341"/>
    </row>
    <row r="674" s="345" customFormat="true" ht="25.15" customHeight="true" x14ac:dyDescent="0.2">
      <c r="C674" s="1077"/>
      <c r="D674" s="1078"/>
      <c r="E674" s="612"/>
      <c r="F674" s="612"/>
      <c r="G674" s="612"/>
      <c r="H674" s="1078" t="s">
        <v>503</v>
      </c>
      <c r="I674" s="1078"/>
      <c r="J674" s="742">
        <v>-1.2531608791579228E-3</v>
      </c>
      <c r="K674" s="612"/>
      <c r="L674" s="612"/>
      <c r="M674" s="1078"/>
      <c r="N674" s="1078"/>
      <c r="O674" s="612"/>
      <c r="P674" s="612"/>
      <c r="Q674" s="612"/>
      <c r="Z674" s="338"/>
      <c r="AA674" s="338"/>
      <c r="AB674" s="338"/>
      <c r="AC674" s="338"/>
      <c r="AD674" s="338"/>
      <c r="AE674" s="338"/>
      <c r="AF674" s="338"/>
      <c r="AG674" s="338"/>
      <c r="AH674" s="338"/>
      <c r="AI674" s="338"/>
      <c r="AJ674" s="338"/>
      <c r="AK674" s="338"/>
      <c r="AL674" s="338"/>
      <c r="AM674" s="338"/>
      <c r="AN674" s="338"/>
      <c r="AO674" s="338"/>
      <c r="AP674" s="338"/>
      <c r="AQ674" s="338"/>
      <c r="AR674" s="338"/>
      <c r="AS674" s="338"/>
      <c r="AT674" s="338"/>
      <c r="AU674" s="338"/>
      <c r="AV674" s="338"/>
      <c r="AW674" s="338"/>
      <c r="AX674" s="338"/>
      <c r="AY674" s="338"/>
      <c r="AZ674" s="338"/>
      <c r="BA674" s="341"/>
      <c r="BB674" s="420"/>
      <c r="BC674" s="341"/>
      <c r="BD674" s="341"/>
      <c r="BE674" s="341"/>
      <c r="BF674" s="341"/>
      <c r="BG674" s="341"/>
      <c r="BH674" s="341"/>
      <c r="BI674" s="341"/>
      <c r="BJ674" s="341"/>
      <c r="BK674" s="341"/>
      <c r="BL674" s="341"/>
      <c r="BM674" s="341"/>
      <c r="BN674" s="341"/>
      <c r="BO674" s="341"/>
      <c r="BP674" s="341"/>
      <c r="BQ674" s="341"/>
      <c r="BR674" s="341"/>
      <c r="BS674" s="341"/>
      <c r="BT674" s="341"/>
      <c r="BU674" s="341"/>
      <c r="BV674" s="341"/>
      <c r="BW674" s="341"/>
      <c r="BX674" s="341"/>
      <c r="BY674" s="341"/>
      <c r="BZ674" s="341"/>
      <c r="CA674" s="341"/>
      <c r="CB674" s="341"/>
      <c r="CC674" s="341"/>
      <c r="CD674" s="341"/>
      <c r="CE674" s="341"/>
      <c r="CF674" s="341"/>
      <c r="CG674" s="341"/>
      <c r="CH674" s="341"/>
      <c r="CI674" s="341"/>
      <c r="CJ674" s="341"/>
      <c r="CK674" s="341"/>
      <c r="CL674" s="341"/>
      <c r="CM674" s="341"/>
      <c r="CN674" s="341"/>
      <c r="CO674" s="341"/>
      <c r="CP674" s="341"/>
      <c r="CQ674" s="341"/>
      <c r="CR674" s="341"/>
      <c r="CS674" s="341"/>
      <c r="CT674" s="341"/>
      <c r="CU674" s="341"/>
      <c r="CV674" s="341"/>
      <c r="CW674" s="341"/>
      <c r="CX674" s="341"/>
      <c r="CY674" s="341"/>
      <c r="CZ674" s="341"/>
    </row>
    <row r="675" s="345" customFormat="true" ht="25.15" customHeight="true" x14ac:dyDescent="0.2">
      <c r="C675" s="1077"/>
      <c r="D675" s="1078"/>
      <c r="E675" s="612"/>
      <c r="F675" s="612"/>
      <c r="G675" s="612"/>
      <c r="H675" s="1078" t="s">
        <v>505</v>
      </c>
      <c r="I675" s="1078"/>
      <c r="J675" s="742">
        <v>2.3539422377500002E-3</v>
      </c>
      <c r="K675" s="612"/>
      <c r="L675" s="612"/>
      <c r="M675" s="1078"/>
      <c r="N675" s="1078"/>
      <c r="O675" s="612"/>
      <c r="P675" s="612"/>
      <c r="Q675" s="612"/>
      <c r="Z675" s="338"/>
      <c r="AA675" s="338"/>
      <c r="AB675" s="338"/>
      <c r="AC675" s="338"/>
      <c r="AD675" s="338"/>
      <c r="AE675" s="338"/>
      <c r="AF675" s="338"/>
      <c r="AG675" s="338"/>
      <c r="AH675" s="338"/>
      <c r="AI675" s="338"/>
      <c r="AJ675" s="338"/>
      <c r="AK675" s="338"/>
      <c r="AL675" s="338"/>
      <c r="AM675" s="338"/>
      <c r="AN675" s="338"/>
      <c r="AO675" s="338"/>
      <c r="AP675" s="338"/>
      <c r="AQ675" s="338"/>
      <c r="AR675" s="338"/>
      <c r="AS675" s="338"/>
      <c r="AT675" s="338"/>
      <c r="AU675" s="338"/>
      <c r="AV675" s="338"/>
      <c r="AW675" s="338"/>
      <c r="AX675" s="338"/>
      <c r="AY675" s="338"/>
      <c r="AZ675" s="338"/>
      <c r="BA675" s="341"/>
      <c r="BB675" s="420"/>
      <c r="BC675" s="341"/>
      <c r="BD675" s="341"/>
      <c r="BE675" s="341"/>
      <c r="BF675" s="341"/>
      <c r="BG675" s="341"/>
      <c r="BH675" s="341"/>
      <c r="BI675" s="341"/>
      <c r="BJ675" s="341"/>
      <c r="BK675" s="341"/>
      <c r="BL675" s="341"/>
      <c r="BM675" s="341"/>
      <c r="BN675" s="341"/>
      <c r="BO675" s="341"/>
      <c r="BP675" s="341"/>
      <c r="BQ675" s="341"/>
      <c r="BR675" s="341"/>
      <c r="BS675" s="341"/>
      <c r="BT675" s="341"/>
      <c r="BU675" s="341"/>
      <c r="BV675" s="341"/>
      <c r="BW675" s="341"/>
      <c r="BX675" s="341"/>
      <c r="BY675" s="341"/>
      <c r="BZ675" s="341"/>
      <c r="CA675" s="341"/>
      <c r="CB675" s="341"/>
      <c r="CC675" s="341"/>
      <c r="CD675" s="341"/>
      <c r="CE675" s="341"/>
      <c r="CF675" s="341"/>
      <c r="CG675" s="341"/>
      <c r="CH675" s="341"/>
      <c r="CI675" s="341"/>
      <c r="CJ675" s="341"/>
      <c r="CK675" s="341"/>
      <c r="CL675" s="341"/>
      <c r="CM675" s="341"/>
      <c r="CN675" s="341"/>
      <c r="CO675" s="341"/>
      <c r="CP675" s="341"/>
      <c r="CQ675" s="341"/>
      <c r="CR675" s="341"/>
      <c r="CS675" s="341"/>
      <c r="CT675" s="341"/>
      <c r="CU675" s="341"/>
      <c r="CV675" s="341"/>
      <c r="CW675" s="341"/>
      <c r="CX675" s="341"/>
      <c r="CY675" s="341"/>
      <c r="CZ675" s="341"/>
    </row>
    <row r="676" s="345" customFormat="true" ht="25.15" customHeight="true" x14ac:dyDescent="0.2">
      <c r="C676" s="1077"/>
      <c r="D676" s="1078"/>
      <c r="E676" s="612"/>
      <c r="F676" s="612"/>
      <c r="G676" s="612"/>
      <c r="H676" s="1078" t="s">
        <v>489</v>
      </c>
      <c r="I676" s="1078"/>
      <c r="J676" s="742">
        <v>5.1510644850058128E-3</v>
      </c>
      <c r="K676" s="612"/>
      <c r="L676" s="612"/>
      <c r="M676" s="1078"/>
      <c r="N676" s="1078"/>
      <c r="O676" s="612"/>
      <c r="P676" s="612"/>
      <c r="Q676" s="612"/>
      <c r="Z676" s="338"/>
      <c r="AA676" s="338"/>
      <c r="AB676" s="338"/>
      <c r="AC676" s="338"/>
      <c r="AD676" s="338"/>
      <c r="AE676" s="338"/>
      <c r="AF676" s="338"/>
      <c r="AG676" s="338"/>
      <c r="AH676" s="338"/>
      <c r="AI676" s="338"/>
      <c r="AJ676" s="338"/>
      <c r="AK676" s="338"/>
      <c r="AL676" s="338"/>
      <c r="AM676" s="338"/>
      <c r="AN676" s="338"/>
      <c r="AO676" s="338"/>
      <c r="AP676" s="338"/>
      <c r="AQ676" s="338"/>
      <c r="AR676" s="338"/>
      <c r="AS676" s="338"/>
      <c r="AT676" s="338"/>
      <c r="AU676" s="338"/>
      <c r="AV676" s="338"/>
      <c r="AW676" s="338"/>
      <c r="AX676" s="338"/>
      <c r="AY676" s="338"/>
      <c r="AZ676" s="338"/>
      <c r="BA676" s="341"/>
      <c r="BB676" s="420"/>
      <c r="BC676" s="341"/>
      <c r="BD676" s="341"/>
      <c r="BE676" s="341"/>
      <c r="BF676" s="341"/>
      <c r="BG676" s="341"/>
      <c r="BH676" s="341"/>
      <c r="BI676" s="341"/>
      <c r="BJ676" s="341"/>
      <c r="BK676" s="341"/>
      <c r="BL676" s="341"/>
      <c r="BM676" s="341"/>
      <c r="BN676" s="341"/>
      <c r="BO676" s="341"/>
      <c r="BP676" s="341"/>
      <c r="BQ676" s="341"/>
      <c r="BR676" s="341"/>
      <c r="BS676" s="341"/>
      <c r="BT676" s="341"/>
      <c r="BU676" s="341"/>
      <c r="BV676" s="341"/>
      <c r="BW676" s="341"/>
      <c r="BX676" s="341"/>
      <c r="BY676" s="341"/>
      <c r="BZ676" s="341"/>
      <c r="CA676" s="341"/>
      <c r="CB676" s="341"/>
      <c r="CC676" s="341"/>
      <c r="CD676" s="341"/>
      <c r="CE676" s="341"/>
      <c r="CF676" s="341"/>
      <c r="CG676" s="341"/>
      <c r="CH676" s="341"/>
      <c r="CI676" s="341"/>
      <c r="CJ676" s="341"/>
      <c r="CK676" s="341"/>
      <c r="CL676" s="341"/>
      <c r="CM676" s="341"/>
      <c r="CN676" s="341"/>
      <c r="CO676" s="341"/>
      <c r="CP676" s="341"/>
      <c r="CQ676" s="341"/>
      <c r="CR676" s="341"/>
      <c r="CS676" s="341"/>
      <c r="CT676" s="341"/>
      <c r="CU676" s="341"/>
      <c r="CV676" s="341"/>
      <c r="CW676" s="341"/>
      <c r="CX676" s="341"/>
      <c r="CY676" s="341"/>
      <c r="CZ676" s="341"/>
    </row>
    <row r="677" s="345" customFormat="true" ht="25.15" customHeight="true" x14ac:dyDescent="0.2">
      <c r="C677" s="1077"/>
      <c r="D677" s="1078"/>
      <c r="E677" s="612"/>
      <c r="F677" s="612"/>
      <c r="G677" s="612"/>
      <c r="H677" s="1078" t="s">
        <v>479</v>
      </c>
      <c r="I677" s="1078"/>
      <c r="J677" s="742">
        <v>-1.2864043183927714E-2</v>
      </c>
      <c r="K677" s="612"/>
      <c r="L677" s="612"/>
      <c r="M677" s="1078"/>
      <c r="N677" s="1078"/>
      <c r="O677" s="612"/>
      <c r="P677" s="612"/>
      <c r="Q677" s="612"/>
      <c r="Z677" s="338"/>
      <c r="AA677" s="338"/>
      <c r="AB677" s="338"/>
      <c r="AC677" s="338"/>
      <c r="AD677" s="338"/>
      <c r="AE677" s="338"/>
      <c r="AF677" s="338"/>
      <c r="AG677" s="338"/>
      <c r="AH677" s="338"/>
      <c r="AI677" s="338"/>
      <c r="AJ677" s="338"/>
      <c r="AK677" s="338"/>
      <c r="AL677" s="338"/>
      <c r="AM677" s="338"/>
      <c r="AN677" s="338"/>
      <c r="AO677" s="338"/>
      <c r="AP677" s="338"/>
      <c r="AQ677" s="338"/>
      <c r="AR677" s="338"/>
      <c r="AS677" s="338"/>
      <c r="AT677" s="338"/>
      <c r="AU677" s="338"/>
      <c r="AV677" s="338"/>
      <c r="AW677" s="338"/>
      <c r="AX677" s="338"/>
      <c r="AY677" s="338"/>
      <c r="AZ677" s="338"/>
      <c r="BA677" s="341"/>
      <c r="BB677" s="420"/>
      <c r="BC677" s="341"/>
      <c r="BD677" s="341"/>
      <c r="BE677" s="341"/>
      <c r="BF677" s="341"/>
      <c r="BG677" s="341"/>
      <c r="BH677" s="341"/>
      <c r="BI677" s="341"/>
      <c r="BJ677" s="341"/>
      <c r="BK677" s="341"/>
      <c r="BL677" s="341"/>
      <c r="BM677" s="341"/>
      <c r="BN677" s="341"/>
      <c r="BO677" s="341"/>
      <c r="BP677" s="341"/>
      <c r="BQ677" s="341"/>
      <c r="BR677" s="341"/>
      <c r="BS677" s="341"/>
      <c r="BT677" s="341"/>
      <c r="BU677" s="341"/>
      <c r="BV677" s="341"/>
      <c r="BW677" s="341"/>
      <c r="BX677" s="341"/>
      <c r="BY677" s="341"/>
      <c r="BZ677" s="341"/>
      <c r="CA677" s="341"/>
      <c r="CB677" s="341"/>
      <c r="CC677" s="341"/>
      <c r="CD677" s="341"/>
      <c r="CE677" s="341"/>
      <c r="CF677" s="341"/>
      <c r="CG677" s="341"/>
      <c r="CH677" s="341"/>
      <c r="CI677" s="341"/>
      <c r="CJ677" s="341"/>
      <c r="CK677" s="341"/>
      <c r="CL677" s="341"/>
      <c r="CM677" s="341"/>
      <c r="CN677" s="341"/>
      <c r="CO677" s="341"/>
      <c r="CP677" s="341"/>
      <c r="CQ677" s="341"/>
      <c r="CR677" s="341"/>
      <c r="CS677" s="341"/>
      <c r="CT677" s="341"/>
      <c r="CU677" s="341"/>
      <c r="CV677" s="341"/>
      <c r="CW677" s="341"/>
      <c r="CX677" s="341"/>
      <c r="CY677" s="341"/>
      <c r="CZ677" s="341"/>
    </row>
    <row r="678" s="345" customFormat="true" ht="25.15" customHeight="true" x14ac:dyDescent="0.2">
      <c r="C678" s="1077"/>
      <c r="D678" s="1078"/>
      <c r="E678" s="612"/>
      <c r="F678" s="612"/>
      <c r="G678" s="612"/>
      <c r="H678" s="1078" t="s">
        <v>509</v>
      </c>
      <c r="I678" s="1078"/>
      <c r="J678" s="742">
        <v>-3.1478713645989877E-3</v>
      </c>
      <c r="K678" s="612"/>
      <c r="L678" s="612"/>
      <c r="M678" s="1078"/>
      <c r="N678" s="1078"/>
      <c r="O678" s="612"/>
      <c r="P678" s="612"/>
      <c r="Q678" s="612"/>
      <c r="Z678" s="338"/>
      <c r="AA678" s="338"/>
      <c r="AB678" s="338"/>
      <c r="AC678" s="338"/>
      <c r="AD678" s="338"/>
      <c r="AE678" s="338"/>
      <c r="AF678" s="338"/>
      <c r="AG678" s="338"/>
      <c r="AH678" s="338"/>
      <c r="AI678" s="338"/>
      <c r="AJ678" s="338"/>
      <c r="AK678" s="338"/>
      <c r="AL678" s="338"/>
      <c r="AM678" s="338"/>
      <c r="AN678" s="338"/>
      <c r="AO678" s="338"/>
      <c r="AP678" s="338"/>
      <c r="AQ678" s="338"/>
      <c r="AR678" s="338"/>
      <c r="AS678" s="338"/>
      <c r="AT678" s="338"/>
      <c r="AU678" s="338"/>
      <c r="AV678" s="338"/>
      <c r="AW678" s="338"/>
      <c r="AX678" s="338"/>
      <c r="AY678" s="338"/>
      <c r="AZ678" s="338"/>
      <c r="BA678" s="341"/>
      <c r="BB678" s="420"/>
      <c r="BC678" s="341"/>
      <c r="BD678" s="341"/>
      <c r="BE678" s="341"/>
      <c r="BF678" s="341"/>
      <c r="BG678" s="341"/>
      <c r="BH678" s="341"/>
      <c r="BI678" s="341"/>
      <c r="BJ678" s="341"/>
      <c r="BK678" s="341"/>
      <c r="BL678" s="341"/>
      <c r="BM678" s="341"/>
      <c r="BN678" s="341"/>
      <c r="BO678" s="341"/>
      <c r="BP678" s="341"/>
      <c r="BQ678" s="341"/>
      <c r="BR678" s="341"/>
      <c r="BS678" s="341"/>
      <c r="BT678" s="341"/>
      <c r="BU678" s="341"/>
      <c r="BV678" s="341"/>
      <c r="BW678" s="341"/>
      <c r="BX678" s="341"/>
      <c r="BY678" s="341"/>
      <c r="BZ678" s="341"/>
      <c r="CA678" s="341"/>
      <c r="CB678" s="341"/>
      <c r="CC678" s="341"/>
      <c r="CD678" s="341"/>
      <c r="CE678" s="341"/>
      <c r="CF678" s="341"/>
      <c r="CG678" s="341"/>
      <c r="CH678" s="341"/>
      <c r="CI678" s="341"/>
      <c r="CJ678" s="341"/>
      <c r="CK678" s="341"/>
      <c r="CL678" s="341"/>
      <c r="CM678" s="341"/>
      <c r="CN678" s="341"/>
      <c r="CO678" s="341"/>
      <c r="CP678" s="341"/>
      <c r="CQ678" s="341"/>
      <c r="CR678" s="341"/>
      <c r="CS678" s="341"/>
      <c r="CT678" s="341"/>
      <c r="CU678" s="341"/>
      <c r="CV678" s="341"/>
      <c r="CW678" s="341"/>
      <c r="CX678" s="341"/>
      <c r="CY678" s="341"/>
      <c r="CZ678" s="341"/>
    </row>
    <row r="679" s="345" customFormat="true" ht="25.15" customHeight="true" x14ac:dyDescent="0.2">
      <c r="C679" s="1077"/>
      <c r="D679" s="1078"/>
      <c r="E679" s="612"/>
      <c r="F679" s="612"/>
      <c r="G679" s="612"/>
      <c r="H679" s="1078" t="s">
        <v>473</v>
      </c>
      <c r="I679" s="1078"/>
      <c r="J679" s="742">
        <v>-3.0055430157016E-3</v>
      </c>
      <c r="K679" s="612"/>
      <c r="L679" s="612"/>
      <c r="M679" s="1078"/>
      <c r="N679" s="1078"/>
      <c r="O679" s="612"/>
      <c r="P679" s="612"/>
      <c r="Q679" s="612"/>
      <c r="Z679" s="338"/>
      <c r="AA679" s="338"/>
      <c r="AB679" s="338"/>
      <c r="AC679" s="338"/>
      <c r="AD679" s="338"/>
      <c r="AE679" s="338"/>
      <c r="AF679" s="338"/>
      <c r="AG679" s="338"/>
      <c r="AH679" s="338"/>
      <c r="AI679" s="338"/>
      <c r="AJ679" s="338"/>
      <c r="AK679" s="338"/>
      <c r="AL679" s="338"/>
      <c r="AM679" s="338"/>
      <c r="AN679" s="338"/>
      <c r="AO679" s="338"/>
      <c r="AP679" s="338"/>
      <c r="AQ679" s="338"/>
      <c r="AR679" s="338"/>
      <c r="AS679" s="338"/>
      <c r="AT679" s="338"/>
      <c r="AU679" s="338"/>
      <c r="AV679" s="338"/>
      <c r="AW679" s="338"/>
      <c r="AX679" s="338"/>
      <c r="AY679" s="338"/>
      <c r="AZ679" s="338"/>
      <c r="BA679" s="341"/>
      <c r="BB679" s="420"/>
      <c r="BC679" s="341"/>
      <c r="BD679" s="341"/>
      <c r="BE679" s="341"/>
      <c r="BF679" s="341"/>
      <c r="BG679" s="341"/>
      <c r="BH679" s="341"/>
      <c r="BI679" s="341"/>
      <c r="BJ679" s="341"/>
      <c r="BK679" s="341"/>
      <c r="BL679" s="341"/>
      <c r="BM679" s="341"/>
      <c r="BN679" s="341"/>
      <c r="BO679" s="341"/>
      <c r="BP679" s="341"/>
      <c r="BQ679" s="341"/>
      <c r="BR679" s="341"/>
      <c r="BS679" s="341"/>
      <c r="BT679" s="341"/>
      <c r="BU679" s="341"/>
      <c r="BV679" s="341"/>
      <c r="BW679" s="341"/>
      <c r="BX679" s="341"/>
      <c r="BY679" s="341"/>
      <c r="BZ679" s="341"/>
      <c r="CA679" s="341"/>
      <c r="CB679" s="341"/>
      <c r="CC679" s="341"/>
      <c r="CD679" s="341"/>
      <c r="CE679" s="341"/>
      <c r="CF679" s="341"/>
      <c r="CG679" s="341"/>
      <c r="CH679" s="341"/>
      <c r="CI679" s="341"/>
      <c r="CJ679" s="341"/>
      <c r="CK679" s="341"/>
      <c r="CL679" s="341"/>
      <c r="CM679" s="341"/>
      <c r="CN679" s="341"/>
      <c r="CO679" s="341"/>
      <c r="CP679" s="341"/>
      <c r="CQ679" s="341"/>
      <c r="CR679" s="341"/>
      <c r="CS679" s="341"/>
      <c r="CT679" s="341"/>
      <c r="CU679" s="341"/>
      <c r="CV679" s="341"/>
      <c r="CW679" s="341"/>
      <c r="CX679" s="341"/>
      <c r="CY679" s="341"/>
      <c r="CZ679" s="341"/>
    </row>
    <row r="680" s="345" customFormat="true" ht="25.15" customHeight="true" x14ac:dyDescent="0.2">
      <c r="C680" s="1077"/>
      <c r="D680" s="1078"/>
      <c r="E680" s="612"/>
      <c r="F680" s="612"/>
      <c r="G680" s="612"/>
      <c r="H680" s="1078" t="s">
        <v>477</v>
      </c>
      <c r="I680" s="1078"/>
      <c r="J680" s="742">
        <v>-9.2804189476228156E-3</v>
      </c>
      <c r="K680" s="612"/>
      <c r="L680" s="612"/>
      <c r="M680" s="1078"/>
      <c r="N680" s="1078"/>
      <c r="O680" s="612"/>
      <c r="P680" s="612"/>
      <c r="Q680" s="612"/>
      <c r="Z680" s="338"/>
      <c r="AA680" s="338"/>
      <c r="AB680" s="338"/>
      <c r="AC680" s="338"/>
      <c r="AD680" s="338"/>
      <c r="AE680" s="338"/>
      <c r="AF680" s="338"/>
      <c r="AG680" s="338"/>
      <c r="AH680" s="338"/>
      <c r="AI680" s="338"/>
      <c r="AJ680" s="338"/>
      <c r="AK680" s="338"/>
      <c r="AL680" s="338"/>
      <c r="AM680" s="338"/>
      <c r="AN680" s="338"/>
      <c r="AO680" s="338"/>
      <c r="AP680" s="338"/>
      <c r="AQ680" s="338"/>
      <c r="AR680" s="338"/>
      <c r="AS680" s="338"/>
      <c r="AT680" s="338"/>
      <c r="AU680" s="338"/>
      <c r="AV680" s="338"/>
      <c r="AW680" s="338"/>
      <c r="AX680" s="338"/>
      <c r="AY680" s="338"/>
      <c r="AZ680" s="338"/>
      <c r="BA680" s="341"/>
      <c r="BB680" s="420"/>
      <c r="BC680" s="341"/>
      <c r="BD680" s="341"/>
      <c r="BE680" s="341"/>
      <c r="BF680" s="341"/>
      <c r="BG680" s="341"/>
      <c r="BH680" s="341"/>
      <c r="BI680" s="341"/>
      <c r="BJ680" s="341"/>
      <c r="BK680" s="341"/>
      <c r="BL680" s="341"/>
      <c r="BM680" s="341"/>
      <c r="BN680" s="341"/>
      <c r="BO680" s="341"/>
      <c r="BP680" s="341"/>
      <c r="BQ680" s="341"/>
      <c r="BR680" s="341"/>
      <c r="BS680" s="341"/>
      <c r="BT680" s="341"/>
      <c r="BU680" s="341"/>
      <c r="BV680" s="341"/>
      <c r="BW680" s="341"/>
      <c r="BX680" s="341"/>
      <c r="BY680" s="341"/>
      <c r="BZ680" s="341"/>
      <c r="CA680" s="341"/>
      <c r="CB680" s="341"/>
      <c r="CC680" s="341"/>
      <c r="CD680" s="341"/>
      <c r="CE680" s="341"/>
      <c r="CF680" s="341"/>
      <c r="CG680" s="341"/>
      <c r="CH680" s="341"/>
      <c r="CI680" s="341"/>
      <c r="CJ680" s="341"/>
      <c r="CK680" s="341"/>
      <c r="CL680" s="341"/>
      <c r="CM680" s="341"/>
      <c r="CN680" s="341"/>
      <c r="CO680" s="341"/>
      <c r="CP680" s="341"/>
      <c r="CQ680" s="341"/>
      <c r="CR680" s="341"/>
      <c r="CS680" s="341"/>
      <c r="CT680" s="341"/>
      <c r="CU680" s="341"/>
      <c r="CV680" s="341"/>
      <c r="CW680" s="341"/>
      <c r="CX680" s="341"/>
      <c r="CY680" s="341"/>
      <c r="CZ680" s="341"/>
    </row>
    <row r="681" s="345" customFormat="true" ht="25.15" customHeight="true" x14ac:dyDescent="0.2">
      <c r="C681" s="1077"/>
      <c r="D681" s="1078"/>
      <c r="E681" s="612"/>
      <c r="F681" s="612"/>
      <c r="G681" s="612"/>
      <c r="H681" s="1078" t="s">
        <v>490</v>
      </c>
      <c r="I681" s="1078"/>
      <c r="J681" s="742">
        <v>-9.2498613559026076E-3</v>
      </c>
      <c r="K681" s="612"/>
      <c r="L681" s="612"/>
      <c r="M681" s="1078"/>
      <c r="N681" s="1078"/>
      <c r="O681" s="612"/>
      <c r="P681" s="612"/>
      <c r="Q681" s="612"/>
      <c r="Z681" s="338"/>
      <c r="AA681" s="338"/>
      <c r="AB681" s="338"/>
      <c r="AC681" s="338"/>
      <c r="AD681" s="338"/>
      <c r="AE681" s="338"/>
      <c r="AF681" s="338"/>
      <c r="AG681" s="338"/>
      <c r="AH681" s="338"/>
      <c r="AI681" s="338"/>
      <c r="AJ681" s="338"/>
      <c r="AK681" s="338"/>
      <c r="AL681" s="338"/>
      <c r="AM681" s="338"/>
      <c r="AN681" s="338"/>
      <c r="AO681" s="338"/>
      <c r="AP681" s="338"/>
      <c r="AQ681" s="338"/>
      <c r="AR681" s="338"/>
      <c r="AS681" s="338"/>
      <c r="AT681" s="338"/>
      <c r="AU681" s="338"/>
      <c r="AV681" s="338"/>
      <c r="AW681" s="338"/>
      <c r="AX681" s="338"/>
      <c r="AY681" s="338"/>
      <c r="AZ681" s="338"/>
      <c r="BA681" s="341"/>
      <c r="BB681" s="420"/>
      <c r="BC681" s="341"/>
      <c r="BD681" s="341"/>
      <c r="BE681" s="341"/>
      <c r="BF681" s="341"/>
      <c r="BG681" s="341"/>
      <c r="BH681" s="341"/>
      <c r="BI681" s="341"/>
      <c r="BJ681" s="341"/>
      <c r="BK681" s="341"/>
      <c r="BL681" s="341"/>
      <c r="BM681" s="341"/>
      <c r="BN681" s="341"/>
      <c r="BO681" s="341"/>
      <c r="BP681" s="341"/>
      <c r="BQ681" s="341"/>
      <c r="BR681" s="341"/>
      <c r="BS681" s="341"/>
      <c r="BT681" s="341"/>
      <c r="BU681" s="341"/>
      <c r="BV681" s="341"/>
      <c r="BW681" s="341"/>
      <c r="BX681" s="341"/>
      <c r="BY681" s="341"/>
      <c r="BZ681" s="341"/>
      <c r="CA681" s="341"/>
      <c r="CB681" s="341"/>
      <c r="CC681" s="341"/>
      <c r="CD681" s="341"/>
      <c r="CE681" s="341"/>
      <c r="CF681" s="341"/>
      <c r="CG681" s="341"/>
      <c r="CH681" s="341"/>
      <c r="CI681" s="341"/>
      <c r="CJ681" s="341"/>
      <c r="CK681" s="341"/>
      <c r="CL681" s="341"/>
      <c r="CM681" s="341"/>
      <c r="CN681" s="341"/>
      <c r="CO681" s="341"/>
      <c r="CP681" s="341"/>
      <c r="CQ681" s="341"/>
      <c r="CR681" s="341"/>
      <c r="CS681" s="341"/>
      <c r="CT681" s="341"/>
      <c r="CU681" s="341"/>
      <c r="CV681" s="341"/>
      <c r="CW681" s="341"/>
      <c r="CX681" s="341"/>
      <c r="CY681" s="341"/>
      <c r="CZ681" s="341"/>
    </row>
    <row r="682" s="345" customFormat="true" ht="25.15" customHeight="true" x14ac:dyDescent="0.2">
      <c r="C682" s="1077"/>
      <c r="D682" s="1078"/>
      <c r="E682" s="612"/>
      <c r="F682" s="612"/>
      <c r="G682" s="612"/>
      <c r="H682" s="1078" t="s">
        <v>487</v>
      </c>
      <c r="I682" s="1078"/>
      <c r="J682" s="742">
        <v>4.3679407008908148E-3</v>
      </c>
      <c r="K682" s="612"/>
      <c r="L682" s="612"/>
      <c r="M682" s="1078"/>
      <c r="N682" s="1078"/>
      <c r="O682" s="612"/>
      <c r="P682" s="612"/>
      <c r="Q682" s="612"/>
      <c r="Z682" s="338"/>
      <c r="AA682" s="338"/>
      <c r="AB682" s="338"/>
      <c r="AC682" s="338"/>
      <c r="AD682" s="338"/>
      <c r="AE682" s="338"/>
      <c r="AF682" s="338"/>
      <c r="AG682" s="338"/>
      <c r="AH682" s="338"/>
      <c r="AI682" s="338"/>
      <c r="AJ682" s="338"/>
      <c r="AK682" s="338"/>
      <c r="AL682" s="338"/>
      <c r="AM682" s="338"/>
      <c r="AN682" s="338"/>
      <c r="AO682" s="338"/>
      <c r="AP682" s="338"/>
      <c r="AQ682" s="338"/>
      <c r="AR682" s="338"/>
      <c r="AS682" s="338"/>
      <c r="AT682" s="338"/>
      <c r="AU682" s="338"/>
      <c r="AV682" s="338"/>
      <c r="AW682" s="338"/>
      <c r="AX682" s="338"/>
      <c r="AY682" s="338"/>
      <c r="AZ682" s="338"/>
      <c r="BA682" s="341"/>
      <c r="BB682" s="420"/>
      <c r="BC682" s="341"/>
      <c r="BD682" s="341"/>
      <c r="BE682" s="341"/>
      <c r="BF682" s="341"/>
      <c r="BG682" s="341"/>
      <c r="BH682" s="341"/>
      <c r="BI682" s="341"/>
      <c r="BJ682" s="341"/>
      <c r="BK682" s="341"/>
      <c r="BL682" s="341"/>
      <c r="BM682" s="341"/>
      <c r="BN682" s="341"/>
      <c r="BO682" s="341"/>
      <c r="BP682" s="341"/>
      <c r="BQ682" s="341"/>
      <c r="BR682" s="341"/>
      <c r="BS682" s="341"/>
      <c r="BT682" s="341"/>
      <c r="BU682" s="341"/>
      <c r="BV682" s="341"/>
      <c r="BW682" s="341"/>
      <c r="BX682" s="341"/>
      <c r="BY682" s="341"/>
      <c r="BZ682" s="341"/>
      <c r="CA682" s="341"/>
      <c r="CB682" s="341"/>
      <c r="CC682" s="341"/>
      <c r="CD682" s="341"/>
      <c r="CE682" s="341"/>
      <c r="CF682" s="341"/>
      <c r="CG682" s="341"/>
      <c r="CH682" s="341"/>
      <c r="CI682" s="341"/>
      <c r="CJ682" s="341"/>
      <c r="CK682" s="341"/>
      <c r="CL682" s="341"/>
      <c r="CM682" s="341"/>
      <c r="CN682" s="341"/>
      <c r="CO682" s="341"/>
      <c r="CP682" s="341"/>
      <c r="CQ682" s="341"/>
      <c r="CR682" s="341"/>
      <c r="CS682" s="341"/>
      <c r="CT682" s="341"/>
      <c r="CU682" s="341"/>
      <c r="CV682" s="341"/>
      <c r="CW682" s="341"/>
      <c r="CX682" s="341"/>
      <c r="CY682" s="341"/>
      <c r="CZ682" s="341"/>
    </row>
    <row r="683" s="345" customFormat="true" ht="25.15" customHeight="true" x14ac:dyDescent="0.2">
      <c r="C683" s="1077"/>
      <c r="D683" s="1078"/>
      <c r="E683" s="612"/>
      <c r="F683" s="612"/>
      <c r="G683" s="612"/>
      <c r="H683" s="1078" t="s">
        <v>501</v>
      </c>
      <c r="I683" s="1078"/>
      <c r="J683" s="742">
        <v>6.5671676548034984E-3</v>
      </c>
      <c r="K683" s="612"/>
      <c r="L683" s="612"/>
      <c r="M683" s="1078"/>
      <c r="N683" s="1078"/>
      <c r="O683" s="612"/>
      <c r="P683" s="612"/>
      <c r="Q683" s="612"/>
      <c r="Z683" s="338"/>
      <c r="AA683" s="338"/>
      <c r="AB683" s="338"/>
      <c r="AC683" s="338"/>
      <c r="AD683" s="338"/>
      <c r="AE683" s="338"/>
      <c r="AF683" s="338"/>
      <c r="AG683" s="338"/>
      <c r="AH683" s="338"/>
      <c r="AI683" s="338"/>
      <c r="AJ683" s="338"/>
      <c r="AK683" s="338"/>
      <c r="AL683" s="338"/>
      <c r="AM683" s="338"/>
      <c r="AN683" s="338"/>
      <c r="AO683" s="338"/>
      <c r="AP683" s="338"/>
      <c r="AQ683" s="338"/>
      <c r="AR683" s="338"/>
      <c r="AS683" s="338"/>
      <c r="AT683" s="338"/>
      <c r="AU683" s="338"/>
      <c r="AV683" s="338"/>
      <c r="AW683" s="338"/>
      <c r="AX683" s="338"/>
      <c r="AY683" s="338"/>
      <c r="AZ683" s="338"/>
      <c r="BA683" s="341"/>
      <c r="BB683" s="420"/>
      <c r="BC683" s="341"/>
      <c r="BD683" s="341"/>
      <c r="BE683" s="341"/>
      <c r="BF683" s="341"/>
      <c r="BG683" s="341"/>
      <c r="BH683" s="341"/>
      <c r="BI683" s="341"/>
      <c r="BJ683" s="341"/>
      <c r="BK683" s="341"/>
      <c r="BL683" s="341"/>
      <c r="BM683" s="341"/>
      <c r="BN683" s="341"/>
      <c r="BO683" s="341"/>
      <c r="BP683" s="341"/>
      <c r="BQ683" s="341"/>
      <c r="BR683" s="341"/>
      <c r="BS683" s="341"/>
      <c r="BT683" s="341"/>
      <c r="BU683" s="341"/>
      <c r="BV683" s="341"/>
      <c r="BW683" s="341"/>
      <c r="BX683" s="341"/>
      <c r="BY683" s="341"/>
      <c r="BZ683" s="341"/>
      <c r="CA683" s="341"/>
      <c r="CB683" s="341"/>
      <c r="CC683" s="341"/>
      <c r="CD683" s="341"/>
      <c r="CE683" s="341"/>
      <c r="CF683" s="341"/>
      <c r="CG683" s="341"/>
      <c r="CH683" s="341"/>
      <c r="CI683" s="341"/>
      <c r="CJ683" s="341"/>
      <c r="CK683" s="341"/>
      <c r="CL683" s="341"/>
      <c r="CM683" s="341"/>
      <c r="CN683" s="341"/>
      <c r="CO683" s="341"/>
      <c r="CP683" s="341"/>
      <c r="CQ683" s="341"/>
      <c r="CR683" s="341"/>
      <c r="CS683" s="341"/>
      <c r="CT683" s="341"/>
      <c r="CU683" s="341"/>
      <c r="CV683" s="341"/>
      <c r="CW683" s="341"/>
      <c r="CX683" s="341"/>
      <c r="CY683" s="341"/>
      <c r="CZ683" s="341"/>
    </row>
    <row r="684" s="345" customFormat="true" ht="25.15" customHeight="true" x14ac:dyDescent="0.2">
      <c r="C684" s="1077"/>
      <c r="D684" s="1078"/>
      <c r="E684" s="612"/>
      <c r="F684" s="612"/>
      <c r="G684" s="612"/>
      <c r="H684" s="1078" t="s">
        <v>498</v>
      </c>
      <c r="I684" s="1078"/>
      <c r="J684" s="742">
        <v>6.8213552865134426E-3</v>
      </c>
      <c r="K684" s="612"/>
      <c r="L684" s="612"/>
      <c r="M684" s="1078"/>
      <c r="N684" s="1078"/>
      <c r="O684" s="612"/>
      <c r="P684" s="612"/>
      <c r="Q684" s="612"/>
      <c r="Z684" s="338"/>
      <c r="AA684" s="338"/>
      <c r="AB684" s="338"/>
      <c r="AC684" s="338"/>
      <c r="AD684" s="338"/>
      <c r="AE684" s="338"/>
      <c r="AF684" s="338"/>
      <c r="AG684" s="338"/>
      <c r="AH684" s="338"/>
      <c r="AI684" s="338"/>
      <c r="AJ684" s="338"/>
      <c r="AK684" s="338"/>
      <c r="AL684" s="338"/>
      <c r="AM684" s="338"/>
      <c r="AN684" s="338"/>
      <c r="AO684" s="338"/>
      <c r="AP684" s="338"/>
      <c r="AQ684" s="338"/>
      <c r="AR684" s="338"/>
      <c r="AS684" s="338"/>
      <c r="AT684" s="338"/>
      <c r="AU684" s="338"/>
      <c r="AV684" s="338"/>
      <c r="AW684" s="338"/>
      <c r="AX684" s="338"/>
      <c r="AY684" s="338"/>
      <c r="AZ684" s="338"/>
      <c r="BA684" s="341"/>
      <c r="BB684" s="420"/>
      <c r="BC684" s="341"/>
      <c r="BD684" s="341"/>
      <c r="BE684" s="341"/>
      <c r="BF684" s="341"/>
      <c r="BG684" s="341"/>
      <c r="BH684" s="341"/>
      <c r="BI684" s="341"/>
      <c r="BJ684" s="341"/>
      <c r="BK684" s="341"/>
      <c r="BL684" s="341"/>
      <c r="BM684" s="341"/>
      <c r="BN684" s="341"/>
      <c r="BO684" s="341"/>
      <c r="BP684" s="341"/>
      <c r="BQ684" s="341"/>
      <c r="BR684" s="341"/>
      <c r="BS684" s="341"/>
      <c r="BT684" s="341"/>
      <c r="BU684" s="341"/>
      <c r="BV684" s="341"/>
      <c r="BW684" s="341"/>
      <c r="BX684" s="341"/>
      <c r="BY684" s="341"/>
      <c r="BZ684" s="341"/>
      <c r="CA684" s="341"/>
      <c r="CB684" s="341"/>
      <c r="CC684" s="341"/>
      <c r="CD684" s="341"/>
      <c r="CE684" s="341"/>
      <c r="CF684" s="341"/>
      <c r="CG684" s="341"/>
      <c r="CH684" s="341"/>
      <c r="CI684" s="341"/>
      <c r="CJ684" s="341"/>
      <c r="CK684" s="341"/>
      <c r="CL684" s="341"/>
      <c r="CM684" s="341"/>
      <c r="CN684" s="341"/>
      <c r="CO684" s="341"/>
      <c r="CP684" s="341"/>
      <c r="CQ684" s="341"/>
      <c r="CR684" s="341"/>
      <c r="CS684" s="341"/>
      <c r="CT684" s="341"/>
      <c r="CU684" s="341"/>
      <c r="CV684" s="341"/>
      <c r="CW684" s="341"/>
      <c r="CX684" s="341"/>
      <c r="CY684" s="341"/>
      <c r="CZ684" s="341"/>
    </row>
    <row r="685" s="345" customFormat="true" ht="25.15" customHeight="true" x14ac:dyDescent="0.2">
      <c r="C685" s="1077"/>
      <c r="D685" s="1078"/>
      <c r="E685" s="612"/>
      <c r="F685" s="612"/>
      <c r="G685" s="612"/>
      <c r="H685" s="1078" t="s">
        <v>475</v>
      </c>
      <c r="I685" s="1078"/>
      <c r="J685" s="742">
        <v>9.4021938610528433E-3</v>
      </c>
      <c r="K685" s="612"/>
      <c r="L685" s="612"/>
      <c r="M685" s="1078"/>
      <c r="N685" s="1078"/>
      <c r="O685" s="612"/>
      <c r="P685" s="612"/>
      <c r="Q685" s="612"/>
      <c r="Z685" s="338"/>
      <c r="AA685" s="338"/>
      <c r="AB685" s="338"/>
      <c r="AC685" s="338"/>
      <c r="AD685" s="338"/>
      <c r="AE685" s="338"/>
      <c r="AF685" s="338"/>
      <c r="AG685" s="338"/>
      <c r="AH685" s="338"/>
      <c r="AI685" s="338"/>
      <c r="AJ685" s="338"/>
      <c r="AK685" s="338"/>
      <c r="AL685" s="338"/>
      <c r="AM685" s="338"/>
      <c r="AN685" s="338"/>
      <c r="AO685" s="338"/>
      <c r="AP685" s="338"/>
      <c r="AQ685" s="338"/>
      <c r="AR685" s="338"/>
      <c r="AS685" s="338"/>
      <c r="AT685" s="338"/>
      <c r="AU685" s="338"/>
      <c r="AV685" s="338"/>
      <c r="AW685" s="338"/>
      <c r="AX685" s="338"/>
      <c r="AY685" s="338"/>
      <c r="AZ685" s="338"/>
      <c r="BA685" s="341"/>
      <c r="BB685" s="420"/>
      <c r="BC685" s="341"/>
      <c r="BD685" s="341"/>
      <c r="BE685" s="341"/>
      <c r="BF685" s="341"/>
      <c r="BG685" s="341"/>
      <c r="BH685" s="341"/>
      <c r="BI685" s="341"/>
      <c r="BJ685" s="341"/>
      <c r="BK685" s="341"/>
      <c r="BL685" s="341"/>
      <c r="BM685" s="341"/>
      <c r="BN685" s="341"/>
      <c r="BO685" s="341"/>
      <c r="BP685" s="341"/>
      <c r="BQ685" s="341"/>
      <c r="BR685" s="341"/>
      <c r="BS685" s="341"/>
      <c r="BT685" s="341"/>
      <c r="BU685" s="341"/>
      <c r="BV685" s="341"/>
      <c r="BW685" s="341"/>
      <c r="BX685" s="341"/>
      <c r="BY685" s="341"/>
      <c r="BZ685" s="341"/>
      <c r="CA685" s="341"/>
      <c r="CB685" s="341"/>
      <c r="CC685" s="341"/>
      <c r="CD685" s="341"/>
      <c r="CE685" s="341"/>
      <c r="CF685" s="341"/>
      <c r="CG685" s="341"/>
      <c r="CH685" s="341"/>
      <c r="CI685" s="341"/>
      <c r="CJ685" s="341"/>
      <c r="CK685" s="341"/>
      <c r="CL685" s="341"/>
      <c r="CM685" s="341"/>
      <c r="CN685" s="341"/>
      <c r="CO685" s="341"/>
      <c r="CP685" s="341"/>
      <c r="CQ685" s="341"/>
      <c r="CR685" s="341"/>
      <c r="CS685" s="341"/>
      <c r="CT685" s="341"/>
      <c r="CU685" s="341"/>
      <c r="CV685" s="341"/>
      <c r="CW685" s="341"/>
      <c r="CX685" s="341"/>
      <c r="CY685" s="341"/>
      <c r="CZ685" s="341"/>
    </row>
    <row r="686" s="345" customFormat="true" ht="25.15" customHeight="true" x14ac:dyDescent="0.2">
      <c r="C686" s="1077"/>
      <c r="D686" s="1078"/>
      <c r="E686" s="612"/>
      <c r="F686" s="612"/>
      <c r="G686" s="612"/>
      <c r="H686" s="1078" t="s">
        <v>474</v>
      </c>
      <c r="I686" s="1078"/>
      <c r="J686" s="742">
        <v>-1.4667183828645125E-2</v>
      </c>
      <c r="K686" s="612"/>
      <c r="L686" s="612"/>
      <c r="M686" s="1078"/>
      <c r="N686" s="1078"/>
      <c r="O686" s="612"/>
      <c r="P686" s="612"/>
      <c r="Q686" s="612"/>
      <c r="Z686" s="338"/>
      <c r="AA686" s="338"/>
      <c r="AB686" s="338"/>
      <c r="AC686" s="338"/>
      <c r="AD686" s="338"/>
      <c r="AE686" s="338"/>
      <c r="AF686" s="338"/>
      <c r="AG686" s="338"/>
      <c r="AH686" s="338"/>
      <c r="AI686" s="338"/>
      <c r="AJ686" s="338"/>
      <c r="AK686" s="338"/>
      <c r="AL686" s="338"/>
      <c r="AM686" s="338"/>
      <c r="AN686" s="338"/>
      <c r="AO686" s="338"/>
      <c r="AP686" s="338"/>
      <c r="AQ686" s="338"/>
      <c r="AR686" s="338"/>
      <c r="AS686" s="338"/>
      <c r="AT686" s="338"/>
      <c r="AU686" s="338"/>
      <c r="AV686" s="338"/>
      <c r="AW686" s="338"/>
      <c r="AX686" s="338"/>
      <c r="AY686" s="338"/>
      <c r="AZ686" s="338"/>
      <c r="BA686" s="341"/>
      <c r="BB686" s="420"/>
      <c r="BC686" s="341"/>
      <c r="BD686" s="341"/>
      <c r="BE686" s="341"/>
      <c r="BF686" s="341"/>
      <c r="BG686" s="341"/>
      <c r="BH686" s="341"/>
      <c r="BI686" s="341"/>
      <c r="BJ686" s="341"/>
      <c r="BK686" s="341"/>
      <c r="BL686" s="341"/>
      <c r="BM686" s="341"/>
      <c r="BN686" s="341"/>
      <c r="BO686" s="341"/>
      <c r="BP686" s="341"/>
      <c r="BQ686" s="341"/>
      <c r="BR686" s="341"/>
      <c r="BS686" s="341"/>
      <c r="BT686" s="341"/>
      <c r="BU686" s="341"/>
      <c r="BV686" s="341"/>
      <c r="BW686" s="341"/>
      <c r="BX686" s="341"/>
      <c r="BY686" s="341"/>
      <c r="BZ686" s="341"/>
      <c r="CA686" s="341"/>
      <c r="CB686" s="341"/>
      <c r="CC686" s="341"/>
      <c r="CD686" s="341"/>
      <c r="CE686" s="341"/>
      <c r="CF686" s="341"/>
      <c r="CG686" s="341"/>
      <c r="CH686" s="341"/>
      <c r="CI686" s="341"/>
      <c r="CJ686" s="341"/>
      <c r="CK686" s="341"/>
      <c r="CL686" s="341"/>
      <c r="CM686" s="341"/>
      <c r="CN686" s="341"/>
      <c r="CO686" s="341"/>
      <c r="CP686" s="341"/>
      <c r="CQ686" s="341"/>
      <c r="CR686" s="341"/>
      <c r="CS686" s="341"/>
      <c r="CT686" s="341"/>
      <c r="CU686" s="341"/>
      <c r="CV686" s="341"/>
      <c r="CW686" s="341"/>
      <c r="CX686" s="341"/>
      <c r="CY686" s="341"/>
      <c r="CZ686" s="341"/>
    </row>
    <row r="687" s="345" customFormat="true" ht="25.15" customHeight="true" x14ac:dyDescent="0.2">
      <c r="C687" s="1077"/>
      <c r="D687" s="1078"/>
      <c r="E687" s="612"/>
      <c r="F687" s="612"/>
      <c r="G687" s="612"/>
      <c r="H687" s="1078" t="s">
        <v>484</v>
      </c>
      <c r="I687" s="1078"/>
      <c r="J687" s="742">
        <v>-1.0727057467998152E-2</v>
      </c>
      <c r="K687" s="612"/>
      <c r="L687" s="612"/>
      <c r="M687" s="1078"/>
      <c r="N687" s="1078"/>
      <c r="O687" s="612"/>
      <c r="P687" s="612"/>
      <c r="Q687" s="612"/>
      <c r="Z687" s="338"/>
      <c r="AA687" s="338"/>
      <c r="AB687" s="338"/>
      <c r="AC687" s="338"/>
      <c r="AD687" s="338"/>
      <c r="AE687" s="338"/>
      <c r="AF687" s="338"/>
      <c r="AG687" s="338"/>
      <c r="AH687" s="338"/>
      <c r="AI687" s="338"/>
      <c r="AJ687" s="338"/>
      <c r="AK687" s="338"/>
      <c r="AL687" s="338"/>
      <c r="AM687" s="338"/>
      <c r="AN687" s="338"/>
      <c r="AO687" s="338"/>
      <c r="AP687" s="338"/>
      <c r="AQ687" s="338"/>
      <c r="AR687" s="338"/>
      <c r="AS687" s="338"/>
      <c r="AT687" s="338"/>
      <c r="AU687" s="338"/>
      <c r="AV687" s="338"/>
      <c r="AW687" s="338"/>
      <c r="AX687" s="338"/>
      <c r="AY687" s="338"/>
      <c r="AZ687" s="338"/>
      <c r="BA687" s="341"/>
      <c r="BB687" s="420"/>
      <c r="BC687" s="341"/>
      <c r="BD687" s="341"/>
      <c r="BE687" s="341"/>
      <c r="BF687" s="341"/>
      <c r="BG687" s="341"/>
      <c r="BH687" s="341"/>
      <c r="BI687" s="341"/>
      <c r="BJ687" s="341"/>
      <c r="BK687" s="341"/>
      <c r="BL687" s="341"/>
      <c r="BM687" s="341"/>
      <c r="BN687" s="341"/>
      <c r="BO687" s="341"/>
      <c r="BP687" s="341"/>
      <c r="BQ687" s="341"/>
      <c r="BR687" s="341"/>
      <c r="BS687" s="341"/>
      <c r="BT687" s="341"/>
      <c r="BU687" s="341"/>
      <c r="BV687" s="341"/>
      <c r="BW687" s="341"/>
      <c r="BX687" s="341"/>
      <c r="BY687" s="341"/>
      <c r="BZ687" s="341"/>
      <c r="CA687" s="341"/>
      <c r="CB687" s="341"/>
      <c r="CC687" s="341"/>
      <c r="CD687" s="341"/>
      <c r="CE687" s="341"/>
      <c r="CF687" s="341"/>
      <c r="CG687" s="341"/>
      <c r="CH687" s="341"/>
      <c r="CI687" s="341"/>
      <c r="CJ687" s="341"/>
      <c r="CK687" s="341"/>
      <c r="CL687" s="341"/>
      <c r="CM687" s="341"/>
      <c r="CN687" s="341"/>
      <c r="CO687" s="341"/>
      <c r="CP687" s="341"/>
      <c r="CQ687" s="341"/>
      <c r="CR687" s="341"/>
      <c r="CS687" s="341"/>
      <c r="CT687" s="341"/>
      <c r="CU687" s="341"/>
      <c r="CV687" s="341"/>
      <c r="CW687" s="341"/>
      <c r="CX687" s="341"/>
      <c r="CY687" s="341"/>
      <c r="CZ687" s="341"/>
    </row>
    <row r="688" s="345" customFormat="true" ht="25.15" customHeight="true" x14ac:dyDescent="0.2">
      <c r="C688" s="1077"/>
      <c r="D688" s="1078"/>
      <c r="E688" s="612"/>
      <c r="F688" s="612"/>
      <c r="G688" s="612"/>
      <c r="H688" s="1078" t="s">
        <v>494</v>
      </c>
      <c r="I688" s="1078"/>
      <c r="J688" s="742">
        <v>-7.6756161537230392E-3</v>
      </c>
      <c r="K688" s="612"/>
      <c r="L688" s="612"/>
      <c r="M688" s="1078"/>
      <c r="N688" s="1078"/>
      <c r="O688" s="612"/>
      <c r="P688" s="612"/>
      <c r="Q688" s="612"/>
      <c r="Z688" s="338"/>
      <c r="AA688" s="338"/>
      <c r="AB688" s="338"/>
      <c r="AC688" s="338"/>
      <c r="AD688" s="338"/>
      <c r="AE688" s="338"/>
      <c r="AF688" s="338"/>
      <c r="AG688" s="338"/>
      <c r="AH688" s="338"/>
      <c r="AI688" s="338"/>
      <c r="AJ688" s="338"/>
      <c r="AK688" s="338"/>
      <c r="AL688" s="338"/>
      <c r="AM688" s="338"/>
      <c r="AN688" s="338"/>
      <c r="AO688" s="338"/>
      <c r="AP688" s="338"/>
      <c r="AQ688" s="338"/>
      <c r="AR688" s="338"/>
      <c r="AS688" s="338"/>
      <c r="AT688" s="338"/>
      <c r="AU688" s="338"/>
      <c r="AV688" s="338"/>
      <c r="AW688" s="338"/>
      <c r="AX688" s="338"/>
      <c r="AY688" s="338"/>
      <c r="AZ688" s="338"/>
      <c r="BA688" s="341"/>
      <c r="BB688" s="420"/>
      <c r="BC688" s="341"/>
      <c r="BD688" s="341"/>
      <c r="BE688" s="341"/>
      <c r="BF688" s="341"/>
      <c r="BG688" s="341"/>
      <c r="BH688" s="341"/>
      <c r="BI688" s="341"/>
      <c r="BJ688" s="341"/>
      <c r="BK688" s="341"/>
      <c r="BL688" s="341"/>
      <c r="BM688" s="341"/>
      <c r="BN688" s="341"/>
      <c r="BO688" s="341"/>
      <c r="BP688" s="341"/>
      <c r="BQ688" s="341"/>
      <c r="BR688" s="341"/>
      <c r="BS688" s="341"/>
      <c r="BT688" s="341"/>
      <c r="BU688" s="341"/>
      <c r="BV688" s="341"/>
      <c r="BW688" s="341"/>
      <c r="BX688" s="341"/>
      <c r="BY688" s="341"/>
      <c r="BZ688" s="341"/>
      <c r="CA688" s="341"/>
      <c r="CB688" s="341"/>
      <c r="CC688" s="341"/>
      <c r="CD688" s="341"/>
      <c r="CE688" s="341"/>
      <c r="CF688" s="341"/>
      <c r="CG688" s="341"/>
      <c r="CH688" s="341"/>
      <c r="CI688" s="341"/>
      <c r="CJ688" s="341"/>
      <c r="CK688" s="341"/>
      <c r="CL688" s="341"/>
      <c r="CM688" s="341"/>
      <c r="CN688" s="341"/>
      <c r="CO688" s="341"/>
      <c r="CP688" s="341"/>
      <c r="CQ688" s="341"/>
      <c r="CR688" s="341"/>
      <c r="CS688" s="341"/>
      <c r="CT688" s="341"/>
      <c r="CU688" s="341"/>
      <c r="CV688" s="341"/>
      <c r="CW688" s="341"/>
      <c r="CX688" s="341"/>
      <c r="CY688" s="341"/>
      <c r="CZ688" s="341"/>
    </row>
    <row r="689" s="345" customFormat="true" ht="25.15" customHeight="true" x14ac:dyDescent="0.2">
      <c r="C689" s="1077"/>
      <c r="D689" s="1078"/>
      <c r="E689" s="612"/>
      <c r="F689" s="612"/>
      <c r="G689" s="612"/>
      <c r="H689" s="1078" t="s">
        <v>511</v>
      </c>
      <c r="I689" s="1078"/>
      <c r="J689" s="742">
        <v>-5.2503050118083089E-3</v>
      </c>
      <c r="K689" s="612"/>
      <c r="L689" s="612"/>
      <c r="M689" s="1078"/>
      <c r="N689" s="1078"/>
      <c r="O689" s="612"/>
      <c r="P689" s="612"/>
      <c r="Q689" s="612"/>
      <c r="Z689" s="338"/>
      <c r="AA689" s="338"/>
      <c r="AB689" s="338"/>
      <c r="AC689" s="338"/>
      <c r="AD689" s="338"/>
      <c r="AE689" s="338"/>
      <c r="AF689" s="338"/>
      <c r="AG689" s="338"/>
      <c r="AH689" s="338"/>
      <c r="AI689" s="338"/>
      <c r="AJ689" s="338"/>
      <c r="AK689" s="338"/>
      <c r="AL689" s="338"/>
      <c r="AM689" s="338"/>
      <c r="AN689" s="338"/>
      <c r="AO689" s="338"/>
      <c r="AP689" s="338"/>
      <c r="AQ689" s="338"/>
      <c r="AR689" s="338"/>
      <c r="AS689" s="338"/>
      <c r="AT689" s="338"/>
      <c r="AU689" s="338"/>
      <c r="AV689" s="338"/>
      <c r="AW689" s="338"/>
      <c r="AX689" s="338"/>
      <c r="AY689" s="338"/>
      <c r="AZ689" s="338"/>
      <c r="BA689" s="341"/>
      <c r="BB689" s="420"/>
      <c r="BC689" s="341"/>
      <c r="BD689" s="341"/>
      <c r="BE689" s="341"/>
      <c r="BF689" s="341"/>
      <c r="BG689" s="341"/>
      <c r="BH689" s="341"/>
      <c r="BI689" s="341"/>
      <c r="BJ689" s="341"/>
      <c r="BK689" s="341"/>
      <c r="BL689" s="341"/>
      <c r="BM689" s="341"/>
      <c r="BN689" s="341"/>
      <c r="BO689" s="341"/>
      <c r="BP689" s="341"/>
      <c r="BQ689" s="341"/>
      <c r="BR689" s="341"/>
      <c r="BS689" s="341"/>
      <c r="BT689" s="341"/>
      <c r="BU689" s="341"/>
      <c r="BV689" s="341"/>
      <c r="BW689" s="341"/>
      <c r="BX689" s="341"/>
      <c r="BY689" s="341"/>
      <c r="BZ689" s="341"/>
      <c r="CA689" s="341"/>
      <c r="CB689" s="341"/>
      <c r="CC689" s="341"/>
      <c r="CD689" s="341"/>
      <c r="CE689" s="341"/>
      <c r="CF689" s="341"/>
      <c r="CG689" s="341"/>
      <c r="CH689" s="341"/>
      <c r="CI689" s="341"/>
      <c r="CJ689" s="341"/>
      <c r="CK689" s="341"/>
      <c r="CL689" s="341"/>
      <c r="CM689" s="341"/>
      <c r="CN689" s="341"/>
      <c r="CO689" s="341"/>
      <c r="CP689" s="341"/>
      <c r="CQ689" s="341"/>
      <c r="CR689" s="341"/>
      <c r="CS689" s="341"/>
      <c r="CT689" s="341"/>
      <c r="CU689" s="341"/>
      <c r="CV689" s="341"/>
      <c r="CW689" s="341"/>
      <c r="CX689" s="341"/>
      <c r="CY689" s="341"/>
      <c r="CZ689" s="341"/>
    </row>
    <row r="690" s="345" customFormat="true" ht="25.15" customHeight="true" x14ac:dyDescent="0.2">
      <c r="C690" s="1077"/>
      <c r="D690" s="1078"/>
      <c r="E690" s="612"/>
      <c r="F690" s="612"/>
      <c r="G690" s="612"/>
      <c r="H690" s="1078" t="s">
        <v>496</v>
      </c>
      <c r="I690" s="1078"/>
      <c r="J690" s="742">
        <v>7.9210193064729578E-3</v>
      </c>
      <c r="K690" s="612"/>
      <c r="L690" s="612"/>
      <c r="M690" s="1078"/>
      <c r="N690" s="1078"/>
      <c r="O690" s="612"/>
      <c r="P690" s="612"/>
      <c r="Q690" s="612"/>
      <c r="Z690" s="338"/>
      <c r="AA690" s="338"/>
      <c r="AB690" s="338"/>
      <c r="AC690" s="338"/>
      <c r="AD690" s="338"/>
      <c r="AE690" s="338"/>
      <c r="AF690" s="338"/>
      <c r="AG690" s="338"/>
      <c r="AH690" s="338"/>
      <c r="AI690" s="338"/>
      <c r="AJ690" s="338"/>
      <c r="AK690" s="338"/>
      <c r="AL690" s="338"/>
      <c r="AM690" s="338"/>
      <c r="AN690" s="338"/>
      <c r="AO690" s="338"/>
      <c r="AP690" s="338"/>
      <c r="AQ690" s="338"/>
      <c r="AR690" s="338"/>
      <c r="AS690" s="338"/>
      <c r="AT690" s="338"/>
      <c r="AU690" s="338"/>
      <c r="AV690" s="338"/>
      <c r="AW690" s="338"/>
      <c r="AX690" s="338"/>
      <c r="AY690" s="338"/>
      <c r="AZ690" s="338"/>
      <c r="BA690" s="341"/>
      <c r="BB690" s="420"/>
      <c r="BC690" s="341"/>
      <c r="BD690" s="341"/>
      <c r="BE690" s="341"/>
      <c r="BF690" s="341"/>
      <c r="BG690" s="341"/>
      <c r="BH690" s="341"/>
      <c r="BI690" s="341"/>
      <c r="BJ690" s="341"/>
      <c r="BK690" s="341"/>
      <c r="BL690" s="341"/>
      <c r="BM690" s="341"/>
      <c r="BN690" s="341"/>
      <c r="BO690" s="341"/>
      <c r="BP690" s="341"/>
      <c r="BQ690" s="341"/>
      <c r="BR690" s="341"/>
      <c r="BS690" s="341"/>
      <c r="BT690" s="341"/>
      <c r="BU690" s="341"/>
      <c r="BV690" s="341"/>
      <c r="BW690" s="341"/>
      <c r="BX690" s="341"/>
      <c r="BY690" s="341"/>
      <c r="BZ690" s="341"/>
      <c r="CA690" s="341"/>
      <c r="CB690" s="341"/>
      <c r="CC690" s="341"/>
      <c r="CD690" s="341"/>
      <c r="CE690" s="341"/>
      <c r="CF690" s="341"/>
      <c r="CG690" s="341"/>
      <c r="CH690" s="341"/>
      <c r="CI690" s="341"/>
      <c r="CJ690" s="341"/>
      <c r="CK690" s="341"/>
      <c r="CL690" s="341"/>
      <c r="CM690" s="341"/>
      <c r="CN690" s="341"/>
      <c r="CO690" s="341"/>
      <c r="CP690" s="341"/>
      <c r="CQ690" s="341"/>
      <c r="CR690" s="341"/>
      <c r="CS690" s="341"/>
      <c r="CT690" s="341"/>
      <c r="CU690" s="341"/>
      <c r="CV690" s="341"/>
      <c r="CW690" s="341"/>
      <c r="CX690" s="341"/>
      <c r="CY690" s="341"/>
      <c r="CZ690" s="341"/>
    </row>
    <row r="691" s="345" customFormat="true" ht="25.15" customHeight="true" x14ac:dyDescent="0.2">
      <c r="C691" s="1077"/>
      <c r="D691" s="1078"/>
      <c r="E691" s="612"/>
      <c r="F691" s="612"/>
      <c r="G691" s="612"/>
      <c r="H691" s="1078" t="s">
        <v>507</v>
      </c>
      <c r="I691" s="1078"/>
      <c r="J691" s="746">
        <v>6.055751484359711E-3</v>
      </c>
      <c r="K691" s="612"/>
      <c r="L691" s="612"/>
      <c r="M691" s="1078"/>
      <c r="N691" s="1078"/>
      <c r="O691" s="612"/>
      <c r="P691" s="612"/>
      <c r="Q691" s="612"/>
      <c r="Z691" s="338"/>
      <c r="AA691" s="338"/>
      <c r="AB691" s="338"/>
      <c r="AC691" s="338"/>
      <c r="AD691" s="338"/>
      <c r="AE691" s="338"/>
      <c r="AF691" s="338"/>
      <c r="AG691" s="338"/>
      <c r="AH691" s="338"/>
      <c r="AI691" s="338"/>
      <c r="AJ691" s="338"/>
      <c r="AK691" s="338"/>
      <c r="AL691" s="338"/>
      <c r="AM691" s="338"/>
      <c r="AN691" s="338"/>
      <c r="AO691" s="338"/>
      <c r="AP691" s="338"/>
      <c r="AQ691" s="338"/>
      <c r="AR691" s="338"/>
      <c r="AS691" s="338"/>
      <c r="AT691" s="338"/>
      <c r="AU691" s="338"/>
      <c r="AV691" s="338"/>
      <c r="AW691" s="338"/>
      <c r="AX691" s="338"/>
      <c r="AY691" s="338"/>
      <c r="AZ691" s="338"/>
      <c r="BA691" s="341"/>
      <c r="BB691" s="420"/>
      <c r="BC691" s="341"/>
      <c r="BD691" s="341"/>
      <c r="BE691" s="341"/>
      <c r="BF691" s="341"/>
      <c r="BG691" s="341"/>
      <c r="BH691" s="341"/>
      <c r="BI691" s="341"/>
      <c r="BJ691" s="341"/>
      <c r="BK691" s="341"/>
      <c r="BL691" s="341"/>
      <c r="BM691" s="341"/>
      <c r="BN691" s="341"/>
      <c r="BO691" s="341"/>
      <c r="BP691" s="341"/>
      <c r="BQ691" s="341"/>
      <c r="BR691" s="341"/>
      <c r="BS691" s="341"/>
      <c r="BT691" s="341"/>
      <c r="BU691" s="341"/>
      <c r="BV691" s="341"/>
      <c r="BW691" s="341"/>
      <c r="BX691" s="341"/>
      <c r="BY691" s="341"/>
      <c r="BZ691" s="341"/>
      <c r="CA691" s="341"/>
      <c r="CB691" s="341"/>
      <c r="CC691" s="341"/>
      <c r="CD691" s="341"/>
      <c r="CE691" s="341"/>
      <c r="CF691" s="341"/>
      <c r="CG691" s="341"/>
      <c r="CH691" s="341"/>
      <c r="CI691" s="341"/>
      <c r="CJ691" s="341"/>
      <c r="CK691" s="341"/>
      <c r="CL691" s="341"/>
      <c r="CM691" s="341"/>
      <c r="CN691" s="341"/>
      <c r="CO691" s="341"/>
      <c r="CP691" s="341"/>
      <c r="CQ691" s="341"/>
      <c r="CR691" s="341"/>
      <c r="CS691" s="341"/>
      <c r="CT691" s="341"/>
      <c r="CU691" s="341"/>
      <c r="CV691" s="341"/>
      <c r="CW691" s="341"/>
      <c r="CX691" s="341"/>
      <c r="CY691" s="341"/>
      <c r="CZ691" s="341"/>
    </row>
    <row r="692" s="345" customFormat="true" ht="25.15" customHeight="true" x14ac:dyDescent="0.2">
      <c r="C692" s="1077"/>
      <c r="D692" s="1078"/>
      <c r="E692" s="612"/>
      <c r="F692" s="612"/>
      <c r="G692" s="612"/>
      <c r="H692" s="1078"/>
      <c r="I692" s="1078"/>
      <c r="J692" s="612"/>
      <c r="K692" s="612"/>
      <c r="L692" s="612"/>
      <c r="M692" s="1078"/>
      <c r="N692" s="1078"/>
      <c r="O692" s="612"/>
      <c r="P692" s="612"/>
      <c r="Q692" s="612"/>
      <c r="Z692" s="338"/>
      <c r="AA692" s="338"/>
      <c r="AB692" s="338"/>
      <c r="AC692" s="338"/>
      <c r="AD692" s="338"/>
      <c r="AE692" s="338"/>
      <c r="AF692" s="338"/>
      <c r="AG692" s="338"/>
      <c r="AH692" s="338"/>
      <c r="AI692" s="338"/>
      <c r="AJ692" s="338"/>
      <c r="AK692" s="338"/>
      <c r="AL692" s="338"/>
      <c r="AM692" s="338"/>
      <c r="AN692" s="338"/>
      <c r="AO692" s="338"/>
      <c r="AP692" s="338"/>
      <c r="AQ692" s="338"/>
      <c r="AR692" s="338"/>
      <c r="AS692" s="338"/>
      <c r="AT692" s="338"/>
      <c r="AU692" s="338"/>
      <c r="AV692" s="338"/>
      <c r="AW692" s="338"/>
      <c r="AX692" s="338"/>
      <c r="AY692" s="338"/>
      <c r="AZ692" s="338"/>
      <c r="BA692" s="341"/>
      <c r="BB692" s="420"/>
      <c r="BC692" s="341"/>
      <c r="BD692" s="341"/>
      <c r="BE692" s="341"/>
      <c r="BF692" s="341"/>
      <c r="BG692" s="341"/>
      <c r="BH692" s="341"/>
      <c r="BI692" s="341"/>
      <c r="BJ692" s="341"/>
      <c r="BK692" s="341"/>
      <c r="BL692" s="341"/>
      <c r="BM692" s="341"/>
      <c r="BN692" s="341"/>
      <c r="BO692" s="341"/>
      <c r="BP692" s="341"/>
      <c r="BQ692" s="341"/>
      <c r="BR692" s="341"/>
      <c r="BS692" s="341"/>
      <c r="BT692" s="341"/>
      <c r="BU692" s="341"/>
      <c r="BV692" s="341"/>
      <c r="BW692" s="341"/>
      <c r="BX692" s="341"/>
      <c r="BY692" s="341"/>
      <c r="BZ692" s="341"/>
      <c r="CA692" s="341"/>
      <c r="CB692" s="341"/>
      <c r="CC692" s="341"/>
      <c r="CD692" s="341"/>
      <c r="CE692" s="341"/>
      <c r="CF692" s="341"/>
      <c r="CG692" s="341"/>
      <c r="CH692" s="341"/>
      <c r="CI692" s="341"/>
      <c r="CJ692" s="341"/>
      <c r="CK692" s="341"/>
      <c r="CL692" s="341"/>
      <c r="CM692" s="341"/>
      <c r="CN692" s="341"/>
      <c r="CO692" s="341"/>
      <c r="CP692" s="341"/>
      <c r="CQ692" s="341"/>
      <c r="CR692" s="341"/>
      <c r="CS692" s="341"/>
      <c r="CT692" s="341"/>
      <c r="CU692" s="341"/>
      <c r="CV692" s="341"/>
      <c r="CW692" s="341"/>
      <c r="CX692" s="341"/>
      <c r="CY692" s="341"/>
      <c r="CZ692" s="341"/>
    </row>
    <row r="693" s="345" customFormat="true" ht="25.15" customHeight="true" x14ac:dyDescent="0.2">
      <c r="C693" s="1077"/>
      <c r="D693" s="1078"/>
      <c r="E693" s="612"/>
      <c r="F693" s="612"/>
      <c r="G693" s="612"/>
      <c r="H693" s="1078"/>
      <c r="I693" s="1078"/>
      <c r="J693" s="612"/>
      <c r="K693" s="612"/>
      <c r="L693" s="612"/>
      <c r="M693" s="1078"/>
      <c r="N693" s="1078"/>
      <c r="O693" s="612"/>
      <c r="P693" s="612"/>
      <c r="Q693" s="612"/>
      <c r="Z693" s="338"/>
      <c r="AA693" s="338"/>
      <c r="AB693" s="338"/>
      <c r="AC693" s="338"/>
      <c r="AD693" s="338"/>
      <c r="AE693" s="338"/>
      <c r="AF693" s="338"/>
      <c r="AG693" s="338"/>
      <c r="AH693" s="338"/>
      <c r="AI693" s="338"/>
      <c r="AJ693" s="338"/>
      <c r="AK693" s="338"/>
      <c r="AL693" s="338"/>
      <c r="AM693" s="338"/>
      <c r="AN693" s="338"/>
      <c r="AO693" s="338"/>
      <c r="AP693" s="338"/>
      <c r="AQ693" s="338"/>
      <c r="AR693" s="338"/>
      <c r="AS693" s="338"/>
      <c r="AT693" s="338"/>
      <c r="AU693" s="338"/>
      <c r="AV693" s="338"/>
      <c r="AW693" s="338"/>
      <c r="AX693" s="338"/>
      <c r="AY693" s="338"/>
      <c r="AZ693" s="338"/>
      <c r="BA693" s="341"/>
      <c r="BB693" s="420"/>
      <c r="BC693" s="341"/>
      <c r="BD693" s="341"/>
      <c r="BE693" s="341"/>
      <c r="BF693" s="341"/>
      <c r="BG693" s="341"/>
      <c r="BH693" s="341"/>
      <c r="BI693" s="341"/>
      <c r="BJ693" s="341"/>
      <c r="BK693" s="341"/>
      <c r="BL693" s="341"/>
      <c r="BM693" s="341"/>
      <c r="BN693" s="341"/>
      <c r="BO693" s="341"/>
      <c r="BP693" s="341"/>
      <c r="BQ693" s="341"/>
      <c r="BR693" s="341"/>
      <c r="BS693" s="341"/>
      <c r="BT693" s="341"/>
      <c r="BU693" s="341"/>
      <c r="BV693" s="341"/>
      <c r="BW693" s="341"/>
      <c r="BX693" s="341"/>
      <c r="BY693" s="341"/>
      <c r="BZ693" s="341"/>
      <c r="CA693" s="341"/>
      <c r="CB693" s="341"/>
      <c r="CC693" s="341"/>
      <c r="CD693" s="341"/>
      <c r="CE693" s="341"/>
      <c r="CF693" s="341"/>
      <c r="CG693" s="341"/>
      <c r="CH693" s="341"/>
      <c r="CI693" s="341"/>
      <c r="CJ693" s="341"/>
      <c r="CK693" s="341"/>
      <c r="CL693" s="341"/>
      <c r="CM693" s="341"/>
      <c r="CN693" s="341"/>
      <c r="CO693" s="341"/>
      <c r="CP693" s="341"/>
      <c r="CQ693" s="341"/>
      <c r="CR693" s="341"/>
      <c r="CS693" s="341"/>
      <c r="CT693" s="341"/>
      <c r="CU693" s="341"/>
      <c r="CV693" s="341"/>
      <c r="CW693" s="341"/>
      <c r="CX693" s="341"/>
      <c r="CY693" s="341"/>
      <c r="CZ693" s="341"/>
    </row>
    <row r="694" s="345" customFormat="true" ht="25.15" customHeight="true" x14ac:dyDescent="0.2">
      <c r="C694" s="1077"/>
      <c r="D694" s="1078"/>
      <c r="E694" s="612"/>
      <c r="F694" s="612"/>
      <c r="G694" s="612"/>
      <c r="H694" s="1078" t="s">
        <v>239</v>
      </c>
      <c r="I694" s="1078"/>
      <c r="J694" s="1078"/>
      <c r="K694" s="612"/>
      <c r="L694" s="612"/>
      <c r="M694" s="1078"/>
      <c r="N694" s="1078"/>
      <c r="O694" s="612"/>
      <c r="P694" s="612"/>
      <c r="Q694" s="612"/>
      <c r="Z694" s="338"/>
      <c r="AA694" s="338"/>
      <c r="AB694" s="338"/>
      <c r="AC694" s="338"/>
      <c r="AD694" s="338"/>
      <c r="AE694" s="338"/>
      <c r="AF694" s="338"/>
      <c r="AG694" s="338"/>
      <c r="AH694" s="338"/>
      <c r="AI694" s="338"/>
      <c r="AJ694" s="338"/>
      <c r="AK694" s="338"/>
      <c r="AL694" s="338"/>
      <c r="AM694" s="338"/>
      <c r="AN694" s="338"/>
      <c r="AO694" s="338"/>
      <c r="AP694" s="338"/>
      <c r="AQ694" s="338"/>
      <c r="AR694" s="338"/>
      <c r="AS694" s="338"/>
      <c r="AT694" s="338"/>
      <c r="AU694" s="338"/>
      <c r="AV694" s="338"/>
      <c r="AW694" s="338"/>
      <c r="AX694" s="338"/>
      <c r="AY694" s="338"/>
      <c r="AZ694" s="338"/>
      <c r="BA694" s="341"/>
      <c r="BB694" s="420"/>
      <c r="BC694" s="341"/>
      <c r="BD694" s="341"/>
      <c r="BE694" s="341"/>
      <c r="BF694" s="341"/>
      <c r="BG694" s="341"/>
      <c r="BH694" s="341"/>
      <c r="BI694" s="341"/>
      <c r="BJ694" s="341"/>
      <c r="BK694" s="341"/>
      <c r="BL694" s="341"/>
      <c r="BM694" s="341"/>
      <c r="BN694" s="341"/>
      <c r="BO694" s="341"/>
      <c r="BP694" s="341"/>
      <c r="BQ694" s="341"/>
      <c r="BR694" s="341"/>
      <c r="BS694" s="341"/>
      <c r="BT694" s="341"/>
      <c r="BU694" s="341"/>
      <c r="BV694" s="341"/>
      <c r="BW694" s="341"/>
      <c r="BX694" s="341"/>
      <c r="BY694" s="341"/>
      <c r="BZ694" s="341"/>
      <c r="CA694" s="341"/>
      <c r="CB694" s="341"/>
      <c r="CC694" s="341"/>
      <c r="CD694" s="341"/>
      <c r="CE694" s="341"/>
      <c r="CF694" s="341"/>
      <c r="CG694" s="341"/>
      <c r="CH694" s="341"/>
      <c r="CI694" s="341"/>
      <c r="CJ694" s="341"/>
      <c r="CK694" s="341"/>
      <c r="CL694" s="341"/>
      <c r="CM694" s="341"/>
      <c r="CN694" s="341"/>
      <c r="CO694" s="341"/>
      <c r="CP694" s="341"/>
      <c r="CQ694" s="341"/>
      <c r="CR694" s="341"/>
      <c r="CS694" s="341"/>
      <c r="CT694" s="341"/>
      <c r="CU694" s="341"/>
      <c r="CV694" s="341"/>
      <c r="CW694" s="341"/>
      <c r="CX694" s="341"/>
      <c r="CY694" s="341"/>
      <c r="CZ694" s="341"/>
    </row>
    <row r="695" s="345" customFormat="true" ht="25.15" customHeight="true" x14ac:dyDescent="0.2">
      <c r="C695" s="1077"/>
      <c r="D695" s="1078"/>
      <c r="E695" s="612"/>
      <c r="F695" s="612"/>
      <c r="G695" s="612"/>
      <c r="H695" s="1078" t="s">
        <v>207</v>
      </c>
      <c r="I695" s="1078"/>
      <c r="J695" s="763" t="s">
        <v>208</v>
      </c>
      <c r="K695" s="612"/>
      <c r="L695" s="612"/>
      <c r="M695" s="1078"/>
      <c r="N695" s="1078"/>
      <c r="O695" s="612"/>
      <c r="P695" s="612"/>
      <c r="Q695" s="612"/>
      <c r="Z695" s="338"/>
      <c r="AA695" s="338"/>
      <c r="AB695" s="338"/>
      <c r="AC695" s="338"/>
      <c r="AD695" s="338"/>
      <c r="AE695" s="338"/>
      <c r="AF695" s="338"/>
      <c r="AG695" s="338"/>
      <c r="AH695" s="338"/>
      <c r="AI695" s="338"/>
      <c r="AJ695" s="338"/>
      <c r="AK695" s="338"/>
      <c r="AL695" s="338"/>
      <c r="AM695" s="338"/>
      <c r="AN695" s="338"/>
      <c r="AO695" s="338"/>
      <c r="AP695" s="338"/>
      <c r="AQ695" s="338"/>
      <c r="AR695" s="338"/>
      <c r="AS695" s="338"/>
      <c r="AT695" s="338"/>
      <c r="AU695" s="338"/>
      <c r="AV695" s="338"/>
      <c r="AW695" s="338"/>
      <c r="AX695" s="338"/>
      <c r="AY695" s="338"/>
      <c r="AZ695" s="338"/>
      <c r="BA695" s="341"/>
      <c r="BB695" s="420"/>
      <c r="BC695" s="341"/>
      <c r="BD695" s="341"/>
      <c r="BE695" s="341"/>
      <c r="BF695" s="341"/>
      <c r="BG695" s="341"/>
      <c r="BH695" s="341"/>
      <c r="BI695" s="341"/>
      <c r="BJ695" s="341"/>
      <c r="BK695" s="341"/>
      <c r="BL695" s="341"/>
      <c r="BM695" s="341"/>
      <c r="BN695" s="341"/>
      <c r="BO695" s="341"/>
      <c r="BP695" s="341"/>
      <c r="BQ695" s="341"/>
      <c r="BR695" s="341"/>
      <c r="BS695" s="341"/>
      <c r="BT695" s="341"/>
      <c r="BU695" s="341"/>
      <c r="BV695" s="341"/>
      <c r="BW695" s="341"/>
      <c r="BX695" s="341"/>
      <c r="BY695" s="341"/>
      <c r="BZ695" s="341"/>
      <c r="CA695" s="341"/>
      <c r="CB695" s="341"/>
      <c r="CC695" s="341"/>
      <c r="CD695" s="341"/>
      <c r="CE695" s="341"/>
      <c r="CF695" s="341"/>
      <c r="CG695" s="341"/>
      <c r="CH695" s="341"/>
      <c r="CI695" s="341"/>
      <c r="CJ695" s="341"/>
      <c r="CK695" s="341"/>
      <c r="CL695" s="341"/>
      <c r="CM695" s="341"/>
      <c r="CN695" s="341"/>
      <c r="CO695" s="341"/>
      <c r="CP695" s="341"/>
      <c r="CQ695" s="341"/>
      <c r="CR695" s="341"/>
      <c r="CS695" s="341"/>
      <c r="CT695" s="341"/>
      <c r="CU695" s="341"/>
      <c r="CV695" s="341"/>
      <c r="CW695" s="341"/>
      <c r="CX695" s="341"/>
      <c r="CY695" s="341"/>
      <c r="CZ695" s="341"/>
    </row>
    <row r="696" s="345" customFormat="true" ht="25.15" customHeight="true" x14ac:dyDescent="0.2">
      <c r="C696" s="1077"/>
      <c r="D696" s="1078"/>
      <c r="E696" s="612"/>
      <c r="F696" s="612"/>
      <c r="G696" s="612"/>
      <c r="H696" s="1078" t="s">
        <v>208</v>
      </c>
      <c r="I696" s="1078"/>
      <c r="J696" s="764">
        <v>0.99999999999999978</v>
      </c>
      <c r="K696" s="612"/>
      <c r="L696" s="612"/>
      <c r="M696" s="1078"/>
      <c r="N696" s="1078"/>
      <c r="O696" s="612"/>
      <c r="P696" s="612"/>
      <c r="Q696" s="612"/>
      <c r="Z696" s="338"/>
      <c r="AA696" s="338"/>
      <c r="AB696" s="338"/>
      <c r="AC696" s="338"/>
      <c r="AD696" s="338"/>
      <c r="AE696" s="338"/>
      <c r="AF696" s="338"/>
      <c r="AG696" s="338"/>
      <c r="AH696" s="338"/>
      <c r="AI696" s="338"/>
      <c r="AJ696" s="338"/>
      <c r="AK696" s="338"/>
      <c r="AL696" s="338"/>
      <c r="AM696" s="338"/>
      <c r="AN696" s="338"/>
      <c r="AO696" s="338"/>
      <c r="AP696" s="338"/>
      <c r="AQ696" s="338"/>
      <c r="AR696" s="338"/>
      <c r="AS696" s="338"/>
      <c r="AT696" s="338"/>
      <c r="AU696" s="338"/>
      <c r="AV696" s="338"/>
      <c r="AW696" s="338"/>
      <c r="AX696" s="338"/>
      <c r="AY696" s="338"/>
      <c r="AZ696" s="338"/>
      <c r="BA696" s="341"/>
      <c r="BB696" s="420"/>
      <c r="BC696" s="341"/>
      <c r="BD696" s="341"/>
      <c r="BE696" s="341"/>
      <c r="BF696" s="341"/>
      <c r="BG696" s="341"/>
      <c r="BH696" s="341"/>
      <c r="BI696" s="341"/>
      <c r="BJ696" s="341"/>
      <c r="BK696" s="341"/>
      <c r="BL696" s="341"/>
      <c r="BM696" s="341"/>
      <c r="BN696" s="341"/>
      <c r="BO696" s="341"/>
      <c r="BP696" s="341"/>
      <c r="BQ696" s="341"/>
      <c r="BR696" s="341"/>
      <c r="BS696" s="341"/>
      <c r="BT696" s="341"/>
      <c r="BU696" s="341"/>
      <c r="BV696" s="341"/>
      <c r="BW696" s="341"/>
      <c r="BX696" s="341"/>
      <c r="BY696" s="341"/>
      <c r="BZ696" s="341"/>
      <c r="CA696" s="341"/>
      <c r="CB696" s="341"/>
      <c r="CC696" s="341"/>
      <c r="CD696" s="341"/>
      <c r="CE696" s="341"/>
      <c r="CF696" s="341"/>
      <c r="CG696" s="341"/>
      <c r="CH696" s="341"/>
      <c r="CI696" s="341"/>
      <c r="CJ696" s="341"/>
      <c r="CK696" s="341"/>
      <c r="CL696" s="341"/>
      <c r="CM696" s="341"/>
      <c r="CN696" s="341"/>
      <c r="CO696" s="341"/>
      <c r="CP696" s="341"/>
      <c r="CQ696" s="341"/>
      <c r="CR696" s="341"/>
      <c r="CS696" s="341"/>
      <c r="CT696" s="341"/>
      <c r="CU696" s="341"/>
      <c r="CV696" s="341"/>
      <c r="CW696" s="341"/>
      <c r="CX696" s="341"/>
      <c r="CY696" s="341"/>
      <c r="CZ696" s="341"/>
    </row>
    <row r="697" s="345" customFormat="true" ht="25.15" customHeight="true" x14ac:dyDescent="0.2">
      <c r="C697" s="1077"/>
      <c r="D697" s="1078"/>
      <c r="E697" s="612"/>
      <c r="F697" s="612"/>
      <c r="G697" s="612"/>
      <c r="H697" s="1078"/>
      <c r="I697" s="1078"/>
      <c r="J697" s="612"/>
      <c r="K697" s="612"/>
      <c r="L697" s="612"/>
      <c r="M697" s="1078"/>
      <c r="N697" s="1078"/>
      <c r="O697" s="612"/>
      <c r="P697" s="612"/>
      <c r="Q697" s="612"/>
      <c r="Z697" s="338"/>
      <c r="AA697" s="338"/>
      <c r="AB697" s="338"/>
      <c r="AC697" s="338"/>
      <c r="AD697" s="338"/>
      <c r="AE697" s="338"/>
      <c r="AF697" s="338"/>
      <c r="AG697" s="338"/>
      <c r="AH697" s="338"/>
      <c r="AI697" s="338"/>
      <c r="AJ697" s="338"/>
      <c r="AK697" s="338"/>
      <c r="AL697" s="338"/>
      <c r="AM697" s="338"/>
      <c r="AN697" s="338"/>
      <c r="AO697" s="338"/>
      <c r="AP697" s="338"/>
      <c r="AQ697" s="338"/>
      <c r="AR697" s="338"/>
      <c r="AS697" s="338"/>
      <c r="AT697" s="338"/>
      <c r="AU697" s="338"/>
      <c r="AV697" s="338"/>
      <c r="AW697" s="338"/>
      <c r="AX697" s="338"/>
      <c r="AY697" s="338"/>
      <c r="AZ697" s="338"/>
      <c r="BA697" s="341"/>
      <c r="BB697" s="420"/>
      <c r="BC697" s="341"/>
      <c r="BD697" s="341"/>
      <c r="BE697" s="341"/>
      <c r="BF697" s="341"/>
      <c r="BG697" s="341"/>
      <c r="BH697" s="341"/>
      <c r="BI697" s="341"/>
      <c r="BJ697" s="341"/>
      <c r="BK697" s="341"/>
      <c r="BL697" s="341"/>
      <c r="BM697" s="341"/>
      <c r="BN697" s="341"/>
      <c r="BO697" s="341"/>
      <c r="BP697" s="341"/>
      <c r="BQ697" s="341"/>
      <c r="BR697" s="341"/>
      <c r="BS697" s="341"/>
      <c r="BT697" s="341"/>
      <c r="BU697" s="341"/>
      <c r="BV697" s="341"/>
      <c r="BW697" s="341"/>
      <c r="BX697" s="341"/>
      <c r="BY697" s="341"/>
      <c r="BZ697" s="341"/>
      <c r="CA697" s="341"/>
      <c r="CB697" s="341"/>
      <c r="CC697" s="341"/>
      <c r="CD697" s="341"/>
      <c r="CE697" s="341"/>
      <c r="CF697" s="341"/>
      <c r="CG697" s="341"/>
      <c r="CH697" s="341"/>
      <c r="CI697" s="341"/>
      <c r="CJ697" s="341"/>
      <c r="CK697" s="341"/>
      <c r="CL697" s="341"/>
      <c r="CM697" s="341"/>
      <c r="CN697" s="341"/>
      <c r="CO697" s="341"/>
      <c r="CP697" s="341"/>
      <c r="CQ697" s="341"/>
      <c r="CR697" s="341"/>
      <c r="CS697" s="341"/>
      <c r="CT697" s="341"/>
      <c r="CU697" s="341"/>
      <c r="CV697" s="341"/>
      <c r="CW697" s="341"/>
      <c r="CX697" s="341"/>
      <c r="CY697" s="341"/>
      <c r="CZ697" s="341"/>
    </row>
    <row r="698" s="345" customFormat="true" ht="25.15" customHeight="true" x14ac:dyDescent="0.2">
      <c r="C698" s="1077"/>
      <c r="D698" s="1078"/>
      <c r="E698" s="609"/>
      <c r="F698" s="609"/>
      <c r="G698" s="609"/>
      <c r="H698" s="1077"/>
      <c r="I698" s="1078"/>
      <c r="J698" s="609"/>
      <c r="K698" s="609"/>
      <c r="L698" s="609"/>
      <c r="M698" s="1077"/>
      <c r="N698" s="1078"/>
      <c r="O698" s="609"/>
      <c r="P698" s="609"/>
      <c r="Q698" s="609"/>
      <c r="Z698" s="338"/>
      <c r="AA698" s="338"/>
      <c r="AB698" s="338"/>
      <c r="AC698" s="338"/>
      <c r="AD698" s="338"/>
      <c r="AE698" s="338"/>
      <c r="AF698" s="338"/>
      <c r="AG698" s="338"/>
      <c r="AH698" s="338"/>
      <c r="AI698" s="338"/>
      <c r="AJ698" s="338"/>
      <c r="AK698" s="338"/>
      <c r="AL698" s="338"/>
      <c r="AM698" s="338"/>
      <c r="AN698" s="338"/>
      <c r="AO698" s="338"/>
      <c r="AP698" s="338"/>
      <c r="AQ698" s="338"/>
      <c r="AR698" s="338"/>
      <c r="AS698" s="338"/>
      <c r="AT698" s="338"/>
      <c r="AU698" s="338"/>
      <c r="AV698" s="338"/>
      <c r="AW698" s="338"/>
      <c r="AX698" s="338"/>
      <c r="AY698" s="338"/>
      <c r="AZ698" s="338"/>
      <c r="BA698" s="341"/>
      <c r="BB698" s="420"/>
      <c r="BC698" s="341"/>
      <c r="BD698" s="341"/>
      <c r="BE698" s="341"/>
      <c r="BF698" s="341"/>
      <c r="BG698" s="341"/>
      <c r="BH698" s="341"/>
      <c r="BI698" s="341"/>
      <c r="BJ698" s="341"/>
      <c r="BK698" s="341"/>
      <c r="BL698" s="341"/>
      <c r="BM698" s="341"/>
      <c r="BN698" s="341"/>
      <c r="BO698" s="341"/>
      <c r="BP698" s="341"/>
      <c r="BQ698" s="341"/>
      <c r="BR698" s="341"/>
      <c r="BS698" s="341"/>
      <c r="BT698" s="341"/>
      <c r="BU698" s="341"/>
      <c r="BV698" s="341"/>
      <c r="BW698" s="341"/>
      <c r="BX698" s="341"/>
      <c r="BY698" s="341"/>
      <c r="BZ698" s="341"/>
      <c r="CA698" s="341"/>
      <c r="CB698" s="341"/>
      <c r="CC698" s="341"/>
      <c r="CD698" s="341"/>
      <c r="CE698" s="341"/>
      <c r="CF698" s="341"/>
      <c r="CG698" s="341"/>
      <c r="CH698" s="341"/>
      <c r="CI698" s="341"/>
      <c r="CJ698" s="341"/>
      <c r="CK698" s="341"/>
      <c r="CL698" s="341"/>
      <c r="CM698" s="341"/>
      <c r="CN698" s="341"/>
      <c r="CO698" s="341"/>
      <c r="CP698" s="341"/>
      <c r="CQ698" s="341"/>
      <c r="CR698" s="341"/>
      <c r="CS698" s="341"/>
      <c r="CT698" s="341"/>
      <c r="CU698" s="341"/>
      <c r="CV698" s="341"/>
      <c r="CW698" s="341"/>
      <c r="CX698" s="341"/>
      <c r="CY698" s="341"/>
      <c r="CZ698" s="341"/>
    </row>
    <row r="699" s="345" customFormat="true" ht="25.15" customHeight="true" x14ac:dyDescent="0.2">
      <c r="C699" s="1077"/>
      <c r="D699" s="1078"/>
      <c r="E699" s="609"/>
      <c r="F699" s="609"/>
      <c r="G699" s="609"/>
      <c r="H699" s="1077"/>
      <c r="I699" s="1078"/>
      <c r="J699" s="609"/>
      <c r="K699" s="609"/>
      <c r="L699" s="609"/>
      <c r="M699" s="1077"/>
      <c r="N699" s="1078"/>
      <c r="O699" s="609"/>
      <c r="P699" s="609"/>
      <c r="Q699" s="609"/>
      <c r="Z699" s="338"/>
      <c r="AA699" s="338"/>
      <c r="AB699" s="338"/>
      <c r="AC699" s="338"/>
      <c r="AD699" s="338"/>
      <c r="AE699" s="338"/>
      <c r="AF699" s="338"/>
      <c r="AG699" s="338"/>
      <c r="AH699" s="338"/>
      <c r="AI699" s="338"/>
      <c r="AJ699" s="338"/>
      <c r="AK699" s="338"/>
      <c r="AL699" s="338"/>
      <c r="AM699" s="338"/>
      <c r="AN699" s="338"/>
      <c r="AO699" s="338"/>
      <c r="AP699" s="338"/>
      <c r="AQ699" s="338"/>
      <c r="AR699" s="338"/>
      <c r="AS699" s="338"/>
      <c r="AT699" s="338"/>
      <c r="AU699" s="338"/>
      <c r="AV699" s="338"/>
      <c r="AW699" s="338"/>
      <c r="AX699" s="338"/>
      <c r="AY699" s="338"/>
      <c r="AZ699" s="338"/>
      <c r="BA699" s="341"/>
      <c r="BB699" s="420"/>
      <c r="BC699" s="341"/>
      <c r="BD699" s="341"/>
      <c r="BE699" s="341"/>
      <c r="BF699" s="341"/>
      <c r="BG699" s="341"/>
      <c r="BH699" s="341"/>
      <c r="BI699" s="341"/>
      <c r="BJ699" s="341"/>
      <c r="BK699" s="341"/>
      <c r="BL699" s="341"/>
      <c r="BM699" s="341"/>
      <c r="BN699" s="341"/>
      <c r="BO699" s="341"/>
      <c r="BP699" s="341"/>
      <c r="BQ699" s="341"/>
      <c r="BR699" s="341"/>
      <c r="BS699" s="341"/>
      <c r="BT699" s="341"/>
      <c r="BU699" s="341"/>
      <c r="BV699" s="341"/>
      <c r="BW699" s="341"/>
      <c r="BX699" s="341"/>
      <c r="BY699" s="341"/>
      <c r="BZ699" s="341"/>
      <c r="CA699" s="341"/>
      <c r="CB699" s="341"/>
      <c r="CC699" s="341"/>
      <c r="CD699" s="341"/>
      <c r="CE699" s="341"/>
      <c r="CF699" s="341"/>
      <c r="CG699" s="341"/>
      <c r="CH699" s="341"/>
      <c r="CI699" s="341"/>
      <c r="CJ699" s="341"/>
      <c r="CK699" s="341"/>
      <c r="CL699" s="341"/>
      <c r="CM699" s="341"/>
      <c r="CN699" s="341"/>
      <c r="CO699" s="341"/>
      <c r="CP699" s="341"/>
      <c r="CQ699" s="341"/>
      <c r="CR699" s="341"/>
      <c r="CS699" s="341"/>
      <c r="CT699" s="341"/>
      <c r="CU699" s="341"/>
      <c r="CV699" s="341"/>
      <c r="CW699" s="341"/>
      <c r="CX699" s="341"/>
      <c r="CY699" s="341"/>
      <c r="CZ699" s="341"/>
    </row>
    <row r="700" s="345" customFormat="true" ht="25.15" customHeight="true" x14ac:dyDescent="0.2">
      <c r="C700" s="609"/>
      <c r="D700" s="609"/>
      <c r="E700" s="609"/>
      <c r="F700" s="609"/>
      <c r="G700" s="609"/>
      <c r="H700" s="609"/>
      <c r="I700" s="609"/>
      <c r="J700" s="609"/>
      <c r="K700" s="609"/>
      <c r="L700" s="609"/>
      <c r="M700" s="609"/>
      <c r="N700" s="609"/>
      <c r="O700" s="609"/>
      <c r="P700" s="609"/>
      <c r="Q700" s="609"/>
      <c r="Z700" s="338"/>
      <c r="AA700" s="338"/>
      <c r="AB700" s="338"/>
      <c r="AC700" s="338"/>
      <c r="AD700" s="338"/>
      <c r="AE700" s="338"/>
      <c r="AF700" s="338"/>
      <c r="AG700" s="338"/>
      <c r="AH700" s="338"/>
      <c r="AI700" s="338"/>
      <c r="AJ700" s="338"/>
      <c r="AK700" s="338"/>
      <c r="AL700" s="338"/>
      <c r="AM700" s="338"/>
      <c r="AN700" s="338"/>
      <c r="AO700" s="338"/>
      <c r="AP700" s="338"/>
      <c r="AQ700" s="338"/>
      <c r="AR700" s="338"/>
      <c r="AS700" s="338"/>
      <c r="AT700" s="338"/>
      <c r="AU700" s="338"/>
      <c r="AV700" s="338"/>
      <c r="AW700" s="338"/>
      <c r="AX700" s="338"/>
      <c r="AY700" s="338"/>
      <c r="AZ700" s="338"/>
      <c r="BA700" s="341"/>
      <c r="BB700" s="420"/>
      <c r="BC700" s="341"/>
      <c r="BD700" s="341"/>
      <c r="BE700" s="341"/>
      <c r="BF700" s="341"/>
      <c r="BG700" s="341"/>
      <c r="BH700" s="341"/>
      <c r="BI700" s="341"/>
      <c r="BJ700" s="341"/>
      <c r="BK700" s="341"/>
      <c r="BL700" s="341"/>
      <c r="BM700" s="341"/>
      <c r="BN700" s="341"/>
      <c r="BO700" s="341"/>
      <c r="BP700" s="341"/>
      <c r="BQ700" s="341"/>
      <c r="BR700" s="341"/>
      <c r="BS700" s="341"/>
      <c r="BT700" s="341"/>
      <c r="BU700" s="341"/>
      <c r="BV700" s="341"/>
      <c r="BW700" s="341"/>
      <c r="BX700" s="341"/>
      <c r="BY700" s="341"/>
      <c r="BZ700" s="341"/>
      <c r="CA700" s="341"/>
      <c r="CB700" s="341"/>
      <c r="CC700" s="341"/>
      <c r="CD700" s="341"/>
      <c r="CE700" s="341"/>
      <c r="CF700" s="341"/>
      <c r="CG700" s="341"/>
      <c r="CH700" s="341"/>
      <c r="CI700" s="341"/>
      <c r="CJ700" s="341"/>
      <c r="CK700" s="341"/>
      <c r="CL700" s="341"/>
      <c r="CM700" s="341"/>
      <c r="CN700" s="341"/>
      <c r="CO700" s="341"/>
      <c r="CP700" s="341"/>
      <c r="CQ700" s="341"/>
      <c r="CR700" s="341"/>
      <c r="CS700" s="341"/>
      <c r="CT700" s="341"/>
      <c r="CU700" s="341"/>
      <c r="CV700" s="341"/>
      <c r="CW700" s="341"/>
      <c r="CX700" s="341"/>
      <c r="CY700" s="341"/>
      <c r="CZ700" s="341"/>
    </row>
    <row r="701" ht="25.15" customHeight="true" x14ac:dyDescent="0.2">
      <c r="C701" s="610"/>
      <c r="D701" s="610"/>
      <c r="E701" s="610"/>
      <c r="F701" s="610"/>
      <c r="G701" s="610"/>
      <c r="H701" s="610"/>
      <c r="I701" s="610"/>
      <c r="J701" s="610"/>
      <c r="K701" s="610"/>
      <c r="L701" s="610"/>
      <c r="M701" s="610"/>
      <c r="N701" s="610"/>
      <c r="O701" s="610"/>
      <c r="P701" s="610"/>
      <c r="Q701" s="610"/>
      <c r="BA701" s="341"/>
      <c r="BB701" s="420"/>
      <c r="BC701" s="341"/>
      <c r="BD701" s="341"/>
      <c r="BE701" s="341"/>
      <c r="BF701" s="341"/>
      <c r="BG701" s="341"/>
      <c r="BH701" s="341"/>
      <c r="BI701" s="341"/>
      <c r="BJ701" s="341"/>
      <c r="BK701" s="341"/>
      <c r="BL701" s="341"/>
      <c r="BM701" s="341"/>
      <c r="BN701" s="341"/>
      <c r="BO701" s="341"/>
      <c r="BP701" s="341"/>
      <c r="BQ701" s="341"/>
      <c r="BR701" s="341"/>
      <c r="BS701" s="341"/>
      <c r="BT701" s="341"/>
      <c r="BU701" s="341"/>
      <c r="BV701" s="341"/>
      <c r="BW701" s="341"/>
      <c r="BX701" s="341"/>
      <c r="BY701" s="341"/>
      <c r="BZ701" s="341"/>
      <c r="CA701" s="341"/>
      <c r="CB701" s="341"/>
      <c r="CC701" s="341"/>
      <c r="CD701" s="341"/>
      <c r="CE701" s="341"/>
      <c r="CF701" s="341"/>
      <c r="CG701" s="341"/>
      <c r="CH701" s="341"/>
      <c r="CI701" s="341"/>
      <c r="CJ701" s="341"/>
      <c r="CK701" s="341"/>
      <c r="CL701" s="341"/>
      <c r="CM701" s="341"/>
      <c r="CN701" s="341"/>
      <c r="CO701" s="341"/>
      <c r="CP701" s="341"/>
      <c r="CQ701" s="341"/>
      <c r="CR701" s="341"/>
      <c r="CS701" s="341"/>
      <c r="CT701" s="341"/>
      <c r="CU701" s="341"/>
      <c r="CV701" s="341"/>
      <c r="CW701" s="341"/>
      <c r="CX701" s="341"/>
      <c r="CY701" s="341"/>
      <c r="CZ701" s="341"/>
    </row>
    <row r="702" ht="25.15" customHeight="true" x14ac:dyDescent="0.2">
      <c r="C702" s="610"/>
      <c r="D702" s="610"/>
      <c r="E702" s="610"/>
      <c r="F702" s="610"/>
      <c r="G702" s="610"/>
      <c r="H702" s="610"/>
      <c r="I702" s="610"/>
      <c r="J702" s="610"/>
      <c r="K702" s="610"/>
      <c r="L702" s="610"/>
      <c r="M702" s="610"/>
      <c r="N702" s="610"/>
      <c r="O702" s="610"/>
      <c r="P702" s="610"/>
      <c r="Q702" s="610"/>
      <c r="BA702" s="341"/>
      <c r="BB702" s="420"/>
      <c r="BC702" s="341"/>
      <c r="BD702" s="341"/>
      <c r="BE702" s="341"/>
      <c r="BF702" s="341"/>
      <c r="BG702" s="341"/>
      <c r="BH702" s="341"/>
      <c r="BI702" s="341"/>
      <c r="BJ702" s="341"/>
      <c r="BK702" s="341"/>
      <c r="BL702" s="341"/>
      <c r="BM702" s="341"/>
      <c r="BN702" s="341"/>
      <c r="BO702" s="341"/>
      <c r="BP702" s="341"/>
      <c r="BQ702" s="341"/>
      <c r="BR702" s="341"/>
      <c r="BS702" s="341"/>
      <c r="BT702" s="341"/>
      <c r="BU702" s="341"/>
      <c r="BV702" s="341"/>
      <c r="BW702" s="341"/>
      <c r="BX702" s="341"/>
      <c r="BY702" s="341"/>
      <c r="BZ702" s="341"/>
      <c r="CA702" s="341"/>
      <c r="CB702" s="341"/>
      <c r="CC702" s="341"/>
      <c r="CD702" s="341"/>
      <c r="CE702" s="341"/>
      <c r="CF702" s="341"/>
      <c r="CG702" s="341"/>
      <c r="CH702" s="341"/>
      <c r="CI702" s="341"/>
      <c r="CJ702" s="341"/>
      <c r="CK702" s="341"/>
      <c r="CL702" s="341"/>
      <c r="CM702" s="341"/>
      <c r="CN702" s="341"/>
      <c r="CO702" s="341"/>
      <c r="CP702" s="341"/>
      <c r="CQ702" s="341"/>
      <c r="CR702" s="341"/>
      <c r="CS702" s="341"/>
      <c r="CT702" s="341"/>
      <c r="CU702" s="341"/>
      <c r="CV702" s="341"/>
      <c r="CW702" s="341"/>
      <c r="CX702" s="341"/>
      <c r="CY702" s="341"/>
      <c r="CZ702" s="341"/>
    </row>
    <row r="703" ht="25.15" customHeight="true" x14ac:dyDescent="0.2">
      <c r="C703" s="610"/>
      <c r="D703" s="610"/>
      <c r="E703" s="610"/>
      <c r="F703" s="610"/>
      <c r="G703" s="610"/>
      <c r="H703" s="610"/>
      <c r="I703" s="610"/>
      <c r="J703" s="610"/>
      <c r="K703" s="610"/>
      <c r="L703" s="610"/>
      <c r="M703" s="610"/>
      <c r="N703" s="610"/>
      <c r="O703" s="610"/>
      <c r="P703" s="610"/>
      <c r="Q703" s="610"/>
      <c r="BA703" s="341"/>
      <c r="BB703" s="420"/>
      <c r="BC703" s="341"/>
      <c r="BD703" s="341"/>
      <c r="BE703" s="341"/>
      <c r="BF703" s="341"/>
      <c r="BG703" s="341"/>
      <c r="BH703" s="341"/>
      <c r="BI703" s="341"/>
      <c r="BJ703" s="341"/>
      <c r="BK703" s="341"/>
      <c r="BL703" s="341"/>
      <c r="BM703" s="341"/>
      <c r="BN703" s="341"/>
      <c r="BO703" s="341"/>
      <c r="BP703" s="341"/>
      <c r="BQ703" s="341"/>
      <c r="BR703" s="341"/>
      <c r="BS703" s="341"/>
      <c r="BT703" s="341"/>
      <c r="BU703" s="341"/>
      <c r="BV703" s="341"/>
      <c r="BW703" s="341"/>
      <c r="BX703" s="341"/>
      <c r="BY703" s="341"/>
      <c r="BZ703" s="341"/>
      <c r="CA703" s="341"/>
      <c r="CB703" s="341"/>
      <c r="CC703" s="341"/>
      <c r="CD703" s="341"/>
      <c r="CE703" s="341"/>
      <c r="CF703" s="341"/>
      <c r="CG703" s="341"/>
      <c r="CH703" s="341"/>
      <c r="CI703" s="341"/>
      <c r="CJ703" s="341"/>
      <c r="CK703" s="341"/>
      <c r="CL703" s="341"/>
      <c r="CM703" s="341"/>
      <c r="CN703" s="341"/>
      <c r="CO703" s="341"/>
      <c r="CP703" s="341"/>
      <c r="CQ703" s="341"/>
      <c r="CR703" s="341"/>
      <c r="CS703" s="341"/>
      <c r="CT703" s="341"/>
      <c r="CU703" s="341"/>
      <c r="CV703" s="341"/>
      <c r="CW703" s="341"/>
      <c r="CX703" s="341"/>
      <c r="CY703" s="341"/>
      <c r="CZ703" s="341"/>
    </row>
    <row r="704" ht="25.15" customHeight="true" x14ac:dyDescent="0.2">
      <c r="C704" s="610"/>
      <c r="D704" s="610"/>
      <c r="E704" s="610"/>
      <c r="F704" s="610"/>
      <c r="G704" s="610"/>
      <c r="H704" s="610"/>
      <c r="I704" s="610"/>
      <c r="J704" s="610"/>
      <c r="K704" s="610"/>
      <c r="L704" s="610"/>
      <c r="M704" s="610"/>
      <c r="N704" s="610"/>
      <c r="O704" s="610"/>
      <c r="P704" s="610"/>
      <c r="Q704" s="610"/>
      <c r="BA704" s="341"/>
      <c r="BB704" s="420"/>
      <c r="BC704" s="341"/>
      <c r="BD704" s="341"/>
      <c r="BE704" s="341"/>
      <c r="BF704" s="341"/>
      <c r="BG704" s="341"/>
      <c r="BH704" s="341"/>
      <c r="BI704" s="341"/>
      <c r="BJ704" s="341"/>
      <c r="BK704" s="341"/>
      <c r="BL704" s="341"/>
      <c r="BM704" s="341"/>
      <c r="BN704" s="341"/>
      <c r="BO704" s="341"/>
      <c r="BP704" s="341"/>
      <c r="BQ704" s="341"/>
      <c r="BR704" s="341"/>
      <c r="BS704" s="341"/>
      <c r="BT704" s="341"/>
      <c r="BU704" s="341"/>
      <c r="BV704" s="341"/>
      <c r="BW704" s="341"/>
      <c r="BX704" s="341"/>
      <c r="BY704" s="341"/>
      <c r="BZ704" s="341"/>
      <c r="CA704" s="341"/>
      <c r="CB704" s="341"/>
      <c r="CC704" s="341"/>
      <c r="CD704" s="341"/>
      <c r="CE704" s="341"/>
      <c r="CF704" s="341"/>
      <c r="CG704" s="341"/>
      <c r="CH704" s="341"/>
      <c r="CI704" s="341"/>
      <c r="CJ704" s="341"/>
      <c r="CK704" s="341"/>
      <c r="CL704" s="341"/>
      <c r="CM704" s="341"/>
      <c r="CN704" s="341"/>
      <c r="CO704" s="341"/>
      <c r="CP704" s="341"/>
      <c r="CQ704" s="341"/>
      <c r="CR704" s="341"/>
      <c r="CS704" s="341"/>
      <c r="CT704" s="341"/>
      <c r="CU704" s="341"/>
      <c r="CV704" s="341"/>
      <c r="CW704" s="341"/>
      <c r="CX704" s="341"/>
      <c r="CY704" s="341"/>
      <c r="CZ704" s="341"/>
    </row>
    <row r="705" ht="25.15" customHeight="true" x14ac:dyDescent="0.2">
      <c r="C705" s="610"/>
      <c r="D705" s="610"/>
      <c r="E705" s="610"/>
      <c r="F705" s="610"/>
      <c r="G705" s="610"/>
      <c r="H705" s="610"/>
      <c r="I705" s="610"/>
      <c r="J705" s="610"/>
      <c r="K705" s="610"/>
      <c r="L705" s="610"/>
      <c r="M705" s="610"/>
      <c r="N705" s="610"/>
      <c r="O705" s="610"/>
      <c r="P705" s="610"/>
      <c r="Q705" s="610"/>
      <c r="BA705" s="341"/>
      <c r="BB705" s="420"/>
      <c r="BC705" s="341"/>
      <c r="BD705" s="341"/>
      <c r="BE705" s="341"/>
      <c r="BF705" s="341"/>
      <c r="BG705" s="341"/>
      <c r="BH705" s="341"/>
      <c r="BI705" s="341"/>
      <c r="BJ705" s="341"/>
      <c r="BK705" s="341"/>
      <c r="BL705" s="341"/>
      <c r="BM705" s="341"/>
      <c r="BN705" s="341"/>
      <c r="BO705" s="341"/>
      <c r="BP705" s="341"/>
      <c r="BQ705" s="341"/>
      <c r="BR705" s="341"/>
      <c r="BS705" s="341"/>
      <c r="BT705" s="341"/>
      <c r="BU705" s="341"/>
      <c r="BV705" s="341"/>
      <c r="BW705" s="341"/>
      <c r="BX705" s="341"/>
      <c r="BY705" s="341"/>
      <c r="BZ705" s="341"/>
      <c r="CA705" s="341"/>
      <c r="CB705" s="341"/>
      <c r="CC705" s="341"/>
      <c r="CD705" s="341"/>
      <c r="CE705" s="341"/>
      <c r="CF705" s="341"/>
      <c r="CG705" s="341"/>
      <c r="CH705" s="341"/>
      <c r="CI705" s="341"/>
      <c r="CJ705" s="341"/>
      <c r="CK705" s="341"/>
      <c r="CL705" s="341"/>
      <c r="CM705" s="341"/>
      <c r="CN705" s="341"/>
      <c r="CO705" s="341"/>
      <c r="CP705" s="341"/>
      <c r="CQ705" s="341"/>
      <c r="CR705" s="341"/>
      <c r="CS705" s="341"/>
      <c r="CT705" s="341"/>
      <c r="CU705" s="341"/>
      <c r="CV705" s="341"/>
      <c r="CW705" s="341"/>
      <c r="CX705" s="341"/>
      <c r="CY705" s="341"/>
      <c r="CZ705" s="341"/>
    </row>
    <row r="706" ht="25.15" customHeight="true" x14ac:dyDescent="0.2">
      <c r="C706" s="610"/>
      <c r="D706" s="610"/>
      <c r="E706" s="610"/>
      <c r="F706" s="610"/>
      <c r="G706" s="610"/>
      <c r="H706" s="610"/>
      <c r="I706" s="610"/>
      <c r="J706" s="610"/>
      <c r="K706" s="610"/>
      <c r="L706" s="610"/>
      <c r="M706" s="610"/>
      <c r="N706" s="610"/>
      <c r="O706" s="610"/>
      <c r="P706" s="610"/>
      <c r="Q706" s="610"/>
      <c r="BA706" s="341"/>
      <c r="BB706" s="420"/>
      <c r="BC706" s="341"/>
      <c r="BD706" s="341"/>
      <c r="BE706" s="341"/>
      <c r="BF706" s="341"/>
      <c r="BG706" s="341"/>
      <c r="BH706" s="341"/>
      <c r="BI706" s="341"/>
      <c r="BJ706" s="341"/>
      <c r="BK706" s="341"/>
      <c r="BL706" s="341"/>
      <c r="BM706" s="341"/>
      <c r="BN706" s="341"/>
      <c r="BO706" s="341"/>
      <c r="BP706" s="341"/>
      <c r="BQ706" s="341"/>
      <c r="BR706" s="341"/>
      <c r="BS706" s="341"/>
      <c r="BT706" s="341"/>
      <c r="BU706" s="341"/>
      <c r="BV706" s="341"/>
      <c r="BW706" s="341"/>
      <c r="BX706" s="341"/>
      <c r="BY706" s="341"/>
      <c r="BZ706" s="341"/>
      <c r="CA706" s="341"/>
      <c r="CB706" s="341"/>
      <c r="CC706" s="341"/>
      <c r="CD706" s="341"/>
      <c r="CE706" s="341"/>
      <c r="CF706" s="341"/>
      <c r="CG706" s="341"/>
      <c r="CH706" s="341"/>
      <c r="CI706" s="341"/>
      <c r="CJ706" s="341"/>
      <c r="CK706" s="341"/>
      <c r="CL706" s="341"/>
      <c r="CM706" s="341"/>
      <c r="CN706" s="341"/>
      <c r="CO706" s="341"/>
      <c r="CP706" s="341"/>
      <c r="CQ706" s="341"/>
      <c r="CR706" s="341"/>
      <c r="CS706" s="341"/>
      <c r="CT706" s="341"/>
      <c r="CU706" s="341"/>
      <c r="CV706" s="341"/>
      <c r="CW706" s="341"/>
      <c r="CX706" s="341"/>
      <c r="CY706" s="341"/>
      <c r="CZ706" s="341"/>
    </row>
    <row r="707" ht="25.15" customHeight="true" x14ac:dyDescent="0.2">
      <c r="C707" s="610"/>
      <c r="D707" s="610"/>
      <c r="E707" s="610"/>
      <c r="F707" s="610"/>
      <c r="G707" s="610"/>
      <c r="H707" s="610"/>
      <c r="I707" s="610"/>
      <c r="J707" s="610"/>
      <c r="K707" s="610"/>
      <c r="L707" s="610"/>
      <c r="M707" s="610"/>
      <c r="N707" s="610"/>
      <c r="O707" s="610"/>
      <c r="P707" s="610"/>
      <c r="Q707" s="610"/>
      <c r="BA707" s="341"/>
      <c r="BB707" s="420"/>
      <c r="BC707" s="341"/>
      <c r="BD707" s="341"/>
      <c r="BE707" s="341"/>
      <c r="BF707" s="341"/>
      <c r="BG707" s="341"/>
      <c r="BH707" s="341"/>
      <c r="BI707" s="341"/>
      <c r="BJ707" s="341"/>
      <c r="BK707" s="341"/>
      <c r="BL707" s="341"/>
      <c r="BM707" s="341"/>
      <c r="BN707" s="341"/>
      <c r="BO707" s="341"/>
      <c r="BP707" s="341"/>
      <c r="BQ707" s="341"/>
      <c r="BR707" s="341"/>
      <c r="BS707" s="341"/>
      <c r="BT707" s="341"/>
      <c r="BU707" s="341"/>
      <c r="BV707" s="341"/>
      <c r="BW707" s="341"/>
      <c r="BX707" s="341"/>
      <c r="BY707" s="341"/>
      <c r="BZ707" s="341"/>
      <c r="CA707" s="341"/>
      <c r="CB707" s="341"/>
      <c r="CC707" s="341"/>
      <c r="CD707" s="341"/>
      <c r="CE707" s="341"/>
      <c r="CF707" s="341"/>
      <c r="CG707" s="341"/>
      <c r="CH707" s="341"/>
      <c r="CI707" s="341"/>
      <c r="CJ707" s="341"/>
      <c r="CK707" s="341"/>
      <c r="CL707" s="341"/>
      <c r="CM707" s="341"/>
      <c r="CN707" s="341"/>
      <c r="CO707" s="341"/>
      <c r="CP707" s="341"/>
      <c r="CQ707" s="341"/>
      <c r="CR707" s="341"/>
      <c r="CS707" s="341"/>
      <c r="CT707" s="341"/>
      <c r="CU707" s="341"/>
      <c r="CV707" s="341"/>
      <c r="CW707" s="341"/>
      <c r="CX707" s="341"/>
      <c r="CY707" s="341"/>
      <c r="CZ707" s="341"/>
    </row>
    <row r="708" ht="25.15" customHeight="true" x14ac:dyDescent="0.2">
      <c r="C708" s="610"/>
      <c r="D708" s="610"/>
      <c r="E708" s="610"/>
      <c r="F708" s="610"/>
      <c r="G708" s="610"/>
      <c r="H708" s="610"/>
      <c r="I708" s="610"/>
      <c r="J708" s="610"/>
      <c r="K708" s="610"/>
      <c r="L708" s="610"/>
      <c r="M708" s="610"/>
      <c r="N708" s="610"/>
      <c r="O708" s="610"/>
      <c r="P708" s="610"/>
      <c r="Q708" s="610"/>
      <c r="BA708" s="341"/>
      <c r="BB708" s="420"/>
      <c r="BC708" s="341"/>
      <c r="BD708" s="341"/>
      <c r="BE708" s="341"/>
      <c r="BF708" s="341"/>
      <c r="BG708" s="341"/>
      <c r="BH708" s="341"/>
      <c r="BI708" s="341"/>
      <c r="BJ708" s="341"/>
      <c r="BK708" s="341"/>
      <c r="BL708" s="341"/>
      <c r="BM708" s="341"/>
      <c r="BN708" s="341"/>
      <c r="BO708" s="341"/>
      <c r="BP708" s="341"/>
      <c r="BQ708" s="341"/>
      <c r="BR708" s="341"/>
      <c r="BS708" s="341"/>
      <c r="BT708" s="341"/>
      <c r="BU708" s="341"/>
      <c r="BV708" s="341"/>
      <c r="BW708" s="341"/>
      <c r="BX708" s="341"/>
      <c r="BY708" s="341"/>
      <c r="BZ708" s="341"/>
      <c r="CA708" s="341"/>
      <c r="CB708" s="341"/>
      <c r="CC708" s="341"/>
      <c r="CD708" s="341"/>
      <c r="CE708" s="341"/>
      <c r="CF708" s="341"/>
      <c r="CG708" s="341"/>
      <c r="CH708" s="341"/>
      <c r="CI708" s="341"/>
      <c r="CJ708" s="341"/>
      <c r="CK708" s="341"/>
      <c r="CL708" s="341"/>
      <c r="CM708" s="341"/>
      <c r="CN708" s="341"/>
      <c r="CO708" s="341"/>
      <c r="CP708" s="341"/>
      <c r="CQ708" s="341"/>
      <c r="CR708" s="341"/>
      <c r="CS708" s="341"/>
      <c r="CT708" s="341"/>
      <c r="CU708" s="341"/>
      <c r="CV708" s="341"/>
      <c r="CW708" s="341"/>
      <c r="CX708" s="341"/>
      <c r="CY708" s="341"/>
      <c r="CZ708" s="341"/>
    </row>
    <row r="709" ht="25.15" customHeight="true" x14ac:dyDescent="0.2">
      <c r="C709" s="610"/>
      <c r="D709" s="610"/>
      <c r="E709" s="610"/>
      <c r="F709" s="610"/>
      <c r="G709" s="610"/>
      <c r="H709" s="610"/>
      <c r="I709" s="610"/>
      <c r="J709" s="610"/>
      <c r="K709" s="610"/>
      <c r="L709" s="610"/>
      <c r="M709" s="610"/>
      <c r="N709" s="610"/>
      <c r="O709" s="610"/>
      <c r="P709" s="610"/>
      <c r="Q709" s="610"/>
      <c r="BA709" s="341"/>
      <c r="BB709" s="420"/>
      <c r="BC709" s="341"/>
      <c r="BD709" s="341"/>
      <c r="BE709" s="341"/>
      <c r="BF709" s="341"/>
      <c r="BG709" s="341"/>
      <c r="BH709" s="341"/>
      <c r="BI709" s="341"/>
      <c r="BJ709" s="341"/>
      <c r="BK709" s="341"/>
      <c r="BL709" s="341"/>
      <c r="BM709" s="341"/>
      <c r="BN709" s="341"/>
      <c r="BO709" s="341"/>
      <c r="BP709" s="341"/>
      <c r="BQ709" s="341"/>
      <c r="BR709" s="341"/>
      <c r="BS709" s="341"/>
      <c r="BT709" s="341"/>
      <c r="BU709" s="341"/>
      <c r="BV709" s="341"/>
      <c r="BW709" s="341"/>
      <c r="BX709" s="341"/>
      <c r="BY709" s="341"/>
      <c r="BZ709" s="341"/>
      <c r="CA709" s="341"/>
      <c r="CB709" s="341"/>
      <c r="CC709" s="341"/>
      <c r="CD709" s="341"/>
      <c r="CE709" s="341"/>
      <c r="CF709" s="341"/>
      <c r="CG709" s="341"/>
      <c r="CH709" s="341"/>
      <c r="CI709" s="341"/>
      <c r="CJ709" s="341"/>
      <c r="CK709" s="341"/>
      <c r="CL709" s="341"/>
      <c r="CM709" s="341"/>
      <c r="CN709" s="341"/>
      <c r="CO709" s="341"/>
      <c r="CP709" s="341"/>
      <c r="CQ709" s="341"/>
      <c r="CR709" s="341"/>
      <c r="CS709" s="341"/>
      <c r="CT709" s="341"/>
      <c r="CU709" s="341"/>
      <c r="CV709" s="341"/>
      <c r="CW709" s="341"/>
      <c r="CX709" s="341"/>
      <c r="CY709" s="341"/>
      <c r="CZ709" s="341"/>
    </row>
    <row r="710" ht="25.15" customHeight="true" x14ac:dyDescent="0.2">
      <c r="C710" s="610"/>
      <c r="D710" s="610"/>
      <c r="E710" s="610"/>
      <c r="F710" s="610"/>
      <c r="G710" s="610"/>
      <c r="H710" s="610"/>
      <c r="I710" s="610"/>
      <c r="J710" s="610"/>
      <c r="K710" s="610"/>
      <c r="L710" s="610"/>
      <c r="M710" s="610"/>
      <c r="N710" s="610"/>
      <c r="O710" s="610"/>
      <c r="P710" s="610"/>
      <c r="Q710" s="610"/>
      <c r="BA710" s="341"/>
      <c r="BB710" s="420"/>
      <c r="BC710" s="341"/>
      <c r="BD710" s="341"/>
      <c r="BE710" s="341"/>
      <c r="BF710" s="341"/>
      <c r="BG710" s="341"/>
      <c r="BH710" s="341"/>
      <c r="BI710" s="341"/>
      <c r="BJ710" s="341"/>
      <c r="BK710" s="341"/>
      <c r="BL710" s="341"/>
      <c r="BM710" s="341"/>
      <c r="BN710" s="341"/>
      <c r="BO710" s="341"/>
      <c r="BP710" s="341"/>
      <c r="BQ710" s="341"/>
      <c r="BR710" s="341"/>
      <c r="BS710" s="341"/>
      <c r="BT710" s="341"/>
      <c r="BU710" s="341"/>
      <c r="BV710" s="341"/>
      <c r="BW710" s="341"/>
      <c r="BX710" s="341"/>
      <c r="BY710" s="341"/>
      <c r="BZ710" s="341"/>
      <c r="CA710" s="341"/>
      <c r="CB710" s="341"/>
      <c r="CC710" s="341"/>
      <c r="CD710" s="341"/>
      <c r="CE710" s="341"/>
      <c r="CF710" s="341"/>
      <c r="CG710" s="341"/>
      <c r="CH710" s="341"/>
      <c r="CI710" s="341"/>
      <c r="CJ710" s="341"/>
      <c r="CK710" s="341"/>
      <c r="CL710" s="341"/>
      <c r="CM710" s="341"/>
      <c r="CN710" s="341"/>
      <c r="CO710" s="341"/>
      <c r="CP710" s="341"/>
      <c r="CQ710" s="341"/>
      <c r="CR710" s="341"/>
      <c r="CS710" s="341"/>
      <c r="CT710" s="341"/>
      <c r="CU710" s="341"/>
      <c r="CV710" s="341"/>
      <c r="CW710" s="341"/>
      <c r="CX710" s="341"/>
      <c r="CY710" s="341"/>
      <c r="CZ710" s="341"/>
    </row>
    <row r="711" ht="25.15" customHeight="true" x14ac:dyDescent="0.2">
      <c r="C711" s="610"/>
      <c r="D711" s="610"/>
      <c r="E711" s="610"/>
      <c r="F711" s="610"/>
      <c r="G711" s="610"/>
      <c r="H711" s="610"/>
      <c r="I711" s="610"/>
      <c r="J711" s="610"/>
      <c r="K711" s="610"/>
      <c r="L711" s="610"/>
      <c r="M711" s="610"/>
      <c r="N711" s="610"/>
      <c r="O711" s="610"/>
      <c r="P711" s="610"/>
      <c r="Q711" s="610"/>
      <c r="BA711" s="341"/>
      <c r="BB711" s="420"/>
      <c r="BC711" s="341"/>
      <c r="BD711" s="341"/>
      <c r="BE711" s="341"/>
      <c r="BF711" s="341"/>
      <c r="BG711" s="341"/>
      <c r="BH711" s="341"/>
      <c r="BI711" s="341"/>
      <c r="BJ711" s="341"/>
      <c r="BK711" s="341"/>
      <c r="BL711" s="341"/>
      <c r="BM711" s="341"/>
      <c r="BN711" s="341"/>
      <c r="BO711" s="341"/>
      <c r="BP711" s="341"/>
      <c r="BQ711" s="341"/>
      <c r="BR711" s="341"/>
      <c r="BS711" s="341"/>
      <c r="BT711" s="341"/>
      <c r="BU711" s="341"/>
      <c r="BV711" s="341"/>
      <c r="BW711" s="341"/>
      <c r="BX711" s="341"/>
      <c r="BY711" s="341"/>
      <c r="BZ711" s="341"/>
      <c r="CA711" s="341"/>
      <c r="CB711" s="341"/>
      <c r="CC711" s="341"/>
      <c r="CD711" s="341"/>
      <c r="CE711" s="341"/>
      <c r="CF711" s="341"/>
      <c r="CG711" s="341"/>
      <c r="CH711" s="341"/>
      <c r="CI711" s="341"/>
      <c r="CJ711" s="341"/>
      <c r="CK711" s="341"/>
      <c r="CL711" s="341"/>
      <c r="CM711" s="341"/>
      <c r="CN711" s="341"/>
      <c r="CO711" s="341"/>
      <c r="CP711" s="341"/>
      <c r="CQ711" s="341"/>
      <c r="CR711" s="341"/>
      <c r="CS711" s="341"/>
      <c r="CT711" s="341"/>
      <c r="CU711" s="341"/>
      <c r="CV711" s="341"/>
      <c r="CW711" s="341"/>
      <c r="CX711" s="341"/>
      <c r="CY711" s="341"/>
      <c r="CZ711" s="341"/>
    </row>
    <row r="712" ht="25.15" customHeight="true" x14ac:dyDescent="0.2">
      <c r="C712" s="610"/>
      <c r="D712" s="610"/>
      <c r="E712" s="610"/>
      <c r="F712" s="610"/>
      <c r="G712" s="610"/>
      <c r="H712" s="610"/>
      <c r="I712" s="610"/>
      <c r="J712" s="610"/>
      <c r="K712" s="610"/>
      <c r="L712" s="610"/>
      <c r="M712" s="610"/>
      <c r="N712" s="610"/>
      <c r="O712" s="610"/>
      <c r="P712" s="610"/>
      <c r="Q712" s="610"/>
      <c r="BA712" s="341"/>
      <c r="BB712" s="420"/>
      <c r="BC712" s="341"/>
      <c r="BD712" s="341"/>
      <c r="BE712" s="341"/>
      <c r="BF712" s="341"/>
      <c r="BG712" s="341"/>
      <c r="BH712" s="341"/>
      <c r="BI712" s="341"/>
      <c r="BJ712" s="341"/>
      <c r="BK712" s="341"/>
      <c r="BL712" s="341"/>
      <c r="BM712" s="341"/>
      <c r="BN712" s="341"/>
      <c r="BO712" s="341"/>
      <c r="BP712" s="341"/>
      <c r="BQ712" s="341"/>
      <c r="BR712" s="341"/>
      <c r="BS712" s="341"/>
      <c r="BT712" s="341"/>
      <c r="BU712" s="341"/>
      <c r="BV712" s="341"/>
      <c r="BW712" s="341"/>
      <c r="BX712" s="341"/>
      <c r="BY712" s="341"/>
      <c r="BZ712" s="341"/>
      <c r="CA712" s="341"/>
      <c r="CB712" s="341"/>
      <c r="CC712" s="341"/>
      <c r="CD712" s="341"/>
      <c r="CE712" s="341"/>
      <c r="CF712" s="341"/>
      <c r="CG712" s="341"/>
      <c r="CH712" s="341"/>
      <c r="CI712" s="341"/>
      <c r="CJ712" s="341"/>
      <c r="CK712" s="341"/>
      <c r="CL712" s="341"/>
      <c r="CM712" s="341"/>
      <c r="CN712" s="341"/>
      <c r="CO712" s="341"/>
      <c r="CP712" s="341"/>
      <c r="CQ712" s="341"/>
      <c r="CR712" s="341"/>
      <c r="CS712" s="341"/>
      <c r="CT712" s="341"/>
      <c r="CU712" s="341"/>
      <c r="CV712" s="341"/>
      <c r="CW712" s="341"/>
      <c r="CX712" s="341"/>
      <c r="CY712" s="341"/>
      <c r="CZ712" s="341"/>
    </row>
    <row r="713" ht="25.15" customHeight="true" x14ac:dyDescent="0.2">
      <c r="C713" s="610"/>
      <c r="D713" s="610"/>
      <c r="E713" s="610"/>
      <c r="F713" s="610"/>
      <c r="G713" s="610"/>
      <c r="H713" s="610"/>
      <c r="I713" s="610"/>
      <c r="J713" s="610"/>
      <c r="K713" s="610"/>
      <c r="L713" s="610"/>
      <c r="M713" s="610"/>
      <c r="N713" s="610"/>
      <c r="O713" s="610"/>
      <c r="P713" s="610"/>
      <c r="Q713" s="610"/>
      <c r="BA713" s="341"/>
      <c r="BB713" s="420"/>
      <c r="BC713" s="341"/>
      <c r="BD713" s="341"/>
      <c r="BE713" s="341"/>
      <c r="BF713" s="341"/>
      <c r="BG713" s="341"/>
      <c r="BH713" s="341"/>
      <c r="BI713" s="341"/>
      <c r="BJ713" s="341"/>
      <c r="BK713" s="341"/>
      <c r="BL713" s="341"/>
      <c r="BM713" s="341"/>
      <c r="BN713" s="341"/>
      <c r="BO713" s="341"/>
      <c r="BP713" s="341"/>
      <c r="BQ713" s="341"/>
      <c r="BR713" s="341"/>
      <c r="BS713" s="341"/>
      <c r="BT713" s="341"/>
      <c r="BU713" s="341"/>
      <c r="BV713" s="341"/>
      <c r="BW713" s="341"/>
      <c r="BX713" s="341"/>
      <c r="BY713" s="341"/>
      <c r="BZ713" s="341"/>
      <c r="CA713" s="341"/>
      <c r="CB713" s="341"/>
      <c r="CC713" s="341"/>
      <c r="CD713" s="341"/>
      <c r="CE713" s="341"/>
      <c r="CF713" s="341"/>
      <c r="CG713" s="341"/>
      <c r="CH713" s="341"/>
      <c r="CI713" s="341"/>
      <c r="CJ713" s="341"/>
      <c r="CK713" s="341"/>
      <c r="CL713" s="341"/>
      <c r="CM713" s="341"/>
      <c r="CN713" s="341"/>
      <c r="CO713" s="341"/>
      <c r="CP713" s="341"/>
      <c r="CQ713" s="341"/>
      <c r="CR713" s="341"/>
      <c r="CS713" s="341"/>
      <c r="CT713" s="341"/>
      <c r="CU713" s="341"/>
      <c r="CV713" s="341"/>
      <c r="CW713" s="341"/>
      <c r="CX713" s="341"/>
      <c r="CY713" s="341"/>
      <c r="CZ713" s="341"/>
    </row>
    <row r="714" ht="25.15" customHeight="true" x14ac:dyDescent="0.2">
      <c r="C714" s="610"/>
      <c r="D714" s="610"/>
      <c r="E714" s="610"/>
      <c r="F714" s="610"/>
      <c r="G714" s="610"/>
      <c r="H714" s="610"/>
      <c r="I714" s="610"/>
      <c r="J714" s="610"/>
      <c r="K714" s="610"/>
      <c r="L714" s="610"/>
      <c r="M714" s="610"/>
      <c r="N714" s="610"/>
      <c r="O714" s="610"/>
      <c r="P714" s="610"/>
      <c r="Q714" s="610"/>
      <c r="BA714" s="341"/>
      <c r="BB714" s="420"/>
      <c r="BC714" s="341"/>
      <c r="BD714" s="341"/>
      <c r="BE714" s="341"/>
      <c r="BF714" s="341"/>
      <c r="BG714" s="341"/>
      <c r="BH714" s="341"/>
      <c r="BI714" s="341"/>
      <c r="BJ714" s="341"/>
      <c r="BK714" s="341"/>
      <c r="BL714" s="341"/>
      <c r="BM714" s="341"/>
      <c r="BN714" s="341"/>
      <c r="BO714" s="341"/>
      <c r="BP714" s="341"/>
      <c r="BQ714" s="341"/>
      <c r="BR714" s="341"/>
      <c r="BS714" s="341"/>
      <c r="BT714" s="341"/>
      <c r="BU714" s="341"/>
      <c r="BV714" s="341"/>
      <c r="BW714" s="341"/>
      <c r="BX714" s="341"/>
      <c r="BY714" s="341"/>
      <c r="BZ714" s="341"/>
      <c r="CA714" s="341"/>
      <c r="CB714" s="341"/>
      <c r="CC714" s="341"/>
      <c r="CD714" s="341"/>
      <c r="CE714" s="341"/>
      <c r="CF714" s="341"/>
      <c r="CG714" s="341"/>
      <c r="CH714" s="341"/>
      <c r="CI714" s="341"/>
      <c r="CJ714" s="341"/>
      <c r="CK714" s="341"/>
      <c r="CL714" s="341"/>
      <c r="CM714" s="341"/>
      <c r="CN714" s="341"/>
      <c r="CO714" s="341"/>
      <c r="CP714" s="341"/>
      <c r="CQ714" s="341"/>
      <c r="CR714" s="341"/>
      <c r="CS714" s="341"/>
      <c r="CT714" s="341"/>
      <c r="CU714" s="341"/>
      <c r="CV714" s="341"/>
      <c r="CW714" s="341"/>
      <c r="CX714" s="341"/>
      <c r="CY714" s="341"/>
      <c r="CZ714" s="341"/>
    </row>
    <row r="715" ht="25.15" customHeight="true" x14ac:dyDescent="0.2">
      <c r="C715" s="610"/>
      <c r="D715" s="610"/>
      <c r="E715" s="610"/>
      <c r="F715" s="610"/>
      <c r="G715" s="610"/>
      <c r="H715" s="610"/>
      <c r="I715" s="610"/>
      <c r="J715" s="610"/>
      <c r="K715" s="610"/>
      <c r="L715" s="610"/>
      <c r="M715" s="610"/>
      <c r="N715" s="610"/>
      <c r="O715" s="610"/>
      <c r="P715" s="610"/>
      <c r="Q715" s="610"/>
      <c r="BA715" s="341"/>
      <c r="BB715" s="420"/>
      <c r="BC715" s="341"/>
      <c r="BD715" s="341"/>
      <c r="BE715" s="341"/>
      <c r="BF715" s="341"/>
      <c r="BG715" s="341"/>
      <c r="BH715" s="341"/>
      <c r="BI715" s="341"/>
      <c r="BJ715" s="341"/>
      <c r="BK715" s="341"/>
      <c r="BL715" s="341"/>
      <c r="BM715" s="341"/>
      <c r="BN715" s="341"/>
      <c r="BO715" s="341"/>
      <c r="BP715" s="341"/>
      <c r="BQ715" s="341"/>
      <c r="BR715" s="341"/>
      <c r="BS715" s="341"/>
      <c r="BT715" s="341"/>
      <c r="BU715" s="341"/>
      <c r="BV715" s="341"/>
      <c r="BW715" s="341"/>
      <c r="BX715" s="341"/>
      <c r="BY715" s="341"/>
      <c r="BZ715" s="341"/>
      <c r="CA715" s="341"/>
      <c r="CB715" s="341"/>
      <c r="CC715" s="341"/>
      <c r="CD715" s="341"/>
      <c r="CE715" s="341"/>
      <c r="CF715" s="341"/>
      <c r="CG715" s="341"/>
      <c r="CH715" s="341"/>
      <c r="CI715" s="341"/>
      <c r="CJ715" s="341"/>
      <c r="CK715" s="341"/>
      <c r="CL715" s="341"/>
      <c r="CM715" s="341"/>
      <c r="CN715" s="341"/>
      <c r="CO715" s="341"/>
      <c r="CP715" s="341"/>
      <c r="CQ715" s="341"/>
      <c r="CR715" s="341"/>
      <c r="CS715" s="341"/>
      <c r="CT715" s="341"/>
      <c r="CU715" s="341"/>
      <c r="CV715" s="341"/>
      <c r="CW715" s="341"/>
      <c r="CX715" s="341"/>
      <c r="CY715" s="341"/>
      <c r="CZ715" s="341"/>
    </row>
    <row r="716" ht="25.15" customHeight="true" x14ac:dyDescent="0.2">
      <c r="C716" s="610"/>
      <c r="D716" s="610"/>
      <c r="E716" s="610"/>
      <c r="F716" s="610"/>
      <c r="G716" s="610"/>
      <c r="H716" s="610"/>
      <c r="I716" s="610"/>
      <c r="J716" s="610"/>
      <c r="K716" s="610"/>
      <c r="L716" s="610"/>
      <c r="M716" s="610"/>
      <c r="N716" s="610"/>
      <c r="O716" s="610"/>
      <c r="P716" s="610"/>
      <c r="Q716" s="610"/>
      <c r="BA716" s="341"/>
      <c r="BB716" s="420"/>
      <c r="BC716" s="341"/>
      <c r="BD716" s="341"/>
      <c r="BE716" s="341"/>
      <c r="BF716" s="341"/>
      <c r="BG716" s="341"/>
      <c r="BH716" s="341"/>
      <c r="BI716" s="341"/>
      <c r="BJ716" s="341"/>
      <c r="BK716" s="341"/>
      <c r="BL716" s="341"/>
      <c r="BM716" s="341"/>
      <c r="BN716" s="341"/>
      <c r="BO716" s="341"/>
      <c r="BP716" s="341"/>
      <c r="BQ716" s="341"/>
      <c r="BR716" s="341"/>
      <c r="BS716" s="341"/>
      <c r="BT716" s="341"/>
      <c r="BU716" s="341"/>
      <c r="BV716" s="341"/>
      <c r="BW716" s="341"/>
      <c r="BX716" s="341"/>
      <c r="BY716" s="341"/>
      <c r="BZ716" s="341"/>
      <c r="CA716" s="341"/>
      <c r="CB716" s="341"/>
      <c r="CC716" s="341"/>
      <c r="CD716" s="341"/>
      <c r="CE716" s="341"/>
      <c r="CF716" s="341"/>
      <c r="CG716" s="341"/>
      <c r="CH716" s="341"/>
      <c r="CI716" s="341"/>
      <c r="CJ716" s="341"/>
      <c r="CK716" s="341"/>
      <c r="CL716" s="341"/>
      <c r="CM716" s="341"/>
      <c r="CN716" s="341"/>
      <c r="CO716" s="341"/>
      <c r="CP716" s="341"/>
      <c r="CQ716" s="341"/>
      <c r="CR716" s="341"/>
      <c r="CS716" s="341"/>
      <c r="CT716" s="341"/>
      <c r="CU716" s="341"/>
      <c r="CV716" s="341"/>
      <c r="CW716" s="341"/>
      <c r="CX716" s="341"/>
      <c r="CY716" s="341"/>
      <c r="CZ716" s="341"/>
    </row>
    <row r="717" ht="25.15" customHeight="true" x14ac:dyDescent="0.2">
      <c r="C717" s="610"/>
      <c r="D717" s="610"/>
      <c r="E717" s="610"/>
      <c r="F717" s="610"/>
      <c r="G717" s="610"/>
      <c r="H717" s="610"/>
      <c r="I717" s="610"/>
      <c r="J717" s="610"/>
      <c r="K717" s="610"/>
      <c r="L717" s="610"/>
      <c r="M717" s="610"/>
      <c r="N717" s="610"/>
      <c r="O717" s="610"/>
      <c r="P717" s="610"/>
      <c r="Q717" s="610"/>
      <c r="BA717" s="341"/>
      <c r="BB717" s="420"/>
      <c r="BC717" s="341"/>
      <c r="BD717" s="341"/>
      <c r="BE717" s="341"/>
      <c r="BF717" s="341"/>
      <c r="BG717" s="341"/>
      <c r="BH717" s="341"/>
      <c r="BI717" s="341"/>
      <c r="BJ717" s="341"/>
      <c r="BK717" s="341"/>
      <c r="BL717" s="341"/>
      <c r="BM717" s="341"/>
      <c r="BN717" s="341"/>
      <c r="BO717" s="341"/>
      <c r="BP717" s="341"/>
      <c r="BQ717" s="341"/>
      <c r="BR717" s="341"/>
      <c r="BS717" s="341"/>
      <c r="BT717" s="341"/>
      <c r="BU717" s="341"/>
      <c r="BV717" s="341"/>
      <c r="BW717" s="341"/>
      <c r="BX717" s="341"/>
      <c r="BY717" s="341"/>
      <c r="BZ717" s="341"/>
      <c r="CA717" s="341"/>
      <c r="CB717" s="341"/>
      <c r="CC717" s="341"/>
      <c r="CD717" s="341"/>
      <c r="CE717" s="341"/>
      <c r="CF717" s="341"/>
      <c r="CG717" s="341"/>
      <c r="CH717" s="341"/>
      <c r="CI717" s="341"/>
      <c r="CJ717" s="341"/>
      <c r="CK717" s="341"/>
      <c r="CL717" s="341"/>
      <c r="CM717" s="341"/>
      <c r="CN717" s="341"/>
      <c r="CO717" s="341"/>
      <c r="CP717" s="341"/>
      <c r="CQ717" s="341"/>
      <c r="CR717" s="341"/>
      <c r="CS717" s="341"/>
      <c r="CT717" s="341"/>
      <c r="CU717" s="341"/>
      <c r="CV717" s="341"/>
      <c r="CW717" s="341"/>
      <c r="CX717" s="341"/>
      <c r="CY717" s="341"/>
      <c r="CZ717" s="341"/>
    </row>
    <row r="718" ht="25.15" customHeight="true" x14ac:dyDescent="0.2">
      <c r="C718" s="610"/>
      <c r="D718" s="610"/>
      <c r="E718" s="610"/>
      <c r="F718" s="610"/>
      <c r="G718" s="610"/>
      <c r="H718" s="610"/>
      <c r="I718" s="610"/>
      <c r="J718" s="610"/>
      <c r="K718" s="610"/>
      <c r="L718" s="610"/>
      <c r="M718" s="610"/>
      <c r="N718" s="610"/>
      <c r="O718" s="610"/>
      <c r="P718" s="610"/>
      <c r="Q718" s="610"/>
      <c r="BA718" s="341"/>
      <c r="BB718" s="420"/>
      <c r="BC718" s="341"/>
      <c r="BD718" s="341"/>
      <c r="BE718" s="341"/>
      <c r="BF718" s="341"/>
      <c r="BG718" s="341"/>
      <c r="BH718" s="341"/>
      <c r="BI718" s="341"/>
      <c r="BJ718" s="341"/>
      <c r="BK718" s="341"/>
      <c r="BL718" s="341"/>
      <c r="BM718" s="341"/>
      <c r="BN718" s="341"/>
      <c r="BO718" s="341"/>
      <c r="BP718" s="341"/>
      <c r="BQ718" s="341"/>
      <c r="BR718" s="341"/>
      <c r="BS718" s="341"/>
      <c r="BT718" s="341"/>
      <c r="BU718" s="341"/>
      <c r="BV718" s="341"/>
      <c r="BW718" s="341"/>
      <c r="BX718" s="341"/>
      <c r="BY718" s="341"/>
      <c r="BZ718" s="341"/>
      <c r="CA718" s="341"/>
      <c r="CB718" s="341"/>
      <c r="CC718" s="341"/>
      <c r="CD718" s="341"/>
      <c r="CE718" s="341"/>
      <c r="CF718" s="341"/>
      <c r="CG718" s="341"/>
      <c r="CH718" s="341"/>
      <c r="CI718" s="341"/>
      <c r="CJ718" s="341"/>
      <c r="CK718" s="341"/>
      <c r="CL718" s="341"/>
      <c r="CM718" s="341"/>
      <c r="CN718" s="341"/>
      <c r="CO718" s="341"/>
      <c r="CP718" s="341"/>
      <c r="CQ718" s="341"/>
      <c r="CR718" s="341"/>
      <c r="CS718" s="341"/>
      <c r="CT718" s="341"/>
      <c r="CU718" s="341"/>
      <c r="CV718" s="341"/>
      <c r="CW718" s="341"/>
      <c r="CX718" s="341"/>
      <c r="CY718" s="341"/>
      <c r="CZ718" s="341"/>
    </row>
    <row r="719" ht="25.15" customHeight="true" x14ac:dyDescent="0.2">
      <c r="C719" s="610"/>
      <c r="D719" s="610"/>
      <c r="E719" s="610"/>
      <c r="F719" s="610"/>
      <c r="G719" s="610"/>
      <c r="H719" s="610"/>
      <c r="I719" s="610"/>
      <c r="J719" s="610"/>
      <c r="K719" s="610"/>
      <c r="L719" s="610"/>
      <c r="M719" s="610"/>
      <c r="N719" s="610"/>
      <c r="O719" s="610"/>
      <c r="P719" s="610"/>
      <c r="Q719" s="610"/>
      <c r="BA719" s="341"/>
      <c r="BB719" s="420"/>
      <c r="BC719" s="341"/>
      <c r="BD719" s="341"/>
      <c r="BE719" s="341"/>
      <c r="BF719" s="341"/>
      <c r="BG719" s="341"/>
      <c r="BH719" s="341"/>
      <c r="BI719" s="341"/>
      <c r="BJ719" s="341"/>
      <c r="BK719" s="341"/>
      <c r="BL719" s="341"/>
      <c r="BM719" s="341"/>
      <c r="BN719" s="341"/>
      <c r="BO719" s="341"/>
      <c r="BP719" s="341"/>
      <c r="BQ719" s="341"/>
      <c r="BR719" s="341"/>
      <c r="BS719" s="341"/>
      <c r="BT719" s="341"/>
      <c r="BU719" s="341"/>
      <c r="BV719" s="341"/>
      <c r="BW719" s="341"/>
      <c r="BX719" s="341"/>
      <c r="BY719" s="341"/>
      <c r="BZ719" s="341"/>
      <c r="CA719" s="341"/>
      <c r="CB719" s="341"/>
      <c r="CC719" s="341"/>
      <c r="CD719" s="341"/>
      <c r="CE719" s="341"/>
      <c r="CF719" s="341"/>
      <c r="CG719" s="341"/>
      <c r="CH719" s="341"/>
      <c r="CI719" s="341"/>
      <c r="CJ719" s="341"/>
      <c r="CK719" s="341"/>
      <c r="CL719" s="341"/>
      <c r="CM719" s="341"/>
      <c r="CN719" s="341"/>
      <c r="CO719" s="341"/>
      <c r="CP719" s="341"/>
      <c r="CQ719" s="341"/>
      <c r="CR719" s="341"/>
      <c r="CS719" s="341"/>
      <c r="CT719" s="341"/>
      <c r="CU719" s="341"/>
      <c r="CV719" s="341"/>
      <c r="CW719" s="341"/>
      <c r="CX719" s="341"/>
      <c r="CY719" s="341"/>
      <c r="CZ719" s="341"/>
    </row>
    <row r="720" ht="25.15" customHeight="true" x14ac:dyDescent="0.2">
      <c r="C720" s="610"/>
      <c r="D720" s="610"/>
      <c r="E720" s="610"/>
      <c r="F720" s="610"/>
      <c r="G720" s="610"/>
      <c r="H720" s="610"/>
      <c r="I720" s="610"/>
      <c r="J720" s="610"/>
      <c r="K720" s="610"/>
      <c r="L720" s="610"/>
      <c r="M720" s="610"/>
      <c r="N720" s="610"/>
      <c r="O720" s="610"/>
      <c r="P720" s="610"/>
      <c r="Q720" s="610"/>
      <c r="BA720" s="341"/>
      <c r="BB720" s="420"/>
      <c r="BC720" s="341"/>
      <c r="BD720" s="341"/>
      <c r="BE720" s="341"/>
      <c r="BF720" s="341"/>
      <c r="BG720" s="341"/>
      <c r="BH720" s="341"/>
      <c r="BI720" s="341"/>
      <c r="BJ720" s="341"/>
      <c r="BK720" s="341"/>
      <c r="BL720" s="341"/>
      <c r="BM720" s="341"/>
      <c r="BN720" s="341"/>
      <c r="BO720" s="341"/>
      <c r="BP720" s="341"/>
      <c r="BQ720" s="341"/>
      <c r="BR720" s="341"/>
      <c r="BS720" s="341"/>
      <c r="BT720" s="341"/>
      <c r="BU720" s="341"/>
      <c r="BV720" s="341"/>
      <c r="BW720" s="341"/>
      <c r="BX720" s="341"/>
      <c r="BY720" s="341"/>
      <c r="BZ720" s="341"/>
      <c r="CA720" s="341"/>
      <c r="CB720" s="341"/>
      <c r="CC720" s="341"/>
      <c r="CD720" s="341"/>
      <c r="CE720" s="341"/>
      <c r="CF720" s="341"/>
      <c r="CG720" s="341"/>
      <c r="CH720" s="341"/>
      <c r="CI720" s="341"/>
      <c r="CJ720" s="341"/>
      <c r="CK720" s="341"/>
      <c r="CL720" s="341"/>
      <c r="CM720" s="341"/>
      <c r="CN720" s="341"/>
      <c r="CO720" s="341"/>
      <c r="CP720" s="341"/>
      <c r="CQ720" s="341"/>
      <c r="CR720" s="341"/>
      <c r="CS720" s="341"/>
      <c r="CT720" s="341"/>
      <c r="CU720" s="341"/>
      <c r="CV720" s="341"/>
      <c r="CW720" s="341"/>
      <c r="CX720" s="341"/>
      <c r="CY720" s="341"/>
      <c r="CZ720" s="341"/>
    </row>
    <row r="721" ht="25.15" customHeight="true" x14ac:dyDescent="0.2">
      <c r="C721" s="610"/>
      <c r="D721" s="610"/>
      <c r="E721" s="610"/>
      <c r="F721" s="610"/>
      <c r="G721" s="610"/>
      <c r="H721" s="610"/>
      <c r="I721" s="610"/>
      <c r="J721" s="610"/>
      <c r="K721" s="610"/>
      <c r="L721" s="610"/>
      <c r="M721" s="610"/>
      <c r="N721" s="610"/>
      <c r="O721" s="610"/>
      <c r="P721" s="610"/>
      <c r="Q721" s="610"/>
      <c r="BA721" s="341"/>
      <c r="BB721" s="420"/>
      <c r="BC721" s="341"/>
      <c r="BD721" s="341"/>
      <c r="BE721" s="341"/>
      <c r="BF721" s="341"/>
      <c r="BG721" s="341"/>
      <c r="BH721" s="341"/>
      <c r="BI721" s="341"/>
      <c r="BJ721" s="341"/>
      <c r="BK721" s="341"/>
      <c r="BL721" s="341"/>
      <c r="BM721" s="341"/>
      <c r="BN721" s="341"/>
      <c r="BO721" s="341"/>
      <c r="BP721" s="341"/>
      <c r="BQ721" s="341"/>
      <c r="BR721" s="341"/>
      <c r="BS721" s="341"/>
      <c r="BT721" s="341"/>
      <c r="BU721" s="341"/>
      <c r="BV721" s="341"/>
      <c r="BW721" s="341"/>
      <c r="BX721" s="341"/>
      <c r="BY721" s="341"/>
      <c r="BZ721" s="341"/>
      <c r="CA721" s="341"/>
      <c r="CB721" s="341"/>
      <c r="CC721" s="341"/>
      <c r="CD721" s="341"/>
      <c r="CE721" s="341"/>
      <c r="CF721" s="341"/>
      <c r="CG721" s="341"/>
      <c r="CH721" s="341"/>
      <c r="CI721" s="341"/>
      <c r="CJ721" s="341"/>
      <c r="CK721" s="341"/>
      <c r="CL721" s="341"/>
      <c r="CM721" s="341"/>
      <c r="CN721" s="341"/>
      <c r="CO721" s="341"/>
      <c r="CP721" s="341"/>
      <c r="CQ721" s="341"/>
      <c r="CR721" s="341"/>
      <c r="CS721" s="341"/>
      <c r="CT721" s="341"/>
      <c r="CU721" s="341"/>
      <c r="CV721" s="341"/>
      <c r="CW721" s="341"/>
      <c r="CX721" s="341"/>
      <c r="CY721" s="341"/>
      <c r="CZ721" s="341"/>
    </row>
    <row r="722" ht="25.15" customHeight="true" x14ac:dyDescent="0.2">
      <c r="C722" s="610"/>
      <c r="D722" s="610"/>
      <c r="E722" s="610"/>
      <c r="F722" s="610"/>
      <c r="G722" s="610"/>
      <c r="H722" s="610"/>
      <c r="I722" s="610"/>
      <c r="J722" s="610"/>
      <c r="K722" s="610"/>
      <c r="L722" s="610"/>
      <c r="M722" s="610"/>
      <c r="N722" s="610"/>
      <c r="O722" s="610"/>
      <c r="P722" s="610"/>
      <c r="Q722" s="610"/>
      <c r="BA722" s="341"/>
      <c r="BB722" s="420"/>
      <c r="BC722" s="341"/>
      <c r="BD722" s="341"/>
      <c r="BE722" s="341"/>
      <c r="BF722" s="341"/>
      <c r="BG722" s="341"/>
      <c r="BH722" s="341"/>
      <c r="BI722" s="341"/>
      <c r="BJ722" s="341"/>
      <c r="BK722" s="341"/>
      <c r="BL722" s="341"/>
      <c r="BM722" s="341"/>
      <c r="BN722" s="341"/>
      <c r="BO722" s="341"/>
      <c r="BP722" s="341"/>
      <c r="BQ722" s="341"/>
      <c r="BR722" s="341"/>
      <c r="BS722" s="341"/>
      <c r="BT722" s="341"/>
      <c r="BU722" s="341"/>
      <c r="BV722" s="341"/>
      <c r="BW722" s="341"/>
      <c r="BX722" s="341"/>
      <c r="BY722" s="341"/>
      <c r="BZ722" s="341"/>
      <c r="CA722" s="341"/>
      <c r="CB722" s="341"/>
      <c r="CC722" s="341"/>
      <c r="CD722" s="341"/>
      <c r="CE722" s="341"/>
      <c r="CF722" s="341"/>
      <c r="CG722" s="341"/>
      <c r="CH722" s="341"/>
      <c r="CI722" s="341"/>
      <c r="CJ722" s="341"/>
      <c r="CK722" s="341"/>
      <c r="CL722" s="341"/>
      <c r="CM722" s="341"/>
      <c r="CN722" s="341"/>
      <c r="CO722" s="341"/>
      <c r="CP722" s="341"/>
      <c r="CQ722" s="341"/>
      <c r="CR722" s="341"/>
      <c r="CS722" s="341"/>
      <c r="CT722" s="341"/>
      <c r="CU722" s="341"/>
      <c r="CV722" s="341"/>
      <c r="CW722" s="341"/>
      <c r="CX722" s="341"/>
      <c r="CY722" s="341"/>
      <c r="CZ722" s="341"/>
    </row>
    <row r="723" ht="25.15" customHeight="true" x14ac:dyDescent="0.2">
      <c r="C723" s="610"/>
      <c r="D723" s="610"/>
      <c r="E723" s="610"/>
      <c r="F723" s="610"/>
      <c r="G723" s="610"/>
      <c r="H723" s="610"/>
      <c r="I723" s="610"/>
      <c r="J723" s="610"/>
      <c r="K723" s="610"/>
      <c r="L723" s="610"/>
      <c r="M723" s="610"/>
      <c r="N723" s="610"/>
      <c r="O723" s="610"/>
      <c r="P723" s="610"/>
      <c r="Q723" s="610"/>
      <c r="BA723" s="341"/>
      <c r="BB723" s="420"/>
      <c r="BC723" s="341"/>
      <c r="BD723" s="341"/>
      <c r="BE723" s="341"/>
      <c r="BF723" s="341"/>
      <c r="BG723" s="341"/>
      <c r="BH723" s="341"/>
      <c r="BI723" s="341"/>
      <c r="BJ723" s="341"/>
      <c r="BK723" s="341"/>
      <c r="BL723" s="341"/>
      <c r="BM723" s="341"/>
      <c r="BN723" s="341"/>
      <c r="BO723" s="341"/>
      <c r="BP723" s="341"/>
      <c r="BQ723" s="341"/>
      <c r="BR723" s="341"/>
      <c r="BS723" s="341"/>
      <c r="BT723" s="341"/>
      <c r="BU723" s="341"/>
      <c r="BV723" s="341"/>
      <c r="BW723" s="341"/>
      <c r="BX723" s="341"/>
      <c r="BY723" s="341"/>
      <c r="BZ723" s="341"/>
      <c r="CA723" s="341"/>
      <c r="CB723" s="341"/>
      <c r="CC723" s="341"/>
      <c r="CD723" s="341"/>
      <c r="CE723" s="341"/>
      <c r="CF723" s="341"/>
      <c r="CG723" s="341"/>
      <c r="CH723" s="341"/>
      <c r="CI723" s="341"/>
      <c r="CJ723" s="341"/>
      <c r="CK723" s="341"/>
      <c r="CL723" s="341"/>
      <c r="CM723" s="341"/>
      <c r="CN723" s="341"/>
      <c r="CO723" s="341"/>
      <c r="CP723" s="341"/>
      <c r="CQ723" s="341"/>
      <c r="CR723" s="341"/>
      <c r="CS723" s="341"/>
      <c r="CT723" s="341"/>
      <c r="CU723" s="341"/>
      <c r="CV723" s="341"/>
      <c r="CW723" s="341"/>
      <c r="CX723" s="341"/>
      <c r="CY723" s="341"/>
      <c r="CZ723" s="341"/>
    </row>
    <row r="724" ht="25.15" customHeight="true" x14ac:dyDescent="0.2">
      <c r="C724" s="610"/>
      <c r="D724" s="610"/>
      <c r="E724" s="610"/>
      <c r="F724" s="610"/>
      <c r="G724" s="610"/>
      <c r="H724" s="610"/>
      <c r="I724" s="610"/>
      <c r="J724" s="610"/>
      <c r="K724" s="610"/>
      <c r="L724" s="610"/>
      <c r="M724" s="610"/>
      <c r="N724" s="610"/>
      <c r="O724" s="610"/>
      <c r="P724" s="610"/>
      <c r="Q724" s="610"/>
      <c r="BA724" s="341"/>
      <c r="BB724" s="420"/>
      <c r="BC724" s="341"/>
      <c r="BD724" s="341"/>
      <c r="BE724" s="341"/>
      <c r="BF724" s="341"/>
      <c r="BG724" s="341"/>
      <c r="BH724" s="341"/>
      <c r="BI724" s="341"/>
      <c r="BJ724" s="341"/>
      <c r="BK724" s="341"/>
      <c r="BL724" s="341"/>
      <c r="BM724" s="341"/>
      <c r="BN724" s="341"/>
      <c r="BO724" s="341"/>
      <c r="BP724" s="341"/>
      <c r="BQ724" s="341"/>
      <c r="BR724" s="341"/>
      <c r="BS724" s="341"/>
      <c r="BT724" s="341"/>
      <c r="BU724" s="341"/>
      <c r="BV724" s="341"/>
      <c r="BW724" s="341"/>
      <c r="BX724" s="341"/>
      <c r="BY724" s="341"/>
      <c r="BZ724" s="341"/>
      <c r="CA724" s="341"/>
      <c r="CB724" s="341"/>
      <c r="CC724" s="341"/>
      <c r="CD724" s="341"/>
      <c r="CE724" s="341"/>
      <c r="CF724" s="341"/>
      <c r="CG724" s="341"/>
      <c r="CH724" s="341"/>
      <c r="CI724" s="341"/>
      <c r="CJ724" s="341"/>
      <c r="CK724" s="341"/>
      <c r="CL724" s="341"/>
      <c r="CM724" s="341"/>
      <c r="CN724" s="341"/>
      <c r="CO724" s="341"/>
      <c r="CP724" s="341"/>
      <c r="CQ724" s="341"/>
      <c r="CR724" s="341"/>
      <c r="CS724" s="341"/>
      <c r="CT724" s="341"/>
      <c r="CU724" s="341"/>
      <c r="CV724" s="341"/>
      <c r="CW724" s="341"/>
      <c r="CX724" s="341"/>
      <c r="CY724" s="341"/>
      <c r="CZ724" s="341"/>
    </row>
    <row r="725" ht="25.15" customHeight="true" x14ac:dyDescent="0.2">
      <c r="C725" s="610"/>
      <c r="D725" s="610"/>
      <c r="E725" s="610"/>
      <c r="F725" s="610"/>
      <c r="G725" s="610"/>
      <c r="H725" s="610"/>
      <c r="I725" s="610"/>
      <c r="J725" s="610"/>
      <c r="K725" s="610"/>
      <c r="L725" s="610"/>
      <c r="M725" s="610"/>
      <c r="N725" s="610"/>
      <c r="O725" s="610"/>
      <c r="P725" s="610"/>
      <c r="Q725" s="610"/>
      <c r="BA725" s="341"/>
      <c r="BB725" s="420"/>
      <c r="BC725" s="341"/>
      <c r="BD725" s="341"/>
      <c r="BE725" s="341"/>
      <c r="BF725" s="341"/>
      <c r="BG725" s="341"/>
      <c r="BH725" s="341"/>
      <c r="BI725" s="341"/>
      <c r="BJ725" s="341"/>
      <c r="BK725" s="341"/>
      <c r="BL725" s="341"/>
      <c r="BM725" s="341"/>
      <c r="BN725" s="341"/>
      <c r="BO725" s="341"/>
      <c r="BP725" s="341"/>
      <c r="BQ725" s="341"/>
      <c r="BR725" s="341"/>
      <c r="BS725" s="341"/>
      <c r="BT725" s="341"/>
      <c r="BU725" s="341"/>
      <c r="BV725" s="341"/>
      <c r="BW725" s="341"/>
      <c r="BX725" s="341"/>
      <c r="BY725" s="341"/>
      <c r="BZ725" s="341"/>
      <c r="CA725" s="341"/>
      <c r="CB725" s="341"/>
      <c r="CC725" s="341"/>
      <c r="CD725" s="341"/>
      <c r="CE725" s="341"/>
      <c r="CF725" s="341"/>
      <c r="CG725" s="341"/>
      <c r="CH725" s="341"/>
      <c r="CI725" s="341"/>
      <c r="CJ725" s="341"/>
      <c r="CK725" s="341"/>
      <c r="CL725" s="341"/>
      <c r="CM725" s="341"/>
      <c r="CN725" s="341"/>
      <c r="CO725" s="341"/>
      <c r="CP725" s="341"/>
      <c r="CQ725" s="341"/>
      <c r="CR725" s="341"/>
      <c r="CS725" s="341"/>
      <c r="CT725" s="341"/>
      <c r="CU725" s="341"/>
      <c r="CV725" s="341"/>
      <c r="CW725" s="341"/>
      <c r="CX725" s="341"/>
      <c r="CY725" s="341"/>
      <c r="CZ725" s="341"/>
    </row>
    <row r="726" ht="25.15" customHeight="true" x14ac:dyDescent="0.2">
      <c r="C726" s="610"/>
      <c r="D726" s="610"/>
      <c r="E726" s="610"/>
      <c r="F726" s="610"/>
      <c r="G726" s="610"/>
      <c r="H726" s="610"/>
      <c r="I726" s="610"/>
      <c r="J726" s="610"/>
      <c r="K726" s="610"/>
      <c r="L726" s="610"/>
      <c r="M726" s="610"/>
      <c r="N726" s="610"/>
      <c r="O726" s="610"/>
      <c r="P726" s="610"/>
      <c r="Q726" s="610"/>
      <c r="BA726" s="341"/>
      <c r="BB726" s="420"/>
      <c r="BC726" s="341"/>
      <c r="BD726" s="341"/>
      <c r="BE726" s="341"/>
      <c r="BF726" s="341"/>
      <c r="BG726" s="341"/>
      <c r="BH726" s="341"/>
      <c r="BI726" s="341"/>
      <c r="BJ726" s="341"/>
      <c r="BK726" s="341"/>
      <c r="BL726" s="341"/>
      <c r="BM726" s="341"/>
      <c r="BN726" s="341"/>
      <c r="BO726" s="341"/>
      <c r="BP726" s="341"/>
      <c r="BQ726" s="341"/>
      <c r="BR726" s="341"/>
      <c r="BS726" s="341"/>
      <c r="BT726" s="341"/>
      <c r="BU726" s="341"/>
      <c r="BV726" s="341"/>
      <c r="BW726" s="341"/>
      <c r="BX726" s="341"/>
      <c r="BY726" s="341"/>
      <c r="BZ726" s="341"/>
      <c r="CA726" s="341"/>
      <c r="CB726" s="341"/>
      <c r="CC726" s="341"/>
      <c r="CD726" s="341"/>
      <c r="CE726" s="341"/>
      <c r="CF726" s="341"/>
      <c r="CG726" s="341"/>
      <c r="CH726" s="341"/>
      <c r="CI726" s="341"/>
      <c r="CJ726" s="341"/>
      <c r="CK726" s="341"/>
      <c r="CL726" s="341"/>
      <c r="CM726" s="341"/>
      <c r="CN726" s="341"/>
      <c r="CO726" s="341"/>
      <c r="CP726" s="341"/>
      <c r="CQ726" s="341"/>
      <c r="CR726" s="341"/>
      <c r="CS726" s="341"/>
      <c r="CT726" s="341"/>
      <c r="CU726" s="341"/>
      <c r="CV726" s="341"/>
      <c r="CW726" s="341"/>
      <c r="CX726" s="341"/>
      <c r="CY726" s="341"/>
      <c r="CZ726" s="341"/>
    </row>
    <row r="727" ht="25.15" customHeight="true" x14ac:dyDescent="0.2">
      <c r="C727" s="610"/>
      <c r="D727" s="610"/>
      <c r="E727" s="610"/>
      <c r="F727" s="610"/>
      <c r="G727" s="610"/>
      <c r="H727" s="610"/>
      <c r="I727" s="610"/>
      <c r="J727" s="610"/>
      <c r="K727" s="610"/>
      <c r="L727" s="610"/>
      <c r="M727" s="610"/>
      <c r="N727" s="610"/>
      <c r="O727" s="610"/>
      <c r="P727" s="610"/>
      <c r="Q727" s="610"/>
      <c r="BA727" s="341"/>
      <c r="BB727" s="420"/>
      <c r="BC727" s="341"/>
      <c r="BD727" s="341"/>
      <c r="BE727" s="341"/>
      <c r="BF727" s="341"/>
      <c r="BG727" s="341"/>
      <c r="BH727" s="341"/>
      <c r="BI727" s="341"/>
      <c r="BJ727" s="341"/>
      <c r="BK727" s="341"/>
      <c r="BL727" s="341"/>
      <c r="BM727" s="341"/>
      <c r="BN727" s="341"/>
      <c r="BO727" s="341"/>
      <c r="BP727" s="341"/>
      <c r="BQ727" s="341"/>
      <c r="BR727" s="341"/>
      <c r="BS727" s="341"/>
      <c r="BT727" s="341"/>
      <c r="BU727" s="341"/>
      <c r="BV727" s="341"/>
      <c r="BW727" s="341"/>
      <c r="BX727" s="341"/>
      <c r="BY727" s="341"/>
      <c r="BZ727" s="341"/>
      <c r="CA727" s="341"/>
      <c r="CB727" s="341"/>
      <c r="CC727" s="341"/>
      <c r="CD727" s="341"/>
      <c r="CE727" s="341"/>
      <c r="CF727" s="341"/>
      <c r="CG727" s="341"/>
      <c r="CH727" s="341"/>
      <c r="CI727" s="341"/>
      <c r="CJ727" s="341"/>
      <c r="CK727" s="341"/>
      <c r="CL727" s="341"/>
      <c r="CM727" s="341"/>
      <c r="CN727" s="341"/>
      <c r="CO727" s="341"/>
      <c r="CP727" s="341"/>
      <c r="CQ727" s="341"/>
      <c r="CR727" s="341"/>
      <c r="CS727" s="341"/>
      <c r="CT727" s="341"/>
      <c r="CU727" s="341"/>
      <c r="CV727" s="341"/>
      <c r="CW727" s="341"/>
      <c r="CX727" s="341"/>
      <c r="CY727" s="341"/>
      <c r="CZ727" s="341"/>
    </row>
    <row r="728" ht="25.15" customHeight="true" x14ac:dyDescent="0.2">
      <c r="C728" s="610"/>
      <c r="D728" s="610"/>
      <c r="E728" s="610"/>
      <c r="F728" s="610"/>
      <c r="G728" s="610"/>
      <c r="H728" s="610"/>
      <c r="I728" s="610"/>
      <c r="J728" s="610"/>
      <c r="K728" s="610"/>
      <c r="L728" s="610"/>
      <c r="M728" s="610"/>
      <c r="N728" s="610"/>
      <c r="O728" s="610"/>
      <c r="P728" s="610"/>
      <c r="Q728" s="610"/>
      <c r="BA728" s="341"/>
      <c r="BB728" s="420"/>
      <c r="BC728" s="341"/>
      <c r="BD728" s="341"/>
      <c r="BE728" s="341"/>
      <c r="BF728" s="341"/>
      <c r="BG728" s="341"/>
      <c r="BH728" s="341"/>
      <c r="BI728" s="341"/>
      <c r="BJ728" s="341"/>
      <c r="BK728" s="341"/>
      <c r="BL728" s="341"/>
      <c r="BM728" s="341"/>
      <c r="BN728" s="341"/>
      <c r="BO728" s="341"/>
      <c r="BP728" s="341"/>
      <c r="BQ728" s="341"/>
      <c r="BR728" s="341"/>
      <c r="BS728" s="341"/>
      <c r="BT728" s="341"/>
      <c r="BU728" s="341"/>
      <c r="BV728" s="341"/>
      <c r="BW728" s="341"/>
      <c r="BX728" s="341"/>
      <c r="BY728" s="341"/>
      <c r="BZ728" s="341"/>
      <c r="CA728" s="341"/>
      <c r="CB728" s="341"/>
      <c r="CC728" s="341"/>
      <c r="CD728" s="341"/>
      <c r="CE728" s="341"/>
      <c r="CF728" s="341"/>
      <c r="CG728" s="341"/>
      <c r="CH728" s="341"/>
      <c r="CI728" s="341"/>
      <c r="CJ728" s="341"/>
      <c r="CK728" s="341"/>
      <c r="CL728" s="341"/>
      <c r="CM728" s="341"/>
      <c r="CN728" s="341"/>
      <c r="CO728" s="341"/>
      <c r="CP728" s="341"/>
      <c r="CQ728" s="341"/>
      <c r="CR728" s="341"/>
      <c r="CS728" s="341"/>
      <c r="CT728" s="341"/>
      <c r="CU728" s="341"/>
      <c r="CV728" s="341"/>
      <c r="CW728" s="341"/>
      <c r="CX728" s="341"/>
      <c r="CY728" s="341"/>
      <c r="CZ728" s="341"/>
    </row>
    <row r="729" ht="25.15" customHeight="true" x14ac:dyDescent="0.2">
      <c r="C729" s="610"/>
      <c r="D729" s="610"/>
      <c r="E729" s="610"/>
      <c r="F729" s="610"/>
      <c r="G729" s="610"/>
      <c r="H729" s="610"/>
      <c r="I729" s="610"/>
      <c r="J729" s="610"/>
      <c r="K729" s="610"/>
      <c r="L729" s="610"/>
      <c r="M729" s="610"/>
      <c r="N729" s="610"/>
      <c r="O729" s="610"/>
      <c r="P729" s="610"/>
      <c r="Q729" s="610"/>
      <c r="BA729" s="341"/>
      <c r="BB729" s="420"/>
      <c r="BC729" s="341"/>
      <c r="BD729" s="341"/>
      <c r="BE729" s="341"/>
      <c r="BF729" s="341"/>
      <c r="BG729" s="341"/>
      <c r="BH729" s="341"/>
      <c r="BI729" s="341"/>
      <c r="BJ729" s="341"/>
      <c r="BK729" s="341"/>
      <c r="BL729" s="341"/>
      <c r="BM729" s="341"/>
      <c r="BN729" s="341"/>
      <c r="BO729" s="341"/>
      <c r="BP729" s="341"/>
      <c r="BQ729" s="341"/>
      <c r="BR729" s="341"/>
      <c r="BS729" s="341"/>
      <c r="BT729" s="341"/>
      <c r="BU729" s="341"/>
      <c r="BV729" s="341"/>
      <c r="BW729" s="341"/>
      <c r="BX729" s="341"/>
      <c r="BY729" s="341"/>
      <c r="BZ729" s="341"/>
      <c r="CA729" s="341"/>
      <c r="CB729" s="341"/>
      <c r="CC729" s="341"/>
      <c r="CD729" s="341"/>
      <c r="CE729" s="341"/>
      <c r="CF729" s="341"/>
      <c r="CG729" s="341"/>
      <c r="CH729" s="341"/>
      <c r="CI729" s="341"/>
      <c r="CJ729" s="341"/>
      <c r="CK729" s="341"/>
      <c r="CL729" s="341"/>
      <c r="CM729" s="341"/>
      <c r="CN729" s="341"/>
      <c r="CO729" s="341"/>
      <c r="CP729" s="341"/>
      <c r="CQ729" s="341"/>
      <c r="CR729" s="341"/>
      <c r="CS729" s="341"/>
      <c r="CT729" s="341"/>
      <c r="CU729" s="341"/>
      <c r="CV729" s="341"/>
      <c r="CW729" s="341"/>
      <c r="CX729" s="341"/>
      <c r="CY729" s="341"/>
      <c r="CZ729" s="341"/>
    </row>
    <row r="730" ht="25.15" customHeight="true" x14ac:dyDescent="0.2">
      <c r="C730" s="610"/>
      <c r="D730" s="610"/>
      <c r="E730" s="610"/>
      <c r="F730" s="610"/>
      <c r="G730" s="610"/>
      <c r="H730" s="610"/>
      <c r="I730" s="610"/>
      <c r="J730" s="610"/>
      <c r="K730" s="610"/>
      <c r="L730" s="610"/>
      <c r="M730" s="610"/>
      <c r="N730" s="610"/>
      <c r="O730" s="610"/>
      <c r="P730" s="610"/>
      <c r="Q730" s="610"/>
      <c r="BA730" s="341"/>
      <c r="BB730" s="420"/>
      <c r="BC730" s="341"/>
      <c r="BD730" s="341"/>
      <c r="BE730" s="341"/>
      <c r="BF730" s="341"/>
      <c r="BG730" s="341"/>
      <c r="BH730" s="341"/>
      <c r="BI730" s="341"/>
      <c r="BJ730" s="341"/>
      <c r="BK730" s="341"/>
      <c r="BL730" s="341"/>
      <c r="BM730" s="341"/>
      <c r="BN730" s="341"/>
      <c r="BO730" s="341"/>
      <c r="BP730" s="341"/>
      <c r="BQ730" s="341"/>
      <c r="BR730" s="341"/>
      <c r="BS730" s="341"/>
      <c r="BT730" s="341"/>
      <c r="BU730" s="341"/>
      <c r="BV730" s="341"/>
      <c r="BW730" s="341"/>
      <c r="BX730" s="341"/>
      <c r="BY730" s="341"/>
      <c r="BZ730" s="341"/>
      <c r="CA730" s="341"/>
      <c r="CB730" s="341"/>
      <c r="CC730" s="341"/>
      <c r="CD730" s="341"/>
      <c r="CE730" s="341"/>
      <c r="CF730" s="341"/>
      <c r="CG730" s="341"/>
      <c r="CH730" s="341"/>
      <c r="CI730" s="341"/>
      <c r="CJ730" s="341"/>
      <c r="CK730" s="341"/>
      <c r="CL730" s="341"/>
      <c r="CM730" s="341"/>
      <c r="CN730" s="341"/>
      <c r="CO730" s="341"/>
      <c r="CP730" s="341"/>
      <c r="CQ730" s="341"/>
      <c r="CR730" s="341"/>
      <c r="CS730" s="341"/>
      <c r="CT730" s="341"/>
      <c r="CU730" s="341"/>
      <c r="CV730" s="341"/>
      <c r="CW730" s="341"/>
      <c r="CX730" s="341"/>
      <c r="CY730" s="341"/>
      <c r="CZ730" s="341"/>
    </row>
    <row r="731" ht="25.15" customHeight="true" x14ac:dyDescent="0.2">
      <c r="C731" s="610"/>
      <c r="D731" s="610"/>
      <c r="E731" s="610"/>
      <c r="F731" s="610"/>
      <c r="G731" s="610"/>
      <c r="H731" s="610"/>
      <c r="I731" s="610"/>
      <c r="J731" s="610"/>
      <c r="K731" s="610"/>
      <c r="L731" s="610"/>
      <c r="M731" s="610"/>
      <c r="N731" s="610"/>
      <c r="O731" s="610"/>
      <c r="P731" s="610"/>
      <c r="Q731" s="610"/>
      <c r="BA731" s="341"/>
      <c r="BB731" s="420"/>
      <c r="BC731" s="341"/>
      <c r="BD731" s="341"/>
      <c r="BE731" s="341"/>
      <c r="BF731" s="341"/>
      <c r="BG731" s="341"/>
      <c r="BH731" s="341"/>
      <c r="BI731" s="341"/>
      <c r="BJ731" s="341"/>
      <c r="BK731" s="341"/>
      <c r="BL731" s="341"/>
      <c r="BM731" s="341"/>
      <c r="BN731" s="341"/>
      <c r="BO731" s="341"/>
      <c r="BP731" s="341"/>
      <c r="BQ731" s="341"/>
      <c r="BR731" s="341"/>
      <c r="BS731" s="341"/>
      <c r="BT731" s="341"/>
      <c r="BU731" s="341"/>
      <c r="BV731" s="341"/>
      <c r="BW731" s="341"/>
      <c r="BX731" s="341"/>
      <c r="BY731" s="341"/>
      <c r="BZ731" s="341"/>
      <c r="CA731" s="341"/>
      <c r="CB731" s="341"/>
      <c r="CC731" s="341"/>
      <c r="CD731" s="341"/>
      <c r="CE731" s="341"/>
      <c r="CF731" s="341"/>
      <c r="CG731" s="341"/>
      <c r="CH731" s="341"/>
      <c r="CI731" s="341"/>
      <c r="CJ731" s="341"/>
      <c r="CK731" s="341"/>
      <c r="CL731" s="341"/>
      <c r="CM731" s="341"/>
      <c r="CN731" s="341"/>
      <c r="CO731" s="341"/>
      <c r="CP731" s="341"/>
      <c r="CQ731" s="341"/>
      <c r="CR731" s="341"/>
      <c r="CS731" s="341"/>
      <c r="CT731" s="341"/>
      <c r="CU731" s="341"/>
      <c r="CV731" s="341"/>
      <c r="CW731" s="341"/>
      <c r="CX731" s="341"/>
      <c r="CY731" s="341"/>
      <c r="CZ731" s="341"/>
    </row>
    <row r="732" ht="25.15" customHeight="true" x14ac:dyDescent="0.2">
      <c r="C732" s="610"/>
      <c r="D732" s="610"/>
      <c r="E732" s="610"/>
      <c r="F732" s="610"/>
      <c r="G732" s="610"/>
      <c r="H732" s="610"/>
      <c r="I732" s="610"/>
      <c r="J732" s="610"/>
      <c r="K732" s="610"/>
      <c r="L732" s="610"/>
      <c r="M732" s="610"/>
      <c r="N732" s="610"/>
      <c r="O732" s="610"/>
      <c r="P732" s="610"/>
      <c r="Q732" s="610"/>
      <c r="BA732" s="341"/>
      <c r="BB732" s="420"/>
      <c r="BC732" s="341"/>
      <c r="BD732" s="341"/>
      <c r="BE732" s="341"/>
      <c r="BF732" s="341"/>
      <c r="BG732" s="341"/>
      <c r="BH732" s="341"/>
      <c r="BI732" s="341"/>
      <c r="BJ732" s="341"/>
      <c r="BK732" s="341"/>
      <c r="BL732" s="341"/>
      <c r="BM732" s="341"/>
      <c r="BN732" s="341"/>
      <c r="BO732" s="341"/>
      <c r="BP732" s="341"/>
      <c r="BQ732" s="341"/>
      <c r="BR732" s="341"/>
      <c r="BS732" s="341"/>
      <c r="BT732" s="341"/>
      <c r="BU732" s="341"/>
      <c r="BV732" s="341"/>
      <c r="BW732" s="341"/>
      <c r="BX732" s="341"/>
      <c r="BY732" s="341"/>
      <c r="BZ732" s="341"/>
      <c r="CA732" s="341"/>
      <c r="CB732" s="341"/>
      <c r="CC732" s="341"/>
      <c r="CD732" s="341"/>
      <c r="CE732" s="341"/>
      <c r="CF732" s="341"/>
      <c r="CG732" s="341"/>
      <c r="CH732" s="341"/>
      <c r="CI732" s="341"/>
      <c r="CJ732" s="341"/>
      <c r="CK732" s="341"/>
      <c r="CL732" s="341"/>
      <c r="CM732" s="341"/>
      <c r="CN732" s="341"/>
      <c r="CO732" s="341"/>
      <c r="CP732" s="341"/>
      <c r="CQ732" s="341"/>
      <c r="CR732" s="341"/>
      <c r="CS732" s="341"/>
      <c r="CT732" s="341"/>
      <c r="CU732" s="341"/>
      <c r="CV732" s="341"/>
      <c r="CW732" s="341"/>
      <c r="CX732" s="341"/>
      <c r="CY732" s="341"/>
      <c r="CZ732" s="341"/>
    </row>
    <row r="733" ht="25.15" customHeight="true" x14ac:dyDescent="0.2">
      <c r="C733" s="610"/>
      <c r="D733" s="610"/>
      <c r="E733" s="610"/>
      <c r="F733" s="610"/>
      <c r="G733" s="610"/>
      <c r="H733" s="610"/>
      <c r="I733" s="610"/>
      <c r="J733" s="610"/>
      <c r="K733" s="610"/>
      <c r="L733" s="610"/>
      <c r="M733" s="610"/>
      <c r="N733" s="610"/>
      <c r="O733" s="610"/>
      <c r="P733" s="610"/>
      <c r="Q733" s="610"/>
      <c r="BA733" s="341"/>
      <c r="BB733" s="420"/>
      <c r="BC733" s="341"/>
      <c r="BD733" s="341"/>
      <c r="BE733" s="341"/>
      <c r="BF733" s="341"/>
      <c r="BG733" s="341"/>
      <c r="BH733" s="341"/>
      <c r="BI733" s="341"/>
      <c r="BJ733" s="341"/>
      <c r="BK733" s="341"/>
      <c r="BL733" s="341"/>
      <c r="BM733" s="341"/>
      <c r="BN733" s="341"/>
      <c r="BO733" s="341"/>
      <c r="BP733" s="341"/>
      <c r="BQ733" s="341"/>
      <c r="BR733" s="341"/>
      <c r="BS733" s="341"/>
      <c r="BT733" s="341"/>
      <c r="BU733" s="341"/>
      <c r="BV733" s="341"/>
      <c r="BW733" s="341"/>
      <c r="BX733" s="341"/>
      <c r="BY733" s="341"/>
      <c r="BZ733" s="341"/>
      <c r="CA733" s="341"/>
      <c r="CB733" s="341"/>
      <c r="CC733" s="341"/>
      <c r="CD733" s="341"/>
      <c r="CE733" s="341"/>
      <c r="CF733" s="341"/>
      <c r="CG733" s="341"/>
      <c r="CH733" s="341"/>
      <c r="CI733" s="341"/>
      <c r="CJ733" s="341"/>
      <c r="CK733" s="341"/>
      <c r="CL733" s="341"/>
      <c r="CM733" s="341"/>
      <c r="CN733" s="341"/>
      <c r="CO733" s="341"/>
      <c r="CP733" s="341"/>
      <c r="CQ733" s="341"/>
      <c r="CR733" s="341"/>
      <c r="CS733" s="341"/>
      <c r="CT733" s="341"/>
      <c r="CU733" s="341"/>
      <c r="CV733" s="341"/>
      <c r="CW733" s="341"/>
      <c r="CX733" s="341"/>
      <c r="CY733" s="341"/>
      <c r="CZ733" s="341"/>
    </row>
    <row r="734" ht="25.15" customHeight="true" x14ac:dyDescent="0.2">
      <c r="C734" s="610"/>
      <c r="D734" s="610"/>
      <c r="E734" s="610"/>
      <c r="F734" s="610"/>
      <c r="G734" s="610"/>
      <c r="H734" s="610"/>
      <c r="I734" s="610"/>
      <c r="J734" s="610"/>
      <c r="K734" s="610"/>
      <c r="L734" s="610"/>
      <c r="M734" s="610"/>
      <c r="N734" s="610"/>
      <c r="O734" s="610"/>
      <c r="P734" s="610"/>
      <c r="Q734" s="610"/>
      <c r="BA734" s="341"/>
      <c r="BB734" s="420"/>
      <c r="BC734" s="341"/>
      <c r="BD734" s="341"/>
      <c r="BE734" s="341"/>
      <c r="BF734" s="341"/>
      <c r="BG734" s="341"/>
      <c r="BH734" s="341"/>
      <c r="BI734" s="341"/>
      <c r="BJ734" s="341"/>
      <c r="BK734" s="341"/>
      <c r="BL734" s="341"/>
      <c r="BM734" s="341"/>
      <c r="BN734" s="341"/>
      <c r="BO734" s="341"/>
      <c r="BP734" s="341"/>
      <c r="BQ734" s="341"/>
      <c r="BR734" s="341"/>
      <c r="BS734" s="341"/>
      <c r="BT734" s="341"/>
      <c r="BU734" s="341"/>
      <c r="BV734" s="341"/>
      <c r="BW734" s="341"/>
      <c r="BX734" s="341"/>
      <c r="BY734" s="341"/>
      <c r="BZ734" s="341"/>
      <c r="CA734" s="341"/>
      <c r="CB734" s="341"/>
      <c r="CC734" s="341"/>
      <c r="CD734" s="341"/>
      <c r="CE734" s="341"/>
      <c r="CF734" s="341"/>
      <c r="CG734" s="341"/>
      <c r="CH734" s="341"/>
      <c r="CI734" s="341"/>
      <c r="CJ734" s="341"/>
      <c r="CK734" s="341"/>
      <c r="CL734" s="341"/>
      <c r="CM734" s="341"/>
      <c r="CN734" s="341"/>
      <c r="CO734" s="341"/>
      <c r="CP734" s="341"/>
      <c r="CQ734" s="341"/>
      <c r="CR734" s="341"/>
      <c r="CS734" s="341"/>
      <c r="CT734" s="341"/>
      <c r="CU734" s="341"/>
      <c r="CV734" s="341"/>
      <c r="CW734" s="341"/>
      <c r="CX734" s="341"/>
      <c r="CY734" s="341"/>
      <c r="CZ734" s="341"/>
    </row>
    <row r="735" ht="25.15" customHeight="true" x14ac:dyDescent="0.2">
      <c r="C735" s="610"/>
      <c r="D735" s="610"/>
      <c r="E735" s="610"/>
      <c r="F735" s="610"/>
      <c r="G735" s="610"/>
      <c r="H735" s="610"/>
      <c r="I735" s="610"/>
      <c r="J735" s="610"/>
      <c r="K735" s="610"/>
      <c r="L735" s="610"/>
      <c r="M735" s="610"/>
      <c r="N735" s="610"/>
      <c r="O735" s="610"/>
      <c r="P735" s="610"/>
      <c r="Q735" s="610"/>
      <c r="BA735" s="341"/>
      <c r="BB735" s="420"/>
      <c r="BC735" s="341"/>
      <c r="BD735" s="341"/>
      <c r="BE735" s="341"/>
      <c r="BF735" s="341"/>
      <c r="BG735" s="341"/>
      <c r="BH735" s="341"/>
      <c r="BI735" s="341"/>
      <c r="BJ735" s="341"/>
      <c r="BK735" s="341"/>
      <c r="BL735" s="341"/>
      <c r="BM735" s="341"/>
      <c r="BN735" s="341"/>
      <c r="BO735" s="341"/>
      <c r="BP735" s="341"/>
      <c r="BQ735" s="341"/>
      <c r="BR735" s="341"/>
      <c r="BS735" s="341"/>
      <c r="BT735" s="341"/>
      <c r="BU735" s="341"/>
      <c r="BV735" s="341"/>
      <c r="BW735" s="341"/>
      <c r="BX735" s="341"/>
      <c r="BY735" s="341"/>
      <c r="BZ735" s="341"/>
      <c r="CA735" s="341"/>
      <c r="CB735" s="341"/>
      <c r="CC735" s="341"/>
      <c r="CD735" s="341"/>
      <c r="CE735" s="341"/>
      <c r="CF735" s="341"/>
      <c r="CG735" s="341"/>
      <c r="CH735" s="341"/>
      <c r="CI735" s="341"/>
      <c r="CJ735" s="341"/>
      <c r="CK735" s="341"/>
      <c r="CL735" s="341"/>
      <c r="CM735" s="341"/>
      <c r="CN735" s="341"/>
      <c r="CO735" s="341"/>
      <c r="CP735" s="341"/>
      <c r="CQ735" s="341"/>
      <c r="CR735" s="341"/>
      <c r="CS735" s="341"/>
      <c r="CT735" s="341"/>
      <c r="CU735" s="341"/>
      <c r="CV735" s="341"/>
      <c r="CW735" s="341"/>
      <c r="CX735" s="341"/>
      <c r="CY735" s="341"/>
      <c r="CZ735" s="341"/>
    </row>
    <row r="736" ht="25.15" customHeight="true" x14ac:dyDescent="0.2">
      <c r="C736" s="610"/>
      <c r="D736" s="610"/>
      <c r="E736" s="610"/>
      <c r="F736" s="610"/>
      <c r="G736" s="610"/>
      <c r="H736" s="610"/>
      <c r="I736" s="610"/>
      <c r="J736" s="610"/>
      <c r="K736" s="610"/>
      <c r="L736" s="610"/>
      <c r="M736" s="610"/>
      <c r="N736" s="610"/>
      <c r="O736" s="610"/>
      <c r="P736" s="610"/>
      <c r="Q736" s="610"/>
      <c r="BA736" s="341"/>
      <c r="BB736" s="420"/>
      <c r="BC736" s="341"/>
      <c r="BD736" s="341"/>
      <c r="BE736" s="341"/>
      <c r="BF736" s="341"/>
      <c r="BG736" s="341"/>
      <c r="BH736" s="341"/>
      <c r="BI736" s="341"/>
      <c r="BJ736" s="341"/>
      <c r="BK736" s="341"/>
      <c r="BL736" s="341"/>
      <c r="BM736" s="341"/>
      <c r="BN736" s="341"/>
      <c r="BO736" s="341"/>
      <c r="BP736" s="341"/>
      <c r="BQ736" s="341"/>
      <c r="BR736" s="341"/>
      <c r="BS736" s="341"/>
      <c r="BT736" s="341"/>
      <c r="BU736" s="341"/>
      <c r="BV736" s="341"/>
      <c r="BW736" s="341"/>
      <c r="BX736" s="341"/>
      <c r="BY736" s="341"/>
      <c r="BZ736" s="341"/>
      <c r="CA736" s="341"/>
      <c r="CB736" s="341"/>
      <c r="CC736" s="341"/>
      <c r="CD736" s="341"/>
      <c r="CE736" s="341"/>
      <c r="CF736" s="341"/>
      <c r="CG736" s="341"/>
      <c r="CH736" s="341"/>
      <c r="CI736" s="341"/>
      <c r="CJ736" s="341"/>
      <c r="CK736" s="341"/>
      <c r="CL736" s="341"/>
      <c r="CM736" s="341"/>
      <c r="CN736" s="341"/>
      <c r="CO736" s="341"/>
      <c r="CP736" s="341"/>
      <c r="CQ736" s="341"/>
      <c r="CR736" s="341"/>
      <c r="CS736" s="341"/>
      <c r="CT736" s="341"/>
      <c r="CU736" s="341"/>
      <c r="CV736" s="341"/>
      <c r="CW736" s="341"/>
      <c r="CX736" s="341"/>
      <c r="CY736" s="341"/>
      <c r="CZ736" s="341"/>
    </row>
    <row r="737" ht="25.15" customHeight="true" x14ac:dyDescent="0.2">
      <c r="C737" s="610"/>
      <c r="D737" s="610"/>
      <c r="E737" s="610"/>
      <c r="F737" s="610"/>
      <c r="G737" s="610"/>
      <c r="H737" s="610"/>
      <c r="I737" s="610"/>
      <c r="J737" s="610"/>
      <c r="K737" s="610"/>
      <c r="L737" s="610"/>
      <c r="M737" s="610"/>
      <c r="N737" s="610"/>
      <c r="O737" s="610"/>
      <c r="P737" s="610"/>
      <c r="Q737" s="610"/>
      <c r="BA737" s="341"/>
      <c r="BB737" s="420"/>
      <c r="BC737" s="341"/>
      <c r="BD737" s="341"/>
      <c r="BE737" s="341"/>
      <c r="BF737" s="341"/>
      <c r="BG737" s="341"/>
      <c r="BH737" s="341"/>
      <c r="BI737" s="341"/>
      <c r="BJ737" s="341"/>
      <c r="BK737" s="341"/>
      <c r="BL737" s="341"/>
      <c r="BM737" s="341"/>
      <c r="BN737" s="341"/>
      <c r="BO737" s="341"/>
      <c r="BP737" s="341"/>
      <c r="BQ737" s="341"/>
      <c r="BR737" s="341"/>
      <c r="BS737" s="341"/>
      <c r="BT737" s="341"/>
      <c r="BU737" s="341"/>
      <c r="BV737" s="341"/>
      <c r="BW737" s="341"/>
      <c r="BX737" s="341"/>
      <c r="BY737" s="341"/>
      <c r="BZ737" s="341"/>
      <c r="CA737" s="341"/>
      <c r="CB737" s="341"/>
      <c r="CC737" s="341"/>
      <c r="CD737" s="341"/>
      <c r="CE737" s="341"/>
      <c r="CF737" s="341"/>
      <c r="CG737" s="341"/>
      <c r="CH737" s="341"/>
      <c r="CI737" s="341"/>
      <c r="CJ737" s="341"/>
      <c r="CK737" s="341"/>
      <c r="CL737" s="341"/>
      <c r="CM737" s="341"/>
      <c r="CN737" s="341"/>
      <c r="CO737" s="341"/>
      <c r="CP737" s="341"/>
      <c r="CQ737" s="341"/>
      <c r="CR737" s="341"/>
      <c r="CS737" s="341"/>
      <c r="CT737" s="341"/>
      <c r="CU737" s="341"/>
      <c r="CV737" s="341"/>
      <c r="CW737" s="341"/>
      <c r="CX737" s="341"/>
      <c r="CY737" s="341"/>
      <c r="CZ737" s="341"/>
    </row>
    <row r="738" ht="25.15" customHeight="true" x14ac:dyDescent="0.2">
      <c r="C738" s="610"/>
      <c r="D738" s="610"/>
      <c r="E738" s="610"/>
      <c r="F738" s="610"/>
      <c r="G738" s="610"/>
      <c r="H738" s="610"/>
      <c r="I738" s="610"/>
      <c r="J738" s="610"/>
      <c r="K738" s="610"/>
      <c r="L738" s="610"/>
      <c r="M738" s="610"/>
      <c r="N738" s="610"/>
      <c r="O738" s="610"/>
      <c r="P738" s="610"/>
      <c r="Q738" s="610"/>
      <c r="BA738" s="341"/>
      <c r="BB738" s="420"/>
      <c r="BC738" s="341"/>
      <c r="BD738" s="341"/>
      <c r="BE738" s="341"/>
      <c r="BF738" s="341"/>
      <c r="BG738" s="341"/>
      <c r="BH738" s="341"/>
      <c r="BI738" s="341"/>
      <c r="BJ738" s="341"/>
      <c r="BK738" s="341"/>
      <c r="BL738" s="341"/>
      <c r="BM738" s="341"/>
      <c r="BN738" s="341"/>
      <c r="BO738" s="341"/>
      <c r="BP738" s="341"/>
      <c r="BQ738" s="341"/>
      <c r="BR738" s="341"/>
      <c r="BS738" s="341"/>
      <c r="BT738" s="341"/>
      <c r="BU738" s="341"/>
      <c r="BV738" s="341"/>
      <c r="BW738" s="341"/>
      <c r="BX738" s="341"/>
      <c r="BY738" s="341"/>
      <c r="BZ738" s="341"/>
      <c r="CA738" s="341"/>
      <c r="CB738" s="341"/>
      <c r="CC738" s="341"/>
      <c r="CD738" s="341"/>
      <c r="CE738" s="341"/>
      <c r="CF738" s="341"/>
      <c r="CG738" s="341"/>
      <c r="CH738" s="341"/>
      <c r="CI738" s="341"/>
      <c r="CJ738" s="341"/>
      <c r="CK738" s="341"/>
      <c r="CL738" s="341"/>
      <c r="CM738" s="341"/>
      <c r="CN738" s="341"/>
      <c r="CO738" s="341"/>
      <c r="CP738" s="341"/>
      <c r="CQ738" s="341"/>
      <c r="CR738" s="341"/>
      <c r="CS738" s="341"/>
      <c r="CT738" s="341"/>
      <c r="CU738" s="341"/>
      <c r="CV738" s="341"/>
      <c r="CW738" s="341"/>
      <c r="CX738" s="341"/>
      <c r="CY738" s="341"/>
      <c r="CZ738" s="341"/>
    </row>
    <row r="739" ht="25.15" customHeight="true" x14ac:dyDescent="0.2">
      <c r="C739" s="610"/>
      <c r="D739" s="610"/>
      <c r="E739" s="610"/>
      <c r="F739" s="610"/>
      <c r="G739" s="610"/>
      <c r="H739" s="610"/>
      <c r="I739" s="610"/>
      <c r="J739" s="610"/>
      <c r="K739" s="610"/>
      <c r="L739" s="610"/>
      <c r="M739" s="610"/>
      <c r="N739" s="610"/>
      <c r="O739" s="610"/>
      <c r="P739" s="610"/>
      <c r="Q739" s="610"/>
      <c r="BA739" s="341"/>
      <c r="BB739" s="420"/>
      <c r="BC739" s="341"/>
      <c r="BD739" s="341"/>
      <c r="BE739" s="341"/>
      <c r="BF739" s="341"/>
      <c r="BG739" s="341"/>
      <c r="BH739" s="341"/>
      <c r="BI739" s="341"/>
      <c r="BJ739" s="341"/>
      <c r="BK739" s="341"/>
      <c r="BL739" s="341"/>
      <c r="BM739" s="341"/>
      <c r="BN739" s="341"/>
      <c r="BO739" s="341"/>
      <c r="BP739" s="341"/>
      <c r="BQ739" s="341"/>
      <c r="BR739" s="341"/>
      <c r="BS739" s="341"/>
      <c r="BT739" s="341"/>
      <c r="BU739" s="341"/>
      <c r="BV739" s="341"/>
      <c r="BW739" s="341"/>
      <c r="BX739" s="341"/>
      <c r="BY739" s="341"/>
      <c r="BZ739" s="341"/>
      <c r="CA739" s="341"/>
      <c r="CB739" s="341"/>
      <c r="CC739" s="341"/>
      <c r="CD739" s="341"/>
      <c r="CE739" s="341"/>
      <c r="CF739" s="341"/>
      <c r="CG739" s="341"/>
      <c r="CH739" s="341"/>
      <c r="CI739" s="341"/>
      <c r="CJ739" s="341"/>
      <c r="CK739" s="341"/>
      <c r="CL739" s="341"/>
      <c r="CM739" s="341"/>
      <c r="CN739" s="341"/>
      <c r="CO739" s="341"/>
      <c r="CP739" s="341"/>
      <c r="CQ739" s="341"/>
      <c r="CR739" s="341"/>
      <c r="CS739" s="341"/>
      <c r="CT739" s="341"/>
      <c r="CU739" s="341"/>
      <c r="CV739" s="341"/>
      <c r="CW739" s="341"/>
      <c r="CX739" s="341"/>
      <c r="CY739" s="341"/>
      <c r="CZ739" s="341"/>
    </row>
    <row r="740" ht="25.15" customHeight="true" x14ac:dyDescent="0.2">
      <c r="C740" s="610"/>
      <c r="D740" s="610"/>
      <c r="E740" s="610"/>
      <c r="F740" s="610"/>
      <c r="G740" s="610"/>
      <c r="H740" s="610"/>
      <c r="I740" s="610"/>
      <c r="J740" s="610"/>
      <c r="K740" s="610"/>
      <c r="L740" s="610"/>
      <c r="M740" s="610"/>
      <c r="N740" s="610"/>
      <c r="O740" s="610"/>
      <c r="P740" s="610"/>
      <c r="Q740" s="610"/>
      <c r="BA740" s="341"/>
      <c r="BB740" s="420"/>
      <c r="BC740" s="341"/>
      <c r="BD740" s="341"/>
      <c r="BE740" s="341"/>
      <c r="BF740" s="341"/>
      <c r="BG740" s="341"/>
      <c r="BH740" s="341"/>
      <c r="BI740" s="341"/>
      <c r="BJ740" s="341"/>
      <c r="BK740" s="341"/>
      <c r="BL740" s="341"/>
      <c r="BM740" s="341"/>
      <c r="BN740" s="341"/>
      <c r="BO740" s="341"/>
      <c r="BP740" s="341"/>
      <c r="BQ740" s="341"/>
      <c r="BR740" s="341"/>
      <c r="BS740" s="341"/>
      <c r="BT740" s="341"/>
      <c r="BU740" s="341"/>
      <c r="BV740" s="341"/>
      <c r="BW740" s="341"/>
      <c r="BX740" s="341"/>
      <c r="BY740" s="341"/>
      <c r="BZ740" s="341"/>
      <c r="CA740" s="341"/>
      <c r="CB740" s="341"/>
      <c r="CC740" s="341"/>
      <c r="CD740" s="341"/>
      <c r="CE740" s="341"/>
      <c r="CF740" s="341"/>
      <c r="CG740" s="341"/>
      <c r="CH740" s="341"/>
      <c r="CI740" s="341"/>
      <c r="CJ740" s="341"/>
      <c r="CK740" s="341"/>
      <c r="CL740" s="341"/>
      <c r="CM740" s="341"/>
      <c r="CN740" s="341"/>
      <c r="CO740" s="341"/>
      <c r="CP740" s="341"/>
      <c r="CQ740" s="341"/>
      <c r="CR740" s="341"/>
      <c r="CS740" s="341"/>
      <c r="CT740" s="341"/>
      <c r="CU740" s="341"/>
      <c r="CV740" s="341"/>
      <c r="CW740" s="341"/>
      <c r="CX740" s="341"/>
      <c r="CY740" s="341"/>
      <c r="CZ740" s="341"/>
    </row>
    <row r="741" ht="25.15" customHeight="true" x14ac:dyDescent="0.2">
      <c r="C741" s="610"/>
      <c r="D741" s="610"/>
      <c r="E741" s="610"/>
      <c r="F741" s="610"/>
      <c r="G741" s="610"/>
      <c r="H741" s="610"/>
      <c r="I741" s="610"/>
      <c r="J741" s="610"/>
      <c r="K741" s="610"/>
      <c r="L741" s="610"/>
      <c r="M741" s="610"/>
      <c r="N741" s="610"/>
      <c r="O741" s="610"/>
      <c r="P741" s="610"/>
      <c r="Q741" s="610"/>
      <c r="BA741" s="341"/>
      <c r="BB741" s="420"/>
      <c r="BC741" s="341"/>
      <c r="BD741" s="341"/>
      <c r="BE741" s="341"/>
      <c r="BF741" s="341"/>
      <c r="BG741" s="341"/>
      <c r="BH741" s="341"/>
      <c r="BI741" s="341"/>
      <c r="BJ741" s="341"/>
      <c r="BK741" s="341"/>
      <c r="BL741" s="341"/>
      <c r="BM741" s="341"/>
      <c r="BN741" s="341"/>
      <c r="BO741" s="341"/>
      <c r="BP741" s="341"/>
      <c r="BQ741" s="341"/>
      <c r="BR741" s="341"/>
      <c r="BS741" s="341"/>
      <c r="BT741" s="341"/>
      <c r="BU741" s="341"/>
      <c r="BV741" s="341"/>
      <c r="BW741" s="341"/>
      <c r="BX741" s="341"/>
      <c r="BY741" s="341"/>
      <c r="BZ741" s="341"/>
      <c r="CA741" s="341"/>
      <c r="CB741" s="341"/>
      <c r="CC741" s="341"/>
      <c r="CD741" s="341"/>
      <c r="CE741" s="341"/>
      <c r="CF741" s="341"/>
      <c r="CG741" s="341"/>
      <c r="CH741" s="341"/>
      <c r="CI741" s="341"/>
      <c r="CJ741" s="341"/>
      <c r="CK741" s="341"/>
      <c r="CL741" s="341"/>
      <c r="CM741" s="341"/>
      <c r="CN741" s="341"/>
      <c r="CO741" s="341"/>
      <c r="CP741" s="341"/>
      <c r="CQ741" s="341"/>
      <c r="CR741" s="341"/>
      <c r="CS741" s="341"/>
      <c r="CT741" s="341"/>
      <c r="CU741" s="341"/>
      <c r="CV741" s="341"/>
      <c r="CW741" s="341"/>
      <c r="CX741" s="341"/>
      <c r="CY741" s="341"/>
      <c r="CZ741" s="341"/>
    </row>
    <row r="742" ht="25.15" customHeight="true" x14ac:dyDescent="0.2">
      <c r="C742" s="610"/>
      <c r="D742" s="610"/>
      <c r="E742" s="610"/>
      <c r="F742" s="610"/>
      <c r="G742" s="610"/>
      <c r="H742" s="610"/>
      <c r="I742" s="610"/>
      <c r="J742" s="610"/>
      <c r="K742" s="610"/>
      <c r="L742" s="610"/>
      <c r="M742" s="610"/>
      <c r="N742" s="610"/>
      <c r="O742" s="610"/>
      <c r="P742" s="610"/>
      <c r="Q742" s="610"/>
      <c r="BA742" s="341"/>
      <c r="BB742" s="420"/>
      <c r="BC742" s="341"/>
      <c r="BD742" s="341"/>
      <c r="BE742" s="341"/>
      <c r="BF742" s="341"/>
      <c r="BG742" s="341"/>
      <c r="BH742" s="341"/>
      <c r="BI742" s="341"/>
      <c r="BJ742" s="341"/>
      <c r="BK742" s="341"/>
      <c r="BL742" s="341"/>
      <c r="BM742" s="341"/>
      <c r="BN742" s="341"/>
      <c r="BO742" s="341"/>
      <c r="BP742" s="341"/>
      <c r="BQ742" s="341"/>
      <c r="BR742" s="341"/>
      <c r="BS742" s="341"/>
      <c r="BT742" s="341"/>
      <c r="BU742" s="341"/>
      <c r="BV742" s="341"/>
      <c r="BW742" s="341"/>
      <c r="BX742" s="341"/>
      <c r="BY742" s="341"/>
      <c r="BZ742" s="341"/>
      <c r="CA742" s="341"/>
      <c r="CB742" s="341"/>
      <c r="CC742" s="341"/>
      <c r="CD742" s="341"/>
      <c r="CE742" s="341"/>
      <c r="CF742" s="341"/>
      <c r="CG742" s="341"/>
      <c r="CH742" s="341"/>
      <c r="CI742" s="341"/>
      <c r="CJ742" s="341"/>
      <c r="CK742" s="341"/>
      <c r="CL742" s="341"/>
      <c r="CM742" s="341"/>
      <c r="CN742" s="341"/>
      <c r="CO742" s="341"/>
      <c r="CP742" s="341"/>
      <c r="CQ742" s="341"/>
      <c r="CR742" s="341"/>
      <c r="CS742" s="341"/>
      <c r="CT742" s="341"/>
      <c r="CU742" s="341"/>
      <c r="CV742" s="341"/>
      <c r="CW742" s="341"/>
      <c r="CX742" s="341"/>
      <c r="CY742" s="341"/>
      <c r="CZ742" s="341"/>
    </row>
    <row r="743" ht="25.15" customHeight="true" x14ac:dyDescent="0.2">
      <c r="C743" s="610"/>
      <c r="D743" s="610"/>
      <c r="E743" s="610"/>
      <c r="F743" s="610"/>
      <c r="G743" s="610"/>
      <c r="H743" s="610"/>
      <c r="I743" s="610"/>
      <c r="J743" s="610"/>
      <c r="K743" s="610"/>
      <c r="L743" s="610"/>
      <c r="M743" s="610"/>
      <c r="N743" s="610"/>
      <c r="O743" s="610"/>
      <c r="P743" s="610"/>
      <c r="Q743" s="610"/>
      <c r="BA743" s="341"/>
      <c r="BB743" s="420"/>
      <c r="BC743" s="341"/>
      <c r="BD743" s="341"/>
      <c r="BE743" s="341"/>
      <c r="BF743" s="341"/>
      <c r="BG743" s="341"/>
      <c r="BH743" s="341"/>
      <c r="BI743" s="341"/>
      <c r="BJ743" s="341"/>
      <c r="BK743" s="341"/>
      <c r="BL743" s="341"/>
      <c r="BM743" s="341"/>
      <c r="BN743" s="341"/>
      <c r="BO743" s="341"/>
      <c r="BP743" s="341"/>
      <c r="BQ743" s="341"/>
      <c r="BR743" s="341"/>
      <c r="BS743" s="341"/>
      <c r="BT743" s="341"/>
      <c r="BU743" s="341"/>
      <c r="BV743" s="341"/>
      <c r="BW743" s="341"/>
      <c r="BX743" s="341"/>
      <c r="BY743" s="341"/>
      <c r="BZ743" s="341"/>
      <c r="CA743" s="341"/>
      <c r="CB743" s="341"/>
      <c r="CC743" s="341"/>
      <c r="CD743" s="341"/>
      <c r="CE743" s="341"/>
      <c r="CF743" s="341"/>
      <c r="CG743" s="341"/>
      <c r="CH743" s="341"/>
      <c r="CI743" s="341"/>
      <c r="CJ743" s="341"/>
      <c r="CK743" s="341"/>
      <c r="CL743" s="341"/>
      <c r="CM743" s="341"/>
      <c r="CN743" s="341"/>
      <c r="CO743" s="341"/>
      <c r="CP743" s="341"/>
      <c r="CQ743" s="341"/>
      <c r="CR743" s="341"/>
      <c r="CS743" s="341"/>
      <c r="CT743" s="341"/>
      <c r="CU743" s="341"/>
      <c r="CV743" s="341"/>
      <c r="CW743" s="341"/>
      <c r="CX743" s="341"/>
      <c r="CY743" s="341"/>
      <c r="CZ743" s="341"/>
    </row>
    <row r="744" ht="25.15" customHeight="true" x14ac:dyDescent="0.2">
      <c r="C744" s="610"/>
      <c r="D744" s="610"/>
      <c r="E744" s="610"/>
      <c r="F744" s="610"/>
      <c r="G744" s="610"/>
      <c r="H744" s="610"/>
      <c r="I744" s="610"/>
      <c r="J744" s="610"/>
      <c r="K744" s="610"/>
      <c r="L744" s="610"/>
      <c r="M744" s="610"/>
      <c r="N744" s="610"/>
      <c r="O744" s="610"/>
      <c r="P744" s="610"/>
      <c r="Q744" s="610"/>
      <c r="BA744" s="341"/>
      <c r="BB744" s="420"/>
      <c r="BC744" s="341"/>
      <c r="BD744" s="341"/>
      <c r="BE744" s="341"/>
      <c r="BF744" s="341"/>
      <c r="BG744" s="341"/>
      <c r="BH744" s="341"/>
      <c r="BI744" s="341"/>
      <c r="BJ744" s="341"/>
      <c r="BK744" s="341"/>
      <c r="BL744" s="341"/>
      <c r="BM744" s="341"/>
      <c r="BN744" s="341"/>
      <c r="BO744" s="341"/>
      <c r="BP744" s="341"/>
      <c r="BQ744" s="341"/>
      <c r="BR744" s="341"/>
      <c r="BS744" s="341"/>
      <c r="BT744" s="341"/>
      <c r="BU744" s="341"/>
      <c r="BV744" s="341"/>
      <c r="BW744" s="341"/>
      <c r="BX744" s="341"/>
      <c r="BY744" s="341"/>
      <c r="BZ744" s="341"/>
      <c r="CA744" s="341"/>
      <c r="CB744" s="341"/>
      <c r="CC744" s="341"/>
      <c r="CD744" s="341"/>
      <c r="CE744" s="341"/>
      <c r="CF744" s="341"/>
      <c r="CG744" s="341"/>
      <c r="CH744" s="341"/>
      <c r="CI744" s="341"/>
      <c r="CJ744" s="341"/>
      <c r="CK744" s="341"/>
      <c r="CL744" s="341"/>
      <c r="CM744" s="341"/>
      <c r="CN744" s="341"/>
      <c r="CO744" s="341"/>
      <c r="CP744" s="341"/>
      <c r="CQ744" s="341"/>
      <c r="CR744" s="341"/>
      <c r="CS744" s="341"/>
      <c r="CT744" s="341"/>
      <c r="CU744" s="341"/>
      <c r="CV744" s="341"/>
      <c r="CW744" s="341"/>
      <c r="CX744" s="341"/>
      <c r="CY744" s="341"/>
      <c r="CZ744" s="341"/>
    </row>
    <row r="745" ht="25.15" customHeight="true" x14ac:dyDescent="0.2">
      <c r="C745" s="610"/>
      <c r="D745" s="610"/>
      <c r="E745" s="610"/>
      <c r="F745" s="610"/>
      <c r="G745" s="610"/>
      <c r="H745" s="610"/>
      <c r="I745" s="610"/>
      <c r="J745" s="610"/>
      <c r="K745" s="610"/>
      <c r="L745" s="610"/>
      <c r="M745" s="610"/>
      <c r="N745" s="610"/>
      <c r="O745" s="610"/>
      <c r="P745" s="610"/>
      <c r="Q745" s="610"/>
      <c r="BA745" s="341"/>
      <c r="BB745" s="420"/>
      <c r="BC745" s="341"/>
      <c r="BD745" s="341"/>
      <c r="BE745" s="341"/>
      <c r="BF745" s="341"/>
      <c r="BG745" s="341"/>
      <c r="BH745" s="341"/>
      <c r="BI745" s="341"/>
      <c r="BJ745" s="341"/>
      <c r="BK745" s="341"/>
      <c r="BL745" s="341"/>
      <c r="BM745" s="341"/>
      <c r="BN745" s="341"/>
      <c r="BO745" s="341"/>
      <c r="BP745" s="341"/>
      <c r="BQ745" s="341"/>
      <c r="BR745" s="341"/>
      <c r="BS745" s="341"/>
      <c r="BT745" s="341"/>
      <c r="BU745" s="341"/>
      <c r="BV745" s="341"/>
      <c r="BW745" s="341"/>
      <c r="BX745" s="341"/>
      <c r="BY745" s="341"/>
      <c r="BZ745" s="341"/>
      <c r="CA745" s="341"/>
      <c r="CB745" s="341"/>
      <c r="CC745" s="341"/>
      <c r="CD745" s="341"/>
      <c r="CE745" s="341"/>
      <c r="CF745" s="341"/>
      <c r="CG745" s="341"/>
      <c r="CH745" s="341"/>
      <c r="CI745" s="341"/>
      <c r="CJ745" s="341"/>
      <c r="CK745" s="341"/>
      <c r="CL745" s="341"/>
      <c r="CM745" s="341"/>
      <c r="CN745" s="341"/>
      <c r="CO745" s="341"/>
      <c r="CP745" s="341"/>
      <c r="CQ745" s="341"/>
      <c r="CR745" s="341"/>
      <c r="CS745" s="341"/>
      <c r="CT745" s="341"/>
      <c r="CU745" s="341"/>
      <c r="CV745" s="341"/>
      <c r="CW745" s="341"/>
      <c r="CX745" s="341"/>
      <c r="CY745" s="341"/>
      <c r="CZ745" s="341"/>
    </row>
    <row r="746" ht="25.15" customHeight="true" x14ac:dyDescent="0.2">
      <c r="C746" s="610"/>
      <c r="D746" s="610"/>
      <c r="E746" s="610"/>
      <c r="F746" s="610"/>
      <c r="G746" s="610"/>
      <c r="H746" s="610"/>
      <c r="I746" s="610"/>
      <c r="J746" s="610"/>
      <c r="K746" s="610"/>
      <c r="L746" s="610"/>
      <c r="M746" s="610"/>
      <c r="N746" s="610"/>
      <c r="O746" s="610"/>
      <c r="P746" s="610"/>
      <c r="Q746" s="610"/>
      <c r="BA746" s="341"/>
      <c r="BB746" s="420"/>
      <c r="BC746" s="341"/>
      <c r="BD746" s="341"/>
      <c r="BE746" s="341"/>
      <c r="BF746" s="341"/>
      <c r="BG746" s="341"/>
      <c r="BH746" s="341"/>
      <c r="BI746" s="341"/>
      <c r="BJ746" s="341"/>
      <c r="BK746" s="341"/>
      <c r="BL746" s="341"/>
      <c r="BM746" s="341"/>
      <c r="BN746" s="341"/>
      <c r="BO746" s="341"/>
      <c r="BP746" s="341"/>
      <c r="BQ746" s="341"/>
      <c r="BR746" s="341"/>
      <c r="BS746" s="341"/>
      <c r="BT746" s="341"/>
      <c r="BU746" s="341"/>
      <c r="BV746" s="341"/>
      <c r="BW746" s="341"/>
      <c r="BX746" s="341"/>
      <c r="BY746" s="341"/>
      <c r="BZ746" s="341"/>
      <c r="CA746" s="341"/>
      <c r="CB746" s="341"/>
      <c r="CC746" s="341"/>
      <c r="CD746" s="341"/>
      <c r="CE746" s="341"/>
      <c r="CF746" s="341"/>
      <c r="CG746" s="341"/>
      <c r="CH746" s="341"/>
      <c r="CI746" s="341"/>
      <c r="CJ746" s="341"/>
      <c r="CK746" s="341"/>
      <c r="CL746" s="341"/>
      <c r="CM746" s="341"/>
      <c r="CN746" s="341"/>
      <c r="CO746" s="341"/>
      <c r="CP746" s="341"/>
      <c r="CQ746" s="341"/>
      <c r="CR746" s="341"/>
      <c r="CS746" s="341"/>
      <c r="CT746" s="341"/>
      <c r="CU746" s="341"/>
      <c r="CV746" s="341"/>
      <c r="CW746" s="341"/>
      <c r="CX746" s="341"/>
      <c r="CY746" s="341"/>
      <c r="CZ746" s="341"/>
    </row>
    <row r="747" ht="25.15" customHeight="true" x14ac:dyDescent="0.2">
      <c r="C747" s="610"/>
      <c r="D747" s="610"/>
      <c r="E747" s="610"/>
      <c r="F747" s="610"/>
      <c r="G747" s="610"/>
      <c r="H747" s="610"/>
      <c r="I747" s="610"/>
      <c r="J747" s="610"/>
      <c r="K747" s="610"/>
      <c r="L747" s="610"/>
      <c r="M747" s="610"/>
      <c r="N747" s="610"/>
      <c r="O747" s="610"/>
      <c r="P747" s="610"/>
      <c r="Q747" s="610"/>
      <c r="BA747" s="341"/>
      <c r="BB747" s="420"/>
      <c r="BC747" s="341"/>
      <c r="BD747" s="341"/>
      <c r="BE747" s="341"/>
      <c r="BF747" s="341"/>
      <c r="BG747" s="341"/>
      <c r="BH747" s="341"/>
      <c r="BI747" s="341"/>
      <c r="BJ747" s="341"/>
      <c r="BK747" s="341"/>
      <c r="BL747" s="341"/>
      <c r="BM747" s="341"/>
      <c r="BN747" s="341"/>
      <c r="BO747" s="341"/>
      <c r="BP747" s="341"/>
      <c r="BQ747" s="341"/>
      <c r="BR747" s="341"/>
      <c r="BS747" s="341"/>
      <c r="BT747" s="341"/>
      <c r="BU747" s="341"/>
      <c r="BV747" s="341"/>
      <c r="BW747" s="341"/>
      <c r="BX747" s="341"/>
      <c r="BY747" s="341"/>
      <c r="BZ747" s="341"/>
      <c r="CA747" s="341"/>
      <c r="CB747" s="341"/>
      <c r="CC747" s="341"/>
      <c r="CD747" s="341"/>
      <c r="CE747" s="341"/>
      <c r="CF747" s="341"/>
      <c r="CG747" s="341"/>
      <c r="CH747" s="341"/>
      <c r="CI747" s="341"/>
      <c r="CJ747" s="341"/>
      <c r="CK747" s="341"/>
      <c r="CL747" s="341"/>
      <c r="CM747" s="341"/>
      <c r="CN747" s="341"/>
      <c r="CO747" s="341"/>
      <c r="CP747" s="341"/>
      <c r="CQ747" s="341"/>
      <c r="CR747" s="341"/>
      <c r="CS747" s="341"/>
      <c r="CT747" s="341"/>
      <c r="CU747" s="341"/>
      <c r="CV747" s="341"/>
      <c r="CW747" s="341"/>
      <c r="CX747" s="341"/>
      <c r="CY747" s="341"/>
      <c r="CZ747" s="341"/>
    </row>
    <row r="748" ht="25.15" customHeight="true" x14ac:dyDescent="0.2">
      <c r="C748" s="610"/>
      <c r="D748" s="610"/>
      <c r="E748" s="610"/>
      <c r="F748" s="610"/>
      <c r="G748" s="610"/>
      <c r="H748" s="610"/>
      <c r="I748" s="610"/>
      <c r="J748" s="610"/>
      <c r="K748" s="610"/>
      <c r="L748" s="610"/>
      <c r="M748" s="610"/>
      <c r="N748" s="610"/>
      <c r="O748" s="610"/>
      <c r="P748" s="610"/>
      <c r="Q748" s="610"/>
      <c r="BA748" s="341"/>
      <c r="BB748" s="420"/>
      <c r="BC748" s="341"/>
      <c r="BD748" s="341"/>
      <c r="BE748" s="341"/>
      <c r="BF748" s="341"/>
      <c r="BG748" s="341"/>
      <c r="BH748" s="341"/>
      <c r="BI748" s="341"/>
      <c r="BJ748" s="341"/>
      <c r="BK748" s="341"/>
      <c r="BL748" s="341"/>
      <c r="BM748" s="341"/>
      <c r="BN748" s="341"/>
      <c r="BO748" s="341"/>
      <c r="BP748" s="341"/>
      <c r="BQ748" s="341"/>
      <c r="BR748" s="341"/>
      <c r="BS748" s="341"/>
      <c r="BT748" s="341"/>
      <c r="BU748" s="341"/>
      <c r="BV748" s="341"/>
      <c r="BW748" s="341"/>
      <c r="BX748" s="341"/>
      <c r="BY748" s="341"/>
      <c r="BZ748" s="341"/>
      <c r="CA748" s="341"/>
      <c r="CB748" s="341"/>
      <c r="CC748" s="341"/>
      <c r="CD748" s="341"/>
      <c r="CE748" s="341"/>
      <c r="CF748" s="341"/>
      <c r="CG748" s="341"/>
      <c r="CH748" s="341"/>
      <c r="CI748" s="341"/>
      <c r="CJ748" s="341"/>
      <c r="CK748" s="341"/>
      <c r="CL748" s="341"/>
      <c r="CM748" s="341"/>
      <c r="CN748" s="341"/>
      <c r="CO748" s="341"/>
      <c r="CP748" s="341"/>
      <c r="CQ748" s="341"/>
      <c r="CR748" s="341"/>
      <c r="CS748" s="341"/>
      <c r="CT748" s="341"/>
      <c r="CU748" s="341"/>
      <c r="CV748" s="341"/>
      <c r="CW748" s="341"/>
      <c r="CX748" s="341"/>
      <c r="CY748" s="341"/>
      <c r="CZ748" s="341"/>
    </row>
    <row r="749" ht="25.15" customHeight="true" x14ac:dyDescent="0.2">
      <c r="C749" s="610"/>
      <c r="D749" s="610"/>
      <c r="E749" s="610"/>
      <c r="F749" s="610"/>
      <c r="G749" s="610"/>
      <c r="H749" s="610"/>
      <c r="I749" s="610"/>
      <c r="J749" s="610"/>
      <c r="K749" s="610"/>
      <c r="L749" s="610"/>
      <c r="M749" s="610"/>
      <c r="N749" s="610"/>
      <c r="O749" s="610"/>
      <c r="P749" s="610"/>
      <c r="Q749" s="610"/>
      <c r="BA749" s="341"/>
      <c r="BB749" s="420"/>
      <c r="BC749" s="341"/>
      <c r="BD749" s="341"/>
      <c r="BE749" s="341"/>
      <c r="BF749" s="341"/>
      <c r="BG749" s="341"/>
      <c r="BH749" s="341"/>
      <c r="BI749" s="341"/>
      <c r="BJ749" s="341"/>
      <c r="BK749" s="341"/>
      <c r="BL749" s="341"/>
      <c r="BM749" s="341"/>
      <c r="BN749" s="341"/>
      <c r="BO749" s="341"/>
      <c r="BP749" s="341"/>
      <c r="BQ749" s="341"/>
      <c r="BR749" s="341"/>
      <c r="BS749" s="341"/>
      <c r="BT749" s="341"/>
      <c r="BU749" s="341"/>
      <c r="BV749" s="341"/>
      <c r="BW749" s="341"/>
      <c r="BX749" s="341"/>
      <c r="BY749" s="341"/>
      <c r="BZ749" s="341"/>
      <c r="CA749" s="341"/>
      <c r="CB749" s="341"/>
      <c r="CC749" s="341"/>
      <c r="CD749" s="341"/>
      <c r="CE749" s="341"/>
      <c r="CF749" s="341"/>
      <c r="CG749" s="341"/>
      <c r="CH749" s="341"/>
      <c r="CI749" s="341"/>
      <c r="CJ749" s="341"/>
      <c r="CK749" s="341"/>
      <c r="CL749" s="341"/>
      <c r="CM749" s="341"/>
      <c r="CN749" s="341"/>
      <c r="CO749" s="341"/>
      <c r="CP749" s="341"/>
      <c r="CQ749" s="341"/>
      <c r="CR749" s="341"/>
      <c r="CS749" s="341"/>
      <c r="CT749" s="341"/>
      <c r="CU749" s="341"/>
      <c r="CV749" s="341"/>
      <c r="CW749" s="341"/>
      <c r="CX749" s="341"/>
      <c r="CY749" s="341"/>
      <c r="CZ749" s="341"/>
    </row>
    <row r="750" ht="25.15" customHeight="true" x14ac:dyDescent="0.2">
      <c r="C750" s="610"/>
      <c r="D750" s="610"/>
      <c r="E750" s="610"/>
      <c r="F750" s="610"/>
      <c r="G750" s="610"/>
      <c r="H750" s="610"/>
      <c r="I750" s="610"/>
      <c r="J750" s="610"/>
      <c r="K750" s="610"/>
      <c r="L750" s="610"/>
      <c r="M750" s="610"/>
      <c r="N750" s="610"/>
      <c r="O750" s="610"/>
      <c r="P750" s="610"/>
      <c r="Q750" s="610"/>
      <c r="BA750" s="341"/>
      <c r="BB750" s="420"/>
      <c r="BC750" s="341"/>
      <c r="BD750" s="341"/>
      <c r="BE750" s="341"/>
      <c r="BF750" s="341"/>
      <c r="BG750" s="341"/>
      <c r="BH750" s="341"/>
      <c r="BI750" s="341"/>
      <c r="BJ750" s="341"/>
      <c r="BK750" s="341"/>
      <c r="BL750" s="341"/>
      <c r="BM750" s="341"/>
      <c r="BN750" s="341"/>
      <c r="BO750" s="341"/>
      <c r="BP750" s="341"/>
      <c r="BQ750" s="341"/>
      <c r="BR750" s="341"/>
      <c r="BS750" s="341"/>
      <c r="BT750" s="341"/>
      <c r="BU750" s="341"/>
      <c r="BV750" s="341"/>
      <c r="BW750" s="341"/>
      <c r="BX750" s="341"/>
      <c r="BY750" s="341"/>
      <c r="BZ750" s="341"/>
      <c r="CA750" s="341"/>
      <c r="CB750" s="341"/>
      <c r="CC750" s="341"/>
      <c r="CD750" s="341"/>
      <c r="CE750" s="341"/>
      <c r="CF750" s="341"/>
      <c r="CG750" s="341"/>
      <c r="CH750" s="341"/>
      <c r="CI750" s="341"/>
      <c r="CJ750" s="341"/>
      <c r="CK750" s="341"/>
      <c r="CL750" s="341"/>
      <c r="CM750" s="341"/>
      <c r="CN750" s="341"/>
      <c r="CO750" s="341"/>
      <c r="CP750" s="341"/>
      <c r="CQ750" s="341"/>
      <c r="CR750" s="341"/>
      <c r="CS750" s="341"/>
      <c r="CT750" s="341"/>
      <c r="CU750" s="341"/>
      <c r="CV750" s="341"/>
      <c r="CW750" s="341"/>
      <c r="CX750" s="341"/>
      <c r="CY750" s="341"/>
      <c r="CZ750" s="341"/>
    </row>
    <row r="751" ht="25.15" customHeight="true" x14ac:dyDescent="0.2">
      <c r="C751" s="610"/>
      <c r="D751" s="610"/>
      <c r="E751" s="610"/>
      <c r="F751" s="610"/>
      <c r="G751" s="610"/>
      <c r="H751" s="610"/>
      <c r="I751" s="610"/>
      <c r="J751" s="610"/>
      <c r="K751" s="610"/>
      <c r="L751" s="610"/>
      <c r="M751" s="610"/>
      <c r="N751" s="610"/>
      <c r="O751" s="610"/>
      <c r="P751" s="610"/>
      <c r="Q751" s="610"/>
      <c r="BA751" s="341"/>
      <c r="BB751" s="420"/>
      <c r="BC751" s="341"/>
      <c r="BD751" s="341"/>
      <c r="BE751" s="341"/>
      <c r="BF751" s="341"/>
      <c r="BG751" s="341"/>
      <c r="BH751" s="341"/>
      <c r="BI751" s="341"/>
      <c r="BJ751" s="341"/>
      <c r="BK751" s="341"/>
      <c r="BL751" s="341"/>
      <c r="BM751" s="341"/>
      <c r="BN751" s="341"/>
      <c r="BO751" s="341"/>
      <c r="BP751" s="341"/>
      <c r="BQ751" s="341"/>
      <c r="BR751" s="341"/>
      <c r="BS751" s="341"/>
      <c r="BT751" s="341"/>
      <c r="BU751" s="341"/>
      <c r="BV751" s="341"/>
      <c r="BW751" s="341"/>
      <c r="BX751" s="341"/>
      <c r="BY751" s="341"/>
      <c r="BZ751" s="341"/>
      <c r="CA751" s="341"/>
      <c r="CB751" s="341"/>
      <c r="CC751" s="341"/>
      <c r="CD751" s="341"/>
      <c r="CE751" s="341"/>
      <c r="CF751" s="341"/>
      <c r="CG751" s="341"/>
      <c r="CH751" s="341"/>
      <c r="CI751" s="341"/>
      <c r="CJ751" s="341"/>
      <c r="CK751" s="341"/>
      <c r="CL751" s="341"/>
      <c r="CM751" s="341"/>
      <c r="CN751" s="341"/>
      <c r="CO751" s="341"/>
      <c r="CP751" s="341"/>
      <c r="CQ751" s="341"/>
      <c r="CR751" s="341"/>
      <c r="CS751" s="341"/>
      <c r="CT751" s="341"/>
      <c r="CU751" s="341"/>
      <c r="CV751" s="341"/>
      <c r="CW751" s="341"/>
      <c r="CX751" s="341"/>
      <c r="CY751" s="341"/>
      <c r="CZ751" s="341"/>
    </row>
    <row r="752" ht="25.15" customHeight="true" x14ac:dyDescent="0.2">
      <c r="C752" s="610"/>
      <c r="D752" s="610"/>
      <c r="E752" s="610"/>
      <c r="F752" s="610"/>
      <c r="G752" s="610"/>
      <c r="H752" s="610"/>
      <c r="I752" s="610"/>
      <c r="J752" s="610"/>
      <c r="K752" s="610"/>
      <c r="L752" s="610"/>
      <c r="M752" s="610"/>
      <c r="N752" s="610"/>
      <c r="O752" s="610"/>
      <c r="P752" s="610"/>
      <c r="Q752" s="610"/>
      <c r="BA752" s="341"/>
      <c r="BB752" s="420"/>
      <c r="BC752" s="341"/>
      <c r="BD752" s="341"/>
      <c r="BE752" s="341"/>
      <c r="BF752" s="341"/>
      <c r="BG752" s="341"/>
      <c r="BH752" s="341"/>
      <c r="BI752" s="341"/>
      <c r="BJ752" s="341"/>
      <c r="BK752" s="341"/>
      <c r="BL752" s="341"/>
      <c r="BM752" s="341"/>
      <c r="BN752" s="341"/>
      <c r="BO752" s="341"/>
      <c r="BP752" s="341"/>
      <c r="BQ752" s="341"/>
      <c r="BR752" s="341"/>
      <c r="BS752" s="341"/>
      <c r="BT752" s="341"/>
      <c r="BU752" s="341"/>
      <c r="BV752" s="341"/>
      <c r="BW752" s="341"/>
      <c r="BX752" s="341"/>
      <c r="BY752" s="341"/>
      <c r="BZ752" s="341"/>
      <c r="CA752" s="341"/>
      <c r="CB752" s="341"/>
      <c r="CC752" s="341"/>
      <c r="CD752" s="341"/>
      <c r="CE752" s="341"/>
      <c r="CF752" s="341"/>
      <c r="CG752" s="341"/>
      <c r="CH752" s="341"/>
      <c r="CI752" s="341"/>
      <c r="CJ752" s="341"/>
      <c r="CK752" s="341"/>
      <c r="CL752" s="341"/>
      <c r="CM752" s="341"/>
      <c r="CN752" s="341"/>
      <c r="CO752" s="341"/>
      <c r="CP752" s="341"/>
      <c r="CQ752" s="341"/>
      <c r="CR752" s="341"/>
      <c r="CS752" s="341"/>
      <c r="CT752" s="341"/>
      <c r="CU752" s="341"/>
      <c r="CV752" s="341"/>
      <c r="CW752" s="341"/>
      <c r="CX752" s="341"/>
      <c r="CY752" s="341"/>
      <c r="CZ752" s="341"/>
    </row>
    <row r="753" ht="25.15" customHeight="true" x14ac:dyDescent="0.2">
      <c r="C753" s="610"/>
      <c r="D753" s="610"/>
      <c r="E753" s="610"/>
      <c r="F753" s="610"/>
      <c r="G753" s="610"/>
      <c r="H753" s="610"/>
      <c r="I753" s="610"/>
      <c r="J753" s="610"/>
      <c r="K753" s="610"/>
      <c r="L753" s="610"/>
      <c r="M753" s="610"/>
      <c r="N753" s="610"/>
      <c r="O753" s="610"/>
      <c r="P753" s="610"/>
      <c r="Q753" s="610"/>
      <c r="BA753" s="341"/>
      <c r="BB753" s="420"/>
      <c r="BC753" s="341"/>
      <c r="BD753" s="341"/>
      <c r="BE753" s="341"/>
      <c r="BF753" s="341"/>
      <c r="BG753" s="341"/>
      <c r="BH753" s="341"/>
      <c r="BI753" s="341"/>
      <c r="BJ753" s="341"/>
      <c r="BK753" s="341"/>
      <c r="BL753" s="341"/>
      <c r="BM753" s="341"/>
      <c r="BN753" s="341"/>
      <c r="BO753" s="341"/>
      <c r="BP753" s="341"/>
      <c r="BQ753" s="341"/>
      <c r="BR753" s="341"/>
      <c r="BS753" s="341"/>
      <c r="BT753" s="341"/>
      <c r="BU753" s="341"/>
      <c r="BV753" s="341"/>
      <c r="BW753" s="341"/>
      <c r="BX753" s="341"/>
      <c r="BY753" s="341"/>
      <c r="BZ753" s="341"/>
      <c r="CA753" s="341"/>
      <c r="CB753" s="341"/>
      <c r="CC753" s="341"/>
      <c r="CD753" s="341"/>
      <c r="CE753" s="341"/>
      <c r="CF753" s="341"/>
      <c r="CG753" s="341"/>
      <c r="CH753" s="341"/>
      <c r="CI753" s="341"/>
      <c r="CJ753" s="341"/>
      <c r="CK753" s="341"/>
      <c r="CL753" s="341"/>
      <c r="CM753" s="341"/>
      <c r="CN753" s="341"/>
      <c r="CO753" s="341"/>
      <c r="CP753" s="341"/>
      <c r="CQ753" s="341"/>
      <c r="CR753" s="341"/>
      <c r="CS753" s="341"/>
      <c r="CT753" s="341"/>
      <c r="CU753" s="341"/>
      <c r="CV753" s="341"/>
      <c r="CW753" s="341"/>
      <c r="CX753" s="341"/>
      <c r="CY753" s="341"/>
      <c r="CZ753" s="341"/>
    </row>
    <row r="754" ht="25.15" customHeight="true" x14ac:dyDescent="0.2">
      <c r="C754" s="610"/>
      <c r="D754" s="610"/>
      <c r="E754" s="610"/>
      <c r="F754" s="610"/>
      <c r="G754" s="610"/>
      <c r="H754" s="610"/>
      <c r="I754" s="610"/>
      <c r="J754" s="610"/>
      <c r="K754" s="610"/>
      <c r="L754" s="610"/>
      <c r="M754" s="610"/>
      <c r="N754" s="610"/>
      <c r="O754" s="610"/>
      <c r="P754" s="610"/>
      <c r="Q754" s="610"/>
      <c r="BA754" s="341"/>
      <c r="BB754" s="420"/>
      <c r="BC754" s="341"/>
      <c r="BD754" s="341"/>
      <c r="BE754" s="341"/>
      <c r="BF754" s="341"/>
      <c r="BG754" s="341"/>
      <c r="BH754" s="341"/>
      <c r="BI754" s="341"/>
      <c r="BJ754" s="341"/>
      <c r="BK754" s="341"/>
      <c r="BL754" s="341"/>
      <c r="BM754" s="341"/>
      <c r="BN754" s="341"/>
      <c r="BO754" s="341"/>
      <c r="BP754" s="341"/>
      <c r="BQ754" s="341"/>
      <c r="BR754" s="341"/>
      <c r="BS754" s="341"/>
      <c r="BT754" s="341"/>
      <c r="BU754" s="341"/>
      <c r="BV754" s="341"/>
      <c r="BW754" s="341"/>
      <c r="BX754" s="341"/>
      <c r="BY754" s="341"/>
      <c r="BZ754" s="341"/>
      <c r="CA754" s="341"/>
      <c r="CB754" s="341"/>
      <c r="CC754" s="341"/>
      <c r="CD754" s="341"/>
      <c r="CE754" s="341"/>
      <c r="CF754" s="341"/>
      <c r="CG754" s="341"/>
      <c r="CH754" s="341"/>
      <c r="CI754" s="341"/>
      <c r="CJ754" s="341"/>
      <c r="CK754" s="341"/>
      <c r="CL754" s="341"/>
      <c r="CM754" s="341"/>
      <c r="CN754" s="341"/>
      <c r="CO754" s="341"/>
      <c r="CP754" s="341"/>
      <c r="CQ754" s="341"/>
      <c r="CR754" s="341"/>
      <c r="CS754" s="341"/>
      <c r="CT754" s="341"/>
      <c r="CU754" s="341"/>
      <c r="CV754" s="341"/>
      <c r="CW754" s="341"/>
      <c r="CX754" s="341"/>
      <c r="CY754" s="341"/>
      <c r="CZ754" s="341"/>
    </row>
    <row r="755" ht="25.15" customHeight="true" x14ac:dyDescent="0.2">
      <c r="C755" s="610"/>
      <c r="D755" s="610"/>
      <c r="E755" s="610"/>
      <c r="F755" s="610"/>
      <c r="G755" s="610"/>
      <c r="H755" s="610"/>
      <c r="I755" s="610"/>
      <c r="J755" s="610"/>
      <c r="K755" s="610"/>
      <c r="L755" s="610"/>
      <c r="M755" s="610"/>
      <c r="N755" s="610"/>
      <c r="O755" s="610"/>
      <c r="P755" s="610"/>
      <c r="Q755" s="610"/>
      <c r="BA755" s="341"/>
      <c r="BB755" s="420"/>
      <c r="BC755" s="341"/>
      <c r="BD755" s="341"/>
      <c r="BE755" s="341"/>
      <c r="BF755" s="341"/>
      <c r="BG755" s="341"/>
      <c r="BH755" s="341"/>
      <c r="BI755" s="341"/>
      <c r="BJ755" s="341"/>
      <c r="BK755" s="341"/>
      <c r="BL755" s="341"/>
      <c r="BM755" s="341"/>
      <c r="BN755" s="341"/>
      <c r="BO755" s="341"/>
      <c r="BP755" s="341"/>
      <c r="BQ755" s="341"/>
      <c r="BR755" s="341"/>
      <c r="BS755" s="341"/>
      <c r="BT755" s="341"/>
      <c r="BU755" s="341"/>
      <c r="BV755" s="341"/>
      <c r="BW755" s="341"/>
      <c r="BX755" s="341"/>
      <c r="BY755" s="341"/>
      <c r="BZ755" s="341"/>
      <c r="CA755" s="341"/>
      <c r="CB755" s="341"/>
      <c r="CC755" s="341"/>
      <c r="CD755" s="341"/>
      <c r="CE755" s="341"/>
      <c r="CF755" s="341"/>
      <c r="CG755" s="341"/>
      <c r="CH755" s="341"/>
      <c r="CI755" s="341"/>
      <c r="CJ755" s="341"/>
      <c r="CK755" s="341"/>
      <c r="CL755" s="341"/>
      <c r="CM755" s="341"/>
      <c r="CN755" s="341"/>
      <c r="CO755" s="341"/>
      <c r="CP755" s="341"/>
      <c r="CQ755" s="341"/>
      <c r="CR755" s="341"/>
      <c r="CS755" s="341"/>
      <c r="CT755" s="341"/>
      <c r="CU755" s="341"/>
      <c r="CV755" s="341"/>
      <c r="CW755" s="341"/>
      <c r="CX755" s="341"/>
      <c r="CY755" s="341"/>
      <c r="CZ755" s="341"/>
    </row>
    <row r="756" ht="25.15" customHeight="true" x14ac:dyDescent="0.2">
      <c r="C756" s="610"/>
      <c r="D756" s="610"/>
      <c r="E756" s="610"/>
      <c r="F756" s="610"/>
      <c r="G756" s="610"/>
      <c r="H756" s="610"/>
      <c r="I756" s="610"/>
      <c r="J756" s="610"/>
      <c r="K756" s="610"/>
      <c r="L756" s="610"/>
      <c r="M756" s="610"/>
      <c r="N756" s="610"/>
      <c r="O756" s="610"/>
      <c r="P756" s="610"/>
      <c r="Q756" s="610"/>
      <c r="BA756" s="341"/>
      <c r="BB756" s="420"/>
      <c r="BC756" s="341"/>
      <c r="BD756" s="341"/>
      <c r="BE756" s="341"/>
      <c r="BF756" s="341"/>
      <c r="BG756" s="341"/>
      <c r="BH756" s="341"/>
      <c r="BI756" s="341"/>
      <c r="BJ756" s="341"/>
      <c r="BK756" s="341"/>
      <c r="BL756" s="341"/>
      <c r="BM756" s="341"/>
      <c r="BN756" s="341"/>
      <c r="BO756" s="341"/>
      <c r="BP756" s="341"/>
      <c r="BQ756" s="341"/>
      <c r="BR756" s="341"/>
      <c r="BS756" s="341"/>
      <c r="BT756" s="341"/>
      <c r="BU756" s="341"/>
      <c r="BV756" s="341"/>
      <c r="BW756" s="341"/>
      <c r="BX756" s="341"/>
      <c r="BY756" s="341"/>
      <c r="BZ756" s="341"/>
      <c r="CA756" s="341"/>
      <c r="CB756" s="341"/>
      <c r="CC756" s="341"/>
      <c r="CD756" s="341"/>
      <c r="CE756" s="341"/>
      <c r="CF756" s="341"/>
      <c r="CG756" s="341"/>
      <c r="CH756" s="341"/>
      <c r="CI756" s="341"/>
      <c r="CJ756" s="341"/>
      <c r="CK756" s="341"/>
      <c r="CL756" s="341"/>
      <c r="CM756" s="341"/>
      <c r="CN756" s="341"/>
      <c r="CO756" s="341"/>
      <c r="CP756" s="341"/>
      <c r="CQ756" s="341"/>
      <c r="CR756" s="341"/>
      <c r="CS756" s="341"/>
      <c r="CT756" s="341"/>
      <c r="CU756" s="341"/>
      <c r="CV756" s="341"/>
      <c r="CW756" s="341"/>
      <c r="CX756" s="341"/>
      <c r="CY756" s="341"/>
      <c r="CZ756" s="341"/>
    </row>
    <row r="757" ht="25.15" customHeight="true" x14ac:dyDescent="0.2">
      <c r="C757" s="610"/>
      <c r="D757" s="610"/>
      <c r="E757" s="610"/>
      <c r="F757" s="610"/>
      <c r="G757" s="610"/>
      <c r="H757" s="610"/>
      <c r="I757" s="610"/>
      <c r="J757" s="610"/>
      <c r="K757" s="610"/>
      <c r="L757" s="610"/>
      <c r="M757" s="610"/>
      <c r="N757" s="610"/>
      <c r="O757" s="610"/>
      <c r="P757" s="610"/>
      <c r="Q757" s="610"/>
      <c r="BA757" s="341"/>
      <c r="BB757" s="420"/>
      <c r="BC757" s="341"/>
      <c r="BD757" s="341"/>
      <c r="BE757" s="341"/>
      <c r="BF757" s="341"/>
      <c r="BG757" s="341"/>
      <c r="BH757" s="341"/>
      <c r="BI757" s="341"/>
      <c r="BJ757" s="341"/>
      <c r="BK757" s="341"/>
      <c r="BL757" s="341"/>
      <c r="BM757" s="341"/>
      <c r="BN757" s="341"/>
      <c r="BO757" s="341"/>
      <c r="BP757" s="341"/>
      <c r="BQ757" s="341"/>
      <c r="BR757" s="341"/>
      <c r="BS757" s="341"/>
      <c r="BT757" s="341"/>
      <c r="BU757" s="341"/>
      <c r="BV757" s="341"/>
      <c r="BW757" s="341"/>
      <c r="BX757" s="341"/>
      <c r="BY757" s="341"/>
      <c r="BZ757" s="341"/>
      <c r="CA757" s="341"/>
      <c r="CB757" s="341"/>
      <c r="CC757" s="341"/>
      <c r="CD757" s="341"/>
      <c r="CE757" s="341"/>
      <c r="CF757" s="341"/>
      <c r="CG757" s="341"/>
      <c r="CH757" s="341"/>
      <c r="CI757" s="341"/>
      <c r="CJ757" s="341"/>
      <c r="CK757" s="341"/>
      <c r="CL757" s="341"/>
      <c r="CM757" s="341"/>
      <c r="CN757" s="341"/>
      <c r="CO757" s="341"/>
      <c r="CP757" s="341"/>
      <c r="CQ757" s="341"/>
      <c r="CR757" s="341"/>
      <c r="CS757" s="341"/>
      <c r="CT757" s="341"/>
      <c r="CU757" s="341"/>
      <c r="CV757" s="341"/>
      <c r="CW757" s="341"/>
      <c r="CX757" s="341"/>
      <c r="CY757" s="341"/>
      <c r="CZ757" s="341"/>
    </row>
    <row r="758" ht="25.15" customHeight="true" x14ac:dyDescent="0.2">
      <c r="C758" s="610"/>
      <c r="D758" s="610"/>
      <c r="E758" s="610"/>
      <c r="F758" s="610"/>
      <c r="G758" s="610"/>
      <c r="H758" s="610"/>
      <c r="I758" s="610"/>
      <c r="J758" s="610"/>
      <c r="K758" s="610"/>
      <c r="L758" s="610"/>
      <c r="M758" s="610"/>
      <c r="N758" s="610"/>
      <c r="O758" s="610"/>
      <c r="P758" s="610"/>
      <c r="Q758" s="610"/>
      <c r="BA758" s="341"/>
      <c r="BB758" s="420"/>
      <c r="BC758" s="341"/>
      <c r="BD758" s="341"/>
      <c r="BE758" s="341"/>
      <c r="BF758" s="341"/>
      <c r="BG758" s="341"/>
      <c r="BH758" s="341"/>
      <c r="BI758" s="341"/>
      <c r="BJ758" s="341"/>
      <c r="BK758" s="341"/>
      <c r="BL758" s="341"/>
      <c r="BM758" s="341"/>
      <c r="BN758" s="341"/>
      <c r="BO758" s="341"/>
      <c r="BP758" s="341"/>
      <c r="BQ758" s="341"/>
      <c r="BR758" s="341"/>
      <c r="BS758" s="341"/>
      <c r="BT758" s="341"/>
      <c r="BU758" s="341"/>
      <c r="BV758" s="341"/>
      <c r="BW758" s="341"/>
      <c r="BX758" s="341"/>
      <c r="BY758" s="341"/>
      <c r="BZ758" s="341"/>
      <c r="CA758" s="341"/>
      <c r="CB758" s="341"/>
      <c r="CC758" s="341"/>
      <c r="CD758" s="341"/>
      <c r="CE758" s="341"/>
      <c r="CF758" s="341"/>
      <c r="CG758" s="341"/>
      <c r="CH758" s="341"/>
      <c r="CI758" s="341"/>
      <c r="CJ758" s="341"/>
      <c r="CK758" s="341"/>
      <c r="CL758" s="341"/>
      <c r="CM758" s="341"/>
      <c r="CN758" s="341"/>
      <c r="CO758" s="341"/>
      <c r="CP758" s="341"/>
      <c r="CQ758" s="341"/>
      <c r="CR758" s="341"/>
      <c r="CS758" s="341"/>
      <c r="CT758" s="341"/>
      <c r="CU758" s="341"/>
      <c r="CV758" s="341"/>
      <c r="CW758" s="341"/>
      <c r="CX758" s="341"/>
      <c r="CY758" s="341"/>
      <c r="CZ758" s="341"/>
    </row>
    <row r="759" ht="25.15" customHeight="true" x14ac:dyDescent="0.2">
      <c r="C759" s="610"/>
      <c r="D759" s="610"/>
      <c r="E759" s="610"/>
      <c r="F759" s="610"/>
      <c r="G759" s="610"/>
      <c r="H759" s="610"/>
      <c r="I759" s="610"/>
      <c r="J759" s="610"/>
      <c r="K759" s="610"/>
      <c r="L759" s="610"/>
      <c r="M759" s="610"/>
      <c r="N759" s="610"/>
      <c r="O759" s="610"/>
      <c r="P759" s="610"/>
      <c r="Q759" s="610"/>
      <c r="BA759" s="341"/>
      <c r="BB759" s="420"/>
      <c r="BC759" s="341"/>
      <c r="BD759" s="341"/>
      <c r="BE759" s="341"/>
      <c r="BF759" s="341"/>
      <c r="BG759" s="341"/>
      <c r="BH759" s="341"/>
      <c r="BI759" s="341"/>
      <c r="BJ759" s="341"/>
      <c r="BK759" s="341"/>
      <c r="BL759" s="341"/>
      <c r="BM759" s="341"/>
      <c r="BN759" s="341"/>
      <c r="BO759" s="341"/>
      <c r="BP759" s="341"/>
      <c r="BQ759" s="341"/>
      <c r="BR759" s="341"/>
      <c r="BS759" s="341"/>
      <c r="BT759" s="341"/>
      <c r="BU759" s="341"/>
      <c r="BV759" s="341"/>
      <c r="BW759" s="341"/>
      <c r="BX759" s="341"/>
      <c r="BY759" s="341"/>
      <c r="BZ759" s="341"/>
      <c r="CA759" s="341"/>
      <c r="CB759" s="341"/>
      <c r="CC759" s="341"/>
      <c r="CD759" s="341"/>
      <c r="CE759" s="341"/>
      <c r="CF759" s="341"/>
      <c r="CG759" s="341"/>
      <c r="CH759" s="341"/>
      <c r="CI759" s="341"/>
      <c r="CJ759" s="341"/>
      <c r="CK759" s="341"/>
      <c r="CL759" s="341"/>
      <c r="CM759" s="341"/>
      <c r="CN759" s="341"/>
      <c r="CO759" s="341"/>
      <c r="CP759" s="341"/>
      <c r="CQ759" s="341"/>
      <c r="CR759" s="341"/>
      <c r="CS759" s="341"/>
      <c r="CT759" s="341"/>
      <c r="CU759" s="341"/>
      <c r="CV759" s="341"/>
      <c r="CW759" s="341"/>
      <c r="CX759" s="341"/>
      <c r="CY759" s="341"/>
      <c r="CZ759" s="341"/>
    </row>
    <row r="760" ht="25.15" customHeight="true" x14ac:dyDescent="0.2">
      <c r="C760" s="610"/>
      <c r="D760" s="610"/>
      <c r="E760" s="610"/>
      <c r="F760" s="610"/>
      <c r="G760" s="610"/>
      <c r="H760" s="610"/>
      <c r="I760" s="610"/>
      <c r="J760" s="610"/>
      <c r="K760" s="610"/>
      <c r="L760" s="610"/>
      <c r="M760" s="610"/>
      <c r="N760" s="610"/>
      <c r="O760" s="610"/>
      <c r="P760" s="610"/>
      <c r="Q760" s="610"/>
      <c r="BA760" s="341"/>
      <c r="BB760" s="420"/>
      <c r="BC760" s="341"/>
      <c r="BD760" s="341"/>
      <c r="BE760" s="341"/>
      <c r="BF760" s="341"/>
      <c r="BG760" s="341"/>
      <c r="BH760" s="341"/>
      <c r="BI760" s="341"/>
      <c r="BJ760" s="341"/>
      <c r="BK760" s="341"/>
      <c r="BL760" s="341"/>
      <c r="BM760" s="341"/>
      <c r="BN760" s="341"/>
      <c r="BO760" s="341"/>
      <c r="BP760" s="341"/>
      <c r="BQ760" s="341"/>
      <c r="BR760" s="341"/>
      <c r="BS760" s="341"/>
      <c r="BT760" s="341"/>
      <c r="BU760" s="341"/>
      <c r="BV760" s="341"/>
      <c r="BW760" s="341"/>
      <c r="BX760" s="341"/>
      <c r="BY760" s="341"/>
      <c r="BZ760" s="341"/>
      <c r="CA760" s="341"/>
      <c r="CB760" s="341"/>
      <c r="CC760" s="341"/>
      <c r="CD760" s="341"/>
      <c r="CE760" s="341"/>
      <c r="CF760" s="341"/>
      <c r="CG760" s="341"/>
      <c r="CH760" s="341"/>
      <c r="CI760" s="341"/>
      <c r="CJ760" s="341"/>
      <c r="CK760" s="341"/>
      <c r="CL760" s="341"/>
      <c r="CM760" s="341"/>
      <c r="CN760" s="341"/>
      <c r="CO760" s="341"/>
      <c r="CP760" s="341"/>
      <c r="CQ760" s="341"/>
      <c r="CR760" s="341"/>
      <c r="CS760" s="341"/>
      <c r="CT760" s="341"/>
      <c r="CU760" s="341"/>
      <c r="CV760" s="341"/>
      <c r="CW760" s="341"/>
      <c r="CX760" s="341"/>
      <c r="CY760" s="341"/>
      <c r="CZ760" s="341"/>
    </row>
    <row r="761" ht="25.15" customHeight="true" x14ac:dyDescent="0.2">
      <c r="C761" s="610"/>
      <c r="D761" s="610"/>
      <c r="E761" s="610"/>
      <c r="F761" s="610"/>
      <c r="G761" s="610"/>
      <c r="H761" s="610"/>
      <c r="I761" s="610"/>
      <c r="J761" s="610"/>
      <c r="K761" s="610"/>
      <c r="L761" s="610"/>
      <c r="M761" s="610"/>
      <c r="N761" s="610"/>
      <c r="O761" s="610"/>
      <c r="P761" s="610"/>
      <c r="Q761" s="610"/>
      <c r="BA761" s="341"/>
      <c r="BB761" s="420"/>
      <c r="BC761" s="341"/>
      <c r="BD761" s="341"/>
      <c r="BE761" s="341"/>
      <c r="BF761" s="341"/>
      <c r="BG761" s="341"/>
      <c r="BH761" s="341"/>
      <c r="BI761" s="341"/>
      <c r="BJ761" s="341"/>
      <c r="BK761" s="341"/>
      <c r="BL761" s="341"/>
      <c r="BM761" s="341"/>
      <c r="BN761" s="341"/>
      <c r="BO761" s="341"/>
      <c r="BP761" s="341"/>
      <c r="BQ761" s="341"/>
      <c r="BR761" s="341"/>
      <c r="BS761" s="341"/>
      <c r="BT761" s="341"/>
      <c r="BU761" s="341"/>
      <c r="BV761" s="341"/>
      <c r="BW761" s="341"/>
      <c r="BX761" s="341"/>
      <c r="BY761" s="341"/>
      <c r="BZ761" s="341"/>
      <c r="CA761" s="341"/>
      <c r="CB761" s="341"/>
      <c r="CC761" s="341"/>
      <c r="CD761" s="341"/>
      <c r="CE761" s="341"/>
      <c r="CF761" s="341"/>
      <c r="CG761" s="341"/>
      <c r="CH761" s="341"/>
      <c r="CI761" s="341"/>
      <c r="CJ761" s="341"/>
      <c r="CK761" s="341"/>
      <c r="CL761" s="341"/>
      <c r="CM761" s="341"/>
      <c r="CN761" s="341"/>
      <c r="CO761" s="341"/>
      <c r="CP761" s="341"/>
      <c r="CQ761" s="341"/>
      <c r="CR761" s="341"/>
      <c r="CS761" s="341"/>
      <c r="CT761" s="341"/>
      <c r="CU761" s="341"/>
      <c r="CV761" s="341"/>
      <c r="CW761" s="341"/>
      <c r="CX761" s="341"/>
      <c r="CY761" s="341"/>
      <c r="CZ761" s="341"/>
    </row>
    <row r="762" ht="25.15" customHeight="true" x14ac:dyDescent="0.2">
      <c r="C762" s="610"/>
      <c r="D762" s="610"/>
      <c r="E762" s="610"/>
      <c r="F762" s="610"/>
      <c r="G762" s="610"/>
      <c r="H762" s="610"/>
      <c r="I762" s="610"/>
      <c r="J762" s="610"/>
      <c r="K762" s="610"/>
      <c r="L762" s="610"/>
      <c r="M762" s="610"/>
      <c r="N762" s="610"/>
      <c r="O762" s="610"/>
      <c r="P762" s="610"/>
      <c r="Q762" s="610"/>
      <c r="BA762" s="341"/>
      <c r="BB762" s="420"/>
      <c r="BC762" s="341"/>
      <c r="BD762" s="341"/>
      <c r="BE762" s="341"/>
      <c r="BF762" s="341"/>
      <c r="BG762" s="341"/>
      <c r="BH762" s="341"/>
      <c r="BI762" s="341"/>
      <c r="BJ762" s="341"/>
      <c r="BK762" s="341"/>
      <c r="BL762" s="341"/>
      <c r="BM762" s="341"/>
      <c r="BN762" s="341"/>
      <c r="BO762" s="341"/>
      <c r="BP762" s="341"/>
      <c r="BQ762" s="341"/>
      <c r="BR762" s="341"/>
      <c r="BS762" s="341"/>
      <c r="BT762" s="341"/>
      <c r="BU762" s="341"/>
      <c r="BV762" s="341"/>
      <c r="BW762" s="341"/>
      <c r="BX762" s="341"/>
      <c r="BY762" s="341"/>
      <c r="BZ762" s="341"/>
      <c r="CA762" s="341"/>
      <c r="CB762" s="341"/>
      <c r="CC762" s="341"/>
      <c r="CD762" s="341"/>
      <c r="CE762" s="341"/>
      <c r="CF762" s="341"/>
      <c r="CG762" s="341"/>
      <c r="CH762" s="341"/>
      <c r="CI762" s="341"/>
      <c r="CJ762" s="341"/>
      <c r="CK762" s="341"/>
      <c r="CL762" s="341"/>
      <c r="CM762" s="341"/>
      <c r="CN762" s="341"/>
      <c r="CO762" s="341"/>
      <c r="CP762" s="341"/>
      <c r="CQ762" s="341"/>
      <c r="CR762" s="341"/>
      <c r="CS762" s="341"/>
      <c r="CT762" s="341"/>
      <c r="CU762" s="341"/>
      <c r="CV762" s="341"/>
      <c r="CW762" s="341"/>
      <c r="CX762" s="341"/>
      <c r="CY762" s="341"/>
      <c r="CZ762" s="341"/>
    </row>
    <row r="763" ht="25.15" customHeight="true" x14ac:dyDescent="0.2">
      <c r="C763" s="610"/>
      <c r="D763" s="610"/>
      <c r="E763" s="610"/>
      <c r="F763" s="610"/>
      <c r="G763" s="610"/>
      <c r="H763" s="610"/>
      <c r="I763" s="610"/>
      <c r="J763" s="610"/>
      <c r="K763" s="610"/>
      <c r="L763" s="610"/>
      <c r="M763" s="610"/>
      <c r="N763" s="610"/>
      <c r="O763" s="610"/>
      <c r="P763" s="610"/>
      <c r="Q763" s="610"/>
      <c r="BA763" s="341"/>
      <c r="BB763" s="420"/>
      <c r="BC763" s="341"/>
      <c r="BD763" s="341"/>
      <c r="BE763" s="341"/>
      <c r="BF763" s="341"/>
      <c r="BG763" s="341"/>
      <c r="BH763" s="341"/>
      <c r="BI763" s="341"/>
      <c r="BJ763" s="341"/>
      <c r="BK763" s="341"/>
      <c r="BL763" s="341"/>
      <c r="BM763" s="341"/>
      <c r="BN763" s="341"/>
      <c r="BO763" s="341"/>
      <c r="BP763" s="341"/>
      <c r="BQ763" s="341"/>
      <c r="BR763" s="341"/>
      <c r="BS763" s="341"/>
      <c r="BT763" s="341"/>
      <c r="BU763" s="341"/>
      <c r="BV763" s="341"/>
      <c r="BW763" s="341"/>
      <c r="BX763" s="341"/>
      <c r="BY763" s="341"/>
      <c r="BZ763" s="341"/>
      <c r="CA763" s="341"/>
      <c r="CB763" s="341"/>
      <c r="CC763" s="341"/>
      <c r="CD763" s="341"/>
      <c r="CE763" s="341"/>
      <c r="CF763" s="341"/>
      <c r="CG763" s="341"/>
      <c r="CH763" s="341"/>
      <c r="CI763" s="341"/>
      <c r="CJ763" s="341"/>
      <c r="CK763" s="341"/>
      <c r="CL763" s="341"/>
      <c r="CM763" s="341"/>
      <c r="CN763" s="341"/>
      <c r="CO763" s="341"/>
      <c r="CP763" s="341"/>
      <c r="CQ763" s="341"/>
      <c r="CR763" s="341"/>
      <c r="CS763" s="341"/>
      <c r="CT763" s="341"/>
      <c r="CU763" s="341"/>
      <c r="CV763" s="341"/>
      <c r="CW763" s="341"/>
      <c r="CX763" s="341"/>
      <c r="CY763" s="341"/>
      <c r="CZ763" s="341"/>
    </row>
    <row r="764" ht="25.15" customHeight="true" x14ac:dyDescent="0.2">
      <c r="C764" s="610"/>
      <c r="D764" s="610"/>
      <c r="E764" s="610"/>
      <c r="F764" s="610"/>
      <c r="G764" s="610"/>
      <c r="H764" s="610"/>
      <c r="I764" s="610"/>
      <c r="J764" s="610"/>
      <c r="K764" s="610"/>
      <c r="L764" s="610"/>
      <c r="M764" s="610"/>
      <c r="N764" s="610"/>
      <c r="O764" s="610"/>
      <c r="P764" s="610"/>
      <c r="Q764" s="610"/>
      <c r="BA764" s="341"/>
      <c r="BB764" s="420"/>
      <c r="BC764" s="341"/>
      <c r="BD764" s="341"/>
      <c r="BE764" s="341"/>
      <c r="BF764" s="341"/>
      <c r="BG764" s="341"/>
      <c r="BH764" s="341"/>
      <c r="BI764" s="341"/>
      <c r="BJ764" s="341"/>
      <c r="BK764" s="341"/>
      <c r="BL764" s="341"/>
      <c r="BM764" s="341"/>
      <c r="BN764" s="341"/>
      <c r="BO764" s="341"/>
      <c r="BP764" s="341"/>
      <c r="BQ764" s="341"/>
      <c r="BR764" s="341"/>
      <c r="BS764" s="341"/>
      <c r="BT764" s="341"/>
      <c r="BU764" s="341"/>
      <c r="BV764" s="341"/>
      <c r="BW764" s="341"/>
      <c r="BX764" s="341"/>
      <c r="BY764" s="341"/>
      <c r="BZ764" s="341"/>
      <c r="CA764" s="341"/>
      <c r="CB764" s="341"/>
      <c r="CC764" s="341"/>
      <c r="CD764" s="341"/>
      <c r="CE764" s="341"/>
      <c r="CF764" s="341"/>
      <c r="CG764" s="341"/>
      <c r="CH764" s="341"/>
      <c r="CI764" s="341"/>
      <c r="CJ764" s="341"/>
      <c r="CK764" s="341"/>
      <c r="CL764" s="341"/>
      <c r="CM764" s="341"/>
      <c r="CN764" s="341"/>
      <c r="CO764" s="341"/>
      <c r="CP764" s="341"/>
      <c r="CQ764" s="341"/>
      <c r="CR764" s="341"/>
      <c r="CS764" s="341"/>
      <c r="CT764" s="341"/>
      <c r="CU764" s="341"/>
      <c r="CV764" s="341"/>
      <c r="CW764" s="341"/>
      <c r="CX764" s="341"/>
      <c r="CY764" s="341"/>
      <c r="CZ764" s="341"/>
    </row>
    <row r="765" ht="25.15" customHeight="true" x14ac:dyDescent="0.2">
      <c r="C765" s="610"/>
      <c r="D765" s="610"/>
      <c r="E765" s="610"/>
      <c r="F765" s="610"/>
      <c r="G765" s="610"/>
      <c r="H765" s="610"/>
      <c r="I765" s="610"/>
      <c r="J765" s="610"/>
      <c r="K765" s="610"/>
      <c r="L765" s="610"/>
      <c r="M765" s="610"/>
      <c r="N765" s="610"/>
      <c r="O765" s="610"/>
      <c r="P765" s="610"/>
      <c r="Q765" s="610"/>
      <c r="BA765" s="341"/>
      <c r="BB765" s="420"/>
      <c r="BC765" s="341"/>
      <c r="BD765" s="341"/>
      <c r="BE765" s="341"/>
      <c r="BF765" s="341"/>
      <c r="BG765" s="341"/>
      <c r="BH765" s="341"/>
      <c r="BI765" s="341"/>
      <c r="BJ765" s="341"/>
      <c r="BK765" s="341"/>
      <c r="BL765" s="341"/>
      <c r="BM765" s="341"/>
      <c r="BN765" s="341"/>
      <c r="BO765" s="341"/>
      <c r="BP765" s="341"/>
      <c r="BQ765" s="341"/>
      <c r="BR765" s="341"/>
      <c r="BS765" s="341"/>
      <c r="BT765" s="341"/>
      <c r="BU765" s="341"/>
      <c r="BV765" s="341"/>
      <c r="BW765" s="341"/>
      <c r="BX765" s="341"/>
      <c r="BY765" s="341"/>
      <c r="BZ765" s="341"/>
      <c r="CA765" s="341"/>
      <c r="CB765" s="341"/>
      <c r="CC765" s="341"/>
      <c r="CD765" s="341"/>
      <c r="CE765" s="341"/>
      <c r="CF765" s="341"/>
      <c r="CG765" s="341"/>
      <c r="CH765" s="341"/>
      <c r="CI765" s="341"/>
      <c r="CJ765" s="341"/>
      <c r="CK765" s="341"/>
      <c r="CL765" s="341"/>
      <c r="CM765" s="341"/>
      <c r="CN765" s="341"/>
      <c r="CO765" s="341"/>
      <c r="CP765" s="341"/>
      <c r="CQ765" s="341"/>
      <c r="CR765" s="341"/>
      <c r="CS765" s="341"/>
      <c r="CT765" s="341"/>
      <c r="CU765" s="341"/>
      <c r="CV765" s="341"/>
      <c r="CW765" s="341"/>
      <c r="CX765" s="341"/>
      <c r="CY765" s="341"/>
      <c r="CZ765" s="341"/>
    </row>
    <row r="766" ht="25.15" customHeight="true" x14ac:dyDescent="0.2">
      <c r="C766" s="610"/>
      <c r="D766" s="610"/>
      <c r="E766" s="610"/>
      <c r="F766" s="610"/>
      <c r="G766" s="610"/>
      <c r="H766" s="610"/>
      <c r="I766" s="610"/>
      <c r="J766" s="610"/>
      <c r="K766" s="610"/>
      <c r="L766" s="610"/>
      <c r="M766" s="610"/>
      <c r="N766" s="610"/>
      <c r="O766" s="610"/>
      <c r="P766" s="610"/>
      <c r="Q766" s="610"/>
      <c r="BA766" s="341"/>
      <c r="BB766" s="420"/>
      <c r="BC766" s="341"/>
      <c r="BD766" s="341"/>
      <c r="BE766" s="341"/>
      <c r="BF766" s="341"/>
      <c r="BG766" s="341"/>
      <c r="BH766" s="341"/>
      <c r="BI766" s="341"/>
      <c r="BJ766" s="341"/>
      <c r="BK766" s="341"/>
      <c r="BL766" s="341"/>
      <c r="BM766" s="341"/>
      <c r="BN766" s="341"/>
      <c r="BO766" s="341"/>
      <c r="BP766" s="341"/>
      <c r="BQ766" s="341"/>
      <c r="BR766" s="341"/>
      <c r="BS766" s="341"/>
      <c r="BT766" s="341"/>
      <c r="BU766" s="341"/>
      <c r="BV766" s="341"/>
      <c r="BW766" s="341"/>
      <c r="BX766" s="341"/>
      <c r="BY766" s="341"/>
      <c r="BZ766" s="341"/>
      <c r="CA766" s="341"/>
      <c r="CB766" s="341"/>
      <c r="CC766" s="341"/>
      <c r="CD766" s="341"/>
      <c r="CE766" s="341"/>
      <c r="CF766" s="341"/>
      <c r="CG766" s="341"/>
      <c r="CH766" s="341"/>
      <c r="CI766" s="341"/>
      <c r="CJ766" s="341"/>
      <c r="CK766" s="341"/>
      <c r="CL766" s="341"/>
      <c r="CM766" s="341"/>
      <c r="CN766" s="341"/>
      <c r="CO766" s="341"/>
      <c r="CP766" s="341"/>
      <c r="CQ766" s="341"/>
      <c r="CR766" s="341"/>
      <c r="CS766" s="341"/>
      <c r="CT766" s="341"/>
      <c r="CU766" s="341"/>
      <c r="CV766" s="341"/>
      <c r="CW766" s="341"/>
      <c r="CX766" s="341"/>
      <c r="CY766" s="341"/>
      <c r="CZ766" s="341"/>
    </row>
    <row r="767" ht="25.15" customHeight="true" x14ac:dyDescent="0.2">
      <c r="C767" s="610"/>
      <c r="D767" s="610"/>
      <c r="E767" s="610"/>
      <c r="F767" s="610"/>
      <c r="G767" s="610"/>
      <c r="H767" s="610"/>
      <c r="I767" s="610"/>
      <c r="J767" s="610"/>
      <c r="K767" s="610"/>
      <c r="L767" s="610"/>
      <c r="M767" s="610"/>
      <c r="N767" s="610"/>
      <c r="O767" s="610"/>
      <c r="P767" s="610"/>
      <c r="Q767" s="610"/>
      <c r="BA767" s="341"/>
      <c r="BB767" s="420"/>
      <c r="BC767" s="341"/>
      <c r="BD767" s="341"/>
      <c r="BE767" s="341"/>
      <c r="BF767" s="341"/>
      <c r="BG767" s="341"/>
      <c r="BH767" s="341"/>
      <c r="BI767" s="341"/>
      <c r="BJ767" s="341"/>
      <c r="BK767" s="341"/>
      <c r="BL767" s="341"/>
      <c r="BM767" s="341"/>
      <c r="BN767" s="341"/>
      <c r="BO767" s="341"/>
      <c r="BP767" s="341"/>
      <c r="BQ767" s="341"/>
      <c r="BR767" s="341"/>
      <c r="BS767" s="341"/>
      <c r="BT767" s="341"/>
      <c r="BU767" s="341"/>
      <c r="BV767" s="341"/>
      <c r="BW767" s="341"/>
      <c r="BX767" s="341"/>
      <c r="BY767" s="341"/>
      <c r="BZ767" s="341"/>
      <c r="CA767" s="341"/>
      <c r="CB767" s="341"/>
      <c r="CC767" s="341"/>
      <c r="CD767" s="341"/>
      <c r="CE767" s="341"/>
      <c r="CF767" s="341"/>
      <c r="CG767" s="341"/>
      <c r="CH767" s="341"/>
      <c r="CI767" s="341"/>
      <c r="CJ767" s="341"/>
      <c r="CK767" s="341"/>
      <c r="CL767" s="341"/>
      <c r="CM767" s="341"/>
      <c r="CN767" s="341"/>
      <c r="CO767" s="341"/>
      <c r="CP767" s="341"/>
      <c r="CQ767" s="341"/>
      <c r="CR767" s="341"/>
      <c r="CS767" s="341"/>
      <c r="CT767" s="341"/>
      <c r="CU767" s="341"/>
      <c r="CV767" s="341"/>
      <c r="CW767" s="341"/>
      <c r="CX767" s="341"/>
      <c r="CY767" s="341"/>
      <c r="CZ767" s="341"/>
    </row>
    <row r="768" ht="25.15" customHeight="true" x14ac:dyDescent="0.2">
      <c r="C768" s="610"/>
      <c r="D768" s="610"/>
      <c r="E768" s="610"/>
      <c r="F768" s="610"/>
      <c r="G768" s="610"/>
      <c r="H768" s="610"/>
      <c r="I768" s="610"/>
      <c r="J768" s="610"/>
      <c r="K768" s="610"/>
      <c r="L768" s="610"/>
      <c r="M768" s="610"/>
      <c r="N768" s="610"/>
      <c r="O768" s="610"/>
      <c r="P768" s="610"/>
      <c r="Q768" s="610"/>
      <c r="BA768" s="339"/>
      <c r="BB768" s="421"/>
      <c r="BC768" s="339"/>
      <c r="BD768" s="339"/>
      <c r="BE768" s="339"/>
      <c r="BF768" s="339"/>
      <c r="BG768" s="339"/>
      <c r="BH768" s="339"/>
      <c r="BI768" s="339"/>
      <c r="BJ768" s="339"/>
      <c r="BK768" s="339"/>
      <c r="BL768" s="339"/>
      <c r="BM768" s="339"/>
      <c r="BN768" s="339"/>
      <c r="BO768" s="339"/>
      <c r="BP768" s="339"/>
      <c r="BQ768" s="339"/>
      <c r="BR768" s="339"/>
      <c r="BS768" s="339"/>
      <c r="BT768" s="339"/>
      <c r="BU768" s="339"/>
      <c r="BV768" s="339"/>
      <c r="BW768" s="339"/>
      <c r="BX768" s="339"/>
      <c r="BY768" s="339"/>
      <c r="BZ768" s="339"/>
      <c r="CA768" s="339"/>
      <c r="CB768" s="339"/>
      <c r="CC768" s="339"/>
      <c r="CD768" s="339"/>
      <c r="CE768" s="339"/>
      <c r="CF768" s="339"/>
      <c r="CG768" s="339"/>
      <c r="CH768" s="339"/>
      <c r="CI768" s="339"/>
      <c r="CJ768" s="339"/>
      <c r="CK768" s="339"/>
      <c r="CL768" s="339"/>
      <c r="CM768" s="339"/>
      <c r="CN768" s="339"/>
      <c r="CO768" s="339"/>
      <c r="CP768" s="339"/>
      <c r="CQ768" s="339"/>
      <c r="CR768" s="339"/>
      <c r="CS768" s="339"/>
      <c r="CT768" s="339"/>
      <c r="CU768" s="339"/>
      <c r="CV768" s="339"/>
      <c r="CW768" s="339"/>
      <c r="CX768" s="339"/>
      <c r="CY768" s="339"/>
      <c r="CZ768" s="339"/>
    </row>
    <row r="769" ht="25.15" customHeight="true" x14ac:dyDescent="0.2">
      <c r="C769" s="610"/>
      <c r="D769" s="610"/>
      <c r="E769" s="610"/>
      <c r="F769" s="610"/>
      <c r="G769" s="610"/>
      <c r="H769" s="610"/>
      <c r="I769" s="610"/>
      <c r="J769" s="610"/>
      <c r="K769" s="610"/>
      <c r="L769" s="610"/>
      <c r="M769" s="610"/>
      <c r="N769" s="610"/>
      <c r="O769" s="610"/>
      <c r="P769" s="610"/>
      <c r="Q769" s="610"/>
      <c r="BA769" s="339"/>
      <c r="BB769" s="421"/>
      <c r="BC769" s="339"/>
      <c r="BD769" s="339"/>
      <c r="BE769" s="339"/>
      <c r="BF769" s="339"/>
      <c r="BG769" s="339"/>
      <c r="BH769" s="339"/>
      <c r="BI769" s="339"/>
      <c r="BJ769" s="339"/>
      <c r="BK769" s="339"/>
      <c r="BL769" s="339"/>
      <c r="BM769" s="339"/>
      <c r="BN769" s="339"/>
      <c r="BO769" s="339"/>
      <c r="BP769" s="339"/>
      <c r="BQ769" s="339"/>
      <c r="BR769" s="339"/>
      <c r="BS769" s="339"/>
      <c r="BT769" s="339"/>
      <c r="BU769" s="339"/>
      <c r="BV769" s="339"/>
      <c r="BW769" s="339"/>
      <c r="BX769" s="339"/>
      <c r="BY769" s="339"/>
      <c r="BZ769" s="339"/>
      <c r="CA769" s="339"/>
      <c r="CB769" s="339"/>
      <c r="CC769" s="339"/>
      <c r="CD769" s="339"/>
      <c r="CE769" s="339"/>
      <c r="CF769" s="339"/>
      <c r="CG769" s="339"/>
      <c r="CH769" s="339"/>
      <c r="CI769" s="339"/>
      <c r="CJ769" s="339"/>
      <c r="CK769" s="339"/>
      <c r="CL769" s="339"/>
      <c r="CM769" s="339"/>
      <c r="CN769" s="339"/>
      <c r="CO769" s="339"/>
      <c r="CP769" s="339"/>
      <c r="CQ769" s="339"/>
      <c r="CR769" s="339"/>
      <c r="CS769" s="339"/>
      <c r="CT769" s="339"/>
      <c r="CU769" s="339"/>
      <c r="CV769" s="339"/>
      <c r="CW769" s="339"/>
      <c r="CX769" s="339"/>
      <c r="CY769" s="339"/>
      <c r="CZ769" s="339"/>
    </row>
    <row r="770" ht="25.15" customHeight="true" x14ac:dyDescent="0.2">
      <c r="C770" s="610"/>
      <c r="D770" s="610"/>
      <c r="E770" s="610"/>
      <c r="F770" s="610"/>
      <c r="G770" s="610"/>
      <c r="H770" s="610"/>
      <c r="I770" s="610"/>
      <c r="J770" s="610"/>
      <c r="K770" s="610"/>
      <c r="L770" s="610"/>
      <c r="M770" s="610"/>
      <c r="N770" s="610"/>
      <c r="O770" s="610"/>
      <c r="P770" s="610"/>
      <c r="Q770" s="610"/>
      <c r="BA770" s="339"/>
      <c r="BB770" s="421"/>
      <c r="BC770" s="339"/>
      <c r="BD770" s="339"/>
      <c r="BE770" s="339"/>
      <c r="BF770" s="339"/>
      <c r="BG770" s="339"/>
      <c r="BH770" s="339"/>
      <c r="BI770" s="339"/>
      <c r="BJ770" s="339"/>
      <c r="BK770" s="339"/>
      <c r="BL770" s="339"/>
      <c r="BM770" s="339"/>
      <c r="BN770" s="339"/>
      <c r="BO770" s="339"/>
      <c r="BP770" s="339"/>
      <c r="BQ770" s="339"/>
      <c r="BR770" s="339"/>
      <c r="BS770" s="339"/>
      <c r="BT770" s="339"/>
      <c r="BU770" s="339"/>
      <c r="BV770" s="339"/>
      <c r="BW770" s="339"/>
      <c r="BX770" s="339"/>
      <c r="BY770" s="339"/>
      <c r="BZ770" s="339"/>
      <c r="CA770" s="339"/>
      <c r="CB770" s="339"/>
      <c r="CC770" s="339"/>
      <c r="CD770" s="339"/>
      <c r="CE770" s="339"/>
      <c r="CF770" s="339"/>
      <c r="CG770" s="339"/>
      <c r="CH770" s="339"/>
      <c r="CI770" s="339"/>
      <c r="CJ770" s="339"/>
      <c r="CK770" s="339"/>
      <c r="CL770" s="339"/>
      <c r="CM770" s="339"/>
      <c r="CN770" s="339"/>
      <c r="CO770" s="339"/>
      <c r="CP770" s="339"/>
      <c r="CQ770" s="339"/>
      <c r="CR770" s="339"/>
      <c r="CS770" s="339"/>
      <c r="CT770" s="339"/>
      <c r="CU770" s="339"/>
      <c r="CV770" s="339"/>
      <c r="CW770" s="339"/>
      <c r="CX770" s="339"/>
      <c r="CY770" s="339"/>
      <c r="CZ770" s="339"/>
    </row>
    <row r="771" ht="25.15" customHeight="true" x14ac:dyDescent="0.2">
      <c r="C771" s="610"/>
      <c r="D771" s="610"/>
      <c r="E771" s="610"/>
      <c r="F771" s="610"/>
      <c r="G771" s="610"/>
      <c r="H771" s="610"/>
      <c r="I771" s="610"/>
      <c r="J771" s="610"/>
      <c r="K771" s="610"/>
      <c r="L771" s="610"/>
      <c r="M771" s="610"/>
      <c r="N771" s="610"/>
      <c r="O771" s="610"/>
      <c r="P771" s="610"/>
      <c r="Q771" s="610"/>
      <c r="BA771" s="339"/>
      <c r="BB771" s="421"/>
      <c r="BC771" s="339"/>
      <c r="BD771" s="339"/>
      <c r="BE771" s="339"/>
      <c r="BF771" s="339"/>
      <c r="BG771" s="339"/>
      <c r="BH771" s="339"/>
      <c r="BI771" s="339"/>
      <c r="BJ771" s="339"/>
      <c r="BK771" s="339"/>
      <c r="BL771" s="339"/>
      <c r="BM771" s="339"/>
      <c r="BN771" s="339"/>
      <c r="BO771" s="339"/>
      <c r="BP771" s="339"/>
      <c r="BQ771" s="339"/>
      <c r="BR771" s="339"/>
      <c r="BS771" s="339"/>
      <c r="BT771" s="339"/>
      <c r="BU771" s="339"/>
      <c r="BV771" s="339"/>
      <c r="BW771" s="339"/>
      <c r="BX771" s="339"/>
      <c r="BY771" s="339"/>
      <c r="BZ771" s="339"/>
      <c r="CA771" s="339"/>
      <c r="CB771" s="339"/>
      <c r="CC771" s="339"/>
      <c r="CD771" s="339"/>
      <c r="CE771" s="339"/>
      <c r="CF771" s="339"/>
      <c r="CG771" s="339"/>
      <c r="CH771" s="339"/>
      <c r="CI771" s="339"/>
      <c r="CJ771" s="339"/>
      <c r="CK771" s="339"/>
      <c r="CL771" s="339"/>
      <c r="CM771" s="339"/>
      <c r="CN771" s="339"/>
      <c r="CO771" s="339"/>
      <c r="CP771" s="339"/>
      <c r="CQ771" s="339"/>
      <c r="CR771" s="339"/>
      <c r="CS771" s="339"/>
      <c r="CT771" s="339"/>
      <c r="CU771" s="339"/>
      <c r="CV771" s="339"/>
      <c r="CW771" s="339"/>
      <c r="CX771" s="339"/>
      <c r="CY771" s="339"/>
      <c r="CZ771" s="339"/>
    </row>
    <row r="772" ht="25.15" customHeight="true" x14ac:dyDescent="0.2">
      <c r="C772" s="610"/>
      <c r="D772" s="610"/>
      <c r="E772" s="610"/>
      <c r="F772" s="610"/>
      <c r="G772" s="610"/>
      <c r="H772" s="610"/>
      <c r="I772" s="610"/>
      <c r="J772" s="610"/>
      <c r="K772" s="610"/>
      <c r="L772" s="610"/>
      <c r="M772" s="610"/>
      <c r="N772" s="610"/>
      <c r="O772" s="610"/>
      <c r="P772" s="610"/>
      <c r="Q772" s="610"/>
      <c r="BA772" s="339"/>
      <c r="BB772" s="421"/>
      <c r="BC772" s="339"/>
      <c r="BD772" s="339"/>
      <c r="BE772" s="339"/>
      <c r="BF772" s="339"/>
      <c r="BG772" s="339"/>
      <c r="BH772" s="339"/>
      <c r="BI772" s="339"/>
      <c r="BJ772" s="339"/>
      <c r="BK772" s="339"/>
      <c r="BL772" s="339"/>
      <c r="BM772" s="339"/>
      <c r="BN772" s="339"/>
      <c r="BO772" s="339"/>
      <c r="BP772" s="339"/>
      <c r="BQ772" s="339"/>
      <c r="BR772" s="339"/>
      <c r="BS772" s="339"/>
      <c r="BT772" s="339"/>
      <c r="BU772" s="339"/>
      <c r="BV772" s="339"/>
      <c r="BW772" s="339"/>
      <c r="BX772" s="339"/>
      <c r="BY772" s="339"/>
      <c r="BZ772" s="339"/>
      <c r="CA772" s="339"/>
      <c r="CB772" s="339"/>
      <c r="CC772" s="339"/>
      <c r="CD772" s="339"/>
      <c r="CE772" s="339"/>
      <c r="CF772" s="339"/>
      <c r="CG772" s="339"/>
      <c r="CH772" s="339"/>
      <c r="CI772" s="339"/>
      <c r="CJ772" s="339"/>
      <c r="CK772" s="339"/>
      <c r="CL772" s="339"/>
      <c r="CM772" s="339"/>
      <c r="CN772" s="339"/>
      <c r="CO772" s="339"/>
      <c r="CP772" s="339"/>
      <c r="CQ772" s="339"/>
      <c r="CR772" s="339"/>
      <c r="CS772" s="339"/>
      <c r="CT772" s="339"/>
      <c r="CU772" s="339"/>
      <c r="CV772" s="339"/>
      <c r="CW772" s="339"/>
      <c r="CX772" s="339"/>
      <c r="CY772" s="339"/>
      <c r="CZ772" s="339"/>
    </row>
    <row r="773" ht="25.15" customHeight="true" x14ac:dyDescent="0.2">
      <c r="C773" s="610"/>
      <c r="D773" s="610"/>
      <c r="E773" s="610"/>
      <c r="F773" s="610"/>
      <c r="G773" s="610"/>
      <c r="H773" s="610"/>
      <c r="I773" s="610"/>
      <c r="J773" s="610"/>
      <c r="K773" s="610"/>
      <c r="L773" s="610"/>
      <c r="M773" s="610"/>
      <c r="N773" s="610"/>
      <c r="O773" s="610"/>
      <c r="P773" s="610"/>
      <c r="Q773" s="610"/>
      <c r="BA773" s="339"/>
      <c r="BB773" s="421"/>
      <c r="BC773" s="339"/>
      <c r="BD773" s="339"/>
      <c r="BE773" s="339"/>
      <c r="BF773" s="339"/>
      <c r="BG773" s="339"/>
      <c r="BH773" s="339"/>
      <c r="BI773" s="339"/>
      <c r="BJ773" s="339"/>
      <c r="BK773" s="339"/>
      <c r="BL773" s="339"/>
      <c r="BM773" s="339"/>
      <c r="BN773" s="339"/>
      <c r="BO773" s="339"/>
      <c r="BP773" s="339"/>
      <c r="BQ773" s="339"/>
      <c r="BR773" s="339"/>
      <c r="BS773" s="339"/>
      <c r="BT773" s="339"/>
      <c r="BU773" s="339"/>
      <c r="BV773" s="339"/>
      <c r="BW773" s="339"/>
      <c r="BX773" s="339"/>
      <c r="BY773" s="339"/>
      <c r="BZ773" s="339"/>
      <c r="CA773" s="339"/>
      <c r="CB773" s="339"/>
      <c r="CC773" s="339"/>
      <c r="CD773" s="339"/>
      <c r="CE773" s="339"/>
      <c r="CF773" s="339"/>
      <c r="CG773" s="339"/>
      <c r="CH773" s="339"/>
      <c r="CI773" s="339"/>
      <c r="CJ773" s="339"/>
      <c r="CK773" s="339"/>
      <c r="CL773" s="339"/>
      <c r="CM773" s="339"/>
      <c r="CN773" s="339"/>
      <c r="CO773" s="339"/>
      <c r="CP773" s="339"/>
      <c r="CQ773" s="339"/>
      <c r="CR773" s="339"/>
      <c r="CS773" s="339"/>
      <c r="CT773" s="339"/>
      <c r="CU773" s="339"/>
      <c r="CV773" s="339"/>
      <c r="CW773" s="339"/>
      <c r="CX773" s="339"/>
      <c r="CY773" s="339"/>
      <c r="CZ773" s="339"/>
    </row>
    <row r="774" ht="25.15" customHeight="true" x14ac:dyDescent="0.2">
      <c r="C774" s="610"/>
      <c r="D774" s="610"/>
      <c r="E774" s="610"/>
      <c r="F774" s="610"/>
      <c r="G774" s="610"/>
      <c r="H774" s="610"/>
      <c r="I774" s="610"/>
      <c r="J774" s="610"/>
      <c r="K774" s="610"/>
      <c r="L774" s="610"/>
      <c r="M774" s="610"/>
      <c r="N774" s="610"/>
      <c r="O774" s="610"/>
      <c r="P774" s="610"/>
      <c r="Q774" s="610"/>
      <c r="BA774" s="339"/>
      <c r="BB774" s="421"/>
      <c r="BC774" s="339"/>
      <c r="BD774" s="339"/>
      <c r="BE774" s="339"/>
      <c r="BF774" s="339"/>
      <c r="BG774" s="339"/>
      <c r="BH774" s="339"/>
      <c r="BI774" s="339"/>
      <c r="BJ774" s="339"/>
      <c r="BK774" s="339"/>
      <c r="BL774" s="339"/>
      <c r="BM774" s="339"/>
      <c r="BN774" s="339"/>
      <c r="BO774" s="339"/>
      <c r="BP774" s="339"/>
      <c r="BQ774" s="339"/>
      <c r="BR774" s="339"/>
      <c r="BS774" s="339"/>
      <c r="BT774" s="339"/>
      <c r="BU774" s="339"/>
      <c r="BV774" s="339"/>
      <c r="BW774" s="339"/>
      <c r="BX774" s="339"/>
      <c r="BY774" s="339"/>
      <c r="BZ774" s="339"/>
      <c r="CA774" s="339"/>
      <c r="CB774" s="339"/>
      <c r="CC774" s="339"/>
      <c r="CD774" s="339"/>
      <c r="CE774" s="339"/>
      <c r="CF774" s="339"/>
      <c r="CG774" s="339"/>
      <c r="CH774" s="339"/>
      <c r="CI774" s="339"/>
      <c r="CJ774" s="339"/>
      <c r="CK774" s="339"/>
      <c r="CL774" s="339"/>
      <c r="CM774" s="339"/>
      <c r="CN774" s="339"/>
      <c r="CO774" s="339"/>
      <c r="CP774" s="339"/>
      <c r="CQ774" s="339"/>
      <c r="CR774" s="339"/>
      <c r="CS774" s="339"/>
      <c r="CT774" s="339"/>
      <c r="CU774" s="339"/>
      <c r="CV774" s="339"/>
      <c r="CW774" s="339"/>
      <c r="CX774" s="339"/>
      <c r="CY774" s="339"/>
      <c r="CZ774" s="339"/>
    </row>
    <row r="775" ht="25.15" customHeight="true" x14ac:dyDescent="0.2">
      <c r="C775" s="610"/>
      <c r="D775" s="610"/>
      <c r="E775" s="610"/>
      <c r="F775" s="610"/>
      <c r="G775" s="610"/>
      <c r="H775" s="610"/>
      <c r="I775" s="610"/>
      <c r="J775" s="610"/>
      <c r="K775" s="610"/>
      <c r="L775" s="610"/>
      <c r="M775" s="610"/>
      <c r="N775" s="610"/>
      <c r="O775" s="610"/>
      <c r="P775" s="610"/>
      <c r="Q775" s="610"/>
      <c r="BA775" s="339"/>
      <c r="BB775" s="421"/>
      <c r="BC775" s="339"/>
      <c r="BD775" s="339"/>
      <c r="BE775" s="339"/>
      <c r="BF775" s="339"/>
      <c r="BG775" s="339"/>
      <c r="BH775" s="339"/>
      <c r="BI775" s="339"/>
      <c r="BJ775" s="339"/>
      <c r="BK775" s="339"/>
      <c r="BL775" s="339"/>
      <c r="BM775" s="339"/>
      <c r="BN775" s="339"/>
      <c r="BO775" s="339"/>
      <c r="BP775" s="339"/>
      <c r="BQ775" s="339"/>
      <c r="BR775" s="339"/>
      <c r="BS775" s="339"/>
      <c r="BT775" s="339"/>
      <c r="BU775" s="339"/>
      <c r="BV775" s="339"/>
      <c r="BW775" s="339"/>
      <c r="BX775" s="339"/>
      <c r="BY775" s="339"/>
      <c r="BZ775" s="339"/>
      <c r="CA775" s="339"/>
      <c r="CB775" s="339"/>
      <c r="CC775" s="339"/>
      <c r="CD775" s="339"/>
      <c r="CE775" s="339"/>
      <c r="CF775" s="339"/>
      <c r="CG775" s="339"/>
      <c r="CH775" s="339"/>
      <c r="CI775" s="339"/>
      <c r="CJ775" s="339"/>
      <c r="CK775" s="339"/>
      <c r="CL775" s="339"/>
      <c r="CM775" s="339"/>
      <c r="CN775" s="339"/>
      <c r="CO775" s="339"/>
      <c r="CP775" s="339"/>
      <c r="CQ775" s="339"/>
      <c r="CR775" s="339"/>
      <c r="CS775" s="339"/>
      <c r="CT775" s="339"/>
      <c r="CU775" s="339"/>
      <c r="CV775" s="339"/>
      <c r="CW775" s="339"/>
      <c r="CX775" s="339"/>
      <c r="CY775" s="339"/>
      <c r="CZ775" s="339"/>
    </row>
    <row r="776" ht="25.15" customHeight="true" x14ac:dyDescent="0.2">
      <c r="C776" s="610"/>
      <c r="D776" s="610"/>
      <c r="E776" s="610"/>
      <c r="F776" s="610"/>
      <c r="G776" s="610"/>
      <c r="H776" s="610"/>
      <c r="I776" s="610"/>
      <c r="J776" s="610"/>
      <c r="K776" s="610"/>
      <c r="L776" s="610"/>
      <c r="M776" s="610"/>
      <c r="N776" s="610"/>
      <c r="O776" s="610"/>
      <c r="P776" s="610"/>
      <c r="Q776" s="610"/>
      <c r="BA776" s="339"/>
      <c r="BB776" s="421"/>
      <c r="BC776" s="339"/>
      <c r="BD776" s="339"/>
      <c r="BE776" s="339"/>
      <c r="BF776" s="339"/>
      <c r="BG776" s="339"/>
      <c r="BH776" s="339"/>
      <c r="BI776" s="339"/>
      <c r="BJ776" s="339"/>
      <c r="BK776" s="339"/>
      <c r="BL776" s="339"/>
      <c r="BM776" s="339"/>
      <c r="BN776" s="339"/>
      <c r="BO776" s="339"/>
      <c r="BP776" s="339"/>
      <c r="BQ776" s="339"/>
      <c r="BR776" s="339"/>
      <c r="BS776" s="339"/>
      <c r="BT776" s="339"/>
      <c r="BU776" s="339"/>
      <c r="BV776" s="339"/>
      <c r="BW776" s="339"/>
      <c r="BX776" s="339"/>
      <c r="BY776" s="339"/>
      <c r="BZ776" s="339"/>
      <c r="CA776" s="339"/>
      <c r="CB776" s="339"/>
      <c r="CC776" s="339"/>
      <c r="CD776" s="339"/>
      <c r="CE776" s="339"/>
      <c r="CF776" s="339"/>
      <c r="CG776" s="339"/>
      <c r="CH776" s="339"/>
      <c r="CI776" s="339"/>
      <c r="CJ776" s="339"/>
      <c r="CK776" s="339"/>
      <c r="CL776" s="339"/>
      <c r="CM776" s="339"/>
      <c r="CN776" s="339"/>
      <c r="CO776" s="339"/>
      <c r="CP776" s="339"/>
      <c r="CQ776" s="339"/>
      <c r="CR776" s="339"/>
      <c r="CS776" s="339"/>
      <c r="CT776" s="339"/>
      <c r="CU776" s="339"/>
      <c r="CV776" s="339"/>
      <c r="CW776" s="339"/>
      <c r="CX776" s="339"/>
      <c r="CY776" s="339"/>
      <c r="CZ776" s="339"/>
    </row>
    <row r="777" ht="25.15" customHeight="true" x14ac:dyDescent="0.2">
      <c r="C777" s="610"/>
      <c r="D777" s="610"/>
      <c r="E777" s="610"/>
      <c r="F777" s="610"/>
      <c r="G777" s="610"/>
      <c r="H777" s="610"/>
      <c r="I777" s="610"/>
      <c r="J777" s="610"/>
      <c r="K777" s="610"/>
      <c r="L777" s="610"/>
      <c r="M777" s="610"/>
      <c r="N777" s="610"/>
      <c r="O777" s="610"/>
      <c r="P777" s="610"/>
      <c r="Q777" s="610"/>
      <c r="BA777" s="339"/>
      <c r="BB777" s="421"/>
      <c r="BC777" s="339"/>
      <c r="BD777" s="339"/>
      <c r="BE777" s="339"/>
      <c r="BF777" s="339"/>
      <c r="BG777" s="339"/>
      <c r="BH777" s="339"/>
      <c r="BI777" s="339"/>
      <c r="BJ777" s="339"/>
      <c r="BK777" s="339"/>
      <c r="BL777" s="339"/>
      <c r="BM777" s="339"/>
      <c r="BN777" s="339"/>
      <c r="BO777" s="339"/>
      <c r="BP777" s="339"/>
      <c r="BQ777" s="339"/>
      <c r="BR777" s="339"/>
      <c r="BS777" s="339"/>
      <c r="BT777" s="339"/>
      <c r="BU777" s="339"/>
      <c r="BV777" s="339"/>
      <c r="BW777" s="339"/>
      <c r="BX777" s="339"/>
      <c r="BY777" s="339"/>
      <c r="BZ777" s="339"/>
      <c r="CA777" s="339"/>
      <c r="CB777" s="339"/>
      <c r="CC777" s="339"/>
      <c r="CD777" s="339"/>
      <c r="CE777" s="339"/>
      <c r="CF777" s="339"/>
      <c r="CG777" s="339"/>
      <c r="CH777" s="339"/>
      <c r="CI777" s="339"/>
      <c r="CJ777" s="339"/>
      <c r="CK777" s="339"/>
      <c r="CL777" s="339"/>
      <c r="CM777" s="339"/>
      <c r="CN777" s="339"/>
      <c r="CO777" s="339"/>
      <c r="CP777" s="339"/>
      <c r="CQ777" s="339"/>
      <c r="CR777" s="339"/>
      <c r="CS777" s="339"/>
      <c r="CT777" s="339"/>
      <c r="CU777" s="339"/>
      <c r="CV777" s="339"/>
      <c r="CW777" s="339"/>
      <c r="CX777" s="339"/>
      <c r="CY777" s="339"/>
      <c r="CZ777" s="339"/>
    </row>
    <row r="778" ht="25.15" customHeight="true" x14ac:dyDescent="0.2">
      <c r="C778" s="610"/>
      <c r="D778" s="610"/>
      <c r="E778" s="610"/>
      <c r="F778" s="610"/>
      <c r="G778" s="610"/>
      <c r="H778" s="610"/>
      <c r="I778" s="610"/>
      <c r="J778" s="610"/>
      <c r="K778" s="610"/>
      <c r="L778" s="610"/>
      <c r="M778" s="610"/>
      <c r="N778" s="610"/>
      <c r="O778" s="610"/>
      <c r="P778" s="610"/>
      <c r="Q778" s="610"/>
      <c r="BA778" s="339"/>
      <c r="BB778" s="421"/>
      <c r="BC778" s="339"/>
      <c r="BD778" s="339"/>
      <c r="BE778" s="339"/>
      <c r="BF778" s="339"/>
      <c r="BG778" s="339"/>
      <c r="BH778" s="339"/>
      <c r="BI778" s="339"/>
      <c r="BJ778" s="339"/>
      <c r="BK778" s="339"/>
      <c r="BL778" s="339"/>
      <c r="BM778" s="339"/>
      <c r="BN778" s="339"/>
      <c r="BO778" s="339"/>
      <c r="BP778" s="339"/>
      <c r="BQ778" s="339"/>
      <c r="BR778" s="339"/>
      <c r="BS778" s="339"/>
      <c r="BT778" s="339"/>
      <c r="BU778" s="339"/>
      <c r="BV778" s="339"/>
      <c r="BW778" s="339"/>
      <c r="BX778" s="339"/>
      <c r="BY778" s="339"/>
      <c r="BZ778" s="339"/>
      <c r="CA778" s="339"/>
      <c r="CB778" s="339"/>
      <c r="CC778" s="339"/>
      <c r="CD778" s="339"/>
      <c r="CE778" s="339"/>
      <c r="CF778" s="339"/>
      <c r="CG778" s="339"/>
      <c r="CH778" s="339"/>
      <c r="CI778" s="339"/>
      <c r="CJ778" s="339"/>
      <c r="CK778" s="339"/>
      <c r="CL778" s="339"/>
      <c r="CM778" s="339"/>
      <c r="CN778" s="339"/>
      <c r="CO778" s="339"/>
      <c r="CP778" s="339"/>
      <c r="CQ778" s="339"/>
      <c r="CR778" s="339"/>
      <c r="CS778" s="339"/>
      <c r="CT778" s="339"/>
      <c r="CU778" s="339"/>
      <c r="CV778" s="339"/>
      <c r="CW778" s="339"/>
      <c r="CX778" s="339"/>
      <c r="CY778" s="339"/>
      <c r="CZ778" s="339"/>
    </row>
    <row r="779" ht="25.15" customHeight="true" x14ac:dyDescent="0.2">
      <c r="C779" s="610"/>
      <c r="D779" s="610"/>
      <c r="E779" s="610"/>
      <c r="F779" s="610"/>
      <c r="G779" s="610"/>
      <c r="H779" s="610"/>
      <c r="I779" s="610"/>
      <c r="J779" s="610"/>
      <c r="K779" s="610"/>
      <c r="L779" s="610"/>
      <c r="M779" s="610"/>
      <c r="N779" s="610"/>
      <c r="O779" s="610"/>
      <c r="P779" s="610"/>
      <c r="Q779" s="610"/>
      <c r="BA779" s="339"/>
      <c r="BB779" s="421"/>
      <c r="BC779" s="339"/>
      <c r="BD779" s="339"/>
      <c r="BE779" s="339"/>
      <c r="BF779" s="339"/>
      <c r="BG779" s="339"/>
      <c r="BH779" s="339"/>
      <c r="BI779" s="339"/>
      <c r="BJ779" s="339"/>
      <c r="BK779" s="339"/>
      <c r="BL779" s="339"/>
      <c r="BM779" s="339"/>
      <c r="BN779" s="339"/>
      <c r="BO779" s="339"/>
      <c r="BP779" s="339"/>
      <c r="BQ779" s="339"/>
      <c r="BR779" s="339"/>
      <c r="BS779" s="339"/>
      <c r="BT779" s="339"/>
      <c r="BU779" s="339"/>
      <c r="BV779" s="339"/>
      <c r="BW779" s="339"/>
      <c r="BX779" s="339"/>
      <c r="BY779" s="339"/>
      <c r="BZ779" s="339"/>
      <c r="CA779" s="339"/>
      <c r="CB779" s="339"/>
      <c r="CC779" s="339"/>
      <c r="CD779" s="339"/>
      <c r="CE779" s="339"/>
      <c r="CF779" s="339"/>
      <c r="CG779" s="339"/>
      <c r="CH779" s="339"/>
      <c r="CI779" s="339"/>
      <c r="CJ779" s="339"/>
      <c r="CK779" s="339"/>
      <c r="CL779" s="339"/>
      <c r="CM779" s="339"/>
      <c r="CN779" s="339"/>
      <c r="CO779" s="339"/>
      <c r="CP779" s="339"/>
      <c r="CQ779" s="339"/>
      <c r="CR779" s="339"/>
      <c r="CS779" s="339"/>
      <c r="CT779" s="339"/>
      <c r="CU779" s="339"/>
      <c r="CV779" s="339"/>
      <c r="CW779" s="339"/>
      <c r="CX779" s="339"/>
      <c r="CY779" s="339"/>
      <c r="CZ779" s="339"/>
    </row>
    <row r="780" ht="25.15" customHeight="true" x14ac:dyDescent="0.2">
      <c r="C780" s="610"/>
      <c r="D780" s="610"/>
      <c r="E780" s="610"/>
      <c r="F780" s="610"/>
      <c r="G780" s="610"/>
      <c r="H780" s="610"/>
      <c r="I780" s="610"/>
      <c r="J780" s="610"/>
      <c r="K780" s="610"/>
      <c r="L780" s="610"/>
      <c r="M780" s="610"/>
      <c r="N780" s="610"/>
      <c r="O780" s="610"/>
      <c r="P780" s="610"/>
      <c r="Q780" s="610"/>
      <c r="BA780" s="339"/>
      <c r="BB780" s="421"/>
      <c r="BC780" s="339"/>
      <c r="BD780" s="339"/>
      <c r="BE780" s="339"/>
      <c r="BF780" s="339"/>
      <c r="BG780" s="339"/>
      <c r="BH780" s="339"/>
      <c r="BI780" s="339"/>
      <c r="BJ780" s="339"/>
      <c r="BK780" s="339"/>
      <c r="BL780" s="339"/>
      <c r="BM780" s="339"/>
      <c r="BN780" s="339"/>
      <c r="BO780" s="339"/>
      <c r="BP780" s="339"/>
      <c r="BQ780" s="339"/>
      <c r="BR780" s="339"/>
      <c r="BS780" s="339"/>
      <c r="BT780" s="339"/>
      <c r="BU780" s="339"/>
      <c r="BV780" s="339"/>
      <c r="BW780" s="339"/>
      <c r="BX780" s="339"/>
      <c r="BY780" s="339"/>
      <c r="BZ780" s="339"/>
      <c r="CA780" s="339"/>
      <c r="CB780" s="339"/>
      <c r="CC780" s="339"/>
      <c r="CD780" s="339"/>
      <c r="CE780" s="339"/>
      <c r="CF780" s="339"/>
      <c r="CG780" s="339"/>
      <c r="CH780" s="339"/>
      <c r="CI780" s="339"/>
      <c r="CJ780" s="339"/>
      <c r="CK780" s="339"/>
      <c r="CL780" s="339"/>
      <c r="CM780" s="339"/>
      <c r="CN780" s="339"/>
      <c r="CO780" s="339"/>
      <c r="CP780" s="339"/>
      <c r="CQ780" s="339"/>
      <c r="CR780" s="339"/>
      <c r="CS780" s="339"/>
      <c r="CT780" s="339"/>
      <c r="CU780" s="339"/>
      <c r="CV780" s="339"/>
      <c r="CW780" s="339"/>
      <c r="CX780" s="339"/>
      <c r="CY780" s="339"/>
      <c r="CZ780" s="339"/>
    </row>
    <row r="781" ht="25.15" customHeight="true" x14ac:dyDescent="0.2">
      <c r="C781" s="610"/>
      <c r="D781" s="610"/>
      <c r="E781" s="610"/>
      <c r="F781" s="610"/>
      <c r="G781" s="610"/>
      <c r="H781" s="610"/>
      <c r="I781" s="610"/>
      <c r="J781" s="610"/>
      <c r="K781" s="610"/>
      <c r="L781" s="610"/>
      <c r="M781" s="610"/>
      <c r="N781" s="610"/>
      <c r="O781" s="610"/>
      <c r="P781" s="610"/>
      <c r="Q781" s="610"/>
      <c r="BA781" s="339"/>
      <c r="BB781" s="421"/>
      <c r="BC781" s="339"/>
      <c r="BD781" s="339"/>
      <c r="BE781" s="339"/>
      <c r="BF781" s="339"/>
      <c r="BG781" s="339"/>
      <c r="BH781" s="339"/>
      <c r="BI781" s="339"/>
      <c r="BJ781" s="339"/>
      <c r="BK781" s="339"/>
      <c r="BL781" s="339"/>
      <c r="BM781" s="339"/>
      <c r="BN781" s="339"/>
      <c r="BO781" s="339"/>
      <c r="BP781" s="339"/>
      <c r="BQ781" s="339"/>
      <c r="BR781" s="339"/>
      <c r="BS781" s="339"/>
      <c r="BT781" s="339"/>
      <c r="BU781" s="339"/>
      <c r="BV781" s="339"/>
      <c r="BW781" s="339"/>
      <c r="BX781" s="339"/>
      <c r="BY781" s="339"/>
      <c r="BZ781" s="339"/>
      <c r="CA781" s="339"/>
      <c r="CB781" s="339"/>
      <c r="CC781" s="339"/>
      <c r="CD781" s="339"/>
      <c r="CE781" s="339"/>
      <c r="CF781" s="339"/>
      <c r="CG781" s="339"/>
      <c r="CH781" s="339"/>
      <c r="CI781" s="339"/>
      <c r="CJ781" s="339"/>
      <c r="CK781" s="339"/>
      <c r="CL781" s="339"/>
      <c r="CM781" s="339"/>
      <c r="CN781" s="339"/>
      <c r="CO781" s="339"/>
      <c r="CP781" s="339"/>
      <c r="CQ781" s="339"/>
      <c r="CR781" s="339"/>
      <c r="CS781" s="339"/>
      <c r="CT781" s="339"/>
      <c r="CU781" s="339"/>
      <c r="CV781" s="339"/>
      <c r="CW781" s="339"/>
      <c r="CX781" s="339"/>
      <c r="CY781" s="339"/>
      <c r="CZ781" s="339"/>
    </row>
    <row r="782" ht="25.15" customHeight="true" x14ac:dyDescent="0.2">
      <c r="C782" s="610"/>
      <c r="D782" s="610"/>
      <c r="E782" s="610"/>
      <c r="F782" s="610"/>
      <c r="G782" s="610"/>
      <c r="H782" s="610"/>
      <c r="I782" s="610"/>
      <c r="J782" s="610"/>
      <c r="K782" s="610"/>
      <c r="L782" s="610"/>
      <c r="M782" s="610"/>
      <c r="N782" s="610"/>
      <c r="O782" s="610"/>
      <c r="P782" s="610"/>
      <c r="Q782" s="610"/>
      <c r="BA782" s="339"/>
      <c r="BB782" s="421"/>
      <c r="BC782" s="339"/>
      <c r="BD782" s="339"/>
      <c r="BE782" s="339"/>
      <c r="BF782" s="339"/>
      <c r="BG782" s="339"/>
      <c r="BH782" s="339"/>
      <c r="BI782" s="339"/>
      <c r="BJ782" s="339"/>
      <c r="BK782" s="339"/>
      <c r="BL782" s="339"/>
      <c r="BM782" s="339"/>
      <c r="BN782" s="339"/>
      <c r="BO782" s="339"/>
      <c r="BP782" s="339"/>
      <c r="BQ782" s="339"/>
      <c r="BR782" s="339"/>
      <c r="BS782" s="339"/>
      <c r="BT782" s="339"/>
      <c r="BU782" s="339"/>
      <c r="BV782" s="339"/>
      <c r="BW782" s="339"/>
      <c r="BX782" s="339"/>
      <c r="BY782" s="339"/>
      <c r="BZ782" s="339"/>
      <c r="CA782" s="339"/>
      <c r="CB782" s="339"/>
      <c r="CC782" s="339"/>
      <c r="CD782" s="339"/>
      <c r="CE782" s="339"/>
      <c r="CF782" s="339"/>
      <c r="CG782" s="339"/>
      <c r="CH782" s="339"/>
      <c r="CI782" s="339"/>
      <c r="CJ782" s="339"/>
      <c r="CK782" s="339"/>
      <c r="CL782" s="339"/>
      <c r="CM782" s="339"/>
      <c r="CN782" s="339"/>
      <c r="CO782" s="339"/>
      <c r="CP782" s="339"/>
      <c r="CQ782" s="339"/>
      <c r="CR782" s="339"/>
      <c r="CS782" s="339"/>
      <c r="CT782" s="339"/>
      <c r="CU782" s="339"/>
      <c r="CV782" s="339"/>
      <c r="CW782" s="339"/>
      <c r="CX782" s="339"/>
      <c r="CY782" s="339"/>
      <c r="CZ782" s="339"/>
    </row>
    <row r="783" ht="25.15" customHeight="true" x14ac:dyDescent="0.2">
      <c r="C783" s="610"/>
      <c r="D783" s="610"/>
      <c r="E783" s="610"/>
      <c r="F783" s="610"/>
      <c r="G783" s="610"/>
      <c r="H783" s="610"/>
      <c r="I783" s="610"/>
      <c r="J783" s="610"/>
      <c r="K783" s="610"/>
      <c r="L783" s="610"/>
      <c r="M783" s="610"/>
      <c r="N783" s="610"/>
      <c r="O783" s="610"/>
      <c r="P783" s="610"/>
      <c r="Q783" s="610"/>
      <c r="BA783" s="339"/>
      <c r="BB783" s="421"/>
      <c r="BC783" s="339"/>
      <c r="BD783" s="339"/>
      <c r="BE783" s="339"/>
      <c r="BF783" s="339"/>
      <c r="BG783" s="339"/>
      <c r="BH783" s="339"/>
      <c r="BI783" s="339"/>
      <c r="BJ783" s="339"/>
      <c r="BK783" s="339"/>
      <c r="BL783" s="339"/>
      <c r="BM783" s="339"/>
      <c r="BN783" s="339"/>
      <c r="BO783" s="339"/>
      <c r="BP783" s="339"/>
      <c r="BQ783" s="339"/>
      <c r="BR783" s="339"/>
      <c r="BS783" s="339"/>
      <c r="BT783" s="339"/>
      <c r="BU783" s="339"/>
      <c r="BV783" s="339"/>
      <c r="BW783" s="339"/>
      <c r="BX783" s="339"/>
      <c r="BY783" s="339"/>
      <c r="BZ783" s="339"/>
      <c r="CA783" s="339"/>
      <c r="CB783" s="339"/>
      <c r="CC783" s="339"/>
      <c r="CD783" s="339"/>
      <c r="CE783" s="339"/>
      <c r="CF783" s="339"/>
      <c r="CG783" s="339"/>
      <c r="CH783" s="339"/>
      <c r="CI783" s="339"/>
      <c r="CJ783" s="339"/>
      <c r="CK783" s="339"/>
      <c r="CL783" s="339"/>
      <c r="CM783" s="339"/>
      <c r="CN783" s="339"/>
      <c r="CO783" s="339"/>
      <c r="CP783" s="339"/>
      <c r="CQ783" s="339"/>
      <c r="CR783" s="339"/>
      <c r="CS783" s="339"/>
      <c r="CT783" s="339"/>
      <c r="CU783" s="339"/>
      <c r="CV783" s="339"/>
      <c r="CW783" s="339"/>
      <c r="CX783" s="339"/>
      <c r="CY783" s="339"/>
      <c r="CZ783" s="339"/>
    </row>
    <row r="784" ht="25.15" customHeight="true" x14ac:dyDescent="0.2">
      <c r="C784" s="610"/>
      <c r="D784" s="610"/>
      <c r="E784" s="610"/>
      <c r="F784" s="610"/>
      <c r="G784" s="610"/>
      <c r="H784" s="610"/>
      <c r="I784" s="610"/>
      <c r="J784" s="610"/>
      <c r="K784" s="610"/>
      <c r="L784" s="610"/>
      <c r="M784" s="610"/>
      <c r="N784" s="610"/>
      <c r="O784" s="610"/>
      <c r="P784" s="610"/>
      <c r="Q784" s="610"/>
      <c r="BA784" s="339"/>
      <c r="BB784" s="421"/>
      <c r="BC784" s="339"/>
      <c r="BD784" s="339"/>
      <c r="BE784" s="339"/>
      <c r="BF784" s="339"/>
      <c r="BG784" s="339"/>
      <c r="BH784" s="339"/>
      <c r="BI784" s="339"/>
      <c r="BJ784" s="339"/>
      <c r="BK784" s="339"/>
      <c r="BL784" s="339"/>
      <c r="BM784" s="339"/>
      <c r="BN784" s="339"/>
      <c r="BO784" s="339"/>
      <c r="BP784" s="339"/>
      <c r="BQ784" s="339"/>
      <c r="BR784" s="339"/>
      <c r="BS784" s="339"/>
      <c r="BT784" s="339"/>
      <c r="BU784" s="339"/>
      <c r="BV784" s="339"/>
      <c r="BW784" s="339"/>
      <c r="BX784" s="339"/>
      <c r="BY784" s="339"/>
      <c r="BZ784" s="339"/>
      <c r="CA784" s="339"/>
      <c r="CB784" s="339"/>
      <c r="CC784" s="339"/>
      <c r="CD784" s="339"/>
      <c r="CE784" s="339"/>
      <c r="CF784" s="339"/>
      <c r="CG784" s="339"/>
      <c r="CH784" s="339"/>
      <c r="CI784" s="339"/>
      <c r="CJ784" s="339"/>
      <c r="CK784" s="339"/>
      <c r="CL784" s="339"/>
      <c r="CM784" s="339"/>
      <c r="CN784" s="339"/>
      <c r="CO784" s="339"/>
      <c r="CP784" s="339"/>
      <c r="CQ784" s="339"/>
      <c r="CR784" s="339"/>
      <c r="CS784" s="339"/>
      <c r="CT784" s="339"/>
      <c r="CU784" s="339"/>
      <c r="CV784" s="339"/>
      <c r="CW784" s="339"/>
      <c r="CX784" s="339"/>
      <c r="CY784" s="339"/>
      <c r="CZ784" s="339"/>
    </row>
    <row r="785" ht="25.15" customHeight="true" x14ac:dyDescent="0.2">
      <c r="C785" s="610"/>
      <c r="D785" s="610"/>
      <c r="E785" s="610"/>
      <c r="F785" s="610"/>
      <c r="G785" s="610"/>
      <c r="H785" s="610"/>
      <c r="I785" s="610"/>
      <c r="J785" s="610"/>
      <c r="K785" s="610"/>
      <c r="L785" s="610"/>
      <c r="M785" s="610"/>
      <c r="N785" s="610"/>
      <c r="O785" s="610"/>
      <c r="P785" s="610"/>
      <c r="Q785" s="610"/>
      <c r="BA785" s="339"/>
      <c r="BB785" s="421"/>
      <c r="BC785" s="339"/>
      <c r="BD785" s="339"/>
      <c r="BE785" s="339"/>
      <c r="BF785" s="339"/>
      <c r="BG785" s="339"/>
      <c r="BH785" s="339"/>
      <c r="BI785" s="339"/>
      <c r="BJ785" s="339"/>
      <c r="BK785" s="339"/>
      <c r="BL785" s="339"/>
      <c r="BM785" s="339"/>
      <c r="BN785" s="339"/>
      <c r="BO785" s="339"/>
      <c r="BP785" s="339"/>
      <c r="BQ785" s="339"/>
      <c r="BR785" s="339"/>
      <c r="BS785" s="339"/>
      <c r="BT785" s="339"/>
      <c r="BU785" s="339"/>
      <c r="BV785" s="339"/>
      <c r="BW785" s="339"/>
      <c r="BX785" s="339"/>
      <c r="BY785" s="339"/>
      <c r="BZ785" s="339"/>
      <c r="CA785" s="339"/>
      <c r="CB785" s="339"/>
      <c r="CC785" s="339"/>
      <c r="CD785" s="339"/>
      <c r="CE785" s="339"/>
      <c r="CF785" s="339"/>
      <c r="CG785" s="339"/>
      <c r="CH785" s="339"/>
      <c r="CI785" s="339"/>
      <c r="CJ785" s="339"/>
      <c r="CK785" s="339"/>
      <c r="CL785" s="339"/>
      <c r="CM785" s="339"/>
      <c r="CN785" s="339"/>
      <c r="CO785" s="339"/>
      <c r="CP785" s="339"/>
      <c r="CQ785" s="339"/>
      <c r="CR785" s="339"/>
      <c r="CS785" s="339"/>
      <c r="CT785" s="339"/>
      <c r="CU785" s="339"/>
      <c r="CV785" s="339"/>
      <c r="CW785" s="339"/>
      <c r="CX785" s="339"/>
      <c r="CY785" s="339"/>
      <c r="CZ785" s="339"/>
    </row>
    <row r="786" ht="25.15" customHeight="true" x14ac:dyDescent="0.2">
      <c r="C786" s="610"/>
      <c r="D786" s="610"/>
      <c r="E786" s="610"/>
      <c r="F786" s="610"/>
      <c r="G786" s="610"/>
      <c r="H786" s="610"/>
      <c r="I786" s="610"/>
      <c r="J786" s="610"/>
      <c r="K786" s="610"/>
      <c r="L786" s="610"/>
      <c r="M786" s="610"/>
      <c r="N786" s="610"/>
      <c r="O786" s="610"/>
      <c r="P786" s="610"/>
      <c r="Q786" s="610"/>
      <c r="BA786" s="339"/>
      <c r="BB786" s="421"/>
      <c r="BC786" s="339"/>
      <c r="BD786" s="339"/>
      <c r="BE786" s="339"/>
      <c r="BF786" s="339"/>
      <c r="BG786" s="339"/>
      <c r="BH786" s="339"/>
      <c r="BI786" s="339"/>
      <c r="BJ786" s="339"/>
      <c r="BK786" s="339"/>
      <c r="BL786" s="339"/>
      <c r="BM786" s="339"/>
      <c r="BN786" s="339"/>
      <c r="BO786" s="339"/>
      <c r="BP786" s="339"/>
      <c r="BQ786" s="339"/>
      <c r="BR786" s="339"/>
      <c r="BS786" s="339"/>
      <c r="BT786" s="339"/>
      <c r="BU786" s="339"/>
      <c r="BV786" s="339"/>
      <c r="BW786" s="339"/>
      <c r="BX786" s="339"/>
      <c r="BY786" s="339"/>
      <c r="BZ786" s="339"/>
      <c r="CA786" s="339"/>
      <c r="CB786" s="339"/>
      <c r="CC786" s="339"/>
      <c r="CD786" s="339"/>
      <c r="CE786" s="339"/>
      <c r="CF786" s="339"/>
      <c r="CG786" s="339"/>
      <c r="CH786" s="339"/>
      <c r="CI786" s="339"/>
      <c r="CJ786" s="339"/>
      <c r="CK786" s="339"/>
      <c r="CL786" s="339"/>
      <c r="CM786" s="339"/>
      <c r="CN786" s="339"/>
      <c r="CO786" s="339"/>
      <c r="CP786" s="339"/>
      <c r="CQ786" s="339"/>
      <c r="CR786" s="339"/>
      <c r="CS786" s="339"/>
      <c r="CT786" s="339"/>
      <c r="CU786" s="339"/>
      <c r="CV786" s="339"/>
      <c r="CW786" s="339"/>
      <c r="CX786" s="339"/>
      <c r="CY786" s="339"/>
      <c r="CZ786" s="339"/>
    </row>
    <row r="787" ht="25.15" customHeight="true" x14ac:dyDescent="0.2">
      <c r="C787" s="610"/>
      <c r="D787" s="610"/>
      <c r="E787" s="610"/>
      <c r="F787" s="610"/>
      <c r="G787" s="610"/>
      <c r="H787" s="610"/>
      <c r="I787" s="610"/>
      <c r="J787" s="610"/>
      <c r="K787" s="610"/>
      <c r="L787" s="610"/>
      <c r="M787" s="610"/>
      <c r="N787" s="610"/>
      <c r="O787" s="610"/>
      <c r="P787" s="610"/>
      <c r="Q787" s="610"/>
      <c r="BA787" s="339"/>
      <c r="BB787" s="421"/>
      <c r="BC787" s="339"/>
      <c r="BD787" s="339"/>
      <c r="BE787" s="339"/>
      <c r="BF787" s="339"/>
      <c r="BG787" s="339"/>
      <c r="BH787" s="339"/>
      <c r="BI787" s="339"/>
      <c r="BJ787" s="339"/>
      <c r="BK787" s="339"/>
      <c r="BL787" s="339"/>
      <c r="BM787" s="339"/>
      <c r="BN787" s="339"/>
      <c r="BO787" s="339"/>
      <c r="BP787" s="339"/>
      <c r="BQ787" s="339"/>
      <c r="BR787" s="339"/>
      <c r="BS787" s="339"/>
      <c r="BT787" s="339"/>
      <c r="BU787" s="339"/>
      <c r="BV787" s="339"/>
      <c r="BW787" s="339"/>
      <c r="BX787" s="339"/>
      <c r="BY787" s="339"/>
      <c r="BZ787" s="339"/>
      <c r="CA787" s="339"/>
      <c r="CB787" s="339"/>
      <c r="CC787" s="339"/>
      <c r="CD787" s="339"/>
      <c r="CE787" s="339"/>
      <c r="CF787" s="339"/>
      <c r="CG787" s="339"/>
      <c r="CH787" s="339"/>
      <c r="CI787" s="339"/>
      <c r="CJ787" s="339"/>
      <c r="CK787" s="339"/>
      <c r="CL787" s="339"/>
      <c r="CM787" s="339"/>
      <c r="CN787" s="339"/>
      <c r="CO787" s="339"/>
      <c r="CP787" s="339"/>
      <c r="CQ787" s="339"/>
      <c r="CR787" s="339"/>
      <c r="CS787" s="339"/>
      <c r="CT787" s="339"/>
      <c r="CU787" s="339"/>
      <c r="CV787" s="339"/>
      <c r="CW787" s="339"/>
      <c r="CX787" s="339"/>
      <c r="CY787" s="339"/>
      <c r="CZ787" s="339"/>
    </row>
    <row r="788" ht="25.15" customHeight="true" x14ac:dyDescent="0.2">
      <c r="C788" s="610"/>
      <c r="D788" s="610"/>
      <c r="E788" s="610"/>
      <c r="F788" s="610"/>
      <c r="G788" s="610"/>
      <c r="H788" s="610"/>
      <c r="I788" s="610"/>
      <c r="J788" s="610"/>
      <c r="K788" s="610"/>
      <c r="L788" s="610"/>
      <c r="M788" s="610"/>
      <c r="N788" s="610"/>
      <c r="O788" s="610"/>
      <c r="P788" s="610"/>
      <c r="Q788" s="610"/>
      <c r="BA788" s="339"/>
      <c r="BB788" s="421"/>
      <c r="BC788" s="339"/>
      <c r="BD788" s="339"/>
      <c r="BE788" s="339"/>
      <c r="BF788" s="339"/>
      <c r="BG788" s="339"/>
      <c r="BH788" s="339"/>
      <c r="BI788" s="339"/>
      <c r="BJ788" s="339"/>
      <c r="BK788" s="339"/>
      <c r="BL788" s="339"/>
      <c r="BM788" s="339"/>
      <c r="BN788" s="339"/>
      <c r="BO788" s="339"/>
      <c r="BP788" s="339"/>
      <c r="BQ788" s="339"/>
      <c r="BR788" s="339"/>
      <c r="BS788" s="339"/>
      <c r="BT788" s="339"/>
      <c r="BU788" s="339"/>
      <c r="BV788" s="339"/>
      <c r="BW788" s="339"/>
      <c r="BX788" s="339"/>
      <c r="BY788" s="339"/>
      <c r="BZ788" s="339"/>
      <c r="CA788" s="339"/>
      <c r="CB788" s="339"/>
      <c r="CC788" s="339"/>
      <c r="CD788" s="339"/>
      <c r="CE788" s="339"/>
      <c r="CF788" s="339"/>
      <c r="CG788" s="339"/>
      <c r="CH788" s="339"/>
      <c r="CI788" s="339"/>
      <c r="CJ788" s="339"/>
      <c r="CK788" s="339"/>
      <c r="CL788" s="339"/>
      <c r="CM788" s="339"/>
      <c r="CN788" s="339"/>
      <c r="CO788" s="339"/>
      <c r="CP788" s="339"/>
      <c r="CQ788" s="339"/>
      <c r="CR788" s="339"/>
      <c r="CS788" s="339"/>
      <c r="CT788" s="339"/>
      <c r="CU788" s="339"/>
      <c r="CV788" s="339"/>
      <c r="CW788" s="339"/>
      <c r="CX788" s="339"/>
      <c r="CY788" s="339"/>
      <c r="CZ788" s="339"/>
    </row>
    <row r="789" ht="25.15" customHeight="true" x14ac:dyDescent="0.2">
      <c r="C789" s="610"/>
      <c r="D789" s="610"/>
      <c r="E789" s="610"/>
      <c r="F789" s="610"/>
      <c r="G789" s="610"/>
      <c r="H789" s="610"/>
      <c r="I789" s="610"/>
      <c r="J789" s="610"/>
      <c r="K789" s="610"/>
      <c r="L789" s="610"/>
      <c r="M789" s="610"/>
      <c r="N789" s="610"/>
      <c r="O789" s="610"/>
      <c r="P789" s="610"/>
      <c r="Q789" s="610"/>
      <c r="BA789" s="339"/>
      <c r="BB789" s="421"/>
      <c r="BC789" s="339"/>
      <c r="BD789" s="339"/>
      <c r="BE789" s="339"/>
      <c r="BF789" s="339"/>
      <c r="BG789" s="339"/>
      <c r="BH789" s="339"/>
      <c r="BI789" s="339"/>
      <c r="BJ789" s="339"/>
      <c r="BK789" s="339"/>
      <c r="BL789" s="339"/>
      <c r="BM789" s="339"/>
      <c r="BN789" s="339"/>
      <c r="BO789" s="339"/>
      <c r="BP789" s="339"/>
      <c r="BQ789" s="339"/>
      <c r="BR789" s="339"/>
      <c r="BS789" s="339"/>
      <c r="BT789" s="339"/>
      <c r="BU789" s="339"/>
      <c r="BV789" s="339"/>
      <c r="BW789" s="339"/>
      <c r="BX789" s="339"/>
      <c r="BY789" s="339"/>
      <c r="BZ789" s="339"/>
      <c r="CA789" s="339"/>
      <c r="CB789" s="339"/>
      <c r="CC789" s="339"/>
      <c r="CD789" s="339"/>
      <c r="CE789" s="339"/>
      <c r="CF789" s="339"/>
      <c r="CG789" s="339"/>
      <c r="CH789" s="339"/>
      <c r="CI789" s="339"/>
      <c r="CJ789" s="339"/>
      <c r="CK789" s="339"/>
      <c r="CL789" s="339"/>
      <c r="CM789" s="339"/>
      <c r="CN789" s="339"/>
      <c r="CO789" s="339"/>
      <c r="CP789" s="339"/>
      <c r="CQ789" s="339"/>
      <c r="CR789" s="339"/>
      <c r="CS789" s="339"/>
      <c r="CT789" s="339"/>
      <c r="CU789" s="339"/>
      <c r="CV789" s="339"/>
      <c r="CW789" s="339"/>
      <c r="CX789" s="339"/>
      <c r="CY789" s="339"/>
      <c r="CZ789" s="339"/>
    </row>
    <row r="790" ht="25.15" customHeight="true" x14ac:dyDescent="0.2">
      <c r="C790" s="610"/>
      <c r="D790" s="610"/>
      <c r="E790" s="610"/>
      <c r="F790" s="610"/>
      <c r="G790" s="610"/>
      <c r="H790" s="610"/>
      <c r="I790" s="610"/>
      <c r="J790" s="610"/>
      <c r="K790" s="610"/>
      <c r="L790" s="610"/>
      <c r="M790" s="610"/>
      <c r="N790" s="610"/>
      <c r="O790" s="610"/>
      <c r="P790" s="610"/>
      <c r="Q790" s="610"/>
      <c r="BA790" s="339"/>
      <c r="BB790" s="421"/>
      <c r="BC790" s="339"/>
      <c r="BD790" s="339"/>
      <c r="BE790" s="339"/>
      <c r="BF790" s="339"/>
      <c r="BG790" s="339"/>
      <c r="BH790" s="339"/>
      <c r="BI790" s="339"/>
      <c r="BJ790" s="339"/>
      <c r="BK790" s="339"/>
      <c r="BL790" s="339"/>
      <c r="BM790" s="339"/>
      <c r="BN790" s="339"/>
      <c r="BO790" s="339"/>
      <c r="BP790" s="339"/>
      <c r="BQ790" s="339"/>
      <c r="BR790" s="339"/>
      <c r="BS790" s="339"/>
      <c r="BT790" s="339"/>
      <c r="BU790" s="339"/>
      <c r="BV790" s="339"/>
      <c r="BW790" s="339"/>
      <c r="BX790" s="339"/>
      <c r="BY790" s="339"/>
      <c r="BZ790" s="339"/>
      <c r="CA790" s="339"/>
      <c r="CB790" s="339"/>
      <c r="CC790" s="339"/>
      <c r="CD790" s="339"/>
      <c r="CE790" s="339"/>
      <c r="CF790" s="339"/>
      <c r="CG790" s="339"/>
      <c r="CH790" s="339"/>
      <c r="CI790" s="339"/>
      <c r="CJ790" s="339"/>
      <c r="CK790" s="339"/>
      <c r="CL790" s="339"/>
      <c r="CM790" s="339"/>
      <c r="CN790" s="339"/>
      <c r="CO790" s="339"/>
      <c r="CP790" s="339"/>
      <c r="CQ790" s="339"/>
      <c r="CR790" s="339"/>
      <c r="CS790" s="339"/>
      <c r="CT790" s="339"/>
      <c r="CU790" s="339"/>
      <c r="CV790" s="339"/>
      <c r="CW790" s="339"/>
      <c r="CX790" s="339"/>
      <c r="CY790" s="339"/>
      <c r="CZ790" s="339"/>
    </row>
    <row r="791" ht="25.15" customHeight="true" x14ac:dyDescent="0.2">
      <c r="C791" s="610"/>
      <c r="D791" s="610"/>
      <c r="E791" s="610"/>
      <c r="F791" s="610"/>
      <c r="G791" s="610"/>
      <c r="H791" s="610"/>
      <c r="I791" s="610"/>
      <c r="J791" s="610"/>
      <c r="K791" s="610"/>
      <c r="L791" s="610"/>
      <c r="M791" s="610"/>
      <c r="N791" s="610"/>
      <c r="O791" s="610"/>
      <c r="P791" s="610"/>
      <c r="Q791" s="610"/>
      <c r="BA791" s="339"/>
      <c r="BB791" s="421"/>
      <c r="BC791" s="339"/>
      <c r="BD791" s="339"/>
      <c r="BE791" s="339"/>
      <c r="BF791" s="339"/>
      <c r="BG791" s="339"/>
      <c r="BH791" s="339"/>
      <c r="BI791" s="339"/>
      <c r="BJ791" s="339"/>
      <c r="BK791" s="339"/>
      <c r="BL791" s="339"/>
      <c r="BM791" s="339"/>
      <c r="BN791" s="339"/>
      <c r="BO791" s="339"/>
      <c r="BP791" s="339"/>
      <c r="BQ791" s="339"/>
      <c r="BR791" s="339"/>
      <c r="BS791" s="339"/>
      <c r="BT791" s="339"/>
      <c r="BU791" s="339"/>
      <c r="BV791" s="339"/>
      <c r="BW791" s="339"/>
      <c r="BX791" s="339"/>
      <c r="BY791" s="339"/>
      <c r="BZ791" s="339"/>
      <c r="CA791" s="339"/>
      <c r="CB791" s="339"/>
      <c r="CC791" s="339"/>
      <c r="CD791" s="339"/>
      <c r="CE791" s="339"/>
      <c r="CF791" s="339"/>
      <c r="CG791" s="339"/>
      <c r="CH791" s="339"/>
      <c r="CI791" s="339"/>
      <c r="CJ791" s="339"/>
      <c r="CK791" s="339"/>
      <c r="CL791" s="339"/>
      <c r="CM791" s="339"/>
      <c r="CN791" s="339"/>
      <c r="CO791" s="339"/>
      <c r="CP791" s="339"/>
      <c r="CQ791" s="339"/>
      <c r="CR791" s="339"/>
      <c r="CS791" s="339"/>
      <c r="CT791" s="339"/>
      <c r="CU791" s="339"/>
      <c r="CV791" s="339"/>
      <c r="CW791" s="339"/>
      <c r="CX791" s="339"/>
      <c r="CY791" s="339"/>
      <c r="CZ791" s="339"/>
    </row>
    <row r="792" ht="25.15" customHeight="true" x14ac:dyDescent="0.2">
      <c r="C792" s="610"/>
      <c r="D792" s="610"/>
      <c r="E792" s="610"/>
      <c r="F792" s="610"/>
      <c r="G792" s="610"/>
      <c r="H792" s="610"/>
      <c r="I792" s="610"/>
      <c r="J792" s="610"/>
      <c r="K792" s="610"/>
      <c r="L792" s="610"/>
      <c r="M792" s="610"/>
      <c r="N792" s="610"/>
      <c r="O792" s="610"/>
      <c r="P792" s="610"/>
      <c r="Q792" s="610"/>
      <c r="BA792" s="339"/>
      <c r="BB792" s="421"/>
      <c r="BC792" s="339"/>
      <c r="BD792" s="339"/>
      <c r="BE792" s="339"/>
      <c r="BF792" s="339"/>
      <c r="BG792" s="339"/>
      <c r="BH792" s="339"/>
      <c r="BI792" s="339"/>
      <c r="BJ792" s="339"/>
      <c r="BK792" s="339"/>
      <c r="BL792" s="339"/>
      <c r="BM792" s="339"/>
      <c r="BN792" s="339"/>
      <c r="BO792" s="339"/>
      <c r="BP792" s="339"/>
      <c r="BQ792" s="339"/>
      <c r="BR792" s="339"/>
      <c r="BS792" s="339"/>
      <c r="BT792" s="339"/>
      <c r="BU792" s="339"/>
      <c r="BV792" s="339"/>
      <c r="BW792" s="339"/>
      <c r="BX792" s="339"/>
      <c r="BY792" s="339"/>
      <c r="BZ792" s="339"/>
      <c r="CA792" s="339"/>
      <c r="CB792" s="339"/>
      <c r="CC792" s="339"/>
      <c r="CD792" s="339"/>
      <c r="CE792" s="339"/>
      <c r="CF792" s="339"/>
      <c r="CG792" s="339"/>
      <c r="CH792" s="339"/>
      <c r="CI792" s="339"/>
      <c r="CJ792" s="339"/>
      <c r="CK792" s="339"/>
      <c r="CL792" s="339"/>
      <c r="CM792" s="339"/>
      <c r="CN792" s="339"/>
      <c r="CO792" s="339"/>
      <c r="CP792" s="339"/>
      <c r="CQ792" s="339"/>
      <c r="CR792" s="339"/>
      <c r="CS792" s="339"/>
      <c r="CT792" s="339"/>
      <c r="CU792" s="339"/>
      <c r="CV792" s="339"/>
      <c r="CW792" s="339"/>
      <c r="CX792" s="339"/>
      <c r="CY792" s="339"/>
      <c r="CZ792" s="339"/>
    </row>
    <row r="793" ht="25.15" customHeight="true" x14ac:dyDescent="0.2">
      <c r="C793" s="610"/>
      <c r="D793" s="610"/>
      <c r="E793" s="610"/>
      <c r="F793" s="610"/>
      <c r="G793" s="610"/>
      <c r="H793" s="610"/>
      <c r="I793" s="610"/>
      <c r="J793" s="610"/>
      <c r="K793" s="610"/>
      <c r="L793" s="610"/>
      <c r="M793" s="610"/>
      <c r="N793" s="610"/>
      <c r="O793" s="610"/>
      <c r="P793" s="610"/>
      <c r="Q793" s="610"/>
      <c r="BA793" s="339"/>
      <c r="BB793" s="421"/>
      <c r="BC793" s="339"/>
      <c r="BD793" s="339"/>
      <c r="BE793" s="339"/>
      <c r="BF793" s="339"/>
      <c r="BG793" s="339"/>
      <c r="BH793" s="339"/>
      <c r="BI793" s="339"/>
      <c r="BJ793" s="339"/>
      <c r="BK793" s="339"/>
      <c r="BL793" s="339"/>
      <c r="BM793" s="339"/>
      <c r="BN793" s="339"/>
      <c r="BO793" s="339"/>
      <c r="BP793" s="339"/>
      <c r="BQ793" s="339"/>
      <c r="BR793" s="339"/>
      <c r="BS793" s="339"/>
      <c r="BT793" s="339"/>
      <c r="BU793" s="339"/>
      <c r="BV793" s="339"/>
      <c r="BW793" s="339"/>
      <c r="BX793" s="339"/>
      <c r="BY793" s="339"/>
      <c r="BZ793" s="339"/>
      <c r="CA793" s="339"/>
      <c r="CB793" s="339"/>
      <c r="CC793" s="339"/>
      <c r="CD793" s="339"/>
      <c r="CE793" s="339"/>
      <c r="CF793" s="339"/>
      <c r="CG793" s="339"/>
      <c r="CH793" s="339"/>
      <c r="CI793" s="339"/>
      <c r="CJ793" s="339"/>
      <c r="CK793" s="339"/>
      <c r="CL793" s="339"/>
      <c r="CM793" s="339"/>
      <c r="CN793" s="339"/>
      <c r="CO793" s="339"/>
      <c r="CP793" s="339"/>
      <c r="CQ793" s="339"/>
      <c r="CR793" s="339"/>
      <c r="CS793" s="339"/>
      <c r="CT793" s="339"/>
      <c r="CU793" s="339"/>
      <c r="CV793" s="339"/>
      <c r="CW793" s="339"/>
      <c r="CX793" s="339"/>
      <c r="CY793" s="339"/>
      <c r="CZ793" s="339"/>
    </row>
    <row r="794" ht="25.15" customHeight="true" x14ac:dyDescent="0.2">
      <c r="C794" s="610"/>
      <c r="D794" s="610"/>
      <c r="E794" s="610"/>
      <c r="F794" s="610"/>
      <c r="G794" s="610"/>
      <c r="H794" s="610"/>
      <c r="I794" s="610"/>
      <c r="J794" s="610"/>
      <c r="K794" s="610"/>
      <c r="L794" s="610"/>
      <c r="M794" s="610"/>
      <c r="N794" s="610"/>
      <c r="O794" s="610"/>
      <c r="P794" s="610"/>
      <c r="Q794" s="610"/>
      <c r="BA794" s="339"/>
      <c r="BB794" s="421"/>
      <c r="BC794" s="339"/>
      <c r="BD794" s="339"/>
      <c r="BE794" s="339"/>
      <c r="BF794" s="339"/>
      <c r="BG794" s="339"/>
      <c r="BH794" s="339"/>
      <c r="BI794" s="339"/>
      <c r="BJ794" s="339"/>
      <c r="BK794" s="339"/>
      <c r="BL794" s="339"/>
      <c r="BM794" s="339"/>
      <c r="BN794" s="339"/>
      <c r="BO794" s="339"/>
      <c r="BP794" s="339"/>
      <c r="BQ794" s="339"/>
      <c r="BR794" s="339"/>
      <c r="BS794" s="339"/>
      <c r="BT794" s="339"/>
      <c r="BU794" s="339"/>
      <c r="BV794" s="339"/>
      <c r="BW794" s="339"/>
      <c r="BX794" s="339"/>
      <c r="BY794" s="339"/>
      <c r="BZ794" s="339"/>
      <c r="CA794" s="339"/>
      <c r="CB794" s="339"/>
      <c r="CC794" s="339"/>
      <c r="CD794" s="339"/>
      <c r="CE794" s="339"/>
      <c r="CF794" s="339"/>
      <c r="CG794" s="339"/>
      <c r="CH794" s="339"/>
      <c r="CI794" s="339"/>
      <c r="CJ794" s="339"/>
      <c r="CK794" s="339"/>
      <c r="CL794" s="339"/>
      <c r="CM794" s="339"/>
      <c r="CN794" s="339"/>
      <c r="CO794" s="339"/>
      <c r="CP794" s="339"/>
      <c r="CQ794" s="339"/>
      <c r="CR794" s="339"/>
      <c r="CS794" s="339"/>
      <c r="CT794" s="339"/>
      <c r="CU794" s="339"/>
      <c r="CV794" s="339"/>
      <c r="CW794" s="339"/>
      <c r="CX794" s="339"/>
      <c r="CY794" s="339"/>
      <c r="CZ794" s="339"/>
    </row>
    <row r="795" ht="25.15" customHeight="true" x14ac:dyDescent="0.2">
      <c r="C795" s="610"/>
      <c r="D795" s="610"/>
      <c r="E795" s="610"/>
      <c r="F795" s="610"/>
      <c r="G795" s="610"/>
      <c r="H795" s="610"/>
      <c r="I795" s="610"/>
      <c r="J795" s="610"/>
      <c r="K795" s="610"/>
      <c r="L795" s="610"/>
      <c r="M795" s="610"/>
      <c r="N795" s="610"/>
      <c r="O795" s="610"/>
      <c r="P795" s="610"/>
      <c r="Q795" s="610"/>
      <c r="BA795" s="339"/>
      <c r="BB795" s="421"/>
      <c r="BC795" s="339"/>
      <c r="BD795" s="339"/>
      <c r="BE795" s="339"/>
      <c r="BF795" s="339"/>
      <c r="BG795" s="339"/>
      <c r="BH795" s="339"/>
      <c r="BI795" s="339"/>
      <c r="BJ795" s="339"/>
      <c r="BK795" s="339"/>
      <c r="BL795" s="339"/>
      <c r="BM795" s="339"/>
      <c r="BN795" s="339"/>
      <c r="BO795" s="339"/>
      <c r="BP795" s="339"/>
      <c r="BQ795" s="339"/>
      <c r="BR795" s="339"/>
      <c r="BS795" s="339"/>
      <c r="BT795" s="339"/>
      <c r="BU795" s="339"/>
      <c r="BV795" s="339"/>
      <c r="BW795" s="339"/>
      <c r="BX795" s="339"/>
      <c r="BY795" s="339"/>
      <c r="BZ795" s="339"/>
      <c r="CA795" s="339"/>
      <c r="CB795" s="339"/>
      <c r="CC795" s="339"/>
      <c r="CD795" s="339"/>
      <c r="CE795" s="339"/>
      <c r="CF795" s="339"/>
      <c r="CG795" s="339"/>
      <c r="CH795" s="339"/>
      <c r="CI795" s="339"/>
      <c r="CJ795" s="339"/>
      <c r="CK795" s="339"/>
      <c r="CL795" s="339"/>
      <c r="CM795" s="339"/>
      <c r="CN795" s="339"/>
      <c r="CO795" s="339"/>
      <c r="CP795" s="339"/>
      <c r="CQ795" s="339"/>
      <c r="CR795" s="339"/>
      <c r="CS795" s="339"/>
      <c r="CT795" s="339"/>
      <c r="CU795" s="339"/>
      <c r="CV795" s="339"/>
      <c r="CW795" s="339"/>
      <c r="CX795" s="339"/>
      <c r="CY795" s="339"/>
      <c r="CZ795" s="339"/>
    </row>
    <row r="796" ht="25.15" customHeight="true" x14ac:dyDescent="0.2">
      <c r="C796" s="610"/>
      <c r="D796" s="610"/>
      <c r="E796" s="610"/>
      <c r="F796" s="610"/>
      <c r="G796" s="610"/>
      <c r="H796" s="610"/>
      <c r="I796" s="610"/>
      <c r="J796" s="610"/>
      <c r="K796" s="610"/>
      <c r="L796" s="610"/>
      <c r="M796" s="610"/>
      <c r="N796" s="610"/>
      <c r="O796" s="610"/>
      <c r="P796" s="610"/>
      <c r="Q796" s="610"/>
      <c r="BA796" s="339"/>
      <c r="BB796" s="421"/>
      <c r="BC796" s="339"/>
      <c r="BD796" s="339"/>
      <c r="BE796" s="339"/>
      <c r="BF796" s="339"/>
      <c r="BG796" s="339"/>
      <c r="BH796" s="339"/>
      <c r="BI796" s="339"/>
      <c r="BJ796" s="339"/>
      <c r="BK796" s="339"/>
      <c r="BL796" s="339"/>
      <c r="BM796" s="339"/>
      <c r="BN796" s="339"/>
      <c r="BO796" s="339"/>
      <c r="BP796" s="339"/>
      <c r="BQ796" s="339"/>
      <c r="BR796" s="339"/>
      <c r="BS796" s="339"/>
      <c r="BT796" s="339"/>
      <c r="BU796" s="339"/>
      <c r="BV796" s="339"/>
      <c r="BW796" s="339"/>
      <c r="BX796" s="339"/>
      <c r="BY796" s="339"/>
      <c r="BZ796" s="339"/>
      <c r="CA796" s="339"/>
      <c r="CB796" s="339"/>
      <c r="CC796" s="339"/>
      <c r="CD796" s="339"/>
      <c r="CE796" s="339"/>
      <c r="CF796" s="339"/>
      <c r="CG796" s="339"/>
      <c r="CH796" s="339"/>
      <c r="CI796" s="339"/>
      <c r="CJ796" s="339"/>
      <c r="CK796" s="339"/>
      <c r="CL796" s="339"/>
      <c r="CM796" s="339"/>
      <c r="CN796" s="339"/>
      <c r="CO796" s="339"/>
      <c r="CP796" s="339"/>
      <c r="CQ796" s="339"/>
      <c r="CR796" s="339"/>
      <c r="CS796" s="339"/>
      <c r="CT796" s="339"/>
      <c r="CU796" s="339"/>
      <c r="CV796" s="339"/>
      <c r="CW796" s="339"/>
      <c r="CX796" s="339"/>
      <c r="CY796" s="339"/>
      <c r="CZ796" s="339"/>
    </row>
    <row r="797" ht="25.15" customHeight="true" x14ac:dyDescent="0.2">
      <c r="C797" s="610"/>
      <c r="D797" s="610"/>
      <c r="E797" s="610"/>
      <c r="F797" s="610"/>
      <c r="G797" s="610"/>
      <c r="H797" s="610"/>
      <c r="I797" s="610"/>
      <c r="J797" s="610"/>
      <c r="K797" s="610"/>
      <c r="L797" s="610"/>
      <c r="M797" s="610"/>
      <c r="N797" s="610"/>
      <c r="O797" s="610"/>
      <c r="P797" s="610"/>
      <c r="Q797" s="610"/>
      <c r="BA797" s="339"/>
      <c r="BB797" s="421"/>
      <c r="BC797" s="339"/>
      <c r="BD797" s="339"/>
      <c r="BE797" s="339"/>
      <c r="BF797" s="339"/>
      <c r="BG797" s="339"/>
      <c r="BH797" s="339"/>
      <c r="BI797" s="339"/>
      <c r="BJ797" s="339"/>
      <c r="BK797" s="339"/>
      <c r="BL797" s="339"/>
      <c r="BM797" s="339"/>
      <c r="BN797" s="339"/>
      <c r="BO797" s="339"/>
      <c r="BP797" s="339"/>
      <c r="BQ797" s="339"/>
      <c r="BR797" s="339"/>
      <c r="BS797" s="339"/>
      <c r="BT797" s="339"/>
      <c r="BU797" s="339"/>
      <c r="BV797" s="339"/>
      <c r="BW797" s="339"/>
      <c r="BX797" s="339"/>
      <c r="BY797" s="339"/>
      <c r="BZ797" s="339"/>
      <c r="CA797" s="339"/>
      <c r="CB797" s="339"/>
      <c r="CC797" s="339"/>
      <c r="CD797" s="339"/>
      <c r="CE797" s="339"/>
      <c r="CF797" s="339"/>
      <c r="CG797" s="339"/>
      <c r="CH797" s="339"/>
      <c r="CI797" s="339"/>
      <c r="CJ797" s="339"/>
      <c r="CK797" s="339"/>
      <c r="CL797" s="339"/>
      <c r="CM797" s="339"/>
      <c r="CN797" s="339"/>
      <c r="CO797" s="339"/>
      <c r="CP797" s="339"/>
      <c r="CQ797" s="339"/>
      <c r="CR797" s="339"/>
      <c r="CS797" s="339"/>
      <c r="CT797" s="339"/>
      <c r="CU797" s="339"/>
      <c r="CV797" s="339"/>
      <c r="CW797" s="339"/>
      <c r="CX797" s="339"/>
      <c r="CY797" s="339"/>
      <c r="CZ797" s="339"/>
    </row>
    <row r="798" ht="25.15" customHeight="true" x14ac:dyDescent="0.2">
      <c r="C798" s="610"/>
      <c r="D798" s="610"/>
      <c r="E798" s="610"/>
      <c r="F798" s="610"/>
      <c r="G798" s="610"/>
      <c r="H798" s="610"/>
      <c r="I798" s="610"/>
      <c r="J798" s="610"/>
      <c r="K798" s="610"/>
      <c r="L798" s="610"/>
      <c r="M798" s="610"/>
      <c r="N798" s="610"/>
      <c r="O798" s="610"/>
      <c r="P798" s="610"/>
      <c r="Q798" s="610"/>
      <c r="BA798" s="339"/>
      <c r="BB798" s="421"/>
      <c r="BC798" s="339"/>
      <c r="BD798" s="339"/>
      <c r="BE798" s="339"/>
      <c r="BF798" s="339"/>
      <c r="BG798" s="339"/>
      <c r="BH798" s="339"/>
      <c r="BI798" s="339"/>
      <c r="BJ798" s="339"/>
      <c r="BK798" s="339"/>
      <c r="BL798" s="339"/>
      <c r="BM798" s="339"/>
      <c r="BN798" s="339"/>
      <c r="BO798" s="339"/>
      <c r="BP798" s="339"/>
      <c r="BQ798" s="339"/>
      <c r="BR798" s="339"/>
      <c r="BS798" s="339"/>
      <c r="BT798" s="339"/>
      <c r="BU798" s="339"/>
      <c r="BV798" s="339"/>
      <c r="BW798" s="339"/>
      <c r="BX798" s="339"/>
      <c r="BY798" s="339"/>
      <c r="BZ798" s="339"/>
      <c r="CA798" s="339"/>
      <c r="CB798" s="339"/>
      <c r="CC798" s="339"/>
      <c r="CD798" s="339"/>
      <c r="CE798" s="339"/>
      <c r="CF798" s="339"/>
      <c r="CG798" s="339"/>
      <c r="CH798" s="339"/>
      <c r="CI798" s="339"/>
      <c r="CJ798" s="339"/>
      <c r="CK798" s="339"/>
      <c r="CL798" s="339"/>
      <c r="CM798" s="339"/>
      <c r="CN798" s="339"/>
      <c r="CO798" s="339"/>
      <c r="CP798" s="339"/>
      <c r="CQ798" s="339"/>
      <c r="CR798" s="339"/>
      <c r="CS798" s="339"/>
      <c r="CT798" s="339"/>
      <c r="CU798" s="339"/>
      <c r="CV798" s="339"/>
      <c r="CW798" s="339"/>
      <c r="CX798" s="339"/>
      <c r="CY798" s="339"/>
      <c r="CZ798" s="339"/>
    </row>
    <row r="799" ht="25.15" customHeight="true" x14ac:dyDescent="0.2">
      <c r="C799" s="610"/>
      <c r="D799" s="610"/>
      <c r="E799" s="610"/>
      <c r="F799" s="610"/>
      <c r="G799" s="610"/>
      <c r="H799" s="610"/>
      <c r="I799" s="610"/>
      <c r="J799" s="610"/>
      <c r="K799" s="610"/>
      <c r="L799" s="610"/>
      <c r="M799" s="610"/>
      <c r="N799" s="610"/>
      <c r="O799" s="610"/>
      <c r="P799" s="610"/>
      <c r="Q799" s="610"/>
      <c r="BA799" s="339"/>
      <c r="BB799" s="421"/>
      <c r="BC799" s="339"/>
      <c r="BD799" s="339"/>
      <c r="BE799" s="339"/>
      <c r="BF799" s="339"/>
      <c r="BG799" s="339"/>
      <c r="BH799" s="339"/>
      <c r="BI799" s="339"/>
      <c r="BJ799" s="339"/>
      <c r="BK799" s="339"/>
      <c r="BL799" s="339"/>
      <c r="BM799" s="339"/>
      <c r="BN799" s="339"/>
      <c r="BO799" s="339"/>
      <c r="BP799" s="339"/>
      <c r="BQ799" s="339"/>
      <c r="BR799" s="339"/>
      <c r="BS799" s="339"/>
      <c r="BT799" s="339"/>
      <c r="BU799" s="339"/>
      <c r="BV799" s="339"/>
      <c r="BW799" s="339"/>
      <c r="BX799" s="339"/>
      <c r="BY799" s="339"/>
      <c r="BZ799" s="339"/>
      <c r="CA799" s="339"/>
      <c r="CB799" s="339"/>
      <c r="CC799" s="339"/>
      <c r="CD799" s="339"/>
      <c r="CE799" s="339"/>
      <c r="CF799" s="339"/>
      <c r="CG799" s="339"/>
      <c r="CH799" s="339"/>
      <c r="CI799" s="339"/>
      <c r="CJ799" s="339"/>
      <c r="CK799" s="339"/>
      <c r="CL799" s="339"/>
      <c r="CM799" s="339"/>
      <c r="CN799" s="339"/>
      <c r="CO799" s="339"/>
      <c r="CP799" s="339"/>
      <c r="CQ799" s="339"/>
      <c r="CR799" s="339"/>
      <c r="CS799" s="339"/>
      <c r="CT799" s="339"/>
      <c r="CU799" s="339"/>
      <c r="CV799" s="339"/>
      <c r="CW799" s="339"/>
      <c r="CX799" s="339"/>
      <c r="CY799" s="339"/>
      <c r="CZ799" s="339"/>
    </row>
    <row r="800" ht="25.15" customHeight="true" x14ac:dyDescent="0.2">
      <c r="C800" s="610"/>
      <c r="D800" s="610"/>
      <c r="E800" s="610"/>
      <c r="F800" s="610"/>
      <c r="G800" s="610"/>
      <c r="H800" s="610"/>
      <c r="I800" s="610"/>
      <c r="J800" s="610"/>
      <c r="K800" s="610"/>
      <c r="L800" s="610"/>
      <c r="M800" s="610"/>
      <c r="N800" s="610"/>
      <c r="O800" s="610"/>
      <c r="P800" s="610"/>
      <c r="Q800" s="610"/>
      <c r="BA800" s="339"/>
      <c r="BB800" s="421"/>
      <c r="BC800" s="339"/>
      <c r="BD800" s="339"/>
      <c r="BE800" s="339"/>
      <c r="BF800" s="339"/>
      <c r="BG800" s="339"/>
      <c r="BH800" s="339"/>
      <c r="BI800" s="339"/>
      <c r="BJ800" s="339"/>
      <c r="BK800" s="339"/>
      <c r="BL800" s="339"/>
      <c r="BM800" s="339"/>
      <c r="BN800" s="339"/>
      <c r="BO800" s="339"/>
      <c r="BP800" s="339"/>
      <c r="BQ800" s="339"/>
      <c r="BR800" s="339"/>
      <c r="BS800" s="339"/>
      <c r="BT800" s="339"/>
      <c r="BU800" s="339"/>
      <c r="BV800" s="339"/>
      <c r="BW800" s="339"/>
      <c r="BX800" s="339"/>
      <c r="BY800" s="339"/>
      <c r="BZ800" s="339"/>
      <c r="CA800" s="339"/>
      <c r="CB800" s="339"/>
      <c r="CC800" s="339"/>
      <c r="CD800" s="339"/>
      <c r="CE800" s="339"/>
      <c r="CF800" s="339"/>
      <c r="CG800" s="339"/>
      <c r="CH800" s="339"/>
      <c r="CI800" s="339"/>
      <c r="CJ800" s="339"/>
      <c r="CK800" s="339"/>
      <c r="CL800" s="339"/>
      <c r="CM800" s="339"/>
      <c r="CN800" s="339"/>
      <c r="CO800" s="339"/>
      <c r="CP800" s="339"/>
      <c r="CQ800" s="339"/>
      <c r="CR800" s="339"/>
      <c r="CS800" s="339"/>
      <c r="CT800" s="339"/>
      <c r="CU800" s="339"/>
      <c r="CV800" s="339"/>
      <c r="CW800" s="339"/>
      <c r="CX800" s="339"/>
      <c r="CY800" s="339"/>
      <c r="CZ800" s="339"/>
    </row>
    <row r="801" ht="25.15" customHeight="true" x14ac:dyDescent="0.2">
      <c r="C801" s="610"/>
      <c r="D801" s="610"/>
      <c r="E801" s="610"/>
      <c r="F801" s="610"/>
      <c r="G801" s="610"/>
      <c r="H801" s="610"/>
      <c r="I801" s="610"/>
      <c r="J801" s="610"/>
      <c r="K801" s="610"/>
      <c r="L801" s="610"/>
      <c r="M801" s="610"/>
      <c r="N801" s="610"/>
      <c r="O801" s="610"/>
      <c r="P801" s="610"/>
      <c r="Q801" s="610"/>
    </row>
    <row r="802" ht="25.15" customHeight="true" x14ac:dyDescent="0.2">
      <c r="C802" s="610"/>
      <c r="D802" s="610"/>
      <c r="E802" s="610"/>
      <c r="F802" s="610"/>
      <c r="G802" s="610"/>
      <c r="H802" s="610"/>
      <c r="I802" s="610"/>
      <c r="J802" s="610"/>
      <c r="K802" s="610"/>
      <c r="L802" s="610"/>
      <c r="M802" s="610"/>
      <c r="N802" s="610"/>
      <c r="O802" s="610"/>
      <c r="P802" s="610"/>
      <c r="Q802" s="610"/>
    </row>
    <row r="803" ht="25.15" customHeight="true" x14ac:dyDescent="0.2">
      <c r="C803" s="610"/>
      <c r="D803" s="610"/>
      <c r="E803" s="610"/>
      <c r="F803" s="610"/>
      <c r="G803" s="610"/>
      <c r="H803" s="610"/>
      <c r="I803" s="610"/>
      <c r="J803" s="610"/>
      <c r="K803" s="610"/>
      <c r="L803" s="610"/>
      <c r="M803" s="610"/>
      <c r="N803" s="610"/>
      <c r="O803" s="610"/>
      <c r="P803" s="610"/>
      <c r="Q803" s="610"/>
    </row>
    <row r="804" ht="25.15" customHeight="true" x14ac:dyDescent="0.2">
      <c r="C804" s="610"/>
      <c r="D804" s="610"/>
      <c r="E804" s="610"/>
      <c r="F804" s="610"/>
      <c r="G804" s="610"/>
      <c r="H804" s="610"/>
      <c r="I804" s="610"/>
      <c r="J804" s="610"/>
      <c r="K804" s="610"/>
      <c r="L804" s="610"/>
      <c r="M804" s="610"/>
      <c r="N804" s="610"/>
      <c r="O804" s="610"/>
      <c r="P804" s="610"/>
      <c r="Q804" s="610"/>
    </row>
    <row r="805" ht="25.15" customHeight="true" x14ac:dyDescent="0.2">
      <c r="C805" s="610"/>
      <c r="D805" s="610"/>
      <c r="E805" s="610"/>
      <c r="F805" s="610"/>
      <c r="G805" s="610"/>
      <c r="H805" s="610"/>
      <c r="I805" s="610"/>
      <c r="J805" s="610"/>
      <c r="K805" s="610"/>
      <c r="L805" s="610"/>
      <c r="M805" s="610"/>
      <c r="N805" s="610"/>
      <c r="O805" s="610"/>
      <c r="P805" s="610"/>
      <c r="Q805" s="610"/>
    </row>
    <row r="806" ht="25.15" customHeight="true" x14ac:dyDescent="0.2">
      <c r="C806" s="610"/>
      <c r="D806" s="610"/>
      <c r="E806" s="610"/>
      <c r="F806" s="610"/>
      <c r="G806" s="610"/>
      <c r="H806" s="610"/>
      <c r="I806" s="610"/>
      <c r="J806" s="610"/>
      <c r="K806" s="610"/>
      <c r="L806" s="610"/>
      <c r="M806" s="610"/>
      <c r="N806" s="610"/>
      <c r="O806" s="610"/>
      <c r="P806" s="610"/>
      <c r="Q806" s="610"/>
    </row>
    <row r="807" ht="25.15" customHeight="true" x14ac:dyDescent="0.2">
      <c r="C807" s="610"/>
      <c r="D807" s="610"/>
      <c r="E807" s="610"/>
      <c r="F807" s="610"/>
      <c r="G807" s="610"/>
      <c r="H807" s="610"/>
      <c r="I807" s="610"/>
      <c r="J807" s="610"/>
      <c r="K807" s="610"/>
      <c r="L807" s="610"/>
      <c r="M807" s="610"/>
      <c r="N807" s="610"/>
      <c r="O807" s="610"/>
      <c r="P807" s="610"/>
      <c r="Q807" s="610"/>
    </row>
    <row r="808" ht="25.15" customHeight="true" x14ac:dyDescent="0.2">
      <c r="C808" s="610"/>
      <c r="D808" s="610"/>
      <c r="E808" s="610"/>
      <c r="F808" s="610"/>
      <c r="G808" s="610"/>
      <c r="H808" s="610"/>
      <c r="I808" s="610"/>
      <c r="J808" s="610"/>
      <c r="K808" s="610"/>
      <c r="L808" s="610"/>
      <c r="M808" s="610"/>
      <c r="N808" s="610"/>
      <c r="O808" s="610"/>
      <c r="P808" s="610"/>
      <c r="Q808" s="610"/>
    </row>
    <row r="809" ht="25.15" customHeight="true" x14ac:dyDescent="0.2">
      <c r="C809" s="610"/>
      <c r="D809" s="610"/>
      <c r="E809" s="610"/>
      <c r="F809" s="610"/>
      <c r="G809" s="610"/>
      <c r="H809" s="610"/>
      <c r="I809" s="610"/>
      <c r="J809" s="610"/>
      <c r="K809" s="610"/>
      <c r="L809" s="610"/>
      <c r="M809" s="610"/>
      <c r="N809" s="610"/>
      <c r="O809" s="610"/>
      <c r="P809" s="610"/>
      <c r="Q809" s="610"/>
    </row>
    <row r="810" ht="25.15" customHeight="true" x14ac:dyDescent="0.2">
      <c r="C810" s="610"/>
      <c r="D810" s="610"/>
      <c r="E810" s="610"/>
      <c r="F810" s="610"/>
      <c r="G810" s="610"/>
      <c r="H810" s="610"/>
      <c r="I810" s="610"/>
      <c r="J810" s="610"/>
      <c r="K810" s="610"/>
      <c r="L810" s="610"/>
      <c r="M810" s="610"/>
      <c r="N810" s="610"/>
      <c r="O810" s="610"/>
      <c r="P810" s="610"/>
      <c r="Q810" s="610"/>
    </row>
    <row r="811" ht="25.15" customHeight="true" x14ac:dyDescent="0.2">
      <c r="C811" s="610"/>
      <c r="D811" s="610"/>
      <c r="E811" s="610"/>
      <c r="F811" s="610"/>
      <c r="G811" s="610"/>
      <c r="H811" s="610"/>
      <c r="I811" s="610"/>
      <c r="J811" s="610"/>
      <c r="K811" s="610"/>
      <c r="L811" s="610"/>
      <c r="M811" s="610"/>
      <c r="N811" s="610"/>
      <c r="O811" s="610"/>
      <c r="P811" s="610"/>
      <c r="Q811" s="610"/>
    </row>
    <row r="812" ht="25.15" customHeight="true" x14ac:dyDescent="0.2">
      <c r="C812" s="610"/>
      <c r="D812" s="610"/>
      <c r="E812" s="610"/>
      <c r="F812" s="610"/>
      <c r="G812" s="610"/>
      <c r="H812" s="610"/>
      <c r="I812" s="610"/>
      <c r="J812" s="610"/>
      <c r="K812" s="610"/>
      <c r="L812" s="610"/>
      <c r="M812" s="610"/>
      <c r="N812" s="610"/>
      <c r="O812" s="610"/>
      <c r="P812" s="610"/>
      <c r="Q812" s="610"/>
    </row>
    <row r="813" ht="25.15" customHeight="true" x14ac:dyDescent="0.2">
      <c r="C813" s="610"/>
      <c r="D813" s="610"/>
      <c r="E813" s="610"/>
      <c r="F813" s="610"/>
      <c r="G813" s="610"/>
      <c r="H813" s="610"/>
      <c r="I813" s="610"/>
      <c r="J813" s="610"/>
      <c r="K813" s="610"/>
      <c r="L813" s="610"/>
      <c r="M813" s="610"/>
      <c r="N813" s="610"/>
      <c r="O813" s="610"/>
      <c r="P813" s="610"/>
      <c r="Q813" s="610"/>
    </row>
    <row r="814" ht="25.15" customHeight="true" x14ac:dyDescent="0.2">
      <c r="C814" s="610"/>
      <c r="D814" s="610"/>
      <c r="E814" s="610"/>
      <c r="F814" s="610"/>
      <c r="G814" s="610"/>
      <c r="H814" s="610"/>
      <c r="I814" s="610"/>
      <c r="J814" s="610"/>
      <c r="K814" s="610"/>
      <c r="L814" s="610"/>
      <c r="M814" s="610"/>
      <c r="N814" s="610"/>
      <c r="O814" s="610"/>
      <c r="P814" s="610"/>
      <c r="Q814" s="610"/>
    </row>
    <row r="815" ht="25.15" customHeight="true" x14ac:dyDescent="0.2">
      <c r="C815" s="610"/>
      <c r="D815" s="610"/>
      <c r="E815" s="610"/>
      <c r="F815" s="610"/>
      <c r="G815" s="610"/>
      <c r="H815" s="610"/>
      <c r="I815" s="610"/>
      <c r="J815" s="610"/>
      <c r="K815" s="610"/>
      <c r="L815" s="610"/>
      <c r="M815" s="610"/>
      <c r="N815" s="610"/>
      <c r="O815" s="610"/>
      <c r="P815" s="610"/>
      <c r="Q815" s="610"/>
    </row>
    <row r="816" ht="25.15" customHeight="true" x14ac:dyDescent="0.2">
      <c r="C816" s="610"/>
      <c r="D816" s="610"/>
      <c r="E816" s="610"/>
      <c r="F816" s="610"/>
      <c r="G816" s="610"/>
      <c r="H816" s="610"/>
      <c r="I816" s="610"/>
      <c r="J816" s="610"/>
      <c r="K816" s="610"/>
      <c r="L816" s="610"/>
      <c r="M816" s="610"/>
      <c r="N816" s="610"/>
      <c r="O816" s="610"/>
      <c r="P816" s="610"/>
      <c r="Q816" s="610"/>
    </row>
    <row r="817" ht="25.15" customHeight="true" x14ac:dyDescent="0.2">
      <c r="C817" s="610"/>
      <c r="D817" s="610"/>
      <c r="E817" s="610"/>
      <c r="F817" s="610"/>
      <c r="G817" s="610"/>
      <c r="H817" s="610"/>
      <c r="I817" s="610"/>
      <c r="J817" s="610"/>
      <c r="K817" s="610"/>
      <c r="L817" s="610"/>
      <c r="M817" s="610"/>
      <c r="N817" s="610"/>
      <c r="O817" s="610"/>
      <c r="P817" s="610"/>
      <c r="Q817" s="610"/>
    </row>
    <row r="818" ht="25.15" customHeight="true" x14ac:dyDescent="0.2">
      <c r="C818" s="610"/>
      <c r="D818" s="610"/>
      <c r="E818" s="610"/>
      <c r="F818" s="610"/>
      <c r="G818" s="610"/>
      <c r="H818" s="610"/>
      <c r="I818" s="610"/>
      <c r="J818" s="610"/>
      <c r="K818" s="610"/>
      <c r="L818" s="610"/>
      <c r="M818" s="610"/>
      <c r="N818" s="610"/>
      <c r="O818" s="610"/>
      <c r="P818" s="610"/>
      <c r="Q818" s="610"/>
    </row>
    <row r="819" ht="25.15" customHeight="true" x14ac:dyDescent="0.2">
      <c r="C819" s="610"/>
      <c r="D819" s="610"/>
      <c r="E819" s="610"/>
      <c r="F819" s="610"/>
      <c r="G819" s="610"/>
      <c r="H819" s="610"/>
      <c r="I819" s="610"/>
      <c r="J819" s="610"/>
      <c r="K819" s="610"/>
      <c r="L819" s="610"/>
      <c r="M819" s="610"/>
      <c r="N819" s="610"/>
      <c r="O819" s="610"/>
      <c r="P819" s="610"/>
      <c r="Q819" s="610"/>
    </row>
    <row r="820" ht="25.15" customHeight="true" x14ac:dyDescent="0.2">
      <c r="C820" s="610"/>
      <c r="D820" s="610"/>
      <c r="E820" s="610"/>
      <c r="F820" s="610"/>
      <c r="G820" s="610"/>
      <c r="H820" s="610"/>
      <c r="I820" s="610"/>
      <c r="J820" s="610"/>
      <c r="K820" s="610"/>
      <c r="L820" s="610"/>
      <c r="M820" s="610"/>
      <c r="N820" s="610"/>
      <c r="O820" s="610"/>
      <c r="P820" s="610"/>
      <c r="Q820" s="610"/>
    </row>
    <row r="821" ht="25.15" customHeight="true" x14ac:dyDescent="0.2">
      <c r="C821" s="610"/>
      <c r="D821" s="610"/>
      <c r="E821" s="610"/>
      <c r="F821" s="610"/>
      <c r="G821" s="610"/>
      <c r="H821" s="610"/>
      <c r="I821" s="610"/>
      <c r="J821" s="610"/>
      <c r="K821" s="610"/>
      <c r="L821" s="610"/>
      <c r="M821" s="610"/>
      <c r="N821" s="610"/>
      <c r="O821" s="610"/>
      <c r="P821" s="610"/>
      <c r="Q821" s="610"/>
    </row>
    <row r="822" ht="25.15" customHeight="true" x14ac:dyDescent="0.2">
      <c r="C822" s="610"/>
      <c r="D822" s="610"/>
      <c r="E822" s="610"/>
      <c r="F822" s="610"/>
      <c r="G822" s="610"/>
      <c r="H822" s="610"/>
      <c r="I822" s="610"/>
      <c r="J822" s="610"/>
      <c r="K822" s="610"/>
      <c r="L822" s="610"/>
      <c r="M822" s="610"/>
      <c r="N822" s="610"/>
      <c r="O822" s="610"/>
      <c r="P822" s="610"/>
      <c r="Q822" s="610"/>
    </row>
    <row r="823" ht="25.15" customHeight="true" x14ac:dyDescent="0.2">
      <c r="C823" s="610"/>
      <c r="D823" s="610"/>
      <c r="E823" s="610"/>
      <c r="F823" s="610"/>
      <c r="G823" s="610"/>
      <c r="H823" s="610"/>
      <c r="I823" s="610"/>
      <c r="J823" s="610"/>
      <c r="K823" s="610"/>
      <c r="L823" s="610"/>
      <c r="M823" s="610"/>
      <c r="N823" s="610"/>
      <c r="O823" s="610"/>
      <c r="P823" s="610"/>
      <c r="Q823" s="610"/>
    </row>
    <row r="824" ht="25.15" customHeight="true" x14ac:dyDescent="0.2">
      <c r="C824" s="610"/>
      <c r="D824" s="610"/>
      <c r="E824" s="610"/>
      <c r="F824" s="610"/>
      <c r="G824" s="610"/>
      <c r="H824" s="610"/>
      <c r="I824" s="610"/>
      <c r="J824" s="610"/>
      <c r="K824" s="610"/>
      <c r="L824" s="610"/>
      <c r="M824" s="610"/>
      <c r="N824" s="610"/>
      <c r="O824" s="610"/>
      <c r="P824" s="610"/>
      <c r="Q824" s="610"/>
    </row>
    <row r="825" ht="25.15" customHeight="true" x14ac:dyDescent="0.2">
      <c r="C825" s="610"/>
      <c r="D825" s="610"/>
      <c r="E825" s="610"/>
      <c r="F825" s="610"/>
      <c r="G825" s="610"/>
      <c r="H825" s="610"/>
      <c r="I825" s="610"/>
      <c r="J825" s="610"/>
      <c r="K825" s="610"/>
      <c r="L825" s="610"/>
      <c r="M825" s="610"/>
      <c r="N825" s="610"/>
      <c r="O825" s="610"/>
      <c r="P825" s="610"/>
      <c r="Q825" s="610"/>
    </row>
    <row r="826" ht="25.15" customHeight="true" x14ac:dyDescent="0.2">
      <c r="C826" s="610"/>
      <c r="D826" s="610"/>
      <c r="E826" s="610"/>
      <c r="F826" s="610"/>
      <c r="G826" s="610"/>
      <c r="H826" s="610"/>
      <c r="I826" s="610"/>
      <c r="J826" s="610"/>
      <c r="K826" s="610"/>
      <c r="L826" s="610"/>
      <c r="M826" s="610"/>
      <c r="N826" s="610"/>
      <c r="O826" s="610"/>
      <c r="P826" s="610"/>
      <c r="Q826" s="610"/>
    </row>
    <row r="827" ht="25.15" customHeight="true" x14ac:dyDescent="0.2">
      <c r="C827" s="610"/>
      <c r="D827" s="610"/>
      <c r="E827" s="610"/>
      <c r="F827" s="610"/>
      <c r="G827" s="610"/>
      <c r="H827" s="610"/>
      <c r="I827" s="610"/>
      <c r="J827" s="610"/>
      <c r="K827" s="610"/>
      <c r="L827" s="610"/>
      <c r="M827" s="610"/>
      <c r="N827" s="610"/>
      <c r="O827" s="610"/>
      <c r="P827" s="610"/>
      <c r="Q827" s="610"/>
    </row>
    <row r="828" ht="25.15" customHeight="true" x14ac:dyDescent="0.2">
      <c r="C828" s="610"/>
      <c r="D828" s="610"/>
      <c r="E828" s="610"/>
      <c r="F828" s="610"/>
      <c r="G828" s="610"/>
      <c r="H828" s="610"/>
      <c r="I828" s="610"/>
      <c r="J828" s="610"/>
      <c r="K828" s="610"/>
      <c r="L828" s="610"/>
      <c r="M828" s="610"/>
      <c r="N828" s="610"/>
      <c r="O828" s="610"/>
      <c r="P828" s="610"/>
      <c r="Q828" s="610"/>
    </row>
    <row r="829" ht="25.15" customHeight="true" x14ac:dyDescent="0.2">
      <c r="C829" s="610"/>
      <c r="D829" s="610"/>
      <c r="E829" s="610"/>
      <c r="F829" s="610"/>
      <c r="G829" s="610"/>
      <c r="H829" s="610"/>
      <c r="I829" s="610"/>
      <c r="J829" s="610"/>
      <c r="K829" s="610"/>
      <c r="L829" s="610"/>
      <c r="M829" s="610"/>
      <c r="N829" s="610"/>
      <c r="O829" s="610"/>
      <c r="P829" s="610"/>
      <c r="Q829" s="610"/>
    </row>
    <row r="830" ht="25.15" customHeight="true" x14ac:dyDescent="0.2">
      <c r="C830" s="610"/>
      <c r="D830" s="610"/>
      <c r="E830" s="610"/>
      <c r="F830" s="610"/>
      <c r="G830" s="610"/>
      <c r="H830" s="610"/>
      <c r="I830" s="610"/>
      <c r="J830" s="610"/>
      <c r="K830" s="610"/>
      <c r="L830" s="610"/>
      <c r="M830" s="610"/>
      <c r="N830" s="610"/>
      <c r="O830" s="610"/>
      <c r="P830" s="610"/>
      <c r="Q830" s="610"/>
    </row>
    <row r="831" ht="25.15" customHeight="true" x14ac:dyDescent="0.2">
      <c r="C831" s="610"/>
      <c r="D831" s="610"/>
      <c r="E831" s="610"/>
      <c r="F831" s="610"/>
      <c r="G831" s="610"/>
      <c r="H831" s="610"/>
      <c r="I831" s="610"/>
      <c r="J831" s="610"/>
      <c r="K831" s="610"/>
      <c r="L831" s="610"/>
      <c r="M831" s="610"/>
      <c r="N831" s="610"/>
      <c r="O831" s="610"/>
      <c r="P831" s="610"/>
      <c r="Q831" s="610"/>
    </row>
    <row r="832" ht="25.15" customHeight="true" x14ac:dyDescent="0.2">
      <c r="C832" s="610"/>
      <c r="D832" s="610"/>
      <c r="E832" s="610"/>
      <c r="F832" s="610"/>
      <c r="G832" s="610"/>
      <c r="H832" s="610"/>
      <c r="I832" s="610"/>
      <c r="J832" s="610"/>
      <c r="K832" s="610"/>
      <c r="L832" s="610"/>
      <c r="M832" s="610"/>
      <c r="N832" s="610"/>
      <c r="O832" s="610"/>
      <c r="P832" s="610"/>
      <c r="Q832" s="610"/>
    </row>
    <row r="833" ht="25.15" customHeight="true" x14ac:dyDescent="0.2">
      <c r="C833" s="610"/>
      <c r="D833" s="610"/>
      <c r="E833" s="610"/>
      <c r="F833" s="610"/>
      <c r="G833" s="610"/>
      <c r="H833" s="610"/>
      <c r="I833" s="610"/>
      <c r="J833" s="610"/>
      <c r="K833" s="610"/>
      <c r="L833" s="610"/>
      <c r="M833" s="610"/>
      <c r="N833" s="610"/>
      <c r="O833" s="610"/>
      <c r="P833" s="610"/>
      <c r="Q833" s="610"/>
    </row>
    <row r="834" ht="25.15" customHeight="true" x14ac:dyDescent="0.2">
      <c r="C834" s="610"/>
      <c r="D834" s="610"/>
      <c r="E834" s="610"/>
      <c r="F834" s="610"/>
      <c r="G834" s="610"/>
      <c r="H834" s="610"/>
      <c r="I834" s="610"/>
      <c r="J834" s="610"/>
      <c r="K834" s="610"/>
      <c r="L834" s="610"/>
      <c r="M834" s="610"/>
      <c r="N834" s="610"/>
      <c r="O834" s="610"/>
      <c r="P834" s="610"/>
      <c r="Q834" s="610"/>
    </row>
    <row r="835" ht="25.15" customHeight="true" x14ac:dyDescent="0.2">
      <c r="C835" s="610"/>
      <c r="D835" s="610"/>
      <c r="E835" s="610"/>
      <c r="F835" s="610"/>
      <c r="G835" s="610"/>
      <c r="H835" s="610"/>
      <c r="I835" s="610"/>
      <c r="J835" s="610"/>
      <c r="K835" s="610"/>
      <c r="L835" s="610"/>
      <c r="M835" s="610"/>
      <c r="N835" s="610"/>
      <c r="O835" s="610"/>
      <c r="P835" s="610"/>
      <c r="Q835" s="610"/>
    </row>
    <row r="836" ht="25.15" customHeight="true" x14ac:dyDescent="0.2">
      <c r="C836" s="610"/>
      <c r="D836" s="610"/>
      <c r="E836" s="610"/>
      <c r="F836" s="610"/>
      <c r="G836" s="610"/>
      <c r="H836" s="610"/>
      <c r="I836" s="610"/>
      <c r="J836" s="610"/>
      <c r="K836" s="610"/>
      <c r="L836" s="610"/>
      <c r="M836" s="610"/>
      <c r="N836" s="610"/>
      <c r="O836" s="610"/>
      <c r="P836" s="610"/>
      <c r="Q836" s="610"/>
    </row>
    <row r="837" ht="25.15" customHeight="true" x14ac:dyDescent="0.2">
      <c r="C837" s="610"/>
      <c r="D837" s="610"/>
      <c r="E837" s="610"/>
      <c r="F837" s="610"/>
      <c r="G837" s="610"/>
      <c r="H837" s="610"/>
      <c r="I837" s="610"/>
      <c r="J837" s="610"/>
      <c r="K837" s="610"/>
      <c r="L837" s="610"/>
      <c r="M837" s="610"/>
      <c r="N837" s="610"/>
      <c r="O837" s="610"/>
      <c r="P837" s="610"/>
      <c r="Q837" s="610"/>
    </row>
    <row r="838" ht="25.15" customHeight="true" x14ac:dyDescent="0.2">
      <c r="C838" s="610"/>
      <c r="D838" s="610"/>
      <c r="E838" s="610"/>
      <c r="F838" s="610"/>
      <c r="G838" s="610"/>
      <c r="H838" s="610"/>
      <c r="I838" s="610"/>
      <c r="J838" s="610"/>
      <c r="K838" s="610"/>
      <c r="L838" s="610"/>
      <c r="M838" s="610"/>
      <c r="N838" s="610"/>
      <c r="O838" s="610"/>
      <c r="P838" s="610"/>
      <c r="Q838" s="610"/>
    </row>
    <row r="839" ht="25.15" customHeight="true" x14ac:dyDescent="0.2">
      <c r="C839" s="610"/>
      <c r="D839" s="610"/>
      <c r="E839" s="610"/>
      <c r="F839" s="610"/>
      <c r="G839" s="610"/>
      <c r="H839" s="610"/>
      <c r="I839" s="610"/>
      <c r="J839" s="610"/>
      <c r="K839" s="610"/>
      <c r="L839" s="610"/>
      <c r="M839" s="610"/>
      <c r="N839" s="610"/>
      <c r="O839" s="610"/>
      <c r="P839" s="610"/>
      <c r="Q839" s="610"/>
    </row>
    <row r="840" ht="25.15" customHeight="true" x14ac:dyDescent="0.2">
      <c r="C840" s="610"/>
      <c r="D840" s="610"/>
      <c r="E840" s="610"/>
      <c r="F840" s="610"/>
      <c r="G840" s="610"/>
      <c r="H840" s="610"/>
      <c r="I840" s="610"/>
      <c r="J840" s="610"/>
      <c r="K840" s="610"/>
      <c r="L840" s="610"/>
      <c r="M840" s="610"/>
      <c r="N840" s="610"/>
      <c r="O840" s="610"/>
      <c r="P840" s="610"/>
      <c r="Q840" s="610"/>
    </row>
    <row r="841" ht="25.15" customHeight="true" x14ac:dyDescent="0.2">
      <c r="C841" s="610"/>
      <c r="D841" s="610"/>
      <c r="E841" s="610"/>
      <c r="F841" s="610"/>
      <c r="G841" s="610"/>
      <c r="H841" s="610"/>
      <c r="I841" s="610"/>
      <c r="J841" s="610"/>
      <c r="K841" s="610"/>
      <c r="L841" s="610"/>
      <c r="M841" s="610"/>
      <c r="N841" s="610"/>
      <c r="O841" s="610"/>
      <c r="P841" s="610"/>
      <c r="Q841" s="610"/>
    </row>
    <row r="842" ht="25.15" customHeight="true" x14ac:dyDescent="0.2">
      <c r="C842" s="610"/>
      <c r="D842" s="610"/>
      <c r="E842" s="610"/>
      <c r="F842" s="610"/>
      <c r="G842" s="610"/>
      <c r="H842" s="610"/>
      <c r="I842" s="610"/>
      <c r="J842" s="610"/>
      <c r="K842" s="610"/>
      <c r="L842" s="610"/>
      <c r="M842" s="610"/>
      <c r="N842" s="610"/>
      <c r="O842" s="610"/>
      <c r="P842" s="610"/>
      <c r="Q842" s="610"/>
    </row>
    <row r="843" ht="25.15" customHeight="true" x14ac:dyDescent="0.2">
      <c r="C843" s="610"/>
      <c r="D843" s="610"/>
      <c r="E843" s="610"/>
      <c r="F843" s="610"/>
      <c r="G843" s="610"/>
      <c r="H843" s="610"/>
      <c r="I843" s="610"/>
      <c r="J843" s="610"/>
      <c r="K843" s="610"/>
      <c r="L843" s="610"/>
      <c r="M843" s="610"/>
      <c r="N843" s="610"/>
      <c r="O843" s="610"/>
      <c r="P843" s="610"/>
      <c r="Q843" s="610"/>
    </row>
    <row r="844" ht="25.15" customHeight="true" x14ac:dyDescent="0.2">
      <c r="C844" s="610"/>
      <c r="D844" s="610"/>
      <c r="E844" s="610"/>
      <c r="F844" s="610"/>
      <c r="G844" s="610"/>
      <c r="H844" s="610"/>
      <c r="I844" s="610"/>
      <c r="J844" s="610"/>
      <c r="K844" s="610"/>
      <c r="L844" s="610"/>
      <c r="M844" s="610"/>
      <c r="N844" s="610"/>
      <c r="O844" s="610"/>
      <c r="P844" s="610"/>
      <c r="Q844" s="610"/>
    </row>
    <row r="845" ht="25.15" customHeight="true" x14ac:dyDescent="0.2">
      <c r="C845" s="610"/>
      <c r="D845" s="610"/>
      <c r="E845" s="610"/>
      <c r="F845" s="610"/>
      <c r="G845" s="610"/>
      <c r="H845" s="610"/>
      <c r="I845" s="610"/>
      <c r="J845" s="610"/>
      <c r="K845" s="610"/>
      <c r="L845" s="610"/>
      <c r="M845" s="610"/>
      <c r="N845" s="610"/>
      <c r="O845" s="610"/>
      <c r="P845" s="610"/>
      <c r="Q845" s="610"/>
    </row>
    <row r="846" ht="25.15" customHeight="true" x14ac:dyDescent="0.2">
      <c r="C846" s="610"/>
      <c r="D846" s="610"/>
      <c r="E846" s="610"/>
      <c r="F846" s="610"/>
      <c r="G846" s="610"/>
      <c r="H846" s="610"/>
      <c r="I846" s="610"/>
      <c r="J846" s="610"/>
      <c r="K846" s="610"/>
      <c r="L846" s="610"/>
      <c r="M846" s="610"/>
      <c r="N846" s="610"/>
      <c r="O846" s="610"/>
      <c r="P846" s="610"/>
      <c r="Q846" s="610"/>
    </row>
    <row r="847" ht="25.15" customHeight="true" x14ac:dyDescent="0.2">
      <c r="C847" s="610"/>
      <c r="D847" s="610"/>
      <c r="E847" s="610"/>
      <c r="F847" s="610"/>
      <c r="G847" s="610"/>
      <c r="H847" s="610"/>
      <c r="I847" s="610"/>
      <c r="J847" s="610"/>
      <c r="K847" s="610"/>
      <c r="L847" s="610"/>
      <c r="M847" s="610"/>
      <c r="N847" s="610"/>
      <c r="O847" s="610"/>
      <c r="P847" s="610"/>
      <c r="Q847" s="610"/>
    </row>
    <row r="848" ht="25.15" customHeight="true" x14ac:dyDescent="0.2">
      <c r="C848" s="610"/>
      <c r="D848" s="610"/>
      <c r="E848" s="610"/>
      <c r="F848" s="610"/>
      <c r="G848" s="610"/>
      <c r="H848" s="610"/>
      <c r="I848" s="610"/>
      <c r="J848" s="610"/>
      <c r="K848" s="610"/>
      <c r="L848" s="610"/>
      <c r="M848" s="610"/>
      <c r="N848" s="610"/>
      <c r="O848" s="610"/>
      <c r="P848" s="610"/>
      <c r="Q848" s="610"/>
    </row>
    <row r="849" ht="25.15" customHeight="true" x14ac:dyDescent="0.2">
      <c r="C849" s="610"/>
      <c r="D849" s="610"/>
      <c r="E849" s="610"/>
      <c r="F849" s="610"/>
      <c r="G849" s="610"/>
      <c r="H849" s="610"/>
      <c r="I849" s="610"/>
      <c r="J849" s="610"/>
      <c r="K849" s="610"/>
      <c r="L849" s="610"/>
      <c r="M849" s="610"/>
      <c r="N849" s="610"/>
      <c r="O849" s="610"/>
      <c r="P849" s="610"/>
      <c r="Q849" s="610"/>
    </row>
    <row r="850" ht="25.15" customHeight="true" x14ac:dyDescent="0.2">
      <c r="C850" s="610"/>
      <c r="D850" s="610"/>
      <c r="E850" s="610"/>
      <c r="F850" s="610"/>
      <c r="G850" s="610"/>
      <c r="H850" s="610"/>
      <c r="I850" s="610"/>
      <c r="J850" s="610"/>
      <c r="K850" s="610"/>
      <c r="L850" s="610"/>
      <c r="M850" s="610"/>
      <c r="N850" s="610"/>
      <c r="O850" s="610"/>
      <c r="P850" s="610"/>
      <c r="Q850" s="610"/>
    </row>
    <row r="851" ht="25.15" customHeight="true" x14ac:dyDescent="0.2">
      <c r="C851" s="610"/>
      <c r="D851" s="610"/>
      <c r="E851" s="610"/>
      <c r="F851" s="610"/>
      <c r="G851" s="610"/>
      <c r="H851" s="610"/>
      <c r="I851" s="610"/>
      <c r="J851" s="610"/>
      <c r="K851" s="610"/>
      <c r="L851" s="610"/>
      <c r="M851" s="610"/>
      <c r="N851" s="610"/>
      <c r="O851" s="610"/>
      <c r="P851" s="610"/>
      <c r="Q851" s="610"/>
    </row>
    <row r="852" ht="25.15" customHeight="true" x14ac:dyDescent="0.2">
      <c r="C852" s="610"/>
      <c r="D852" s="610"/>
      <c r="E852" s="610"/>
      <c r="F852" s="610"/>
      <c r="G852" s="610"/>
      <c r="H852" s="610"/>
      <c r="I852" s="610"/>
      <c r="J852" s="610"/>
      <c r="K852" s="610"/>
      <c r="L852" s="610"/>
      <c r="M852" s="610"/>
      <c r="N852" s="610"/>
      <c r="O852" s="610"/>
      <c r="P852" s="610"/>
      <c r="Q852" s="610"/>
    </row>
    <row r="853" ht="25.15" customHeight="true" x14ac:dyDescent="0.2">
      <c r="C853" s="610"/>
      <c r="D853" s="610"/>
      <c r="E853" s="610"/>
      <c r="F853" s="610"/>
      <c r="G853" s="610"/>
      <c r="H853" s="610"/>
      <c r="I853" s="610"/>
      <c r="J853" s="610"/>
      <c r="K853" s="610"/>
      <c r="L853" s="610"/>
      <c r="M853" s="610"/>
      <c r="N853" s="610"/>
      <c r="O853" s="610"/>
      <c r="P853" s="610"/>
      <c r="Q853" s="610"/>
    </row>
    <row r="854" ht="25.15" customHeight="true" x14ac:dyDescent="0.2">
      <c r="C854" s="610"/>
      <c r="D854" s="610"/>
      <c r="E854" s="610"/>
      <c r="F854" s="610"/>
      <c r="G854" s="610"/>
      <c r="H854" s="610"/>
      <c r="I854" s="610"/>
      <c r="J854" s="610"/>
      <c r="K854" s="610"/>
      <c r="L854" s="610"/>
      <c r="M854" s="610"/>
      <c r="N854" s="610"/>
      <c r="O854" s="610"/>
      <c r="P854" s="610"/>
      <c r="Q854" s="610"/>
    </row>
    <row r="855" ht="25.15" customHeight="true" x14ac:dyDescent="0.2">
      <c r="C855" s="610"/>
      <c r="D855" s="610"/>
      <c r="E855" s="610"/>
      <c r="F855" s="610"/>
      <c r="G855" s="610"/>
      <c r="H855" s="610"/>
      <c r="I855" s="610"/>
      <c r="J855" s="610"/>
      <c r="K855" s="610"/>
      <c r="L855" s="610"/>
      <c r="M855" s="610"/>
      <c r="N855" s="610"/>
      <c r="O855" s="610"/>
      <c r="P855" s="610"/>
      <c r="Q855" s="610"/>
    </row>
    <row r="856" ht="25.15" customHeight="true" x14ac:dyDescent="0.2">
      <c r="C856" s="610"/>
      <c r="D856" s="610"/>
      <c r="E856" s="610"/>
      <c r="F856" s="610"/>
      <c r="G856" s="610"/>
      <c r="H856" s="610"/>
      <c r="I856" s="610"/>
      <c r="J856" s="610"/>
      <c r="K856" s="610"/>
      <c r="L856" s="610"/>
      <c r="M856" s="610"/>
      <c r="N856" s="610"/>
      <c r="O856" s="610"/>
      <c r="P856" s="610"/>
      <c r="Q856" s="610"/>
    </row>
    <row r="857" ht="25.15" customHeight="true" x14ac:dyDescent="0.2">
      <c r="C857" s="610"/>
      <c r="D857" s="610"/>
      <c r="E857" s="610"/>
      <c r="F857" s="610"/>
      <c r="G857" s="610"/>
      <c r="H857" s="610"/>
      <c r="I857" s="610"/>
      <c r="J857" s="610"/>
      <c r="K857" s="610"/>
      <c r="L857" s="610"/>
      <c r="M857" s="610"/>
      <c r="N857" s="610"/>
      <c r="O857" s="610"/>
      <c r="P857" s="610"/>
      <c r="Q857" s="610"/>
    </row>
    <row r="858" ht="25.15" customHeight="true" x14ac:dyDescent="0.2">
      <c r="C858" s="610"/>
      <c r="D858" s="610"/>
      <c r="E858" s="610"/>
      <c r="F858" s="610"/>
      <c r="G858" s="610"/>
      <c r="H858" s="610"/>
      <c r="I858" s="610"/>
      <c r="J858" s="610"/>
      <c r="K858" s="610"/>
      <c r="L858" s="610"/>
      <c r="M858" s="610"/>
      <c r="N858" s="610"/>
      <c r="O858" s="610"/>
      <c r="P858" s="610"/>
      <c r="Q858" s="610"/>
    </row>
    <row r="859" ht="25.15" customHeight="true" x14ac:dyDescent="0.2">
      <c r="C859" s="610"/>
      <c r="D859" s="610"/>
      <c r="E859" s="610"/>
      <c r="F859" s="610"/>
      <c r="G859" s="610"/>
      <c r="H859" s="610"/>
      <c r="I859" s="610"/>
      <c r="J859" s="610"/>
      <c r="K859" s="610"/>
      <c r="L859" s="610"/>
      <c r="M859" s="610"/>
      <c r="N859" s="610"/>
      <c r="O859" s="610"/>
      <c r="P859" s="610"/>
      <c r="Q859" s="610"/>
    </row>
    <row r="860" ht="25.15" customHeight="true" x14ac:dyDescent="0.2">
      <c r="C860" s="610"/>
      <c r="D860" s="610"/>
      <c r="E860" s="610"/>
      <c r="F860" s="610"/>
      <c r="G860" s="610"/>
      <c r="H860" s="610"/>
      <c r="I860" s="610"/>
      <c r="J860" s="610"/>
      <c r="K860" s="610"/>
      <c r="L860" s="610"/>
      <c r="M860" s="610"/>
      <c r="N860" s="610"/>
      <c r="O860" s="610"/>
      <c r="P860" s="610"/>
      <c r="Q860" s="610"/>
    </row>
    <row r="861" ht="25.15" customHeight="true" x14ac:dyDescent="0.2">
      <c r="C861" s="610"/>
      <c r="D861" s="610"/>
      <c r="E861" s="610"/>
      <c r="F861" s="610"/>
      <c r="G861" s="610"/>
      <c r="H861" s="610"/>
      <c r="I861" s="610"/>
      <c r="J861" s="610"/>
      <c r="K861" s="610"/>
      <c r="L861" s="610"/>
      <c r="M861" s="610"/>
      <c r="N861" s="610"/>
      <c r="O861" s="610"/>
      <c r="P861" s="610"/>
      <c r="Q861" s="610"/>
    </row>
    <row r="862" ht="25.15" customHeight="true" x14ac:dyDescent="0.2">
      <c r="C862" s="610"/>
      <c r="D862" s="610"/>
      <c r="E862" s="610"/>
      <c r="F862" s="610"/>
      <c r="G862" s="610"/>
      <c r="H862" s="610"/>
      <c r="I862" s="610"/>
      <c r="J862" s="610"/>
      <c r="K862" s="610"/>
      <c r="L862" s="610"/>
      <c r="M862" s="610"/>
      <c r="N862" s="610"/>
      <c r="O862" s="610"/>
      <c r="P862" s="610"/>
      <c r="Q862" s="610"/>
    </row>
    <row r="863" ht="25.15" customHeight="true" x14ac:dyDescent="0.2">
      <c r="C863" s="610"/>
      <c r="D863" s="610"/>
      <c r="E863" s="610"/>
      <c r="F863" s="610"/>
      <c r="G863" s="610"/>
      <c r="H863" s="610"/>
      <c r="I863" s="610"/>
      <c r="J863" s="610"/>
      <c r="K863" s="610"/>
      <c r="L863" s="610"/>
      <c r="M863" s="610"/>
      <c r="N863" s="610"/>
      <c r="O863" s="610"/>
      <c r="P863" s="610"/>
      <c r="Q863" s="610"/>
    </row>
    <row r="864" ht="25.15" customHeight="true" x14ac:dyDescent="0.2">
      <c r="C864" s="610"/>
      <c r="D864" s="610"/>
      <c r="E864" s="610"/>
      <c r="F864" s="610"/>
      <c r="G864" s="610"/>
      <c r="H864" s="610"/>
      <c r="I864" s="610"/>
      <c r="J864" s="610"/>
      <c r="K864" s="610"/>
      <c r="L864" s="610"/>
      <c r="M864" s="610"/>
      <c r="N864" s="610"/>
      <c r="O864" s="610"/>
      <c r="P864" s="610"/>
      <c r="Q864" s="610"/>
    </row>
    <row r="865" ht="25.15" customHeight="true" x14ac:dyDescent="0.2">
      <c r="C865" s="610"/>
      <c r="D865" s="610"/>
      <c r="E865" s="610"/>
      <c r="F865" s="610"/>
      <c r="G865" s="610"/>
      <c r="H865" s="610"/>
      <c r="I865" s="610"/>
      <c r="J865" s="610"/>
      <c r="K865" s="610"/>
      <c r="L865" s="610"/>
      <c r="M865" s="610"/>
      <c r="N865" s="610"/>
      <c r="O865" s="610"/>
      <c r="P865" s="610"/>
      <c r="Q865" s="610"/>
    </row>
    <row r="866" ht="25.15" customHeight="true" x14ac:dyDescent="0.2">
      <c r="C866" s="610"/>
      <c r="D866" s="610"/>
      <c r="E866" s="610"/>
      <c r="F866" s="610"/>
      <c r="G866" s="610"/>
      <c r="H866" s="610"/>
      <c r="I866" s="610"/>
      <c r="J866" s="610"/>
      <c r="K866" s="610"/>
      <c r="L866" s="610"/>
      <c r="M866" s="610"/>
      <c r="N866" s="610"/>
      <c r="O866" s="610"/>
      <c r="P866" s="610"/>
      <c r="Q866" s="610"/>
    </row>
    <row r="867" ht="25.15" customHeight="true" x14ac:dyDescent="0.2">
      <c r="C867" s="610"/>
      <c r="D867" s="610"/>
      <c r="E867" s="610"/>
      <c r="F867" s="610"/>
      <c r="G867" s="610"/>
      <c r="H867" s="610"/>
      <c r="I867" s="610"/>
      <c r="J867" s="610"/>
      <c r="K867" s="610"/>
      <c r="L867" s="610"/>
      <c r="M867" s="610"/>
      <c r="N867" s="610"/>
      <c r="O867" s="610"/>
      <c r="P867" s="610"/>
      <c r="Q867" s="610"/>
    </row>
    <row r="868" ht="25.15" customHeight="true" x14ac:dyDescent="0.2">
      <c r="C868" s="610"/>
      <c r="D868" s="610"/>
      <c r="E868" s="610"/>
      <c r="F868" s="610"/>
      <c r="G868" s="610"/>
      <c r="H868" s="610"/>
      <c r="I868" s="610"/>
      <c r="J868" s="610"/>
      <c r="K868" s="610"/>
      <c r="L868" s="610"/>
      <c r="M868" s="610"/>
      <c r="N868" s="610"/>
      <c r="O868" s="610"/>
      <c r="P868" s="610"/>
      <c r="Q868" s="610"/>
    </row>
    <row r="869" ht="25.15" customHeight="true" x14ac:dyDescent="0.2">
      <c r="C869" s="610"/>
      <c r="D869" s="610"/>
      <c r="E869" s="610"/>
      <c r="F869" s="610"/>
      <c r="G869" s="610"/>
      <c r="H869" s="610"/>
      <c r="I869" s="610"/>
      <c r="J869" s="610"/>
      <c r="K869" s="610"/>
      <c r="L869" s="610"/>
      <c r="M869" s="610"/>
      <c r="N869" s="610"/>
      <c r="O869" s="610"/>
      <c r="P869" s="610"/>
      <c r="Q869" s="610"/>
    </row>
    <row r="870" ht="25.15" customHeight="true" x14ac:dyDescent="0.2">
      <c r="C870" s="610"/>
      <c r="D870" s="610"/>
      <c r="E870" s="610"/>
      <c r="F870" s="610"/>
      <c r="G870" s="610"/>
      <c r="H870" s="610"/>
      <c r="I870" s="610"/>
      <c r="J870" s="610"/>
      <c r="K870" s="610"/>
      <c r="L870" s="610"/>
      <c r="M870" s="610"/>
      <c r="N870" s="610"/>
      <c r="O870" s="610"/>
      <c r="P870" s="610"/>
      <c r="Q870" s="610"/>
    </row>
    <row r="871" ht="25.15" customHeight="true" x14ac:dyDescent="0.2">
      <c r="C871" s="610"/>
      <c r="D871" s="610"/>
      <c r="E871" s="610"/>
      <c r="F871" s="610"/>
      <c r="G871" s="610"/>
      <c r="H871" s="610"/>
      <c r="I871" s="610"/>
      <c r="J871" s="610"/>
      <c r="K871" s="610"/>
      <c r="L871" s="610"/>
      <c r="M871" s="610"/>
      <c r="N871" s="610"/>
      <c r="O871" s="610"/>
      <c r="P871" s="610"/>
      <c r="Q871" s="610"/>
    </row>
    <row r="872" ht="25.15" customHeight="true" x14ac:dyDescent="0.2">
      <c r="C872" s="610"/>
      <c r="D872" s="610"/>
      <c r="E872" s="610"/>
      <c r="F872" s="610"/>
      <c r="G872" s="610"/>
      <c r="H872" s="610"/>
      <c r="I872" s="610"/>
      <c r="J872" s="610"/>
      <c r="K872" s="610"/>
      <c r="L872" s="610"/>
      <c r="M872" s="610"/>
      <c r="N872" s="610"/>
      <c r="O872" s="610"/>
      <c r="P872" s="610"/>
      <c r="Q872" s="610"/>
    </row>
    <row r="873" ht="25.15" customHeight="true" x14ac:dyDescent="0.2">
      <c r="C873" s="610"/>
      <c r="D873" s="610"/>
      <c r="E873" s="610"/>
      <c r="F873" s="610"/>
      <c r="G873" s="610"/>
      <c r="H873" s="610"/>
      <c r="I873" s="610"/>
      <c r="J873" s="610"/>
      <c r="K873" s="610"/>
      <c r="L873" s="610"/>
      <c r="M873" s="610"/>
      <c r="N873" s="610"/>
      <c r="O873" s="610"/>
      <c r="P873" s="610"/>
      <c r="Q873" s="610"/>
    </row>
    <row r="874" ht="25.15" customHeight="true" x14ac:dyDescent="0.2">
      <c r="C874" s="610"/>
      <c r="D874" s="610"/>
      <c r="E874" s="610"/>
      <c r="F874" s="610"/>
      <c r="G874" s="610"/>
      <c r="H874" s="610"/>
      <c r="I874" s="610"/>
      <c r="J874" s="610"/>
      <c r="K874" s="610"/>
      <c r="L874" s="610"/>
      <c r="M874" s="610"/>
      <c r="N874" s="610"/>
      <c r="O874" s="610"/>
      <c r="P874" s="610"/>
      <c r="Q874" s="610"/>
    </row>
    <row r="875" ht="25.15" customHeight="true" x14ac:dyDescent="0.2">
      <c r="C875" s="610"/>
      <c r="D875" s="610"/>
      <c r="E875" s="610"/>
      <c r="F875" s="610"/>
      <c r="G875" s="610"/>
      <c r="H875" s="610"/>
      <c r="I875" s="610"/>
      <c r="J875" s="610"/>
      <c r="K875" s="610"/>
      <c r="L875" s="610"/>
      <c r="M875" s="610"/>
      <c r="N875" s="610"/>
      <c r="O875" s="610"/>
      <c r="P875" s="610"/>
      <c r="Q875" s="610"/>
    </row>
    <row r="876" ht="25.15" customHeight="true" x14ac:dyDescent="0.2">
      <c r="C876" s="610"/>
      <c r="D876" s="610"/>
      <c r="E876" s="610"/>
      <c r="F876" s="610"/>
      <c r="G876" s="610"/>
      <c r="H876" s="610"/>
      <c r="I876" s="610"/>
      <c r="J876" s="610"/>
      <c r="K876" s="610"/>
      <c r="L876" s="610"/>
      <c r="M876" s="610"/>
      <c r="N876" s="610"/>
      <c r="O876" s="610"/>
      <c r="P876" s="610"/>
      <c r="Q876" s="610"/>
    </row>
    <row r="877" ht="25.15" customHeight="true" x14ac:dyDescent="0.2">
      <c r="C877" s="610"/>
      <c r="D877" s="610"/>
      <c r="E877" s="610"/>
      <c r="F877" s="610"/>
      <c r="G877" s="610"/>
      <c r="H877" s="610"/>
      <c r="I877" s="610"/>
      <c r="J877" s="610"/>
      <c r="K877" s="610"/>
      <c r="L877" s="610"/>
      <c r="M877" s="610"/>
      <c r="N877" s="610"/>
      <c r="O877" s="610"/>
      <c r="P877" s="610"/>
      <c r="Q877" s="610"/>
    </row>
    <row r="878" ht="25.15" customHeight="true" x14ac:dyDescent="0.2">
      <c r="C878" s="610"/>
      <c r="D878" s="610"/>
      <c r="E878" s="610"/>
      <c r="F878" s="610"/>
      <c r="G878" s="610"/>
      <c r="H878" s="610"/>
      <c r="I878" s="610"/>
      <c r="J878" s="610"/>
      <c r="K878" s="610"/>
      <c r="L878" s="610"/>
      <c r="M878" s="610"/>
      <c r="N878" s="610"/>
      <c r="O878" s="610"/>
      <c r="P878" s="610"/>
      <c r="Q878" s="610"/>
    </row>
    <row r="879" ht="25.15" customHeight="true" x14ac:dyDescent="0.2">
      <c r="C879" s="610"/>
      <c r="D879" s="610"/>
      <c r="E879" s="610"/>
      <c r="F879" s="610"/>
      <c r="G879" s="610"/>
      <c r="H879" s="610"/>
      <c r="I879" s="610"/>
      <c r="J879" s="610"/>
      <c r="K879" s="610"/>
      <c r="L879" s="610"/>
      <c r="M879" s="610"/>
      <c r="N879" s="610"/>
      <c r="O879" s="610"/>
      <c r="P879" s="610"/>
      <c r="Q879" s="610"/>
    </row>
    <row r="880" ht="25.15" customHeight="true" x14ac:dyDescent="0.2">
      <c r="C880" s="610"/>
      <c r="D880" s="610"/>
      <c r="E880" s="610"/>
      <c r="F880" s="610"/>
      <c r="G880" s="610"/>
      <c r="H880" s="610"/>
      <c r="I880" s="610"/>
      <c r="J880" s="610"/>
      <c r="K880" s="610"/>
      <c r="L880" s="610"/>
      <c r="M880" s="610"/>
      <c r="N880" s="610"/>
      <c r="O880" s="610"/>
      <c r="P880" s="610"/>
      <c r="Q880" s="610"/>
    </row>
    <row r="881" ht="25.15" customHeight="true" x14ac:dyDescent="0.2">
      <c r="C881" s="610"/>
      <c r="D881" s="610"/>
      <c r="E881" s="610"/>
      <c r="F881" s="610"/>
      <c r="G881" s="610"/>
      <c r="H881" s="610"/>
      <c r="I881" s="610"/>
      <c r="J881" s="610"/>
      <c r="K881" s="610"/>
      <c r="L881" s="610"/>
      <c r="M881" s="610"/>
      <c r="N881" s="610"/>
      <c r="O881" s="610"/>
      <c r="P881" s="610"/>
      <c r="Q881" s="610"/>
    </row>
    <row r="882" ht="25.15" customHeight="true" x14ac:dyDescent="0.2">
      <c r="C882" s="610"/>
      <c r="D882" s="610"/>
      <c r="E882" s="610"/>
      <c r="F882" s="610"/>
      <c r="G882" s="610"/>
      <c r="H882" s="610"/>
      <c r="I882" s="610"/>
      <c r="J882" s="610"/>
      <c r="K882" s="610"/>
      <c r="L882" s="610"/>
      <c r="M882" s="610"/>
      <c r="N882" s="610"/>
      <c r="O882" s="610"/>
      <c r="P882" s="610"/>
      <c r="Q882" s="610"/>
    </row>
    <row r="883" ht="25.15" customHeight="true" x14ac:dyDescent="0.2">
      <c r="C883" s="610"/>
      <c r="D883" s="610"/>
      <c r="E883" s="610"/>
      <c r="F883" s="610"/>
      <c r="G883" s="610"/>
      <c r="H883" s="610"/>
      <c r="I883" s="610"/>
      <c r="J883" s="610"/>
      <c r="K883" s="610"/>
      <c r="L883" s="610"/>
      <c r="M883" s="610"/>
      <c r="N883" s="610"/>
      <c r="O883" s="610"/>
      <c r="P883" s="610"/>
      <c r="Q883" s="610"/>
    </row>
    <row r="884" ht="25.15" customHeight="true" x14ac:dyDescent="0.2">
      <c r="C884" s="610"/>
      <c r="D884" s="610"/>
      <c r="E884" s="610"/>
      <c r="F884" s="610"/>
      <c r="G884" s="610"/>
      <c r="H884" s="610"/>
      <c r="I884" s="610"/>
      <c r="J884" s="610"/>
      <c r="K884" s="610"/>
      <c r="L884" s="610"/>
      <c r="M884" s="610"/>
      <c r="N884" s="610"/>
      <c r="O884" s="610"/>
      <c r="P884" s="610"/>
      <c r="Q884" s="610"/>
    </row>
    <row r="885" ht="25.15" customHeight="true" x14ac:dyDescent="0.2">
      <c r="C885" s="610"/>
      <c r="D885" s="610"/>
      <c r="E885" s="610"/>
      <c r="F885" s="610"/>
      <c r="G885" s="610"/>
      <c r="H885" s="610"/>
      <c r="I885" s="610"/>
      <c r="J885" s="610"/>
      <c r="K885" s="610"/>
      <c r="L885" s="610"/>
      <c r="M885" s="610"/>
      <c r="N885" s="610"/>
      <c r="O885" s="610"/>
      <c r="P885" s="610"/>
      <c r="Q885" s="610"/>
    </row>
    <row r="886" ht="25.15" customHeight="true" x14ac:dyDescent="0.2">
      <c r="C886" s="610"/>
      <c r="D886" s="610"/>
      <c r="E886" s="610"/>
      <c r="F886" s="610"/>
      <c r="G886" s="610"/>
      <c r="H886" s="610"/>
      <c r="I886" s="610"/>
      <c r="J886" s="610"/>
      <c r="K886" s="610"/>
      <c r="L886" s="610"/>
      <c r="M886" s="610"/>
      <c r="N886" s="610"/>
      <c r="O886" s="610"/>
      <c r="P886" s="610"/>
      <c r="Q886" s="610"/>
    </row>
    <row r="887" ht="25.15" customHeight="true" x14ac:dyDescent="0.2">
      <c r="C887" s="610"/>
      <c r="D887" s="610"/>
      <c r="E887" s="610"/>
      <c r="F887" s="610"/>
      <c r="G887" s="610"/>
      <c r="H887" s="610"/>
      <c r="I887" s="610"/>
      <c r="J887" s="610"/>
      <c r="K887" s="610"/>
      <c r="L887" s="610"/>
      <c r="M887" s="610"/>
      <c r="N887" s="610"/>
      <c r="O887" s="610"/>
      <c r="P887" s="610"/>
      <c r="Q887" s="610"/>
    </row>
    <row r="888" ht="25.15" customHeight="true" x14ac:dyDescent="0.2">
      <c r="C888" s="610"/>
      <c r="D888" s="610"/>
      <c r="E888" s="610"/>
      <c r="F888" s="610"/>
      <c r="G888" s="610"/>
      <c r="H888" s="610"/>
      <c r="I888" s="610"/>
      <c r="J888" s="610"/>
      <c r="K888" s="610"/>
      <c r="L888" s="610"/>
      <c r="M888" s="610"/>
      <c r="N888" s="610"/>
      <c r="O888" s="610"/>
      <c r="P888" s="610"/>
      <c r="Q888" s="610"/>
    </row>
    <row r="889" ht="25.15" customHeight="true" x14ac:dyDescent="0.2">
      <c r="C889" s="610"/>
      <c r="D889" s="610"/>
      <c r="E889" s="610"/>
      <c r="F889" s="610"/>
      <c r="G889" s="610"/>
      <c r="H889" s="610"/>
      <c r="I889" s="610"/>
      <c r="J889" s="610"/>
      <c r="K889" s="610"/>
      <c r="L889" s="610"/>
      <c r="M889" s="610"/>
      <c r="N889" s="610"/>
      <c r="O889" s="610"/>
      <c r="P889" s="610"/>
      <c r="Q889" s="610"/>
    </row>
    <row r="890" ht="25.15" customHeight="true" x14ac:dyDescent="0.2">
      <c r="C890" s="610"/>
      <c r="D890" s="610"/>
      <c r="E890" s="610"/>
      <c r="F890" s="610"/>
      <c r="G890" s="610"/>
      <c r="H890" s="610"/>
      <c r="I890" s="610"/>
      <c r="J890" s="610"/>
      <c r="K890" s="610"/>
      <c r="L890" s="610"/>
      <c r="M890" s="610"/>
      <c r="N890" s="610"/>
      <c r="O890" s="610"/>
      <c r="P890" s="610"/>
      <c r="Q890" s="610"/>
    </row>
    <row r="891" ht="25.15" customHeight="true" x14ac:dyDescent="0.2">
      <c r="C891" s="610"/>
      <c r="D891" s="610"/>
      <c r="E891" s="610"/>
      <c r="F891" s="610"/>
      <c r="G891" s="610"/>
      <c r="H891" s="610"/>
      <c r="I891" s="610"/>
      <c r="J891" s="610"/>
      <c r="K891" s="610"/>
      <c r="L891" s="610"/>
      <c r="M891" s="610"/>
      <c r="N891" s="610"/>
      <c r="O891" s="610"/>
      <c r="P891" s="610"/>
      <c r="Q891" s="610"/>
    </row>
    <row r="892" ht="25.15" customHeight="true" x14ac:dyDescent="0.2">
      <c r="C892" s="610"/>
      <c r="D892" s="610"/>
      <c r="E892" s="610"/>
      <c r="F892" s="610"/>
      <c r="G892" s="610"/>
      <c r="H892" s="610"/>
      <c r="I892" s="610"/>
      <c r="J892" s="610"/>
      <c r="K892" s="610"/>
      <c r="L892" s="610"/>
      <c r="M892" s="610"/>
      <c r="N892" s="610"/>
      <c r="O892" s="610"/>
      <c r="P892" s="610"/>
      <c r="Q892" s="610"/>
    </row>
    <row r="893" ht="25.15" customHeight="true" x14ac:dyDescent="0.2">
      <c r="C893" s="610"/>
      <c r="D893" s="610"/>
      <c r="E893" s="610"/>
      <c r="F893" s="610"/>
      <c r="G893" s="610"/>
      <c r="H893" s="610"/>
      <c r="I893" s="610"/>
      <c r="J893" s="610"/>
      <c r="K893" s="610"/>
      <c r="L893" s="610"/>
      <c r="M893" s="610"/>
      <c r="N893" s="610"/>
      <c r="O893" s="610"/>
      <c r="P893" s="610"/>
      <c r="Q893" s="610"/>
    </row>
    <row r="894" ht="25.15" customHeight="true" x14ac:dyDescent="0.2">
      <c r="C894" s="610"/>
      <c r="D894" s="610"/>
      <c r="E894" s="610"/>
      <c r="F894" s="610"/>
      <c r="G894" s="610"/>
      <c r="H894" s="610"/>
      <c r="I894" s="610"/>
      <c r="J894" s="610"/>
      <c r="K894" s="610"/>
      <c r="L894" s="610"/>
      <c r="M894" s="610"/>
      <c r="N894" s="610"/>
      <c r="O894" s="610"/>
      <c r="P894" s="610"/>
      <c r="Q894" s="610"/>
    </row>
    <row r="895" ht="25.15" customHeight="true" x14ac:dyDescent="0.2">
      <c r="C895" s="610"/>
      <c r="D895" s="610"/>
      <c r="E895" s="610"/>
      <c r="F895" s="610"/>
      <c r="G895" s="610"/>
      <c r="H895" s="610"/>
      <c r="I895" s="610"/>
      <c r="J895" s="610"/>
      <c r="K895" s="610"/>
      <c r="L895" s="610"/>
      <c r="M895" s="610"/>
      <c r="N895" s="610"/>
      <c r="O895" s="610"/>
      <c r="P895" s="610"/>
      <c r="Q895" s="610"/>
    </row>
    <row r="896" ht="25.15" customHeight="true" x14ac:dyDescent="0.2">
      <c r="C896" s="610"/>
      <c r="D896" s="610"/>
      <c r="E896" s="610"/>
      <c r="F896" s="610"/>
      <c r="G896" s="610"/>
      <c r="H896" s="610"/>
      <c r="I896" s="610"/>
      <c r="J896" s="610"/>
      <c r="K896" s="610"/>
      <c r="L896" s="610"/>
      <c r="M896" s="610"/>
      <c r="N896" s="610"/>
      <c r="O896" s="610"/>
      <c r="P896" s="610"/>
      <c r="Q896" s="610"/>
    </row>
    <row r="897" ht="25.15" customHeight="true" x14ac:dyDescent="0.2">
      <c r="C897" s="610"/>
      <c r="D897" s="610"/>
      <c r="E897" s="610"/>
      <c r="F897" s="610"/>
      <c r="G897" s="610"/>
      <c r="H897" s="610"/>
      <c r="I897" s="610"/>
      <c r="J897" s="610"/>
      <c r="K897" s="610"/>
      <c r="L897" s="610"/>
      <c r="M897" s="610"/>
      <c r="N897" s="610"/>
      <c r="O897" s="610"/>
      <c r="P897" s="610"/>
      <c r="Q897" s="610"/>
    </row>
    <row r="898" ht="25.15" customHeight="true" x14ac:dyDescent="0.2">
      <c r="C898" s="610"/>
      <c r="D898" s="610"/>
      <c r="E898" s="610"/>
      <c r="F898" s="610"/>
      <c r="G898" s="610"/>
      <c r="H898" s="610"/>
      <c r="I898" s="610"/>
      <c r="J898" s="610"/>
      <c r="K898" s="610"/>
      <c r="L898" s="610"/>
      <c r="M898" s="610"/>
      <c r="N898" s="610"/>
      <c r="O898" s="610"/>
      <c r="P898" s="610"/>
      <c r="Q898" s="610"/>
    </row>
    <row r="899" ht="25.15" customHeight="true" x14ac:dyDescent="0.2">
      <c r="C899" s="610"/>
      <c r="D899" s="610"/>
      <c r="E899" s="610"/>
      <c r="F899" s="610"/>
      <c r="G899" s="610"/>
      <c r="H899" s="610"/>
      <c r="I899" s="610"/>
      <c r="J899" s="610"/>
      <c r="K899" s="610"/>
      <c r="L899" s="610"/>
      <c r="M899" s="610"/>
      <c r="N899" s="610"/>
      <c r="O899" s="610"/>
      <c r="P899" s="610"/>
      <c r="Q899" s="610"/>
    </row>
    <row r="900" ht="25.15" customHeight="true" x14ac:dyDescent="0.2">
      <c r="C900" s="610"/>
      <c r="D900" s="610"/>
      <c r="E900" s="610"/>
      <c r="F900" s="610"/>
      <c r="G900" s="610"/>
      <c r="H900" s="610"/>
      <c r="I900" s="610"/>
      <c r="J900" s="610"/>
      <c r="K900" s="610"/>
      <c r="L900" s="610"/>
      <c r="M900" s="610"/>
      <c r="N900" s="610"/>
      <c r="O900" s="610"/>
      <c r="P900" s="610"/>
      <c r="Q900" s="610"/>
    </row>
    <row r="901" ht="25.15" customHeight="true" x14ac:dyDescent="0.2">
      <c r="C901" s="610"/>
      <c r="D901" s="610"/>
      <c r="E901" s="610"/>
      <c r="F901" s="610"/>
      <c r="G901" s="610"/>
      <c r="H901" s="610"/>
      <c r="I901" s="610"/>
      <c r="J901" s="610"/>
      <c r="K901" s="610"/>
      <c r="L901" s="610"/>
      <c r="M901" s="610"/>
      <c r="N901" s="610"/>
      <c r="O901" s="610"/>
      <c r="P901" s="610"/>
      <c r="Q901" s="610"/>
    </row>
    <row r="902" ht="25.15" customHeight="true" x14ac:dyDescent="0.2">
      <c r="C902" s="610"/>
      <c r="D902" s="610"/>
      <c r="E902" s="610"/>
      <c r="F902" s="610"/>
      <c r="G902" s="610"/>
      <c r="H902" s="610"/>
      <c r="I902" s="610"/>
      <c r="J902" s="610"/>
      <c r="K902" s="610"/>
      <c r="L902" s="610"/>
      <c r="M902" s="610"/>
      <c r="N902" s="610"/>
      <c r="O902" s="610"/>
      <c r="P902" s="610"/>
      <c r="Q902" s="610"/>
    </row>
    <row r="903" ht="25.15" customHeight="true" x14ac:dyDescent="0.2">
      <c r="C903" s="610"/>
      <c r="D903" s="610"/>
      <c r="E903" s="610"/>
      <c r="F903" s="610"/>
      <c r="G903" s="610"/>
      <c r="H903" s="610"/>
      <c r="I903" s="610"/>
      <c r="J903" s="610"/>
      <c r="K903" s="610"/>
      <c r="L903" s="610"/>
      <c r="M903" s="610"/>
      <c r="N903" s="610"/>
      <c r="O903" s="610"/>
      <c r="P903" s="610"/>
      <c r="Q903" s="610"/>
    </row>
    <row r="904" ht="25.15" customHeight="true" x14ac:dyDescent="0.2">
      <c r="C904" s="610"/>
      <c r="D904" s="610"/>
      <c r="E904" s="610"/>
      <c r="F904" s="610"/>
      <c r="G904" s="610"/>
      <c r="H904" s="610"/>
      <c r="I904" s="610"/>
      <c r="J904" s="610"/>
      <c r="K904" s="610"/>
      <c r="L904" s="610"/>
      <c r="M904" s="610"/>
      <c r="N904" s="610"/>
      <c r="O904" s="610"/>
      <c r="P904" s="610"/>
      <c r="Q904" s="610"/>
    </row>
    <row r="905" ht="25.15" customHeight="true" x14ac:dyDescent="0.2">
      <c r="C905" s="610"/>
      <c r="D905" s="610"/>
      <c r="E905" s="610"/>
      <c r="F905" s="610"/>
      <c r="G905" s="610"/>
      <c r="H905" s="610"/>
      <c r="I905" s="610"/>
      <c r="J905" s="610"/>
      <c r="K905" s="610"/>
      <c r="L905" s="610"/>
      <c r="M905" s="610"/>
      <c r="N905" s="610"/>
      <c r="O905" s="610"/>
      <c r="P905" s="610"/>
      <c r="Q905" s="610"/>
    </row>
    <row r="906" ht="25.15" customHeight="true" x14ac:dyDescent="0.2">
      <c r="C906" s="610"/>
      <c r="D906" s="610"/>
      <c r="E906" s="610"/>
      <c r="F906" s="610"/>
      <c r="G906" s="610"/>
      <c r="H906" s="610"/>
      <c r="I906" s="610"/>
      <c r="J906" s="610"/>
      <c r="K906" s="610"/>
      <c r="L906" s="610"/>
      <c r="M906" s="610"/>
      <c r="N906" s="610"/>
      <c r="O906" s="610"/>
      <c r="P906" s="610"/>
      <c r="Q906" s="610"/>
    </row>
    <row r="907" ht="25.15" customHeight="true" x14ac:dyDescent="0.2">
      <c r="C907" s="610"/>
      <c r="D907" s="610"/>
      <c r="E907" s="610"/>
      <c r="F907" s="610"/>
      <c r="G907" s="610"/>
      <c r="H907" s="610"/>
      <c r="I907" s="610"/>
      <c r="J907" s="610"/>
      <c r="K907" s="610"/>
      <c r="L907" s="610"/>
      <c r="M907" s="610"/>
      <c r="N907" s="610"/>
      <c r="O907" s="610"/>
      <c r="P907" s="610"/>
      <c r="Q907" s="610"/>
    </row>
    <row r="908" ht="25.15" customHeight="true" x14ac:dyDescent="0.2">
      <c r="C908" s="610"/>
      <c r="D908" s="610"/>
      <c r="E908" s="610"/>
      <c r="F908" s="610"/>
      <c r="G908" s="610"/>
      <c r="H908" s="610"/>
      <c r="I908" s="610"/>
      <c r="J908" s="610"/>
      <c r="K908" s="610"/>
      <c r="L908" s="610"/>
      <c r="M908" s="610"/>
      <c r="N908" s="610"/>
      <c r="O908" s="610"/>
      <c r="P908" s="610"/>
      <c r="Q908" s="610"/>
    </row>
    <row r="909" ht="25.15" customHeight="true" x14ac:dyDescent="0.2">
      <c r="C909" s="610"/>
      <c r="D909" s="610"/>
      <c r="E909" s="610"/>
      <c r="F909" s="610"/>
      <c r="G909" s="610"/>
      <c r="H909" s="610"/>
      <c r="I909" s="610"/>
      <c r="J909" s="610"/>
      <c r="K909" s="610"/>
      <c r="L909" s="610"/>
      <c r="M909" s="610"/>
      <c r="N909" s="610"/>
      <c r="O909" s="610"/>
      <c r="P909" s="610"/>
      <c r="Q909" s="610"/>
    </row>
    <row r="910" ht="25.15" customHeight="true" x14ac:dyDescent="0.2">
      <c r="C910" s="610"/>
      <c r="D910" s="610"/>
      <c r="E910" s="610"/>
      <c r="F910" s="610"/>
      <c r="G910" s="610"/>
      <c r="H910" s="610"/>
      <c r="I910" s="610"/>
      <c r="J910" s="610"/>
      <c r="K910" s="610"/>
      <c r="L910" s="610"/>
      <c r="M910" s="610"/>
      <c r="N910" s="610"/>
      <c r="O910" s="610"/>
      <c r="P910" s="610"/>
      <c r="Q910" s="610"/>
    </row>
    <row r="911" ht="25.15" customHeight="true" x14ac:dyDescent="0.2">
      <c r="C911" s="610"/>
      <c r="D911" s="610"/>
      <c r="E911" s="610"/>
      <c r="F911" s="610"/>
      <c r="G911" s="610"/>
      <c r="H911" s="610"/>
      <c r="I911" s="610"/>
      <c r="J911" s="610"/>
      <c r="K911" s="610"/>
      <c r="L911" s="610"/>
      <c r="M911" s="610"/>
      <c r="N911" s="610"/>
      <c r="O911" s="610"/>
      <c r="P911" s="610"/>
      <c r="Q911" s="610"/>
    </row>
    <row r="912" ht="25.15" customHeight="true" x14ac:dyDescent="0.2">
      <c r="C912" s="610"/>
      <c r="D912" s="610"/>
      <c r="E912" s="610"/>
      <c r="F912" s="610"/>
      <c r="G912" s="610"/>
      <c r="H912" s="610"/>
      <c r="I912" s="610"/>
      <c r="J912" s="610"/>
      <c r="K912" s="610"/>
      <c r="L912" s="610"/>
      <c r="M912" s="610"/>
      <c r="N912" s="610"/>
      <c r="O912" s="610"/>
      <c r="P912" s="610"/>
      <c r="Q912" s="610"/>
    </row>
    <row r="913" ht="25.15" customHeight="true" x14ac:dyDescent="0.2">
      <c r="C913" s="610"/>
      <c r="D913" s="610"/>
      <c r="E913" s="610"/>
      <c r="F913" s="610"/>
      <c r="G913" s="610"/>
      <c r="H913" s="610"/>
      <c r="I913" s="610"/>
      <c r="J913" s="610"/>
      <c r="K913" s="610"/>
      <c r="L913" s="610"/>
      <c r="M913" s="610"/>
      <c r="N913" s="610"/>
      <c r="O913" s="610"/>
      <c r="P913" s="610"/>
      <c r="Q913" s="610"/>
    </row>
    <row r="914" ht="25.15" customHeight="true" x14ac:dyDescent="0.2">
      <c r="C914" s="610"/>
      <c r="D914" s="610"/>
      <c r="E914" s="610"/>
      <c r="F914" s="610"/>
      <c r="G914" s="610"/>
      <c r="H914" s="610"/>
      <c r="I914" s="610"/>
      <c r="J914" s="610"/>
      <c r="K914" s="610"/>
      <c r="L914" s="610"/>
      <c r="M914" s="610"/>
      <c r="N914" s="610"/>
      <c r="O914" s="610"/>
      <c r="P914" s="610"/>
      <c r="Q914" s="610"/>
    </row>
    <row r="915" ht="25.15" customHeight="true" x14ac:dyDescent="0.2">
      <c r="C915" s="610"/>
      <c r="D915" s="610"/>
      <c r="E915" s="610"/>
      <c r="F915" s="610"/>
      <c r="G915" s="610"/>
      <c r="H915" s="610"/>
      <c r="I915" s="610"/>
      <c r="J915" s="610"/>
      <c r="K915" s="610"/>
      <c r="L915" s="610"/>
      <c r="M915" s="610"/>
      <c r="N915" s="610"/>
      <c r="O915" s="610"/>
      <c r="P915" s="610"/>
      <c r="Q915" s="610"/>
    </row>
    <row r="916" ht="25.15" customHeight="true" x14ac:dyDescent="0.2">
      <c r="C916" s="610"/>
      <c r="D916" s="610"/>
      <c r="E916" s="610"/>
      <c r="F916" s="610"/>
      <c r="G916" s="610"/>
      <c r="H916" s="610"/>
      <c r="I916" s="610"/>
      <c r="J916" s="610"/>
      <c r="K916" s="610"/>
      <c r="L916" s="610"/>
      <c r="M916" s="610"/>
      <c r="N916" s="610"/>
      <c r="O916" s="610"/>
      <c r="P916" s="610"/>
      <c r="Q916" s="610"/>
    </row>
    <row r="917" ht="25.15" customHeight="true" x14ac:dyDescent="0.2">
      <c r="C917" s="610"/>
      <c r="D917" s="610"/>
      <c r="E917" s="610"/>
      <c r="F917" s="610"/>
      <c r="G917" s="610"/>
      <c r="H917" s="610"/>
      <c r="I917" s="610"/>
      <c r="J917" s="610"/>
      <c r="K917" s="610"/>
      <c r="L917" s="610"/>
      <c r="M917" s="610"/>
      <c r="N917" s="610"/>
      <c r="O917" s="610"/>
      <c r="P917" s="610"/>
      <c r="Q917" s="610"/>
    </row>
    <row r="918" ht="25.15" customHeight="true" x14ac:dyDescent="0.2">
      <c r="C918" s="610"/>
      <c r="D918" s="610"/>
      <c r="E918" s="610"/>
      <c r="F918" s="610"/>
      <c r="G918" s="610"/>
      <c r="H918" s="610"/>
      <c r="I918" s="610"/>
      <c r="J918" s="610"/>
      <c r="K918" s="610"/>
      <c r="L918" s="610"/>
      <c r="M918" s="610"/>
      <c r="N918" s="610"/>
      <c r="O918" s="610"/>
      <c r="P918" s="610"/>
      <c r="Q918" s="610"/>
    </row>
    <row r="919" ht="25.15" customHeight="true" x14ac:dyDescent="0.2">
      <c r="C919" s="610"/>
      <c r="D919" s="610"/>
      <c r="E919" s="610"/>
      <c r="F919" s="610"/>
      <c r="G919" s="610"/>
      <c r="H919" s="610"/>
      <c r="I919" s="610"/>
      <c r="J919" s="610"/>
      <c r="K919" s="610"/>
      <c r="L919" s="610"/>
      <c r="M919" s="610"/>
      <c r="N919" s="610"/>
      <c r="O919" s="610"/>
      <c r="P919" s="610"/>
      <c r="Q919" s="610"/>
    </row>
    <row r="920" ht="25.15" customHeight="true" x14ac:dyDescent="0.2">
      <c r="C920" s="610"/>
      <c r="D920" s="610"/>
      <c r="E920" s="610"/>
      <c r="F920" s="610"/>
      <c r="G920" s="610"/>
      <c r="H920" s="610"/>
      <c r="I920" s="610"/>
      <c r="J920" s="610"/>
      <c r="K920" s="610"/>
      <c r="L920" s="610"/>
      <c r="M920" s="610"/>
      <c r="N920" s="610"/>
      <c r="O920" s="610"/>
      <c r="P920" s="610"/>
      <c r="Q920" s="610"/>
    </row>
    <row r="921" ht="25.15" customHeight="true" x14ac:dyDescent="0.2">
      <c r="C921" s="610"/>
      <c r="D921" s="610"/>
      <c r="E921" s="610"/>
      <c r="F921" s="610"/>
      <c r="G921" s="610"/>
      <c r="H921" s="610"/>
      <c r="I921" s="610"/>
      <c r="J921" s="610"/>
      <c r="K921" s="610"/>
      <c r="L921" s="610"/>
      <c r="M921" s="610"/>
      <c r="N921" s="610"/>
      <c r="O921" s="610"/>
      <c r="P921" s="610"/>
      <c r="Q921" s="610"/>
    </row>
    <row r="922" ht="25.15" customHeight="true" x14ac:dyDescent="0.2">
      <c r="C922" s="610"/>
      <c r="D922" s="610"/>
      <c r="E922" s="610"/>
      <c r="F922" s="610"/>
      <c r="G922" s="610"/>
      <c r="H922" s="610"/>
      <c r="I922" s="610"/>
      <c r="J922" s="610"/>
      <c r="K922" s="610"/>
      <c r="L922" s="610"/>
      <c r="M922" s="610"/>
      <c r="N922" s="610"/>
      <c r="O922" s="610"/>
      <c r="P922" s="610"/>
      <c r="Q922" s="610"/>
    </row>
    <row r="923" ht="25.15" customHeight="true" x14ac:dyDescent="0.2">
      <c r="C923" s="610"/>
      <c r="D923" s="610"/>
      <c r="E923" s="610"/>
      <c r="F923" s="610"/>
      <c r="G923" s="610"/>
      <c r="H923" s="610"/>
      <c r="I923" s="610"/>
      <c r="J923" s="610"/>
      <c r="K923" s="610"/>
      <c r="L923" s="610"/>
      <c r="M923" s="610"/>
      <c r="N923" s="610"/>
      <c r="O923" s="610"/>
      <c r="P923" s="610"/>
      <c r="Q923" s="610"/>
    </row>
    <row r="924" ht="25.15" customHeight="true" x14ac:dyDescent="0.2">
      <c r="C924" s="610"/>
      <c r="D924" s="610"/>
      <c r="E924" s="610"/>
      <c r="F924" s="610"/>
      <c r="G924" s="610"/>
      <c r="H924" s="610"/>
      <c r="I924" s="610"/>
      <c r="J924" s="610"/>
      <c r="K924" s="610"/>
      <c r="L924" s="610"/>
      <c r="M924" s="610"/>
      <c r="N924" s="610"/>
      <c r="O924" s="610"/>
      <c r="P924" s="610"/>
      <c r="Q924" s="610"/>
    </row>
    <row r="925" ht="25.15" customHeight="true" x14ac:dyDescent="0.2">
      <c r="C925" s="610"/>
      <c r="D925" s="610"/>
      <c r="E925" s="610"/>
      <c r="F925" s="610"/>
      <c r="G925" s="610"/>
      <c r="H925" s="610"/>
      <c r="I925" s="610"/>
      <c r="J925" s="610"/>
      <c r="K925" s="610"/>
      <c r="L925" s="610"/>
      <c r="M925" s="610"/>
      <c r="N925" s="610"/>
      <c r="O925" s="610"/>
      <c r="P925" s="610"/>
      <c r="Q925" s="610"/>
    </row>
    <row r="926" ht="25.15" customHeight="true" x14ac:dyDescent="0.2">
      <c r="C926" s="610"/>
      <c r="D926" s="610"/>
      <c r="E926" s="610"/>
      <c r="F926" s="610"/>
      <c r="G926" s="610"/>
      <c r="H926" s="610"/>
      <c r="I926" s="610"/>
      <c r="J926" s="610"/>
      <c r="K926" s="610"/>
      <c r="L926" s="610"/>
      <c r="M926" s="610"/>
      <c r="N926" s="610"/>
      <c r="O926" s="610"/>
      <c r="P926" s="610"/>
      <c r="Q926" s="610"/>
    </row>
    <row r="927" ht="25.15" customHeight="true" x14ac:dyDescent="0.2">
      <c r="C927" s="610"/>
      <c r="D927" s="610"/>
      <c r="E927" s="610"/>
      <c r="F927" s="610"/>
      <c r="G927" s="610"/>
      <c r="H927" s="610"/>
      <c r="I927" s="610"/>
      <c r="J927" s="610"/>
      <c r="K927" s="610"/>
      <c r="L927" s="610"/>
      <c r="M927" s="610"/>
      <c r="N927" s="610"/>
      <c r="O927" s="610"/>
      <c r="P927" s="610"/>
      <c r="Q927" s="610"/>
    </row>
    <row r="928" ht="25.15" customHeight="true" x14ac:dyDescent="0.2">
      <c r="C928" s="610"/>
      <c r="D928" s="610"/>
      <c r="E928" s="610"/>
      <c r="F928" s="610"/>
      <c r="G928" s="610"/>
      <c r="H928" s="610"/>
      <c r="I928" s="610"/>
      <c r="J928" s="610"/>
      <c r="K928" s="610"/>
      <c r="L928" s="610"/>
      <c r="M928" s="610"/>
      <c r="N928" s="610"/>
      <c r="O928" s="610"/>
      <c r="P928" s="610"/>
      <c r="Q928" s="610"/>
    </row>
    <row r="929" ht="25.15" customHeight="true" x14ac:dyDescent="0.2">
      <c r="C929" s="610"/>
      <c r="D929" s="610"/>
      <c r="E929" s="610"/>
      <c r="F929" s="610"/>
      <c r="G929" s="610"/>
      <c r="H929" s="610"/>
      <c r="I929" s="610"/>
      <c r="J929" s="610"/>
      <c r="K929" s="610"/>
      <c r="L929" s="610"/>
      <c r="M929" s="610"/>
      <c r="N929" s="610"/>
      <c r="O929" s="610"/>
      <c r="P929" s="610"/>
      <c r="Q929" s="610"/>
    </row>
    <row r="930" ht="25.15" customHeight="true" x14ac:dyDescent="0.2">
      <c r="C930" s="610"/>
      <c r="D930" s="610"/>
      <c r="E930" s="610"/>
      <c r="F930" s="610"/>
      <c r="G930" s="610"/>
      <c r="H930" s="610"/>
      <c r="I930" s="610"/>
      <c r="J930" s="610"/>
      <c r="K930" s="610"/>
      <c r="L930" s="610"/>
      <c r="M930" s="610"/>
      <c r="N930" s="610"/>
      <c r="O930" s="610"/>
      <c r="P930" s="610"/>
      <c r="Q930" s="610"/>
    </row>
    <row r="931" ht="25.15" customHeight="true" x14ac:dyDescent="0.2">
      <c r="C931" s="610"/>
      <c r="D931" s="610"/>
      <c r="E931" s="610"/>
      <c r="F931" s="610"/>
      <c r="G931" s="610"/>
      <c r="H931" s="610"/>
      <c r="I931" s="610"/>
      <c r="J931" s="610"/>
      <c r="K931" s="610"/>
      <c r="L931" s="610"/>
      <c r="M931" s="610"/>
      <c r="N931" s="610"/>
      <c r="O931" s="610"/>
      <c r="P931" s="610"/>
      <c r="Q931" s="610"/>
    </row>
    <row r="932" ht="25.15" customHeight="true" x14ac:dyDescent="0.2">
      <c r="C932" s="610"/>
      <c r="D932" s="610"/>
      <c r="E932" s="610"/>
      <c r="F932" s="610"/>
      <c r="G932" s="610"/>
      <c r="H932" s="610"/>
      <c r="I932" s="610"/>
      <c r="J932" s="610"/>
      <c r="K932" s="610"/>
      <c r="L932" s="610"/>
      <c r="M932" s="610"/>
      <c r="N932" s="610"/>
      <c r="O932" s="610"/>
      <c r="P932" s="610"/>
      <c r="Q932" s="610"/>
    </row>
    <row r="933" ht="25.15" customHeight="true" x14ac:dyDescent="0.2">
      <c r="C933" s="610"/>
      <c r="D933" s="610"/>
      <c r="E933" s="610"/>
      <c r="F933" s="610"/>
      <c r="G933" s="610"/>
      <c r="H933" s="610"/>
      <c r="I933" s="610"/>
      <c r="J933" s="610"/>
      <c r="K933" s="610"/>
      <c r="L933" s="610"/>
      <c r="M933" s="610"/>
      <c r="N933" s="610"/>
      <c r="O933" s="610"/>
      <c r="P933" s="610"/>
      <c r="Q933" s="610"/>
    </row>
    <row r="934" ht="25.15" customHeight="true" x14ac:dyDescent="0.2">
      <c r="C934" s="610"/>
      <c r="D934" s="610"/>
      <c r="E934" s="610"/>
      <c r="F934" s="610"/>
      <c r="G934" s="610"/>
      <c r="H934" s="610"/>
      <c r="I934" s="610"/>
      <c r="J934" s="610"/>
      <c r="K934" s="610"/>
      <c r="L934" s="610"/>
      <c r="M934" s="610"/>
      <c r="N934" s="610"/>
      <c r="O934" s="610"/>
      <c r="P934" s="610"/>
      <c r="Q934" s="610"/>
    </row>
    <row r="935" ht="25.15" customHeight="true" x14ac:dyDescent="0.2">
      <c r="C935" s="610"/>
      <c r="D935" s="610"/>
      <c r="E935" s="610"/>
      <c r="F935" s="610"/>
      <c r="G935" s="610"/>
      <c r="H935" s="610"/>
      <c r="I935" s="610"/>
      <c r="J935" s="610"/>
      <c r="K935" s="610"/>
      <c r="L935" s="610"/>
      <c r="M935" s="610"/>
      <c r="N935" s="610"/>
      <c r="O935" s="610"/>
      <c r="P935" s="610"/>
      <c r="Q935" s="610"/>
    </row>
    <row r="936" ht="25.15" customHeight="true" x14ac:dyDescent="0.2">
      <c r="C936" s="610"/>
      <c r="D936" s="610"/>
      <c r="E936" s="610"/>
      <c r="F936" s="610"/>
      <c r="G936" s="610"/>
      <c r="H936" s="610"/>
      <c r="I936" s="610"/>
      <c r="J936" s="610"/>
      <c r="K936" s="610"/>
      <c r="L936" s="610"/>
      <c r="M936" s="610"/>
      <c r="N936" s="610"/>
      <c r="O936" s="610"/>
      <c r="P936" s="610"/>
      <c r="Q936" s="610"/>
    </row>
    <row r="937" ht="25.15" customHeight="true" x14ac:dyDescent="0.2">
      <c r="C937" s="610"/>
      <c r="D937" s="610"/>
      <c r="E937" s="610"/>
      <c r="F937" s="610"/>
      <c r="G937" s="610"/>
      <c r="H937" s="610"/>
      <c r="I937" s="610"/>
      <c r="J937" s="610"/>
      <c r="K937" s="610"/>
      <c r="L937" s="610"/>
      <c r="M937" s="610"/>
      <c r="N937" s="610"/>
      <c r="O937" s="610"/>
      <c r="P937" s="610"/>
      <c r="Q937" s="610"/>
    </row>
    <row r="938" ht="25.15" customHeight="true" x14ac:dyDescent="0.2">
      <c r="C938" s="610"/>
      <c r="D938" s="610"/>
      <c r="E938" s="610"/>
      <c r="F938" s="610"/>
      <c r="G938" s="610"/>
      <c r="H938" s="610"/>
      <c r="I938" s="610"/>
      <c r="J938" s="610"/>
      <c r="K938" s="610"/>
      <c r="L938" s="610"/>
      <c r="M938" s="610"/>
      <c r="N938" s="610"/>
      <c r="O938" s="610"/>
      <c r="P938" s="610"/>
      <c r="Q938" s="610"/>
    </row>
    <row r="939" ht="25.15" customHeight="true" x14ac:dyDescent="0.2">
      <c r="C939" s="610"/>
      <c r="D939" s="610"/>
      <c r="E939" s="610"/>
      <c r="F939" s="610"/>
      <c r="G939" s="610"/>
      <c r="H939" s="610"/>
      <c r="I939" s="610"/>
      <c r="J939" s="610"/>
      <c r="K939" s="610"/>
      <c r="L939" s="610"/>
      <c r="M939" s="610"/>
      <c r="N939" s="610"/>
      <c r="O939" s="610"/>
      <c r="P939" s="610"/>
      <c r="Q939" s="610"/>
    </row>
    <row r="940" ht="25.15" customHeight="true" x14ac:dyDescent="0.2">
      <c r="C940" s="610"/>
      <c r="D940" s="610"/>
      <c r="E940" s="610"/>
      <c r="F940" s="610"/>
      <c r="G940" s="610"/>
      <c r="H940" s="610"/>
      <c r="I940" s="610"/>
      <c r="J940" s="610"/>
      <c r="K940" s="610"/>
      <c r="L940" s="610"/>
      <c r="M940" s="610"/>
      <c r="N940" s="610"/>
      <c r="O940" s="610"/>
      <c r="P940" s="610"/>
      <c r="Q940" s="610"/>
    </row>
    <row r="941" ht="25.15" customHeight="true" x14ac:dyDescent="0.2">
      <c r="C941" s="610"/>
      <c r="D941" s="610"/>
      <c r="E941" s="610"/>
      <c r="F941" s="610"/>
      <c r="G941" s="610"/>
      <c r="H941" s="610"/>
      <c r="I941" s="610"/>
      <c r="J941" s="610"/>
      <c r="K941" s="610"/>
      <c r="L941" s="610"/>
      <c r="M941" s="610"/>
      <c r="N941" s="610"/>
      <c r="O941" s="610"/>
      <c r="P941" s="610"/>
      <c r="Q941" s="610"/>
    </row>
    <row r="942" ht="25.15" customHeight="true" x14ac:dyDescent="0.2">
      <c r="C942" s="610"/>
      <c r="D942" s="610"/>
      <c r="E942" s="610"/>
      <c r="F942" s="610"/>
      <c r="G942" s="610"/>
      <c r="H942" s="610"/>
      <c r="I942" s="610"/>
      <c r="J942" s="610"/>
      <c r="K942" s="610"/>
      <c r="L942" s="610"/>
      <c r="M942" s="610"/>
      <c r="N942" s="610"/>
      <c r="O942" s="610"/>
      <c r="P942" s="610"/>
      <c r="Q942" s="610"/>
    </row>
    <row r="943" ht="25.15" customHeight="true" x14ac:dyDescent="0.2">
      <c r="C943" s="610"/>
      <c r="D943" s="610"/>
      <c r="E943" s="610"/>
      <c r="F943" s="610"/>
      <c r="G943" s="610"/>
      <c r="H943" s="610"/>
      <c r="I943" s="610"/>
      <c r="J943" s="610"/>
      <c r="K943" s="610"/>
      <c r="L943" s="610"/>
      <c r="M943" s="610"/>
      <c r="N943" s="610"/>
      <c r="O943" s="610"/>
      <c r="P943" s="610"/>
      <c r="Q943" s="610"/>
    </row>
    <row r="944" ht="25.15" customHeight="true" x14ac:dyDescent="0.2">
      <c r="C944" s="610"/>
      <c r="D944" s="610"/>
      <c r="E944" s="610"/>
      <c r="F944" s="610"/>
      <c r="G944" s="610"/>
      <c r="H944" s="610"/>
      <c r="I944" s="610"/>
      <c r="J944" s="610"/>
      <c r="K944" s="610"/>
      <c r="L944" s="610"/>
      <c r="M944" s="610"/>
      <c r="N944" s="610"/>
      <c r="O944" s="610"/>
      <c r="P944" s="610"/>
      <c r="Q944" s="610"/>
    </row>
    <row r="945" ht="25.15" customHeight="true" x14ac:dyDescent="0.2">
      <c r="C945" s="610"/>
      <c r="D945" s="610"/>
      <c r="E945" s="610"/>
      <c r="F945" s="610"/>
      <c r="G945" s="610"/>
      <c r="H945" s="610"/>
      <c r="I945" s="610"/>
      <c r="J945" s="610"/>
      <c r="K945" s="610"/>
      <c r="L945" s="610"/>
      <c r="M945" s="610"/>
      <c r="N945" s="610"/>
      <c r="O945" s="610"/>
      <c r="P945" s="610"/>
      <c r="Q945" s="610"/>
    </row>
    <row r="946" ht="25.15" customHeight="true" x14ac:dyDescent="0.2">
      <c r="C946" s="610"/>
      <c r="D946" s="610"/>
      <c r="E946" s="610"/>
      <c r="F946" s="610"/>
      <c r="G946" s="610"/>
      <c r="H946" s="610"/>
      <c r="I946" s="610"/>
      <c r="J946" s="610"/>
      <c r="K946" s="610"/>
      <c r="L946" s="610"/>
      <c r="M946" s="610"/>
      <c r="N946" s="610"/>
      <c r="O946" s="610"/>
      <c r="P946" s="610"/>
      <c r="Q946" s="610"/>
    </row>
    <row r="947" ht="25.15" customHeight="true" x14ac:dyDescent="0.2">
      <c r="C947" s="610"/>
      <c r="D947" s="610"/>
      <c r="E947" s="610"/>
      <c r="F947" s="610"/>
      <c r="G947" s="610"/>
      <c r="H947" s="610"/>
      <c r="I947" s="610"/>
      <c r="J947" s="610"/>
      <c r="K947" s="610"/>
      <c r="L947" s="610"/>
      <c r="M947" s="610"/>
      <c r="N947" s="610"/>
      <c r="O947" s="610"/>
      <c r="P947" s="610"/>
      <c r="Q947" s="610"/>
    </row>
    <row r="948" ht="25.15" customHeight="true" x14ac:dyDescent="0.2">
      <c r="C948" s="610"/>
      <c r="D948" s="610"/>
      <c r="E948" s="610"/>
      <c r="F948" s="610"/>
      <c r="G948" s="610"/>
      <c r="H948" s="610"/>
      <c r="I948" s="610"/>
      <c r="J948" s="610"/>
      <c r="K948" s="610"/>
      <c r="L948" s="610"/>
      <c r="M948" s="610"/>
      <c r="N948" s="610"/>
      <c r="O948" s="610"/>
      <c r="P948" s="610"/>
      <c r="Q948" s="610"/>
    </row>
    <row r="949" ht="25.15" customHeight="true" x14ac:dyDescent="0.2">
      <c r="C949" s="610"/>
      <c r="D949" s="610"/>
      <c r="E949" s="610"/>
      <c r="F949" s="610"/>
      <c r="G949" s="610"/>
      <c r="H949" s="610"/>
      <c r="I949" s="610"/>
      <c r="J949" s="610"/>
      <c r="K949" s="610"/>
      <c r="L949" s="610"/>
      <c r="M949" s="610"/>
      <c r="N949" s="610"/>
      <c r="O949" s="610"/>
      <c r="P949" s="610"/>
      <c r="Q949" s="610"/>
    </row>
    <row r="950" ht="25.15" customHeight="true" x14ac:dyDescent="0.2">
      <c r="C950" s="610"/>
      <c r="D950" s="610"/>
      <c r="E950" s="610"/>
      <c r="F950" s="610"/>
      <c r="G950" s="610"/>
      <c r="H950" s="610"/>
      <c r="I950" s="610"/>
      <c r="J950" s="610"/>
      <c r="K950" s="610"/>
      <c r="L950" s="610"/>
      <c r="M950" s="610"/>
      <c r="N950" s="610"/>
      <c r="O950" s="610"/>
      <c r="P950" s="610"/>
      <c r="Q950" s="610"/>
    </row>
    <row r="951" ht="25.15" customHeight="true" x14ac:dyDescent="0.2">
      <c r="C951" s="610"/>
      <c r="D951" s="610"/>
      <c r="E951" s="610"/>
      <c r="F951" s="610"/>
      <c r="G951" s="610"/>
      <c r="H951" s="610"/>
      <c r="I951" s="610"/>
      <c r="J951" s="610"/>
      <c r="K951" s="610"/>
      <c r="L951" s="610"/>
      <c r="M951" s="610"/>
      <c r="N951" s="610"/>
      <c r="O951" s="610"/>
      <c r="P951" s="610"/>
      <c r="Q951" s="610"/>
    </row>
    <row r="952" ht="25.15" customHeight="true" x14ac:dyDescent="0.2">
      <c r="C952" s="610"/>
      <c r="D952" s="610"/>
      <c r="E952" s="610"/>
      <c r="F952" s="610"/>
      <c r="G952" s="610"/>
      <c r="H952" s="610"/>
      <c r="I952" s="610"/>
      <c r="J952" s="610"/>
      <c r="K952" s="610"/>
      <c r="L952" s="610"/>
      <c r="M952" s="610"/>
      <c r="N952" s="610"/>
      <c r="O952" s="610"/>
      <c r="P952" s="610"/>
      <c r="Q952" s="610"/>
    </row>
    <row r="953" ht="25.15" customHeight="true" x14ac:dyDescent="0.2">
      <c r="C953" s="610"/>
      <c r="D953" s="610"/>
      <c r="E953" s="610"/>
      <c r="F953" s="610"/>
      <c r="G953" s="610"/>
      <c r="H953" s="610"/>
      <c r="I953" s="610"/>
      <c r="J953" s="610"/>
      <c r="K953" s="610"/>
      <c r="L953" s="610"/>
      <c r="M953" s="610"/>
      <c r="N953" s="610"/>
      <c r="O953" s="610"/>
      <c r="P953" s="610"/>
      <c r="Q953" s="610"/>
    </row>
    <row r="954" ht="25.15" customHeight="true" x14ac:dyDescent="0.2">
      <c r="C954" s="610"/>
      <c r="D954" s="610"/>
      <c r="E954" s="610"/>
      <c r="F954" s="610"/>
      <c r="G954" s="610"/>
      <c r="H954" s="610"/>
      <c r="I954" s="610"/>
      <c r="J954" s="610"/>
      <c r="K954" s="610"/>
      <c r="L954" s="610"/>
      <c r="M954" s="610"/>
      <c r="N954" s="610"/>
      <c r="O954" s="610"/>
      <c r="P954" s="610"/>
      <c r="Q954" s="610"/>
    </row>
    <row r="955" ht="25.15" customHeight="true" x14ac:dyDescent="0.2">
      <c r="C955" s="610"/>
      <c r="D955" s="610"/>
      <c r="E955" s="610"/>
      <c r="F955" s="610"/>
      <c r="G955" s="610"/>
      <c r="H955" s="610"/>
      <c r="I955" s="610"/>
      <c r="J955" s="610"/>
      <c r="K955" s="610"/>
      <c r="L955" s="610"/>
      <c r="M955" s="610"/>
      <c r="N955" s="610"/>
      <c r="O955" s="610"/>
      <c r="P955" s="610"/>
      <c r="Q955" s="610"/>
    </row>
    <row r="956" ht="25.15" customHeight="true" x14ac:dyDescent="0.2">
      <c r="C956" s="610"/>
      <c r="D956" s="610"/>
      <c r="E956" s="610"/>
      <c r="F956" s="610"/>
      <c r="G956" s="610"/>
      <c r="H956" s="610"/>
      <c r="I956" s="610"/>
      <c r="J956" s="610"/>
      <c r="K956" s="610"/>
      <c r="L956" s="610"/>
      <c r="M956" s="610"/>
      <c r="N956" s="610"/>
      <c r="O956" s="610"/>
      <c r="P956" s="610"/>
      <c r="Q956" s="610"/>
    </row>
    <row r="957" ht="25.15" customHeight="true" x14ac:dyDescent="0.2">
      <c r="C957" s="610"/>
      <c r="D957" s="610"/>
      <c r="E957" s="610"/>
      <c r="F957" s="610"/>
      <c r="G957" s="610"/>
      <c r="H957" s="610"/>
      <c r="I957" s="610"/>
      <c r="J957" s="610"/>
      <c r="K957" s="610"/>
      <c r="L957" s="610"/>
      <c r="M957" s="610"/>
      <c r="N957" s="610"/>
      <c r="O957" s="610"/>
      <c r="P957" s="610"/>
      <c r="Q957" s="610"/>
    </row>
    <row r="958" ht="25.15" customHeight="true" x14ac:dyDescent="0.2">
      <c r="C958" s="610"/>
      <c r="D958" s="610"/>
      <c r="E958" s="610"/>
      <c r="F958" s="610"/>
      <c r="G958" s="610"/>
      <c r="H958" s="610"/>
      <c r="I958" s="610"/>
      <c r="J958" s="610"/>
      <c r="K958" s="610"/>
      <c r="L958" s="610"/>
      <c r="M958" s="610"/>
      <c r="N958" s="610"/>
      <c r="O958" s="610"/>
      <c r="P958" s="610"/>
      <c r="Q958" s="610"/>
    </row>
    <row r="959" ht="25.15" customHeight="true" x14ac:dyDescent="0.2">
      <c r="C959" s="610"/>
      <c r="D959" s="610"/>
      <c r="E959" s="610"/>
      <c r="F959" s="610"/>
      <c r="G959" s="610"/>
      <c r="H959" s="610"/>
      <c r="I959" s="610"/>
      <c r="J959" s="610"/>
      <c r="K959" s="610"/>
      <c r="L959" s="610"/>
      <c r="M959" s="610"/>
      <c r="N959" s="610"/>
      <c r="O959" s="610"/>
      <c r="P959" s="610"/>
      <c r="Q959" s="610"/>
    </row>
    <row r="960" ht="25.15" customHeight="true" x14ac:dyDescent="0.2">
      <c r="C960" s="610"/>
      <c r="D960" s="610"/>
      <c r="E960" s="610"/>
      <c r="F960" s="610"/>
      <c r="G960" s="610"/>
      <c r="H960" s="610"/>
      <c r="I960" s="610"/>
      <c r="J960" s="610"/>
      <c r="K960" s="610"/>
      <c r="L960" s="610"/>
      <c r="M960" s="610"/>
      <c r="N960" s="610"/>
      <c r="O960" s="610"/>
      <c r="P960" s="610"/>
      <c r="Q960" s="610"/>
    </row>
    <row r="961" ht="25.15" customHeight="true" x14ac:dyDescent="0.2">
      <c r="C961" s="610"/>
      <c r="D961" s="610"/>
      <c r="E961" s="610"/>
      <c r="F961" s="610"/>
      <c r="G961" s="610"/>
      <c r="H961" s="610"/>
      <c r="I961" s="610"/>
      <c r="J961" s="610"/>
      <c r="K961" s="610"/>
      <c r="L961" s="610"/>
      <c r="M961" s="610"/>
      <c r="N961" s="610"/>
      <c r="O961" s="610"/>
      <c r="P961" s="610"/>
      <c r="Q961" s="610"/>
    </row>
    <row r="962" ht="25.15" customHeight="true" x14ac:dyDescent="0.2">
      <c r="C962" s="610"/>
      <c r="D962" s="610"/>
      <c r="E962" s="610"/>
      <c r="F962" s="610"/>
      <c r="G962" s="610"/>
      <c r="H962" s="610"/>
      <c r="I962" s="610"/>
      <c r="J962" s="610"/>
      <c r="K962" s="610"/>
      <c r="L962" s="610"/>
      <c r="M962" s="610"/>
      <c r="N962" s="610"/>
      <c r="O962" s="610"/>
      <c r="P962" s="610"/>
      <c r="Q962" s="610"/>
    </row>
    <row r="963" ht="25.15" customHeight="true" x14ac:dyDescent="0.2">
      <c r="C963" s="610"/>
      <c r="D963" s="610"/>
      <c r="E963" s="610"/>
      <c r="F963" s="610"/>
      <c r="G963" s="610"/>
      <c r="H963" s="610"/>
      <c r="I963" s="610"/>
      <c r="J963" s="610"/>
      <c r="K963" s="610"/>
      <c r="L963" s="610"/>
      <c r="M963" s="610"/>
      <c r="N963" s="610"/>
      <c r="O963" s="610"/>
      <c r="P963" s="610"/>
      <c r="Q963" s="610"/>
    </row>
    <row r="964" ht="25.15" customHeight="true" x14ac:dyDescent="0.2">
      <c r="C964" s="610"/>
      <c r="D964" s="610"/>
      <c r="E964" s="610"/>
      <c r="F964" s="610"/>
      <c r="G964" s="610"/>
      <c r="H964" s="610"/>
      <c r="I964" s="610"/>
      <c r="J964" s="610"/>
      <c r="K964" s="610"/>
      <c r="L964" s="610"/>
      <c r="M964" s="610"/>
      <c r="N964" s="610"/>
      <c r="O964" s="610"/>
      <c r="P964" s="610"/>
      <c r="Q964" s="610"/>
    </row>
    <row r="965" ht="25.15" customHeight="true" x14ac:dyDescent="0.2">
      <c r="C965" s="610"/>
      <c r="D965" s="610"/>
      <c r="E965" s="610"/>
      <c r="F965" s="610"/>
      <c r="G965" s="610"/>
      <c r="H965" s="610"/>
      <c r="I965" s="610"/>
      <c r="J965" s="610"/>
      <c r="K965" s="610"/>
      <c r="L965" s="610"/>
      <c r="M965" s="610"/>
      <c r="N965" s="610"/>
      <c r="O965" s="610"/>
      <c r="P965" s="610"/>
      <c r="Q965" s="610"/>
    </row>
    <row r="966" ht="25.15" customHeight="true" x14ac:dyDescent="0.2">
      <c r="C966" s="610"/>
      <c r="D966" s="610"/>
      <c r="E966" s="610"/>
      <c r="F966" s="610"/>
      <c r="G966" s="610"/>
      <c r="H966" s="610"/>
      <c r="I966" s="610"/>
      <c r="J966" s="610"/>
      <c r="K966" s="610"/>
      <c r="L966" s="610"/>
      <c r="M966" s="610"/>
      <c r="N966" s="610"/>
      <c r="O966" s="610"/>
      <c r="P966" s="610"/>
      <c r="Q966" s="610"/>
    </row>
    <row r="967" ht="25.15" customHeight="true" x14ac:dyDescent="0.2">
      <c r="C967" s="610"/>
      <c r="D967" s="610"/>
      <c r="E967" s="610"/>
      <c r="F967" s="610"/>
      <c r="G967" s="610"/>
      <c r="H967" s="610"/>
      <c r="I967" s="610"/>
      <c r="J967" s="610"/>
      <c r="K967" s="610"/>
      <c r="L967" s="610"/>
      <c r="M967" s="610"/>
      <c r="N967" s="610"/>
      <c r="O967" s="610"/>
      <c r="P967" s="610"/>
      <c r="Q967" s="610"/>
    </row>
    <row r="968" ht="25.15" customHeight="true" x14ac:dyDescent="0.2">
      <c r="C968" s="610"/>
      <c r="D968" s="610"/>
      <c r="E968" s="610"/>
      <c r="F968" s="610"/>
      <c r="G968" s="610"/>
      <c r="H968" s="610"/>
      <c r="I968" s="610"/>
      <c r="J968" s="610"/>
      <c r="K968" s="610"/>
      <c r="L968" s="610"/>
      <c r="M968" s="610"/>
      <c r="N968" s="610"/>
      <c r="O968" s="610"/>
      <c r="P968" s="610"/>
      <c r="Q968" s="610"/>
    </row>
    <row r="969" ht="25.15" customHeight="true" x14ac:dyDescent="0.2">
      <c r="C969" s="610"/>
      <c r="D969" s="610"/>
      <c r="E969" s="610"/>
      <c r="F969" s="610"/>
      <c r="G969" s="610"/>
      <c r="H969" s="610"/>
      <c r="I969" s="610"/>
      <c r="J969" s="610"/>
      <c r="K969" s="610"/>
      <c r="L969" s="610"/>
      <c r="M969" s="610"/>
      <c r="N969" s="610"/>
      <c r="O969" s="610"/>
      <c r="P969" s="610"/>
      <c r="Q969" s="610"/>
    </row>
    <row r="970" ht="25.15" customHeight="true" x14ac:dyDescent="0.2">
      <c r="C970" s="610"/>
      <c r="D970" s="610"/>
      <c r="E970" s="610"/>
      <c r="F970" s="610"/>
      <c r="G970" s="610"/>
      <c r="H970" s="610"/>
      <c r="I970" s="610"/>
      <c r="J970" s="610"/>
      <c r="K970" s="610"/>
      <c r="L970" s="610"/>
      <c r="M970" s="610"/>
      <c r="N970" s="610"/>
      <c r="O970" s="610"/>
      <c r="P970" s="610"/>
      <c r="Q970" s="610"/>
    </row>
    <row r="971" ht="25.15" customHeight="true" x14ac:dyDescent="0.2">
      <c r="C971" s="610"/>
      <c r="D971" s="610"/>
      <c r="E971" s="610"/>
      <c r="F971" s="610"/>
      <c r="G971" s="610"/>
      <c r="H971" s="610"/>
      <c r="I971" s="610"/>
      <c r="J971" s="610"/>
      <c r="K971" s="610"/>
      <c r="L971" s="610"/>
      <c r="M971" s="610"/>
      <c r="N971" s="610"/>
      <c r="O971" s="610"/>
      <c r="P971" s="610"/>
      <c r="Q971" s="610"/>
    </row>
    <row r="972" ht="25.15" customHeight="true" x14ac:dyDescent="0.2">
      <c r="C972" s="610"/>
      <c r="D972" s="610"/>
      <c r="E972" s="610"/>
      <c r="F972" s="610"/>
      <c r="G972" s="610"/>
      <c r="H972" s="610"/>
      <c r="I972" s="610"/>
      <c r="J972" s="610"/>
      <c r="K972" s="610"/>
      <c r="L972" s="610"/>
      <c r="M972" s="610"/>
      <c r="N972" s="610"/>
      <c r="O972" s="610"/>
      <c r="P972" s="610"/>
      <c r="Q972" s="610"/>
    </row>
    <row r="973" ht="25.15" customHeight="true" x14ac:dyDescent="0.2">
      <c r="C973" s="610"/>
      <c r="D973" s="610"/>
      <c r="E973" s="610"/>
      <c r="F973" s="610"/>
      <c r="G973" s="610"/>
      <c r="H973" s="610"/>
      <c r="I973" s="610"/>
      <c r="J973" s="610"/>
      <c r="K973" s="610"/>
      <c r="L973" s="610"/>
      <c r="M973" s="610"/>
      <c r="N973" s="610"/>
      <c r="O973" s="610"/>
      <c r="P973" s="610"/>
      <c r="Q973" s="610"/>
    </row>
    <row r="974" ht="25.15" customHeight="true" x14ac:dyDescent="0.2">
      <c r="C974" s="610"/>
      <c r="D974" s="610"/>
      <c r="E974" s="610"/>
      <c r="F974" s="610"/>
      <c r="G974" s="610"/>
      <c r="H974" s="610"/>
      <c r="I974" s="610"/>
      <c r="J974" s="610"/>
      <c r="K974" s="610"/>
      <c r="L974" s="610"/>
      <c r="M974" s="610"/>
      <c r="N974" s="610"/>
      <c r="O974" s="610"/>
      <c r="P974" s="610"/>
      <c r="Q974" s="610"/>
    </row>
    <row r="975" ht="25.15" customHeight="true" x14ac:dyDescent="0.2">
      <c r="C975" s="610"/>
      <c r="D975" s="610"/>
      <c r="E975" s="610"/>
      <c r="F975" s="610"/>
      <c r="G975" s="610"/>
      <c r="H975" s="610"/>
      <c r="I975" s="610"/>
      <c r="J975" s="610"/>
      <c r="K975" s="610"/>
      <c r="L975" s="610"/>
      <c r="M975" s="610"/>
      <c r="N975" s="610"/>
      <c r="O975" s="610"/>
      <c r="P975" s="610"/>
      <c r="Q975" s="610"/>
    </row>
    <row r="976" ht="25.15" customHeight="true" x14ac:dyDescent="0.2">
      <c r="C976" s="610"/>
      <c r="D976" s="610"/>
      <c r="E976" s="610"/>
      <c r="F976" s="610"/>
      <c r="G976" s="610"/>
      <c r="H976" s="610"/>
      <c r="I976" s="610"/>
      <c r="J976" s="610"/>
      <c r="K976" s="610"/>
      <c r="L976" s="610"/>
      <c r="M976" s="610"/>
      <c r="N976" s="610"/>
      <c r="O976" s="610"/>
      <c r="P976" s="610"/>
      <c r="Q976" s="610"/>
    </row>
    <row r="977" ht="25.15" customHeight="true" x14ac:dyDescent="0.2">
      <c r="C977" s="610"/>
      <c r="D977" s="610"/>
      <c r="E977" s="610"/>
      <c r="F977" s="610"/>
      <c r="G977" s="610"/>
      <c r="H977" s="610"/>
      <c r="I977" s="610"/>
      <c r="J977" s="610"/>
      <c r="K977" s="610"/>
      <c r="L977" s="610"/>
      <c r="M977" s="610"/>
      <c r="N977" s="610"/>
      <c r="O977" s="610"/>
      <c r="P977" s="610"/>
      <c r="Q977" s="610"/>
    </row>
    <row r="978" ht="25.15" customHeight="true" x14ac:dyDescent="0.2">
      <c r="C978" s="610"/>
      <c r="D978" s="610"/>
      <c r="E978" s="610"/>
      <c r="F978" s="610"/>
      <c r="G978" s="610"/>
      <c r="H978" s="610"/>
      <c r="I978" s="610"/>
      <c r="J978" s="610"/>
      <c r="K978" s="610"/>
      <c r="L978" s="610"/>
      <c r="M978" s="610"/>
      <c r="N978" s="610"/>
      <c r="O978" s="610"/>
      <c r="P978" s="610"/>
      <c r="Q978" s="610"/>
    </row>
    <row r="979" ht="25.15" customHeight="true" x14ac:dyDescent="0.2">
      <c r="C979" s="610"/>
      <c r="D979" s="610"/>
      <c r="E979" s="610"/>
      <c r="F979" s="610"/>
      <c r="G979" s="610"/>
      <c r="H979" s="610"/>
      <c r="I979" s="610"/>
      <c r="J979" s="610"/>
      <c r="K979" s="610"/>
      <c r="L979" s="610"/>
      <c r="M979" s="610"/>
      <c r="N979" s="610"/>
      <c r="O979" s="610"/>
      <c r="P979" s="610"/>
      <c r="Q979" s="610"/>
    </row>
    <row r="980" ht="25.15" customHeight="true" x14ac:dyDescent="0.2">
      <c r="C980" s="610"/>
      <c r="D980" s="610"/>
      <c r="E980" s="610"/>
      <c r="F980" s="610"/>
      <c r="G980" s="610"/>
      <c r="H980" s="610"/>
      <c r="I980" s="610"/>
      <c r="J980" s="610"/>
      <c r="K980" s="610"/>
      <c r="L980" s="610"/>
      <c r="M980" s="610"/>
      <c r="N980" s="610"/>
      <c r="O980" s="610"/>
      <c r="P980" s="610"/>
      <c r="Q980" s="610"/>
    </row>
    <row r="981" ht="25.15" customHeight="true" x14ac:dyDescent="0.2">
      <c r="C981" s="610"/>
      <c r="D981" s="610"/>
      <c r="E981" s="610"/>
      <c r="F981" s="610"/>
      <c r="G981" s="610"/>
      <c r="H981" s="610"/>
      <c r="I981" s="610"/>
      <c r="J981" s="610"/>
      <c r="K981" s="610"/>
      <c r="L981" s="610"/>
      <c r="M981" s="610"/>
      <c r="N981" s="610"/>
      <c r="O981" s="610"/>
      <c r="P981" s="610"/>
      <c r="Q981" s="610"/>
    </row>
    <row r="982" ht="25.15" customHeight="true" x14ac:dyDescent="0.2">
      <c r="C982" s="610"/>
      <c r="D982" s="610"/>
      <c r="E982" s="610"/>
      <c r="F982" s="610"/>
      <c r="G982" s="610"/>
      <c r="H982" s="610"/>
      <c r="I982" s="610"/>
      <c r="J982" s="610"/>
      <c r="K982" s="610"/>
      <c r="L982" s="610"/>
      <c r="M982" s="610"/>
      <c r="N982" s="610"/>
      <c r="O982" s="610"/>
      <c r="P982" s="610"/>
      <c r="Q982" s="610"/>
    </row>
    <row r="983" ht="25.15" customHeight="true" x14ac:dyDescent="0.2">
      <c r="C983" s="610"/>
      <c r="D983" s="610"/>
      <c r="E983" s="610"/>
      <c r="F983" s="610"/>
      <c r="G983" s="610"/>
      <c r="H983" s="610"/>
      <c r="I983" s="610"/>
      <c r="J983" s="610"/>
      <c r="K983" s="610"/>
      <c r="L983" s="610"/>
      <c r="M983" s="610"/>
      <c r="N983" s="610"/>
      <c r="O983" s="610"/>
      <c r="P983" s="610"/>
      <c r="Q983" s="610"/>
    </row>
    <row r="984" ht="25.15" customHeight="true" x14ac:dyDescent="0.2">
      <c r="C984" s="610"/>
      <c r="D984" s="610"/>
      <c r="E984" s="610"/>
      <c r="F984" s="610"/>
      <c r="G984" s="610"/>
      <c r="H984" s="610"/>
      <c r="I984" s="610"/>
      <c r="J984" s="610"/>
      <c r="K984" s="610"/>
      <c r="L984" s="610"/>
      <c r="M984" s="610"/>
      <c r="N984" s="610"/>
      <c r="O984" s="610"/>
      <c r="P984" s="610"/>
      <c r="Q984" s="610"/>
    </row>
    <row r="985" ht="25.15" customHeight="true" x14ac:dyDescent="0.2">
      <c r="C985" s="610"/>
      <c r="D985" s="610"/>
      <c r="E985" s="610"/>
      <c r="F985" s="610"/>
      <c r="G985" s="610"/>
      <c r="H985" s="610"/>
      <c r="I985" s="610"/>
      <c r="J985" s="610"/>
      <c r="K985" s="610"/>
      <c r="L985" s="610"/>
      <c r="M985" s="610"/>
      <c r="N985" s="610"/>
      <c r="O985" s="610"/>
      <c r="P985" s="610"/>
      <c r="Q985" s="610"/>
    </row>
    <row r="986" ht="25.15" customHeight="true" x14ac:dyDescent="0.2">
      <c r="C986" s="610"/>
      <c r="D986" s="610"/>
      <c r="E986" s="610"/>
      <c r="F986" s="610"/>
      <c r="G986" s="610"/>
      <c r="H986" s="610"/>
      <c r="I986" s="610"/>
      <c r="J986" s="610"/>
      <c r="K986" s="610"/>
      <c r="L986" s="610"/>
      <c r="M986" s="610"/>
      <c r="N986" s="610"/>
      <c r="O986" s="610"/>
      <c r="P986" s="610"/>
      <c r="Q986" s="610"/>
    </row>
    <row r="987" ht="25.15" customHeight="true" x14ac:dyDescent="0.2">
      <c r="C987" s="610"/>
      <c r="D987" s="610"/>
      <c r="E987" s="610"/>
      <c r="F987" s="610"/>
      <c r="G987" s="610"/>
      <c r="H987" s="610"/>
      <c r="I987" s="610"/>
      <c r="J987" s="610"/>
      <c r="K987" s="610"/>
      <c r="L987" s="610"/>
      <c r="M987" s="610"/>
      <c r="N987" s="610"/>
      <c r="O987" s="610"/>
      <c r="P987" s="610"/>
      <c r="Q987" s="610"/>
    </row>
    <row r="988" ht="25.15" customHeight="true" x14ac:dyDescent="0.2">
      <c r="C988" s="610"/>
      <c r="D988" s="610"/>
      <c r="E988" s="610"/>
      <c r="F988" s="610"/>
      <c r="G988" s="610"/>
      <c r="H988" s="610"/>
      <c r="I988" s="610"/>
      <c r="J988" s="610"/>
      <c r="K988" s="610"/>
      <c r="L988" s="610"/>
      <c r="M988" s="610"/>
      <c r="N988" s="610"/>
      <c r="O988" s="610"/>
      <c r="P988" s="610"/>
      <c r="Q988" s="610"/>
    </row>
    <row r="989" ht="25.15" customHeight="true" x14ac:dyDescent="0.2">
      <c r="C989" s="610"/>
      <c r="D989" s="610"/>
      <c r="E989" s="610"/>
      <c r="F989" s="610"/>
      <c r="G989" s="610"/>
      <c r="H989" s="610"/>
      <c r="I989" s="610"/>
      <c r="J989" s="610"/>
      <c r="K989" s="610"/>
      <c r="L989" s="610"/>
      <c r="M989" s="610"/>
      <c r="N989" s="610"/>
      <c r="O989" s="610"/>
      <c r="P989" s="610"/>
      <c r="Q989" s="610"/>
    </row>
    <row r="990" ht="25.15" customHeight="true" x14ac:dyDescent="0.2">
      <c r="C990" s="610"/>
      <c r="D990" s="610"/>
      <c r="E990" s="610"/>
      <c r="F990" s="610"/>
      <c r="G990" s="610"/>
      <c r="H990" s="610"/>
      <c r="I990" s="610"/>
      <c r="J990" s="610"/>
      <c r="K990" s="610"/>
      <c r="L990" s="610"/>
      <c r="M990" s="610"/>
      <c r="N990" s="610"/>
      <c r="O990" s="610"/>
      <c r="P990" s="610"/>
      <c r="Q990" s="610"/>
    </row>
    <row r="991" ht="25.15" customHeight="true" x14ac:dyDescent="0.2">
      <c r="C991" s="610"/>
      <c r="D991" s="610"/>
      <c r="E991" s="610"/>
      <c r="F991" s="610"/>
      <c r="G991" s="610"/>
      <c r="H991" s="610"/>
      <c r="I991" s="610"/>
      <c r="J991" s="610"/>
      <c r="K991" s="610"/>
      <c r="L991" s="610"/>
      <c r="M991" s="610"/>
      <c r="N991" s="610"/>
      <c r="O991" s="610"/>
      <c r="P991" s="610"/>
      <c r="Q991" s="610"/>
    </row>
    <row r="992" ht="25.15" customHeight="true" x14ac:dyDescent="0.2">
      <c r="C992" s="610"/>
      <c r="D992" s="610"/>
      <c r="E992" s="610"/>
      <c r="F992" s="610"/>
      <c r="G992" s="610"/>
      <c r="H992" s="610"/>
      <c r="I992" s="610"/>
      <c r="J992" s="610"/>
      <c r="K992" s="610"/>
      <c r="L992" s="610"/>
      <c r="M992" s="610"/>
      <c r="N992" s="610"/>
      <c r="O992" s="610"/>
      <c r="P992" s="610"/>
      <c r="Q992" s="610"/>
    </row>
    <row r="993" ht="25.15" customHeight="true" x14ac:dyDescent="0.2">
      <c r="C993" s="610"/>
      <c r="D993" s="610"/>
      <c r="E993" s="610"/>
      <c r="F993" s="610"/>
      <c r="G993" s="610"/>
      <c r="H993" s="610"/>
      <c r="I993" s="610"/>
      <c r="J993" s="610"/>
      <c r="K993" s="610"/>
      <c r="L993" s="610"/>
      <c r="M993" s="610"/>
      <c r="N993" s="610"/>
      <c r="O993" s="610"/>
      <c r="P993" s="610"/>
      <c r="Q993" s="610"/>
    </row>
    <row r="994" ht="25.15" customHeight="true" x14ac:dyDescent="0.2">
      <c r="C994" s="610"/>
      <c r="D994" s="610"/>
      <c r="E994" s="610"/>
      <c r="F994" s="610"/>
      <c r="G994" s="610"/>
      <c r="H994" s="610"/>
      <c r="I994" s="610"/>
      <c r="J994" s="610"/>
      <c r="K994" s="610"/>
      <c r="L994" s="610"/>
      <c r="M994" s="610"/>
      <c r="N994" s="610"/>
      <c r="O994" s="610"/>
      <c r="P994" s="610"/>
      <c r="Q994" s="610"/>
    </row>
    <row r="995" ht="25.15" customHeight="true" x14ac:dyDescent="0.2">
      <c r="C995" s="610"/>
      <c r="D995" s="610"/>
      <c r="E995" s="610"/>
      <c r="F995" s="610"/>
      <c r="G995" s="610"/>
      <c r="H995" s="610"/>
      <c r="I995" s="610"/>
      <c r="J995" s="610"/>
      <c r="K995" s="610"/>
      <c r="L995" s="610"/>
      <c r="M995" s="610"/>
      <c r="N995" s="610"/>
      <c r="O995" s="610"/>
      <c r="P995" s="610"/>
      <c r="Q995" s="610"/>
    </row>
    <row r="996" ht="25.15" customHeight="true" x14ac:dyDescent="0.2">
      <c r="C996" s="610"/>
      <c r="D996" s="610"/>
      <c r="E996" s="610"/>
      <c r="F996" s="610"/>
      <c r="G996" s="610"/>
      <c r="H996" s="610"/>
      <c r="I996" s="610"/>
      <c r="J996" s="610"/>
      <c r="K996" s="610"/>
      <c r="L996" s="610"/>
      <c r="M996" s="610"/>
      <c r="N996" s="610"/>
      <c r="O996" s="610"/>
      <c r="P996" s="610"/>
      <c r="Q996" s="610"/>
    </row>
    <row r="997" ht="25.15" customHeight="true" x14ac:dyDescent="0.2">
      <c r="C997" s="610"/>
      <c r="D997" s="610"/>
      <c r="E997" s="610"/>
      <c r="F997" s="610"/>
      <c r="G997" s="610"/>
      <c r="H997" s="610"/>
      <c r="I997" s="610"/>
      <c r="J997" s="610"/>
      <c r="K997" s="610"/>
      <c r="L997" s="610"/>
      <c r="M997" s="610"/>
      <c r="N997" s="610"/>
      <c r="O997" s="610"/>
      <c r="P997" s="610"/>
      <c r="Q997" s="610"/>
    </row>
    <row r="998" ht="25.15" customHeight="true" x14ac:dyDescent="0.2">
      <c r="C998" s="610"/>
      <c r="D998" s="610"/>
      <c r="E998" s="610"/>
      <c r="F998" s="610"/>
      <c r="G998" s="610"/>
      <c r="H998" s="610"/>
      <c r="I998" s="610"/>
      <c r="J998" s="610"/>
      <c r="K998" s="610"/>
      <c r="L998" s="610"/>
      <c r="M998" s="610"/>
      <c r="N998" s="610"/>
      <c r="O998" s="610"/>
      <c r="P998" s="610"/>
      <c r="Q998" s="610"/>
    </row>
    <row r="999" ht="25.15" customHeight="true" x14ac:dyDescent="0.2">
      <c r="C999" s="610"/>
      <c r="D999" s="610"/>
      <c r="E999" s="610"/>
      <c r="F999" s="610"/>
      <c r="G999" s="610"/>
      <c r="H999" s="610"/>
      <c r="I999" s="610"/>
      <c r="J999" s="610"/>
      <c r="K999" s="610"/>
      <c r="L999" s="610"/>
      <c r="M999" s="610"/>
      <c r="N999" s="610"/>
      <c r="O999" s="610"/>
      <c r="P999" s="610"/>
      <c r="Q999" s="610"/>
    </row>
    <row r="1000" ht="25.15" customHeight="true" x14ac:dyDescent="0.2">
      <c r="C1000" s="610"/>
      <c r="D1000" s="610"/>
      <c r="E1000" s="610"/>
      <c r="F1000" s="610"/>
      <c r="G1000" s="610"/>
      <c r="H1000" s="610"/>
      <c r="I1000" s="610"/>
      <c r="J1000" s="610"/>
      <c r="K1000" s="610"/>
      <c r="L1000" s="610"/>
      <c r="M1000" s="610"/>
      <c r="N1000" s="610"/>
      <c r="O1000" s="610"/>
      <c r="P1000" s="610"/>
      <c r="Q1000" s="610"/>
    </row>
    <row r="1001" ht="25.15" customHeight="true" x14ac:dyDescent="0.2">
      <c r="C1001" s="610"/>
      <c r="D1001" s="610"/>
      <c r="E1001" s="610"/>
      <c r="F1001" s="610"/>
      <c r="G1001" s="610"/>
      <c r="H1001" s="610"/>
      <c r="I1001" s="610"/>
      <c r="J1001" s="610"/>
      <c r="K1001" s="610"/>
      <c r="L1001" s="610"/>
      <c r="M1001" s="610"/>
      <c r="N1001" s="610"/>
      <c r="O1001" s="610"/>
      <c r="P1001" s="610"/>
      <c r="Q1001" s="610"/>
    </row>
    <row r="1002" ht="25.15" customHeight="true" x14ac:dyDescent="0.2">
      <c r="C1002" s="610"/>
      <c r="D1002" s="610"/>
      <c r="E1002" s="610"/>
      <c r="F1002" s="610"/>
      <c r="G1002" s="610"/>
      <c r="H1002" s="610"/>
      <c r="I1002" s="610"/>
      <c r="J1002" s="610"/>
      <c r="K1002" s="610"/>
      <c r="L1002" s="610"/>
      <c r="M1002" s="610"/>
      <c r="N1002" s="610"/>
      <c r="O1002" s="610"/>
      <c r="P1002" s="610"/>
      <c r="Q1002" s="610"/>
    </row>
    <row r="1003" ht="25.15" customHeight="true" x14ac:dyDescent="0.2">
      <c r="C1003" s="610"/>
      <c r="D1003" s="610"/>
      <c r="E1003" s="610"/>
      <c r="F1003" s="610"/>
      <c r="G1003" s="610"/>
      <c r="H1003" s="610"/>
      <c r="I1003" s="610"/>
      <c r="J1003" s="610"/>
      <c r="K1003" s="610"/>
      <c r="L1003" s="610"/>
      <c r="M1003" s="610"/>
      <c r="N1003" s="610"/>
      <c r="O1003" s="610"/>
      <c r="P1003" s="610"/>
      <c r="Q1003" s="610"/>
    </row>
    <row r="1004" ht="25.15" customHeight="true" x14ac:dyDescent="0.2">
      <c r="C1004" s="610"/>
      <c r="D1004" s="610"/>
      <c r="E1004" s="610"/>
      <c r="F1004" s="610"/>
      <c r="G1004" s="610"/>
      <c r="H1004" s="610"/>
      <c r="I1004" s="610"/>
      <c r="J1004" s="610"/>
      <c r="K1004" s="610"/>
      <c r="L1004" s="610"/>
      <c r="M1004" s="610"/>
      <c r="N1004" s="610"/>
      <c r="O1004" s="610"/>
      <c r="P1004" s="610"/>
      <c r="Q1004" s="610"/>
    </row>
    <row r="1005" ht="25.15" customHeight="true" x14ac:dyDescent="0.2">
      <c r="C1005" s="610"/>
      <c r="D1005" s="610"/>
      <c r="E1005" s="610"/>
      <c r="F1005" s="610"/>
      <c r="G1005" s="610"/>
      <c r="H1005" s="610"/>
      <c r="I1005" s="610"/>
      <c r="J1005" s="610"/>
      <c r="K1005" s="610"/>
      <c r="L1005" s="610"/>
      <c r="M1005" s="610"/>
      <c r="N1005" s="610"/>
      <c r="O1005" s="610"/>
      <c r="P1005" s="610"/>
      <c r="Q1005" s="610"/>
    </row>
    <row r="1006" ht="25.15" customHeight="true" x14ac:dyDescent="0.2">
      <c r="C1006" s="610"/>
      <c r="D1006" s="610"/>
      <c r="E1006" s="610"/>
      <c r="F1006" s="610"/>
      <c r="G1006" s="610"/>
      <c r="H1006" s="610"/>
      <c r="I1006" s="610"/>
      <c r="J1006" s="610"/>
      <c r="K1006" s="610"/>
      <c r="L1006" s="610"/>
      <c r="M1006" s="610"/>
      <c r="N1006" s="610"/>
      <c r="O1006" s="610"/>
      <c r="P1006" s="610"/>
      <c r="Q1006" s="610"/>
    </row>
    <row r="1007" ht="25.15" customHeight="true" x14ac:dyDescent="0.2">
      <c r="C1007" s="610"/>
      <c r="D1007" s="610"/>
      <c r="E1007" s="610"/>
      <c r="F1007" s="610"/>
      <c r="G1007" s="610"/>
      <c r="H1007" s="610"/>
      <c r="I1007" s="610"/>
      <c r="J1007" s="610"/>
      <c r="K1007" s="610"/>
      <c r="L1007" s="610"/>
      <c r="M1007" s="610"/>
      <c r="N1007" s="610"/>
      <c r="O1007" s="610"/>
      <c r="P1007" s="610"/>
      <c r="Q1007" s="610"/>
    </row>
    <row r="1008" ht="25.15" customHeight="true" x14ac:dyDescent="0.2">
      <c r="C1008" s="610"/>
      <c r="D1008" s="610"/>
      <c r="E1008" s="610"/>
      <c r="F1008" s="610"/>
      <c r="G1008" s="610"/>
      <c r="H1008" s="610"/>
      <c r="I1008" s="610"/>
      <c r="J1008" s="610"/>
      <c r="K1008" s="610"/>
      <c r="L1008" s="610"/>
      <c r="M1008" s="610"/>
      <c r="N1008" s="610"/>
      <c r="O1008" s="610"/>
      <c r="P1008" s="610"/>
      <c r="Q1008" s="610"/>
    </row>
    <row r="1009" ht="25.15" customHeight="true" x14ac:dyDescent="0.2">
      <c r="C1009" s="610"/>
      <c r="D1009" s="610"/>
      <c r="E1009" s="610"/>
      <c r="F1009" s="610"/>
      <c r="G1009" s="610"/>
      <c r="H1009" s="610"/>
      <c r="I1009" s="610"/>
      <c r="J1009" s="610"/>
      <c r="K1009" s="610"/>
      <c r="L1009" s="610"/>
      <c r="M1009" s="610"/>
      <c r="N1009" s="610"/>
      <c r="O1009" s="610"/>
      <c r="P1009" s="610"/>
      <c r="Q1009" s="610"/>
    </row>
    <row r="1010" ht="25.15" customHeight="true" x14ac:dyDescent="0.2">
      <c r="C1010" s="610"/>
      <c r="D1010" s="610"/>
      <c r="E1010" s="610"/>
      <c r="F1010" s="610"/>
      <c r="G1010" s="610"/>
      <c r="H1010" s="610"/>
      <c r="I1010" s="610"/>
      <c r="J1010" s="610"/>
      <c r="K1010" s="610"/>
      <c r="L1010" s="610"/>
      <c r="M1010" s="610"/>
      <c r="N1010" s="610"/>
      <c r="O1010" s="610"/>
      <c r="P1010" s="610"/>
      <c r="Q1010" s="610"/>
    </row>
    <row r="1011" ht="25.15" customHeight="true" x14ac:dyDescent="0.2">
      <c r="C1011" s="610"/>
      <c r="D1011" s="610"/>
      <c r="E1011" s="610"/>
      <c r="F1011" s="610"/>
      <c r="G1011" s="610"/>
      <c r="H1011" s="610"/>
      <c r="I1011" s="610"/>
      <c r="J1011" s="610"/>
      <c r="K1011" s="610"/>
      <c r="L1011" s="610"/>
      <c r="M1011" s="610"/>
      <c r="N1011" s="610"/>
      <c r="O1011" s="610"/>
      <c r="P1011" s="610"/>
      <c r="Q1011" s="610"/>
    </row>
    <row r="1012" ht="25.15" customHeight="true" x14ac:dyDescent="0.2">
      <c r="C1012" s="610"/>
      <c r="D1012" s="610"/>
      <c r="E1012" s="610"/>
      <c r="F1012" s="610"/>
      <c r="G1012" s="610"/>
      <c r="H1012" s="610"/>
      <c r="I1012" s="610"/>
      <c r="J1012" s="610"/>
      <c r="K1012" s="610"/>
      <c r="L1012" s="610"/>
      <c r="M1012" s="610"/>
      <c r="N1012" s="610"/>
      <c r="O1012" s="610"/>
      <c r="P1012" s="610"/>
      <c r="Q1012" s="610"/>
    </row>
    <row r="1013" ht="25.15" customHeight="true" x14ac:dyDescent="0.2">
      <c r="C1013" s="610"/>
      <c r="D1013" s="610"/>
      <c r="E1013" s="610"/>
      <c r="F1013" s="610"/>
      <c r="G1013" s="610"/>
      <c r="H1013" s="610"/>
      <c r="I1013" s="610"/>
      <c r="J1013" s="610"/>
      <c r="K1013" s="610"/>
      <c r="L1013" s="610"/>
      <c r="M1013" s="610"/>
      <c r="N1013" s="610"/>
      <c r="O1013" s="610"/>
      <c r="P1013" s="610"/>
      <c r="Q1013" s="610"/>
    </row>
    <row r="1014" ht="25.15" customHeight="true" x14ac:dyDescent="0.2">
      <c r="C1014" s="610"/>
      <c r="D1014" s="610"/>
      <c r="E1014" s="610"/>
      <c r="F1014" s="610"/>
      <c r="G1014" s="610"/>
      <c r="H1014" s="610"/>
      <c r="I1014" s="610"/>
      <c r="J1014" s="610"/>
      <c r="K1014" s="610"/>
      <c r="L1014" s="610"/>
      <c r="M1014" s="610"/>
      <c r="N1014" s="610"/>
      <c r="O1014" s="610"/>
      <c r="P1014" s="610"/>
      <c r="Q1014" s="610"/>
    </row>
    <row r="1015" ht="25.15" customHeight="true" x14ac:dyDescent="0.2">
      <c r="C1015" s="610"/>
      <c r="D1015" s="610"/>
      <c r="E1015" s="610"/>
      <c r="F1015" s="610"/>
      <c r="G1015" s="610"/>
      <c r="H1015" s="610"/>
      <c r="I1015" s="610"/>
      <c r="J1015" s="610"/>
      <c r="K1015" s="610"/>
      <c r="L1015" s="610"/>
      <c r="M1015" s="610"/>
      <c r="N1015" s="610"/>
      <c r="O1015" s="610"/>
      <c r="P1015" s="610"/>
      <c r="Q1015" s="610"/>
    </row>
    <row r="1016" ht="25.15" customHeight="true" x14ac:dyDescent="0.2">
      <c r="C1016" s="610"/>
      <c r="D1016" s="610"/>
      <c r="E1016" s="610"/>
      <c r="F1016" s="610"/>
      <c r="G1016" s="610"/>
      <c r="H1016" s="610"/>
      <c r="I1016" s="610"/>
      <c r="J1016" s="610"/>
      <c r="K1016" s="610"/>
      <c r="L1016" s="610"/>
      <c r="M1016" s="610"/>
      <c r="N1016" s="610"/>
      <c r="O1016" s="610"/>
      <c r="P1016" s="610"/>
      <c r="Q1016" s="610"/>
    </row>
    <row r="1017" ht="25.15" customHeight="true" x14ac:dyDescent="0.2">
      <c r="C1017" s="610"/>
      <c r="D1017" s="610"/>
      <c r="E1017" s="610"/>
      <c r="F1017" s="610"/>
      <c r="G1017" s="610"/>
      <c r="H1017" s="610"/>
      <c r="I1017" s="610"/>
      <c r="J1017" s="610"/>
      <c r="K1017" s="610"/>
      <c r="L1017" s="610"/>
      <c r="M1017" s="610"/>
      <c r="N1017" s="610"/>
      <c r="O1017" s="610"/>
      <c r="P1017" s="610"/>
      <c r="Q1017" s="610"/>
    </row>
    <row r="1018" ht="25.15" customHeight="true" x14ac:dyDescent="0.2">
      <c r="C1018" s="610"/>
      <c r="D1018" s="610"/>
      <c r="E1018" s="610"/>
      <c r="F1018" s="610"/>
      <c r="G1018" s="610"/>
      <c r="H1018" s="610"/>
      <c r="I1018" s="610"/>
      <c r="J1018" s="610"/>
      <c r="K1018" s="610"/>
      <c r="L1018" s="610"/>
      <c r="M1018" s="610"/>
      <c r="N1018" s="610"/>
      <c r="O1018" s="610"/>
      <c r="P1018" s="610"/>
      <c r="Q1018" s="610"/>
    </row>
    <row r="1019" ht="25.15" customHeight="true" x14ac:dyDescent="0.2">
      <c r="C1019" s="610"/>
      <c r="D1019" s="610"/>
      <c r="E1019" s="610"/>
      <c r="F1019" s="610"/>
      <c r="G1019" s="610"/>
      <c r="H1019" s="610"/>
      <c r="I1019" s="610"/>
      <c r="J1019" s="610"/>
      <c r="K1019" s="610"/>
      <c r="L1019" s="610"/>
      <c r="M1019" s="610"/>
      <c r="N1019" s="610"/>
      <c r="O1019" s="610"/>
      <c r="P1019" s="610"/>
      <c r="Q1019" s="610"/>
    </row>
    <row r="1020" ht="25.15" customHeight="true" x14ac:dyDescent="0.2">
      <c r="C1020" s="610"/>
      <c r="D1020" s="610"/>
      <c r="E1020" s="610"/>
      <c r="F1020" s="610"/>
      <c r="G1020" s="610"/>
      <c r="H1020" s="610"/>
      <c r="I1020" s="610"/>
      <c r="J1020" s="610"/>
      <c r="K1020" s="610"/>
      <c r="L1020" s="610"/>
      <c r="M1020" s="610"/>
      <c r="N1020" s="610"/>
      <c r="O1020" s="610"/>
      <c r="P1020" s="610"/>
      <c r="Q1020" s="610"/>
    </row>
    <row r="1021" ht="25.15" customHeight="true" x14ac:dyDescent="0.2">
      <c r="C1021" s="610"/>
      <c r="D1021" s="610"/>
      <c r="E1021" s="610"/>
      <c r="F1021" s="610"/>
      <c r="G1021" s="610"/>
      <c r="H1021" s="610"/>
      <c r="I1021" s="610"/>
      <c r="J1021" s="610"/>
      <c r="K1021" s="610"/>
      <c r="L1021" s="610"/>
      <c r="M1021" s="610"/>
      <c r="N1021" s="610"/>
      <c r="O1021" s="610"/>
      <c r="P1021" s="610"/>
      <c r="Q1021" s="610"/>
    </row>
    <row r="1022" ht="25.15" customHeight="true" x14ac:dyDescent="0.2">
      <c r="C1022" s="610"/>
      <c r="D1022" s="610"/>
      <c r="E1022" s="610"/>
      <c r="F1022" s="610"/>
      <c r="G1022" s="610"/>
      <c r="H1022" s="610"/>
      <c r="I1022" s="610"/>
      <c r="J1022" s="610"/>
      <c r="K1022" s="610"/>
      <c r="L1022" s="610"/>
      <c r="M1022" s="610"/>
      <c r="N1022" s="610"/>
      <c r="O1022" s="610"/>
      <c r="P1022" s="610"/>
      <c r="Q1022" s="610"/>
    </row>
    <row r="1023" ht="25.15" customHeight="true" x14ac:dyDescent="0.2">
      <c r="C1023" s="610"/>
      <c r="D1023" s="610"/>
      <c r="E1023" s="610"/>
      <c r="F1023" s="610"/>
      <c r="G1023" s="610"/>
      <c r="H1023" s="610"/>
      <c r="I1023" s="610"/>
      <c r="J1023" s="610"/>
      <c r="K1023" s="610"/>
      <c r="L1023" s="610"/>
      <c r="M1023" s="610"/>
      <c r="N1023" s="610"/>
      <c r="O1023" s="610"/>
      <c r="P1023" s="610"/>
      <c r="Q1023" s="610"/>
    </row>
    <row r="1024" ht="25.15" customHeight="true" x14ac:dyDescent="0.2">
      <c r="C1024" s="610"/>
      <c r="D1024" s="610"/>
      <c r="E1024" s="610"/>
      <c r="F1024" s="610"/>
      <c r="G1024" s="610"/>
      <c r="H1024" s="610"/>
      <c r="I1024" s="610"/>
      <c r="J1024" s="610"/>
      <c r="K1024" s="610"/>
      <c r="L1024" s="610"/>
      <c r="M1024" s="610"/>
      <c r="N1024" s="610"/>
      <c r="O1024" s="610"/>
      <c r="P1024" s="610"/>
      <c r="Q1024" s="610"/>
    </row>
    <row r="1025" s="511" customFormat="true" ht="21" customHeight="true" x14ac:dyDescent="0.2">
      <c r="A1025" s="1066" t="s">
        <v>435</v>
      </c>
      <c r="B1025" s="1066"/>
      <c r="C1025" s="1066"/>
      <c r="Z1025" s="5"/>
      <c r="AA1025" s="5"/>
      <c r="AB1025" s="5"/>
      <c r="AC1025" s="5"/>
      <c r="AD1025" s="5"/>
      <c r="AE1025" s="5"/>
      <c r="AF1025" s="5"/>
      <c r="AG1025" s="5"/>
      <c r="AH1025" s="5"/>
      <c r="AI1025" s="5"/>
      <c r="AJ1025" s="5"/>
      <c r="AK1025" s="5"/>
      <c r="AL1025" s="5"/>
      <c r="AM1025" s="5"/>
      <c r="AN1025" s="5"/>
      <c r="AO1025" s="5"/>
      <c r="AP1025" s="5"/>
      <c r="AQ1025" s="5"/>
      <c r="AR1025" s="5"/>
      <c r="AS1025" s="5"/>
      <c r="AT1025" s="5"/>
      <c r="AU1025" s="5"/>
      <c r="AV1025" s="5"/>
      <c r="AW1025" s="5"/>
      <c r="AX1025" s="5"/>
      <c r="AY1025" s="5"/>
      <c r="AZ1025" s="5"/>
      <c r="BA1025" s="353"/>
      <c r="BB1025" s="422"/>
      <c r="BC1025"/>
      <c r="BD1025"/>
      <c r="BE1025"/>
      <c r="BF1025"/>
      <c r="BG1025"/>
      <c r="BH1025"/>
      <c r="BI1025"/>
      <c r="BJ1025"/>
      <c r="BK1025"/>
      <c r="BL1025"/>
      <c r="BM1025"/>
      <c r="BN1025"/>
      <c r="BO1025"/>
      <c r="BP1025"/>
      <c r="BQ1025"/>
      <c r="BR1025"/>
      <c r="BS1025"/>
      <c r="BT1025"/>
      <c r="BU1025"/>
      <c r="BV1025"/>
      <c r="BW1025"/>
      <c r="BX1025"/>
      <c r="BY1025" s="353"/>
      <c r="BZ1025" s="355"/>
      <c r="CA1025" s="355"/>
      <c r="CB1025" s="355"/>
      <c r="CC1025" s="355"/>
      <c r="CD1025" s="355"/>
      <c r="CE1025" s="355"/>
      <c r="CF1025" s="355"/>
      <c r="CG1025" s="355"/>
      <c r="CH1025" s="355"/>
      <c r="CI1025" s="355"/>
      <c r="CJ1025" s="355"/>
      <c r="CK1025" s="355"/>
      <c r="CL1025" s="355"/>
      <c r="CM1025" s="355"/>
      <c r="CN1025" s="355"/>
      <c r="CO1025" s="355"/>
      <c r="CP1025" s="355"/>
      <c r="CQ1025" s="355"/>
      <c r="CR1025" s="355"/>
      <c r="CS1025" s="355"/>
      <c r="CT1025" s="355"/>
      <c r="CU1025" s="355"/>
      <c r="CV1025" s="355"/>
      <c r="CW1025" s="355"/>
      <c r="CX1025" s="355"/>
      <c r="CY1025" s="355"/>
      <c r="CZ1025" s="355"/>
    </row>
    <row r="1026" s="511" customFormat="true" ht="15.95" customHeight="true" x14ac:dyDescent="0.2">
      <c r="A1026" s="1067" t="s">
        <v>192</v>
      </c>
      <c r="B1026" s="1067"/>
      <c r="C1026" s="562" t="s">
        <v>193</v>
      </c>
      <c r="Z1026" s="5"/>
      <c r="AA1026" s="5"/>
      <c r="AB1026" s="5"/>
      <c r="AC1026" s="5"/>
      <c r="AD1026" s="5"/>
      <c r="AE1026" s="5"/>
      <c r="AF1026" s="5"/>
      <c r="AG1026" s="5"/>
      <c r="AH1026" s="5"/>
      <c r="AI1026" s="5"/>
      <c r="AJ1026" s="5"/>
      <c r="AK1026" s="5"/>
      <c r="AL1026" s="5"/>
      <c r="AM1026" s="5"/>
      <c r="AN1026" s="5"/>
      <c r="AO1026" s="5"/>
      <c r="AP1026" s="5"/>
      <c r="AQ1026" s="5"/>
      <c r="AR1026" s="5"/>
      <c r="AS1026" s="5"/>
      <c r="AT1026" s="5"/>
      <c r="AU1026" s="5"/>
      <c r="AV1026" s="5"/>
      <c r="AW1026" s="5"/>
      <c r="AX1026" s="5"/>
      <c r="AY1026" s="5"/>
      <c r="AZ1026" s="5"/>
      <c r="BA1026" s="353"/>
      <c r="BB1026" s="422"/>
      <c r="BC1026"/>
      <c r="BD1026"/>
      <c r="BE1026"/>
      <c r="BF1026"/>
      <c r="BG1026"/>
      <c r="BH1026"/>
      <c r="BI1026"/>
      <c r="BJ1026"/>
      <c r="BK1026"/>
      <c r="BL1026"/>
      <c r="BM1026"/>
      <c r="BN1026"/>
      <c r="BO1026"/>
      <c r="BP1026"/>
      <c r="BQ1026"/>
      <c r="BR1026"/>
      <c r="BS1026"/>
      <c r="BT1026"/>
      <c r="BU1026"/>
      <c r="BV1026"/>
      <c r="BW1026"/>
      <c r="BX1026"/>
      <c r="BY1026" s="353"/>
      <c r="BZ1026" s="355"/>
      <c r="CA1026" s="355"/>
      <c r="CB1026" s="355"/>
      <c r="CC1026" s="355"/>
      <c r="CD1026" s="355"/>
      <c r="CE1026" s="355"/>
      <c r="CF1026" s="355"/>
      <c r="CG1026" s="355"/>
      <c r="CH1026" s="355"/>
      <c r="CI1026" s="355"/>
      <c r="CJ1026" s="355"/>
      <c r="CK1026" s="355"/>
      <c r="CL1026" s="355"/>
      <c r="CM1026" s="355"/>
      <c r="CN1026" s="355"/>
      <c r="CO1026" s="355"/>
      <c r="CP1026" s="355"/>
      <c r="CQ1026" s="355"/>
      <c r="CR1026" s="355"/>
      <c r="CS1026" s="355"/>
      <c r="CT1026" s="355"/>
      <c r="CU1026" s="355"/>
      <c r="CV1026" s="355"/>
      <c r="CW1026" s="355"/>
      <c r="CX1026" s="355"/>
      <c r="CY1026" s="355"/>
      <c r="CZ1026" s="355"/>
    </row>
    <row r="1027" s="511" customFormat="true" ht="17.1" hidden="true" customHeight="true" x14ac:dyDescent="0.2">
      <c r="A1027" s="563" t="s">
        <v>194</v>
      </c>
      <c r="B1027" s="564" t="s">
        <v>195</v>
      </c>
      <c r="C1027" s="565">
        <v>6217</v>
      </c>
      <c r="Z1027" s="5"/>
      <c r="AA1027" s="5"/>
      <c r="AB1027" s="5"/>
      <c r="AC1027" s="5"/>
      <c r="AD1027" s="5"/>
      <c r="AE1027" s="5"/>
      <c r="AF1027" s="5"/>
      <c r="AG1027" s="5"/>
      <c r="AH1027" s="5"/>
      <c r="AI1027" s="5"/>
      <c r="AJ1027" s="5"/>
      <c r="AK1027" s="5"/>
      <c r="AL1027" s="5"/>
      <c r="AM1027" s="5"/>
      <c r="AN1027" s="5"/>
      <c r="AO1027" s="5"/>
      <c r="AP1027" s="5"/>
      <c r="AQ1027" s="5"/>
      <c r="AR1027" s="5"/>
      <c r="AS1027" s="5"/>
      <c r="AT1027" s="5"/>
      <c r="AU1027" s="5"/>
      <c r="AV1027" s="5"/>
      <c r="AW1027" s="5"/>
      <c r="AX1027" s="5"/>
      <c r="AY1027" s="5"/>
      <c r="AZ1027" s="5"/>
      <c r="BA1027" s="353"/>
      <c r="BB1027" s="422"/>
      <c r="BC1027"/>
      <c r="BD1027"/>
      <c r="BE1027"/>
      <c r="BF1027"/>
      <c r="BG1027"/>
      <c r="BH1027"/>
      <c r="BI1027"/>
      <c r="BJ1027"/>
      <c r="BK1027"/>
      <c r="BL1027"/>
      <c r="BM1027"/>
      <c r="BN1027"/>
      <c r="BO1027"/>
      <c r="BP1027"/>
      <c r="BQ1027"/>
      <c r="BR1027"/>
      <c r="BS1027"/>
      <c r="BT1027"/>
      <c r="BU1027"/>
      <c r="BV1027"/>
      <c r="BW1027"/>
      <c r="BX1027"/>
      <c r="BY1027" s="353"/>
      <c r="BZ1027" s="355"/>
      <c r="CA1027" s="355"/>
      <c r="CB1027" s="355"/>
      <c r="CC1027" s="355"/>
      <c r="CD1027" s="355"/>
      <c r="CE1027" s="355"/>
      <c r="CF1027" s="355"/>
      <c r="CG1027" s="355"/>
      <c r="CH1027" s="355"/>
      <c r="CI1027" s="355"/>
      <c r="CJ1027" s="355"/>
      <c r="CK1027" s="355"/>
      <c r="CL1027" s="355"/>
      <c r="CM1027" s="355"/>
      <c r="CN1027" s="355"/>
      <c r="CO1027" s="355"/>
      <c r="CP1027" s="355"/>
      <c r="CQ1027" s="355"/>
      <c r="CR1027" s="355"/>
      <c r="CS1027" s="355"/>
      <c r="CT1027" s="355"/>
      <c r="CU1027" s="355"/>
      <c r="CV1027" s="355"/>
      <c r="CW1027" s="355"/>
      <c r="CX1027" s="355"/>
      <c r="CY1027" s="355"/>
      <c r="CZ1027" s="355"/>
    </row>
    <row r="1028" s="511" customFormat="true" ht="17.1" hidden="true" customHeight="true" x14ac:dyDescent="0.2">
      <c r="A1028" s="566" t="s">
        <v>196</v>
      </c>
      <c r="B1028" s="567" t="s">
        <v>195</v>
      </c>
      <c r="C1028" s="568">
        <v>6217</v>
      </c>
      <c r="Z1028" s="5"/>
      <c r="AA1028" s="5"/>
      <c r="AB1028" s="5"/>
      <c r="AC1028" s="5"/>
      <c r="AD1028" s="5"/>
      <c r="AE1028" s="5"/>
      <c r="AF1028" s="5"/>
      <c r="AG1028" s="5"/>
      <c r="AH1028" s="5"/>
      <c r="AI1028" s="5"/>
      <c r="AJ1028" s="5"/>
      <c r="AK1028" s="5"/>
      <c r="AL1028" s="5"/>
      <c r="AM1028" s="5"/>
      <c r="AN1028" s="5"/>
      <c r="AO1028" s="5"/>
      <c r="AP1028" s="5"/>
      <c r="AQ1028" s="5"/>
      <c r="AR1028" s="5"/>
      <c r="AS1028" s="5"/>
      <c r="AT1028" s="5"/>
      <c r="AU1028" s="5"/>
      <c r="AV1028" s="5"/>
      <c r="AW1028" s="5"/>
      <c r="AX1028" s="5"/>
      <c r="AY1028" s="5"/>
      <c r="AZ1028" s="5"/>
      <c r="BA1028" s="353"/>
      <c r="BB1028" s="422"/>
      <c r="BC1028"/>
      <c r="BD1028"/>
      <c r="BE1028"/>
      <c r="BF1028"/>
      <c r="BG1028"/>
      <c r="BH1028"/>
      <c r="BI1028"/>
      <c r="BJ1028"/>
      <c r="BK1028"/>
      <c r="BL1028"/>
      <c r="BM1028"/>
      <c r="BN1028"/>
      <c r="BO1028"/>
      <c r="BP1028"/>
      <c r="BQ1028"/>
      <c r="BR1028"/>
      <c r="BS1028"/>
      <c r="BT1028"/>
      <c r="BU1028"/>
      <c r="BV1028"/>
      <c r="BW1028"/>
      <c r="BX1028"/>
      <c r="BY1028" s="353"/>
      <c r="BZ1028" s="355"/>
      <c r="CA1028" s="355"/>
      <c r="CB1028" s="355"/>
      <c r="CC1028" s="355"/>
      <c r="CD1028" s="355"/>
      <c r="CE1028" s="355"/>
      <c r="CF1028" s="355"/>
      <c r="CG1028" s="355"/>
      <c r="CH1028" s="355"/>
      <c r="CI1028" s="355"/>
      <c r="CJ1028" s="355"/>
      <c r="CK1028" s="355"/>
      <c r="CL1028" s="355"/>
      <c r="CM1028" s="355"/>
      <c r="CN1028" s="355"/>
      <c r="CO1028" s="355"/>
      <c r="CP1028" s="355"/>
      <c r="CQ1028" s="355"/>
      <c r="CR1028" s="355"/>
      <c r="CS1028" s="355"/>
      <c r="CT1028" s="355"/>
      <c r="CU1028" s="355"/>
      <c r="CV1028" s="355"/>
      <c r="CW1028" s="355"/>
      <c r="CX1028" s="355"/>
      <c r="CY1028" s="355"/>
      <c r="CZ1028" s="355"/>
    </row>
    <row r="1029" s="511" customFormat="true" ht="17.1" hidden="true" customHeight="true" x14ac:dyDescent="0.2">
      <c r="A1029" s="566" t="s">
        <v>197</v>
      </c>
      <c r="B1029" s="567" t="s">
        <v>195</v>
      </c>
      <c r="C1029" s="568">
        <v>6217</v>
      </c>
      <c r="Z1029" s="5"/>
      <c r="AA1029" s="5"/>
      <c r="AB1029" s="5"/>
      <c r="AC1029" s="5"/>
      <c r="AD1029" s="5"/>
      <c r="AE1029" s="5"/>
      <c r="AF1029" s="5"/>
      <c r="AG1029" s="5"/>
      <c r="AH1029" s="5"/>
      <c r="AI1029" s="5"/>
      <c r="AJ1029" s="5"/>
      <c r="AK1029" s="5"/>
      <c r="AL1029" s="5"/>
      <c r="AM1029" s="5"/>
      <c r="AN1029" s="5"/>
      <c r="AO1029" s="5"/>
      <c r="AP1029" s="5"/>
      <c r="AQ1029" s="5"/>
      <c r="AR1029" s="5"/>
      <c r="AS1029" s="5"/>
      <c r="AT1029" s="5"/>
      <c r="AU1029" s="5"/>
      <c r="AV1029" s="5"/>
      <c r="AW1029" s="5"/>
      <c r="AX1029" s="5"/>
      <c r="AY1029" s="5"/>
      <c r="AZ1029" s="5"/>
      <c r="BA1029" s="353"/>
      <c r="BB1029" s="422"/>
      <c r="BC1029"/>
      <c r="BD1029"/>
      <c r="BE1029"/>
      <c r="BF1029"/>
      <c r="BG1029"/>
      <c r="BH1029"/>
      <c r="BI1029"/>
      <c r="BJ1029"/>
      <c r="BK1029"/>
      <c r="BL1029"/>
      <c r="BM1029"/>
      <c r="BN1029"/>
      <c r="BO1029"/>
      <c r="BP1029"/>
      <c r="BQ1029"/>
      <c r="BR1029"/>
      <c r="BS1029"/>
      <c r="BT1029"/>
      <c r="BU1029"/>
      <c r="BV1029"/>
      <c r="BW1029"/>
      <c r="BX1029"/>
      <c r="BY1029" s="353"/>
      <c r="BZ1029" s="355"/>
      <c r="CA1029" s="355"/>
      <c r="CB1029" s="355"/>
      <c r="CC1029" s="355"/>
      <c r="CD1029" s="355"/>
      <c r="CE1029" s="355"/>
      <c r="CF1029" s="355"/>
      <c r="CG1029" s="355"/>
      <c r="CH1029" s="355"/>
      <c r="CI1029" s="355"/>
      <c r="CJ1029" s="355"/>
      <c r="CK1029" s="355"/>
      <c r="CL1029" s="355"/>
      <c r="CM1029" s="355"/>
      <c r="CN1029" s="355"/>
      <c r="CO1029" s="355"/>
      <c r="CP1029" s="355"/>
      <c r="CQ1029" s="355"/>
      <c r="CR1029" s="355"/>
      <c r="CS1029" s="355"/>
      <c r="CT1029" s="355"/>
      <c r="CU1029" s="355"/>
      <c r="CV1029" s="355"/>
      <c r="CW1029" s="355"/>
      <c r="CX1029" s="355"/>
      <c r="CY1029" s="355"/>
      <c r="CZ1029" s="355"/>
    </row>
    <row r="1030" s="511" customFormat="true" ht="17.1" hidden="true" customHeight="true" x14ac:dyDescent="0.2">
      <c r="A1030" s="566" t="s">
        <v>199</v>
      </c>
      <c r="B1030" s="567" t="s">
        <v>195</v>
      </c>
      <c r="C1030" s="568">
        <v>6217</v>
      </c>
      <c r="Z1030" s="5"/>
      <c r="AA1030" s="5"/>
      <c r="AB1030" s="5"/>
      <c r="AC1030" s="5"/>
      <c r="AD1030" s="5"/>
      <c r="AE1030" s="5"/>
      <c r="AF1030" s="5"/>
      <c r="AG1030" s="5"/>
      <c r="AH1030" s="5"/>
      <c r="AI1030" s="5"/>
      <c r="AJ1030" s="5"/>
      <c r="AK1030" s="5"/>
      <c r="AL1030" s="5"/>
      <c r="AM1030" s="5"/>
      <c r="AN1030" s="5"/>
      <c r="AO1030" s="5"/>
      <c r="AP1030" s="5"/>
      <c r="AQ1030" s="5"/>
      <c r="AR1030" s="5"/>
      <c r="AS1030" s="5"/>
      <c r="AT1030" s="5"/>
      <c r="AU1030" s="5"/>
      <c r="AV1030" s="5"/>
      <c r="AW1030" s="5"/>
      <c r="AX1030" s="5"/>
      <c r="AY1030" s="5"/>
      <c r="AZ1030" s="5"/>
      <c r="BA1030" s="353"/>
      <c r="BB1030" s="422"/>
      <c r="BC1030"/>
      <c r="BD1030"/>
      <c r="BE1030"/>
      <c r="BF1030"/>
      <c r="BG1030"/>
      <c r="BH1030"/>
      <c r="BI1030"/>
      <c r="BJ1030"/>
      <c r="BK1030"/>
      <c r="BL1030"/>
      <c r="BM1030"/>
      <c r="BN1030"/>
      <c r="BO1030"/>
      <c r="BP1030"/>
      <c r="BQ1030"/>
      <c r="BR1030"/>
      <c r="BS1030"/>
      <c r="BT1030"/>
      <c r="BU1030"/>
      <c r="BV1030"/>
      <c r="BW1030"/>
      <c r="BX1030"/>
      <c r="BY1030" s="353"/>
      <c r="BZ1030" s="355"/>
      <c r="CA1030" s="355"/>
      <c r="CB1030" s="355"/>
      <c r="CC1030" s="355"/>
      <c r="CD1030" s="355"/>
      <c r="CE1030" s="355"/>
      <c r="CF1030" s="355"/>
      <c r="CG1030" s="355"/>
      <c r="CH1030" s="355"/>
      <c r="CI1030" s="355"/>
      <c r="CJ1030" s="355"/>
      <c r="CK1030" s="355"/>
      <c r="CL1030" s="355"/>
      <c r="CM1030" s="355"/>
      <c r="CN1030" s="355"/>
      <c r="CO1030" s="355"/>
      <c r="CP1030" s="355"/>
      <c r="CQ1030" s="355"/>
      <c r="CR1030" s="355"/>
      <c r="CS1030" s="355"/>
      <c r="CT1030" s="355"/>
      <c r="CU1030" s="355"/>
      <c r="CV1030" s="355"/>
      <c r="CW1030" s="355"/>
      <c r="CX1030" s="355"/>
      <c r="CY1030" s="355"/>
      <c r="CZ1030" s="355"/>
    </row>
    <row r="1031" s="511" customFormat="true" ht="17.1" customHeight="true" x14ac:dyDescent="0.2">
      <c r="A1031" s="1068" t="s">
        <v>201</v>
      </c>
      <c r="B1031" s="567" t="s">
        <v>202</v>
      </c>
      <c r="C1031" s="568">
        <v>3095</v>
      </c>
      <c r="Z1031" s="5"/>
      <c r="AA1031" s="5"/>
      <c r="AB1031" s="5"/>
      <c r="AC1031" s="5"/>
      <c r="AD1031" s="5"/>
      <c r="AE1031" s="5"/>
      <c r="AF1031" s="5"/>
      <c r="AG1031" s="5"/>
      <c r="AH1031" s="5"/>
      <c r="AI1031" s="5"/>
      <c r="AJ1031" s="5"/>
      <c r="AK1031" s="5"/>
      <c r="AL1031" s="5"/>
      <c r="AM1031" s="5"/>
      <c r="AN1031" s="5"/>
      <c r="AO1031" s="5"/>
      <c r="AP1031" s="5"/>
      <c r="AQ1031" s="5"/>
      <c r="AR1031" s="5"/>
      <c r="AS1031" s="5"/>
      <c r="AT1031" s="5"/>
      <c r="AU1031" s="5"/>
      <c r="AV1031" s="5"/>
      <c r="AW1031" s="5"/>
      <c r="AX1031" s="5"/>
      <c r="AY1031" s="5"/>
      <c r="AZ1031" s="5"/>
      <c r="BA1031" s="353"/>
      <c r="BB1031" s="422"/>
      <c r="BC1031"/>
      <c r="BD1031"/>
      <c r="BE1031"/>
      <c r="BF1031"/>
      <c r="BG1031"/>
      <c r="BH1031"/>
      <c r="BI1031"/>
      <c r="BJ1031"/>
      <c r="BK1031"/>
      <c r="BL1031"/>
      <c r="BM1031"/>
      <c r="BN1031"/>
      <c r="BO1031"/>
      <c r="BP1031"/>
      <c r="BQ1031"/>
      <c r="BR1031"/>
      <c r="BS1031"/>
      <c r="BT1031"/>
      <c r="BU1031"/>
      <c r="BV1031"/>
      <c r="BW1031"/>
      <c r="BX1031"/>
      <c r="BY1031" s="353"/>
      <c r="BZ1031" s="355"/>
      <c r="CA1031" s="355"/>
      <c r="CB1031" s="355"/>
      <c r="CC1031" s="355"/>
      <c r="CD1031" s="355"/>
      <c r="CE1031" s="355"/>
      <c r="CF1031" s="355"/>
      <c r="CG1031" s="355"/>
      <c r="CH1031" s="355"/>
      <c r="CI1031" s="355"/>
      <c r="CJ1031" s="355"/>
      <c r="CK1031" s="355"/>
      <c r="CL1031" s="355"/>
      <c r="CM1031" s="355"/>
      <c r="CN1031" s="355"/>
      <c r="CO1031" s="355"/>
      <c r="CP1031" s="355"/>
      <c r="CQ1031" s="355"/>
      <c r="CR1031" s="355"/>
      <c r="CS1031" s="355"/>
      <c r="CT1031" s="355"/>
      <c r="CU1031" s="355"/>
      <c r="CV1031" s="355"/>
      <c r="CW1031" s="355"/>
      <c r="CX1031" s="355"/>
      <c r="CY1031" s="355"/>
      <c r="CZ1031" s="355"/>
    </row>
    <row r="1032" s="511" customFormat="true" ht="17.1" customHeight="true" x14ac:dyDescent="0.2">
      <c r="A1032" s="1068"/>
      <c r="B1032" s="567" t="s">
        <v>203</v>
      </c>
      <c r="C1032" s="568">
        <v>3122</v>
      </c>
      <c r="Z1032" s="5"/>
      <c r="AA1032" s="5"/>
      <c r="AB1032" s="5"/>
      <c r="AC1032" s="5"/>
      <c r="AD1032" s="5"/>
      <c r="AE1032" s="5"/>
      <c r="AF1032" s="5"/>
      <c r="AG1032" s="5"/>
      <c r="AH1032" s="5"/>
      <c r="AI1032" s="5"/>
      <c r="AJ1032" s="5"/>
      <c r="AK1032" s="5"/>
      <c r="AL1032" s="5"/>
      <c r="AM1032" s="5"/>
      <c r="AN1032" s="5"/>
      <c r="AO1032" s="5"/>
      <c r="AP1032" s="5"/>
      <c r="AQ1032" s="5"/>
      <c r="AR1032" s="5"/>
      <c r="AS1032" s="5"/>
      <c r="AT1032" s="5"/>
      <c r="AU1032" s="5"/>
      <c r="AV1032" s="5"/>
      <c r="AW1032" s="5"/>
      <c r="AX1032" s="5"/>
      <c r="AY1032" s="5"/>
      <c r="AZ1032" s="5"/>
      <c r="BA1032" s="353"/>
      <c r="BB1032" s="422"/>
      <c r="BC1032"/>
      <c r="BD1032"/>
      <c r="BE1032"/>
      <c r="BF1032"/>
      <c r="BG1032"/>
      <c r="BH1032"/>
      <c r="BI1032"/>
      <c r="BJ1032"/>
      <c r="BK1032"/>
      <c r="BL1032"/>
      <c r="BM1032"/>
      <c r="BN1032"/>
      <c r="BO1032"/>
      <c r="BP1032"/>
      <c r="BQ1032"/>
      <c r="BR1032"/>
      <c r="BS1032"/>
      <c r="BT1032"/>
      <c r="BU1032"/>
      <c r="BV1032"/>
      <c r="BW1032"/>
      <c r="BX1032"/>
      <c r="BY1032" s="353"/>
      <c r="BZ1032" s="355"/>
      <c r="CA1032" s="355"/>
      <c r="CB1032" s="355"/>
      <c r="CC1032" s="355"/>
      <c r="CD1032" s="355"/>
      <c r="CE1032" s="355"/>
      <c r="CF1032" s="355"/>
      <c r="CG1032" s="355"/>
      <c r="CH1032" s="355"/>
      <c r="CI1032" s="355"/>
      <c r="CJ1032" s="355"/>
      <c r="CK1032" s="355"/>
      <c r="CL1032" s="355"/>
      <c r="CM1032" s="355"/>
      <c r="CN1032" s="355"/>
      <c r="CO1032" s="355"/>
      <c r="CP1032" s="355"/>
      <c r="CQ1032" s="355"/>
      <c r="CR1032" s="355"/>
      <c r="CS1032" s="355"/>
      <c r="CT1032" s="355"/>
      <c r="CU1032" s="355"/>
      <c r="CV1032" s="355"/>
      <c r="CW1032" s="355"/>
      <c r="CX1032" s="355"/>
      <c r="CY1032" s="355"/>
      <c r="CZ1032" s="355"/>
    </row>
    <row r="1033" s="511" customFormat="true" ht="17.1" customHeight="true" x14ac:dyDescent="0.2">
      <c r="A1033" s="1069"/>
      <c r="B1033" s="569" t="s">
        <v>204</v>
      </c>
      <c r="C1033" s="570">
        <v>0</v>
      </c>
      <c r="Z1033" s="5"/>
      <c r="AA1033" s="5"/>
      <c r="AB1033" s="5"/>
      <c r="AC1033" s="5"/>
      <c r="AD1033" s="5"/>
      <c r="AE1033" s="5"/>
      <c r="AF1033" s="5"/>
      <c r="AG1033" s="5"/>
      <c r="AH1033" s="5"/>
      <c r="AI1033" s="5"/>
      <c r="AJ1033" s="5"/>
      <c r="AK1033" s="5"/>
      <c r="AL1033" s="5"/>
      <c r="AM1033" s="5"/>
      <c r="AN1033" s="5"/>
      <c r="AO1033" s="5"/>
      <c r="AP1033" s="5"/>
      <c r="AQ1033" s="5"/>
      <c r="AR1033" s="5"/>
      <c r="AS1033" s="5"/>
      <c r="AT1033" s="5"/>
      <c r="AU1033" s="5"/>
      <c r="AV1033" s="5"/>
      <c r="AW1033" s="5"/>
      <c r="AX1033" s="5"/>
      <c r="AY1033" s="5"/>
      <c r="AZ1033" s="5"/>
      <c r="BA1033" s="525"/>
      <c r="BB1033" s="308"/>
      <c r="BC1033" s="525"/>
      <c r="BD1033" s="525"/>
      <c r="BE1033" s="525"/>
      <c r="BF1033" s="525"/>
      <c r="BG1033" s="525"/>
      <c r="BH1033" s="525"/>
      <c r="BI1033" s="525"/>
      <c r="BJ1033" s="525"/>
      <c r="BK1033" s="525"/>
      <c r="BL1033" s="525"/>
      <c r="BM1033" s="525"/>
      <c r="BN1033" s="525"/>
      <c r="BO1033" s="525"/>
      <c r="BP1033" s="525"/>
      <c r="BQ1033" s="525"/>
      <c r="BR1033" s="525"/>
      <c r="BS1033" s="525"/>
      <c r="BT1033" s="525"/>
      <c r="BU1033" s="525"/>
      <c r="BV1033" s="525"/>
      <c r="BW1033" s="525"/>
      <c r="BX1033" s="525"/>
      <c r="BY1033" s="525"/>
      <c r="BZ1033" s="338"/>
      <c r="CA1033" s="338"/>
      <c r="CB1033" s="338"/>
      <c r="CC1033" s="338"/>
      <c r="CD1033" s="338"/>
      <c r="CE1033" s="338"/>
      <c r="CF1033" s="338"/>
      <c r="CG1033" s="338"/>
      <c r="CH1033" s="338"/>
      <c r="CI1033" s="338"/>
      <c r="CJ1033" s="338"/>
      <c r="CK1033" s="338"/>
      <c r="CL1033" s="338"/>
      <c r="CM1033" s="338"/>
      <c r="CN1033" s="338"/>
      <c r="CO1033" s="338"/>
      <c r="CP1033" s="338"/>
      <c r="CQ1033" s="338"/>
      <c r="CR1033" s="338"/>
      <c r="CS1033" s="338"/>
      <c r="CT1033" s="338"/>
      <c r="CU1033" s="338"/>
      <c r="CV1033" s="338"/>
      <c r="CW1033" s="338"/>
      <c r="CX1033" s="338"/>
      <c r="CY1033" s="338"/>
      <c r="CZ1033" s="338"/>
    </row>
    <row r="1034" s="511" customFormat="true" ht="12.95" customHeight="true" x14ac:dyDescent="0.2">
      <c r="A1034" s="1070" t="s">
        <v>436</v>
      </c>
      <c r="B1034" s="1070"/>
      <c r="C1034" s="1070"/>
      <c r="Z1034" s="5"/>
      <c r="AA1034" s="5"/>
      <c r="AB1034" s="5"/>
      <c r="AC1034" s="5"/>
      <c r="AD1034" s="5"/>
      <c r="AE1034" s="5"/>
      <c r="AF1034" s="5"/>
      <c r="AG1034" s="5"/>
      <c r="AH1034" s="5"/>
      <c r="AI1034" s="5"/>
      <c r="AJ1034" s="5"/>
      <c r="AK1034" s="5"/>
      <c r="AL1034" s="5"/>
      <c r="AM1034" s="5"/>
      <c r="AN1034" s="5"/>
      <c r="AO1034" s="5"/>
      <c r="AP1034" s="5"/>
      <c r="AQ1034" s="5"/>
      <c r="AR1034" s="5"/>
      <c r="AS1034" s="5"/>
      <c r="AT1034" s="5"/>
      <c r="AU1034" s="5"/>
      <c r="AV1034" s="5"/>
      <c r="AW1034" s="5"/>
      <c r="AX1034" s="5"/>
      <c r="AY1034" s="5"/>
      <c r="AZ1034" s="5"/>
      <c r="BA1034" s="353"/>
      <c r="BB1034" s="422"/>
      <c r="BC1034"/>
      <c r="BD1034"/>
      <c r="BE1034"/>
      <c r="BF1034"/>
      <c r="BG1034"/>
      <c r="BH1034"/>
      <c r="BI1034"/>
      <c r="BJ1034"/>
      <c r="BK1034"/>
      <c r="BL1034"/>
      <c r="BM1034"/>
      <c r="BN1034"/>
      <c r="BO1034"/>
      <c r="BP1034"/>
      <c r="BQ1034"/>
      <c r="BR1034"/>
      <c r="BS1034"/>
      <c r="BT1034"/>
      <c r="BU1034"/>
      <c r="BV1034"/>
      <c r="BW1034"/>
      <c r="BX1034"/>
      <c r="BY1034" s="353"/>
      <c r="BZ1034" s="355"/>
      <c r="CA1034" s="355"/>
      <c r="CB1034" s="355"/>
      <c r="CC1034" s="355"/>
      <c r="CD1034" s="355"/>
      <c r="CE1034" s="355"/>
      <c r="CF1034" s="355"/>
      <c r="CG1034" s="355"/>
      <c r="CH1034" s="355"/>
      <c r="CI1034" s="355"/>
      <c r="CJ1034" s="355"/>
      <c r="CK1034" s="355"/>
      <c r="CL1034" s="355"/>
      <c r="CM1034" s="355"/>
      <c r="CN1034" s="355"/>
      <c r="CO1034" s="355"/>
      <c r="CP1034" s="355"/>
      <c r="CQ1034" s="355"/>
      <c r="CR1034" s="355"/>
      <c r="CS1034" s="355"/>
      <c r="CT1034" s="355"/>
      <c r="CU1034" s="355"/>
      <c r="CV1034" s="355"/>
      <c r="CW1034" s="355"/>
      <c r="CX1034" s="355"/>
      <c r="CY1034" s="355"/>
      <c r="CZ1034" s="355"/>
    </row>
    <row r="1035" s="345" customFormat="true" ht="15" customHeight="true" x14ac:dyDescent="0.2">
      <c r="B1035" s="512"/>
      <c r="Z1035" s="338"/>
      <c r="AA1035" s="338"/>
      <c r="AB1035" s="338"/>
      <c r="AC1035" s="338"/>
      <c r="AD1035" s="338"/>
      <c r="AE1035" s="338"/>
      <c r="AF1035" s="338"/>
      <c r="AG1035" s="338"/>
      <c r="AH1035" s="338"/>
      <c r="AI1035" s="338"/>
      <c r="AJ1035" s="338"/>
      <c r="AK1035" s="338"/>
      <c r="AL1035" s="338"/>
      <c r="AM1035" s="338"/>
      <c r="AN1035" s="338"/>
      <c r="AO1035" s="338"/>
      <c r="AP1035" s="338"/>
      <c r="AQ1035" s="338"/>
      <c r="AR1035" s="338"/>
      <c r="AS1035" s="338"/>
      <c r="AT1035" s="338"/>
      <c r="AU1035" s="338"/>
      <c r="AV1035" s="338"/>
      <c r="AW1035" s="338"/>
      <c r="AX1035" s="338"/>
      <c r="AY1035" s="338"/>
      <c r="AZ1035" s="338"/>
      <c r="BA1035" s="510"/>
      <c r="BB1035" s="366"/>
      <c r="BC1035" s="510"/>
      <c r="BD1035" s="510"/>
      <c r="BE1035" s="510"/>
      <c r="BF1035" s="510"/>
      <c r="BG1035" s="510"/>
      <c r="BH1035" s="510"/>
      <c r="BI1035" s="510"/>
      <c r="BJ1035" s="510"/>
      <c r="BK1035" s="510"/>
      <c r="BL1035" s="510"/>
      <c r="BM1035" s="510"/>
      <c r="BN1035" s="510"/>
      <c r="BO1035" s="510"/>
      <c r="BP1035" s="510"/>
      <c r="BQ1035" s="510"/>
      <c r="BR1035" s="510"/>
      <c r="BS1035" s="510"/>
      <c r="BT1035" s="510"/>
      <c r="BU1035" s="510"/>
      <c r="BV1035" s="510"/>
      <c r="BW1035" s="510"/>
      <c r="BX1035" s="510"/>
      <c r="BY1035" s="510"/>
      <c r="BZ1035" s="338"/>
      <c r="CA1035" s="338"/>
      <c r="CB1035" s="338"/>
      <c r="CC1035" s="338"/>
      <c r="CD1035" s="338"/>
      <c r="CE1035" s="338"/>
      <c r="CF1035" s="338"/>
      <c r="CG1035" s="338"/>
      <c r="CH1035" s="338"/>
      <c r="CI1035" s="338"/>
      <c r="CJ1035" s="338"/>
      <c r="CK1035" s="338"/>
      <c r="CL1035" s="338"/>
      <c r="CM1035" s="338"/>
      <c r="CN1035" s="338"/>
      <c r="CO1035" s="338"/>
      <c r="CP1035" s="338"/>
      <c r="CQ1035" s="338"/>
      <c r="CR1035" s="338"/>
      <c r="CS1035" s="338"/>
      <c r="CT1035" s="338"/>
      <c r="CU1035" s="338"/>
      <c r="CV1035" s="338"/>
      <c r="CW1035" s="338"/>
      <c r="CX1035" s="338"/>
      <c r="CY1035" s="338"/>
      <c r="CZ1035" s="338"/>
    </row>
    <row r="1036" ht="15" customHeight="true" x14ac:dyDescent="0.25">
      <c r="A1036" s="423" t="s">
        <v>122</v>
      </c>
      <c r="B1036" s="290" t="s">
        <v>123</v>
      </c>
    </row>
    <row r="1037" ht="15" customHeight="true" x14ac:dyDescent="0.2">
      <c r="A1037" s="424" t="str">
        <f>R15</f>
        <v>Banjul</v>
      </c>
      <c r="B1037" s="424">
        <f>BR122+BR123</f>
        <v>1000.5093930000043</v>
      </c>
    </row>
    <row r="1038" ht="15" customHeight="true" x14ac:dyDescent="0.2">
      <c r="A1038" s="424" t="str">
        <f>S15</f>
        <v>Basse</v>
      </c>
      <c r="B1038" s="424">
        <f>BS122+BS123</f>
        <v>6722.9187620000021</v>
      </c>
    </row>
    <row r="1039" ht="15" customHeight="true" x14ac:dyDescent="0.2">
      <c r="A1039" s="424" t="str">
        <f>T15</f>
        <v>Brikama</v>
      </c>
      <c r="B1039" s="424">
        <f>BT122+BT123</f>
        <v>17881.789437000021</v>
      </c>
    </row>
    <row r="1040" ht="15" customHeight="true" x14ac:dyDescent="0.2">
      <c r="A1040" s="424" t="str">
        <f>U15</f>
        <v>Janjanbureh</v>
      </c>
      <c r="B1040" s="424">
        <f>BU122+BU123</f>
        <v>4080.4934800000019</v>
      </c>
    </row>
    <row r="1041" ht="15" customHeight="true" x14ac:dyDescent="0.2">
      <c r="A1041" s="424" t="str">
        <f>V15</f>
        <v>Kanifing</v>
      </c>
      <c r="B1041" s="424">
        <f>BV122+BV123</f>
        <v>10044.062787999992</v>
      </c>
    </row>
    <row r="1042" ht="15" customHeight="true" x14ac:dyDescent="0.2">
      <c r="A1042" s="424" t="str">
        <f>W15</f>
        <v>Kerewan</v>
      </c>
      <c r="B1042" s="424">
        <f>BW122+BW123</f>
        <v>6072.5400090000039</v>
      </c>
    </row>
    <row r="1043" ht="15" customHeight="true" x14ac:dyDescent="0.2">
      <c r="A1043" s="424" t="str">
        <f>X15</f>
        <v>Kuntaur</v>
      </c>
      <c r="B1043" s="424">
        <f>BX122+XR123</f>
        <v>718.86597500000028</v>
      </c>
    </row>
    <row r="1044" ht="15" customHeight="true" x14ac:dyDescent="0.2">
      <c r="A1044" s="424" t="str">
        <f>Y15</f>
        <v>Mansakonko</v>
      </c>
      <c r="B1044" s="424">
        <f>BY122+BY123</f>
        <v>2737.3223670000011</v>
      </c>
    </row>
    <row r="1045" ht="15" customHeight="true" x14ac:dyDescent="0.2">
      <c r="A1045" s="424">
        <f>Z15</f>
        <v>0</v>
      </c>
      <c r="B1045" s="424">
        <f>BZ122+BZ123</f>
        <v>0</v>
      </c>
    </row>
    <row r="1046" ht="15" customHeight="true" x14ac:dyDescent="0.2">
      <c r="A1046" s="366">
        <f>AA15</f>
        <v>0</v>
      </c>
      <c r="B1046" s="424">
        <f>CA122+CA123</f>
        <v>0</v>
      </c>
    </row>
    <row r="1047" ht="15" customHeight="true" x14ac:dyDescent="0.2">
      <c r="A1047" s="366">
        <f>AB15</f>
        <v>0</v>
      </c>
      <c r="B1047" s="424">
        <f>CB122+CB123</f>
        <v>0</v>
      </c>
    </row>
    <row r="1048" ht="15" customHeight="true" x14ac:dyDescent="0.2">
      <c r="A1048" s="366">
        <f>AC15</f>
        <v>0</v>
      </c>
      <c r="B1048" s="424">
        <f>CC122+CC123</f>
        <v>0</v>
      </c>
    </row>
    <row r="1049" ht="15" customHeight="true" x14ac:dyDescent="0.2">
      <c r="A1049" s="366">
        <f>AD15</f>
        <v>0</v>
      </c>
      <c r="B1049" s="424">
        <f>CD122+CD123</f>
        <v>0</v>
      </c>
    </row>
    <row r="1050" ht="15" customHeight="true" x14ac:dyDescent="0.2">
      <c r="A1050" s="366">
        <f>AE15</f>
        <v>0</v>
      </c>
      <c r="B1050" s="424">
        <f>CE122+CE123</f>
        <v>0</v>
      </c>
    </row>
    <row r="1051" ht="15" customHeight="true" x14ac:dyDescent="0.2">
      <c r="A1051" s="366">
        <f>AF15</f>
        <v>0</v>
      </c>
      <c r="B1051" s="424">
        <f>CF122+CF123</f>
        <v>0</v>
      </c>
    </row>
    <row r="1052" ht="15" customHeight="true" x14ac:dyDescent="0.2">
      <c r="A1052" s="366">
        <f>AG15</f>
        <v>0</v>
      </c>
      <c r="B1052" s="424">
        <f>CG122+CG123</f>
        <v>0</v>
      </c>
    </row>
    <row r="1053" ht="15" customHeight="true" x14ac:dyDescent="0.2">
      <c r="A1053" s="366">
        <f>AH15</f>
        <v>0</v>
      </c>
      <c r="B1053" s="424">
        <f>CH122+CH123</f>
        <v>0</v>
      </c>
    </row>
    <row r="1054" ht="15" customHeight="true" x14ac:dyDescent="0.2">
      <c r="A1054" s="366">
        <f>AI15</f>
        <v>0</v>
      </c>
      <c r="B1054" s="424">
        <f>CI122+CI123</f>
        <v>0</v>
      </c>
    </row>
    <row r="1055" ht="15" customHeight="true" x14ac:dyDescent="0.2">
      <c r="A1055" s="366">
        <f>AJ15</f>
        <v>0</v>
      </c>
      <c r="B1055" s="424">
        <f>CJ122+CJ123</f>
        <v>0</v>
      </c>
    </row>
    <row r="1056" ht="15" customHeight="true" x14ac:dyDescent="0.2">
      <c r="A1056" s="366">
        <f>AK15</f>
        <v>0</v>
      </c>
      <c r="B1056" s="424">
        <f>CK122+CK123</f>
        <v>0</v>
      </c>
    </row>
    <row r="1057" ht="15" customHeight="true" x14ac:dyDescent="0.2">
      <c r="A1057" s="366">
        <f>AL15</f>
        <v>0</v>
      </c>
      <c r="B1057" s="424">
        <f>CL122+CL123</f>
        <v>0</v>
      </c>
    </row>
    <row r="1058" ht="15" customHeight="true" x14ac:dyDescent="0.2">
      <c r="A1058" s="366">
        <f>AM15</f>
        <v>0</v>
      </c>
      <c r="B1058" s="424">
        <f>CM122+CM123</f>
        <v>0</v>
      </c>
    </row>
    <row r="1059" ht="15" customHeight="true" x14ac:dyDescent="0.2">
      <c r="A1059" s="366">
        <f>AN15</f>
        <v>0</v>
      </c>
      <c r="B1059" s="424">
        <f>CN122+CN123</f>
        <v>0</v>
      </c>
    </row>
    <row r="1060" ht="15" customHeight="true" x14ac:dyDescent="0.2">
      <c r="A1060" s="366">
        <f>AO15</f>
        <v>0</v>
      </c>
      <c r="B1060" s="424">
        <f>CO122+CO123</f>
        <v>0</v>
      </c>
    </row>
    <row r="1061" ht="15" customHeight="true" x14ac:dyDescent="0.2">
      <c r="A1061" s="366">
        <f>AP15</f>
        <v>0</v>
      </c>
      <c r="B1061" s="424">
        <f>CP122+CP123</f>
        <v>0</v>
      </c>
    </row>
    <row r="1062" ht="15" customHeight="true" x14ac:dyDescent="0.2">
      <c r="A1062" s="366">
        <f>AQ15</f>
        <v>0</v>
      </c>
      <c r="B1062" s="424">
        <f>CQ122+CQ123</f>
        <v>0</v>
      </c>
    </row>
    <row r="1063" ht="15" customHeight="true" x14ac:dyDescent="0.2">
      <c r="A1063" s="366">
        <f>AR15</f>
        <v>0</v>
      </c>
      <c r="B1063" s="424">
        <f>CR122+CR123</f>
        <v>0</v>
      </c>
    </row>
    <row r="1064" ht="15" customHeight="true" x14ac:dyDescent="0.2">
      <c r="A1064" s="366">
        <f>AS15</f>
        <v>0</v>
      </c>
      <c r="B1064" s="424">
        <f>CS122+CS123</f>
        <v>0</v>
      </c>
    </row>
    <row r="1065" ht="15" customHeight="true" x14ac:dyDescent="0.2">
      <c r="A1065" s="366">
        <f>AT15</f>
        <v>0</v>
      </c>
      <c r="B1065" s="424">
        <f>CT122+CT123</f>
        <v>0</v>
      </c>
    </row>
    <row r="1066" ht="15" customHeight="true" x14ac:dyDescent="0.2">
      <c r="A1066" s="366">
        <f>AU15</f>
        <v>0</v>
      </c>
      <c r="B1066" s="424">
        <f>CU122+CU123</f>
        <v>0</v>
      </c>
    </row>
    <row r="1067" ht="15" customHeight="true" x14ac:dyDescent="0.2">
      <c r="A1067" s="366">
        <f>AV15</f>
        <v>0</v>
      </c>
      <c r="B1067" s="424">
        <f>CV122+CV123</f>
        <v>0</v>
      </c>
    </row>
    <row r="1068" ht="15" customHeight="true" x14ac:dyDescent="0.2">
      <c r="A1068" s="366">
        <f>AW15</f>
        <v>0</v>
      </c>
      <c r="B1068" s="424">
        <f>CW122+CW123</f>
        <v>0</v>
      </c>
    </row>
    <row r="1069" ht="15" customHeight="true" x14ac:dyDescent="0.2">
      <c r="A1069" s="366">
        <f>AX15</f>
        <v>0</v>
      </c>
      <c r="B1069" s="424">
        <f>CX122+CX123</f>
        <v>0</v>
      </c>
    </row>
    <row r="1070" ht="15" customHeight="true" x14ac:dyDescent="0.2">
      <c r="A1070" s="366">
        <f>AY15</f>
        <v>0</v>
      </c>
      <c r="B1070" s="424">
        <f>CY122+CY123</f>
        <v>0</v>
      </c>
    </row>
    <row r="1071" ht="15" customHeight="true" x14ac:dyDescent="0.2">
      <c r="A1071" s="366"/>
      <c r="B1071" s="424"/>
    </row>
    <row r="1072" ht="15" customHeight="true" x14ac:dyDescent="0.2">
      <c r="A1072" s="424">
        <f>34-COUNTIF(A1037:A1071,"0")</f>
        <v>8</v>
      </c>
      <c r="B1072" s="366" t="s">
        <v>143</v>
      </c>
    </row>
    <row r="1100" s="775" customFormat="true" ht="17.1" customHeight="true" x14ac:dyDescent="0.2">
      <c r="A1100" s="797"/>
      <c r="B1100" s="794"/>
      <c r="Z1100" s="779"/>
      <c r="AA1100" s="779"/>
      <c r="AB1100" s="779"/>
      <c r="AC1100" s="779"/>
      <c r="AD1100" s="779"/>
      <c r="AE1100" s="779"/>
      <c r="AF1100" s="779"/>
      <c r="AG1100" s="779"/>
      <c r="AH1100" s="779"/>
      <c r="AI1100" s="779"/>
      <c r="AJ1100" s="779"/>
      <c r="AK1100" s="779"/>
      <c r="AL1100" s="779"/>
      <c r="AM1100" s="779"/>
      <c r="AN1100" s="779"/>
      <c r="AO1100" s="779"/>
      <c r="AP1100" s="779"/>
      <c r="AQ1100" s="779"/>
      <c r="AR1100" s="779"/>
      <c r="AS1100" s="779"/>
      <c r="AT1100" s="779"/>
      <c r="AU1100" s="779"/>
      <c r="AV1100" s="779"/>
      <c r="AW1100" s="779"/>
      <c r="AX1100" s="779"/>
      <c r="AY1100" s="779"/>
      <c r="AZ1100" s="779"/>
      <c r="BA1100" s="510"/>
      <c r="BB1100" s="366"/>
      <c r="BC1100" s="510"/>
      <c r="BD1100" s="510"/>
      <c r="BE1100" s="510"/>
      <c r="BF1100" s="510"/>
      <c r="BG1100" s="510"/>
      <c r="BH1100" s="510"/>
      <c r="BI1100" s="510"/>
      <c r="BJ1100" s="510"/>
      <c r="BK1100" s="510"/>
      <c r="BL1100" s="510"/>
      <c r="BM1100" s="510"/>
      <c r="BN1100" s="510"/>
      <c r="BO1100" s="510"/>
      <c r="BP1100" s="510"/>
      <c r="BQ1100" s="510"/>
      <c r="BR1100" s="510"/>
      <c r="BS1100" s="510"/>
      <c r="BT1100" s="510"/>
      <c r="BU1100" s="510"/>
      <c r="BV1100" s="510"/>
      <c r="BW1100" s="510"/>
      <c r="BX1100" s="510"/>
      <c r="BY1100" s="510"/>
      <c r="BZ1100" s="338"/>
      <c r="CA1100" s="338"/>
      <c r="CB1100" s="338"/>
      <c r="CC1100" s="338"/>
      <c r="CD1100" s="338"/>
      <c r="CE1100" s="338"/>
      <c r="CF1100" s="338"/>
      <c r="CG1100" s="338"/>
      <c r="CH1100" s="338"/>
      <c r="CI1100" s="338"/>
      <c r="CJ1100" s="338"/>
      <c r="CK1100" s="338"/>
      <c r="CL1100" s="338"/>
      <c r="CM1100" s="338"/>
      <c r="CN1100" s="338"/>
      <c r="CO1100" s="338"/>
      <c r="CP1100" s="338"/>
      <c r="CQ1100" s="338"/>
      <c r="CR1100" s="338"/>
      <c r="CS1100" s="338"/>
      <c r="CT1100" s="338"/>
      <c r="CU1100" s="338"/>
      <c r="CV1100" s="338"/>
      <c r="CW1100" s="338"/>
      <c r="CX1100" s="338"/>
      <c r="CY1100" s="338"/>
      <c r="CZ1100" s="338"/>
    </row>
    <row r="1101" s="775" customFormat="true" ht="17.1" customHeight="true" x14ac:dyDescent="0.2">
      <c r="A1101" s="798"/>
      <c r="B1101" s="795"/>
      <c r="Z1101" s="779"/>
      <c r="AA1101" s="779"/>
      <c r="AB1101" s="779"/>
      <c r="AC1101" s="779"/>
      <c r="AD1101" s="779"/>
      <c r="AE1101" s="779"/>
      <c r="AF1101" s="779"/>
      <c r="AG1101" s="779"/>
      <c r="AH1101" s="779"/>
      <c r="AI1101" s="779"/>
      <c r="AJ1101" s="779"/>
      <c r="AK1101" s="779"/>
      <c r="AL1101" s="779"/>
      <c r="AM1101" s="779"/>
      <c r="AN1101" s="779"/>
      <c r="AO1101" s="779"/>
      <c r="AP1101" s="779"/>
      <c r="AQ1101" s="779"/>
      <c r="AR1101" s="779"/>
      <c r="AS1101" s="779"/>
      <c r="AT1101" s="779"/>
      <c r="AU1101" s="779"/>
      <c r="AV1101" s="779"/>
      <c r="AW1101" s="779"/>
      <c r="AX1101" s="779"/>
      <c r="AY1101" s="779"/>
      <c r="AZ1101" s="779"/>
      <c r="BA1101" s="510"/>
      <c r="BB1101" s="366"/>
      <c r="BC1101" s="510"/>
      <c r="BD1101" s="510"/>
      <c r="BE1101" s="510"/>
      <c r="BF1101" s="510"/>
      <c r="BG1101" s="510"/>
      <c r="BH1101" s="510"/>
      <c r="BI1101" s="510"/>
      <c r="BJ1101" s="510"/>
      <c r="BK1101" s="510"/>
      <c r="BL1101" s="510"/>
      <c r="BM1101" s="510"/>
      <c r="BN1101" s="510"/>
      <c r="BO1101" s="510"/>
      <c r="BP1101" s="510"/>
      <c r="BQ1101" s="510"/>
      <c r="BR1101" s="510"/>
      <c r="BS1101" s="510"/>
      <c r="BT1101" s="510"/>
      <c r="BU1101" s="510"/>
      <c r="BV1101" s="510"/>
      <c r="BW1101" s="510"/>
      <c r="BX1101" s="510"/>
      <c r="BY1101" s="510"/>
      <c r="BZ1101" s="338"/>
      <c r="CA1101" s="338"/>
      <c r="CB1101" s="338"/>
      <c r="CC1101" s="338"/>
      <c r="CD1101" s="338"/>
      <c r="CE1101" s="338"/>
      <c r="CF1101" s="338"/>
      <c r="CG1101" s="338"/>
      <c r="CH1101" s="338"/>
      <c r="CI1101" s="338"/>
      <c r="CJ1101" s="338"/>
      <c r="CK1101" s="338"/>
      <c r="CL1101" s="338"/>
      <c r="CM1101" s="338"/>
      <c r="CN1101" s="338"/>
      <c r="CO1101" s="338"/>
      <c r="CP1101" s="338"/>
      <c r="CQ1101" s="338"/>
      <c r="CR1101" s="338"/>
      <c r="CS1101" s="338"/>
      <c r="CT1101" s="338"/>
      <c r="CU1101" s="338"/>
      <c r="CV1101" s="338"/>
      <c r="CW1101" s="338"/>
      <c r="CX1101" s="338"/>
      <c r="CY1101" s="338"/>
      <c r="CZ1101" s="338"/>
    </row>
    <row r="1102" s="338" customFormat="true" ht="15" customHeight="true" x14ac:dyDescent="0.2">
      <c r="BA1102" s="510"/>
      <c r="BB1102" s="366"/>
      <c r="BC1102" s="510"/>
      <c r="BD1102" s="510"/>
      <c r="BE1102" s="510"/>
      <c r="BF1102" s="510"/>
      <c r="BG1102" s="510"/>
      <c r="BH1102" s="510"/>
      <c r="BI1102" s="510"/>
      <c r="BJ1102" s="510"/>
      <c r="BK1102" s="510"/>
      <c r="BL1102" s="510"/>
      <c r="BM1102" s="510"/>
      <c r="BN1102" s="510"/>
      <c r="BO1102" s="510"/>
      <c r="BP1102" s="510"/>
      <c r="BQ1102" s="510"/>
      <c r="BR1102" s="510"/>
      <c r="BS1102" s="510"/>
      <c r="BT1102" s="510"/>
      <c r="BU1102" s="510"/>
      <c r="BV1102" s="510"/>
      <c r="BW1102" s="510"/>
      <c r="BX1102" s="510"/>
      <c r="BY1102" s="510"/>
    </row>
    <row r="1103" s="338" customFormat="true" ht="15" customHeight="true" x14ac:dyDescent="0.2">
      <c r="BA1103" s="510"/>
      <c r="BB1103" s="366"/>
      <c r="BC1103" s="510"/>
      <c r="BD1103" s="510"/>
      <c r="BE1103" s="510"/>
      <c r="BF1103" s="510"/>
      <c r="BG1103" s="510"/>
      <c r="BH1103" s="510"/>
      <c r="BI1103" s="510"/>
      <c r="BJ1103" s="510"/>
      <c r="BK1103" s="510"/>
      <c r="BL1103" s="510"/>
      <c r="BM1103" s="510"/>
      <c r="BN1103" s="510"/>
      <c r="BO1103" s="510"/>
      <c r="BP1103" s="510"/>
      <c r="BQ1103" s="510"/>
      <c r="BR1103" s="510"/>
      <c r="BS1103" s="510"/>
      <c r="BT1103" s="510"/>
      <c r="BU1103" s="510"/>
      <c r="BV1103" s="510"/>
      <c r="BW1103" s="510"/>
      <c r="BX1103" s="510"/>
      <c r="BY1103" s="510"/>
    </row>
    <row r="1104" s="338" customFormat="true" ht="15" customHeight="true" x14ac:dyDescent="0.2">
      <c r="BA1104" s="510"/>
      <c r="BB1104" s="366"/>
      <c r="BC1104" s="510"/>
      <c r="BD1104" s="510"/>
      <c r="BE1104" s="510"/>
      <c r="BF1104" s="510"/>
      <c r="BG1104" s="510"/>
      <c r="BH1104" s="510"/>
      <c r="BI1104" s="510"/>
      <c r="BJ1104" s="510"/>
      <c r="BK1104" s="510"/>
      <c r="BL1104" s="510"/>
      <c r="BM1104" s="510"/>
      <c r="BN1104" s="510"/>
      <c r="BO1104" s="510"/>
      <c r="BP1104" s="510"/>
      <c r="BQ1104" s="510"/>
      <c r="BR1104" s="510"/>
      <c r="BS1104" s="510"/>
      <c r="BT1104" s="510"/>
      <c r="BU1104" s="510"/>
      <c r="BV1104" s="510"/>
      <c r="BW1104" s="510"/>
      <c r="BX1104" s="510"/>
      <c r="BY1104" s="510"/>
    </row>
    <row r="1105" s="338" customFormat="true" ht="15" customHeight="true" x14ac:dyDescent="0.2">
      <c r="BA1105" s="510"/>
      <c r="BB1105" s="366"/>
      <c r="BC1105" s="510"/>
      <c r="BD1105" s="510"/>
      <c r="BE1105" s="510"/>
      <c r="BF1105" s="510"/>
      <c r="BG1105" s="510"/>
      <c r="BH1105" s="510"/>
      <c r="BI1105" s="510"/>
      <c r="BJ1105" s="510"/>
      <c r="BK1105" s="510"/>
      <c r="BL1105" s="510"/>
      <c r="BM1105" s="510"/>
      <c r="BN1105" s="510"/>
      <c r="BO1105" s="510"/>
      <c r="BP1105" s="510"/>
      <c r="BQ1105" s="510"/>
      <c r="BR1105" s="510"/>
      <c r="BS1105" s="510"/>
      <c r="BT1105" s="510"/>
      <c r="BU1105" s="510"/>
      <c r="BV1105" s="510"/>
      <c r="BW1105" s="510"/>
      <c r="BX1105" s="510"/>
      <c r="BY1105" s="510"/>
    </row>
    <row r="1106" s="338" customFormat="true" ht="15" customHeight="true" x14ac:dyDescent="0.2">
      <c r="BA1106" s="510"/>
      <c r="BB1106" s="366"/>
      <c r="BC1106" s="510"/>
      <c r="BD1106" s="510"/>
      <c r="BE1106" s="510"/>
      <c r="BF1106" s="510"/>
      <c r="BG1106" s="510"/>
      <c r="BH1106" s="510"/>
      <c r="BI1106" s="510"/>
      <c r="BJ1106" s="510"/>
      <c r="BK1106" s="510"/>
      <c r="BL1106" s="510"/>
      <c r="BM1106" s="510"/>
      <c r="BN1106" s="510"/>
      <c r="BO1106" s="510"/>
      <c r="BP1106" s="510"/>
      <c r="BQ1106" s="510"/>
      <c r="BR1106" s="510"/>
      <c r="BS1106" s="510"/>
      <c r="BT1106" s="510"/>
      <c r="BU1106" s="510"/>
      <c r="BV1106" s="510"/>
      <c r="BW1106" s="510"/>
      <c r="BX1106" s="510"/>
      <c r="BY1106" s="510"/>
    </row>
    <row r="1107" s="338" customFormat="true" ht="15" customHeight="true" x14ac:dyDescent="0.2">
      <c r="BA1107" s="510"/>
      <c r="BB1107" s="366"/>
      <c r="BC1107" s="510"/>
      <c r="BD1107" s="510"/>
      <c r="BE1107" s="510"/>
      <c r="BF1107" s="510"/>
      <c r="BG1107" s="510"/>
      <c r="BH1107" s="510"/>
      <c r="BI1107" s="510"/>
      <c r="BJ1107" s="510"/>
      <c r="BK1107" s="510"/>
      <c r="BL1107" s="510"/>
      <c r="BM1107" s="510"/>
      <c r="BN1107" s="510"/>
      <c r="BO1107" s="510"/>
      <c r="BP1107" s="510"/>
      <c r="BQ1107" s="510"/>
      <c r="BR1107" s="510"/>
      <c r="BS1107" s="510"/>
      <c r="BT1107" s="510"/>
      <c r="BU1107" s="510"/>
      <c r="BV1107" s="510"/>
      <c r="BW1107" s="510"/>
      <c r="BX1107" s="510"/>
      <c r="BY1107" s="510"/>
    </row>
    <row r="1108" s="338" customFormat="true" ht="15" customHeight="true" x14ac:dyDescent="0.2">
      <c r="BA1108" s="510"/>
      <c r="BB1108" s="366"/>
      <c r="BC1108" s="510"/>
      <c r="BD1108" s="510"/>
      <c r="BE1108" s="510"/>
      <c r="BF1108" s="510"/>
      <c r="BG1108" s="510"/>
      <c r="BH1108" s="510"/>
      <c r="BI1108" s="510"/>
      <c r="BJ1108" s="510"/>
      <c r="BK1108" s="510"/>
      <c r="BL1108" s="510"/>
      <c r="BM1108" s="510"/>
      <c r="BN1108" s="510"/>
      <c r="BO1108" s="510"/>
      <c r="BP1108" s="510"/>
      <c r="BQ1108" s="510"/>
      <c r="BR1108" s="510"/>
      <c r="BS1108" s="510"/>
      <c r="BT1108" s="510"/>
      <c r="BU1108" s="510"/>
      <c r="BV1108" s="510"/>
      <c r="BW1108" s="510"/>
      <c r="BX1108" s="510"/>
      <c r="BY1108" s="510"/>
    </row>
    <row r="1109" s="338" customFormat="true" ht="15" customHeight="true" x14ac:dyDescent="0.2">
      <c r="BA1109" s="510"/>
      <c r="BB1109" s="366"/>
      <c r="BC1109" s="510"/>
      <c r="BD1109" s="510"/>
      <c r="BE1109" s="510"/>
      <c r="BF1109" s="510"/>
      <c r="BG1109" s="510"/>
      <c r="BH1109" s="510"/>
      <c r="BI1109" s="510"/>
      <c r="BJ1109" s="510"/>
      <c r="BK1109" s="510"/>
      <c r="BL1109" s="510"/>
      <c r="BM1109" s="510"/>
      <c r="BN1109" s="510"/>
      <c r="BO1109" s="510"/>
      <c r="BP1109" s="510"/>
      <c r="BQ1109" s="510"/>
      <c r="BR1109" s="510"/>
      <c r="BS1109" s="510"/>
      <c r="BT1109" s="510"/>
      <c r="BU1109" s="510"/>
      <c r="BV1109" s="510"/>
      <c r="BW1109" s="510"/>
      <c r="BX1109" s="510"/>
      <c r="BY1109" s="510"/>
    </row>
    <row r="1110" s="338" customFormat="true" ht="15" customHeight="true" x14ac:dyDescent="0.2">
      <c r="BA1110" s="510"/>
      <c r="BB1110" s="366"/>
      <c r="BC1110" s="510"/>
      <c r="BD1110" s="510"/>
      <c r="BE1110" s="510"/>
      <c r="BF1110" s="510"/>
      <c r="BG1110" s="510"/>
      <c r="BH1110" s="510"/>
      <c r="BI1110" s="510"/>
      <c r="BJ1110" s="510"/>
      <c r="BK1110" s="510"/>
      <c r="BL1110" s="510"/>
      <c r="BM1110" s="510"/>
      <c r="BN1110" s="510"/>
      <c r="BO1110" s="510"/>
      <c r="BP1110" s="510"/>
      <c r="BQ1110" s="510"/>
      <c r="BR1110" s="510"/>
      <c r="BS1110" s="510"/>
      <c r="BT1110" s="510"/>
      <c r="BU1110" s="510"/>
      <c r="BV1110" s="510"/>
      <c r="BW1110" s="510"/>
      <c r="BX1110" s="510"/>
      <c r="BY1110" s="510"/>
    </row>
    <row r="1111" s="338" customFormat="true" ht="15" customHeight="true" x14ac:dyDescent="0.2">
      <c r="BA1111" s="510"/>
      <c r="BB1111" s="366"/>
      <c r="BC1111" s="510"/>
      <c r="BD1111" s="510"/>
      <c r="BE1111" s="510"/>
      <c r="BF1111" s="510"/>
      <c r="BG1111" s="510"/>
      <c r="BH1111" s="510"/>
      <c r="BI1111" s="510"/>
      <c r="BJ1111" s="510"/>
      <c r="BK1111" s="510"/>
      <c r="BL1111" s="510"/>
      <c r="BM1111" s="510"/>
      <c r="BN1111" s="510"/>
      <c r="BO1111" s="510"/>
      <c r="BP1111" s="510"/>
      <c r="BQ1111" s="510"/>
      <c r="BR1111" s="510"/>
      <c r="BS1111" s="510"/>
      <c r="BT1111" s="510"/>
      <c r="BU1111" s="510"/>
      <c r="BV1111" s="510"/>
      <c r="BW1111" s="510"/>
      <c r="BX1111" s="510"/>
      <c r="BY1111" s="510"/>
    </row>
    <row r="1112" s="338" customFormat="true" ht="15" customHeight="true" x14ac:dyDescent="0.2">
      <c r="BA1112" s="510"/>
      <c r="BB1112" s="366"/>
      <c r="BC1112" s="510"/>
      <c r="BD1112" s="510"/>
      <c r="BE1112" s="510"/>
      <c r="BF1112" s="510"/>
      <c r="BG1112" s="510"/>
      <c r="BH1112" s="510"/>
      <c r="BI1112" s="510"/>
      <c r="BJ1112" s="510"/>
      <c r="BK1112" s="510"/>
      <c r="BL1112" s="510"/>
      <c r="BM1112" s="510"/>
      <c r="BN1112" s="510"/>
      <c r="BO1112" s="510"/>
      <c r="BP1112" s="510"/>
      <c r="BQ1112" s="510"/>
      <c r="BR1112" s="510"/>
      <c r="BS1112" s="510"/>
      <c r="BT1112" s="510"/>
      <c r="BU1112" s="510"/>
      <c r="BV1112" s="510"/>
      <c r="BW1112" s="510"/>
      <c r="BX1112" s="510"/>
      <c r="BY1112" s="510"/>
    </row>
    <row r="1113" s="338" customFormat="true" ht="15" customHeight="true" x14ac:dyDescent="0.2">
      <c r="BA1113" s="510"/>
      <c r="BB1113" s="366"/>
      <c r="BC1113" s="510"/>
      <c r="BD1113" s="510"/>
      <c r="BE1113" s="510"/>
      <c r="BF1113" s="510"/>
      <c r="BG1113" s="510"/>
      <c r="BH1113" s="510"/>
      <c r="BI1113" s="510"/>
      <c r="BJ1113" s="510"/>
      <c r="BK1113" s="510"/>
      <c r="BL1113" s="510"/>
      <c r="BM1113" s="510"/>
      <c r="BN1113" s="510"/>
      <c r="BO1113" s="510"/>
      <c r="BP1113" s="510"/>
      <c r="BQ1113" s="510"/>
      <c r="BR1113" s="510"/>
      <c r="BS1113" s="510"/>
      <c r="BT1113" s="510"/>
      <c r="BU1113" s="510"/>
      <c r="BV1113" s="510"/>
      <c r="BW1113" s="510"/>
      <c r="BX1113" s="510"/>
      <c r="BY1113" s="510"/>
    </row>
    <row r="1114" s="775" customFormat="true" ht="17.1" customHeight="true" x14ac:dyDescent="0.2">
      <c r="A1114" s="798"/>
      <c r="B1114" s="795"/>
      <c r="C1114" s="782"/>
      <c r="D1114" s="782"/>
      <c r="E1114" s="782"/>
      <c r="F1114" s="782"/>
      <c r="G1114" s="782"/>
      <c r="H1114" s="782"/>
      <c r="I1114" s="782"/>
      <c r="J1114" s="782"/>
      <c r="K1114" s="782"/>
      <c r="L1114" s="782"/>
      <c r="M1114" s="782"/>
      <c r="N1114" s="782"/>
      <c r="O1114" s="782"/>
      <c r="P1114" s="782"/>
      <c r="Q1114" s="782"/>
      <c r="R1114" s="782"/>
      <c r="S1114" s="782"/>
      <c r="T1114" s="782"/>
      <c r="U1114" s="782"/>
      <c r="V1114" s="782"/>
      <c r="W1114" s="782"/>
      <c r="X1114" s="782"/>
      <c r="Y1114" s="782"/>
      <c r="Z1114" s="779"/>
      <c r="AA1114" s="779"/>
      <c r="AB1114" s="779"/>
      <c r="AC1114" s="779"/>
      <c r="AD1114" s="779"/>
      <c r="AE1114" s="779"/>
      <c r="AF1114" s="779"/>
      <c r="AG1114" s="779"/>
      <c r="AH1114" s="779"/>
      <c r="AI1114" s="779"/>
      <c r="AJ1114" s="779"/>
      <c r="AK1114" s="779"/>
      <c r="AL1114" s="779"/>
      <c r="AM1114" s="779"/>
      <c r="AN1114" s="779"/>
      <c r="AO1114" s="779"/>
      <c r="AP1114" s="779"/>
      <c r="AQ1114" s="779"/>
      <c r="AR1114" s="779"/>
      <c r="AS1114" s="779"/>
      <c r="AT1114" s="779"/>
      <c r="AU1114" s="779"/>
      <c r="AV1114" s="779"/>
      <c r="AW1114" s="779"/>
      <c r="AX1114" s="779"/>
      <c r="AY1114" s="779"/>
      <c r="AZ1114" s="779"/>
      <c r="BA1114" s="510"/>
      <c r="BB1114" s="366"/>
      <c r="BC1114" s="510"/>
      <c r="BD1114" s="510"/>
      <c r="BE1114" s="510"/>
      <c r="BF1114" s="510"/>
      <c r="BG1114" s="510"/>
      <c r="BH1114" s="510"/>
      <c r="BI1114" s="510"/>
      <c r="BJ1114" s="510"/>
      <c r="BK1114" s="510"/>
      <c r="BL1114" s="510"/>
      <c r="BM1114" s="510"/>
      <c r="BN1114" s="510"/>
      <c r="BO1114" s="510"/>
      <c r="BP1114" s="510"/>
      <c r="BQ1114" s="510"/>
      <c r="BR1114" s="510"/>
      <c r="BS1114" s="510"/>
      <c r="BT1114" s="510"/>
      <c r="BU1114" s="510"/>
      <c r="BV1114" s="510"/>
      <c r="BW1114" s="510"/>
      <c r="BX1114" s="510"/>
      <c r="BY1114" s="510"/>
      <c r="BZ1114" s="338"/>
      <c r="CA1114" s="338"/>
      <c r="CB1114" s="338"/>
      <c r="CC1114" s="338"/>
      <c r="CD1114" s="338"/>
      <c r="CE1114" s="338"/>
      <c r="CF1114" s="338"/>
      <c r="CG1114" s="338"/>
      <c r="CH1114" s="338"/>
      <c r="CI1114" s="338"/>
      <c r="CJ1114" s="338"/>
      <c r="CK1114" s="338"/>
      <c r="CL1114" s="338"/>
      <c r="CM1114" s="338"/>
      <c r="CN1114" s="338"/>
      <c r="CO1114" s="338"/>
      <c r="CP1114" s="338"/>
      <c r="CQ1114" s="338"/>
      <c r="CR1114" s="338"/>
      <c r="CS1114" s="338"/>
      <c r="CT1114" s="338"/>
      <c r="CU1114" s="338"/>
      <c r="CV1114" s="338"/>
      <c r="CW1114" s="338"/>
      <c r="CX1114" s="338"/>
      <c r="CY1114" s="338"/>
      <c r="CZ1114" s="338"/>
    </row>
    <row r="1115" s="775" customFormat="true" ht="17.1" customHeight="true" x14ac:dyDescent="0.2">
      <c r="A1115" s="798"/>
      <c r="B1115" s="795"/>
      <c r="C1115" s="782"/>
      <c r="D1115" s="782"/>
      <c r="E1115" s="782"/>
      <c r="F1115" s="782"/>
      <c r="G1115" s="782"/>
      <c r="H1115" s="782"/>
      <c r="I1115" s="782"/>
      <c r="J1115" s="782"/>
      <c r="K1115" s="782"/>
      <c r="L1115" s="782"/>
      <c r="M1115" s="782"/>
      <c r="N1115" s="782"/>
      <c r="O1115" s="782"/>
      <c r="P1115" s="782"/>
      <c r="Q1115" s="782"/>
      <c r="R1115" s="782"/>
      <c r="S1115" s="782"/>
      <c r="T1115" s="782"/>
      <c r="U1115" s="782"/>
      <c r="V1115" s="782"/>
      <c r="W1115" s="782"/>
      <c r="X1115" s="782"/>
      <c r="Y1115" s="782"/>
      <c r="Z1115" s="779"/>
      <c r="AA1115" s="779"/>
      <c r="AB1115" s="779"/>
      <c r="AC1115" s="779"/>
      <c r="AD1115" s="779"/>
      <c r="AE1115" s="779"/>
      <c r="AF1115" s="779"/>
      <c r="AG1115" s="779"/>
      <c r="AH1115" s="779"/>
      <c r="AI1115" s="779"/>
      <c r="AJ1115" s="779"/>
      <c r="AK1115" s="779"/>
      <c r="AL1115" s="779"/>
      <c r="AM1115" s="779"/>
      <c r="AN1115" s="779"/>
      <c r="AO1115" s="779"/>
      <c r="AP1115" s="779"/>
      <c r="AQ1115" s="779"/>
      <c r="AR1115" s="779"/>
      <c r="AS1115" s="779"/>
      <c r="AT1115" s="779"/>
      <c r="AU1115" s="779"/>
      <c r="AV1115" s="779"/>
      <c r="AW1115" s="779"/>
      <c r="AX1115" s="779"/>
      <c r="AY1115" s="779"/>
      <c r="AZ1115" s="779"/>
      <c r="BA1115" s="510"/>
      <c r="BB1115" s="366"/>
      <c r="BC1115" s="510"/>
      <c r="BD1115" s="510"/>
      <c r="BE1115" s="510"/>
      <c r="BF1115" s="510"/>
      <c r="BG1115" s="510"/>
      <c r="BH1115" s="510"/>
      <c r="BI1115" s="510"/>
      <c r="BJ1115" s="510"/>
      <c r="BK1115" s="510"/>
      <c r="BL1115" s="510"/>
      <c r="BM1115" s="510"/>
      <c r="BN1115" s="510"/>
      <c r="BO1115" s="510"/>
      <c r="BP1115" s="510"/>
      <c r="BQ1115" s="510"/>
      <c r="BR1115" s="510"/>
      <c r="BS1115" s="510"/>
      <c r="BT1115" s="510"/>
      <c r="BU1115" s="510"/>
      <c r="BV1115" s="510"/>
      <c r="BW1115" s="510"/>
      <c r="BX1115" s="510"/>
      <c r="BY1115" s="510"/>
      <c r="BZ1115" s="338"/>
      <c r="CA1115" s="338"/>
      <c r="CB1115" s="338"/>
      <c r="CC1115" s="338"/>
      <c r="CD1115" s="338"/>
      <c r="CE1115" s="338"/>
      <c r="CF1115" s="338"/>
      <c r="CG1115" s="338"/>
      <c r="CH1115" s="338"/>
      <c r="CI1115" s="338"/>
      <c r="CJ1115" s="338"/>
      <c r="CK1115" s="338"/>
      <c r="CL1115" s="338"/>
      <c r="CM1115" s="338"/>
      <c r="CN1115" s="338"/>
      <c r="CO1115" s="338"/>
      <c r="CP1115" s="338"/>
      <c r="CQ1115" s="338"/>
      <c r="CR1115" s="338"/>
      <c r="CS1115" s="338"/>
      <c r="CT1115" s="338"/>
      <c r="CU1115" s="338"/>
      <c r="CV1115" s="338"/>
      <c r="CW1115" s="338"/>
      <c r="CX1115" s="338"/>
      <c r="CY1115" s="338"/>
      <c r="CZ1115" s="338"/>
    </row>
    <row r="1116" s="775" customFormat="true" ht="17.1" customHeight="true" x14ac:dyDescent="0.2">
      <c r="A1116" s="798"/>
      <c r="B1116" s="795"/>
      <c r="C1116" s="782"/>
      <c r="D1116" s="782"/>
      <c r="E1116" s="782"/>
      <c r="F1116" s="782"/>
      <c r="G1116" s="782"/>
      <c r="H1116" s="782"/>
      <c r="I1116" s="782"/>
      <c r="J1116" s="782"/>
      <c r="K1116" s="782"/>
      <c r="L1116" s="782"/>
      <c r="M1116" s="782"/>
      <c r="N1116" s="782"/>
      <c r="O1116" s="782"/>
      <c r="P1116" s="782"/>
      <c r="Q1116" s="782"/>
      <c r="R1116" s="782"/>
      <c r="S1116" s="782"/>
      <c r="T1116" s="782"/>
      <c r="U1116" s="782"/>
      <c r="V1116" s="782"/>
      <c r="W1116" s="782"/>
      <c r="X1116" s="782"/>
      <c r="Y1116" s="782"/>
      <c r="Z1116" s="779"/>
      <c r="AA1116" s="779"/>
      <c r="AB1116" s="779"/>
      <c r="AC1116" s="779"/>
      <c r="AD1116" s="779"/>
      <c r="AE1116" s="779"/>
      <c r="AF1116" s="779"/>
      <c r="AG1116" s="779"/>
      <c r="AH1116" s="779"/>
      <c r="AI1116" s="779"/>
      <c r="AJ1116" s="779"/>
      <c r="AK1116" s="779"/>
      <c r="AL1116" s="779"/>
      <c r="AM1116" s="779"/>
      <c r="AN1116" s="779"/>
      <c r="AO1116" s="779"/>
      <c r="AP1116" s="779"/>
      <c r="AQ1116" s="779"/>
      <c r="AR1116" s="779"/>
      <c r="AS1116" s="779"/>
      <c r="AT1116" s="779"/>
      <c r="AU1116" s="779"/>
      <c r="AV1116" s="779"/>
      <c r="AW1116" s="779"/>
      <c r="AX1116" s="779"/>
      <c r="AY1116" s="779"/>
      <c r="AZ1116" s="779"/>
      <c r="BA1116" s="510"/>
      <c r="BB1116" s="366"/>
      <c r="BC1116" s="510"/>
      <c r="BD1116" s="510"/>
      <c r="BE1116" s="510"/>
      <c r="BF1116" s="510"/>
      <c r="BG1116" s="510"/>
      <c r="BH1116" s="510"/>
      <c r="BI1116" s="510"/>
      <c r="BJ1116" s="510"/>
      <c r="BK1116" s="510"/>
      <c r="BL1116" s="510"/>
      <c r="BM1116" s="510"/>
      <c r="BN1116" s="510"/>
      <c r="BO1116" s="510"/>
      <c r="BP1116" s="510"/>
      <c r="BQ1116" s="510"/>
      <c r="BR1116" s="510"/>
      <c r="BS1116" s="510"/>
      <c r="BT1116" s="510"/>
      <c r="BU1116" s="510"/>
      <c r="BV1116" s="510"/>
      <c r="BW1116" s="510"/>
      <c r="BX1116" s="510"/>
      <c r="BY1116" s="510"/>
      <c r="BZ1116" s="338"/>
      <c r="CA1116" s="338"/>
      <c r="CB1116" s="338"/>
      <c r="CC1116" s="338"/>
      <c r="CD1116" s="338"/>
      <c r="CE1116" s="338"/>
      <c r="CF1116" s="338"/>
      <c r="CG1116" s="338"/>
      <c r="CH1116" s="338"/>
      <c r="CI1116" s="338"/>
      <c r="CJ1116" s="338"/>
      <c r="CK1116" s="338"/>
      <c r="CL1116" s="338"/>
      <c r="CM1116" s="338"/>
      <c r="CN1116" s="338"/>
      <c r="CO1116" s="338"/>
      <c r="CP1116" s="338"/>
      <c r="CQ1116" s="338"/>
      <c r="CR1116" s="338"/>
      <c r="CS1116" s="338"/>
      <c r="CT1116" s="338"/>
      <c r="CU1116" s="338"/>
      <c r="CV1116" s="338"/>
      <c r="CW1116" s="338"/>
      <c r="CX1116" s="338"/>
      <c r="CY1116" s="338"/>
      <c r="CZ1116" s="338"/>
    </row>
    <row r="1117" s="775" customFormat="true" ht="17.1" customHeight="true" x14ac:dyDescent="0.2">
      <c r="A1117" s="799"/>
      <c r="B1117" s="796"/>
      <c r="C1117" s="784"/>
      <c r="D1117" s="784"/>
      <c r="E1117" s="784"/>
      <c r="F1117" s="784"/>
      <c r="G1117" s="784"/>
      <c r="H1117" s="784"/>
      <c r="I1117" s="784"/>
      <c r="J1117" s="784"/>
      <c r="K1117" s="784"/>
      <c r="L1117" s="784"/>
      <c r="M1117" s="784"/>
      <c r="N1117" s="784"/>
      <c r="O1117" s="784"/>
      <c r="P1117" s="784"/>
      <c r="Q1117" s="784"/>
      <c r="R1117" s="784"/>
      <c r="S1117" s="784"/>
      <c r="T1117" s="784"/>
      <c r="U1117" s="784"/>
      <c r="V1117" s="784"/>
      <c r="W1117" s="784"/>
      <c r="X1117" s="784"/>
      <c r="Y1117" s="784"/>
      <c r="Z1117" s="779"/>
      <c r="AA1117" s="779"/>
      <c r="AB1117" s="779"/>
      <c r="AC1117" s="779"/>
      <c r="AD1117" s="779"/>
      <c r="AE1117" s="779"/>
      <c r="AF1117" s="779"/>
      <c r="AG1117" s="779"/>
      <c r="AH1117" s="779"/>
      <c r="AI1117" s="779"/>
      <c r="AJ1117" s="779"/>
      <c r="AK1117" s="779"/>
      <c r="AL1117" s="779"/>
      <c r="AM1117" s="779"/>
      <c r="AN1117" s="779"/>
      <c r="AO1117" s="779"/>
      <c r="AP1117" s="779"/>
      <c r="AQ1117" s="779"/>
      <c r="AR1117" s="779"/>
      <c r="AS1117" s="779"/>
      <c r="AT1117" s="779"/>
      <c r="AU1117" s="779"/>
      <c r="AV1117" s="779"/>
      <c r="AW1117" s="779"/>
      <c r="AX1117" s="779"/>
      <c r="AY1117" s="779"/>
      <c r="AZ1117" s="779"/>
      <c r="BA1117" s="510"/>
      <c r="BB1117" s="366"/>
      <c r="BC1117" s="510"/>
      <c r="BD1117" s="510"/>
      <c r="BE1117" s="510"/>
      <c r="BF1117" s="510"/>
      <c r="BG1117" s="510"/>
      <c r="BH1117" s="510"/>
      <c r="BI1117" s="510"/>
      <c r="BJ1117" s="510"/>
      <c r="BK1117" s="510"/>
      <c r="BL1117" s="510"/>
      <c r="BM1117" s="510"/>
      <c r="BN1117" s="510"/>
      <c r="BO1117" s="510"/>
      <c r="BP1117" s="510"/>
      <c r="BQ1117" s="510"/>
      <c r="BR1117" s="510"/>
      <c r="BS1117" s="510"/>
      <c r="BT1117" s="510"/>
      <c r="BU1117" s="510"/>
      <c r="BV1117" s="510"/>
      <c r="BW1117" s="510"/>
      <c r="BX1117" s="510"/>
      <c r="BY1117" s="510"/>
      <c r="BZ1117" s="338"/>
      <c r="CA1117" s="338"/>
      <c r="CB1117" s="338"/>
      <c r="CC1117" s="338"/>
      <c r="CD1117" s="338"/>
      <c r="CE1117" s="338"/>
      <c r="CF1117" s="338"/>
      <c r="CG1117" s="338"/>
      <c r="CH1117" s="338"/>
      <c r="CI1117" s="338"/>
      <c r="CJ1117" s="338"/>
      <c r="CK1117" s="338"/>
      <c r="CL1117" s="338"/>
      <c r="CM1117" s="338"/>
      <c r="CN1117" s="338"/>
      <c r="CO1117" s="338"/>
      <c r="CP1117" s="338"/>
      <c r="CQ1117" s="338"/>
      <c r="CR1117" s="338"/>
      <c r="CS1117" s="338"/>
      <c r="CT1117" s="338"/>
      <c r="CU1117" s="338"/>
      <c r="CV1117" s="338"/>
      <c r="CW1117" s="338"/>
      <c r="CX1117" s="338"/>
      <c r="CY1117" s="338"/>
      <c r="CZ1117" s="338"/>
    </row>
    <row r="1118" s="338" customFormat="true" ht="15" customHeight="true" x14ac:dyDescent="0.2">
      <c r="BA1118" s="510"/>
      <c r="BB1118" s="366"/>
      <c r="BC1118" s="510"/>
      <c r="BD1118" s="510"/>
      <c r="BE1118" s="510"/>
      <c r="BF1118" s="510"/>
      <c r="BG1118" s="510"/>
      <c r="BH1118" s="510"/>
      <c r="BI1118" s="510"/>
      <c r="BJ1118" s="510"/>
      <c r="BK1118" s="510"/>
      <c r="BL1118" s="510"/>
      <c r="BM1118" s="510"/>
      <c r="BN1118" s="510"/>
      <c r="BO1118" s="510"/>
      <c r="BP1118" s="510"/>
      <c r="BQ1118" s="510"/>
      <c r="BR1118" s="510"/>
      <c r="BS1118" s="510"/>
      <c r="BT1118" s="510"/>
      <c r="BU1118" s="510"/>
      <c r="BV1118" s="510"/>
      <c r="BW1118" s="510"/>
      <c r="BX1118" s="510"/>
      <c r="BY1118" s="510"/>
    </row>
    <row r="1119" s="338" customFormat="true" ht="15" customHeight="true" x14ac:dyDescent="0.2">
      <c r="BA1119" s="510"/>
      <c r="BB1119" s="366"/>
      <c r="BC1119" s="510"/>
      <c r="BD1119" s="510"/>
      <c r="BE1119" s="510"/>
      <c r="BF1119" s="510"/>
      <c r="BG1119" s="510"/>
      <c r="BH1119" s="510"/>
      <c r="BI1119" s="510"/>
      <c r="BJ1119" s="510"/>
      <c r="BK1119" s="510"/>
      <c r="BL1119" s="510"/>
      <c r="BM1119" s="510"/>
      <c r="BN1119" s="510"/>
      <c r="BO1119" s="510"/>
      <c r="BP1119" s="510"/>
      <c r="BQ1119" s="510"/>
      <c r="BR1119" s="510"/>
      <c r="BS1119" s="510"/>
      <c r="BT1119" s="510"/>
      <c r="BU1119" s="510"/>
      <c r="BV1119" s="510"/>
      <c r="BW1119" s="510"/>
      <c r="BX1119" s="510"/>
      <c r="BY1119" s="510"/>
    </row>
    <row r="1120" s="338" customFormat="true" ht="15" customHeight="true" x14ac:dyDescent="0.2">
      <c r="BA1120" s="510"/>
      <c r="BB1120" s="366"/>
      <c r="BC1120" s="510"/>
      <c r="BD1120" s="510"/>
      <c r="BE1120" s="510"/>
      <c r="BF1120" s="510"/>
      <c r="BG1120" s="510"/>
      <c r="BH1120" s="510"/>
      <c r="BI1120" s="510"/>
      <c r="BJ1120" s="510"/>
      <c r="BK1120" s="510"/>
      <c r="BL1120" s="510"/>
      <c r="BM1120" s="510"/>
      <c r="BN1120" s="510"/>
      <c r="BO1120" s="510"/>
      <c r="BP1120" s="510"/>
      <c r="BQ1120" s="510"/>
      <c r="BR1120" s="510"/>
      <c r="BS1120" s="510"/>
      <c r="BT1120" s="510"/>
      <c r="BU1120" s="510"/>
      <c r="BV1120" s="510"/>
      <c r="BW1120" s="510"/>
      <c r="BX1120" s="510"/>
      <c r="BY1120" s="510"/>
    </row>
    <row r="1121" s="338" customFormat="true" ht="15" customHeight="true" x14ac:dyDescent="0.2">
      <c r="BA1121" s="510"/>
      <c r="BB1121" s="366"/>
      <c r="BC1121" s="510"/>
      <c r="BD1121" s="510"/>
      <c r="BE1121" s="510"/>
      <c r="BF1121" s="510"/>
      <c r="BG1121" s="510"/>
      <c r="BH1121" s="510"/>
      <c r="BI1121" s="510"/>
      <c r="BJ1121" s="510"/>
      <c r="BK1121" s="510"/>
      <c r="BL1121" s="510"/>
      <c r="BM1121" s="510"/>
      <c r="BN1121" s="510"/>
      <c r="BO1121" s="510"/>
      <c r="BP1121" s="510"/>
      <c r="BQ1121" s="510"/>
      <c r="BR1121" s="510"/>
      <c r="BS1121" s="510"/>
      <c r="BT1121" s="510"/>
      <c r="BU1121" s="510"/>
      <c r="BV1121" s="510"/>
      <c r="BW1121" s="510"/>
      <c r="BX1121" s="510"/>
      <c r="BY1121" s="510"/>
    </row>
    <row r="1122" s="338" customFormat="true" ht="15" customHeight="true" x14ac:dyDescent="0.2">
      <c r="BA1122" s="510"/>
      <c r="BB1122" s="366"/>
      <c r="BC1122" s="510"/>
      <c r="BD1122" s="510"/>
      <c r="BE1122" s="510"/>
      <c r="BF1122" s="510"/>
      <c r="BG1122" s="510"/>
      <c r="BH1122" s="510"/>
      <c r="BI1122" s="510"/>
      <c r="BJ1122" s="510"/>
      <c r="BK1122" s="510"/>
      <c r="BL1122" s="510"/>
      <c r="BM1122" s="510"/>
      <c r="BN1122" s="510"/>
      <c r="BO1122" s="510"/>
      <c r="BP1122" s="510"/>
      <c r="BQ1122" s="510"/>
      <c r="BR1122" s="510"/>
      <c r="BS1122" s="510"/>
      <c r="BT1122" s="510"/>
      <c r="BU1122" s="510"/>
      <c r="BV1122" s="510"/>
      <c r="BW1122" s="510"/>
      <c r="BX1122" s="510"/>
      <c r="BY1122" s="510"/>
    </row>
    <row r="1123" s="338" customFormat="true" ht="15" customHeight="true" x14ac:dyDescent="0.2">
      <c r="BA1123" s="510"/>
      <c r="BB1123" s="366"/>
      <c r="BC1123" s="510"/>
      <c r="BD1123" s="510"/>
      <c r="BE1123" s="510"/>
      <c r="BF1123" s="510"/>
      <c r="BG1123" s="510"/>
      <c r="BH1123" s="510"/>
      <c r="BI1123" s="510"/>
      <c r="BJ1123" s="510"/>
      <c r="BK1123" s="510"/>
      <c r="BL1123" s="510"/>
      <c r="BM1123" s="510"/>
      <c r="BN1123" s="510"/>
      <c r="BO1123" s="510"/>
      <c r="BP1123" s="510"/>
      <c r="BQ1123" s="510"/>
      <c r="BR1123" s="510"/>
      <c r="BS1123" s="510"/>
      <c r="BT1123" s="510"/>
      <c r="BU1123" s="510"/>
      <c r="BV1123" s="510"/>
      <c r="BW1123" s="510"/>
      <c r="BX1123" s="510"/>
      <c r="BY1123" s="510"/>
    </row>
    <row r="1124" s="338" customFormat="true" ht="15" customHeight="true" x14ac:dyDescent="0.2">
      <c r="BA1124" s="510"/>
      <c r="BB1124" s="366"/>
      <c r="BC1124" s="510"/>
      <c r="BD1124" s="510"/>
      <c r="BE1124" s="510"/>
      <c r="BF1124" s="510"/>
      <c r="BG1124" s="510"/>
      <c r="BH1124" s="510"/>
      <c r="BI1124" s="510"/>
      <c r="BJ1124" s="510"/>
      <c r="BK1124" s="510"/>
      <c r="BL1124" s="510"/>
      <c r="BM1124" s="510"/>
      <c r="BN1124" s="510"/>
      <c r="BO1124" s="510"/>
      <c r="BP1124" s="510"/>
      <c r="BQ1124" s="510"/>
      <c r="BR1124" s="510"/>
      <c r="BS1124" s="510"/>
      <c r="BT1124" s="510"/>
      <c r="BU1124" s="510"/>
      <c r="BV1124" s="510"/>
      <c r="BW1124" s="510"/>
      <c r="BX1124" s="510"/>
      <c r="BY1124" s="510"/>
    </row>
    <row r="1125" s="338" customFormat="true" ht="15" customHeight="true" x14ac:dyDescent="0.2">
      <c r="BA1125" s="510"/>
      <c r="BB1125" s="366"/>
      <c r="BC1125" s="510"/>
      <c r="BD1125" s="510"/>
      <c r="BE1125" s="510"/>
      <c r="BF1125" s="510"/>
      <c r="BG1125" s="510"/>
      <c r="BH1125" s="510"/>
      <c r="BI1125" s="510"/>
      <c r="BJ1125" s="510"/>
      <c r="BK1125" s="510"/>
      <c r="BL1125" s="510"/>
      <c r="BM1125" s="510"/>
      <c r="BN1125" s="510"/>
      <c r="BO1125" s="510"/>
      <c r="BP1125" s="510"/>
      <c r="BQ1125" s="510"/>
      <c r="BR1125" s="510"/>
      <c r="BS1125" s="510"/>
      <c r="BT1125" s="510"/>
      <c r="BU1125" s="510"/>
      <c r="BV1125" s="510"/>
      <c r="BW1125" s="510"/>
      <c r="BX1125" s="510"/>
      <c r="BY1125" s="510"/>
    </row>
    <row r="1126" s="338" customFormat="true" ht="15" customHeight="true" x14ac:dyDescent="0.2">
      <c r="BA1126" s="510"/>
      <c r="BB1126" s="366"/>
      <c r="BC1126" s="510"/>
      <c r="BD1126" s="510"/>
      <c r="BE1126" s="510"/>
      <c r="BF1126" s="510"/>
      <c r="BG1126" s="510"/>
      <c r="BH1126" s="510"/>
      <c r="BI1126" s="510"/>
      <c r="BJ1126" s="510"/>
      <c r="BK1126" s="510"/>
      <c r="BL1126" s="510"/>
      <c r="BM1126" s="510"/>
      <c r="BN1126" s="510"/>
      <c r="BO1126" s="510"/>
      <c r="BP1126" s="510"/>
      <c r="BQ1126" s="510"/>
      <c r="BR1126" s="510"/>
      <c r="BS1126" s="510"/>
      <c r="BT1126" s="510"/>
      <c r="BU1126" s="510"/>
      <c r="BV1126" s="510"/>
      <c r="BW1126" s="510"/>
      <c r="BX1126" s="510"/>
      <c r="BY1126" s="510"/>
    </row>
    <row r="1127" s="338" customFormat="true" ht="15" customHeight="true" x14ac:dyDescent="0.2">
      <c r="BA1127" s="510"/>
      <c r="BB1127" s="366"/>
      <c r="BC1127" s="510"/>
      <c r="BD1127" s="510"/>
      <c r="BE1127" s="510"/>
      <c r="BF1127" s="510"/>
      <c r="BG1127" s="510"/>
      <c r="BH1127" s="510"/>
      <c r="BI1127" s="510"/>
      <c r="BJ1127" s="510"/>
      <c r="BK1127" s="510"/>
      <c r="BL1127" s="510"/>
      <c r="BM1127" s="510"/>
      <c r="BN1127" s="510"/>
      <c r="BO1127" s="510"/>
      <c r="BP1127" s="510"/>
      <c r="BQ1127" s="510"/>
      <c r="BR1127" s="510"/>
      <c r="BS1127" s="510"/>
      <c r="BT1127" s="510"/>
      <c r="BU1127" s="510"/>
      <c r="BV1127" s="510"/>
      <c r="BW1127" s="510"/>
      <c r="BX1127" s="510"/>
      <c r="BY1127" s="510"/>
    </row>
    <row r="1128" s="338" customFormat="true" ht="15" customHeight="true" x14ac:dyDescent="0.2">
      <c r="BA1128" s="510"/>
      <c r="BB1128" s="366"/>
      <c r="BC1128" s="510"/>
      <c r="BD1128" s="510"/>
      <c r="BE1128" s="510"/>
      <c r="BF1128" s="510"/>
      <c r="BG1128" s="510"/>
      <c r="BH1128" s="510"/>
      <c r="BI1128" s="510"/>
      <c r="BJ1128" s="510"/>
      <c r="BK1128" s="510"/>
      <c r="BL1128" s="510"/>
      <c r="BM1128" s="510"/>
      <c r="BN1128" s="510"/>
      <c r="BO1128" s="510"/>
      <c r="BP1128" s="510"/>
      <c r="BQ1128" s="510"/>
      <c r="BR1128" s="510"/>
      <c r="BS1128" s="510"/>
      <c r="BT1128" s="510"/>
      <c r="BU1128" s="510"/>
      <c r="BV1128" s="510"/>
      <c r="BW1128" s="510"/>
      <c r="BX1128" s="510"/>
      <c r="BY1128" s="510"/>
    </row>
    <row r="1129" s="338" customFormat="true" ht="15" customHeight="true" x14ac:dyDescent="0.2">
      <c r="BA1129" s="510"/>
      <c r="BB1129" s="366"/>
      <c r="BC1129" s="510"/>
      <c r="BD1129" s="510"/>
      <c r="BE1129" s="510"/>
      <c r="BF1129" s="510"/>
      <c r="BG1129" s="510"/>
      <c r="BH1129" s="510"/>
      <c r="BI1129" s="510"/>
      <c r="BJ1129" s="510"/>
      <c r="BK1129" s="510"/>
      <c r="BL1129" s="510"/>
      <c r="BM1129" s="510"/>
      <c r="BN1129" s="510"/>
      <c r="BO1129" s="510"/>
      <c r="BP1129" s="510"/>
      <c r="BQ1129" s="510"/>
      <c r="BR1129" s="510"/>
      <c r="BS1129" s="510"/>
      <c r="BT1129" s="510"/>
      <c r="BU1129" s="510"/>
      <c r="BV1129" s="510"/>
      <c r="BW1129" s="510"/>
      <c r="BX1129" s="510"/>
      <c r="BY1129" s="510"/>
    </row>
    <row r="1130" s="338" customFormat="true" ht="15" customHeight="true" x14ac:dyDescent="0.2">
      <c r="BA1130" s="510"/>
      <c r="BB1130" s="366"/>
      <c r="BC1130" s="510"/>
      <c r="BD1130" s="510"/>
      <c r="BE1130" s="510"/>
      <c r="BF1130" s="510"/>
      <c r="BG1130" s="510"/>
      <c r="BH1130" s="510"/>
      <c r="BI1130" s="510"/>
      <c r="BJ1130" s="510"/>
      <c r="BK1130" s="510"/>
      <c r="BL1130" s="510"/>
      <c r="BM1130" s="510"/>
      <c r="BN1130" s="510"/>
      <c r="BO1130" s="510"/>
      <c r="BP1130" s="510"/>
      <c r="BQ1130" s="510"/>
      <c r="BR1130" s="510"/>
      <c r="BS1130" s="510"/>
      <c r="BT1130" s="510"/>
      <c r="BU1130" s="510"/>
      <c r="BV1130" s="510"/>
      <c r="BW1130" s="510"/>
      <c r="BX1130" s="510"/>
      <c r="BY1130" s="510"/>
    </row>
    <row r="1131" s="338" customFormat="true" ht="15" customHeight="true" x14ac:dyDescent="0.2">
      <c r="BA1131" s="510"/>
      <c r="BB1131" s="366"/>
      <c r="BC1131" s="510"/>
      <c r="BD1131" s="510"/>
      <c r="BE1131" s="510"/>
      <c r="BF1131" s="510"/>
      <c r="BG1131" s="510"/>
      <c r="BH1131" s="510"/>
      <c r="BI1131" s="510"/>
      <c r="BJ1131" s="510"/>
      <c r="BK1131" s="510"/>
      <c r="BL1131" s="510"/>
      <c r="BM1131" s="510"/>
      <c r="BN1131" s="510"/>
      <c r="BO1131" s="510"/>
      <c r="BP1131" s="510"/>
      <c r="BQ1131" s="510"/>
      <c r="BR1131" s="510"/>
      <c r="BS1131" s="510"/>
      <c r="BT1131" s="510"/>
      <c r="BU1131" s="510"/>
      <c r="BV1131" s="510"/>
      <c r="BW1131" s="510"/>
      <c r="BX1131" s="510"/>
      <c r="BY1131" s="510"/>
    </row>
    <row r="1132" s="338" customFormat="true" ht="15" customHeight="true" x14ac:dyDescent="0.2">
      <c r="BA1132" s="510"/>
      <c r="BB1132" s="366"/>
      <c r="BC1132" s="510"/>
      <c r="BD1132" s="510"/>
      <c r="BE1132" s="510"/>
      <c r="BF1132" s="510"/>
      <c r="BG1132" s="510"/>
      <c r="BH1132" s="510"/>
      <c r="BI1132" s="510"/>
      <c r="BJ1132" s="510"/>
      <c r="BK1132" s="510"/>
      <c r="BL1132" s="510"/>
      <c r="BM1132" s="510"/>
      <c r="BN1132" s="510"/>
      <c r="BO1132" s="510"/>
      <c r="BP1132" s="510"/>
      <c r="BQ1132" s="510"/>
      <c r="BR1132" s="510"/>
      <c r="BS1132" s="510"/>
      <c r="BT1132" s="510"/>
      <c r="BU1132" s="510"/>
      <c r="BV1132" s="510"/>
      <c r="BW1132" s="510"/>
      <c r="BX1132" s="510"/>
      <c r="BY1132" s="510"/>
    </row>
    <row r="1133" s="338" customFormat="true" ht="15" customHeight="true" x14ac:dyDescent="0.2">
      <c r="BA1133" s="510"/>
      <c r="BB1133" s="366"/>
      <c r="BC1133" s="510"/>
      <c r="BD1133" s="510"/>
      <c r="BE1133" s="510"/>
      <c r="BF1133" s="510"/>
      <c r="BG1133" s="510"/>
      <c r="BH1133" s="510"/>
      <c r="BI1133" s="510"/>
      <c r="BJ1133" s="510"/>
      <c r="BK1133" s="510"/>
      <c r="BL1133" s="510"/>
      <c r="BM1133" s="510"/>
      <c r="BN1133" s="510"/>
      <c r="BO1133" s="510"/>
      <c r="BP1133" s="510"/>
      <c r="BQ1133" s="510"/>
      <c r="BR1133" s="510"/>
      <c r="BS1133" s="510"/>
      <c r="BT1133" s="510"/>
      <c r="BU1133" s="510"/>
      <c r="BV1133" s="510"/>
      <c r="BW1133" s="510"/>
      <c r="BX1133" s="510"/>
      <c r="BY1133" s="510"/>
    </row>
    <row r="1134" s="338" customFormat="true" ht="15" customHeight="true" x14ac:dyDescent="0.2">
      <c r="BA1134" s="510"/>
      <c r="BB1134" s="366"/>
      <c r="BC1134" s="510"/>
      <c r="BD1134" s="510"/>
      <c r="BE1134" s="510"/>
      <c r="BF1134" s="510"/>
      <c r="BG1134" s="510"/>
      <c r="BH1134" s="510"/>
      <c r="BI1134" s="510"/>
      <c r="BJ1134" s="510"/>
      <c r="BK1134" s="510"/>
      <c r="BL1134" s="510"/>
      <c r="BM1134" s="510"/>
      <c r="BN1134" s="510"/>
      <c r="BO1134" s="510"/>
      <c r="BP1134" s="510"/>
      <c r="BQ1134" s="510"/>
      <c r="BR1134" s="510"/>
      <c r="BS1134" s="510"/>
      <c r="BT1134" s="510"/>
      <c r="BU1134" s="510"/>
      <c r="BV1134" s="510"/>
      <c r="BW1134" s="510"/>
      <c r="BX1134" s="510"/>
      <c r="BY1134" s="510"/>
    </row>
    <row r="1135" s="338" customFormat="true" ht="15" customHeight="true" x14ac:dyDescent="0.2">
      <c r="BA1135" s="510"/>
      <c r="BB1135" s="366"/>
      <c r="BC1135" s="510"/>
      <c r="BD1135" s="510"/>
      <c r="BE1135" s="510"/>
      <c r="BF1135" s="510"/>
      <c r="BG1135" s="510"/>
      <c r="BH1135" s="510"/>
      <c r="BI1135" s="510"/>
      <c r="BJ1135" s="510"/>
      <c r="BK1135" s="510"/>
      <c r="BL1135" s="510"/>
      <c r="BM1135" s="510"/>
      <c r="BN1135" s="510"/>
      <c r="BO1135" s="510"/>
      <c r="BP1135" s="510"/>
      <c r="BQ1135" s="510"/>
      <c r="BR1135" s="510"/>
      <c r="BS1135" s="510"/>
      <c r="BT1135" s="510"/>
      <c r="BU1135" s="510"/>
      <c r="BV1135" s="510"/>
      <c r="BW1135" s="510"/>
      <c r="BX1135" s="510"/>
      <c r="BY1135" s="510"/>
    </row>
    <row r="1136" s="338" customFormat="true" ht="15" customHeight="true" x14ac:dyDescent="0.2">
      <c r="BA1136" s="510"/>
      <c r="BB1136" s="366"/>
      <c r="BC1136" s="510"/>
      <c r="BD1136" s="510"/>
      <c r="BE1136" s="510"/>
      <c r="BF1136" s="510"/>
      <c r="BG1136" s="510"/>
      <c r="BH1136" s="510"/>
      <c r="BI1136" s="510"/>
      <c r="BJ1136" s="510"/>
      <c r="BK1136" s="510"/>
      <c r="BL1136" s="510"/>
      <c r="BM1136" s="510"/>
      <c r="BN1136" s="510"/>
      <c r="BO1136" s="510"/>
      <c r="BP1136" s="510"/>
      <c r="BQ1136" s="510"/>
      <c r="BR1136" s="510"/>
      <c r="BS1136" s="510"/>
      <c r="BT1136" s="510"/>
      <c r="BU1136" s="510"/>
      <c r="BV1136" s="510"/>
      <c r="BW1136" s="510"/>
      <c r="BX1136" s="510"/>
      <c r="BY1136" s="510"/>
    </row>
    <row r="1137" s="338" customFormat="true" ht="15" customHeight="true" x14ac:dyDescent="0.2">
      <c r="BA1137" s="510"/>
      <c r="BB1137" s="366"/>
      <c r="BC1137" s="510"/>
      <c r="BD1137" s="510"/>
      <c r="BE1137" s="510"/>
      <c r="BF1137" s="510"/>
      <c r="BG1137" s="510"/>
      <c r="BH1137" s="510"/>
      <c r="BI1137" s="510"/>
      <c r="BJ1137" s="510"/>
      <c r="BK1137" s="510"/>
      <c r="BL1137" s="510"/>
      <c r="BM1137" s="510"/>
      <c r="BN1137" s="510"/>
      <c r="BO1137" s="510"/>
      <c r="BP1137" s="510"/>
      <c r="BQ1137" s="510"/>
      <c r="BR1137" s="510"/>
      <c r="BS1137" s="510"/>
      <c r="BT1137" s="510"/>
      <c r="BU1137" s="510"/>
      <c r="BV1137" s="510"/>
      <c r="BW1137" s="510"/>
      <c r="BX1137" s="510"/>
      <c r="BY1137" s="510"/>
    </row>
    <row r="1138" s="338" customFormat="true" ht="15" customHeight="true" x14ac:dyDescent="0.2">
      <c r="BA1138" s="510"/>
      <c r="BB1138" s="366"/>
      <c r="BC1138" s="510"/>
      <c r="BD1138" s="510"/>
      <c r="BE1138" s="510"/>
      <c r="BF1138" s="510"/>
      <c r="BG1138" s="510"/>
      <c r="BH1138" s="510"/>
      <c r="BI1138" s="510"/>
      <c r="BJ1138" s="510"/>
      <c r="BK1138" s="510"/>
      <c r="BL1138" s="510"/>
      <c r="BM1138" s="510"/>
      <c r="BN1138" s="510"/>
      <c r="BO1138" s="510"/>
      <c r="BP1138" s="510"/>
      <c r="BQ1138" s="510"/>
      <c r="BR1138" s="510"/>
      <c r="BS1138" s="510"/>
      <c r="BT1138" s="510"/>
      <c r="BU1138" s="510"/>
      <c r="BV1138" s="510"/>
      <c r="BW1138" s="510"/>
      <c r="BX1138" s="510"/>
      <c r="BY1138" s="510"/>
    </row>
    <row r="1139" s="338" customFormat="true" ht="15" customHeight="true" x14ac:dyDescent="0.2">
      <c r="BA1139" s="510"/>
      <c r="BB1139" s="366"/>
      <c r="BC1139" s="510"/>
      <c r="BD1139" s="510"/>
      <c r="BE1139" s="510"/>
      <c r="BF1139" s="510"/>
      <c r="BG1139" s="510"/>
      <c r="BH1139" s="510"/>
      <c r="BI1139" s="510"/>
      <c r="BJ1139" s="510"/>
      <c r="BK1139" s="510"/>
      <c r="BL1139" s="510"/>
      <c r="BM1139" s="510"/>
      <c r="BN1139" s="510"/>
      <c r="BO1139" s="510"/>
      <c r="BP1139" s="510"/>
      <c r="BQ1139" s="510"/>
      <c r="BR1139" s="510"/>
      <c r="BS1139" s="510"/>
      <c r="BT1139" s="510"/>
      <c r="BU1139" s="510"/>
      <c r="BV1139" s="510"/>
      <c r="BW1139" s="510"/>
      <c r="BX1139" s="510"/>
      <c r="BY1139" s="510"/>
    </row>
    <row r="1140" s="338" customFormat="true" ht="15" customHeight="true" x14ac:dyDescent="0.2">
      <c r="BA1140" s="510"/>
      <c r="BB1140" s="366"/>
      <c r="BC1140" s="510"/>
      <c r="BD1140" s="510"/>
      <c r="BE1140" s="510"/>
      <c r="BF1140" s="510"/>
      <c r="BG1140" s="510"/>
      <c r="BH1140" s="510"/>
      <c r="BI1140" s="510"/>
      <c r="BJ1140" s="510"/>
      <c r="BK1140" s="510"/>
      <c r="BL1140" s="510"/>
      <c r="BM1140" s="510"/>
      <c r="BN1140" s="510"/>
      <c r="BO1140" s="510"/>
      <c r="BP1140" s="510"/>
      <c r="BQ1140" s="510"/>
      <c r="BR1140" s="510"/>
      <c r="BS1140" s="510"/>
      <c r="BT1140" s="510"/>
      <c r="BU1140" s="510"/>
      <c r="BV1140" s="510"/>
      <c r="BW1140" s="510"/>
      <c r="BX1140" s="510"/>
      <c r="BY1140" s="510"/>
    </row>
    <row r="1141" s="338" customFormat="true" ht="15" customHeight="true" x14ac:dyDescent="0.2">
      <c r="BA1141" s="510"/>
      <c r="BB1141" s="366"/>
      <c r="BC1141" s="510"/>
      <c r="BD1141" s="510"/>
      <c r="BE1141" s="510"/>
      <c r="BF1141" s="510"/>
      <c r="BG1141" s="510"/>
      <c r="BH1141" s="510"/>
      <c r="BI1141" s="510"/>
      <c r="BJ1141" s="510"/>
      <c r="BK1141" s="510"/>
      <c r="BL1141" s="510"/>
      <c r="BM1141" s="510"/>
      <c r="BN1141" s="510"/>
      <c r="BO1141" s="510"/>
      <c r="BP1141" s="510"/>
      <c r="BQ1141" s="510"/>
      <c r="BR1141" s="510"/>
      <c r="BS1141" s="510"/>
      <c r="BT1141" s="510"/>
      <c r="BU1141" s="510"/>
      <c r="BV1141" s="510"/>
      <c r="BW1141" s="510"/>
      <c r="BX1141" s="510"/>
      <c r="BY1141" s="510"/>
    </row>
    <row r="1142" s="338" customFormat="true" ht="15" customHeight="true" x14ac:dyDescent="0.2">
      <c r="BA1142" s="510"/>
      <c r="BB1142" s="366"/>
      <c r="BC1142" s="510"/>
      <c r="BD1142" s="510"/>
      <c r="BE1142" s="510"/>
      <c r="BF1142" s="510"/>
      <c r="BG1142" s="510"/>
      <c r="BH1142" s="510"/>
      <c r="BI1142" s="510"/>
      <c r="BJ1142" s="510"/>
      <c r="BK1142" s="510"/>
      <c r="BL1142" s="510"/>
      <c r="BM1142" s="510"/>
      <c r="BN1142" s="510"/>
      <c r="BO1142" s="510"/>
      <c r="BP1142" s="510"/>
      <c r="BQ1142" s="510"/>
      <c r="BR1142" s="510"/>
      <c r="BS1142" s="510"/>
      <c r="BT1142" s="510"/>
      <c r="BU1142" s="510"/>
      <c r="BV1142" s="510"/>
      <c r="BW1142" s="510"/>
      <c r="BX1142" s="510"/>
      <c r="BY1142" s="510"/>
    </row>
    <row r="1143" s="338" customFormat="true" ht="15" customHeight="true" x14ac:dyDescent="0.2">
      <c r="BA1143" s="510"/>
      <c r="BB1143" s="366"/>
      <c r="BC1143" s="510"/>
      <c r="BD1143" s="510"/>
      <c r="BE1143" s="510"/>
      <c r="BF1143" s="510"/>
      <c r="BG1143" s="510"/>
      <c r="BH1143" s="510"/>
      <c r="BI1143" s="510"/>
      <c r="BJ1143" s="510"/>
      <c r="BK1143" s="510"/>
      <c r="BL1143" s="510"/>
      <c r="BM1143" s="510"/>
      <c r="BN1143" s="510"/>
      <c r="BO1143" s="510"/>
      <c r="BP1143" s="510"/>
      <c r="BQ1143" s="510"/>
      <c r="BR1143" s="510"/>
      <c r="BS1143" s="510"/>
      <c r="BT1143" s="510"/>
      <c r="BU1143" s="510"/>
      <c r="BV1143" s="510"/>
      <c r="BW1143" s="510"/>
      <c r="BX1143" s="510"/>
      <c r="BY1143" s="510"/>
    </row>
    <row r="1144" s="338" customFormat="true" ht="15" customHeight="true" x14ac:dyDescent="0.2">
      <c r="BA1144" s="510"/>
      <c r="BB1144" s="366"/>
      <c r="BC1144" s="510"/>
      <c r="BD1144" s="510"/>
      <c r="BE1144" s="510"/>
      <c r="BF1144" s="510"/>
      <c r="BG1144" s="510"/>
      <c r="BH1144" s="510"/>
      <c r="BI1144" s="510"/>
      <c r="BJ1144" s="510"/>
      <c r="BK1144" s="510"/>
      <c r="BL1144" s="510"/>
      <c r="BM1144" s="510"/>
      <c r="BN1144" s="510"/>
      <c r="BO1144" s="510"/>
      <c r="BP1144" s="510"/>
      <c r="BQ1144" s="510"/>
      <c r="BR1144" s="510"/>
      <c r="BS1144" s="510"/>
      <c r="BT1144" s="510"/>
      <c r="BU1144" s="510"/>
      <c r="BV1144" s="510"/>
      <c r="BW1144" s="510"/>
      <c r="BX1144" s="510"/>
      <c r="BY1144" s="510"/>
    </row>
    <row r="1145" s="338" customFormat="true" ht="15" customHeight="true" x14ac:dyDescent="0.2">
      <c r="BA1145" s="510"/>
      <c r="BB1145" s="366"/>
      <c r="BC1145" s="510"/>
      <c r="BD1145" s="510"/>
      <c r="BE1145" s="510"/>
      <c r="BF1145" s="510"/>
      <c r="BG1145" s="510"/>
      <c r="BH1145" s="510"/>
      <c r="BI1145" s="510"/>
      <c r="BJ1145" s="510"/>
      <c r="BK1145" s="510"/>
      <c r="BL1145" s="510"/>
      <c r="BM1145" s="510"/>
      <c r="BN1145" s="510"/>
      <c r="BO1145" s="510"/>
      <c r="BP1145" s="510"/>
      <c r="BQ1145" s="510"/>
      <c r="BR1145" s="510"/>
      <c r="BS1145" s="510"/>
      <c r="BT1145" s="510"/>
      <c r="BU1145" s="510"/>
      <c r="BV1145" s="510"/>
      <c r="BW1145" s="510"/>
      <c r="BX1145" s="510"/>
      <c r="BY1145" s="510"/>
    </row>
    <row r="1146" s="338" customFormat="true" ht="15" customHeight="true" x14ac:dyDescent="0.2">
      <c r="BA1146" s="510"/>
      <c r="BB1146" s="366"/>
      <c r="BC1146" s="510"/>
      <c r="BD1146" s="510"/>
      <c r="BE1146" s="510"/>
      <c r="BF1146" s="510"/>
      <c r="BG1146" s="510"/>
      <c r="BH1146" s="510"/>
      <c r="BI1146" s="510"/>
      <c r="BJ1146" s="510"/>
      <c r="BK1146" s="510"/>
      <c r="BL1146" s="510"/>
      <c r="BM1146" s="510"/>
      <c r="BN1146" s="510"/>
      <c r="BO1146" s="510"/>
      <c r="BP1146" s="510"/>
      <c r="BQ1146" s="510"/>
      <c r="BR1146" s="510"/>
      <c r="BS1146" s="510"/>
      <c r="BT1146" s="510"/>
      <c r="BU1146" s="510"/>
      <c r="BV1146" s="510"/>
      <c r="BW1146" s="510"/>
      <c r="BX1146" s="510"/>
      <c r="BY1146" s="510"/>
    </row>
    <row r="1147" s="338" customFormat="true" ht="15" customHeight="true" x14ac:dyDescent="0.2">
      <c r="BA1147" s="510"/>
      <c r="BB1147" s="366"/>
      <c r="BC1147" s="510"/>
      <c r="BD1147" s="510"/>
      <c r="BE1147" s="510"/>
      <c r="BF1147" s="510"/>
      <c r="BG1147" s="510"/>
      <c r="BH1147" s="510"/>
      <c r="BI1147" s="510"/>
      <c r="BJ1147" s="510"/>
      <c r="BK1147" s="510"/>
      <c r="BL1147" s="510"/>
      <c r="BM1147" s="510"/>
      <c r="BN1147" s="510"/>
      <c r="BO1147" s="510"/>
      <c r="BP1147" s="510"/>
      <c r="BQ1147" s="510"/>
      <c r="BR1147" s="510"/>
      <c r="BS1147" s="510"/>
      <c r="BT1147" s="510"/>
      <c r="BU1147" s="510"/>
      <c r="BV1147" s="510"/>
      <c r="BW1147" s="510"/>
      <c r="BX1147" s="510"/>
      <c r="BY1147" s="510"/>
    </row>
    <row r="1148" s="338" customFormat="true" ht="15" customHeight="true" x14ac:dyDescent="0.2">
      <c r="BA1148" s="510"/>
      <c r="BB1148" s="366"/>
      <c r="BC1148" s="510"/>
      <c r="BD1148" s="510"/>
      <c r="BE1148" s="510"/>
      <c r="BF1148" s="510"/>
      <c r="BG1148" s="510"/>
      <c r="BH1148" s="510"/>
      <c r="BI1148" s="510"/>
      <c r="BJ1148" s="510"/>
      <c r="BK1148" s="510"/>
      <c r="BL1148" s="510"/>
      <c r="BM1148" s="510"/>
      <c r="BN1148" s="510"/>
      <c r="BO1148" s="510"/>
      <c r="BP1148" s="510"/>
      <c r="BQ1148" s="510"/>
      <c r="BR1148" s="510"/>
      <c r="BS1148" s="510"/>
      <c r="BT1148" s="510"/>
      <c r="BU1148" s="510"/>
      <c r="BV1148" s="510"/>
      <c r="BW1148" s="510"/>
      <c r="BX1148" s="510"/>
      <c r="BY1148" s="510"/>
    </row>
    <row r="1149" s="338" customFormat="true" ht="15" customHeight="true" x14ac:dyDescent="0.2">
      <c r="BA1149" s="510"/>
      <c r="BB1149" s="366"/>
      <c r="BC1149" s="510"/>
      <c r="BD1149" s="510"/>
      <c r="BE1149" s="510"/>
      <c r="BF1149" s="510"/>
      <c r="BG1149" s="510"/>
      <c r="BH1149" s="510"/>
      <c r="BI1149" s="510"/>
      <c r="BJ1149" s="510"/>
      <c r="BK1149" s="510"/>
      <c r="BL1149" s="510"/>
      <c r="BM1149" s="510"/>
      <c r="BN1149" s="510"/>
      <c r="BO1149" s="510"/>
      <c r="BP1149" s="510"/>
      <c r="BQ1149" s="510"/>
      <c r="BR1149" s="510"/>
      <c r="BS1149" s="510"/>
      <c r="BT1149" s="510"/>
      <c r="BU1149" s="510"/>
      <c r="BV1149" s="510"/>
      <c r="BW1149" s="510"/>
      <c r="BX1149" s="510"/>
      <c r="BY1149" s="510"/>
    </row>
    <row r="1150" s="338" customFormat="true" ht="15" customHeight="true" x14ac:dyDescent="0.2">
      <c r="BA1150" s="510"/>
      <c r="BB1150" s="366"/>
      <c r="BC1150" s="510"/>
      <c r="BD1150" s="510"/>
      <c r="BE1150" s="510"/>
      <c r="BF1150" s="510"/>
      <c r="BG1150" s="510"/>
      <c r="BH1150" s="510"/>
      <c r="BI1150" s="510"/>
      <c r="BJ1150" s="510"/>
      <c r="BK1150" s="510"/>
      <c r="BL1150" s="510"/>
      <c r="BM1150" s="510"/>
      <c r="BN1150" s="510"/>
      <c r="BO1150" s="510"/>
      <c r="BP1150" s="510"/>
      <c r="BQ1150" s="510"/>
      <c r="BR1150" s="510"/>
      <c r="BS1150" s="510"/>
      <c r="BT1150" s="510"/>
      <c r="BU1150" s="510"/>
      <c r="BV1150" s="510"/>
      <c r="BW1150" s="510"/>
      <c r="BX1150" s="510"/>
      <c r="BY1150" s="510"/>
    </row>
    <row r="1151" s="338" customFormat="true" ht="15" customHeight="true" x14ac:dyDescent="0.2">
      <c r="BA1151" s="510"/>
      <c r="BB1151" s="366"/>
      <c r="BC1151" s="510"/>
      <c r="BD1151" s="510"/>
      <c r="BE1151" s="510"/>
      <c r="BF1151" s="510"/>
      <c r="BG1151" s="510"/>
      <c r="BH1151" s="510"/>
      <c r="BI1151" s="510"/>
      <c r="BJ1151" s="510"/>
      <c r="BK1151" s="510"/>
      <c r="BL1151" s="510"/>
      <c r="BM1151" s="510"/>
      <c r="BN1151" s="510"/>
      <c r="BO1151" s="510"/>
      <c r="BP1151" s="510"/>
      <c r="BQ1151" s="510"/>
      <c r="BR1151" s="510"/>
      <c r="BS1151" s="510"/>
      <c r="BT1151" s="510"/>
      <c r="BU1151" s="510"/>
      <c r="BV1151" s="510"/>
      <c r="BW1151" s="510"/>
      <c r="BX1151" s="510"/>
      <c r="BY1151" s="510"/>
    </row>
    <row r="1152" s="338" customFormat="true" ht="15" customHeight="true" x14ac:dyDescent="0.2">
      <c r="BA1152" s="510"/>
      <c r="BB1152" s="366"/>
      <c r="BC1152" s="510"/>
      <c r="BD1152" s="510"/>
      <c r="BE1152" s="510"/>
      <c r="BF1152" s="510"/>
      <c r="BG1152" s="510"/>
      <c r="BH1152" s="510"/>
      <c r="BI1152" s="510"/>
      <c r="BJ1152" s="510"/>
      <c r="BK1152" s="510"/>
      <c r="BL1152" s="510"/>
      <c r="BM1152" s="510"/>
      <c r="BN1152" s="510"/>
      <c r="BO1152" s="510"/>
      <c r="BP1152" s="510"/>
      <c r="BQ1152" s="510"/>
      <c r="BR1152" s="510"/>
      <c r="BS1152" s="510"/>
      <c r="BT1152" s="510"/>
      <c r="BU1152" s="510"/>
      <c r="BV1152" s="510"/>
      <c r="BW1152" s="510"/>
      <c r="BX1152" s="510"/>
      <c r="BY1152" s="510"/>
    </row>
    <row r="1153" s="338" customFormat="true" ht="15" customHeight="true" x14ac:dyDescent="0.2">
      <c r="BA1153" s="510"/>
      <c r="BB1153" s="366"/>
      <c r="BC1153" s="510"/>
      <c r="BD1153" s="510"/>
      <c r="BE1153" s="510"/>
      <c r="BF1153" s="510"/>
      <c r="BG1153" s="510"/>
      <c r="BH1153" s="510"/>
      <c r="BI1153" s="510"/>
      <c r="BJ1153" s="510"/>
      <c r="BK1153" s="510"/>
      <c r="BL1153" s="510"/>
      <c r="BM1153" s="510"/>
      <c r="BN1153" s="510"/>
      <c r="BO1153" s="510"/>
      <c r="BP1153" s="510"/>
      <c r="BQ1153" s="510"/>
      <c r="BR1153" s="510"/>
      <c r="BS1153" s="510"/>
      <c r="BT1153" s="510"/>
      <c r="BU1153" s="510"/>
      <c r="BV1153" s="510"/>
      <c r="BW1153" s="510"/>
      <c r="BX1153" s="510"/>
      <c r="BY1153" s="510"/>
    </row>
    <row r="1154" s="338" customFormat="true" ht="15" customHeight="true" x14ac:dyDescent="0.2">
      <c r="BA1154" s="510"/>
      <c r="BB1154" s="366"/>
      <c r="BC1154" s="510"/>
      <c r="BD1154" s="510"/>
      <c r="BE1154" s="510"/>
      <c r="BF1154" s="510"/>
      <c r="BG1154" s="510"/>
      <c r="BH1154" s="510"/>
      <c r="BI1154" s="510"/>
      <c r="BJ1154" s="510"/>
      <c r="BK1154" s="510"/>
      <c r="BL1154" s="510"/>
      <c r="BM1154" s="510"/>
      <c r="BN1154" s="510"/>
      <c r="BO1154" s="510"/>
      <c r="BP1154" s="510"/>
      <c r="BQ1154" s="510"/>
      <c r="BR1154" s="510"/>
      <c r="BS1154" s="510"/>
      <c r="BT1154" s="510"/>
      <c r="BU1154" s="510"/>
      <c r="BV1154" s="510"/>
      <c r="BW1154" s="510"/>
      <c r="BX1154" s="510"/>
      <c r="BY1154" s="510"/>
    </row>
    <row r="1155" s="338" customFormat="true" ht="15" customHeight="true" x14ac:dyDescent="0.2">
      <c r="BA1155" s="510"/>
      <c r="BB1155" s="366"/>
      <c r="BC1155" s="510"/>
      <c r="BD1155" s="510"/>
      <c r="BE1155" s="510"/>
      <c r="BF1155" s="510"/>
      <c r="BG1155" s="510"/>
      <c r="BH1155" s="510"/>
      <c r="BI1155" s="510"/>
      <c r="BJ1155" s="510"/>
      <c r="BK1155" s="510"/>
      <c r="BL1155" s="510"/>
      <c r="BM1155" s="510"/>
      <c r="BN1155" s="510"/>
      <c r="BO1155" s="510"/>
      <c r="BP1155" s="510"/>
      <c r="BQ1155" s="510"/>
      <c r="BR1155" s="510"/>
      <c r="BS1155" s="510"/>
      <c r="BT1155" s="510"/>
      <c r="BU1155" s="510"/>
      <c r="BV1155" s="510"/>
      <c r="BW1155" s="510"/>
      <c r="BX1155" s="510"/>
      <c r="BY1155" s="510"/>
    </row>
    <row r="1156" s="338" customFormat="true" ht="15" customHeight="true" x14ac:dyDescent="0.2">
      <c r="BA1156" s="510"/>
      <c r="BB1156" s="366"/>
      <c r="BC1156" s="510"/>
      <c r="BD1156" s="510"/>
      <c r="BE1156" s="510"/>
      <c r="BF1156" s="510"/>
      <c r="BG1156" s="510"/>
      <c r="BH1156" s="510"/>
      <c r="BI1156" s="510"/>
      <c r="BJ1156" s="510"/>
      <c r="BK1156" s="510"/>
      <c r="BL1156" s="510"/>
      <c r="BM1156" s="510"/>
      <c r="BN1156" s="510"/>
      <c r="BO1156" s="510"/>
      <c r="BP1156" s="510"/>
      <c r="BQ1156" s="510"/>
      <c r="BR1156" s="510"/>
      <c r="BS1156" s="510"/>
      <c r="BT1156" s="510"/>
      <c r="BU1156" s="510"/>
      <c r="BV1156" s="510"/>
      <c r="BW1156" s="510"/>
      <c r="BX1156" s="510"/>
      <c r="BY1156" s="510"/>
    </row>
    <row r="1157" s="338" customFormat="true" ht="15" customHeight="true" x14ac:dyDescent="0.2">
      <c r="BA1157" s="510"/>
      <c r="BB1157" s="366"/>
      <c r="BC1157" s="510"/>
      <c r="BD1157" s="510"/>
      <c r="BE1157" s="510"/>
      <c r="BF1157" s="510"/>
      <c r="BG1157" s="510"/>
      <c r="BH1157" s="510"/>
      <c r="BI1157" s="510"/>
      <c r="BJ1157" s="510"/>
      <c r="BK1157" s="510"/>
      <c r="BL1157" s="510"/>
      <c r="BM1157" s="510"/>
      <c r="BN1157" s="510"/>
      <c r="BO1157" s="510"/>
      <c r="BP1157" s="510"/>
      <c r="BQ1157" s="510"/>
      <c r="BR1157" s="510"/>
      <c r="BS1157" s="510"/>
      <c r="BT1157" s="510"/>
      <c r="BU1157" s="510"/>
      <c r="BV1157" s="510"/>
      <c r="BW1157" s="510"/>
      <c r="BX1157" s="510"/>
      <c r="BY1157" s="510"/>
    </row>
    <row r="1158" s="338" customFormat="true" ht="15" customHeight="true" x14ac:dyDescent="0.2">
      <c r="BA1158" s="510"/>
      <c r="BB1158" s="366"/>
      <c r="BC1158" s="510"/>
      <c r="BD1158" s="510"/>
      <c r="BE1158" s="510"/>
      <c r="BF1158" s="510"/>
      <c r="BG1158" s="510"/>
      <c r="BH1158" s="510"/>
      <c r="BI1158" s="510"/>
      <c r="BJ1158" s="510"/>
      <c r="BK1158" s="510"/>
      <c r="BL1158" s="510"/>
      <c r="BM1158" s="510"/>
      <c r="BN1158" s="510"/>
      <c r="BO1158" s="510"/>
      <c r="BP1158" s="510"/>
      <c r="BQ1158" s="510"/>
      <c r="BR1158" s="510"/>
      <c r="BS1158" s="510"/>
      <c r="BT1158" s="510"/>
      <c r="BU1158" s="510"/>
      <c r="BV1158" s="510"/>
      <c r="BW1158" s="510"/>
      <c r="BX1158" s="510"/>
      <c r="BY1158" s="510"/>
    </row>
    <row r="1159" s="338" customFormat="true" ht="15" customHeight="true" x14ac:dyDescent="0.2">
      <c r="BA1159" s="510"/>
      <c r="BB1159" s="366"/>
      <c r="BC1159" s="510"/>
      <c r="BD1159" s="510"/>
      <c r="BE1159" s="510"/>
      <c r="BF1159" s="510"/>
      <c r="BG1159" s="510"/>
      <c r="BH1159" s="510"/>
      <c r="BI1159" s="510"/>
      <c r="BJ1159" s="510"/>
      <c r="BK1159" s="510"/>
      <c r="BL1159" s="510"/>
      <c r="BM1159" s="510"/>
      <c r="BN1159" s="510"/>
      <c r="BO1159" s="510"/>
      <c r="BP1159" s="510"/>
      <c r="BQ1159" s="510"/>
      <c r="BR1159" s="510"/>
      <c r="BS1159" s="510"/>
      <c r="BT1159" s="510"/>
      <c r="BU1159" s="510"/>
      <c r="BV1159" s="510"/>
      <c r="BW1159" s="510"/>
      <c r="BX1159" s="510"/>
      <c r="BY1159" s="510"/>
    </row>
    <row r="1160" s="338" customFormat="true" ht="15" customHeight="true" x14ac:dyDescent="0.2">
      <c r="BA1160" s="510"/>
      <c r="BB1160" s="366"/>
      <c r="BC1160" s="510"/>
      <c r="BD1160" s="510"/>
      <c r="BE1160" s="510"/>
      <c r="BF1160" s="510"/>
      <c r="BG1160" s="510"/>
      <c r="BH1160" s="510"/>
      <c r="BI1160" s="510"/>
      <c r="BJ1160" s="510"/>
      <c r="BK1160" s="510"/>
      <c r="BL1160" s="510"/>
      <c r="BM1160" s="510"/>
      <c r="BN1160" s="510"/>
      <c r="BO1160" s="510"/>
      <c r="BP1160" s="510"/>
      <c r="BQ1160" s="510"/>
      <c r="BR1160" s="510"/>
      <c r="BS1160" s="510"/>
      <c r="BT1160" s="510"/>
      <c r="BU1160" s="510"/>
      <c r="BV1160" s="510"/>
      <c r="BW1160" s="510"/>
      <c r="BX1160" s="510"/>
      <c r="BY1160" s="510"/>
    </row>
    <row r="1161" s="338" customFormat="true" ht="15" customHeight="true" x14ac:dyDescent="0.2">
      <c r="BA1161" s="510"/>
      <c r="BB1161" s="366"/>
      <c r="BC1161" s="510"/>
      <c r="BD1161" s="510"/>
      <c r="BE1161" s="510"/>
      <c r="BF1161" s="510"/>
      <c r="BG1161" s="510"/>
      <c r="BH1161" s="510"/>
      <c r="BI1161" s="510"/>
      <c r="BJ1161" s="510"/>
      <c r="BK1161" s="510"/>
      <c r="BL1161" s="510"/>
      <c r="BM1161" s="510"/>
      <c r="BN1161" s="510"/>
      <c r="BO1161" s="510"/>
      <c r="BP1161" s="510"/>
      <c r="BQ1161" s="510"/>
      <c r="BR1161" s="510"/>
      <c r="BS1161" s="510"/>
      <c r="BT1161" s="510"/>
      <c r="BU1161" s="510"/>
      <c r="BV1161" s="510"/>
      <c r="BW1161" s="510"/>
      <c r="BX1161" s="510"/>
      <c r="BY1161" s="510"/>
    </row>
    <row r="1162" s="338" customFormat="true" ht="15" customHeight="true" x14ac:dyDescent="0.2">
      <c r="BA1162" s="510"/>
      <c r="BB1162" s="366"/>
      <c r="BC1162" s="510"/>
      <c r="BD1162" s="510"/>
      <c r="BE1162" s="510"/>
      <c r="BF1162" s="510"/>
      <c r="BG1162" s="510"/>
      <c r="BH1162" s="510"/>
      <c r="BI1162" s="510"/>
      <c r="BJ1162" s="510"/>
      <c r="BK1162" s="510"/>
      <c r="BL1162" s="510"/>
      <c r="BM1162" s="510"/>
      <c r="BN1162" s="510"/>
      <c r="BO1162" s="510"/>
      <c r="BP1162" s="510"/>
      <c r="BQ1162" s="510"/>
      <c r="BR1162" s="510"/>
      <c r="BS1162" s="510"/>
      <c r="BT1162" s="510"/>
      <c r="BU1162" s="510"/>
      <c r="BV1162" s="510"/>
      <c r="BW1162" s="510"/>
      <c r="BX1162" s="510"/>
      <c r="BY1162" s="510"/>
    </row>
    <row r="1163" s="338" customFormat="true" ht="15" customHeight="true" x14ac:dyDescent="0.2">
      <c r="BA1163" s="510"/>
      <c r="BB1163" s="366"/>
      <c r="BC1163" s="510"/>
      <c r="BD1163" s="510"/>
      <c r="BE1163" s="510"/>
      <c r="BF1163" s="510"/>
      <c r="BG1163" s="510"/>
      <c r="BH1163" s="510"/>
      <c r="BI1163" s="510"/>
      <c r="BJ1163" s="510"/>
      <c r="BK1163" s="510"/>
      <c r="BL1163" s="510"/>
      <c r="BM1163" s="510"/>
      <c r="BN1163" s="510"/>
      <c r="BO1163" s="510"/>
      <c r="BP1163" s="510"/>
      <c r="BQ1163" s="510"/>
      <c r="BR1163" s="510"/>
      <c r="BS1163" s="510"/>
      <c r="BT1163" s="510"/>
      <c r="BU1163" s="510"/>
      <c r="BV1163" s="510"/>
      <c r="BW1163" s="510"/>
      <c r="BX1163" s="510"/>
      <c r="BY1163" s="510"/>
    </row>
    <row r="1164" s="338" customFormat="true" ht="15" customHeight="true" x14ac:dyDescent="0.2">
      <c r="BA1164" s="510"/>
      <c r="BB1164" s="366"/>
      <c r="BC1164" s="510"/>
      <c r="BD1164" s="510"/>
      <c r="BE1164" s="510"/>
      <c r="BF1164" s="510"/>
      <c r="BG1164" s="510"/>
      <c r="BH1164" s="510"/>
      <c r="BI1164" s="510"/>
      <c r="BJ1164" s="510"/>
      <c r="BK1164" s="510"/>
      <c r="BL1164" s="510"/>
      <c r="BM1164" s="510"/>
      <c r="BN1164" s="510"/>
      <c r="BO1164" s="510"/>
      <c r="BP1164" s="510"/>
      <c r="BQ1164" s="510"/>
      <c r="BR1164" s="510"/>
      <c r="BS1164" s="510"/>
      <c r="BT1164" s="510"/>
      <c r="BU1164" s="510"/>
      <c r="BV1164" s="510"/>
      <c r="BW1164" s="510"/>
      <c r="BX1164" s="510"/>
      <c r="BY1164" s="510"/>
    </row>
    <row r="1165" s="338" customFormat="true" ht="15" customHeight="true" x14ac:dyDescent="0.2">
      <c r="BA1165" s="510"/>
      <c r="BB1165" s="366"/>
      <c r="BC1165" s="510"/>
      <c r="BD1165" s="510"/>
      <c r="BE1165" s="510"/>
      <c r="BF1165" s="510"/>
      <c r="BG1165" s="510"/>
      <c r="BH1165" s="510"/>
      <c r="BI1165" s="510"/>
      <c r="BJ1165" s="510"/>
      <c r="BK1165" s="510"/>
      <c r="BL1165" s="510"/>
      <c r="BM1165" s="510"/>
      <c r="BN1165" s="510"/>
      <c r="BO1165" s="510"/>
      <c r="BP1165" s="510"/>
      <c r="BQ1165" s="510"/>
      <c r="BR1165" s="510"/>
      <c r="BS1165" s="510"/>
      <c r="BT1165" s="510"/>
      <c r="BU1165" s="510"/>
      <c r="BV1165" s="510"/>
      <c r="BW1165" s="510"/>
      <c r="BX1165" s="510"/>
      <c r="BY1165" s="510"/>
    </row>
    <row r="1166" s="338" customFormat="true" ht="15" customHeight="true" x14ac:dyDescent="0.2">
      <c r="BA1166" s="510"/>
      <c r="BB1166" s="366"/>
      <c r="BC1166" s="510"/>
      <c r="BD1166" s="510"/>
      <c r="BE1166" s="510"/>
      <c r="BF1166" s="510"/>
      <c r="BG1166" s="510"/>
      <c r="BH1166" s="510"/>
      <c r="BI1166" s="510"/>
      <c r="BJ1166" s="510"/>
      <c r="BK1166" s="510"/>
      <c r="BL1166" s="510"/>
      <c r="BM1166" s="510"/>
      <c r="BN1166" s="510"/>
      <c r="BO1166" s="510"/>
      <c r="BP1166" s="510"/>
      <c r="BQ1166" s="510"/>
      <c r="BR1166" s="510"/>
      <c r="BS1166" s="510"/>
      <c r="BT1166" s="510"/>
      <c r="BU1166" s="510"/>
      <c r="BV1166" s="510"/>
      <c r="BW1166" s="510"/>
      <c r="BX1166" s="510"/>
      <c r="BY1166" s="510"/>
    </row>
    <row r="1167" s="338" customFormat="true" ht="15" customHeight="true" x14ac:dyDescent="0.2">
      <c r="BA1167" s="510"/>
      <c r="BB1167" s="366"/>
      <c r="BC1167" s="510"/>
      <c r="BD1167" s="510"/>
      <c r="BE1167" s="510"/>
      <c r="BF1167" s="510"/>
      <c r="BG1167" s="510"/>
      <c r="BH1167" s="510"/>
      <c r="BI1167" s="510"/>
      <c r="BJ1167" s="510"/>
      <c r="BK1167" s="510"/>
      <c r="BL1167" s="510"/>
      <c r="BM1167" s="510"/>
      <c r="BN1167" s="510"/>
      <c r="BO1167" s="510"/>
      <c r="BP1167" s="510"/>
      <c r="BQ1167" s="510"/>
      <c r="BR1167" s="510"/>
      <c r="BS1167" s="510"/>
      <c r="BT1167" s="510"/>
      <c r="BU1167" s="510"/>
      <c r="BV1167" s="510"/>
      <c r="BW1167" s="510"/>
      <c r="BX1167" s="510"/>
      <c r="BY1167" s="510"/>
    </row>
    <row r="1168" s="338" customFormat="true" ht="15" customHeight="true" x14ac:dyDescent="0.2">
      <c r="BA1168" s="510"/>
      <c r="BB1168" s="366"/>
      <c r="BC1168" s="510"/>
      <c r="BD1168" s="510"/>
      <c r="BE1168" s="510"/>
      <c r="BF1168" s="510"/>
      <c r="BG1168" s="510"/>
      <c r="BH1168" s="510"/>
      <c r="BI1168" s="510"/>
      <c r="BJ1168" s="510"/>
      <c r="BK1168" s="510"/>
      <c r="BL1168" s="510"/>
      <c r="BM1168" s="510"/>
      <c r="BN1168" s="510"/>
      <c r="BO1168" s="510"/>
      <c r="BP1168" s="510"/>
      <c r="BQ1168" s="510"/>
      <c r="BR1168" s="510"/>
      <c r="BS1168" s="510"/>
      <c r="BT1168" s="510"/>
      <c r="BU1168" s="510"/>
      <c r="BV1168" s="510"/>
      <c r="BW1168" s="510"/>
      <c r="BX1168" s="510"/>
      <c r="BY1168" s="510"/>
    </row>
    <row r="1169" s="338" customFormat="true" ht="15" customHeight="true" x14ac:dyDescent="0.2">
      <c r="BA1169" s="510"/>
      <c r="BB1169" s="366"/>
      <c r="BC1169" s="510"/>
      <c r="BD1169" s="510"/>
      <c r="BE1169" s="510"/>
      <c r="BF1169" s="510"/>
      <c r="BG1169" s="510"/>
      <c r="BH1169" s="510"/>
      <c r="BI1169" s="510"/>
      <c r="BJ1169" s="510"/>
      <c r="BK1169" s="510"/>
      <c r="BL1169" s="510"/>
      <c r="BM1169" s="510"/>
      <c r="BN1169" s="510"/>
      <c r="BO1169" s="510"/>
      <c r="BP1169" s="510"/>
      <c r="BQ1169" s="510"/>
      <c r="BR1169" s="510"/>
      <c r="BS1169" s="510"/>
      <c r="BT1169" s="510"/>
      <c r="BU1169" s="510"/>
      <c r="BV1169" s="510"/>
      <c r="BW1169" s="510"/>
      <c r="BX1169" s="510"/>
      <c r="BY1169" s="510"/>
    </row>
    <row r="1170" s="338" customFormat="true" ht="15" customHeight="true" x14ac:dyDescent="0.2">
      <c r="A1170" s="437"/>
      <c r="B1170" s="770"/>
      <c r="C1170" s="771"/>
      <c r="D1170" s="771"/>
      <c r="E1170" s="771"/>
      <c r="F1170" s="771"/>
      <c r="G1170" s="771"/>
      <c r="H1170" s="771"/>
      <c r="I1170" s="771"/>
      <c r="J1170" s="771"/>
      <c r="K1170" s="771"/>
      <c r="L1170" s="771"/>
      <c r="M1170" s="771"/>
      <c r="N1170" s="771"/>
      <c r="O1170" s="771"/>
      <c r="P1170" s="771"/>
      <c r="Q1170" s="771"/>
      <c r="R1170" s="771"/>
      <c r="S1170" s="771"/>
      <c r="T1170" s="771"/>
      <c r="U1170" s="771"/>
      <c r="V1170" s="771"/>
      <c r="W1170" s="771"/>
      <c r="X1170" s="771"/>
      <c r="Y1170" s="771"/>
      <c r="BA1170" s="510"/>
      <c r="BB1170" s="366"/>
      <c r="BC1170" s="510"/>
      <c r="BD1170" s="510"/>
      <c r="BE1170" s="510"/>
      <c r="BF1170" s="510"/>
      <c r="BG1170" s="510"/>
      <c r="BH1170" s="510"/>
      <c r="BI1170" s="510"/>
      <c r="BJ1170" s="510"/>
      <c r="BK1170" s="510"/>
      <c r="BL1170" s="510"/>
      <c r="BM1170" s="510"/>
      <c r="BN1170" s="510"/>
      <c r="BO1170" s="510"/>
      <c r="BP1170" s="510"/>
      <c r="BQ1170" s="510"/>
      <c r="BR1170" s="510"/>
      <c r="BS1170" s="510"/>
      <c r="BT1170" s="510"/>
      <c r="BU1170" s="510"/>
      <c r="BV1170" s="510"/>
      <c r="BW1170" s="510"/>
      <c r="BX1170" s="510"/>
      <c r="BY1170" s="510"/>
    </row>
    <row r="1171" s="338" customFormat="true" ht="15" customHeight="true" x14ac:dyDescent="0.2">
      <c r="A1171" s="437"/>
      <c r="B1171" s="770"/>
      <c r="C1171" s="771"/>
      <c r="D1171" s="771"/>
      <c r="E1171" s="771"/>
      <c r="F1171" s="771"/>
      <c r="G1171" s="771"/>
      <c r="H1171" s="771"/>
      <c r="I1171" s="771"/>
      <c r="J1171" s="771"/>
      <c r="K1171" s="771"/>
      <c r="L1171" s="771"/>
      <c r="M1171" s="771"/>
      <c r="N1171" s="771"/>
      <c r="O1171" s="771"/>
      <c r="P1171" s="771"/>
      <c r="Q1171" s="771"/>
      <c r="R1171" s="771"/>
      <c r="S1171" s="771"/>
      <c r="T1171" s="771"/>
      <c r="U1171" s="771"/>
      <c r="V1171" s="771"/>
      <c r="W1171" s="771"/>
      <c r="X1171" s="771"/>
      <c r="Y1171" s="771"/>
      <c r="BA1171" s="510"/>
      <c r="BB1171" s="366"/>
      <c r="BC1171" s="510"/>
      <c r="BD1171" s="510"/>
      <c r="BE1171" s="510"/>
      <c r="BF1171" s="510"/>
      <c r="BG1171" s="510"/>
      <c r="BH1171" s="510"/>
      <c r="BI1171" s="510"/>
      <c r="BJ1171" s="510"/>
      <c r="BK1171" s="510"/>
      <c r="BL1171" s="510"/>
      <c r="BM1171" s="510"/>
      <c r="BN1171" s="510"/>
      <c r="BO1171" s="510"/>
      <c r="BP1171" s="510"/>
      <c r="BQ1171" s="510"/>
      <c r="BR1171" s="510"/>
      <c r="BS1171" s="510"/>
      <c r="BT1171" s="510"/>
      <c r="BU1171" s="510"/>
      <c r="BV1171" s="510"/>
      <c r="BW1171" s="510"/>
      <c r="BX1171" s="510"/>
      <c r="BY1171" s="510"/>
    </row>
    <row r="1172" s="338" customFormat="true" ht="15" customHeight="true" x14ac:dyDescent="0.2">
      <c r="A1172" s="437"/>
      <c r="B1172" s="770"/>
      <c r="C1172" s="771"/>
      <c r="D1172" s="771"/>
      <c r="E1172" s="771"/>
      <c r="F1172" s="771"/>
      <c r="G1172" s="771"/>
      <c r="H1172" s="771"/>
      <c r="I1172" s="771"/>
      <c r="J1172" s="771"/>
      <c r="K1172" s="771"/>
      <c r="L1172" s="771"/>
      <c r="M1172" s="771"/>
      <c r="N1172" s="771"/>
      <c r="O1172" s="771"/>
      <c r="P1172" s="771"/>
      <c r="Q1172" s="771"/>
      <c r="R1172" s="771"/>
      <c r="S1172" s="771"/>
      <c r="T1172" s="771"/>
      <c r="U1172" s="771"/>
      <c r="V1172" s="771"/>
      <c r="W1172" s="771"/>
      <c r="X1172" s="771"/>
      <c r="Y1172" s="771"/>
      <c r="BA1172" s="510"/>
      <c r="BB1172" s="366"/>
      <c r="BC1172" s="510"/>
      <c r="BD1172" s="510"/>
      <c r="BE1172" s="510"/>
      <c r="BF1172" s="510"/>
      <c r="BG1172" s="510"/>
      <c r="BH1172" s="510"/>
      <c r="BI1172" s="510"/>
      <c r="BJ1172" s="510"/>
      <c r="BK1172" s="510"/>
      <c r="BL1172" s="510"/>
      <c r="BM1172" s="510"/>
      <c r="BN1172" s="510"/>
      <c r="BO1172" s="510"/>
      <c r="BP1172" s="510"/>
      <c r="BQ1172" s="510"/>
      <c r="BR1172" s="510"/>
      <c r="BS1172" s="510"/>
      <c r="BT1172" s="510"/>
      <c r="BU1172" s="510"/>
      <c r="BV1172" s="510"/>
      <c r="BW1172" s="510"/>
      <c r="BX1172" s="510"/>
      <c r="BY1172" s="510"/>
    </row>
    <row r="1173" s="338" customFormat="true" ht="15" customHeight="true" x14ac:dyDescent="0.2">
      <c r="A1173" s="437"/>
      <c r="B1173" s="770"/>
      <c r="C1173" s="771"/>
      <c r="D1173" s="771"/>
      <c r="E1173" s="771"/>
      <c r="F1173" s="771"/>
      <c r="G1173" s="771"/>
      <c r="H1173" s="771"/>
      <c r="I1173" s="771"/>
      <c r="J1173" s="771"/>
      <c r="K1173" s="771"/>
      <c r="L1173" s="771"/>
      <c r="M1173" s="771"/>
      <c r="N1173" s="771"/>
      <c r="O1173" s="771"/>
      <c r="P1173" s="771"/>
      <c r="Q1173" s="771"/>
      <c r="R1173" s="771"/>
      <c r="S1173" s="771"/>
      <c r="T1173" s="771"/>
      <c r="U1173" s="771"/>
      <c r="V1173" s="771"/>
      <c r="W1173" s="771"/>
      <c r="X1173" s="771"/>
      <c r="Y1173" s="771"/>
      <c r="BA1173" s="510"/>
      <c r="BB1173" s="366"/>
      <c r="BC1173" s="510"/>
      <c r="BD1173" s="510"/>
      <c r="BE1173" s="510"/>
      <c r="BF1173" s="510"/>
      <c r="BG1173" s="510"/>
      <c r="BH1173" s="510"/>
      <c r="BI1173" s="510"/>
      <c r="BJ1173" s="510"/>
      <c r="BK1173" s="510"/>
      <c r="BL1173" s="510"/>
      <c r="BM1173" s="510"/>
      <c r="BN1173" s="510"/>
      <c r="BO1173" s="510"/>
      <c r="BP1173" s="510"/>
      <c r="BQ1173" s="510"/>
      <c r="BR1173" s="510"/>
      <c r="BS1173" s="510"/>
      <c r="BT1173" s="510"/>
      <c r="BU1173" s="510"/>
      <c r="BV1173" s="510"/>
      <c r="BW1173" s="510"/>
      <c r="BX1173" s="510"/>
      <c r="BY1173" s="510"/>
    </row>
    <row r="1174" s="338" customFormat="true" ht="15" customHeight="true" x14ac:dyDescent="0.2">
      <c r="A1174" s="437"/>
      <c r="B1174" s="770"/>
      <c r="C1174" s="771"/>
      <c r="D1174" s="771"/>
      <c r="E1174" s="771"/>
      <c r="F1174" s="771"/>
      <c r="G1174" s="771"/>
      <c r="H1174" s="771"/>
      <c r="I1174" s="771"/>
      <c r="J1174" s="771"/>
      <c r="K1174" s="771"/>
      <c r="L1174" s="771"/>
      <c r="M1174" s="771"/>
      <c r="N1174" s="771"/>
      <c r="O1174" s="771"/>
      <c r="P1174" s="771"/>
      <c r="Q1174" s="771"/>
      <c r="R1174" s="771"/>
      <c r="S1174" s="771"/>
      <c r="T1174" s="771"/>
      <c r="U1174" s="771"/>
      <c r="V1174" s="771"/>
      <c r="W1174" s="771"/>
      <c r="X1174" s="771"/>
      <c r="Y1174" s="771"/>
      <c r="BA1174" s="510"/>
      <c r="BB1174" s="366"/>
      <c r="BC1174" s="510"/>
      <c r="BD1174" s="510"/>
      <c r="BE1174" s="510"/>
      <c r="BF1174" s="510"/>
      <c r="BG1174" s="510"/>
      <c r="BH1174" s="510"/>
      <c r="BI1174" s="510"/>
      <c r="BJ1174" s="510"/>
      <c r="BK1174" s="510"/>
      <c r="BL1174" s="510"/>
      <c r="BM1174" s="510"/>
      <c r="BN1174" s="510"/>
      <c r="BO1174" s="510"/>
      <c r="BP1174" s="510"/>
      <c r="BQ1174" s="510"/>
      <c r="BR1174" s="510"/>
      <c r="BS1174" s="510"/>
      <c r="BT1174" s="510"/>
      <c r="BU1174" s="510"/>
      <c r="BV1174" s="510"/>
      <c r="BW1174" s="510"/>
      <c r="BX1174" s="510"/>
      <c r="BY1174" s="510"/>
    </row>
    <row r="1175" s="338" customFormat="true" ht="15" customHeight="true" x14ac:dyDescent="0.2">
      <c r="A1175" s="437"/>
      <c r="B1175" s="770"/>
      <c r="C1175" s="771"/>
      <c r="D1175" s="771"/>
      <c r="E1175" s="771"/>
      <c r="F1175" s="771"/>
      <c r="G1175" s="771"/>
      <c r="H1175" s="771"/>
      <c r="I1175" s="771"/>
      <c r="J1175" s="771"/>
      <c r="K1175" s="771"/>
      <c r="L1175" s="771"/>
      <c r="M1175" s="771"/>
      <c r="N1175" s="771"/>
      <c r="O1175" s="771"/>
      <c r="P1175" s="771"/>
      <c r="Q1175" s="771"/>
      <c r="R1175" s="771"/>
      <c r="S1175" s="771"/>
      <c r="T1175" s="771"/>
      <c r="U1175" s="771"/>
      <c r="V1175" s="771"/>
      <c r="W1175" s="771"/>
      <c r="X1175" s="771"/>
      <c r="Y1175" s="771"/>
      <c r="BA1175" s="510"/>
      <c r="BB1175" s="366"/>
      <c r="BC1175" s="510"/>
      <c r="BD1175" s="510"/>
      <c r="BE1175" s="510"/>
      <c r="BF1175" s="510"/>
      <c r="BG1175" s="510"/>
      <c r="BH1175" s="510"/>
      <c r="BI1175" s="510"/>
      <c r="BJ1175" s="510"/>
      <c r="BK1175" s="510"/>
      <c r="BL1175" s="510"/>
      <c r="BM1175" s="510"/>
      <c r="BN1175" s="510"/>
      <c r="BO1175" s="510"/>
      <c r="BP1175" s="510"/>
      <c r="BQ1175" s="510"/>
      <c r="BR1175" s="510"/>
      <c r="BS1175" s="510"/>
      <c r="BT1175" s="510"/>
      <c r="BU1175" s="510"/>
      <c r="BV1175" s="510"/>
      <c r="BW1175" s="510"/>
      <c r="BX1175" s="510"/>
      <c r="BY1175" s="510"/>
    </row>
    <row r="1176" s="338" customFormat="true" ht="15" customHeight="true" x14ac:dyDescent="0.2">
      <c r="A1176" s="772"/>
      <c r="B1176" s="437"/>
      <c r="C1176" s="773"/>
      <c r="D1176" s="774"/>
      <c r="E1176" s="774"/>
      <c r="F1176" s="774"/>
      <c r="G1176" s="774"/>
      <c r="H1176" s="773"/>
      <c r="I1176" s="774"/>
      <c r="J1176" s="774"/>
      <c r="K1176" s="774"/>
      <c r="L1176" s="774"/>
      <c r="M1176" s="773"/>
      <c r="N1176" s="774"/>
      <c r="O1176" s="774"/>
      <c r="P1176" s="774"/>
      <c r="Q1176" s="774"/>
      <c r="R1176" s="773"/>
      <c r="S1176" s="774"/>
      <c r="T1176" s="774"/>
      <c r="U1176" s="774"/>
      <c r="BA1176" s="510"/>
      <c r="BB1176" s="366"/>
      <c r="BC1176" s="510"/>
      <c r="BD1176" s="510"/>
      <c r="BE1176" s="510"/>
      <c r="BF1176" s="510"/>
      <c r="BG1176" s="510"/>
      <c r="BH1176" s="510"/>
      <c r="BI1176" s="510"/>
      <c r="BJ1176" s="510"/>
      <c r="BK1176" s="510"/>
      <c r="BL1176" s="510"/>
      <c r="BM1176" s="510"/>
      <c r="BN1176" s="510"/>
      <c r="BO1176" s="510"/>
      <c r="BP1176" s="510"/>
      <c r="BQ1176" s="510"/>
      <c r="BR1176" s="510"/>
      <c r="BS1176" s="510"/>
      <c r="BT1176" s="510"/>
      <c r="BU1176" s="510"/>
      <c r="BV1176" s="510"/>
      <c r="BW1176" s="510"/>
      <c r="BX1176" s="510"/>
      <c r="BY1176" s="510"/>
    </row>
    <row r="1177" s="338" customFormat="true" ht="15" customHeight="true" x14ac:dyDescent="0.2">
      <c r="A1177" s="774"/>
      <c r="B1177" s="774"/>
      <c r="C1177" s="773"/>
      <c r="D1177" s="773"/>
      <c r="E1177" s="773"/>
      <c r="F1177" s="773"/>
      <c r="G1177" s="773"/>
      <c r="H1177" s="773"/>
      <c r="I1177" s="773"/>
      <c r="J1177" s="773"/>
      <c r="K1177" s="773"/>
      <c r="L1177" s="773"/>
      <c r="M1177" s="773"/>
      <c r="N1177" s="773"/>
      <c r="O1177" s="773"/>
      <c r="P1177" s="773"/>
      <c r="Q1177" s="773"/>
      <c r="R1177" s="773"/>
      <c r="S1177" s="773"/>
      <c r="T1177" s="773"/>
      <c r="U1177" s="773"/>
      <c r="BA1177" s="510"/>
      <c r="BB1177" s="366"/>
      <c r="BC1177" s="510"/>
      <c r="BD1177" s="510"/>
      <c r="BE1177" s="510"/>
      <c r="BF1177" s="510"/>
      <c r="BG1177" s="510"/>
      <c r="BH1177" s="510"/>
      <c r="BI1177" s="510"/>
      <c r="BJ1177" s="510"/>
      <c r="BK1177" s="510"/>
      <c r="BL1177" s="510"/>
      <c r="BM1177" s="510"/>
      <c r="BN1177" s="510"/>
      <c r="BO1177" s="510"/>
      <c r="BP1177" s="510"/>
      <c r="BQ1177" s="510"/>
      <c r="BR1177" s="510"/>
      <c r="BS1177" s="510"/>
      <c r="BT1177" s="510"/>
      <c r="BU1177" s="510"/>
      <c r="BV1177" s="510"/>
      <c r="BW1177" s="510"/>
      <c r="BX1177" s="510"/>
      <c r="BY1177" s="510"/>
    </row>
    <row r="1178" s="338" customFormat="true" ht="15" customHeight="true" x14ac:dyDescent="0.2">
      <c r="BA1178" s="510"/>
      <c r="BB1178" s="366"/>
      <c r="BC1178" s="510"/>
      <c r="BD1178" s="510"/>
      <c r="BE1178" s="510"/>
      <c r="BF1178" s="510"/>
      <c r="BG1178" s="510"/>
      <c r="BH1178" s="510"/>
      <c r="BI1178" s="510"/>
      <c r="BJ1178" s="510"/>
      <c r="BK1178" s="510"/>
      <c r="BL1178" s="510"/>
      <c r="BM1178" s="510"/>
      <c r="BN1178" s="510"/>
      <c r="BO1178" s="510"/>
      <c r="BP1178" s="510"/>
      <c r="BQ1178" s="510"/>
      <c r="BR1178" s="510"/>
      <c r="BS1178" s="510"/>
      <c r="BT1178" s="510"/>
      <c r="BU1178" s="510"/>
      <c r="BV1178" s="510"/>
      <c r="BW1178" s="510"/>
      <c r="BX1178" s="510"/>
      <c r="BY1178" s="510"/>
    </row>
    <row r="1179" s="338" customFormat="true" ht="15" customHeight="true" x14ac:dyDescent="0.2">
      <c r="BA1179" s="510"/>
      <c r="BB1179" s="366"/>
      <c r="BC1179" s="510"/>
      <c r="BD1179" s="510"/>
      <c r="BE1179" s="510"/>
      <c r="BF1179" s="510"/>
      <c r="BG1179" s="510"/>
      <c r="BH1179" s="510"/>
      <c r="BI1179" s="510"/>
      <c r="BJ1179" s="510"/>
      <c r="BK1179" s="510"/>
      <c r="BL1179" s="510"/>
      <c r="BM1179" s="510"/>
      <c r="BN1179" s="510"/>
      <c r="BO1179" s="510"/>
      <c r="BP1179" s="510"/>
      <c r="BQ1179" s="510"/>
      <c r="BR1179" s="510"/>
      <c r="BS1179" s="510"/>
      <c r="BT1179" s="510"/>
      <c r="BU1179" s="510"/>
      <c r="BV1179" s="510"/>
      <c r="BW1179" s="510"/>
      <c r="BX1179" s="510"/>
      <c r="BY1179" s="510"/>
    </row>
    <row r="1180" s="338" customFormat="true" ht="15" customHeight="true" x14ac:dyDescent="0.2">
      <c r="BA1180" s="510"/>
      <c r="BB1180" s="366"/>
      <c r="BC1180" s="510"/>
      <c r="BD1180" s="510"/>
      <c r="BE1180" s="510"/>
      <c r="BF1180" s="510"/>
      <c r="BG1180" s="510"/>
      <c r="BH1180" s="510"/>
      <c r="BI1180" s="510"/>
      <c r="BJ1180" s="510"/>
      <c r="BK1180" s="510"/>
      <c r="BL1180" s="510"/>
      <c r="BM1180" s="510"/>
      <c r="BN1180" s="510"/>
      <c r="BO1180" s="510"/>
      <c r="BP1180" s="510"/>
      <c r="BQ1180" s="510"/>
      <c r="BR1180" s="510"/>
      <c r="BS1180" s="510"/>
      <c r="BT1180" s="510"/>
      <c r="BU1180" s="510"/>
      <c r="BV1180" s="510"/>
      <c r="BW1180" s="510"/>
      <c r="BX1180" s="510"/>
      <c r="BY1180" s="510"/>
    </row>
    <row r="1181" s="338" customFormat="true" ht="15" customHeight="true" x14ac:dyDescent="0.2">
      <c r="BA1181" s="510"/>
      <c r="BB1181" s="366"/>
      <c r="BC1181" s="510"/>
      <c r="BD1181" s="510"/>
      <c r="BE1181" s="510"/>
      <c r="BF1181" s="510"/>
      <c r="BG1181" s="510"/>
      <c r="BH1181" s="510"/>
      <c r="BI1181" s="510"/>
      <c r="BJ1181" s="510"/>
      <c r="BK1181" s="510"/>
      <c r="BL1181" s="510"/>
      <c r="BM1181" s="510"/>
      <c r="BN1181" s="510"/>
      <c r="BO1181" s="510"/>
      <c r="BP1181" s="510"/>
      <c r="BQ1181" s="510"/>
      <c r="BR1181" s="510"/>
      <c r="BS1181" s="510"/>
      <c r="BT1181" s="510"/>
      <c r="BU1181" s="510"/>
      <c r="BV1181" s="510"/>
      <c r="BW1181" s="510"/>
      <c r="BX1181" s="510"/>
      <c r="BY1181" s="510"/>
    </row>
    <row r="1182" s="338" customFormat="true" ht="15" customHeight="true" x14ac:dyDescent="0.2">
      <c r="BA1182" s="510"/>
      <c r="BB1182" s="366"/>
      <c r="BC1182" s="510"/>
      <c r="BD1182" s="510"/>
      <c r="BE1182" s="510"/>
      <c r="BF1182" s="510"/>
      <c r="BG1182" s="510"/>
      <c r="BH1182" s="510"/>
      <c r="BI1182" s="510"/>
      <c r="BJ1182" s="510"/>
      <c r="BK1182" s="510"/>
      <c r="BL1182" s="510"/>
      <c r="BM1182" s="510"/>
      <c r="BN1182" s="510"/>
      <c r="BO1182" s="510"/>
      <c r="BP1182" s="510"/>
      <c r="BQ1182" s="510"/>
      <c r="BR1182" s="510"/>
      <c r="BS1182" s="510"/>
      <c r="BT1182" s="510"/>
      <c r="BU1182" s="510"/>
      <c r="BV1182" s="510"/>
      <c r="BW1182" s="510"/>
      <c r="BX1182" s="510"/>
      <c r="BY1182" s="510"/>
    </row>
    <row r="1183" s="338" customFormat="true" ht="15" customHeight="true" x14ac:dyDescent="0.2">
      <c r="BA1183" s="510"/>
      <c r="BB1183" s="366"/>
      <c r="BC1183" s="510"/>
      <c r="BD1183" s="510"/>
      <c r="BE1183" s="510"/>
      <c r="BF1183" s="510"/>
      <c r="BG1183" s="510"/>
      <c r="BH1183" s="510"/>
      <c r="BI1183" s="510"/>
      <c r="BJ1183" s="510"/>
      <c r="BK1183" s="510"/>
      <c r="BL1183" s="510"/>
      <c r="BM1183" s="510"/>
      <c r="BN1183" s="510"/>
      <c r="BO1183" s="510"/>
      <c r="BP1183" s="510"/>
      <c r="BQ1183" s="510"/>
      <c r="BR1183" s="510"/>
      <c r="BS1183" s="510"/>
      <c r="BT1183" s="510"/>
      <c r="BU1183" s="510"/>
      <c r="BV1183" s="510"/>
      <c r="BW1183" s="510"/>
      <c r="BX1183" s="510"/>
      <c r="BY1183" s="510"/>
    </row>
    <row r="1184" s="338" customFormat="true" ht="15" customHeight="true" x14ac:dyDescent="0.2">
      <c r="BA1184" s="510"/>
      <c r="BB1184" s="366"/>
      <c r="BC1184" s="510"/>
      <c r="BD1184" s="510"/>
      <c r="BE1184" s="510"/>
      <c r="BF1184" s="510"/>
      <c r="BG1184" s="510"/>
      <c r="BH1184" s="510"/>
      <c r="BI1184" s="510"/>
      <c r="BJ1184" s="510"/>
      <c r="BK1184" s="510"/>
      <c r="BL1184" s="510"/>
      <c r="BM1184" s="510"/>
      <c r="BN1184" s="510"/>
      <c r="BO1184" s="510"/>
      <c r="BP1184" s="510"/>
      <c r="BQ1184" s="510"/>
      <c r="BR1184" s="510"/>
      <c r="BS1184" s="510"/>
      <c r="BT1184" s="510"/>
      <c r="BU1184" s="510"/>
      <c r="BV1184" s="510"/>
      <c r="BW1184" s="510"/>
      <c r="BX1184" s="510"/>
      <c r="BY1184" s="510"/>
    </row>
    <row r="1185" s="338" customFormat="true" ht="15" customHeight="true" x14ac:dyDescent="0.2">
      <c r="BA1185" s="510"/>
      <c r="BB1185" s="366"/>
      <c r="BC1185" s="510"/>
      <c r="BD1185" s="510"/>
      <c r="BE1185" s="510"/>
      <c r="BF1185" s="510"/>
      <c r="BG1185" s="510"/>
      <c r="BH1185" s="510"/>
      <c r="BI1185" s="510"/>
      <c r="BJ1185" s="510"/>
      <c r="BK1185" s="510"/>
      <c r="BL1185" s="510"/>
      <c r="BM1185" s="510"/>
      <c r="BN1185" s="510"/>
      <c r="BO1185" s="510"/>
      <c r="BP1185" s="510"/>
      <c r="BQ1185" s="510"/>
      <c r="BR1185" s="510"/>
      <c r="BS1185" s="510"/>
      <c r="BT1185" s="510"/>
      <c r="BU1185" s="510"/>
      <c r="BV1185" s="510"/>
      <c r="BW1185" s="510"/>
      <c r="BX1185" s="510"/>
      <c r="BY1185" s="510"/>
    </row>
    <row r="1186" s="338" customFormat="true" ht="15" customHeight="true" x14ac:dyDescent="0.2">
      <c r="BA1186" s="510"/>
      <c r="BB1186" s="366"/>
      <c r="BC1186" s="510"/>
      <c r="BD1186" s="510"/>
      <c r="BE1186" s="510"/>
      <c r="BF1186" s="510"/>
      <c r="BG1186" s="510"/>
      <c r="BH1186" s="510"/>
      <c r="BI1186" s="510"/>
      <c r="BJ1186" s="510"/>
      <c r="BK1186" s="510"/>
      <c r="BL1186" s="510"/>
      <c r="BM1186" s="510"/>
      <c r="BN1186" s="510"/>
      <c r="BO1186" s="510"/>
      <c r="BP1186" s="510"/>
      <c r="BQ1186" s="510"/>
      <c r="BR1186" s="510"/>
      <c r="BS1186" s="510"/>
      <c r="BT1186" s="510"/>
      <c r="BU1186" s="510"/>
      <c r="BV1186" s="510"/>
      <c r="BW1186" s="510"/>
      <c r="BX1186" s="510"/>
      <c r="BY1186" s="510"/>
    </row>
    <row r="1187" s="338" customFormat="true" ht="15" customHeight="true" x14ac:dyDescent="0.2">
      <c r="BA1187" s="510"/>
      <c r="BB1187" s="366"/>
      <c r="BC1187" s="510"/>
      <c r="BD1187" s="510"/>
      <c r="BE1187" s="510"/>
      <c r="BF1187" s="510"/>
      <c r="BG1187" s="510"/>
      <c r="BH1187" s="510"/>
      <c r="BI1187" s="510"/>
      <c r="BJ1187" s="510"/>
      <c r="BK1187" s="510"/>
      <c r="BL1187" s="510"/>
      <c r="BM1187" s="510"/>
      <c r="BN1187" s="510"/>
      <c r="BO1187" s="510"/>
      <c r="BP1187" s="510"/>
      <c r="BQ1187" s="510"/>
      <c r="BR1187" s="510"/>
      <c r="BS1187" s="510"/>
      <c r="BT1187" s="510"/>
      <c r="BU1187" s="510"/>
      <c r="BV1187" s="510"/>
      <c r="BW1187" s="510"/>
      <c r="BX1187" s="510"/>
      <c r="BY1187" s="510"/>
    </row>
    <row r="1188" s="338" customFormat="true" ht="15" customHeight="true" x14ac:dyDescent="0.2">
      <c r="BA1188" s="510"/>
      <c r="BB1188" s="366"/>
      <c r="BC1188" s="510"/>
      <c r="BD1188" s="510"/>
      <c r="BE1188" s="510"/>
      <c r="BF1188" s="510"/>
      <c r="BG1188" s="510"/>
      <c r="BH1188" s="510"/>
      <c r="BI1188" s="510"/>
      <c r="BJ1188" s="510"/>
      <c r="BK1188" s="510"/>
      <c r="BL1188" s="510"/>
      <c r="BM1188" s="510"/>
      <c r="BN1188" s="510"/>
      <c r="BO1188" s="510"/>
      <c r="BP1188" s="510"/>
      <c r="BQ1188" s="510"/>
      <c r="BR1188" s="510"/>
      <c r="BS1188" s="510"/>
      <c r="BT1188" s="510"/>
      <c r="BU1188" s="510"/>
      <c r="BV1188" s="510"/>
      <c r="BW1188" s="510"/>
      <c r="BX1188" s="510"/>
      <c r="BY1188" s="510"/>
    </row>
    <row r="1189" s="338" customFormat="true" ht="15" customHeight="true" x14ac:dyDescent="0.2">
      <c r="BA1189" s="510"/>
      <c r="BB1189" s="366"/>
      <c r="BC1189" s="510"/>
      <c r="BD1189" s="510"/>
      <c r="BE1189" s="510"/>
      <c r="BF1189" s="510"/>
      <c r="BG1189" s="510"/>
      <c r="BH1189" s="510"/>
      <c r="BI1189" s="510"/>
      <c r="BJ1189" s="510"/>
      <c r="BK1189" s="510"/>
      <c r="BL1189" s="510"/>
      <c r="BM1189" s="510"/>
      <c r="BN1189" s="510"/>
      <c r="BO1189" s="510"/>
      <c r="BP1189" s="510"/>
      <c r="BQ1189" s="510"/>
      <c r="BR1189" s="510"/>
      <c r="BS1189" s="510"/>
      <c r="BT1189" s="510"/>
      <c r="BU1189" s="510"/>
      <c r="BV1189" s="510"/>
      <c r="BW1189" s="510"/>
      <c r="BX1189" s="510"/>
      <c r="BY1189" s="510"/>
    </row>
    <row r="1190" s="338" customFormat="true" ht="15" customHeight="true" x14ac:dyDescent="0.2">
      <c r="BA1190" s="510"/>
      <c r="BB1190" s="366"/>
      <c r="BC1190" s="510"/>
      <c r="BD1190" s="510"/>
      <c r="BE1190" s="510"/>
      <c r="BF1190" s="510"/>
      <c r="BG1190" s="510"/>
      <c r="BH1190" s="510"/>
      <c r="BI1190" s="510"/>
      <c r="BJ1190" s="510"/>
      <c r="BK1190" s="510"/>
      <c r="BL1190" s="510"/>
      <c r="BM1190" s="510"/>
      <c r="BN1190" s="510"/>
      <c r="BO1190" s="510"/>
      <c r="BP1190" s="510"/>
      <c r="BQ1190" s="510"/>
      <c r="BR1190" s="510"/>
      <c r="BS1190" s="510"/>
      <c r="BT1190" s="510"/>
      <c r="BU1190" s="510"/>
      <c r="BV1190" s="510"/>
      <c r="BW1190" s="510"/>
      <c r="BX1190" s="510"/>
      <c r="BY1190" s="510"/>
    </row>
    <row r="1191" s="338" customFormat="true" ht="15" customHeight="true" x14ac:dyDescent="0.2">
      <c r="BA1191" s="510"/>
      <c r="BB1191" s="366"/>
      <c r="BC1191" s="510"/>
      <c r="BD1191" s="510"/>
      <c r="BE1191" s="510"/>
      <c r="BF1191" s="510"/>
      <c r="BG1191" s="510"/>
      <c r="BH1191" s="510"/>
      <c r="BI1191" s="510"/>
      <c r="BJ1191" s="510"/>
      <c r="BK1191" s="510"/>
      <c r="BL1191" s="510"/>
      <c r="BM1191" s="510"/>
      <c r="BN1191" s="510"/>
      <c r="BO1191" s="510"/>
      <c r="BP1191" s="510"/>
      <c r="BQ1191" s="510"/>
      <c r="BR1191" s="510"/>
      <c r="BS1191" s="510"/>
      <c r="BT1191" s="510"/>
      <c r="BU1191" s="510"/>
      <c r="BV1191" s="510"/>
      <c r="BW1191" s="510"/>
      <c r="BX1191" s="510"/>
      <c r="BY1191" s="510"/>
    </row>
    <row r="1192" s="338" customFormat="true" ht="15" customHeight="true" x14ac:dyDescent="0.2">
      <c r="BA1192" s="510"/>
      <c r="BB1192" s="366"/>
      <c r="BC1192" s="510"/>
      <c r="BD1192" s="510"/>
      <c r="BE1192" s="510"/>
      <c r="BF1192" s="510"/>
      <c r="BG1192" s="510"/>
      <c r="BH1192" s="510"/>
      <c r="BI1192" s="510"/>
      <c r="BJ1192" s="510"/>
      <c r="BK1192" s="510"/>
      <c r="BL1192" s="510"/>
      <c r="BM1192" s="510"/>
      <c r="BN1192" s="510"/>
      <c r="BO1192" s="510"/>
      <c r="BP1192" s="510"/>
      <c r="BQ1192" s="510"/>
      <c r="BR1192" s="510"/>
      <c r="BS1192" s="510"/>
      <c r="BT1192" s="510"/>
      <c r="BU1192" s="510"/>
      <c r="BV1192" s="510"/>
      <c r="BW1192" s="510"/>
      <c r="BX1192" s="510"/>
      <c r="BY1192" s="510"/>
    </row>
    <row r="1193" s="338" customFormat="true" ht="15" customHeight="true" x14ac:dyDescent="0.2">
      <c r="BA1193" s="510"/>
      <c r="BB1193" s="366"/>
      <c r="BC1193" s="510"/>
      <c r="BD1193" s="510"/>
      <c r="BE1193" s="510"/>
      <c r="BF1193" s="510"/>
      <c r="BG1193" s="510"/>
      <c r="BH1193" s="510"/>
      <c r="BI1193" s="510"/>
      <c r="BJ1193" s="510"/>
      <c r="BK1193" s="510"/>
      <c r="BL1193" s="510"/>
      <c r="BM1193" s="510"/>
      <c r="BN1193" s="510"/>
      <c r="BO1193" s="510"/>
      <c r="BP1193" s="510"/>
      <c r="BQ1193" s="510"/>
      <c r="BR1193" s="510"/>
      <c r="BS1193" s="510"/>
      <c r="BT1193" s="510"/>
      <c r="BU1193" s="510"/>
      <c r="BV1193" s="510"/>
      <c r="BW1193" s="510"/>
      <c r="BX1193" s="510"/>
      <c r="BY1193" s="510"/>
    </row>
    <row r="1194" s="338" customFormat="true" ht="15" customHeight="true" x14ac:dyDescent="0.2">
      <c r="BA1194" s="510"/>
      <c r="BB1194" s="366"/>
      <c r="BC1194" s="510"/>
      <c r="BD1194" s="510"/>
      <c r="BE1194" s="510"/>
      <c r="BF1194" s="510"/>
      <c r="BG1194" s="510"/>
      <c r="BH1194" s="510"/>
      <c r="BI1194" s="510"/>
      <c r="BJ1194" s="510"/>
      <c r="BK1194" s="510"/>
      <c r="BL1194" s="510"/>
      <c r="BM1194" s="510"/>
      <c r="BN1194" s="510"/>
      <c r="BO1194" s="510"/>
      <c r="BP1194" s="510"/>
      <c r="BQ1194" s="510"/>
      <c r="BR1194" s="510"/>
      <c r="BS1194" s="510"/>
      <c r="BT1194" s="510"/>
      <c r="BU1194" s="510"/>
      <c r="BV1194" s="510"/>
      <c r="BW1194" s="510"/>
      <c r="BX1194" s="510"/>
      <c r="BY1194" s="510"/>
    </row>
    <row r="1195" s="338" customFormat="true" ht="15" customHeight="true" x14ac:dyDescent="0.2">
      <c r="BA1195" s="510"/>
      <c r="BB1195" s="366"/>
      <c r="BC1195" s="510"/>
      <c r="BD1195" s="510"/>
      <c r="BE1195" s="510"/>
      <c r="BF1195" s="510"/>
      <c r="BG1195" s="510"/>
      <c r="BH1195" s="510"/>
      <c r="BI1195" s="510"/>
      <c r="BJ1195" s="510"/>
      <c r="BK1195" s="510"/>
      <c r="BL1195" s="510"/>
      <c r="BM1195" s="510"/>
      <c r="BN1195" s="510"/>
      <c r="BO1195" s="510"/>
      <c r="BP1195" s="510"/>
      <c r="BQ1195" s="510"/>
      <c r="BR1195" s="510"/>
      <c r="BS1195" s="510"/>
      <c r="BT1195" s="510"/>
      <c r="BU1195" s="510"/>
      <c r="BV1195" s="510"/>
      <c r="BW1195" s="510"/>
      <c r="BX1195" s="510"/>
      <c r="BY1195" s="510"/>
    </row>
    <row r="1196" s="338" customFormat="true" ht="15" customHeight="true" x14ac:dyDescent="0.2">
      <c r="BA1196" s="510"/>
      <c r="BB1196" s="366"/>
      <c r="BC1196" s="510"/>
      <c r="BD1196" s="510"/>
      <c r="BE1196" s="510"/>
      <c r="BF1196" s="510"/>
      <c r="BG1196" s="510"/>
      <c r="BH1196" s="510"/>
      <c r="BI1196" s="510"/>
      <c r="BJ1196" s="510"/>
      <c r="BK1196" s="510"/>
      <c r="BL1196" s="510"/>
      <c r="BM1196" s="510"/>
      <c r="BN1196" s="510"/>
      <c r="BO1196" s="510"/>
      <c r="BP1196" s="510"/>
      <c r="BQ1196" s="510"/>
      <c r="BR1196" s="510"/>
      <c r="BS1196" s="510"/>
      <c r="BT1196" s="510"/>
      <c r="BU1196" s="510"/>
      <c r="BV1196" s="510"/>
      <c r="BW1196" s="510"/>
      <c r="BX1196" s="510"/>
      <c r="BY1196" s="510"/>
    </row>
    <row r="1197" s="338" customFormat="true" ht="15" customHeight="true" x14ac:dyDescent="0.2">
      <c r="BA1197" s="510"/>
      <c r="BB1197" s="366"/>
      <c r="BC1197" s="510"/>
      <c r="BD1197" s="510"/>
      <c r="BE1197" s="510"/>
      <c r="BF1197" s="510"/>
      <c r="BG1197" s="510"/>
      <c r="BH1197" s="510"/>
      <c r="BI1197" s="510"/>
      <c r="BJ1197" s="510"/>
      <c r="BK1197" s="510"/>
      <c r="BL1197" s="510"/>
      <c r="BM1197" s="510"/>
      <c r="BN1197" s="510"/>
      <c r="BO1197" s="510"/>
      <c r="BP1197" s="510"/>
      <c r="BQ1197" s="510"/>
      <c r="BR1197" s="510"/>
      <c r="BS1197" s="510"/>
      <c r="BT1197" s="510"/>
      <c r="BU1197" s="510"/>
      <c r="BV1197" s="510"/>
      <c r="BW1197" s="510"/>
      <c r="BX1197" s="510"/>
      <c r="BY1197" s="510"/>
    </row>
    <row r="1198" s="338" customFormat="true" ht="15" customHeight="true" x14ac:dyDescent="0.2">
      <c r="BA1198" s="510"/>
      <c r="BB1198" s="366"/>
      <c r="BC1198" s="510"/>
      <c r="BD1198" s="510"/>
      <c r="BE1198" s="510"/>
      <c r="BF1198" s="510"/>
      <c r="BG1198" s="510"/>
      <c r="BH1198" s="510"/>
      <c r="BI1198" s="510"/>
      <c r="BJ1198" s="510"/>
      <c r="BK1198" s="510"/>
      <c r="BL1198" s="510"/>
      <c r="BM1198" s="510"/>
      <c r="BN1198" s="510"/>
      <c r="BO1198" s="510"/>
      <c r="BP1198" s="510"/>
      <c r="BQ1198" s="510"/>
      <c r="BR1198" s="510"/>
      <c r="BS1198" s="510"/>
      <c r="BT1198" s="510"/>
      <c r="BU1198" s="510"/>
      <c r="BV1198" s="510"/>
      <c r="BW1198" s="510"/>
      <c r="BX1198" s="510"/>
      <c r="BY1198" s="510"/>
    </row>
    <row r="1199" s="338" customFormat="true" ht="15" customHeight="true" x14ac:dyDescent="0.2">
      <c r="BA1199" s="510"/>
      <c r="BB1199" s="366"/>
      <c r="BC1199" s="510"/>
      <c r="BD1199" s="510"/>
      <c r="BE1199" s="510"/>
      <c r="BF1199" s="510"/>
      <c r="BG1199" s="510"/>
      <c r="BH1199" s="510"/>
      <c r="BI1199" s="510"/>
      <c r="BJ1199" s="510"/>
      <c r="BK1199" s="510"/>
      <c r="BL1199" s="510"/>
      <c r="BM1199" s="510"/>
      <c r="BN1199" s="510"/>
      <c r="BO1199" s="510"/>
      <c r="BP1199" s="510"/>
      <c r="BQ1199" s="510"/>
      <c r="BR1199" s="510"/>
      <c r="BS1199" s="510"/>
      <c r="BT1199" s="510"/>
      <c r="BU1199" s="510"/>
      <c r="BV1199" s="510"/>
      <c r="BW1199" s="510"/>
      <c r="BX1199" s="510"/>
      <c r="BY1199" s="510"/>
    </row>
    <row r="1200" s="338" customFormat="true" ht="15" customHeight="true" x14ac:dyDescent="0.2">
      <c r="BA1200" s="510"/>
      <c r="BB1200" s="366"/>
      <c r="BC1200" s="510"/>
      <c r="BD1200" s="510"/>
      <c r="BE1200" s="510"/>
      <c r="BF1200" s="510"/>
      <c r="BG1200" s="510"/>
      <c r="BH1200" s="510"/>
      <c r="BI1200" s="510"/>
      <c r="BJ1200" s="510"/>
      <c r="BK1200" s="510"/>
      <c r="BL1200" s="510"/>
      <c r="BM1200" s="510"/>
      <c r="BN1200" s="510"/>
      <c r="BO1200" s="510"/>
      <c r="BP1200" s="510"/>
      <c r="BQ1200" s="510"/>
      <c r="BR1200" s="510"/>
      <c r="BS1200" s="510"/>
      <c r="BT1200" s="510"/>
      <c r="BU1200" s="510"/>
      <c r="BV1200" s="510"/>
      <c r="BW1200" s="510"/>
      <c r="BX1200" s="510"/>
      <c r="BY1200" s="510"/>
    </row>
  </sheetData>
  <mergeCells count="1016">
    <mergeCell ref="C694:D694"/>
    <mergeCell ref="H694:J694"/>
    <mergeCell ref="M694:N694"/>
    <mergeCell ref="C695:D695"/>
    <mergeCell ref="H695:I695"/>
    <mergeCell ref="M695:N695"/>
    <mergeCell ref="C692:D692"/>
    <mergeCell ref="H692:I692"/>
    <mergeCell ref="M692:N692"/>
    <mergeCell ref="C693:D693"/>
    <mergeCell ref="H693:I693"/>
    <mergeCell ref="M693:N693"/>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0:D670"/>
    <mergeCell ref="H670:I670"/>
    <mergeCell ref="M670:O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0:D630"/>
    <mergeCell ref="H630:I630"/>
    <mergeCell ref="M630:N630"/>
    <mergeCell ref="C631:D631"/>
    <mergeCell ref="H631:I631"/>
    <mergeCell ref="M631:N631"/>
    <mergeCell ref="C628:E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597:D597"/>
    <mergeCell ref="H597:I597"/>
    <mergeCell ref="M597:N597"/>
    <mergeCell ref="C598:D598"/>
    <mergeCell ref="H598:J598"/>
    <mergeCell ref="M598:N598"/>
    <mergeCell ref="C595:D595"/>
    <mergeCell ref="H595:I595"/>
    <mergeCell ref="M595:N595"/>
    <mergeCell ref="C596:D596"/>
    <mergeCell ref="H596:I596"/>
    <mergeCell ref="M596:N596"/>
    <mergeCell ref="C602:D602"/>
    <mergeCell ref="H602:I602"/>
    <mergeCell ref="M602:N602"/>
    <mergeCell ref="C603:D603"/>
    <mergeCell ref="H603:I603"/>
    <mergeCell ref="M603:N603"/>
    <mergeCell ref="C599:D599"/>
    <mergeCell ref="H599:I600"/>
    <mergeCell ref="M599:N599"/>
    <mergeCell ref="C600:D600"/>
    <mergeCell ref="M600:N600"/>
    <mergeCell ref="C601:D601"/>
    <mergeCell ref="H601:I601"/>
    <mergeCell ref="M601:N601"/>
    <mergeCell ref="C591:D591"/>
    <mergeCell ref="H591:I591"/>
    <mergeCell ref="M591:N591"/>
    <mergeCell ref="C588:D588"/>
    <mergeCell ref="H588:I588"/>
    <mergeCell ref="M588:N588"/>
    <mergeCell ref="C589:D589"/>
    <mergeCell ref="H589:I589"/>
    <mergeCell ref="M589:N589"/>
    <mergeCell ref="C592:D592"/>
    <mergeCell ref="H592:L592"/>
    <mergeCell ref="M592:N592"/>
    <mergeCell ref="C593:D593"/>
    <mergeCell ref="H593:I594"/>
    <mergeCell ref="J593:L593"/>
    <mergeCell ref="M593:N593"/>
    <mergeCell ref="C594:D594"/>
    <mergeCell ref="M594:N594"/>
    <mergeCell ref="C586:D586"/>
    <mergeCell ref="H586:I586"/>
    <mergeCell ref="M586:N586"/>
    <mergeCell ref="C587:D587"/>
    <mergeCell ref="H587:I587"/>
    <mergeCell ref="M587:N587"/>
    <mergeCell ref="C583:D583"/>
    <mergeCell ref="H583:I583"/>
    <mergeCell ref="M583:N584"/>
    <mergeCell ref="C584:D584"/>
    <mergeCell ref="H584:I584"/>
    <mergeCell ref="C585:D585"/>
    <mergeCell ref="H585:I585"/>
    <mergeCell ref="M585:N585"/>
    <mergeCell ref="C590:D590"/>
    <mergeCell ref="H590:I590"/>
    <mergeCell ref="M590:N590"/>
    <mergeCell ref="C576:D576"/>
    <mergeCell ref="H576:I576"/>
    <mergeCell ref="M576:Q576"/>
    <mergeCell ref="C577:D577"/>
    <mergeCell ref="H577:I577"/>
    <mergeCell ref="M577:N578"/>
    <mergeCell ref="O577:Q577"/>
    <mergeCell ref="C578:D578"/>
    <mergeCell ref="H578:I578"/>
    <mergeCell ref="C581:D581"/>
    <mergeCell ref="H581:I581"/>
    <mergeCell ref="M581:N581"/>
    <mergeCell ref="C582:D582"/>
    <mergeCell ref="H582:I582"/>
    <mergeCell ref="M582:O582"/>
    <mergeCell ref="C579:D579"/>
    <mergeCell ref="H579:I579"/>
    <mergeCell ref="M579:N579"/>
    <mergeCell ref="C580:D580"/>
    <mergeCell ref="H580:I580"/>
    <mergeCell ref="M580:N580"/>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63:D563"/>
    <mergeCell ref="H563:I563"/>
    <mergeCell ref="M563:N563"/>
    <mergeCell ref="C560:D560"/>
    <mergeCell ref="H560:I560"/>
    <mergeCell ref="M560:N560"/>
    <mergeCell ref="C561:D561"/>
    <mergeCell ref="H561:I561"/>
    <mergeCell ref="M561:N561"/>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58:D558"/>
    <mergeCell ref="H558:I558"/>
    <mergeCell ref="M558:N558"/>
    <mergeCell ref="C559:D559"/>
    <mergeCell ref="H559:I559"/>
    <mergeCell ref="M559:N559"/>
    <mergeCell ref="C555:D556"/>
    <mergeCell ref="H555:I555"/>
    <mergeCell ref="M555:N555"/>
    <mergeCell ref="H556:I556"/>
    <mergeCell ref="M556:N556"/>
    <mergeCell ref="C557:D557"/>
    <mergeCell ref="H557:I557"/>
    <mergeCell ref="M557:N557"/>
    <mergeCell ref="C562:D562"/>
    <mergeCell ref="H562:I562"/>
    <mergeCell ref="M562:N562"/>
    <mergeCell ref="C549:D550"/>
    <mergeCell ref="E549:G549"/>
    <mergeCell ref="H549:I549"/>
    <mergeCell ref="M549:N549"/>
    <mergeCell ref="H550:I550"/>
    <mergeCell ref="M550:N550"/>
    <mergeCell ref="C547:D547"/>
    <mergeCell ref="H547:I547"/>
    <mergeCell ref="M547:N547"/>
    <mergeCell ref="C548:G548"/>
    <mergeCell ref="H548:I548"/>
    <mergeCell ref="M548:N548"/>
    <mergeCell ref="C553:D553"/>
    <mergeCell ref="H553:I553"/>
    <mergeCell ref="M553:N553"/>
    <mergeCell ref="C554:E554"/>
    <mergeCell ref="H554:I554"/>
    <mergeCell ref="M554:N554"/>
    <mergeCell ref="C551:D551"/>
    <mergeCell ref="H551:I551"/>
    <mergeCell ref="M551:N551"/>
    <mergeCell ref="C552:D552"/>
    <mergeCell ref="H552:I552"/>
    <mergeCell ref="M552:N552"/>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5:D505"/>
    <mergeCell ref="H505:I505"/>
    <mergeCell ref="M505:N505"/>
    <mergeCell ref="C506:D506"/>
    <mergeCell ref="H506:I506"/>
    <mergeCell ref="M506:N506"/>
    <mergeCell ref="C503:D503"/>
    <mergeCell ref="H503:I503"/>
    <mergeCell ref="M503:N503"/>
    <mergeCell ref="C504:D504"/>
    <mergeCell ref="H504:I504"/>
    <mergeCell ref="M504:N504"/>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97:D497"/>
    <mergeCell ref="H497:J497"/>
    <mergeCell ref="M497:N497"/>
    <mergeCell ref="C498:D498"/>
    <mergeCell ref="H498:I498"/>
    <mergeCell ref="M498:N498"/>
    <mergeCell ref="C495:D495"/>
    <mergeCell ref="H495:I495"/>
    <mergeCell ref="M495:N495"/>
    <mergeCell ref="C496:D496"/>
    <mergeCell ref="H496:I496"/>
    <mergeCell ref="M496:N496"/>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O489"/>
    <mergeCell ref="C490:D490"/>
    <mergeCell ref="H490:I490"/>
    <mergeCell ref="M490:N490"/>
    <mergeCell ref="C487:D487"/>
    <mergeCell ref="H487:I487"/>
    <mergeCell ref="M487:N487"/>
    <mergeCell ref="C488:D488"/>
    <mergeCell ref="H488:I488"/>
    <mergeCell ref="M488:N488"/>
    <mergeCell ref="C477:D477"/>
    <mergeCell ref="H477:I477"/>
    <mergeCell ref="M477:N477"/>
    <mergeCell ref="C478:D478"/>
    <mergeCell ref="H478:I478"/>
    <mergeCell ref="M478:N478"/>
    <mergeCell ref="C475:E475"/>
    <mergeCell ref="H475:I475"/>
    <mergeCell ref="M475:N475"/>
    <mergeCell ref="C476:D476"/>
    <mergeCell ref="H476:I476"/>
    <mergeCell ref="M476:N476"/>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14:D414"/>
    <mergeCell ref="H414:I414"/>
    <mergeCell ref="M414:N414"/>
    <mergeCell ref="C411:D411"/>
    <mergeCell ref="H411:I411"/>
    <mergeCell ref="M411:N411"/>
    <mergeCell ref="C412:D412"/>
    <mergeCell ref="H412:I412"/>
    <mergeCell ref="M412:N412"/>
    <mergeCell ref="C417:D417"/>
    <mergeCell ref="H417:I417"/>
    <mergeCell ref="M417:N417"/>
    <mergeCell ref="C418:D418"/>
    <mergeCell ref="H418:I418"/>
    <mergeCell ref="M418:N418"/>
    <mergeCell ref="C415:D415"/>
    <mergeCell ref="H415:I415"/>
    <mergeCell ref="M415:N415"/>
    <mergeCell ref="C416:D416"/>
    <mergeCell ref="H416:I416"/>
    <mergeCell ref="M416:N416"/>
    <mergeCell ref="M406:N406"/>
    <mergeCell ref="C401:D402"/>
    <mergeCell ref="H401:I402"/>
    <mergeCell ref="M401:N40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3:D413"/>
    <mergeCell ref="H413:I413"/>
    <mergeCell ref="M413:N413"/>
    <mergeCell ref="A153:A160"/>
    <mergeCell ref="C133:G133"/>
    <mergeCell ref="H133:L133"/>
    <mergeCell ref="C220:G220"/>
    <mergeCell ref="H220:L220"/>
    <mergeCell ref="M220:Q220"/>
    <mergeCell ref="A208:B208"/>
    <mergeCell ref="A1025:C1025"/>
    <mergeCell ref="A1026:B1026"/>
    <mergeCell ref="A1031:A1033"/>
    <mergeCell ref="A1034:C1034"/>
    <mergeCell ref="A222:A224"/>
    <mergeCell ref="A225:A229"/>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A144:A147"/>
    <mergeCell ref="H405:I405"/>
    <mergeCell ref="M405:N405"/>
    <mergeCell ref="C406:D406"/>
    <mergeCell ref="H406:I406"/>
    <mergeCell ref="C120:G120"/>
    <mergeCell ref="H120:L120"/>
    <mergeCell ref="A58:A66"/>
    <mergeCell ref="M133:Q133"/>
    <mergeCell ref="A135:A139"/>
    <mergeCell ref="M120:Q120"/>
    <mergeCell ref="A122:A123"/>
    <mergeCell ref="A124:A127"/>
    <mergeCell ref="A128:A129"/>
    <mergeCell ref="A130:A132"/>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H56:L56"/>
    <mergeCell ref="M56:Q56"/>
    <mergeCell ref="A35:A36"/>
    <mergeCell ref="A37:A38"/>
    <mergeCell ref="A41:A42"/>
    <mergeCell ref="A43:A44"/>
    <mergeCell ref="A45:A46"/>
    <mergeCell ref="A140:A143"/>
    <mergeCell ref="A108:B108"/>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BA347:BA348"/>
    <mergeCell ref="BA349:BA350"/>
    <mergeCell ref="BA351:BA352"/>
    <mergeCell ref="BA353:BA354"/>
    <mergeCell ref="BA153:BA161"/>
    <mergeCell ref="BA231:BA236"/>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6"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38100</xdr:rowOff>
                  </from>
                  <to>
                    <xdr:col>1</xdr:col>
                    <xdr:colOff>1704975</xdr:colOff>
                    <xdr:row>400</xdr:row>
                    <xdr:rowOff>38100</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54FA4-9922-4DD4-B9F4-2749FCB7E9D5}">
  <sheetPr codeName="Feuil9"/>
  <dimension ref="A1:CZ1072"/>
  <sheetViews>
    <sheetView showGridLines="false" zoomScaleNormal="100" workbookViewId="0"/>
  </sheetViews>
  <sheetFormatPr defaultColWidth="9.140625" defaultRowHeight="15" customHeight="true" x14ac:dyDescent="0.2"/>
  <cols>
    <col min="1" max="1" width="31.5703125" style="366" customWidth="true"/>
    <col min="2" max="2" width="41.5703125" style="366" customWidth="true"/>
    <col min="3" max="7" width="10.7109375" style="366" customWidth="true"/>
    <col min="8" max="17" width="10.7109375" style="510" customWidth="true"/>
    <col min="18" max="25" width="12.5703125" style="510" customWidth="true"/>
    <col min="26" max="52" width="12.5703125" style="338" customWidth="true"/>
    <col min="53" max="53" width="31.5703125" style="510" customWidth="true"/>
    <col min="54" max="54" width="41.5703125" style="366" customWidth="true"/>
    <col min="55" max="69" width="9.140625" style="510" customWidth="true"/>
    <col min="70" max="77" width="12.5703125" style="510" customWidth="true"/>
    <col min="78" max="104" width="12.5703125" style="338" customWidth="true"/>
    <col min="105" max="115" width="10.5703125" style="510" customWidth="true"/>
    <col min="116" max="16384" width="9.140625" style="510"/>
  </cols>
  <sheetData>
    <row r="1" s="295" customFormat="true" ht="18" customHeight="true" x14ac:dyDescent="0.2">
      <c r="A1" s="306"/>
      <c r="B1" s="306"/>
      <c r="C1" s="306"/>
      <c r="D1" s="306"/>
      <c r="E1" s="306"/>
      <c r="F1" s="306"/>
      <c r="G1" s="306"/>
      <c r="Z1" s="338"/>
      <c r="AA1" s="338"/>
      <c r="AB1" s="338"/>
      <c r="AC1" s="338"/>
      <c r="AD1" s="338"/>
      <c r="AE1" s="338"/>
      <c r="AF1" s="338"/>
      <c r="AG1" s="338"/>
      <c r="AH1" s="338"/>
      <c r="AI1" s="338"/>
      <c r="AJ1" s="338"/>
      <c r="AK1" s="338"/>
      <c r="AL1" s="338"/>
      <c r="AM1" s="338"/>
      <c r="AN1" s="338"/>
      <c r="AO1" s="338"/>
      <c r="AP1" s="338"/>
      <c r="AQ1" s="338"/>
      <c r="AR1" s="338"/>
      <c r="AS1" s="338"/>
      <c r="AT1" s="338"/>
      <c r="AU1" s="338"/>
      <c r="AV1" s="338"/>
      <c r="AW1" s="338"/>
      <c r="AX1" s="338"/>
      <c r="AY1" s="338"/>
      <c r="AZ1" s="338"/>
      <c r="BB1" s="306"/>
      <c r="BZ1" s="338"/>
      <c r="CA1" s="338"/>
      <c r="CB1" s="338"/>
      <c r="CC1" s="338"/>
      <c r="CD1" s="338"/>
      <c r="CE1" s="338"/>
      <c r="CF1" s="338"/>
      <c r="CG1" s="338"/>
      <c r="CH1" s="338"/>
      <c r="CI1" s="338"/>
      <c r="CJ1" s="338"/>
      <c r="CK1" s="338"/>
      <c r="CL1" s="338"/>
      <c r="CM1" s="338"/>
      <c r="CN1" s="338"/>
      <c r="CO1" s="338"/>
      <c r="CP1" s="338"/>
      <c r="CQ1" s="338"/>
      <c r="CR1" s="338"/>
      <c r="CS1" s="338"/>
      <c r="CT1" s="338"/>
      <c r="CU1" s="338"/>
      <c r="CV1" s="338"/>
      <c r="CW1" s="338"/>
      <c r="CX1" s="338"/>
      <c r="CY1" s="338"/>
      <c r="CZ1" s="338"/>
    </row>
    <row r="2" s="295" customFormat="true" ht="22.5" customHeight="true" x14ac:dyDescent="0.35">
      <c r="A2" s="356" t="str">
        <f>A1026</f>
        <v>Gambia</v>
      </c>
      <c r="B2" s="357"/>
      <c r="C2" s="306"/>
      <c r="D2" s="306"/>
      <c r="E2" s="306"/>
      <c r="F2" s="306"/>
      <c r="G2" s="306"/>
      <c r="Z2" s="338"/>
      <c r="AA2" s="338"/>
      <c r="AB2" s="338"/>
      <c r="AC2" s="338"/>
      <c r="AD2" s="338"/>
      <c r="AE2" s="338"/>
      <c r="AF2" s="338"/>
      <c r="AG2" s="338"/>
      <c r="AH2" s="338"/>
      <c r="AI2" s="338"/>
      <c r="AJ2" s="338"/>
      <c r="AK2" s="338"/>
      <c r="AL2" s="338"/>
      <c r="AM2" s="338"/>
      <c r="AN2" s="338"/>
      <c r="AO2" s="338"/>
      <c r="AP2" s="338"/>
      <c r="AQ2" s="338"/>
      <c r="AR2" s="338"/>
      <c r="AS2" s="338"/>
      <c r="AT2" s="338"/>
      <c r="AU2" s="338"/>
      <c r="AV2" s="338"/>
      <c r="AW2" s="338"/>
      <c r="AX2" s="338"/>
      <c r="AY2" s="338"/>
      <c r="AZ2" s="338"/>
      <c r="BB2" s="306"/>
      <c r="BZ2" s="338"/>
      <c r="CA2" s="338"/>
      <c r="CB2" s="338"/>
      <c r="CC2" s="338"/>
      <c r="CD2" s="338"/>
      <c r="CE2" s="338"/>
      <c r="CF2" s="338"/>
      <c r="CG2" s="338"/>
      <c r="CH2" s="338"/>
      <c r="CI2" s="338"/>
      <c r="CJ2" s="338"/>
      <c r="CK2" s="338"/>
      <c r="CL2" s="338"/>
      <c r="CM2" s="338"/>
      <c r="CN2" s="338"/>
      <c r="CO2" s="338"/>
      <c r="CP2" s="338"/>
      <c r="CQ2" s="338"/>
      <c r="CR2" s="338"/>
      <c r="CS2" s="338"/>
      <c r="CT2" s="338"/>
      <c r="CU2" s="338"/>
      <c r="CV2" s="338"/>
      <c r="CW2" s="338"/>
      <c r="CX2" s="338"/>
      <c r="CY2" s="338"/>
      <c r="CZ2" s="338"/>
    </row>
    <row r="3" s="295" customFormat="true" ht="22.5" customHeight="true" x14ac:dyDescent="0.35">
      <c r="A3" s="310">
        <f>A1034</f>
        <v>2018</v>
      </c>
      <c r="B3" s="359"/>
      <c r="C3" s="306"/>
      <c r="D3" s="306"/>
      <c r="E3" s="306"/>
      <c r="F3" s="306"/>
      <c r="G3" s="306"/>
      <c r="Z3" s="338"/>
      <c r="AA3" s="338"/>
      <c r="AB3" s="338"/>
      <c r="AC3" s="338"/>
      <c r="AD3" s="338"/>
      <c r="AE3" s="338"/>
      <c r="AF3" s="338"/>
      <c r="AG3" s="338"/>
      <c r="AH3" s="338"/>
      <c r="AI3" s="338"/>
      <c r="AJ3" s="338"/>
      <c r="AK3" s="338"/>
      <c r="AL3" s="338"/>
      <c r="AM3" s="338"/>
      <c r="AN3" s="338"/>
      <c r="AO3" s="338"/>
      <c r="AP3" s="338"/>
      <c r="AQ3" s="338"/>
      <c r="AR3" s="338"/>
      <c r="AS3" s="338"/>
      <c r="AT3" s="338"/>
      <c r="AU3" s="338"/>
      <c r="AV3" s="338"/>
      <c r="AW3" s="338"/>
      <c r="AX3" s="338"/>
      <c r="AY3" s="338"/>
      <c r="AZ3" s="338"/>
      <c r="BB3" s="306"/>
      <c r="BZ3" s="338"/>
      <c r="CA3" s="338"/>
      <c r="CB3" s="338"/>
      <c r="CC3" s="338"/>
      <c r="CD3" s="338"/>
      <c r="CE3" s="338"/>
      <c r="CF3" s="338"/>
      <c r="CG3" s="338"/>
      <c r="CH3" s="338"/>
      <c r="CI3" s="338"/>
      <c r="CJ3" s="338"/>
      <c r="CK3" s="338"/>
      <c r="CL3" s="338"/>
      <c r="CM3" s="338"/>
      <c r="CN3" s="338"/>
      <c r="CO3" s="338"/>
      <c r="CP3" s="338"/>
      <c r="CQ3" s="338"/>
      <c r="CR3" s="338"/>
      <c r="CS3" s="338"/>
      <c r="CT3" s="338"/>
      <c r="CU3" s="338"/>
      <c r="CV3" s="338"/>
      <c r="CW3" s="338"/>
      <c r="CX3" s="338"/>
      <c r="CY3" s="338"/>
      <c r="CZ3" s="338"/>
    </row>
    <row r="4" s="295" customFormat="true" ht="22.5" customHeight="true" x14ac:dyDescent="0.35">
      <c r="A4" s="358" t="s">
        <v>97</v>
      </c>
      <c r="B4" s="359"/>
      <c r="C4" s="306"/>
      <c r="D4" s="306"/>
      <c r="E4" s="306"/>
      <c r="F4" s="306"/>
      <c r="G4" s="306"/>
      <c r="Z4" s="338"/>
      <c r="AA4" s="338"/>
      <c r="AB4" s="338"/>
      <c r="AC4" s="338"/>
      <c r="AD4" s="338"/>
      <c r="AE4" s="338"/>
      <c r="AF4" s="338"/>
      <c r="AG4" s="338"/>
      <c r="AH4" s="338"/>
      <c r="AI4" s="338"/>
      <c r="AJ4" s="338"/>
      <c r="AK4" s="338"/>
      <c r="AL4" s="338"/>
      <c r="AM4" s="338"/>
      <c r="AN4" s="338"/>
      <c r="AO4" s="338"/>
      <c r="AP4" s="338"/>
      <c r="AQ4" s="338"/>
      <c r="AR4" s="338"/>
      <c r="AS4" s="338"/>
      <c r="AT4" s="338"/>
      <c r="AU4" s="338"/>
      <c r="AV4" s="338"/>
      <c r="AW4" s="338"/>
      <c r="AX4" s="338"/>
      <c r="AY4" s="338"/>
      <c r="AZ4" s="338"/>
      <c r="BB4" s="306"/>
      <c r="BZ4" s="338"/>
      <c r="CA4" s="338"/>
      <c r="CB4" s="338"/>
      <c r="CC4" s="338"/>
      <c r="CD4" s="338"/>
      <c r="CE4" s="338"/>
      <c r="CF4" s="338"/>
      <c r="CG4" s="338"/>
      <c r="CH4" s="338"/>
      <c r="CI4" s="338"/>
      <c r="CJ4" s="338"/>
      <c r="CK4" s="338"/>
      <c r="CL4" s="338"/>
      <c r="CM4" s="338"/>
      <c r="CN4" s="338"/>
      <c r="CO4" s="338"/>
      <c r="CP4" s="338"/>
      <c r="CQ4" s="338"/>
      <c r="CR4" s="338"/>
      <c r="CS4" s="338"/>
      <c r="CT4" s="338"/>
      <c r="CU4" s="338"/>
      <c r="CV4" s="338"/>
      <c r="CW4" s="338"/>
      <c r="CX4" s="338"/>
      <c r="CY4" s="338"/>
      <c r="CZ4" s="338"/>
    </row>
    <row r="5" s="295" customFormat="true" ht="20.1" customHeight="true" x14ac:dyDescent="0.35">
      <c r="A5" s="358" t="s">
        <v>98</v>
      </c>
      <c r="B5" s="359"/>
      <c r="C5" s="306"/>
      <c r="D5" s="306"/>
      <c r="E5" s="306"/>
      <c r="F5" s="306"/>
      <c r="G5" s="306"/>
      <c r="Z5" s="338"/>
      <c r="AA5" s="338"/>
      <c r="AB5" s="338"/>
      <c r="AC5" s="338"/>
      <c r="AD5" s="338"/>
      <c r="AE5" s="338"/>
      <c r="AF5" s="338"/>
      <c r="AG5" s="338"/>
      <c r="AH5" s="338"/>
      <c r="AI5" s="338"/>
      <c r="AJ5" s="338"/>
      <c r="AK5" s="338"/>
      <c r="AL5" s="338"/>
      <c r="AM5" s="338"/>
      <c r="AN5" s="338"/>
      <c r="AO5" s="338"/>
      <c r="AP5" s="338"/>
      <c r="AQ5" s="338"/>
      <c r="AR5" s="338"/>
      <c r="AS5" s="338"/>
      <c r="AT5" s="338"/>
      <c r="AU5" s="338"/>
      <c r="AV5" s="338"/>
      <c r="AW5" s="338"/>
      <c r="AX5" s="338"/>
      <c r="AY5" s="338"/>
      <c r="AZ5" s="338"/>
      <c r="BB5" s="306"/>
      <c r="BZ5" s="338"/>
      <c r="CA5" s="338"/>
      <c r="CB5" s="338"/>
      <c r="CC5" s="338"/>
      <c r="CD5" s="338"/>
      <c r="CE5" s="338"/>
      <c r="CF5" s="338"/>
      <c r="CG5" s="338"/>
      <c r="CH5" s="338"/>
      <c r="CI5" s="338"/>
      <c r="CJ5" s="338"/>
      <c r="CK5" s="338"/>
      <c r="CL5" s="338"/>
      <c r="CM5" s="338"/>
      <c r="CN5" s="338"/>
      <c r="CO5" s="338"/>
      <c r="CP5" s="338"/>
      <c r="CQ5" s="338"/>
      <c r="CR5" s="338"/>
      <c r="CS5" s="338"/>
      <c r="CT5" s="338"/>
      <c r="CU5" s="338"/>
      <c r="CV5" s="338"/>
      <c r="CW5" s="338"/>
      <c r="CX5" s="338"/>
      <c r="CY5" s="338"/>
      <c r="CZ5" s="338"/>
    </row>
    <row r="6" s="295" customFormat="true" ht="15" customHeight="true" x14ac:dyDescent="0.2">
      <c r="A6" s="360" t="s">
        <v>99</v>
      </c>
      <c r="B6" s="361"/>
      <c r="C6" s="306"/>
      <c r="D6" s="306"/>
      <c r="E6" s="306"/>
      <c r="F6" s="306"/>
      <c r="G6" s="306"/>
      <c r="Z6" s="338"/>
      <c r="AA6" s="338"/>
      <c r="AB6" s="338"/>
      <c r="AC6" s="338"/>
      <c r="AD6" s="338"/>
      <c r="AE6" s="338"/>
      <c r="AF6" s="338"/>
      <c r="AG6" s="338"/>
      <c r="AH6" s="338"/>
      <c r="AI6" s="338"/>
      <c r="AJ6" s="338"/>
      <c r="AK6" s="338"/>
      <c r="AL6" s="338"/>
      <c r="AM6" s="338"/>
      <c r="AN6" s="338"/>
      <c r="AO6" s="338"/>
      <c r="AP6" s="338"/>
      <c r="AQ6" s="338"/>
      <c r="AR6" s="338"/>
      <c r="AS6" s="338"/>
      <c r="AT6" s="338"/>
      <c r="AU6" s="338"/>
      <c r="AV6" s="338"/>
      <c r="AW6" s="338"/>
      <c r="AX6" s="338"/>
      <c r="AY6" s="338"/>
      <c r="AZ6" s="338"/>
      <c r="BB6" s="306"/>
      <c r="BZ6" s="338"/>
      <c r="CA6" s="338"/>
      <c r="CB6" s="338"/>
      <c r="CC6" s="338"/>
      <c r="CD6" s="338"/>
      <c r="CE6" s="338"/>
      <c r="CF6" s="338"/>
      <c r="CG6" s="338"/>
      <c r="CH6" s="338"/>
      <c r="CI6" s="338"/>
      <c r="CJ6" s="338"/>
      <c r="CK6" s="338"/>
      <c r="CL6" s="338"/>
      <c r="CM6" s="338"/>
      <c r="CN6" s="338"/>
      <c r="CO6" s="338"/>
      <c r="CP6" s="338"/>
      <c r="CQ6" s="338"/>
      <c r="CR6" s="338"/>
      <c r="CS6" s="338"/>
      <c r="CT6" s="338"/>
      <c r="CU6" s="338"/>
      <c r="CV6" s="338"/>
      <c r="CW6" s="338"/>
      <c r="CX6" s="338"/>
      <c r="CY6" s="338"/>
      <c r="CZ6" s="338"/>
    </row>
    <row r="7" s="295" customFormat="true" ht="15" customHeight="true" x14ac:dyDescent="0.2">
      <c r="A7" s="362" t="s">
        <v>41</v>
      </c>
      <c r="B7" s="363"/>
      <c r="C7" s="306"/>
      <c r="D7" s="306"/>
      <c r="E7" s="306"/>
      <c r="F7" s="306"/>
      <c r="G7" s="306"/>
      <c r="Z7" s="338"/>
      <c r="AA7" s="338"/>
      <c r="AB7" s="338"/>
      <c r="AC7" s="338"/>
      <c r="AD7" s="338"/>
      <c r="AE7" s="338"/>
      <c r="AF7" s="338"/>
      <c r="AG7" s="338"/>
      <c r="AH7" s="338"/>
      <c r="AI7" s="338"/>
      <c r="AJ7" s="338"/>
      <c r="AK7" s="338"/>
      <c r="AL7" s="338"/>
      <c r="AM7" s="338"/>
      <c r="AN7" s="338"/>
      <c r="AO7" s="338"/>
      <c r="AP7" s="338"/>
      <c r="AQ7" s="338"/>
      <c r="AR7" s="338"/>
      <c r="AS7" s="338"/>
      <c r="AT7" s="338"/>
      <c r="AU7" s="338"/>
      <c r="AV7" s="338"/>
      <c r="AW7" s="338"/>
      <c r="AX7" s="338"/>
      <c r="AY7" s="338"/>
      <c r="AZ7" s="338"/>
      <c r="BB7" s="306"/>
      <c r="BZ7" s="338"/>
      <c r="CA7" s="338"/>
      <c r="CB7" s="338"/>
      <c r="CC7" s="338"/>
      <c r="CD7" s="338"/>
      <c r="CE7" s="338"/>
      <c r="CF7" s="338"/>
      <c r="CG7" s="338"/>
      <c r="CH7" s="338"/>
      <c r="CI7" s="338"/>
      <c r="CJ7" s="338"/>
      <c r="CK7" s="338"/>
      <c r="CL7" s="338"/>
      <c r="CM7" s="338"/>
      <c r="CN7" s="338"/>
      <c r="CO7" s="338"/>
      <c r="CP7" s="338"/>
      <c r="CQ7" s="338"/>
      <c r="CR7" s="338"/>
      <c r="CS7" s="338"/>
      <c r="CT7" s="338"/>
      <c r="CU7" s="338"/>
      <c r="CV7" s="338"/>
      <c r="CW7" s="338"/>
      <c r="CX7" s="338"/>
      <c r="CY7" s="338"/>
      <c r="CZ7" s="338"/>
    </row>
    <row r="8" s="295" customFormat="true" ht="15" customHeight="true" x14ac:dyDescent="0.2">
      <c r="A8" s="362" t="s">
        <v>40</v>
      </c>
      <c r="B8" s="363"/>
      <c r="C8" s="306"/>
      <c r="D8" s="306"/>
      <c r="E8" s="306"/>
      <c r="F8" s="306"/>
      <c r="G8" s="306"/>
      <c r="Z8" s="338"/>
      <c r="AA8" s="338"/>
      <c r="AB8" s="338"/>
      <c r="AC8" s="338"/>
      <c r="AD8" s="338"/>
      <c r="AE8" s="338"/>
      <c r="AF8" s="338"/>
      <c r="AG8" s="338"/>
      <c r="AH8" s="338"/>
      <c r="AI8" s="338"/>
      <c r="AJ8" s="338"/>
      <c r="AK8" s="338"/>
      <c r="AL8" s="338"/>
      <c r="AM8" s="338"/>
      <c r="AN8" s="338"/>
      <c r="AO8" s="338"/>
      <c r="AP8" s="338"/>
      <c r="AQ8" s="338"/>
      <c r="AR8" s="338"/>
      <c r="AS8" s="338"/>
      <c r="AT8" s="338"/>
      <c r="AU8" s="338"/>
      <c r="AV8" s="338"/>
      <c r="AW8" s="338"/>
      <c r="AX8" s="338"/>
      <c r="AY8" s="338"/>
      <c r="AZ8" s="338"/>
      <c r="BB8" s="306"/>
      <c r="BZ8" s="338"/>
      <c r="CA8" s="338"/>
      <c r="CB8" s="338"/>
      <c r="CC8" s="338"/>
      <c r="CD8" s="338"/>
      <c r="CE8" s="338"/>
      <c r="CF8" s="338"/>
      <c r="CG8" s="338"/>
      <c r="CH8" s="338"/>
      <c r="CI8" s="338"/>
      <c r="CJ8" s="338"/>
      <c r="CK8" s="338"/>
      <c r="CL8" s="338"/>
      <c r="CM8" s="338"/>
      <c r="CN8" s="338"/>
      <c r="CO8" s="338"/>
      <c r="CP8" s="338"/>
      <c r="CQ8" s="338"/>
      <c r="CR8" s="338"/>
      <c r="CS8" s="338"/>
      <c r="CT8" s="338"/>
      <c r="CU8" s="338"/>
      <c r="CV8" s="338"/>
      <c r="CW8" s="338"/>
      <c r="CX8" s="338"/>
      <c r="CY8" s="338"/>
      <c r="CZ8" s="338"/>
    </row>
    <row r="9" s="295" customFormat="true" ht="15" customHeight="true" x14ac:dyDescent="0.2">
      <c r="A9" s="362" t="s">
        <v>137</v>
      </c>
      <c r="B9" s="364" t="str">
        <f>A1025</f>
        <v>MICS18</v>
      </c>
      <c r="C9" s="306"/>
      <c r="D9" s="306"/>
      <c r="E9" s="306"/>
      <c r="F9" s="306"/>
      <c r="G9" s="306"/>
      <c r="Z9" s="338"/>
      <c r="AA9" s="338"/>
      <c r="AB9" s="338"/>
      <c r="AC9" s="338"/>
      <c r="AD9" s="338"/>
      <c r="AE9" s="338"/>
      <c r="AF9" s="338"/>
      <c r="AG9" s="338"/>
      <c r="AH9" s="338"/>
      <c r="AI9" s="338"/>
      <c r="AJ9" s="338"/>
      <c r="AK9" s="338"/>
      <c r="AL9" s="338"/>
      <c r="AM9" s="338"/>
      <c r="AN9" s="338"/>
      <c r="AO9" s="338"/>
      <c r="AP9" s="338"/>
      <c r="AQ9" s="338"/>
      <c r="AR9" s="338"/>
      <c r="AS9" s="338"/>
      <c r="AT9" s="338"/>
      <c r="AU9" s="338"/>
      <c r="AV9" s="338"/>
      <c r="AW9" s="338"/>
      <c r="AX9" s="338"/>
      <c r="AY9" s="338"/>
      <c r="AZ9" s="338"/>
      <c r="BB9" s="306"/>
      <c r="BZ9" s="338"/>
      <c r="CA9" s="338"/>
      <c r="CB9" s="338"/>
      <c r="CC9" s="338"/>
      <c r="CD9" s="338"/>
      <c r="CE9" s="338"/>
      <c r="CF9" s="338"/>
      <c r="CG9" s="338"/>
      <c r="CH9" s="338"/>
      <c r="CI9" s="338"/>
      <c r="CJ9" s="338"/>
      <c r="CK9" s="338"/>
      <c r="CL9" s="338"/>
      <c r="CM9" s="338"/>
      <c r="CN9" s="338"/>
      <c r="CO9" s="338"/>
      <c r="CP9" s="338"/>
      <c r="CQ9" s="338"/>
      <c r="CR9" s="338"/>
      <c r="CS9" s="338"/>
      <c r="CT9" s="338"/>
      <c r="CU9" s="338"/>
      <c r="CV9" s="338"/>
      <c r="CW9" s="338"/>
      <c r="CX9" s="338"/>
      <c r="CY9" s="338"/>
      <c r="CZ9" s="338"/>
    </row>
    <row r="10" s="295" customFormat="true" ht="15" customHeight="true" x14ac:dyDescent="0.2">
      <c r="A10" s="412" t="str">
        <f>B1028</f>
        <v/>
      </c>
      <c r="B10" s="351"/>
      <c r="C10" s="306"/>
      <c r="D10" s="306"/>
      <c r="E10" s="306"/>
      <c r="F10" s="306"/>
      <c r="G10" s="306"/>
      <c r="Z10" s="338"/>
      <c r="AA10" s="338"/>
      <c r="AB10" s="338"/>
      <c r="AC10" s="338"/>
      <c r="AD10" s="338"/>
      <c r="AE10" s="338"/>
      <c r="AF10" s="338"/>
      <c r="AG10" s="338"/>
      <c r="AH10" s="338"/>
      <c r="AI10" s="338"/>
      <c r="AJ10" s="338"/>
      <c r="AK10" s="338"/>
      <c r="AL10" s="338"/>
      <c r="AM10" s="338"/>
      <c r="AN10" s="338"/>
      <c r="AO10" s="338"/>
      <c r="AP10" s="338"/>
      <c r="AQ10" s="338"/>
      <c r="AR10" s="338"/>
      <c r="AS10" s="338"/>
      <c r="AT10" s="338"/>
      <c r="AU10" s="338"/>
      <c r="AV10" s="338"/>
      <c r="AW10" s="338"/>
      <c r="AX10" s="338"/>
      <c r="AY10" s="338"/>
      <c r="AZ10" s="338"/>
      <c r="BB10" s="306"/>
      <c r="BZ10" s="338"/>
      <c r="CA10" s="338"/>
      <c r="CB10" s="338"/>
      <c r="CC10" s="338"/>
      <c r="CD10" s="338"/>
      <c r="CE10" s="338"/>
      <c r="CF10" s="338"/>
      <c r="CG10" s="338"/>
      <c r="CH10" s="338"/>
      <c r="CI10" s="338"/>
      <c r="CJ10" s="338"/>
      <c r="CK10" s="338"/>
      <c r="CL10" s="338"/>
      <c r="CM10" s="338"/>
      <c r="CN10" s="338"/>
      <c r="CO10" s="338"/>
      <c r="CP10" s="338"/>
      <c r="CQ10" s="338"/>
      <c r="CR10" s="338"/>
      <c r="CS10" s="338"/>
      <c r="CT10" s="338"/>
      <c r="CU10" s="338"/>
      <c r="CV10" s="338"/>
      <c r="CW10" s="338"/>
      <c r="CX10" s="338"/>
      <c r="CY10" s="338"/>
      <c r="CZ10" s="338"/>
    </row>
    <row r="11" s="295" customFormat="true" ht="15" customHeight="true" x14ac:dyDescent="0.2">
      <c r="A11" s="412" t="str">
        <f>B1027</f>
        <v/>
      </c>
      <c r="B11" s="330"/>
      <c r="C11" s="306"/>
      <c r="D11" s="306"/>
      <c r="E11" s="306"/>
      <c r="F11" s="306"/>
      <c r="G11" s="306"/>
      <c r="Z11" s="338"/>
      <c r="AA11" s="338"/>
      <c r="AB11" s="338"/>
      <c r="AC11" s="338"/>
      <c r="AD11" s="338"/>
      <c r="AE11" s="338"/>
      <c r="AF11" s="338"/>
      <c r="AG11" s="338"/>
      <c r="AH11" s="338"/>
      <c r="AI11" s="338"/>
      <c r="AJ11" s="338"/>
      <c r="AK11" s="338"/>
      <c r="AL11" s="338"/>
      <c r="AM11" s="338"/>
      <c r="AN11" s="338"/>
      <c r="AO11" s="338"/>
      <c r="AP11" s="338"/>
      <c r="AQ11" s="338"/>
      <c r="AR11" s="338"/>
      <c r="AS11" s="338"/>
      <c r="AT11" s="338"/>
      <c r="AU11" s="338"/>
      <c r="AV11" s="338"/>
      <c r="AW11" s="338"/>
      <c r="AX11" s="338"/>
      <c r="AY11" s="338"/>
      <c r="AZ11" s="338"/>
      <c r="BB11" s="306"/>
      <c r="BZ11" s="338"/>
      <c r="CA11" s="338"/>
      <c r="CB11" s="338"/>
      <c r="CC11" s="338"/>
      <c r="CD11" s="338"/>
      <c r="CE11" s="338"/>
      <c r="CF11" s="338"/>
      <c r="CG11" s="338"/>
      <c r="CH11" s="338"/>
      <c r="CI11" s="338"/>
      <c r="CJ11" s="338"/>
      <c r="CK11" s="338"/>
      <c r="CL11" s="338"/>
      <c r="CM11" s="338"/>
      <c r="CN11" s="338"/>
      <c r="CO11" s="338"/>
      <c r="CP11" s="338"/>
      <c r="CQ11" s="338"/>
      <c r="CR11" s="338"/>
      <c r="CS11" s="338"/>
      <c r="CT11" s="338"/>
      <c r="CU11" s="338"/>
      <c r="CV11" s="338"/>
      <c r="CW11" s="338"/>
      <c r="CX11" s="338"/>
      <c r="CY11" s="338"/>
      <c r="CZ11" s="338"/>
    </row>
    <row r="12" s="295" customFormat="true" ht="18" customHeight="true" x14ac:dyDescent="0.2">
      <c r="A12" s="587"/>
      <c r="B12" s="351"/>
      <c r="C12" s="306"/>
      <c r="D12" s="306"/>
      <c r="E12" s="306"/>
      <c r="F12" s="306"/>
      <c r="G12" s="306"/>
      <c r="Z12" s="338"/>
      <c r="AA12" s="338"/>
      <c r="AB12" s="338"/>
      <c r="AC12" s="338"/>
      <c r="AD12" s="338"/>
      <c r="AE12" s="338"/>
      <c r="AF12" s="338"/>
      <c r="AG12" s="338"/>
      <c r="AH12" s="338"/>
      <c r="AI12" s="338"/>
      <c r="AJ12" s="338"/>
      <c r="AK12" s="338"/>
      <c r="AL12" s="338"/>
      <c r="AM12" s="338"/>
      <c r="AN12" s="338"/>
      <c r="AO12" s="338"/>
      <c r="AP12" s="338"/>
      <c r="AQ12" s="338"/>
      <c r="AR12" s="338"/>
      <c r="AS12" s="338"/>
      <c r="AT12" s="338"/>
      <c r="AU12" s="338"/>
      <c r="AV12" s="338"/>
      <c r="AW12" s="338"/>
      <c r="AX12" s="338"/>
      <c r="AY12" s="338"/>
      <c r="AZ12" s="338"/>
      <c r="BB12" s="306"/>
      <c r="BZ12" s="338"/>
      <c r="CA12" s="338"/>
      <c r="CB12" s="338"/>
      <c r="CC12" s="338"/>
      <c r="CD12" s="338"/>
      <c r="CE12" s="338"/>
      <c r="CF12" s="338"/>
      <c r="CG12" s="338"/>
      <c r="CH12" s="338"/>
      <c r="CI12" s="338"/>
      <c r="CJ12" s="338"/>
      <c r="CK12" s="338"/>
      <c r="CL12" s="338"/>
      <c r="CM12" s="338"/>
      <c r="CN12" s="338"/>
      <c r="CO12" s="338"/>
      <c r="CP12" s="338"/>
      <c r="CQ12" s="338"/>
      <c r="CR12" s="338"/>
      <c r="CS12" s="338"/>
      <c r="CT12" s="338"/>
      <c r="CU12" s="338"/>
      <c r="CV12" s="338"/>
      <c r="CW12" s="338"/>
      <c r="CX12" s="338"/>
      <c r="CY12" s="338"/>
      <c r="CZ12" s="338"/>
    </row>
    <row r="13" s="295" customFormat="true" ht="18" customHeight="true" x14ac:dyDescent="0.2">
      <c r="A13" s="413"/>
      <c r="B13" s="352"/>
      <c r="C13" s="306"/>
      <c r="D13" s="306"/>
      <c r="E13" s="306"/>
      <c r="F13" s="306"/>
      <c r="G13" s="306"/>
      <c r="Z13" s="338"/>
      <c r="AA13" s="338"/>
      <c r="AB13" s="338"/>
      <c r="AC13" s="338"/>
      <c r="AD13" s="338"/>
      <c r="AE13" s="338"/>
      <c r="AF13" s="338"/>
      <c r="AG13" s="338"/>
      <c r="AH13" s="338"/>
      <c r="AI13" s="338"/>
      <c r="AJ13" s="338"/>
      <c r="AK13" s="338"/>
      <c r="AL13" s="338"/>
      <c r="AM13" s="338"/>
      <c r="AN13" s="338"/>
      <c r="AO13" s="338"/>
      <c r="AP13" s="338"/>
      <c r="AQ13" s="338"/>
      <c r="AR13" s="338"/>
      <c r="AS13" s="338"/>
      <c r="AT13" s="338"/>
      <c r="AU13" s="338"/>
      <c r="AV13" s="338"/>
      <c r="AW13" s="338"/>
      <c r="AX13" s="338"/>
      <c r="AY13" s="338"/>
      <c r="AZ13" s="338"/>
      <c r="BB13" s="306"/>
      <c r="BZ13" s="338"/>
      <c r="CA13" s="338"/>
      <c r="CB13" s="338"/>
      <c r="CC13" s="338"/>
      <c r="CD13" s="338"/>
      <c r="CE13" s="338"/>
      <c r="CF13" s="338"/>
      <c r="CG13" s="338"/>
      <c r="CH13" s="338"/>
      <c r="CI13" s="338"/>
      <c r="CJ13" s="338"/>
      <c r="CK13" s="338"/>
      <c r="CL13" s="338"/>
      <c r="CM13" s="338"/>
      <c r="CN13" s="338"/>
      <c r="CO13" s="338"/>
      <c r="CP13" s="338"/>
      <c r="CQ13" s="338"/>
      <c r="CR13" s="338"/>
      <c r="CS13" s="338"/>
      <c r="CT13" s="338"/>
      <c r="CU13" s="338"/>
      <c r="CV13" s="338"/>
      <c r="CW13" s="338"/>
      <c r="CX13" s="338"/>
      <c r="CY13" s="338"/>
      <c r="CZ13" s="338"/>
    </row>
    <row r="14" s="302" customFormat="true" ht="15" customHeight="true" x14ac:dyDescent="0.2">
      <c r="A14" s="287" t="s">
        <v>97</v>
      </c>
      <c r="B14" s="335"/>
      <c r="C14" s="1063" t="s">
        <v>116</v>
      </c>
      <c r="D14" s="1064"/>
      <c r="E14" s="1064"/>
      <c r="F14" s="1064"/>
      <c r="G14" s="1065"/>
      <c r="H14" s="1057" t="s">
        <v>39</v>
      </c>
      <c r="I14" s="1048"/>
      <c r="J14" s="1048"/>
      <c r="K14" s="1048"/>
      <c r="L14" s="1050"/>
      <c r="M14" s="1042" t="s">
        <v>38</v>
      </c>
      <c r="N14" s="1043"/>
      <c r="O14" s="1043"/>
      <c r="P14" s="1043"/>
      <c r="Q14" s="1045"/>
      <c r="R14" s="505" t="s">
        <v>144</v>
      </c>
      <c r="S14" s="454"/>
      <c r="T14" s="454"/>
      <c r="U14" s="454"/>
      <c r="V14" s="454"/>
      <c r="W14" s="454"/>
      <c r="X14" s="454"/>
      <c r="Y14" s="454"/>
      <c r="Z14" s="883"/>
      <c r="AA14" s="883"/>
      <c r="AB14" s="883"/>
      <c r="AC14" s="883"/>
      <c r="AD14" s="883"/>
      <c r="AE14" s="883"/>
      <c r="AF14" s="883"/>
      <c r="AG14" s="883"/>
      <c r="AH14" s="883"/>
      <c r="AI14" s="883"/>
      <c r="AJ14" s="883"/>
      <c r="AK14" s="883"/>
      <c r="AL14" s="883"/>
      <c r="AM14" s="883"/>
      <c r="AN14" s="883"/>
      <c r="AO14" s="883"/>
      <c r="AP14" s="883"/>
      <c r="AQ14" s="883"/>
      <c r="AR14" s="883"/>
      <c r="AS14" s="883"/>
      <c r="AT14" s="883"/>
      <c r="AU14" s="883"/>
      <c r="AV14" s="883"/>
      <c r="AW14" s="883"/>
      <c r="AX14" s="883"/>
      <c r="AY14" s="883"/>
      <c r="AZ14" s="342"/>
      <c r="BA14" s="344" t="s">
        <v>132</v>
      </c>
      <c r="BB14" s="287" t="s">
        <v>97</v>
      </c>
      <c r="BC14" s="1042" t="s">
        <v>116</v>
      </c>
      <c r="BD14" s="1043"/>
      <c r="BE14" s="1043"/>
      <c r="BF14" s="1043"/>
      <c r="BG14" s="1044"/>
      <c r="BH14" s="1042" t="s">
        <v>39</v>
      </c>
      <c r="BI14" s="1043"/>
      <c r="BJ14" s="1043"/>
      <c r="BK14" s="1043"/>
      <c r="BL14" s="1044"/>
      <c r="BM14" s="1042" t="s">
        <v>38</v>
      </c>
      <c r="BN14" s="1043"/>
      <c r="BO14" s="1043"/>
      <c r="BP14" s="1043"/>
      <c r="BQ14" s="1044"/>
      <c r="BR14" s="505" t="s">
        <v>144</v>
      </c>
      <c r="BS14" s="454"/>
      <c r="BT14" s="454"/>
      <c r="BU14" s="454"/>
      <c r="BV14" s="454"/>
      <c r="BW14" s="454"/>
      <c r="BX14" s="454"/>
      <c r="BY14" s="454"/>
      <c r="BZ14" s="342"/>
      <c r="CA14" s="342"/>
      <c r="CB14" s="342"/>
      <c r="CC14" s="342"/>
      <c r="CD14" s="342"/>
      <c r="CE14" s="342"/>
      <c r="CF14" s="342"/>
      <c r="CG14" s="342"/>
      <c r="CH14" s="342"/>
      <c r="CI14" s="342"/>
      <c r="CJ14" s="342"/>
      <c r="CK14" s="342"/>
      <c r="CL14" s="342"/>
      <c r="CM14" s="342"/>
      <c r="CN14" s="342"/>
      <c r="CO14" s="342"/>
      <c r="CP14" s="342"/>
      <c r="CQ14" s="342"/>
      <c r="CR14" s="342"/>
      <c r="CS14" s="342"/>
      <c r="CT14" s="342"/>
      <c r="CU14" s="342"/>
      <c r="CV14" s="342"/>
      <c r="CW14" s="342"/>
      <c r="CX14" s="342"/>
      <c r="CY14" s="342"/>
      <c r="CZ14" s="342"/>
    </row>
    <row r="15" s="302" customFormat="true" ht="12.75" x14ac:dyDescent="0.2">
      <c r="A15" s="329" t="s">
        <v>88</v>
      </c>
      <c r="B15" s="374"/>
      <c r="C15" s="417" t="s">
        <v>0</v>
      </c>
      <c r="D15" s="590" t="s">
        <v>1</v>
      </c>
      <c r="E15" s="590" t="s">
        <v>2</v>
      </c>
      <c r="F15" s="590" t="s">
        <v>3</v>
      </c>
      <c r="G15" s="591" t="s">
        <v>4</v>
      </c>
      <c r="H15" s="380" t="s">
        <v>0</v>
      </c>
      <c r="I15" s="592" t="s">
        <v>1</v>
      </c>
      <c r="J15" s="592" t="s">
        <v>2</v>
      </c>
      <c r="K15" s="592" t="s">
        <v>3</v>
      </c>
      <c r="L15" s="593" t="s">
        <v>4</v>
      </c>
      <c r="M15" s="381" t="s">
        <v>0</v>
      </c>
      <c r="N15" s="592" t="s">
        <v>1</v>
      </c>
      <c r="O15" s="592" t="s">
        <v>2</v>
      </c>
      <c r="P15" s="592" t="s">
        <v>3</v>
      </c>
      <c r="Q15" s="593" t="s">
        <v>4</v>
      </c>
      <c r="R15" s="381" t="s">
        <v>240</v>
      </c>
      <c r="S15" s="592" t="s">
        <v>241</v>
      </c>
      <c r="T15" s="592" t="s">
        <v>242</v>
      </c>
      <c r="U15" s="592" t="s">
        <v>424</v>
      </c>
      <c r="V15" s="592" t="s">
        <v>244</v>
      </c>
      <c r="W15" s="592" t="s">
        <v>245</v>
      </c>
      <c r="X15" s="592" t="s">
        <v>246</v>
      </c>
      <c r="Y15" s="593" t="s">
        <v>247</v>
      </c>
      <c r="Z15" s="803"/>
      <c r="AA15" s="803"/>
      <c r="AB15" s="803"/>
      <c r="AC15" s="803"/>
      <c r="AD15" s="803"/>
      <c r="AE15" s="803"/>
      <c r="AF15" s="803"/>
      <c r="AG15" s="803"/>
      <c r="AH15" s="803"/>
      <c r="AI15" s="803"/>
      <c r="AJ15" s="803"/>
      <c r="AK15" s="803"/>
      <c r="AL15" s="803"/>
      <c r="AM15" s="803"/>
      <c r="AN15" s="803"/>
      <c r="AO15" s="803"/>
      <c r="AP15" s="803"/>
      <c r="AQ15" s="803"/>
      <c r="AR15" s="803"/>
      <c r="AS15" s="803"/>
      <c r="AT15" s="803"/>
      <c r="AU15" s="803"/>
      <c r="AV15" s="803"/>
      <c r="AW15" s="803"/>
      <c r="AX15" s="803"/>
      <c r="AY15" s="803"/>
      <c r="AZ15" s="342"/>
      <c r="BA15" s="329" t="s">
        <v>121</v>
      </c>
      <c r="BB15" s="328"/>
      <c r="BC15" s="455" t="s">
        <v>0</v>
      </c>
      <c r="BD15" s="326" t="s">
        <v>1</v>
      </c>
      <c r="BE15" s="326" t="s">
        <v>2</v>
      </c>
      <c r="BF15" s="326" t="s">
        <v>3</v>
      </c>
      <c r="BG15" s="456" t="s">
        <v>4</v>
      </c>
      <c r="BH15" s="455" t="s">
        <v>0</v>
      </c>
      <c r="BI15" s="326" t="s">
        <v>1</v>
      </c>
      <c r="BJ15" s="326" t="s">
        <v>2</v>
      </c>
      <c r="BK15" s="326" t="s">
        <v>3</v>
      </c>
      <c r="BL15" s="456" t="s">
        <v>4</v>
      </c>
      <c r="BM15" s="455" t="s">
        <v>0</v>
      </c>
      <c r="BN15" s="326" t="s">
        <v>1</v>
      </c>
      <c r="BO15" s="326" t="s">
        <v>2</v>
      </c>
      <c r="BP15" s="326" t="s">
        <v>3</v>
      </c>
      <c r="BQ15" s="456" t="s">
        <v>4</v>
      </c>
      <c r="BR15" s="455" t="s">
        <v>240</v>
      </c>
      <c r="BS15" s="326" t="s">
        <v>241</v>
      </c>
      <c r="BT15" s="326" t="s">
        <v>242</v>
      </c>
      <c r="BU15" s="326" t="s">
        <v>424</v>
      </c>
      <c r="BV15" s="326" t="s">
        <v>244</v>
      </c>
      <c r="BW15" s="326" t="s">
        <v>245</v>
      </c>
      <c r="BX15" s="326" t="s">
        <v>246</v>
      </c>
      <c r="BY15" s="327" t="s">
        <v>247</v>
      </c>
      <c r="BZ15" s="803"/>
      <c r="CA15" s="803"/>
      <c r="CB15" s="803"/>
      <c r="CC15" s="803"/>
      <c r="CD15" s="803"/>
      <c r="CE15" s="803"/>
      <c r="CF15" s="803"/>
      <c r="CG15" s="803"/>
      <c r="CH15" s="803"/>
      <c r="CI15" s="803"/>
      <c r="CJ15" s="803"/>
      <c r="CK15" s="803"/>
      <c r="CL15" s="803"/>
      <c r="CM15" s="803"/>
      <c r="CN15" s="803"/>
      <c r="CO15" s="803"/>
      <c r="CP15" s="803"/>
      <c r="CQ15" s="803"/>
      <c r="CR15" s="803"/>
      <c r="CS15" s="803"/>
      <c r="CT15" s="803"/>
      <c r="CU15" s="803"/>
      <c r="CV15" s="803"/>
      <c r="CW15" s="803"/>
      <c r="CX15" s="803"/>
      <c r="CY15" s="803"/>
      <c r="CZ15" s="803"/>
    </row>
    <row r="16" s="302" customFormat="true" ht="15" customHeight="true" x14ac:dyDescent="0.2">
      <c r="A16" s="1053" t="s">
        <v>13</v>
      </c>
      <c r="B16" s="377" t="s">
        <v>14</v>
      </c>
      <c r="C16" s="470">
        <v>78.694888915606811</v>
      </c>
      <c r="D16" s="457">
        <v>84.987911588463987</v>
      </c>
      <c r="E16" s="457">
        <v>92.157396037646436</v>
      </c>
      <c r="F16" s="457">
        <v>96.672647445662889</v>
      </c>
      <c r="G16" s="477">
        <v>99.574825650658866</v>
      </c>
      <c r="H16" s="464">
        <v>75.749923653733106</v>
      </c>
      <c r="I16" s="457">
        <v>90.372166016157237</v>
      </c>
      <c r="J16" s="457">
        <v>95.334148142557822</v>
      </c>
      <c r="K16" s="457">
        <v>99.260648167675754</v>
      </c>
      <c r="L16" s="473">
        <v>99.849329185488742</v>
      </c>
      <c r="M16" s="470">
        <v>76.022892563182182</v>
      </c>
      <c r="N16" s="457">
        <v>84.308431012256762</v>
      </c>
      <c r="O16" s="457">
        <v>88.747704715311414</v>
      </c>
      <c r="P16" s="457">
        <v>89.617335408544662</v>
      </c>
      <c r="Q16" s="473">
        <v>95.690369112222427</v>
      </c>
      <c r="R16" s="470">
        <v>99.983435380116845</v>
      </c>
      <c r="S16" s="457">
        <v>94.949502374971857</v>
      </c>
      <c r="T16" s="457">
        <v>87.221976245087333</v>
      </c>
      <c r="U16" s="457">
        <v>77.820052946160473</v>
      </c>
      <c r="V16" s="457">
        <v>99.757135114051124</v>
      </c>
      <c r="W16" s="457">
        <v>88.114038881702186</v>
      </c>
      <c r="X16" s="457">
        <v>82.198749011247855</v>
      </c>
      <c r="Y16" s="473">
        <v>95.502549963299799</v>
      </c>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354"/>
      <c r="BA16" s="1041" t="s">
        <v>13</v>
      </c>
      <c r="BB16" s="585" t="s">
        <v>14</v>
      </c>
      <c r="BC16" s="486">
        <v>9321.4796729999998</v>
      </c>
      <c r="BD16" s="482">
        <v>10057.634525999982</v>
      </c>
      <c r="BE16" s="482">
        <v>10908.810616000002</v>
      </c>
      <c r="BF16" s="482">
        <v>11459.727964</v>
      </c>
      <c r="BG16" s="495">
        <v>11798.177367999993</v>
      </c>
      <c r="BH16" s="486">
        <v>6054.3221910000057</v>
      </c>
      <c r="BI16" s="482">
        <v>7245.0703510000048</v>
      </c>
      <c r="BJ16" s="482">
        <v>7633.0673479999987</v>
      </c>
      <c r="BK16" s="482">
        <v>7942.1462480000037</v>
      </c>
      <c r="BL16" s="495">
        <v>7999.1822819999961</v>
      </c>
      <c r="BM16" s="486">
        <v>2917.107945000002</v>
      </c>
      <c r="BN16" s="482">
        <v>3235.9635840000069</v>
      </c>
      <c r="BO16" s="482">
        <v>3405.6327570000008</v>
      </c>
      <c r="BP16" s="482">
        <v>3445.1827640000001</v>
      </c>
      <c r="BQ16" s="495">
        <v>3668.1546769999982</v>
      </c>
      <c r="BR16" s="486">
        <v>761.05648700000063</v>
      </c>
      <c r="BS16" s="482">
        <v>7095.3589180000072</v>
      </c>
      <c r="BT16" s="482">
        <v>20455.732489999988</v>
      </c>
      <c r="BU16" s="482">
        <v>3209.8306680000032</v>
      </c>
      <c r="BV16" s="482">
        <v>11773.595103999987</v>
      </c>
      <c r="BW16" s="482">
        <v>5650.1267090000028</v>
      </c>
      <c r="BX16" s="482">
        <v>2222.8155589999988</v>
      </c>
      <c r="BY16" s="490">
        <v>2377.3142120000025</v>
      </c>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4"/>
    </row>
    <row r="17" s="302" customFormat="true" ht="15" customHeight="true" x14ac:dyDescent="0.2">
      <c r="A17" s="1051"/>
      <c r="B17" s="378" t="s">
        <v>52</v>
      </c>
      <c r="C17" s="471">
        <v>21.305111084393197</v>
      </c>
      <c r="D17" s="460">
        <v>15.012088411535945</v>
      </c>
      <c r="E17" s="460">
        <v>7.8426039623535448</v>
      </c>
      <c r="F17" s="460">
        <v>3.3273525543370881</v>
      </c>
      <c r="G17" s="479">
        <v>0.4251743493411434</v>
      </c>
      <c r="H17" s="465">
        <v>24.250076346266894</v>
      </c>
      <c r="I17" s="460">
        <v>9.6278339838427165</v>
      </c>
      <c r="J17" s="460">
        <v>4.6658518574422017</v>
      </c>
      <c r="K17" s="460">
        <v>0.7393518323242475</v>
      </c>
      <c r="L17" s="475">
        <v>0.15067081451125566</v>
      </c>
      <c r="M17" s="471">
        <v>23.977107436817882</v>
      </c>
      <c r="N17" s="460">
        <v>15.69156898774329</v>
      </c>
      <c r="O17" s="460">
        <v>11.25229528468855</v>
      </c>
      <c r="P17" s="460">
        <v>10.382664591455361</v>
      </c>
      <c r="Q17" s="475">
        <v>4.3096308877775842</v>
      </c>
      <c r="R17" s="471">
        <v>1.6564619883166154E-2</v>
      </c>
      <c r="S17" s="460">
        <v>5.0504976250281244</v>
      </c>
      <c r="T17" s="460">
        <v>12.778023754912541</v>
      </c>
      <c r="U17" s="460">
        <v>22.179947053839445</v>
      </c>
      <c r="V17" s="460">
        <v>0.24286488594888253</v>
      </c>
      <c r="W17" s="460">
        <v>11.885961118297846</v>
      </c>
      <c r="X17" s="460">
        <v>17.801250988752191</v>
      </c>
      <c r="Y17" s="475">
        <v>4.4974500367002896</v>
      </c>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354"/>
      <c r="BA17" s="1039"/>
      <c r="BB17" s="583" t="s">
        <v>52</v>
      </c>
      <c r="BC17" s="487">
        <v>2523.6093809999988</v>
      </c>
      <c r="BD17" s="483">
        <v>1776.5597000000002</v>
      </c>
      <c r="BE17" s="483">
        <v>928.34091499999965</v>
      </c>
      <c r="BF17" s="483">
        <v>394.42961500000007</v>
      </c>
      <c r="BG17" s="496">
        <v>50.377014000000003</v>
      </c>
      <c r="BH17" s="487">
        <v>1938.1904070000012</v>
      </c>
      <c r="BI17" s="483">
        <v>771.8563979999999</v>
      </c>
      <c r="BJ17" s="483">
        <v>373.57822100000004</v>
      </c>
      <c r="BK17" s="483">
        <v>59.157788000000004</v>
      </c>
      <c r="BL17" s="496">
        <v>12.07062</v>
      </c>
      <c r="BM17" s="487">
        <v>920.03616600000032</v>
      </c>
      <c r="BN17" s="483">
        <v>602.28075899999999</v>
      </c>
      <c r="BO17" s="483">
        <v>431.79917200000011</v>
      </c>
      <c r="BP17" s="483">
        <v>399.14350199999996</v>
      </c>
      <c r="BQ17" s="496">
        <v>165.20359200000001</v>
      </c>
      <c r="BR17" s="487">
        <v>0.126087</v>
      </c>
      <c r="BS17" s="483">
        <v>377.41212399999989</v>
      </c>
      <c r="BT17" s="483">
        <v>2996.7658030000002</v>
      </c>
      <c r="BU17" s="483">
        <v>914.85255499999971</v>
      </c>
      <c r="BV17" s="483">
        <v>28.663542</v>
      </c>
      <c r="BW17" s="483">
        <v>762.16216199999997</v>
      </c>
      <c r="BX17" s="483">
        <v>481.38077700000008</v>
      </c>
      <c r="BY17" s="491">
        <v>111.95357500000001</v>
      </c>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4"/>
    </row>
    <row r="18" s="302" customFormat="true" ht="15" customHeight="true" x14ac:dyDescent="0.2">
      <c r="A18" s="1051" t="s">
        <v>61</v>
      </c>
      <c r="B18" s="378" t="s">
        <v>15</v>
      </c>
      <c r="C18" s="471">
        <v>68.770224839126811</v>
      </c>
      <c r="D18" s="460">
        <v>74.417310651797123</v>
      </c>
      <c r="E18" s="460">
        <v>85.678840094032708</v>
      </c>
      <c r="F18" s="460">
        <v>95.476123955388275</v>
      </c>
      <c r="G18" s="479">
        <v>99.399212369198196</v>
      </c>
      <c r="H18" s="465">
        <v>70.349535992895568</v>
      </c>
      <c r="I18" s="460">
        <v>86.947797617554272</v>
      </c>
      <c r="J18" s="460">
        <v>94.308124814185049</v>
      </c>
      <c r="K18" s="460">
        <v>98.945117300624446</v>
      </c>
      <c r="L18" s="475">
        <v>99.847383558896979</v>
      </c>
      <c r="M18" s="471">
        <v>64.791904616749648</v>
      </c>
      <c r="N18" s="460">
        <v>71.507014630109509</v>
      </c>
      <c r="O18" s="460">
        <v>73.538768113473196</v>
      </c>
      <c r="P18" s="460">
        <v>77.585200567005501</v>
      </c>
      <c r="Q18" s="475">
        <v>80.617766871461001</v>
      </c>
      <c r="R18" s="471">
        <v>99.983305732542547</v>
      </c>
      <c r="S18" s="460">
        <v>84.008762779405131</v>
      </c>
      <c r="T18" s="460">
        <v>85.587223124231329</v>
      </c>
      <c r="U18" s="460">
        <v>69.248105565484281</v>
      </c>
      <c r="V18" s="460">
        <v>98.392848670824534</v>
      </c>
      <c r="W18" s="460">
        <v>71.32603946281472</v>
      </c>
      <c r="X18" s="460">
        <v>66.458068475190274</v>
      </c>
      <c r="Y18" s="475">
        <v>88.87888080674287</v>
      </c>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354"/>
      <c r="BA18" s="1039" t="s">
        <v>61</v>
      </c>
      <c r="BB18" s="583" t="s">
        <v>15</v>
      </c>
      <c r="BC18" s="487">
        <v>8025.1401909999922</v>
      </c>
      <c r="BD18" s="483">
        <v>8561.6354079999892</v>
      </c>
      <c r="BE18" s="483">
        <v>9730.6098749999983</v>
      </c>
      <c r="BF18" s="483">
        <v>10951.903816999997</v>
      </c>
      <c r="BG18" s="496">
        <v>11545.365712999996</v>
      </c>
      <c r="BH18" s="487">
        <v>5399.8828120000062</v>
      </c>
      <c r="BI18" s="483">
        <v>6592.578027000005</v>
      </c>
      <c r="BJ18" s="483">
        <v>7371.7607969999999</v>
      </c>
      <c r="BK18" s="483">
        <v>7610.9831510000049</v>
      </c>
      <c r="BL18" s="496">
        <v>7897.0510399999976</v>
      </c>
      <c r="BM18" s="487">
        <v>2450.3840960000016</v>
      </c>
      <c r="BN18" s="483">
        <v>2713.2543660000047</v>
      </c>
      <c r="BO18" s="483">
        <v>2783.2254830000015</v>
      </c>
      <c r="BP18" s="483">
        <v>2959.6303030000004</v>
      </c>
      <c r="BQ18" s="496">
        <v>3035.9049289999994</v>
      </c>
      <c r="BR18" s="487">
        <v>755.14514800000063</v>
      </c>
      <c r="BS18" s="483">
        <v>6186.6392580000056</v>
      </c>
      <c r="BT18" s="483">
        <v>19138.313950999978</v>
      </c>
      <c r="BU18" s="483">
        <v>2815.6461610000028</v>
      </c>
      <c r="BV18" s="483">
        <v>11512.490505999991</v>
      </c>
      <c r="BW18" s="483">
        <v>4487.3066060000065</v>
      </c>
      <c r="BX18" s="483">
        <v>1763.5123140000003</v>
      </c>
      <c r="BY18" s="491">
        <v>2155.6010599999981</v>
      </c>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4"/>
    </row>
    <row r="19" s="302" customFormat="true" ht="15" customHeight="true" x14ac:dyDescent="0.2">
      <c r="A19" s="1051"/>
      <c r="B19" s="378" t="s">
        <v>16</v>
      </c>
      <c r="C19" s="471">
        <v>9.6040863371275691</v>
      </c>
      <c r="D19" s="460">
        <v>10.140920482078373</v>
      </c>
      <c r="E19" s="460">
        <v>6.147039904158758</v>
      </c>
      <c r="F19" s="460">
        <v>1.0853313456561753</v>
      </c>
      <c r="G19" s="479">
        <v>0.16706940674643422</v>
      </c>
      <c r="H19" s="465">
        <v>4.3997686595456162</v>
      </c>
      <c r="I19" s="460">
        <v>2.8723890213807128</v>
      </c>
      <c r="J19" s="460">
        <v>0.91262875282344169</v>
      </c>
      <c r="K19" s="460">
        <v>0.2858132957550133</v>
      </c>
      <c r="L19" s="475">
        <v>0</v>
      </c>
      <c r="M19" s="471">
        <v>10.88093148729606</v>
      </c>
      <c r="N19" s="460">
        <v>12.620054477407216</v>
      </c>
      <c r="O19" s="460">
        <v>15.052174526549436</v>
      </c>
      <c r="P19" s="460">
        <v>11.951455877450801</v>
      </c>
      <c r="Q19" s="475">
        <v>14.995289209787632</v>
      </c>
      <c r="R19" s="471">
        <v>0</v>
      </c>
      <c r="S19" s="460">
        <v>10.866334301099679</v>
      </c>
      <c r="T19" s="460">
        <v>1.0111332362552885</v>
      </c>
      <c r="U19" s="460">
        <v>8.2519769438203507</v>
      </c>
      <c r="V19" s="460">
        <v>1.3621750098546765</v>
      </c>
      <c r="W19" s="460">
        <v>16.559341854524281</v>
      </c>
      <c r="X19" s="460">
        <v>15.401067757353129</v>
      </c>
      <c r="Y19" s="475">
        <v>6.5050941629511447</v>
      </c>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354"/>
      <c r="BA19" s="1039"/>
      <c r="BB19" s="583" t="s">
        <v>16</v>
      </c>
      <c r="BC19" s="487">
        <v>1120.7486879999997</v>
      </c>
      <c r="BD19" s="483">
        <v>1166.7025199999996</v>
      </c>
      <c r="BE19" s="483">
        <v>698.12391400000013</v>
      </c>
      <c r="BF19" s="483">
        <v>124.49651300000001</v>
      </c>
      <c r="BG19" s="496">
        <v>19.405359000000001</v>
      </c>
      <c r="BH19" s="487">
        <v>337.71701300000001</v>
      </c>
      <c r="BI19" s="483">
        <v>217.791011</v>
      </c>
      <c r="BJ19" s="483">
        <v>71.337235000000007</v>
      </c>
      <c r="BK19" s="483">
        <v>21.985119000000001</v>
      </c>
      <c r="BL19" s="496">
        <v>0</v>
      </c>
      <c r="BM19" s="487">
        <v>411.50914799999993</v>
      </c>
      <c r="BN19" s="483">
        <v>478.853971</v>
      </c>
      <c r="BO19" s="483">
        <v>569.68041200000005</v>
      </c>
      <c r="BP19" s="483">
        <v>455.91028600000004</v>
      </c>
      <c r="BQ19" s="496">
        <v>564.69279899999992</v>
      </c>
      <c r="BR19" s="487">
        <v>0</v>
      </c>
      <c r="BS19" s="483">
        <v>800.2271209999999</v>
      </c>
      <c r="BT19" s="483">
        <v>226.10133399999998</v>
      </c>
      <c r="BU19" s="483">
        <v>335.52755000000002</v>
      </c>
      <c r="BV19" s="483">
        <v>159.381775</v>
      </c>
      <c r="BW19" s="483">
        <v>1041.7912539999998</v>
      </c>
      <c r="BX19" s="483">
        <v>408.67833300000001</v>
      </c>
      <c r="BY19" s="491">
        <v>157.76962700000004</v>
      </c>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4"/>
    </row>
    <row r="20" s="302" customFormat="true" ht="15" customHeight="true" x14ac:dyDescent="0.2">
      <c r="A20" s="1051"/>
      <c r="B20" s="378" t="s">
        <v>22</v>
      </c>
      <c r="C20" s="471">
        <v>21.625688823745524</v>
      </c>
      <c r="D20" s="460">
        <v>15.441768866124519</v>
      </c>
      <c r="E20" s="460">
        <v>8.1741200018085181</v>
      </c>
      <c r="F20" s="460">
        <v>3.4385446989555217</v>
      </c>
      <c r="G20" s="479">
        <v>0.43371822405536586</v>
      </c>
      <c r="H20" s="465">
        <v>25.250695347558839</v>
      </c>
      <c r="I20" s="460">
        <v>10.179813361065035</v>
      </c>
      <c r="J20" s="460">
        <v>4.7792464329915516</v>
      </c>
      <c r="K20" s="460">
        <v>0.76906940362052967</v>
      </c>
      <c r="L20" s="475">
        <v>0.15261644110301881</v>
      </c>
      <c r="M20" s="471">
        <v>24.327163895954385</v>
      </c>
      <c r="N20" s="460">
        <v>15.872930892483225</v>
      </c>
      <c r="O20" s="460">
        <v>11.409057359977369</v>
      </c>
      <c r="P20" s="460">
        <v>10.463343555543721</v>
      </c>
      <c r="Q20" s="475">
        <v>4.3869439187514043</v>
      </c>
      <c r="R20" s="471">
        <v>1.6694267457438638E-2</v>
      </c>
      <c r="S20" s="460">
        <v>5.1249029194951321</v>
      </c>
      <c r="T20" s="460">
        <v>13.401643639513287</v>
      </c>
      <c r="U20" s="460">
        <v>22.499917490695285</v>
      </c>
      <c r="V20" s="460">
        <v>0.24497631932082531</v>
      </c>
      <c r="W20" s="460">
        <v>12.114618682661083</v>
      </c>
      <c r="X20" s="460">
        <v>18.140863767456683</v>
      </c>
      <c r="Y20" s="475">
        <v>4.6160250303058215</v>
      </c>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354"/>
      <c r="BA20" s="1039"/>
      <c r="BB20" s="583" t="s">
        <v>22</v>
      </c>
      <c r="BC20" s="487">
        <v>2523.6093809999988</v>
      </c>
      <c r="BD20" s="483">
        <v>1776.5597000000002</v>
      </c>
      <c r="BE20" s="483">
        <v>928.34091499999965</v>
      </c>
      <c r="BF20" s="483">
        <v>394.42961500000007</v>
      </c>
      <c r="BG20" s="496">
        <v>50.377014000000003</v>
      </c>
      <c r="BH20" s="487">
        <v>1938.1904070000012</v>
      </c>
      <c r="BI20" s="483">
        <v>771.8563979999999</v>
      </c>
      <c r="BJ20" s="483">
        <v>373.57822100000004</v>
      </c>
      <c r="BK20" s="483">
        <v>59.157788000000004</v>
      </c>
      <c r="BL20" s="496">
        <v>12.07062</v>
      </c>
      <c r="BM20" s="487">
        <v>920.03616600000032</v>
      </c>
      <c r="BN20" s="483">
        <v>602.28075899999999</v>
      </c>
      <c r="BO20" s="483">
        <v>431.79917200000011</v>
      </c>
      <c r="BP20" s="483">
        <v>399.14350199999996</v>
      </c>
      <c r="BQ20" s="496">
        <v>165.20359200000001</v>
      </c>
      <c r="BR20" s="487">
        <v>0.126087</v>
      </c>
      <c r="BS20" s="483">
        <v>377.41212399999989</v>
      </c>
      <c r="BT20" s="483">
        <v>2996.7658030000002</v>
      </c>
      <c r="BU20" s="483">
        <v>914.85255499999971</v>
      </c>
      <c r="BV20" s="483">
        <v>28.663542</v>
      </c>
      <c r="BW20" s="483">
        <v>762.16216199999997</v>
      </c>
      <c r="BX20" s="483">
        <v>481.38077700000008</v>
      </c>
      <c r="BY20" s="491">
        <v>111.95357500000001</v>
      </c>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4"/>
    </row>
    <row r="21" s="302" customFormat="true" ht="15" customHeight="true" x14ac:dyDescent="0.2">
      <c r="A21" s="1051"/>
      <c r="B21" s="378" t="s">
        <v>17</v>
      </c>
      <c r="C21" s="870" t="s">
        <v>36</v>
      </c>
      <c r="D21" s="872" t="s">
        <v>36</v>
      </c>
      <c r="E21" s="872" t="s">
        <v>36</v>
      </c>
      <c r="F21" s="872" t="s">
        <v>36</v>
      </c>
      <c r="G21" s="874" t="s">
        <v>36</v>
      </c>
      <c r="H21" s="876" t="s">
        <v>36</v>
      </c>
      <c r="I21" s="872" t="s">
        <v>36</v>
      </c>
      <c r="J21" s="872" t="s">
        <v>36</v>
      </c>
      <c r="K21" s="872" t="s">
        <v>36</v>
      </c>
      <c r="L21" s="877" t="s">
        <v>36</v>
      </c>
      <c r="M21" s="870" t="s">
        <v>36</v>
      </c>
      <c r="N21" s="872" t="s">
        <v>36</v>
      </c>
      <c r="O21" s="872" t="s">
        <v>36</v>
      </c>
      <c r="P21" s="872" t="s">
        <v>36</v>
      </c>
      <c r="Q21" s="877" t="s">
        <v>36</v>
      </c>
      <c r="R21" s="870" t="s">
        <v>36</v>
      </c>
      <c r="S21" s="872" t="s">
        <v>36</v>
      </c>
      <c r="T21" s="872" t="s">
        <v>36</v>
      </c>
      <c r="U21" s="872" t="s">
        <v>36</v>
      </c>
      <c r="V21" s="872" t="s">
        <v>36</v>
      </c>
      <c r="W21" s="872" t="s">
        <v>36</v>
      </c>
      <c r="X21" s="872" t="s">
        <v>36</v>
      </c>
      <c r="Y21" s="877" t="s">
        <v>36</v>
      </c>
      <c r="Z21" s="6"/>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354"/>
      <c r="BA21" s="1039"/>
      <c r="BB21" s="583" t="s">
        <v>17</v>
      </c>
      <c r="BC21" s="41" t="s">
        <v>36</v>
      </c>
      <c r="BD21" s="37" t="s">
        <v>36</v>
      </c>
      <c r="BE21" s="37" t="s">
        <v>36</v>
      </c>
      <c r="BF21" s="37" t="s">
        <v>36</v>
      </c>
      <c r="BG21" s="32" t="s">
        <v>36</v>
      </c>
      <c r="BH21" s="41" t="s">
        <v>36</v>
      </c>
      <c r="BI21" s="37" t="s">
        <v>36</v>
      </c>
      <c r="BJ21" s="37" t="s">
        <v>36</v>
      </c>
      <c r="BK21" s="37" t="s">
        <v>36</v>
      </c>
      <c r="BL21" s="32" t="s">
        <v>36</v>
      </c>
      <c r="BM21" s="41" t="s">
        <v>36</v>
      </c>
      <c r="BN21" s="37" t="s">
        <v>36</v>
      </c>
      <c r="BO21" s="37" t="s">
        <v>36</v>
      </c>
      <c r="BP21" s="37" t="s">
        <v>36</v>
      </c>
      <c r="BQ21" s="32" t="s">
        <v>36</v>
      </c>
      <c r="BR21" s="41" t="s">
        <v>36</v>
      </c>
      <c r="BS21" s="37" t="s">
        <v>36</v>
      </c>
      <c r="BT21" s="37" t="s">
        <v>36</v>
      </c>
      <c r="BU21" s="37" t="s">
        <v>36</v>
      </c>
      <c r="BV21" s="37" t="s">
        <v>36</v>
      </c>
      <c r="BW21" s="37" t="s">
        <v>36</v>
      </c>
      <c r="BX21" s="37" t="s">
        <v>36</v>
      </c>
      <c r="BY21" s="27" t="s">
        <v>36</v>
      </c>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302" customFormat="true" ht="15" customHeight="true" x14ac:dyDescent="0.2">
      <c r="A22" s="1051" t="s">
        <v>55</v>
      </c>
      <c r="B22" s="378" t="s">
        <v>50</v>
      </c>
      <c r="C22" s="471">
        <v>12.149402423017701</v>
      </c>
      <c r="D22" s="460">
        <v>12.497325152776599</v>
      </c>
      <c r="E22" s="460">
        <v>6.5868653199981848</v>
      </c>
      <c r="F22" s="460">
        <v>1.1088984891709757</v>
      </c>
      <c r="G22" s="479">
        <v>0.16762221956796547</v>
      </c>
      <c r="H22" s="465">
        <v>5.4557154010175317</v>
      </c>
      <c r="I22" s="460">
        <v>3.0693679106966751</v>
      </c>
      <c r="J22" s="460">
        <v>0.94012721833357815</v>
      </c>
      <c r="K22" s="460">
        <v>0.28781349311539028</v>
      </c>
      <c r="L22" s="475">
        <v>0</v>
      </c>
      <c r="M22" s="471">
        <v>14.132022829111035</v>
      </c>
      <c r="N22" s="460">
        <v>15.688240866752901</v>
      </c>
      <c r="O22" s="460">
        <v>18.019236393580282</v>
      </c>
      <c r="P22" s="460">
        <v>13.914554030424195</v>
      </c>
      <c r="Q22" s="475">
        <v>15.564468336773704</v>
      </c>
      <c r="R22" s="471">
        <v>0</v>
      </c>
      <c r="S22" s="460">
        <v>11.510836286677801</v>
      </c>
      <c r="T22" s="460">
        <v>1.1984569655529025</v>
      </c>
      <c r="U22" s="460">
        <v>9.5509790974107922</v>
      </c>
      <c r="V22" s="460">
        <v>1.3621750098546765</v>
      </c>
      <c r="W22" s="460">
        <v>20.175257285430202</v>
      </c>
      <c r="X22" s="460">
        <v>20.424978501617062</v>
      </c>
      <c r="Y22" s="475">
        <v>6.5915748649090595</v>
      </c>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354"/>
      <c r="BA22" s="1039" t="s">
        <v>55</v>
      </c>
      <c r="BB22" s="583" t="s">
        <v>50</v>
      </c>
      <c r="BC22" s="487">
        <v>1355.14102</v>
      </c>
      <c r="BD22" s="483">
        <v>1348.2335440000002</v>
      </c>
      <c r="BE22" s="483">
        <v>713.82911000000013</v>
      </c>
      <c r="BF22" s="483">
        <v>124.49651300000001</v>
      </c>
      <c r="BG22" s="496">
        <v>19.405359000000001</v>
      </c>
      <c r="BH22" s="487">
        <v>365.22823299999999</v>
      </c>
      <c r="BI22" s="483">
        <v>217.791011</v>
      </c>
      <c r="BJ22" s="483">
        <v>71.337235000000007</v>
      </c>
      <c r="BK22" s="483">
        <v>21.985119000000001</v>
      </c>
      <c r="BL22" s="496">
        <v>0</v>
      </c>
      <c r="BM22" s="487">
        <v>524.29617800000005</v>
      </c>
      <c r="BN22" s="483">
        <v>587.49013299999967</v>
      </c>
      <c r="BO22" s="483">
        <v>670.19842699999992</v>
      </c>
      <c r="BP22" s="483">
        <v>522.381215</v>
      </c>
      <c r="BQ22" s="496">
        <v>580.39799499999992</v>
      </c>
      <c r="BR22" s="487">
        <v>0</v>
      </c>
      <c r="BS22" s="483">
        <v>826.94574999999986</v>
      </c>
      <c r="BT22" s="483">
        <v>248.70285399999997</v>
      </c>
      <c r="BU22" s="483">
        <v>374.37548100000004</v>
      </c>
      <c r="BV22" s="483">
        <v>159.381775</v>
      </c>
      <c r="BW22" s="483">
        <v>1250.6457659999994</v>
      </c>
      <c r="BX22" s="483">
        <v>541.39099899999997</v>
      </c>
      <c r="BY22" s="491">
        <v>159.66292100000007</v>
      </c>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4"/>
    </row>
    <row r="23" s="302" customFormat="true" ht="15" customHeight="true" x14ac:dyDescent="0.2">
      <c r="A23" s="1052"/>
      <c r="B23" s="379" t="s">
        <v>49</v>
      </c>
      <c r="C23" s="469">
        <v>87.850597576982267</v>
      </c>
      <c r="D23" s="461">
        <v>87.502674847223361</v>
      </c>
      <c r="E23" s="461">
        <v>93.41313468000186</v>
      </c>
      <c r="F23" s="461">
        <v>98.891101510829031</v>
      </c>
      <c r="G23" s="480">
        <v>99.83237778043204</v>
      </c>
      <c r="H23" s="463">
        <v>94.544284598982486</v>
      </c>
      <c r="I23" s="461">
        <v>96.93063208930333</v>
      </c>
      <c r="J23" s="461">
        <v>99.059872781666414</v>
      </c>
      <c r="K23" s="461">
        <v>99.712186506884606</v>
      </c>
      <c r="L23" s="476">
        <v>100</v>
      </c>
      <c r="M23" s="469">
        <v>85.867977170889048</v>
      </c>
      <c r="N23" s="461">
        <v>84.311759133247008</v>
      </c>
      <c r="O23" s="461">
        <v>81.980763606419742</v>
      </c>
      <c r="P23" s="461">
        <v>86.085445969575844</v>
      </c>
      <c r="Q23" s="476">
        <v>84.435531663226314</v>
      </c>
      <c r="R23" s="469">
        <v>100</v>
      </c>
      <c r="S23" s="461">
        <v>88.489163713322156</v>
      </c>
      <c r="T23" s="461">
        <v>98.801543034447107</v>
      </c>
      <c r="U23" s="461">
        <v>90.449020902589197</v>
      </c>
      <c r="V23" s="461">
        <v>98.637824990145333</v>
      </c>
      <c r="W23" s="461">
        <v>79.824742714569851</v>
      </c>
      <c r="X23" s="461">
        <v>79.575021498383038</v>
      </c>
      <c r="Y23" s="476">
        <v>93.408425135090894</v>
      </c>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354"/>
      <c r="BA23" s="1040"/>
      <c r="BB23" s="584" t="s">
        <v>49</v>
      </c>
      <c r="BC23" s="488">
        <v>9798.8316020000057</v>
      </c>
      <c r="BD23" s="484">
        <v>9439.94334599998</v>
      </c>
      <c r="BE23" s="484">
        <v>10123.330530000005</v>
      </c>
      <c r="BF23" s="484">
        <v>11102.546739000001</v>
      </c>
      <c r="BG23" s="497">
        <v>11557.436332999996</v>
      </c>
      <c r="BH23" s="488">
        <v>6329.186819000005</v>
      </c>
      <c r="BI23" s="484">
        <v>6877.8396640000037</v>
      </c>
      <c r="BJ23" s="484">
        <v>7516.7033629999996</v>
      </c>
      <c r="BK23" s="484">
        <v>7616.6835070000043</v>
      </c>
      <c r="BL23" s="497">
        <v>7909.1216599999971</v>
      </c>
      <c r="BM23" s="488">
        <v>3185.6905970000016</v>
      </c>
      <c r="BN23" s="484">
        <v>3157.2900370000029</v>
      </c>
      <c r="BO23" s="484">
        <v>3049.1513410000016</v>
      </c>
      <c r="BP23" s="484">
        <v>3231.8261699999998</v>
      </c>
      <c r="BQ23" s="497">
        <v>3148.5953919999984</v>
      </c>
      <c r="BR23" s="488">
        <v>755.14514800000063</v>
      </c>
      <c r="BS23" s="484">
        <v>6357.1174180000062</v>
      </c>
      <c r="BT23" s="484">
        <v>20503.219087999983</v>
      </c>
      <c r="BU23" s="484">
        <v>3545.3847570000048</v>
      </c>
      <c r="BV23" s="484">
        <v>11541.154047999988</v>
      </c>
      <c r="BW23" s="484">
        <v>4948.2628690000047</v>
      </c>
      <c r="BX23" s="484">
        <v>2109.2409170000005</v>
      </c>
      <c r="BY23" s="492">
        <v>2262.5643050000008</v>
      </c>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4"/>
    </row>
    <row r="24" s="303" customFormat="true" ht="15" hidden="true" customHeight="true" x14ac:dyDescent="0.2">
      <c r="A24" s="1124" t="s">
        <v>48</v>
      </c>
      <c r="B24" s="375" t="s">
        <v>60</v>
      </c>
      <c r="C24" s="382"/>
      <c r="D24" s="383"/>
      <c r="E24" s="383"/>
      <c r="F24" s="383"/>
      <c r="G24" s="384"/>
      <c r="H24" s="385"/>
      <c r="I24" s="383"/>
      <c r="J24" s="383"/>
      <c r="K24" s="383"/>
      <c r="L24" s="386"/>
      <c r="M24" s="382"/>
      <c r="N24" s="383"/>
      <c r="O24" s="383"/>
      <c r="P24" s="383"/>
      <c r="Q24" s="384"/>
      <c r="R24" s="385"/>
      <c r="S24" s="383"/>
      <c r="T24" s="383"/>
      <c r="U24" s="383"/>
      <c r="V24" s="383"/>
      <c r="W24" s="383"/>
      <c r="X24" s="383"/>
      <c r="Y24" s="386"/>
      <c r="Z24" s="884"/>
      <c r="AA24" s="884"/>
      <c r="AB24" s="884"/>
      <c r="AC24" s="884"/>
      <c r="AD24" s="884"/>
      <c r="AE24" s="884"/>
      <c r="AF24" s="884"/>
      <c r="AG24" s="884"/>
      <c r="AH24" s="884"/>
      <c r="AI24" s="884"/>
      <c r="AJ24" s="884"/>
      <c r="AK24" s="884"/>
      <c r="AL24" s="884"/>
      <c r="AM24" s="884"/>
      <c r="AN24" s="884"/>
      <c r="AO24" s="884"/>
      <c r="AP24" s="884"/>
      <c r="AQ24" s="884"/>
      <c r="AR24" s="884"/>
      <c r="AS24" s="884"/>
      <c r="AT24" s="884"/>
      <c r="AU24" s="884"/>
      <c r="AV24" s="884"/>
      <c r="AW24" s="884"/>
      <c r="AX24" s="884"/>
      <c r="AY24" s="884"/>
      <c r="AZ24" s="343"/>
      <c r="BB24" s="305"/>
      <c r="BZ24" s="343"/>
      <c r="CA24" s="343"/>
      <c r="CB24" s="343"/>
      <c r="CC24" s="343"/>
      <c r="CD24" s="343"/>
      <c r="CE24" s="343"/>
      <c r="CF24" s="343"/>
      <c r="CG24" s="343"/>
      <c r="CH24" s="343"/>
      <c r="CI24" s="343"/>
      <c r="CJ24" s="343"/>
      <c r="CK24" s="343"/>
      <c r="CL24" s="343"/>
      <c r="CM24" s="343"/>
      <c r="CN24" s="343"/>
      <c r="CO24" s="343"/>
      <c r="CP24" s="343"/>
      <c r="CQ24" s="343"/>
      <c r="CR24" s="343"/>
      <c r="CS24" s="343"/>
      <c r="CT24" s="343"/>
      <c r="CU24" s="343"/>
      <c r="CV24" s="343"/>
      <c r="CW24" s="343"/>
      <c r="CX24" s="343"/>
      <c r="CY24" s="343"/>
      <c r="CZ24" s="343"/>
    </row>
    <row r="25" s="303" customFormat="true" ht="15" hidden="true" customHeight="true" x14ac:dyDescent="0.2">
      <c r="A25" s="1125"/>
      <c r="B25" s="371" t="s">
        <v>59</v>
      </c>
      <c r="C25" s="387"/>
      <c r="D25" s="388"/>
      <c r="E25" s="388"/>
      <c r="F25" s="388"/>
      <c r="G25" s="389"/>
      <c r="H25" s="390"/>
      <c r="I25" s="388"/>
      <c r="J25" s="388"/>
      <c r="K25" s="388"/>
      <c r="L25" s="391"/>
      <c r="M25" s="387"/>
      <c r="N25" s="388"/>
      <c r="O25" s="388"/>
      <c r="P25" s="388"/>
      <c r="Q25" s="389"/>
      <c r="R25" s="390"/>
      <c r="S25" s="388"/>
      <c r="T25" s="388"/>
      <c r="U25" s="388"/>
      <c r="V25" s="388"/>
      <c r="W25" s="388"/>
      <c r="X25" s="388"/>
      <c r="Y25" s="391"/>
      <c r="Z25" s="884"/>
      <c r="AA25" s="884"/>
      <c r="AB25" s="884"/>
      <c r="AC25" s="884"/>
      <c r="AD25" s="884"/>
      <c r="AE25" s="884"/>
      <c r="AF25" s="884"/>
      <c r="AG25" s="884"/>
      <c r="AH25" s="884"/>
      <c r="AI25" s="884"/>
      <c r="AJ25" s="884"/>
      <c r="AK25" s="884"/>
      <c r="AL25" s="884"/>
      <c r="AM25" s="884"/>
      <c r="AN25" s="884"/>
      <c r="AO25" s="884"/>
      <c r="AP25" s="884"/>
      <c r="AQ25" s="884"/>
      <c r="AR25" s="884"/>
      <c r="AS25" s="884"/>
      <c r="AT25" s="884"/>
      <c r="AU25" s="884"/>
      <c r="AV25" s="884"/>
      <c r="AW25" s="884"/>
      <c r="AX25" s="884"/>
      <c r="AY25" s="884"/>
      <c r="AZ25" s="343"/>
      <c r="BB25" s="305"/>
      <c r="BZ25" s="343"/>
      <c r="CA25" s="343"/>
      <c r="CB25" s="343"/>
      <c r="CC25" s="343"/>
      <c r="CD25" s="343"/>
      <c r="CE25" s="343"/>
      <c r="CF25" s="343"/>
      <c r="CG25" s="343"/>
      <c r="CH25" s="343"/>
      <c r="CI25" s="343"/>
      <c r="CJ25" s="343"/>
      <c r="CK25" s="343"/>
      <c r="CL25" s="343"/>
      <c r="CM25" s="343"/>
      <c r="CN25" s="343"/>
      <c r="CO25" s="343"/>
      <c r="CP25" s="343"/>
      <c r="CQ25" s="343"/>
      <c r="CR25" s="343"/>
      <c r="CS25" s="343"/>
      <c r="CT25" s="343"/>
      <c r="CU25" s="343"/>
      <c r="CV25" s="343"/>
      <c r="CW25" s="343"/>
      <c r="CX25" s="343"/>
      <c r="CY25" s="343"/>
      <c r="CZ25" s="343"/>
    </row>
    <row r="26" s="303" customFormat="true" ht="15" hidden="true" customHeight="true" x14ac:dyDescent="0.2">
      <c r="A26" s="1126"/>
      <c r="B26" s="372" t="s">
        <v>47</v>
      </c>
      <c r="C26" s="392"/>
      <c r="D26" s="393"/>
      <c r="E26" s="393"/>
      <c r="F26" s="393"/>
      <c r="G26" s="394"/>
      <c r="H26" s="395"/>
      <c r="I26" s="393"/>
      <c r="J26" s="393"/>
      <c r="K26" s="393"/>
      <c r="L26" s="396"/>
      <c r="M26" s="392"/>
      <c r="N26" s="393"/>
      <c r="O26" s="393"/>
      <c r="P26" s="393"/>
      <c r="Q26" s="396"/>
      <c r="R26" s="443"/>
      <c r="S26" s="429"/>
      <c r="T26" s="429"/>
      <c r="U26" s="429"/>
      <c r="V26" s="429"/>
      <c r="W26" s="429"/>
      <c r="X26" s="429"/>
      <c r="Y26" s="879"/>
      <c r="Z26" s="884"/>
      <c r="AA26" s="884"/>
      <c r="AB26" s="884"/>
      <c r="AC26" s="884"/>
      <c r="AD26" s="884"/>
      <c r="AE26" s="884"/>
      <c r="AF26" s="884"/>
      <c r="AG26" s="884"/>
      <c r="AH26" s="884"/>
      <c r="AI26" s="884"/>
      <c r="AJ26" s="884"/>
      <c r="AK26" s="884"/>
      <c r="AL26" s="884"/>
      <c r="AM26" s="884"/>
      <c r="AN26" s="884"/>
      <c r="AO26" s="884"/>
      <c r="AP26" s="884"/>
      <c r="AQ26" s="884"/>
      <c r="AR26" s="884"/>
      <c r="AS26" s="884"/>
      <c r="AT26" s="884"/>
      <c r="AU26" s="884"/>
      <c r="AV26" s="884"/>
      <c r="AW26" s="884"/>
      <c r="AX26" s="884"/>
      <c r="AY26" s="884"/>
      <c r="AZ26" s="343"/>
      <c r="BB26" s="305"/>
      <c r="BZ26" s="343"/>
      <c r="CA26" s="343"/>
      <c r="CB26" s="343"/>
      <c r="CC26" s="343"/>
      <c r="CD26" s="343"/>
      <c r="CE26" s="343"/>
      <c r="CF26" s="343"/>
      <c r="CG26" s="343"/>
      <c r="CH26" s="343"/>
      <c r="CI26" s="343"/>
      <c r="CJ26" s="343"/>
      <c r="CK26" s="343"/>
      <c r="CL26" s="343"/>
      <c r="CM26" s="343"/>
      <c r="CN26" s="343"/>
      <c r="CO26" s="343"/>
      <c r="CP26" s="343"/>
      <c r="CQ26" s="343"/>
      <c r="CR26" s="343"/>
      <c r="CS26" s="343"/>
      <c r="CT26" s="343"/>
      <c r="CU26" s="343"/>
      <c r="CV26" s="343"/>
      <c r="CW26" s="343"/>
      <c r="CX26" s="343"/>
      <c r="CY26" s="343"/>
      <c r="CZ26" s="343"/>
    </row>
    <row r="27" s="302" customFormat="true" ht="15" customHeight="true" x14ac:dyDescent="0.2">
      <c r="B27" s="374"/>
      <c r="C27" s="1054" t="s">
        <v>116</v>
      </c>
      <c r="D27" s="1055"/>
      <c r="E27" s="1055"/>
      <c r="F27" s="1055"/>
      <c r="G27" s="1056"/>
      <c r="H27" s="1057" t="s">
        <v>39</v>
      </c>
      <c r="I27" s="1048"/>
      <c r="J27" s="1048"/>
      <c r="K27" s="1048"/>
      <c r="L27" s="1050"/>
      <c r="M27" s="1042" t="s">
        <v>38</v>
      </c>
      <c r="N27" s="1043"/>
      <c r="O27" s="1043"/>
      <c r="P27" s="1043"/>
      <c r="Q27" s="1044"/>
      <c r="R27" s="505" t="s">
        <v>144</v>
      </c>
      <c r="S27" s="454"/>
      <c r="T27" s="454"/>
      <c r="U27" s="454"/>
      <c r="V27" s="454"/>
      <c r="W27" s="454"/>
      <c r="X27" s="454"/>
      <c r="Y27" s="454"/>
      <c r="Z27" s="883"/>
      <c r="AA27" s="883"/>
      <c r="AB27" s="883"/>
      <c r="AC27" s="883"/>
      <c r="AD27" s="883"/>
      <c r="AE27" s="883"/>
      <c r="AF27" s="883"/>
      <c r="AG27" s="883"/>
      <c r="AH27" s="883"/>
      <c r="AI27" s="883"/>
      <c r="AJ27" s="883"/>
      <c r="AK27" s="883"/>
      <c r="AL27" s="883"/>
      <c r="AM27" s="883"/>
      <c r="AN27" s="883"/>
      <c r="AO27" s="883"/>
      <c r="AP27" s="883"/>
      <c r="AQ27" s="883"/>
      <c r="AR27" s="883"/>
      <c r="AS27" s="883"/>
      <c r="AT27" s="883"/>
      <c r="AU27" s="883"/>
      <c r="AV27" s="883"/>
      <c r="AW27" s="883"/>
      <c r="AX27" s="883"/>
      <c r="AY27" s="883"/>
      <c r="AZ27" s="342"/>
      <c r="BA27" s="344" t="s">
        <v>132</v>
      </c>
      <c r="BB27" s="287" t="s">
        <v>97</v>
      </c>
      <c r="BC27" s="1042" t="s">
        <v>116</v>
      </c>
      <c r="BD27" s="1043"/>
      <c r="BE27" s="1043"/>
      <c r="BF27" s="1043"/>
      <c r="BG27" s="1044"/>
      <c r="BH27" s="1042" t="s">
        <v>39</v>
      </c>
      <c r="BI27" s="1043"/>
      <c r="BJ27" s="1043"/>
      <c r="BK27" s="1043"/>
      <c r="BL27" s="1044"/>
      <c r="BM27" s="1042" t="s">
        <v>38</v>
      </c>
      <c r="BN27" s="1043"/>
      <c r="BO27" s="1043"/>
      <c r="BP27" s="1043"/>
      <c r="BQ27" s="1044"/>
      <c r="BR27" s="505" t="s">
        <v>144</v>
      </c>
      <c r="BS27" s="454"/>
      <c r="BT27" s="454"/>
      <c r="BU27" s="454"/>
      <c r="BV27" s="454"/>
      <c r="BW27" s="454"/>
      <c r="BX27" s="454"/>
      <c r="BY27" s="454"/>
      <c r="BZ27" s="342"/>
      <c r="CA27" s="342"/>
      <c r="CB27" s="342"/>
      <c r="CC27" s="342"/>
      <c r="CD27" s="342"/>
      <c r="CE27" s="342"/>
      <c r="CF27" s="342"/>
      <c r="CG27" s="342"/>
      <c r="CH27" s="342"/>
      <c r="CI27" s="342"/>
      <c r="CJ27" s="342"/>
      <c r="CK27" s="342"/>
      <c r="CL27" s="342"/>
      <c r="CM27" s="342"/>
      <c r="CN27" s="342"/>
      <c r="CO27" s="342"/>
      <c r="CP27" s="342"/>
      <c r="CQ27" s="342"/>
      <c r="CR27" s="342"/>
      <c r="CS27" s="342"/>
      <c r="CT27" s="342"/>
      <c r="CU27" s="342"/>
      <c r="CV27" s="342"/>
      <c r="CW27" s="342"/>
      <c r="CX27" s="342"/>
      <c r="CY27" s="342"/>
      <c r="CZ27" s="342"/>
    </row>
    <row r="28" s="302" customFormat="true" ht="12.75" x14ac:dyDescent="0.2">
      <c r="A28" s="329" t="s">
        <v>70</v>
      </c>
      <c r="B28" s="374"/>
      <c r="C28" s="417" t="s">
        <v>0</v>
      </c>
      <c r="D28" s="590" t="s">
        <v>1</v>
      </c>
      <c r="E28" s="590" t="s">
        <v>2</v>
      </c>
      <c r="F28" s="590" t="s">
        <v>3</v>
      </c>
      <c r="G28" s="591" t="s">
        <v>4</v>
      </c>
      <c r="H28" s="380" t="s">
        <v>0</v>
      </c>
      <c r="I28" s="592" t="s">
        <v>1</v>
      </c>
      <c r="J28" s="592" t="s">
        <v>2</v>
      </c>
      <c r="K28" s="592" t="s">
        <v>3</v>
      </c>
      <c r="L28" s="593" t="s">
        <v>4</v>
      </c>
      <c r="M28" s="381" t="s">
        <v>0</v>
      </c>
      <c r="N28" s="592" t="s">
        <v>1</v>
      </c>
      <c r="O28" s="592" t="s">
        <v>2</v>
      </c>
      <c r="P28" s="592" t="s">
        <v>3</v>
      </c>
      <c r="Q28" s="588" t="s">
        <v>4</v>
      </c>
      <c r="R28" s="381" t="s">
        <v>240</v>
      </c>
      <c r="S28" s="592" t="s">
        <v>241</v>
      </c>
      <c r="T28" s="592" t="s">
        <v>242</v>
      </c>
      <c r="U28" s="592" t="s">
        <v>424</v>
      </c>
      <c r="V28" s="592" t="s">
        <v>244</v>
      </c>
      <c r="W28" s="592" t="s">
        <v>245</v>
      </c>
      <c r="X28" s="592" t="s">
        <v>246</v>
      </c>
      <c r="Y28" s="593" t="s">
        <v>247</v>
      </c>
      <c r="Z28" s="803"/>
      <c r="AA28" s="803"/>
      <c r="AB28" s="803"/>
      <c r="AC28" s="803"/>
      <c r="AD28" s="803"/>
      <c r="AE28" s="803"/>
      <c r="AF28" s="803"/>
      <c r="AG28" s="803"/>
      <c r="AH28" s="803"/>
      <c r="AI28" s="803"/>
      <c r="AJ28" s="803"/>
      <c r="AK28" s="803"/>
      <c r="AL28" s="803"/>
      <c r="AM28" s="803"/>
      <c r="AN28" s="803"/>
      <c r="AO28" s="803"/>
      <c r="AP28" s="803"/>
      <c r="AQ28" s="803"/>
      <c r="AR28" s="803"/>
      <c r="AS28" s="803"/>
      <c r="AT28" s="803"/>
      <c r="AU28" s="803"/>
      <c r="AV28" s="803"/>
      <c r="AW28" s="803"/>
      <c r="AX28" s="803"/>
      <c r="AY28" s="803"/>
      <c r="AZ28" s="342"/>
      <c r="BA28" s="329" t="s">
        <v>121</v>
      </c>
      <c r="BB28" s="328"/>
      <c r="BC28" s="455" t="s">
        <v>0</v>
      </c>
      <c r="BD28" s="326" t="s">
        <v>1</v>
      </c>
      <c r="BE28" s="326" t="s">
        <v>2</v>
      </c>
      <c r="BF28" s="326" t="s">
        <v>3</v>
      </c>
      <c r="BG28" s="456" t="s">
        <v>4</v>
      </c>
      <c r="BH28" s="455" t="s">
        <v>0</v>
      </c>
      <c r="BI28" s="326" t="s">
        <v>1</v>
      </c>
      <c r="BJ28" s="326" t="s">
        <v>2</v>
      </c>
      <c r="BK28" s="326" t="s">
        <v>3</v>
      </c>
      <c r="BL28" s="456" t="s">
        <v>4</v>
      </c>
      <c r="BM28" s="455" t="s">
        <v>0</v>
      </c>
      <c r="BN28" s="326" t="s">
        <v>1</v>
      </c>
      <c r="BO28" s="326" t="s">
        <v>2</v>
      </c>
      <c r="BP28" s="326" t="s">
        <v>3</v>
      </c>
      <c r="BQ28" s="456" t="s">
        <v>4</v>
      </c>
      <c r="BR28" s="455" t="s">
        <v>240</v>
      </c>
      <c r="BS28" s="326" t="s">
        <v>241</v>
      </c>
      <c r="BT28" s="326" t="s">
        <v>242</v>
      </c>
      <c r="BU28" s="326" t="s">
        <v>424</v>
      </c>
      <c r="BV28" s="326" t="s">
        <v>244</v>
      </c>
      <c r="BW28" s="326" t="s">
        <v>245</v>
      </c>
      <c r="BX28" s="326" t="s">
        <v>246</v>
      </c>
      <c r="BY28" s="327" t="s">
        <v>247</v>
      </c>
      <c r="BZ28" s="803"/>
      <c r="CA28" s="803"/>
      <c r="CB28" s="803"/>
      <c r="CC28" s="803"/>
      <c r="CD28" s="803"/>
      <c r="CE28" s="803"/>
      <c r="CF28" s="803"/>
      <c r="CG28" s="803"/>
      <c r="CH28" s="803"/>
      <c r="CI28" s="803"/>
      <c r="CJ28" s="803"/>
      <c r="CK28" s="803"/>
      <c r="CL28" s="803"/>
      <c r="CM28" s="803"/>
      <c r="CN28" s="803"/>
      <c r="CO28" s="803"/>
      <c r="CP28" s="803"/>
      <c r="CQ28" s="803"/>
      <c r="CR28" s="803"/>
      <c r="CS28" s="803"/>
      <c r="CT28" s="803"/>
      <c r="CU28" s="803"/>
      <c r="CV28" s="803"/>
      <c r="CW28" s="803"/>
      <c r="CX28" s="803"/>
      <c r="CY28" s="803"/>
      <c r="CZ28" s="803"/>
    </row>
    <row r="29" s="302" customFormat="true" ht="15" customHeight="true" x14ac:dyDescent="0.2">
      <c r="A29" s="1053" t="s">
        <v>58</v>
      </c>
      <c r="B29" s="377" t="s">
        <v>50</v>
      </c>
      <c r="C29" s="470">
        <v>53.269622653188996</v>
      </c>
      <c r="D29" s="457">
        <v>65.36835215197182</v>
      </c>
      <c r="E29" s="457">
        <v>78.754978751314979</v>
      </c>
      <c r="F29" s="457">
        <v>93.588481746299507</v>
      </c>
      <c r="G29" s="477">
        <v>97.97425823217192</v>
      </c>
      <c r="H29" s="464">
        <v>58.932089630720675</v>
      </c>
      <c r="I29" s="457">
        <v>78.382774231831746</v>
      </c>
      <c r="J29" s="457">
        <v>91.078059284080211</v>
      </c>
      <c r="K29" s="457">
        <v>97.588608042740304</v>
      </c>
      <c r="L29" s="473">
        <v>98.57201615777926</v>
      </c>
      <c r="M29" s="470">
        <v>46.116600101809411</v>
      </c>
      <c r="N29" s="457">
        <v>58.729874014172431</v>
      </c>
      <c r="O29" s="457">
        <v>64.719950632380289</v>
      </c>
      <c r="P29" s="457">
        <v>66.068772634190395</v>
      </c>
      <c r="Q29" s="477">
        <v>79.091522530476027</v>
      </c>
      <c r="R29" s="470">
        <v>99.983435380116845</v>
      </c>
      <c r="S29" s="457">
        <v>81.868205296473761</v>
      </c>
      <c r="T29" s="457">
        <v>75.892862076499938</v>
      </c>
      <c r="U29" s="457">
        <v>64.843330030437969</v>
      </c>
      <c r="V29" s="457">
        <v>99.031578654321919</v>
      </c>
      <c r="W29" s="457">
        <v>67.424400630999088</v>
      </c>
      <c r="X29" s="457">
        <v>48.980081637090137</v>
      </c>
      <c r="Y29" s="473">
        <v>55.538235750286525</v>
      </c>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342"/>
      <c r="BA29" s="1041" t="s">
        <v>58</v>
      </c>
      <c r="BB29" s="585" t="s">
        <v>50</v>
      </c>
      <c r="BC29" s="486">
        <v>6309.8342419999935</v>
      </c>
      <c r="BD29" s="482">
        <v>7735.8177559999885</v>
      </c>
      <c r="BE29" s="482">
        <v>9322.3461730000108</v>
      </c>
      <c r="BF29" s="482">
        <v>11094.126101999997</v>
      </c>
      <c r="BG29" s="495">
        <v>11608.533266999995</v>
      </c>
      <c r="BH29" s="486">
        <v>4710.1546880000051</v>
      </c>
      <c r="BI29" s="482">
        <v>6283.8895940000057</v>
      </c>
      <c r="BJ29" s="482">
        <v>7292.2973979999988</v>
      </c>
      <c r="BK29" s="482">
        <v>7808.3612340000045</v>
      </c>
      <c r="BL29" s="495">
        <v>7896.8535049999964</v>
      </c>
      <c r="BM29" s="486">
        <v>1769.5604049999995</v>
      </c>
      <c r="BN29" s="482">
        <v>2254.1960670000035</v>
      </c>
      <c r="BO29" s="482">
        <v>2483.5840499999999</v>
      </c>
      <c r="BP29" s="482">
        <v>2539.8991800000008</v>
      </c>
      <c r="BQ29" s="495">
        <v>3031.8614189999989</v>
      </c>
      <c r="BR29" s="486">
        <v>761.05648700000063</v>
      </c>
      <c r="BS29" s="482">
        <v>6117.8235380000087</v>
      </c>
      <c r="BT29" s="482">
        <v>17798.772183000005</v>
      </c>
      <c r="BU29" s="482">
        <v>2674.5819550000001</v>
      </c>
      <c r="BV29" s="482">
        <v>11687.963053999987</v>
      </c>
      <c r="BW29" s="482">
        <v>4323.4473380000081</v>
      </c>
      <c r="BX29" s="482">
        <v>1324.5175729999992</v>
      </c>
      <c r="BY29" s="490">
        <v>1382.4954120000002</v>
      </c>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4"/>
    </row>
    <row r="30" s="302" customFormat="true" ht="15" customHeight="true" x14ac:dyDescent="0.2">
      <c r="A30" s="1051"/>
      <c r="B30" s="378" t="s">
        <v>49</v>
      </c>
      <c r="C30" s="471">
        <v>46.73037734681094</v>
      </c>
      <c r="D30" s="460">
        <v>34.631647848028194</v>
      </c>
      <c r="E30" s="460">
        <v>21.245021248685074</v>
      </c>
      <c r="F30" s="460">
        <v>6.4115182537004447</v>
      </c>
      <c r="G30" s="479">
        <v>2.0257417678280962</v>
      </c>
      <c r="H30" s="465">
        <v>41.067910369279325</v>
      </c>
      <c r="I30" s="460">
        <v>21.617225768168229</v>
      </c>
      <c r="J30" s="460">
        <v>8.9219407159198063</v>
      </c>
      <c r="K30" s="460">
        <v>2.4113919572597018</v>
      </c>
      <c r="L30" s="475">
        <v>1.4279838422207389</v>
      </c>
      <c r="M30" s="471">
        <v>53.883399898190646</v>
      </c>
      <c r="N30" s="460">
        <v>41.270125985827526</v>
      </c>
      <c r="O30" s="460">
        <v>35.280049367619654</v>
      </c>
      <c r="P30" s="460">
        <v>33.931227365809669</v>
      </c>
      <c r="Q30" s="479">
        <v>20.908477469523998</v>
      </c>
      <c r="R30" s="471">
        <v>1.6564619883166154E-2</v>
      </c>
      <c r="S30" s="460">
        <v>18.131794703526243</v>
      </c>
      <c r="T30" s="460">
        <v>24.107137923500034</v>
      </c>
      <c r="U30" s="460">
        <v>35.156669969561875</v>
      </c>
      <c r="V30" s="460">
        <v>0.9684213456780747</v>
      </c>
      <c r="W30" s="460">
        <v>32.575599369001054</v>
      </c>
      <c r="X30" s="460">
        <v>51.019918362909941</v>
      </c>
      <c r="Y30" s="475">
        <v>44.461764249713454</v>
      </c>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342"/>
      <c r="BA30" s="1039"/>
      <c r="BB30" s="583" t="s">
        <v>49</v>
      </c>
      <c r="BC30" s="487">
        <v>5535.2548119999974</v>
      </c>
      <c r="BD30" s="483">
        <v>4098.376470000002</v>
      </c>
      <c r="BE30" s="483">
        <v>2514.8053580000014</v>
      </c>
      <c r="BF30" s="483">
        <v>760.03147699999988</v>
      </c>
      <c r="BG30" s="496">
        <v>240.02111500000001</v>
      </c>
      <c r="BH30" s="487">
        <v>3282.3579100000011</v>
      </c>
      <c r="BI30" s="483">
        <v>1733.0371550000013</v>
      </c>
      <c r="BJ30" s="483">
        <v>714.34817099999987</v>
      </c>
      <c r="BK30" s="483">
        <v>192.942802</v>
      </c>
      <c r="BL30" s="496">
        <v>114.39939699999999</v>
      </c>
      <c r="BM30" s="487">
        <v>2067.5837060000022</v>
      </c>
      <c r="BN30" s="483">
        <v>1584.0482760000002</v>
      </c>
      <c r="BO30" s="483">
        <v>1353.8478789999999</v>
      </c>
      <c r="BP30" s="483">
        <v>1304.4270860000006</v>
      </c>
      <c r="BQ30" s="496">
        <v>801.49684999999965</v>
      </c>
      <c r="BR30" s="487">
        <v>0.126087</v>
      </c>
      <c r="BS30" s="483">
        <v>1354.9475040000004</v>
      </c>
      <c r="BT30" s="483">
        <v>5653.7261100000051</v>
      </c>
      <c r="BU30" s="483">
        <v>1450.1012680000001</v>
      </c>
      <c r="BV30" s="483">
        <v>114.295592</v>
      </c>
      <c r="BW30" s="483">
        <v>2088.8415330000007</v>
      </c>
      <c r="BX30" s="483">
        <v>1379.6787630000006</v>
      </c>
      <c r="BY30" s="491">
        <v>1106.7723749999993</v>
      </c>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4"/>
    </row>
    <row r="31" s="302" customFormat="true" ht="15" customHeight="true" x14ac:dyDescent="0.2">
      <c r="A31" s="1051" t="s">
        <v>105</v>
      </c>
      <c r="B31" s="378" t="s">
        <v>50</v>
      </c>
      <c r="C31" s="471">
        <v>5.6253304551981111</v>
      </c>
      <c r="D31" s="460">
        <v>11.546914254608085</v>
      </c>
      <c r="E31" s="460">
        <v>27.020817148122738</v>
      </c>
      <c r="F31" s="460">
        <v>67.668056971085718</v>
      </c>
      <c r="G31" s="479">
        <v>89.380337807941345</v>
      </c>
      <c r="H31" s="465">
        <v>17.030056021939838</v>
      </c>
      <c r="I31" s="460">
        <v>33.597007067505928</v>
      </c>
      <c r="J31" s="460">
        <v>61.907498243600621</v>
      </c>
      <c r="K31" s="460">
        <v>81.800441284968528</v>
      </c>
      <c r="L31" s="475">
        <v>92.543920600264912</v>
      </c>
      <c r="M31" s="471">
        <v>1.2931659996233069</v>
      </c>
      <c r="N31" s="460">
        <v>3.7549017238270115</v>
      </c>
      <c r="O31" s="460">
        <v>4.6853327779250851</v>
      </c>
      <c r="P31" s="460">
        <v>4.4639091254488239</v>
      </c>
      <c r="Q31" s="479">
        <v>8.5535014728882928</v>
      </c>
      <c r="R31" s="471">
        <v>97.373737253224419</v>
      </c>
      <c r="S31" s="460">
        <v>19.771702781951724</v>
      </c>
      <c r="T31" s="460">
        <v>44.139277475280892</v>
      </c>
      <c r="U31" s="460">
        <v>8.7193213528388203</v>
      </c>
      <c r="V31" s="460">
        <v>79.393101202503658</v>
      </c>
      <c r="W31" s="460">
        <v>15.783377485957924</v>
      </c>
      <c r="X31" s="460">
        <v>6.3996942343316654</v>
      </c>
      <c r="Y31" s="475">
        <v>14.208020641533336</v>
      </c>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342"/>
      <c r="BA31" s="1039" t="s">
        <v>105</v>
      </c>
      <c r="BB31" s="583" t="s">
        <v>50</v>
      </c>
      <c r="BC31" s="487">
        <v>666.32540199999971</v>
      </c>
      <c r="BD31" s="483">
        <v>1366.4842599999995</v>
      </c>
      <c r="BE31" s="483">
        <v>3198.4610010000047</v>
      </c>
      <c r="BF31" s="483">
        <v>8021.4781039999971</v>
      </c>
      <c r="BG31" s="496">
        <v>10582.247114000005</v>
      </c>
      <c r="BH31" s="487">
        <v>1361.1293730000002</v>
      </c>
      <c r="BI31" s="483">
        <v>2693.4050850000044</v>
      </c>
      <c r="BJ31" s="483">
        <v>4956.7139649999999</v>
      </c>
      <c r="BK31" s="483">
        <v>6545.1020100000005</v>
      </c>
      <c r="BL31" s="496">
        <v>7405.6124589999963</v>
      </c>
      <c r="BM31" s="487">
        <v>49.620643000000001</v>
      </c>
      <c r="BN31" s="483">
        <v>144.12230299999996</v>
      </c>
      <c r="BO31" s="483">
        <v>179.79645599999998</v>
      </c>
      <c r="BP31" s="483">
        <v>171.60723099999998</v>
      </c>
      <c r="BQ31" s="496">
        <v>327.88635599999998</v>
      </c>
      <c r="BR31" s="487">
        <v>741.06914400000062</v>
      </c>
      <c r="BS31" s="483">
        <v>1477.4940799999986</v>
      </c>
      <c r="BT31" s="483">
        <v>10347.797384999996</v>
      </c>
      <c r="BU31" s="483">
        <v>359.644385</v>
      </c>
      <c r="BV31" s="483">
        <v>9370.1791510000076</v>
      </c>
      <c r="BW31" s="483">
        <v>1012.0757579999997</v>
      </c>
      <c r="BX31" s="483">
        <v>173.06029699999999</v>
      </c>
      <c r="BY31" s="491">
        <v>353.67568100000011</v>
      </c>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4"/>
    </row>
    <row r="32" s="302" customFormat="true" ht="15" customHeight="true" x14ac:dyDescent="0.2">
      <c r="A32" s="1051"/>
      <c r="B32" s="378" t="s">
        <v>49</v>
      </c>
      <c r="C32" s="471">
        <v>94.374669544801961</v>
      </c>
      <c r="D32" s="460">
        <v>88.453085745391817</v>
      </c>
      <c r="E32" s="460">
        <v>72.979182851877283</v>
      </c>
      <c r="F32" s="460">
        <v>32.33194302891426</v>
      </c>
      <c r="G32" s="479">
        <v>10.619662192058781</v>
      </c>
      <c r="H32" s="465">
        <v>82.96994397806013</v>
      </c>
      <c r="I32" s="460">
        <v>66.402992932494072</v>
      </c>
      <c r="J32" s="460">
        <v>38.092501756399443</v>
      </c>
      <c r="K32" s="460">
        <v>18.199558715031422</v>
      </c>
      <c r="L32" s="475">
        <v>7.456079399735092</v>
      </c>
      <c r="M32" s="471">
        <v>98.706834000376702</v>
      </c>
      <c r="N32" s="460">
        <v>96.245098276172968</v>
      </c>
      <c r="O32" s="460">
        <v>95.314667222074902</v>
      </c>
      <c r="P32" s="460">
        <v>95.536090874551178</v>
      </c>
      <c r="Q32" s="479">
        <v>91.446498527111743</v>
      </c>
      <c r="R32" s="471">
        <v>2.6262627467755868</v>
      </c>
      <c r="S32" s="460">
        <v>80.228297218048169</v>
      </c>
      <c r="T32" s="460">
        <v>55.860722524718966</v>
      </c>
      <c r="U32" s="460">
        <v>91.280678647161139</v>
      </c>
      <c r="V32" s="460">
        <v>20.606898797496523</v>
      </c>
      <c r="W32" s="460">
        <v>84.216622514042143</v>
      </c>
      <c r="X32" s="460">
        <v>93.600305765668395</v>
      </c>
      <c r="Y32" s="475">
        <v>85.791979358466648</v>
      </c>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342"/>
      <c r="BA32" s="1039"/>
      <c r="BB32" s="583" t="s">
        <v>49</v>
      </c>
      <c r="BC32" s="487">
        <v>11178.763652000007</v>
      </c>
      <c r="BD32" s="483">
        <v>10467.709965999979</v>
      </c>
      <c r="BE32" s="483">
        <v>8638.5644430000011</v>
      </c>
      <c r="BF32" s="483">
        <v>3832.6794750000031</v>
      </c>
      <c r="BG32" s="496">
        <v>1257.3222740000003</v>
      </c>
      <c r="BH32" s="487">
        <v>6631.3832250000032</v>
      </c>
      <c r="BI32" s="483">
        <v>5323.3955770000039</v>
      </c>
      <c r="BJ32" s="483">
        <v>3049.9316040000022</v>
      </c>
      <c r="BK32" s="483">
        <v>1456.2020259999997</v>
      </c>
      <c r="BL32" s="496">
        <v>596.65544900000009</v>
      </c>
      <c r="BM32" s="487">
        <v>3787.5234679999999</v>
      </c>
      <c r="BN32" s="483">
        <v>3694.1220400000047</v>
      </c>
      <c r="BO32" s="483">
        <v>3657.6354730000016</v>
      </c>
      <c r="BP32" s="483">
        <v>3672.7190349999992</v>
      </c>
      <c r="BQ32" s="496">
        <v>3505.4719129999989</v>
      </c>
      <c r="BR32" s="487">
        <v>19.987343000000003</v>
      </c>
      <c r="BS32" s="483">
        <v>5995.2769620000026</v>
      </c>
      <c r="BT32" s="483">
        <v>13095.715913999989</v>
      </c>
      <c r="BU32" s="483">
        <v>3765.0388380000045</v>
      </c>
      <c r="BV32" s="483">
        <v>2432.0794950000009</v>
      </c>
      <c r="BW32" s="483">
        <v>5400.2131130000053</v>
      </c>
      <c r="BX32" s="483">
        <v>2531.1360389999991</v>
      </c>
      <c r="BY32" s="491">
        <v>2135.5921059999996</v>
      </c>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4"/>
    </row>
    <row r="33" s="302" customFormat="true" ht="15" customHeight="true" x14ac:dyDescent="0.2">
      <c r="A33" s="1051" t="s">
        <v>106</v>
      </c>
      <c r="B33" s="378" t="s">
        <v>50</v>
      </c>
      <c r="C33" s="471">
        <v>4.1297773091440712E-2</v>
      </c>
      <c r="D33" s="460">
        <v>0.19130065442277305</v>
      </c>
      <c r="E33" s="460">
        <v>0.27507457979237904</v>
      </c>
      <c r="F33" s="460">
        <v>1.1911171591824847</v>
      </c>
      <c r="G33" s="479">
        <v>11.786470481049562</v>
      </c>
      <c r="H33" s="465">
        <v>0</v>
      </c>
      <c r="I33" s="460">
        <v>0.28252237962406229</v>
      </c>
      <c r="J33" s="460">
        <v>1.0339984365055392</v>
      </c>
      <c r="K33" s="460">
        <v>4.3644666347984256</v>
      </c>
      <c r="L33" s="475">
        <v>13.920150922295269</v>
      </c>
      <c r="M33" s="471">
        <v>0</v>
      </c>
      <c r="N33" s="460">
        <v>0.12744780068317796</v>
      </c>
      <c r="O33" s="460">
        <v>0</v>
      </c>
      <c r="P33" s="460">
        <v>0</v>
      </c>
      <c r="Q33" s="479">
        <v>0.60740302278278957</v>
      </c>
      <c r="R33" s="471">
        <v>16.701036016528942</v>
      </c>
      <c r="S33" s="460">
        <v>8.8808541874231178E-2</v>
      </c>
      <c r="T33" s="460">
        <v>1.8596430724340116</v>
      </c>
      <c r="U33" s="460">
        <v>0.43112202898011442</v>
      </c>
      <c r="V33" s="460">
        <v>8.2566383370209095</v>
      </c>
      <c r="W33" s="460">
        <v>0.51530024090831383</v>
      </c>
      <c r="X33" s="460">
        <v>0</v>
      </c>
      <c r="Y33" s="475">
        <v>7.0475945141855484E-2</v>
      </c>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342"/>
      <c r="BA33" s="1039" t="s">
        <v>106</v>
      </c>
      <c r="BB33" s="583" t="s">
        <v>50</v>
      </c>
      <c r="BC33" s="487">
        <v>4.8917580000000003</v>
      </c>
      <c r="BD33" s="483">
        <v>22.638891000000001</v>
      </c>
      <c r="BE33" s="483">
        <v>32.560648</v>
      </c>
      <c r="BF33" s="483">
        <v>141.19690500000004</v>
      </c>
      <c r="BG33" s="496">
        <v>1395.4673509999993</v>
      </c>
      <c r="BH33" s="487">
        <v>0</v>
      </c>
      <c r="BI33" s="483">
        <v>22.649256000000001</v>
      </c>
      <c r="BJ33" s="483">
        <v>82.788589999999999</v>
      </c>
      <c r="BK33" s="483">
        <v>349.21424499999995</v>
      </c>
      <c r="BL33" s="496">
        <v>1113.9277699999998</v>
      </c>
      <c r="BM33" s="487">
        <v>0</v>
      </c>
      <c r="BN33" s="483">
        <v>4.8917580000000003</v>
      </c>
      <c r="BO33" s="483">
        <v>0</v>
      </c>
      <c r="BP33" s="483">
        <v>0</v>
      </c>
      <c r="BQ33" s="496">
        <v>23.283934000000002</v>
      </c>
      <c r="BR33" s="487">
        <v>127.10431800000001</v>
      </c>
      <c r="BS33" s="483">
        <v>6.6364589999999994</v>
      </c>
      <c r="BT33" s="483">
        <v>435.9656710000001</v>
      </c>
      <c r="BU33" s="483">
        <v>17.782418000000003</v>
      </c>
      <c r="BV33" s="483">
        <v>974.46981199999982</v>
      </c>
      <c r="BW33" s="483">
        <v>33.042540000000002</v>
      </c>
      <c r="BX33" s="483">
        <v>0</v>
      </c>
      <c r="BY33" s="491">
        <v>1.754335</v>
      </c>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4"/>
    </row>
    <row r="34" s="302" customFormat="true" ht="15" customHeight="true" x14ac:dyDescent="0.2">
      <c r="A34" s="1051"/>
      <c r="B34" s="378" t="s">
        <v>49</v>
      </c>
      <c r="C34" s="471">
        <v>99.958702226908557</v>
      </c>
      <c r="D34" s="460">
        <v>99.808699345577224</v>
      </c>
      <c r="E34" s="460">
        <v>99.72492542020764</v>
      </c>
      <c r="F34" s="460">
        <v>98.808882840817489</v>
      </c>
      <c r="G34" s="479">
        <v>88.213529518950452</v>
      </c>
      <c r="H34" s="465">
        <v>100</v>
      </c>
      <c r="I34" s="460">
        <v>99.717477620375931</v>
      </c>
      <c r="J34" s="460">
        <v>98.96600156349443</v>
      </c>
      <c r="K34" s="460">
        <v>95.635533365201582</v>
      </c>
      <c r="L34" s="475">
        <v>86.079849077704722</v>
      </c>
      <c r="M34" s="471">
        <v>100</v>
      </c>
      <c r="N34" s="460">
        <v>99.872552199316829</v>
      </c>
      <c r="O34" s="460">
        <v>100</v>
      </c>
      <c r="P34" s="460">
        <v>100</v>
      </c>
      <c r="Q34" s="479">
        <v>99.392596977217224</v>
      </c>
      <c r="R34" s="471">
        <v>83.298963983471054</v>
      </c>
      <c r="S34" s="460">
        <v>99.911191458125771</v>
      </c>
      <c r="T34" s="460">
        <v>98.140356927565946</v>
      </c>
      <c r="U34" s="460">
        <v>99.568877971019887</v>
      </c>
      <c r="V34" s="460">
        <v>91.743361662979055</v>
      </c>
      <c r="W34" s="460">
        <v>99.484699759091697</v>
      </c>
      <c r="X34" s="460">
        <v>100</v>
      </c>
      <c r="Y34" s="475">
        <v>99.929524054858149</v>
      </c>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342"/>
      <c r="BA34" s="1039"/>
      <c r="BB34" s="583" t="s">
        <v>49</v>
      </c>
      <c r="BC34" s="487">
        <v>11840.197295999998</v>
      </c>
      <c r="BD34" s="483">
        <v>11811.555334999988</v>
      </c>
      <c r="BE34" s="483">
        <v>11804.464796000007</v>
      </c>
      <c r="BF34" s="483">
        <v>11712.960674</v>
      </c>
      <c r="BG34" s="496">
        <v>10444.102036999993</v>
      </c>
      <c r="BH34" s="487">
        <v>7992.5125980000066</v>
      </c>
      <c r="BI34" s="483">
        <v>7994.1514060000072</v>
      </c>
      <c r="BJ34" s="483">
        <v>7923.8569789999947</v>
      </c>
      <c r="BK34" s="483">
        <v>7652.089791000004</v>
      </c>
      <c r="BL34" s="496">
        <v>6888.3401379999959</v>
      </c>
      <c r="BM34" s="487">
        <v>3837.1441109999996</v>
      </c>
      <c r="BN34" s="483">
        <v>3833.3525850000051</v>
      </c>
      <c r="BO34" s="483">
        <v>3837.4319290000021</v>
      </c>
      <c r="BP34" s="483">
        <v>3844.3262659999991</v>
      </c>
      <c r="BQ34" s="496">
        <v>3810.074334999998</v>
      </c>
      <c r="BR34" s="487">
        <v>633.95216900000059</v>
      </c>
      <c r="BS34" s="483">
        <v>7466.1345830000082</v>
      </c>
      <c r="BT34" s="483">
        <v>23007.547628000011</v>
      </c>
      <c r="BU34" s="483">
        <v>4106.9008050000066</v>
      </c>
      <c r="BV34" s="483">
        <v>10827.788833999983</v>
      </c>
      <c r="BW34" s="483">
        <v>6379.2463310000012</v>
      </c>
      <c r="BX34" s="483">
        <v>2704.1963359999977</v>
      </c>
      <c r="BY34" s="491">
        <v>2487.5134520000006</v>
      </c>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4"/>
    </row>
    <row r="35" s="302" customFormat="true" ht="15" customHeight="true" x14ac:dyDescent="0.2">
      <c r="A35" s="1051" t="s">
        <v>56</v>
      </c>
      <c r="B35" s="378" t="s">
        <v>50</v>
      </c>
      <c r="C35" s="471">
        <v>11.596781794866533</v>
      </c>
      <c r="D35" s="460">
        <v>20.216610141007184</v>
      </c>
      <c r="E35" s="460">
        <v>35.177730927030098</v>
      </c>
      <c r="F35" s="460">
        <v>70.829955068880551</v>
      </c>
      <c r="G35" s="479">
        <v>91.310126967352517</v>
      </c>
      <c r="H35" s="465">
        <v>32.223559805767074</v>
      </c>
      <c r="I35" s="460">
        <v>43.842212371946928</v>
      </c>
      <c r="J35" s="460">
        <v>66.582744721967629</v>
      </c>
      <c r="K35" s="460">
        <v>83.908140170565531</v>
      </c>
      <c r="L35" s="475">
        <v>93.839113356703749</v>
      </c>
      <c r="M35" s="471">
        <v>4.1105477260507302</v>
      </c>
      <c r="N35" s="460">
        <v>6.3084131275172357</v>
      </c>
      <c r="O35" s="460">
        <v>8.2519803310887561</v>
      </c>
      <c r="P35" s="460">
        <v>8.9509728412838143</v>
      </c>
      <c r="Q35" s="479">
        <v>11.26976866455788</v>
      </c>
      <c r="R35" s="471">
        <v>97.357607663782403</v>
      </c>
      <c r="S35" s="460">
        <v>23.782161155634103</v>
      </c>
      <c r="T35" s="460">
        <v>54.226049140341772</v>
      </c>
      <c r="U35" s="460">
        <v>14.347523991662392</v>
      </c>
      <c r="V35" s="460">
        <v>80.13240181111702</v>
      </c>
      <c r="W35" s="460">
        <v>18.477690366672817</v>
      </c>
      <c r="X35" s="460">
        <v>6.8574472027537041</v>
      </c>
      <c r="Y35" s="475">
        <v>19.695112577295408</v>
      </c>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342"/>
      <c r="BA35" s="1039" t="s">
        <v>56</v>
      </c>
      <c r="BB35" s="583" t="s">
        <v>50</v>
      </c>
      <c r="BC35" s="487">
        <v>1373.6491310000004</v>
      </c>
      <c r="BD35" s="483">
        <v>2392.4729100000004</v>
      </c>
      <c r="BE35" s="483">
        <v>4164.0413150000059</v>
      </c>
      <c r="BF35" s="483">
        <v>8396.2944869999992</v>
      </c>
      <c r="BG35" s="496">
        <v>10818.930050000004</v>
      </c>
      <c r="BH35" s="487">
        <v>2575.4720769999994</v>
      </c>
      <c r="BI35" s="483">
        <v>3514.7980510000048</v>
      </c>
      <c r="BJ35" s="483">
        <v>5331.0443800000012</v>
      </c>
      <c r="BK35" s="483">
        <v>6713.745406</v>
      </c>
      <c r="BL35" s="496">
        <v>7517.6886919999961</v>
      </c>
      <c r="BM35" s="487">
        <v>157.72763999999998</v>
      </c>
      <c r="BN35" s="483">
        <v>242.13231000000002</v>
      </c>
      <c r="BO35" s="483">
        <v>316.66412800000006</v>
      </c>
      <c r="BP35" s="483">
        <v>344.10460000000006</v>
      </c>
      <c r="BQ35" s="496">
        <v>432.01060900000004</v>
      </c>
      <c r="BR35" s="487">
        <v>741.06914400000062</v>
      </c>
      <c r="BS35" s="483">
        <v>1777.1864519999997</v>
      </c>
      <c r="BT35" s="483">
        <v>12717.363249000005</v>
      </c>
      <c r="BU35" s="483">
        <v>591.7899149999995</v>
      </c>
      <c r="BV35" s="483">
        <v>9457.4333210000095</v>
      </c>
      <c r="BW35" s="483">
        <v>1184.8428830000003</v>
      </c>
      <c r="BX35" s="483">
        <v>185.43883599999998</v>
      </c>
      <c r="BY35" s="491">
        <v>490.26409300000012</v>
      </c>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4"/>
    </row>
    <row r="36" s="302" customFormat="true" ht="15" customHeight="true" x14ac:dyDescent="0.2">
      <c r="A36" s="1051"/>
      <c r="B36" s="378" t="s">
        <v>49</v>
      </c>
      <c r="C36" s="471">
        <v>88.403218205133555</v>
      </c>
      <c r="D36" s="460">
        <v>79.783389858992692</v>
      </c>
      <c r="E36" s="460">
        <v>64.822269072969902</v>
      </c>
      <c r="F36" s="460">
        <v>29.17004493111946</v>
      </c>
      <c r="G36" s="479">
        <v>8.6898730326475775</v>
      </c>
      <c r="H36" s="465">
        <v>67.776440194232904</v>
      </c>
      <c r="I36" s="460">
        <v>56.157787628053022</v>
      </c>
      <c r="J36" s="460">
        <v>33.417255278032435</v>
      </c>
      <c r="K36" s="460">
        <v>16.091859829434423</v>
      </c>
      <c r="L36" s="475">
        <v>6.1608866432962373</v>
      </c>
      <c r="M36" s="471">
        <v>95.88945227394926</v>
      </c>
      <c r="N36" s="460">
        <v>93.691586872482731</v>
      </c>
      <c r="O36" s="460">
        <v>91.748019668911212</v>
      </c>
      <c r="P36" s="460">
        <v>91.049027158716214</v>
      </c>
      <c r="Q36" s="479">
        <v>88.730231335442198</v>
      </c>
      <c r="R36" s="471">
        <v>2.6423923362176165</v>
      </c>
      <c r="S36" s="460">
        <v>76.217838844365829</v>
      </c>
      <c r="T36" s="460">
        <v>45.77395085965815</v>
      </c>
      <c r="U36" s="460">
        <v>85.652476008337544</v>
      </c>
      <c r="V36" s="460">
        <v>19.867598188883168</v>
      </c>
      <c r="W36" s="460">
        <v>81.522309633327239</v>
      </c>
      <c r="X36" s="460">
        <v>93.142552797246353</v>
      </c>
      <c r="Y36" s="475">
        <v>80.304887422704567</v>
      </c>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342"/>
      <c r="BA36" s="1039"/>
      <c r="BB36" s="583" t="s">
        <v>49</v>
      </c>
      <c r="BC36" s="487">
        <v>10471.439923000009</v>
      </c>
      <c r="BD36" s="483">
        <v>9441.7213159999737</v>
      </c>
      <c r="BE36" s="483">
        <v>7673.1102159999991</v>
      </c>
      <c r="BF36" s="483">
        <v>3457.8630920000032</v>
      </c>
      <c r="BG36" s="496">
        <v>1029.6243320000001</v>
      </c>
      <c r="BH36" s="487">
        <v>5417.0405210000044</v>
      </c>
      <c r="BI36" s="483">
        <v>4502.1286980000004</v>
      </c>
      <c r="BJ36" s="483">
        <v>2675.6011890000018</v>
      </c>
      <c r="BK36" s="483">
        <v>1287.5586299999998</v>
      </c>
      <c r="BL36" s="496">
        <v>493.56421</v>
      </c>
      <c r="BM36" s="487">
        <v>3679.4164709999991</v>
      </c>
      <c r="BN36" s="483">
        <v>3596.112033000004</v>
      </c>
      <c r="BO36" s="483">
        <v>3520.7678010000013</v>
      </c>
      <c r="BP36" s="483">
        <v>3500.2216659999999</v>
      </c>
      <c r="BQ36" s="496">
        <v>3401.3476600000004</v>
      </c>
      <c r="BR36" s="487">
        <v>20.113430000000001</v>
      </c>
      <c r="BS36" s="483">
        <v>5695.5845900000031</v>
      </c>
      <c r="BT36" s="483">
        <v>10735.135043999995</v>
      </c>
      <c r="BU36" s="483">
        <v>3532.8933080000043</v>
      </c>
      <c r="BV36" s="483">
        <v>2344.8253250000007</v>
      </c>
      <c r="BW36" s="483">
        <v>5227.445988000004</v>
      </c>
      <c r="BX36" s="483">
        <v>2518.7574999999993</v>
      </c>
      <c r="BY36" s="491">
        <v>1999.0036939999995</v>
      </c>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4"/>
    </row>
    <row r="37" s="302" customFormat="true" ht="15" customHeight="true" x14ac:dyDescent="0.2">
      <c r="A37" s="1051" t="s">
        <v>127</v>
      </c>
      <c r="B37" s="378" t="s">
        <v>50</v>
      </c>
      <c r="C37" s="471">
        <v>8.9813362295361738</v>
      </c>
      <c r="D37" s="460">
        <v>16.606884498360053</v>
      </c>
      <c r="E37" s="460">
        <v>33.406504762810371</v>
      </c>
      <c r="F37" s="460">
        <v>71.140500189974659</v>
      </c>
      <c r="G37" s="479">
        <v>91.292712967798579</v>
      </c>
      <c r="H37" s="465">
        <v>26.48597453871443</v>
      </c>
      <c r="I37" s="460">
        <v>41.798481316085734</v>
      </c>
      <c r="J37" s="460">
        <v>66.846111692397486</v>
      </c>
      <c r="K37" s="460">
        <v>83.860052006435907</v>
      </c>
      <c r="L37" s="475">
        <v>93.858859209829419</v>
      </c>
      <c r="M37" s="471">
        <v>2.6944768065482041</v>
      </c>
      <c r="N37" s="460">
        <v>5.7897221070828833</v>
      </c>
      <c r="O37" s="460">
        <v>6.9667184023976061</v>
      </c>
      <c r="P37" s="460">
        <v>7.9577302215947086</v>
      </c>
      <c r="Q37" s="479">
        <v>10.7738825322169</v>
      </c>
      <c r="R37" s="471">
        <v>97.373737253224419</v>
      </c>
      <c r="S37" s="460">
        <v>22.507263345744075</v>
      </c>
      <c r="T37" s="460">
        <v>54.305405349969973</v>
      </c>
      <c r="U37" s="460">
        <v>13.440718860998791</v>
      </c>
      <c r="V37" s="460">
        <v>80.327489075846685</v>
      </c>
      <c r="W37" s="460">
        <v>19.213476403472271</v>
      </c>
      <c r="X37" s="460">
        <v>8.2102776031540312</v>
      </c>
      <c r="Y37" s="475">
        <v>19.834907628945757</v>
      </c>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342"/>
      <c r="BA37" s="1039" t="s">
        <v>127</v>
      </c>
      <c r="BB37" s="583" t="s">
        <v>50</v>
      </c>
      <c r="BC37" s="487">
        <v>837.19343099999912</v>
      </c>
      <c r="BD37" s="483">
        <v>1670.2597489999996</v>
      </c>
      <c r="BE37" s="483">
        <v>3644.2523380000048</v>
      </c>
      <c r="BF37" s="483">
        <v>8152.5077939999983</v>
      </c>
      <c r="BG37" s="496">
        <v>10770.876200000008</v>
      </c>
      <c r="BH37" s="487">
        <v>1603.5462339999992</v>
      </c>
      <c r="BI37" s="483">
        <v>3028.3293770000041</v>
      </c>
      <c r="BJ37" s="483">
        <v>5102.4087250000011</v>
      </c>
      <c r="BK37" s="483">
        <v>6660.2879740000008</v>
      </c>
      <c r="BL37" s="496">
        <v>7507.941235999996</v>
      </c>
      <c r="BM37" s="487">
        <v>78.600797</v>
      </c>
      <c r="BN37" s="483">
        <v>187.35329899999999</v>
      </c>
      <c r="BO37" s="483">
        <v>237.26084400000002</v>
      </c>
      <c r="BP37" s="483">
        <v>274.15834999999993</v>
      </c>
      <c r="BQ37" s="496">
        <v>395.20267600000011</v>
      </c>
      <c r="BR37" s="487">
        <v>741.06914400000062</v>
      </c>
      <c r="BS37" s="483">
        <v>1596.9711169999989</v>
      </c>
      <c r="BT37" s="483">
        <v>11108.568445999999</v>
      </c>
      <c r="BU37" s="483">
        <v>431.42431599999992</v>
      </c>
      <c r="BV37" s="483">
        <v>9457.4333210000095</v>
      </c>
      <c r="BW37" s="483">
        <v>1085.5857619999999</v>
      </c>
      <c r="BX37" s="483">
        <v>182.49932799999999</v>
      </c>
      <c r="BY37" s="491">
        <v>471.53807800000021</v>
      </c>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4"/>
    </row>
    <row r="38" s="302" customFormat="true" ht="15" customHeight="true" x14ac:dyDescent="0.2">
      <c r="A38" s="1051"/>
      <c r="B38" s="378" t="s">
        <v>49</v>
      </c>
      <c r="C38" s="471">
        <v>91.018663770463817</v>
      </c>
      <c r="D38" s="460">
        <v>83.39311550163994</v>
      </c>
      <c r="E38" s="460">
        <v>66.593495237189629</v>
      </c>
      <c r="F38" s="460">
        <v>28.859499810025369</v>
      </c>
      <c r="G38" s="479">
        <v>8.7072870322015365</v>
      </c>
      <c r="H38" s="465">
        <v>73.514025461285513</v>
      </c>
      <c r="I38" s="460">
        <v>58.201518683914259</v>
      </c>
      <c r="J38" s="460">
        <v>33.153888307602564</v>
      </c>
      <c r="K38" s="460">
        <v>16.139947993564061</v>
      </c>
      <c r="L38" s="475">
        <v>6.141140790170585</v>
      </c>
      <c r="M38" s="471">
        <v>97.305523193451776</v>
      </c>
      <c r="N38" s="460">
        <v>94.210277892917048</v>
      </c>
      <c r="O38" s="460">
        <v>93.033281597602439</v>
      </c>
      <c r="P38" s="460">
        <v>92.04226977840527</v>
      </c>
      <c r="Q38" s="479">
        <v>89.226117467783155</v>
      </c>
      <c r="R38" s="471">
        <v>2.6262627467755868</v>
      </c>
      <c r="S38" s="460">
        <v>77.492736654255808</v>
      </c>
      <c r="T38" s="460">
        <v>45.694594650030091</v>
      </c>
      <c r="U38" s="460">
        <v>86.559281139001129</v>
      </c>
      <c r="V38" s="460">
        <v>19.672510924153517</v>
      </c>
      <c r="W38" s="460">
        <v>80.786523596527786</v>
      </c>
      <c r="X38" s="460">
        <v>91.789722396846116</v>
      </c>
      <c r="Y38" s="475">
        <v>80.165092371054143</v>
      </c>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342"/>
      <c r="BA38" s="1039"/>
      <c r="BB38" s="583" t="s">
        <v>49</v>
      </c>
      <c r="BC38" s="487">
        <v>8484.2862420000001</v>
      </c>
      <c r="BD38" s="483">
        <v>8387.3747769999809</v>
      </c>
      <c r="BE38" s="483">
        <v>7264.5582779999977</v>
      </c>
      <c r="BF38" s="483">
        <v>3307.2201700000037</v>
      </c>
      <c r="BG38" s="496">
        <v>1027.301168</v>
      </c>
      <c r="BH38" s="487">
        <v>4450.7759570000035</v>
      </c>
      <c r="BI38" s="483">
        <v>4216.7409740000003</v>
      </c>
      <c r="BJ38" s="483">
        <v>2530.6586230000007</v>
      </c>
      <c r="BK38" s="483">
        <v>1281.8582739999999</v>
      </c>
      <c r="BL38" s="496">
        <v>491.24104599999998</v>
      </c>
      <c r="BM38" s="487">
        <v>2838.5071480000015</v>
      </c>
      <c r="BN38" s="483">
        <v>3048.6102850000048</v>
      </c>
      <c r="BO38" s="483">
        <v>3168.3719130000022</v>
      </c>
      <c r="BP38" s="483">
        <v>3171.0244139999995</v>
      </c>
      <c r="BQ38" s="496">
        <v>3272.9520010000001</v>
      </c>
      <c r="BR38" s="487">
        <v>19.987343000000003</v>
      </c>
      <c r="BS38" s="483">
        <v>5498.3878009999999</v>
      </c>
      <c r="BT38" s="483">
        <v>9347.164044000001</v>
      </c>
      <c r="BU38" s="483">
        <v>2778.4063520000009</v>
      </c>
      <c r="BV38" s="483">
        <v>2316.1617830000009</v>
      </c>
      <c r="BW38" s="483">
        <v>4564.5409470000068</v>
      </c>
      <c r="BX38" s="483">
        <v>2040.3162310000021</v>
      </c>
      <c r="BY38" s="491">
        <v>1905.776134</v>
      </c>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4"/>
    </row>
    <row r="39" s="302" customFormat="true" ht="15" customHeight="true" x14ac:dyDescent="0.2">
      <c r="A39" s="1051" t="s">
        <v>124</v>
      </c>
      <c r="B39" s="378" t="s">
        <v>50</v>
      </c>
      <c r="C39" s="471">
        <v>84.260261625145176</v>
      </c>
      <c r="D39" s="460">
        <v>83.402549839835018</v>
      </c>
      <c r="E39" s="460">
        <v>92.551126891376072</v>
      </c>
      <c r="F39" s="460">
        <v>90.000820614665173</v>
      </c>
      <c r="G39" s="479">
        <v>86.52557598408832</v>
      </c>
      <c r="H39" s="465">
        <v>85.849857344897629</v>
      </c>
      <c r="I39" s="460">
        <v>93.591893177850693</v>
      </c>
      <c r="J39" s="460">
        <v>93.168638299258802</v>
      </c>
      <c r="K39" s="460">
        <v>86.125490500605167</v>
      </c>
      <c r="L39" s="475">
        <v>86.556387026692335</v>
      </c>
      <c r="M39" s="471">
        <v>85.511022096186863</v>
      </c>
      <c r="N39" s="460">
        <v>83.558884706414986</v>
      </c>
      <c r="O39" s="460">
        <v>73.326728420052959</v>
      </c>
      <c r="P39" s="460">
        <v>66.388613309657117</v>
      </c>
      <c r="Q39" s="479">
        <v>83.872537246509935</v>
      </c>
      <c r="R39" s="471">
        <v>91.303753390766147</v>
      </c>
      <c r="S39" s="460">
        <v>100</v>
      </c>
      <c r="T39" s="460">
        <v>90.494318036695347</v>
      </c>
      <c r="U39" s="460">
        <v>79.047501325510751</v>
      </c>
      <c r="V39" s="460">
        <v>85.702880825312519</v>
      </c>
      <c r="W39" s="460">
        <v>82.168431505895242</v>
      </c>
      <c r="X39" s="460">
        <v>89.451273737268593</v>
      </c>
      <c r="Y39" s="475">
        <v>61.404451328258304</v>
      </c>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342"/>
      <c r="BA39" s="1039" t="s">
        <v>124</v>
      </c>
      <c r="BB39" s="583" t="s">
        <v>50</v>
      </c>
      <c r="BC39" s="487">
        <v>561.44752700000004</v>
      </c>
      <c r="BD39" s="483">
        <v>1139.6827160000003</v>
      </c>
      <c r="BE39" s="483">
        <v>2958.3895160000034</v>
      </c>
      <c r="BF39" s="483">
        <v>7184.6921679999996</v>
      </c>
      <c r="BG39" s="496">
        <v>9148.3235130000103</v>
      </c>
      <c r="BH39" s="487">
        <v>1168.5276249999997</v>
      </c>
      <c r="BI39" s="483">
        <v>2520.8088100000027</v>
      </c>
      <c r="BJ39" s="483">
        <v>4582.6993280000006</v>
      </c>
      <c r="BK39" s="483">
        <v>5636.5187899999974</v>
      </c>
      <c r="BL39" s="496">
        <v>6402.0009689999952</v>
      </c>
      <c r="BM39" s="487">
        <v>42.431119000000002</v>
      </c>
      <c r="BN39" s="483">
        <v>120.42698900000002</v>
      </c>
      <c r="BO39" s="483">
        <v>131.83885899999999</v>
      </c>
      <c r="BP39" s="483">
        <v>113.92766100000003</v>
      </c>
      <c r="BQ39" s="496">
        <v>273.35528999999997</v>
      </c>
      <c r="BR39" s="487">
        <v>674.80037400000003</v>
      </c>
      <c r="BS39" s="483">
        <v>1477.4940799999986</v>
      </c>
      <c r="BT39" s="483">
        <v>9329.7813249999999</v>
      </c>
      <c r="BU39" s="483">
        <v>284.28989999999999</v>
      </c>
      <c r="BV39" s="483">
        <v>8023.794689000003</v>
      </c>
      <c r="BW39" s="483">
        <v>831.60677599999985</v>
      </c>
      <c r="BX39" s="483">
        <v>154.80464000000001</v>
      </c>
      <c r="BY39" s="491">
        <v>215.96365599999987</v>
      </c>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4"/>
    </row>
    <row r="40" s="302" customFormat="true" ht="15" customHeight="true" x14ac:dyDescent="0.2">
      <c r="A40" s="1051"/>
      <c r="B40" s="378" t="s">
        <v>49</v>
      </c>
      <c r="C40" s="471">
        <v>15.739738374854884</v>
      </c>
      <c r="D40" s="460">
        <v>16.597450160165039</v>
      </c>
      <c r="E40" s="460">
        <v>7.448873108623892</v>
      </c>
      <c r="F40" s="460">
        <v>9.9991793853348572</v>
      </c>
      <c r="G40" s="479">
        <v>13.474424015911735</v>
      </c>
      <c r="H40" s="465">
        <v>14.150142655102336</v>
      </c>
      <c r="I40" s="460">
        <v>6.4081068221492465</v>
      </c>
      <c r="J40" s="460">
        <v>6.8313617007412164</v>
      </c>
      <c r="K40" s="460">
        <v>13.874509499394794</v>
      </c>
      <c r="L40" s="475">
        <v>13.443612973307667</v>
      </c>
      <c r="M40" s="471">
        <v>14.488977903813135</v>
      </c>
      <c r="N40" s="460">
        <v>16.441115293585064</v>
      </c>
      <c r="O40" s="460">
        <v>26.673271579947048</v>
      </c>
      <c r="P40" s="460">
        <v>33.611386690342911</v>
      </c>
      <c r="Q40" s="479">
        <v>16.127462753490065</v>
      </c>
      <c r="R40" s="471">
        <v>8.6962466092337607</v>
      </c>
      <c r="S40" s="460">
        <v>0</v>
      </c>
      <c r="T40" s="460">
        <v>9.5056819633046956</v>
      </c>
      <c r="U40" s="460">
        <v>20.952498674489252</v>
      </c>
      <c r="V40" s="460">
        <v>14.297119174687426</v>
      </c>
      <c r="W40" s="460">
        <v>17.831568494104772</v>
      </c>
      <c r="X40" s="460">
        <v>10.548726262731423</v>
      </c>
      <c r="Y40" s="475">
        <v>38.595548671741632</v>
      </c>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342"/>
      <c r="BA40" s="1039"/>
      <c r="BB40" s="583" t="s">
        <v>49</v>
      </c>
      <c r="BC40" s="487">
        <v>104.87787500000002</v>
      </c>
      <c r="BD40" s="483">
        <v>226.80154399999995</v>
      </c>
      <c r="BE40" s="483">
        <v>238.10264500000002</v>
      </c>
      <c r="BF40" s="483">
        <v>798.22634200000016</v>
      </c>
      <c r="BG40" s="496">
        <v>1424.6468590000009</v>
      </c>
      <c r="BH40" s="487">
        <v>192.60174799999999</v>
      </c>
      <c r="BI40" s="483">
        <v>172.59627499999999</v>
      </c>
      <c r="BJ40" s="483">
        <v>336.0151790000001</v>
      </c>
      <c r="BK40" s="483">
        <v>908.02308400000015</v>
      </c>
      <c r="BL40" s="496">
        <v>994.3347480000001</v>
      </c>
      <c r="BM40" s="487">
        <v>7.1895239999999996</v>
      </c>
      <c r="BN40" s="483">
        <v>23.695314</v>
      </c>
      <c r="BO40" s="483">
        <v>47.957597</v>
      </c>
      <c r="BP40" s="483">
        <v>57.679570000000005</v>
      </c>
      <c r="BQ40" s="496">
        <v>52.56222600000001</v>
      </c>
      <c r="BR40" s="487">
        <v>64.271513999999996</v>
      </c>
      <c r="BS40" s="483">
        <v>0</v>
      </c>
      <c r="BT40" s="483">
        <v>980.01660199999992</v>
      </c>
      <c r="BU40" s="483">
        <v>75.354485000000025</v>
      </c>
      <c r="BV40" s="483">
        <v>1338.5448400000005</v>
      </c>
      <c r="BW40" s="483">
        <v>180.46898200000001</v>
      </c>
      <c r="BX40" s="483">
        <v>18.255656999999999</v>
      </c>
      <c r="BY40" s="491">
        <v>135.74318499999998</v>
      </c>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4"/>
    </row>
    <row r="41" s="302" customFormat="true" ht="15" customHeight="true" x14ac:dyDescent="0.2">
      <c r="A41" s="1051" t="s">
        <v>57</v>
      </c>
      <c r="B41" s="378" t="s">
        <v>50</v>
      </c>
      <c r="C41" s="471">
        <v>11.497067347713214</v>
      </c>
      <c r="D41" s="460">
        <v>11.42272402050753</v>
      </c>
      <c r="E41" s="460">
        <v>6.0678547290333089</v>
      </c>
      <c r="F41" s="460">
        <v>1.0514625599571743</v>
      </c>
      <c r="G41" s="479">
        <v>0.16394874754808189</v>
      </c>
      <c r="H41" s="465">
        <v>4.5819221607928826</v>
      </c>
      <c r="I41" s="460">
        <v>2.7283832388634779</v>
      </c>
      <c r="J41" s="460">
        <v>0.89251801156268895</v>
      </c>
      <c r="K41" s="460">
        <v>0.27476919888412038</v>
      </c>
      <c r="L41" s="475">
        <v>0</v>
      </c>
      <c r="M41" s="471">
        <v>13.788499992587219</v>
      </c>
      <c r="N41" s="460">
        <v>15.380448742514016</v>
      </c>
      <c r="O41" s="460">
        <v>17.479616368904598</v>
      </c>
      <c r="P41" s="460">
        <v>13.628801804520757</v>
      </c>
      <c r="Q41" s="479">
        <v>15.294466096341461</v>
      </c>
      <c r="R41" s="471">
        <v>0</v>
      </c>
      <c r="S41" s="460">
        <v>11.076313239956145</v>
      </c>
      <c r="T41" s="460">
        <v>1.0608810076999262</v>
      </c>
      <c r="U41" s="460">
        <v>9.1503198737153646</v>
      </c>
      <c r="V41" s="460">
        <v>1.3553888880119398</v>
      </c>
      <c r="W41" s="460">
        <v>19.573532342915932</v>
      </c>
      <c r="X41" s="460">
        <v>20.254303851489581</v>
      </c>
      <c r="Y41" s="475">
        <v>6.5231483838063831</v>
      </c>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342"/>
      <c r="BA41" s="1039" t="s">
        <v>57</v>
      </c>
      <c r="BB41" s="583" t="s">
        <v>50</v>
      </c>
      <c r="BC41" s="487">
        <v>1355.14102</v>
      </c>
      <c r="BD41" s="483">
        <v>1348.2335440000002</v>
      </c>
      <c r="BE41" s="483">
        <v>713.82911000000013</v>
      </c>
      <c r="BF41" s="483">
        <v>124.49651300000001</v>
      </c>
      <c r="BG41" s="496">
        <v>19.405359000000001</v>
      </c>
      <c r="BH41" s="487">
        <v>365.22823299999999</v>
      </c>
      <c r="BI41" s="483">
        <v>217.791011</v>
      </c>
      <c r="BJ41" s="483">
        <v>71.337235000000007</v>
      </c>
      <c r="BK41" s="483">
        <v>21.985119000000001</v>
      </c>
      <c r="BL41" s="496">
        <v>0</v>
      </c>
      <c r="BM41" s="487">
        <v>524.29617800000005</v>
      </c>
      <c r="BN41" s="483">
        <v>587.49013299999967</v>
      </c>
      <c r="BO41" s="483">
        <v>670.19842699999992</v>
      </c>
      <c r="BP41" s="483">
        <v>522.381215</v>
      </c>
      <c r="BQ41" s="496">
        <v>580.39799499999992</v>
      </c>
      <c r="BR41" s="487">
        <v>0</v>
      </c>
      <c r="BS41" s="483">
        <v>826.94574999999986</v>
      </c>
      <c r="BT41" s="483">
        <v>248.70285399999997</v>
      </c>
      <c r="BU41" s="483">
        <v>374.37548100000004</v>
      </c>
      <c r="BV41" s="483">
        <v>159.381775</v>
      </c>
      <c r="BW41" s="483">
        <v>1250.6457659999994</v>
      </c>
      <c r="BX41" s="483">
        <v>541.39099899999997</v>
      </c>
      <c r="BY41" s="491">
        <v>159.66292100000007</v>
      </c>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4"/>
    </row>
    <row r="42" s="302" customFormat="true" ht="15" customHeight="true" x14ac:dyDescent="0.2">
      <c r="A42" s="1051"/>
      <c r="B42" s="378" t="s">
        <v>49</v>
      </c>
      <c r="C42" s="471">
        <v>88.502932652286816</v>
      </c>
      <c r="D42" s="460">
        <v>88.57727597949247</v>
      </c>
      <c r="E42" s="460">
        <v>93.9321452709667</v>
      </c>
      <c r="F42" s="460">
        <v>98.948537440042841</v>
      </c>
      <c r="G42" s="479">
        <v>99.836051252451924</v>
      </c>
      <c r="H42" s="465">
        <v>95.418077839207101</v>
      </c>
      <c r="I42" s="460">
        <v>97.271616761136499</v>
      </c>
      <c r="J42" s="460">
        <v>99.107481988437314</v>
      </c>
      <c r="K42" s="460">
        <v>99.72523080111587</v>
      </c>
      <c r="L42" s="475">
        <v>100</v>
      </c>
      <c r="M42" s="471">
        <v>86.211500007412866</v>
      </c>
      <c r="N42" s="460">
        <v>84.619551257485909</v>
      </c>
      <c r="O42" s="460">
        <v>82.520383631095356</v>
      </c>
      <c r="P42" s="460">
        <v>86.371198195479266</v>
      </c>
      <c r="Q42" s="479">
        <v>84.705533903658576</v>
      </c>
      <c r="R42" s="471">
        <v>100</v>
      </c>
      <c r="S42" s="460">
        <v>88.923686760043807</v>
      </c>
      <c r="T42" s="460">
        <v>98.939118992300052</v>
      </c>
      <c r="U42" s="460">
        <v>90.849680126284611</v>
      </c>
      <c r="V42" s="460">
        <v>98.644611111988056</v>
      </c>
      <c r="W42" s="460">
        <v>80.426467657084117</v>
      </c>
      <c r="X42" s="460">
        <v>79.74569614851049</v>
      </c>
      <c r="Y42" s="475">
        <v>93.476851616193613</v>
      </c>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342"/>
      <c r="BA42" s="1039"/>
      <c r="BB42" s="583" t="s">
        <v>49</v>
      </c>
      <c r="BC42" s="487">
        <v>10431.699737000003</v>
      </c>
      <c r="BD42" s="483">
        <v>10454.84899199999</v>
      </c>
      <c r="BE42" s="483">
        <v>11050.280973000006</v>
      </c>
      <c r="BF42" s="483">
        <v>11715.821701000004</v>
      </c>
      <c r="BG42" s="496">
        <v>11816.829616999992</v>
      </c>
      <c r="BH42" s="487">
        <v>7605.8419900000063</v>
      </c>
      <c r="BI42" s="483">
        <v>7764.629050000005</v>
      </c>
      <c r="BJ42" s="483">
        <v>7921.4689689999977</v>
      </c>
      <c r="BK42" s="483">
        <v>7979.3189170000032</v>
      </c>
      <c r="BL42" s="496">
        <v>7998.9334959999969</v>
      </c>
      <c r="BM42" s="487">
        <v>3278.1201710000018</v>
      </c>
      <c r="BN42" s="483">
        <v>3232.2302330000034</v>
      </c>
      <c r="BO42" s="483">
        <v>3163.9728320000004</v>
      </c>
      <c r="BP42" s="483">
        <v>3310.5398479999994</v>
      </c>
      <c r="BQ42" s="496">
        <v>3214.4255139999987</v>
      </c>
      <c r="BR42" s="487">
        <v>761.05648700000063</v>
      </c>
      <c r="BS42" s="483">
        <v>6638.947748000005</v>
      </c>
      <c r="BT42" s="483">
        <v>23194.346102000007</v>
      </c>
      <c r="BU42" s="483">
        <v>3717.0168000000058</v>
      </c>
      <c r="BV42" s="483">
        <v>11599.735951999986</v>
      </c>
      <c r="BW42" s="483">
        <v>5138.8282650000037</v>
      </c>
      <c r="BX42" s="483">
        <v>2131.5766970000004</v>
      </c>
      <c r="BY42" s="491">
        <v>2287.9729690000013</v>
      </c>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4"/>
    </row>
    <row r="43" s="302" customFormat="true" ht="15" customHeight="true" x14ac:dyDescent="0.2">
      <c r="A43" s="1051" t="s">
        <v>54</v>
      </c>
      <c r="B43" s="378" t="s">
        <v>50</v>
      </c>
      <c r="C43" s="471">
        <v>84.018129912513118</v>
      </c>
      <c r="D43" s="460">
        <v>85.571180075466259</v>
      </c>
      <c r="E43" s="460">
        <v>91.590195737448681</v>
      </c>
      <c r="F43" s="460">
        <v>90.215278362997608</v>
      </c>
      <c r="G43" s="479">
        <v>86.565583028604493</v>
      </c>
      <c r="H43" s="465">
        <v>92.040887332092709</v>
      </c>
      <c r="I43" s="460">
        <v>93.420787589943018</v>
      </c>
      <c r="J43" s="460">
        <v>91.790011591844916</v>
      </c>
      <c r="K43" s="460">
        <v>86.23992162325213</v>
      </c>
      <c r="L43" s="475">
        <v>87.159183743804448</v>
      </c>
      <c r="M43" s="471">
        <v>84.197469129024114</v>
      </c>
      <c r="N43" s="460">
        <v>78.913932795338866</v>
      </c>
      <c r="O43" s="460">
        <v>81.344238977190429</v>
      </c>
      <c r="P43" s="460">
        <v>78.920087996506183</v>
      </c>
      <c r="Q43" s="479">
        <v>88.183356132551523</v>
      </c>
      <c r="R43" s="471">
        <v>91.369598138778059</v>
      </c>
      <c r="S43" s="460">
        <v>95.457557229941685</v>
      </c>
      <c r="T43" s="460">
        <v>93.525195020788686</v>
      </c>
      <c r="U43" s="460">
        <v>79.303512516068906</v>
      </c>
      <c r="V43" s="460">
        <v>85.222191034138049</v>
      </c>
      <c r="W43" s="460">
        <v>71.303049721884605</v>
      </c>
      <c r="X43" s="460">
        <v>77.977653373506058</v>
      </c>
      <c r="Y43" s="475">
        <v>84.528200006020214</v>
      </c>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342"/>
      <c r="BA43" s="1039" t="s">
        <v>54</v>
      </c>
      <c r="BB43" s="583" t="s">
        <v>50</v>
      </c>
      <c r="BC43" s="487">
        <v>9936.9234300000007</v>
      </c>
      <c r="BD43" s="483">
        <v>10105.351180999995</v>
      </c>
      <c r="BE43" s="483">
        <v>10784.618093000001</v>
      </c>
      <c r="BF43" s="483">
        <v>10640.931174999989</v>
      </c>
      <c r="BG43" s="496">
        <v>10240.961803000015</v>
      </c>
      <c r="BH43" s="487">
        <v>7332.8619540000054</v>
      </c>
      <c r="BI43" s="483">
        <v>7433.1229630000043</v>
      </c>
      <c r="BJ43" s="483">
        <v>7314.421188999996</v>
      </c>
      <c r="BK43" s="483">
        <v>6882.1089519999978</v>
      </c>
      <c r="BL43" s="496">
        <v>6966.6258569999945</v>
      </c>
      <c r="BM43" s="487">
        <v>3225.9075470000007</v>
      </c>
      <c r="BN43" s="483">
        <v>3026.0328510000031</v>
      </c>
      <c r="BO43" s="483">
        <v>3115.1109120000015</v>
      </c>
      <c r="BP43" s="483">
        <v>3033.9456719999998</v>
      </c>
      <c r="BQ43" s="496">
        <v>3378.6477850000001</v>
      </c>
      <c r="BR43" s="487">
        <v>693.5493689999995</v>
      </c>
      <c r="BS43" s="483">
        <v>7130.0489630000084</v>
      </c>
      <c r="BT43" s="483">
        <v>21795.306703000006</v>
      </c>
      <c r="BU43" s="483">
        <v>3271.0186760000047</v>
      </c>
      <c r="BV43" s="483">
        <v>10051.462311999991</v>
      </c>
      <c r="BW43" s="483">
        <v>4572.1575220000032</v>
      </c>
      <c r="BX43" s="483">
        <v>2107.8545630000003</v>
      </c>
      <c r="BY43" s="491">
        <v>2087.3875740000003</v>
      </c>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4"/>
    </row>
    <row r="44" s="302" customFormat="true" ht="15" customHeight="true" x14ac:dyDescent="0.2">
      <c r="A44" s="1051"/>
      <c r="B44" s="378" t="s">
        <v>49</v>
      </c>
      <c r="C44" s="471">
        <v>15.981870087486904</v>
      </c>
      <c r="D44" s="460">
        <v>14.428819924533807</v>
      </c>
      <c r="E44" s="460">
        <v>8.4098042625512939</v>
      </c>
      <c r="F44" s="460">
        <v>9.7847216370022903</v>
      </c>
      <c r="G44" s="479">
        <v>13.434416971395699</v>
      </c>
      <c r="H44" s="465">
        <v>7.9591126679072923</v>
      </c>
      <c r="I44" s="460">
        <v>6.5792124100569493</v>
      </c>
      <c r="J44" s="460">
        <v>8.2099884081550769</v>
      </c>
      <c r="K44" s="460">
        <v>13.760078376747792</v>
      </c>
      <c r="L44" s="475">
        <v>12.840816256195527</v>
      </c>
      <c r="M44" s="471">
        <v>15.8025308709759</v>
      </c>
      <c r="N44" s="460">
        <v>21.086067204661074</v>
      </c>
      <c r="O44" s="460">
        <v>18.655761022809564</v>
      </c>
      <c r="P44" s="460">
        <v>21.079912003493835</v>
      </c>
      <c r="Q44" s="479">
        <v>11.816643867448542</v>
      </c>
      <c r="R44" s="471">
        <v>8.6304018612218094</v>
      </c>
      <c r="S44" s="460">
        <v>4.5424427700583259</v>
      </c>
      <c r="T44" s="460">
        <v>6.4748049792112949</v>
      </c>
      <c r="U44" s="460">
        <v>20.69648748393104</v>
      </c>
      <c r="V44" s="460">
        <v>14.777808965861968</v>
      </c>
      <c r="W44" s="460">
        <v>28.696950278115445</v>
      </c>
      <c r="X44" s="460">
        <v>22.022346626494045</v>
      </c>
      <c r="Y44" s="475">
        <v>15.471799993979721</v>
      </c>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342"/>
      <c r="BA44" s="1039"/>
      <c r="BB44" s="583" t="s">
        <v>49</v>
      </c>
      <c r="BC44" s="487">
        <v>1890.1946460000004</v>
      </c>
      <c r="BD44" s="483">
        <v>1703.9415880000001</v>
      </c>
      <c r="BE44" s="483">
        <v>990.24274899999932</v>
      </c>
      <c r="BF44" s="483">
        <v>1154.112157</v>
      </c>
      <c r="BG44" s="496">
        <v>1589.3308430000004</v>
      </c>
      <c r="BH44" s="487">
        <v>634.09943299999998</v>
      </c>
      <c r="BI44" s="483">
        <v>523.48193699999979</v>
      </c>
      <c r="BJ44" s="483">
        <v>654.22492199999999</v>
      </c>
      <c r="BK44" s="483">
        <v>1098.0802949999998</v>
      </c>
      <c r="BL44" s="496">
        <v>1026.365309</v>
      </c>
      <c r="BM44" s="487">
        <v>605.45173299999999</v>
      </c>
      <c r="BN44" s="483">
        <v>808.56611499999974</v>
      </c>
      <c r="BO44" s="483">
        <v>714.43000099999983</v>
      </c>
      <c r="BP44" s="483">
        <v>810.3805940000002</v>
      </c>
      <c r="BQ44" s="496">
        <v>452.74164399999995</v>
      </c>
      <c r="BR44" s="487">
        <v>65.509861999999998</v>
      </c>
      <c r="BS44" s="483">
        <v>339.29046900000003</v>
      </c>
      <c r="BT44" s="483">
        <v>1508.9020700000001</v>
      </c>
      <c r="BU44" s="483">
        <v>853.66454699999974</v>
      </c>
      <c r="BV44" s="483">
        <v>1742.9567119999999</v>
      </c>
      <c r="BW44" s="483">
        <v>1840.1313490000005</v>
      </c>
      <c r="BX44" s="483">
        <v>595.29752200000041</v>
      </c>
      <c r="BY44" s="491">
        <v>382.06945200000007</v>
      </c>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4"/>
    </row>
    <row r="45" s="302" customFormat="true" ht="15" customHeight="true" x14ac:dyDescent="0.2">
      <c r="A45" s="1051" t="s">
        <v>53</v>
      </c>
      <c r="B45" s="378" t="s">
        <v>50</v>
      </c>
      <c r="C45" s="471">
        <v>82.419216871597612</v>
      </c>
      <c r="D45" s="460">
        <v>84.074176595022621</v>
      </c>
      <c r="E45" s="460">
        <v>90.949926145529346</v>
      </c>
      <c r="F45" s="460">
        <v>89.91270567052743</v>
      </c>
      <c r="G45" s="479">
        <v>86.518413434627064</v>
      </c>
      <c r="H45" s="465">
        <v>89.721300972656707</v>
      </c>
      <c r="I45" s="460">
        <v>92.714111700690722</v>
      </c>
      <c r="J45" s="460">
        <v>91.440152538254608</v>
      </c>
      <c r="K45" s="460">
        <v>86.137155234343268</v>
      </c>
      <c r="L45" s="475">
        <v>87.154224741936034</v>
      </c>
      <c r="M45" s="471">
        <v>83.905570125597592</v>
      </c>
      <c r="N45" s="460">
        <v>77.856738533663744</v>
      </c>
      <c r="O45" s="460">
        <v>80.899900684947326</v>
      </c>
      <c r="P45" s="460">
        <v>77.927887166220643</v>
      </c>
      <c r="Q45" s="479">
        <v>87.885819493443222</v>
      </c>
      <c r="R45" s="471">
        <v>91.369598138778059</v>
      </c>
      <c r="S45" s="460">
        <v>95.215821394315952</v>
      </c>
      <c r="T45" s="460">
        <v>92.616794072760555</v>
      </c>
      <c r="U45" s="460">
        <v>75.931430349209876</v>
      </c>
      <c r="V45" s="460">
        <v>85.186189576466347</v>
      </c>
      <c r="W45" s="460">
        <v>70.683310635113813</v>
      </c>
      <c r="X45" s="460">
        <v>77.199024302099815</v>
      </c>
      <c r="Y45" s="475">
        <v>84.185897847069469</v>
      </c>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342"/>
      <c r="BA45" s="1039" t="s">
        <v>53</v>
      </c>
      <c r="BB45" s="583" t="s">
        <v>50</v>
      </c>
      <c r="BC45" s="487">
        <v>7667.8790079999908</v>
      </c>
      <c r="BD45" s="483">
        <v>8452.2188729999889</v>
      </c>
      <c r="BE45" s="483">
        <v>9865.0165390000075</v>
      </c>
      <c r="BF45" s="483">
        <v>10250.600255999989</v>
      </c>
      <c r="BG45" s="496">
        <v>10199.569783000014</v>
      </c>
      <c r="BH45" s="487">
        <v>5427.5336580000057</v>
      </c>
      <c r="BI45" s="483">
        <v>6661.3926520000068</v>
      </c>
      <c r="BJ45" s="483">
        <v>6944.9416639999936</v>
      </c>
      <c r="BK45" s="483">
        <v>6822.9511639999992</v>
      </c>
      <c r="BL45" s="496">
        <v>6963.5402309999945</v>
      </c>
      <c r="BM45" s="487">
        <v>2442.7622570000035</v>
      </c>
      <c r="BN45" s="483">
        <v>2516.5775350000035</v>
      </c>
      <c r="BO45" s="483">
        <v>2748.7696940000005</v>
      </c>
      <c r="BP45" s="483">
        <v>2684.7581370000016</v>
      </c>
      <c r="BQ45" s="496">
        <v>3222.0574669999996</v>
      </c>
      <c r="BR45" s="487">
        <v>693.5493689999995</v>
      </c>
      <c r="BS45" s="483">
        <v>6752.6368390000071</v>
      </c>
      <c r="BT45" s="483">
        <v>18835.461310999988</v>
      </c>
      <c r="BU45" s="483">
        <v>2437.2703380000007</v>
      </c>
      <c r="BV45" s="483">
        <v>10022.798769999992</v>
      </c>
      <c r="BW45" s="483">
        <v>3993.6966130000051</v>
      </c>
      <c r="BX45" s="483">
        <v>1715.185772</v>
      </c>
      <c r="BY45" s="491">
        <v>1984.6854469999994</v>
      </c>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4"/>
    </row>
    <row r="46" s="302" customFormat="true" ht="15" customHeight="true" x14ac:dyDescent="0.2">
      <c r="A46" s="1051"/>
      <c r="B46" s="378" t="s">
        <v>49</v>
      </c>
      <c r="C46" s="471">
        <v>17.580783128402288</v>
      </c>
      <c r="D46" s="460">
        <v>15.925823404977477</v>
      </c>
      <c r="E46" s="460">
        <v>9.050073854470666</v>
      </c>
      <c r="F46" s="460">
        <v>10.087294329472455</v>
      </c>
      <c r="G46" s="479">
        <v>13.4815865653731</v>
      </c>
      <c r="H46" s="465">
        <v>10.278699027343292</v>
      </c>
      <c r="I46" s="460">
        <v>7.2858882993093195</v>
      </c>
      <c r="J46" s="460">
        <v>8.5598474617453366</v>
      </c>
      <c r="K46" s="460">
        <v>13.862844765656662</v>
      </c>
      <c r="L46" s="475">
        <v>12.845775258063947</v>
      </c>
      <c r="M46" s="471">
        <v>16.094429874402454</v>
      </c>
      <c r="N46" s="460">
        <v>22.143261466336149</v>
      </c>
      <c r="O46" s="460">
        <v>19.10009931505267</v>
      </c>
      <c r="P46" s="460">
        <v>22.072112833779407</v>
      </c>
      <c r="Q46" s="479">
        <v>12.114180506556799</v>
      </c>
      <c r="R46" s="471">
        <v>8.6304018612218094</v>
      </c>
      <c r="S46" s="460">
        <v>4.7841786056840343</v>
      </c>
      <c r="T46" s="460">
        <v>7.3832059272394499</v>
      </c>
      <c r="U46" s="460">
        <v>24.068569650790021</v>
      </c>
      <c r="V46" s="460">
        <v>14.813810423533683</v>
      </c>
      <c r="W46" s="460">
        <v>29.31668936488623</v>
      </c>
      <c r="X46" s="460">
        <v>22.800975697900242</v>
      </c>
      <c r="Y46" s="475">
        <v>15.81410215293041</v>
      </c>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342"/>
      <c r="BA46" s="1039"/>
      <c r="BB46" s="583" t="s">
        <v>49</v>
      </c>
      <c r="BC46" s="487">
        <v>1635.6296870000001</v>
      </c>
      <c r="BD46" s="483">
        <v>1601.0688489999998</v>
      </c>
      <c r="BE46" s="483">
        <v>981.62947499999927</v>
      </c>
      <c r="BF46" s="483">
        <v>1150.013461</v>
      </c>
      <c r="BG46" s="496">
        <v>1589.3308430000004</v>
      </c>
      <c r="BH46" s="487">
        <v>621.79197499999998</v>
      </c>
      <c r="BI46" s="483">
        <v>523.48193699999979</v>
      </c>
      <c r="BJ46" s="483">
        <v>650.12622599999997</v>
      </c>
      <c r="BK46" s="483">
        <v>1098.0802949999998</v>
      </c>
      <c r="BL46" s="496">
        <v>1026.365309</v>
      </c>
      <c r="BM46" s="487">
        <v>468.56085700000017</v>
      </c>
      <c r="BN46" s="483">
        <v>715.74067200000002</v>
      </c>
      <c r="BO46" s="483">
        <v>648.97204699999986</v>
      </c>
      <c r="BP46" s="483">
        <v>760.4246270000001</v>
      </c>
      <c r="BQ46" s="496">
        <v>444.12837000000002</v>
      </c>
      <c r="BR46" s="487">
        <v>65.509861999999998</v>
      </c>
      <c r="BS46" s="483">
        <v>339.29046900000003</v>
      </c>
      <c r="BT46" s="483">
        <v>1501.5213059999996</v>
      </c>
      <c r="BU46" s="483">
        <v>772.56032999999945</v>
      </c>
      <c r="BV46" s="483">
        <v>1742.9567119999999</v>
      </c>
      <c r="BW46" s="483">
        <v>1656.430096</v>
      </c>
      <c r="BX46" s="483">
        <v>506.5855360000001</v>
      </c>
      <c r="BY46" s="491">
        <v>372.81800400000009</v>
      </c>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4"/>
    </row>
    <row r="47" s="302" customFormat="true" ht="15" customHeight="true" x14ac:dyDescent="0.2">
      <c r="A47" s="1051" t="s">
        <v>103</v>
      </c>
      <c r="B47" s="378" t="s">
        <v>102</v>
      </c>
      <c r="C47" s="471">
        <v>34.364421497202706</v>
      </c>
      <c r="D47" s="460">
        <v>40.898998371909983</v>
      </c>
      <c r="E47" s="460">
        <v>43.814351303338441</v>
      </c>
      <c r="F47" s="460">
        <v>72.237015880214202</v>
      </c>
      <c r="G47" s="479">
        <v>82.584804447558454</v>
      </c>
      <c r="H47" s="465">
        <v>41.434103269196257</v>
      </c>
      <c r="I47" s="460">
        <v>49.980323278860098</v>
      </c>
      <c r="J47" s="460">
        <v>70.246846812190455</v>
      </c>
      <c r="K47" s="460">
        <v>83.166514927851537</v>
      </c>
      <c r="L47" s="475">
        <v>81.899832110005136</v>
      </c>
      <c r="M47" s="471">
        <v>30.448604617769469</v>
      </c>
      <c r="N47" s="460">
        <v>28.607794321620251</v>
      </c>
      <c r="O47" s="460">
        <v>39.807759545590997</v>
      </c>
      <c r="P47" s="460">
        <v>41.983402942875976</v>
      </c>
      <c r="Q47" s="479">
        <v>26.939602221508402</v>
      </c>
      <c r="R47" s="471">
        <v>95.775567957466222</v>
      </c>
      <c r="S47" s="460">
        <v>34.13964112435238</v>
      </c>
      <c r="T47" s="460">
        <v>52.039426437580758</v>
      </c>
      <c r="U47" s="460">
        <v>38.765613637773093</v>
      </c>
      <c r="V47" s="460">
        <v>88.939120947877655</v>
      </c>
      <c r="W47" s="460">
        <v>32.717435137152179</v>
      </c>
      <c r="X47" s="460">
        <v>40.487121282476565</v>
      </c>
      <c r="Y47" s="475">
        <v>63.872344698782278</v>
      </c>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342"/>
      <c r="BA47" s="1039" t="s">
        <v>103</v>
      </c>
      <c r="BB47" s="583" t="s">
        <v>102</v>
      </c>
      <c r="BC47" s="487">
        <v>985.51336600000059</v>
      </c>
      <c r="BD47" s="483">
        <v>1180.2125230000001</v>
      </c>
      <c r="BE47" s="483">
        <v>1202.3933669999999</v>
      </c>
      <c r="BF47" s="483">
        <v>1957.1325629999999</v>
      </c>
      <c r="BG47" s="496">
        <v>2259.8690399999991</v>
      </c>
      <c r="BH47" s="487">
        <v>769.73415199999999</v>
      </c>
      <c r="BI47" s="483">
        <v>872.46199900000022</v>
      </c>
      <c r="BJ47" s="483">
        <v>1268.6526099999996</v>
      </c>
      <c r="BK47" s="483">
        <v>1419.1674009999995</v>
      </c>
      <c r="BL47" s="496">
        <v>1615.5755819999995</v>
      </c>
      <c r="BM47" s="487">
        <v>266.32497899999993</v>
      </c>
      <c r="BN47" s="483">
        <v>273.29171099999996</v>
      </c>
      <c r="BO47" s="483">
        <v>396.24559299999999</v>
      </c>
      <c r="BP47" s="483">
        <v>437.72493499999996</v>
      </c>
      <c r="BQ47" s="496">
        <v>265.94189699999998</v>
      </c>
      <c r="BR47" s="487">
        <v>173.9369879999999</v>
      </c>
      <c r="BS47" s="483">
        <v>683.41381299999989</v>
      </c>
      <c r="BT47" s="483">
        <v>2662.1840700000007</v>
      </c>
      <c r="BU47" s="483">
        <v>413.87765100000007</v>
      </c>
      <c r="BV47" s="483">
        <v>2510.4609669999995</v>
      </c>
      <c r="BW47" s="483">
        <v>480.59512000000001</v>
      </c>
      <c r="BX47" s="483">
        <v>277.37893799999995</v>
      </c>
      <c r="BY47" s="491">
        <v>383.27331200000015</v>
      </c>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4"/>
    </row>
    <row r="48" s="302" customFormat="true" ht="15" customHeight="true" x14ac:dyDescent="0.2">
      <c r="A48" s="1051"/>
      <c r="B48" s="378" t="s">
        <v>101</v>
      </c>
      <c r="C48" s="471">
        <v>45.848992788194728</v>
      </c>
      <c r="D48" s="460">
        <v>40.339944521696872</v>
      </c>
      <c r="E48" s="460">
        <v>38.292221234190535</v>
      </c>
      <c r="F48" s="460">
        <v>24.909363670901786</v>
      </c>
      <c r="G48" s="479">
        <v>16.888487932101526</v>
      </c>
      <c r="H48" s="465">
        <v>32.074290812394466</v>
      </c>
      <c r="I48" s="460">
        <v>31.775234515656898</v>
      </c>
      <c r="J48" s="460">
        <v>25.472197111880092</v>
      </c>
      <c r="K48" s="460">
        <v>16.833485072148456</v>
      </c>
      <c r="L48" s="475">
        <v>17.369519451839206</v>
      </c>
      <c r="M48" s="471">
        <v>50.151064248412901</v>
      </c>
      <c r="N48" s="460">
        <v>54.170626592766745</v>
      </c>
      <c r="O48" s="460">
        <v>47.264305896509683</v>
      </c>
      <c r="P48" s="460">
        <v>43.265763241056973</v>
      </c>
      <c r="Q48" s="479">
        <v>55.579181706089898</v>
      </c>
      <c r="R48" s="471">
        <v>4.2244320425337687</v>
      </c>
      <c r="S48" s="460">
        <v>49.650994565556545</v>
      </c>
      <c r="T48" s="460">
        <v>31.637573646828759</v>
      </c>
      <c r="U48" s="460">
        <v>45.864485349511227</v>
      </c>
      <c r="V48" s="460">
        <v>11.060879052122313</v>
      </c>
      <c r="W48" s="460">
        <v>50.947322939077921</v>
      </c>
      <c r="X48" s="460">
        <v>46.537094197177666</v>
      </c>
      <c r="Y48" s="475">
        <v>29.605173047604623</v>
      </c>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342"/>
      <c r="BA48" s="1039"/>
      <c r="BB48" s="583" t="s">
        <v>101</v>
      </c>
      <c r="BC48" s="487">
        <v>1314.8714059999998</v>
      </c>
      <c r="BD48" s="483">
        <v>1164.0800409999997</v>
      </c>
      <c r="BE48" s="483">
        <v>1050.8500399999998</v>
      </c>
      <c r="BF48" s="483">
        <v>674.87459399999977</v>
      </c>
      <c r="BG48" s="496">
        <v>462.14035699999988</v>
      </c>
      <c r="BH48" s="487">
        <v>595.8540210000001</v>
      </c>
      <c r="BI48" s="483">
        <v>554.67197500000032</v>
      </c>
      <c r="BJ48" s="483">
        <v>460.02590600000002</v>
      </c>
      <c r="BK48" s="483">
        <v>287.24942099999998</v>
      </c>
      <c r="BL48" s="496">
        <v>342.63527499999998</v>
      </c>
      <c r="BM48" s="487">
        <v>438.65659199999988</v>
      </c>
      <c r="BN48" s="483">
        <v>517.49474500000008</v>
      </c>
      <c r="BO48" s="483">
        <v>470.46789700000011</v>
      </c>
      <c r="BP48" s="483">
        <v>451.09500599999984</v>
      </c>
      <c r="BQ48" s="496">
        <v>548.66560000000015</v>
      </c>
      <c r="BR48" s="487">
        <v>7.6719460000000002</v>
      </c>
      <c r="BS48" s="483">
        <v>993.92302899999981</v>
      </c>
      <c r="BT48" s="483">
        <v>1618.4852590000003</v>
      </c>
      <c r="BU48" s="483">
        <v>489.66812800000008</v>
      </c>
      <c r="BV48" s="483">
        <v>312.2124980000001</v>
      </c>
      <c r="BW48" s="483">
        <v>748.37879799999985</v>
      </c>
      <c r="BX48" s="483">
        <v>318.82755199999991</v>
      </c>
      <c r="BY48" s="491">
        <v>177.64922799999997</v>
      </c>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4"/>
    </row>
    <row r="49" s="302" customFormat="true" ht="15" customHeight="true" x14ac:dyDescent="0.2">
      <c r="A49" s="1051"/>
      <c r="B49" s="378" t="s">
        <v>69</v>
      </c>
      <c r="C49" s="471">
        <v>19.786585714602428</v>
      </c>
      <c r="D49" s="460">
        <v>18.761057106393086</v>
      </c>
      <c r="E49" s="460">
        <v>17.893427462471067</v>
      </c>
      <c r="F49" s="460">
        <v>2.8536204488840613</v>
      </c>
      <c r="G49" s="479">
        <v>0.52670762033998919</v>
      </c>
      <c r="H49" s="465">
        <v>26.491605918409299</v>
      </c>
      <c r="I49" s="460">
        <v>18.24444220548304</v>
      </c>
      <c r="J49" s="460">
        <v>4.2809560759294776</v>
      </c>
      <c r="K49" s="460">
        <v>0</v>
      </c>
      <c r="L49" s="475">
        <v>0.73064843815567049</v>
      </c>
      <c r="M49" s="471">
        <v>19.400331133817577</v>
      </c>
      <c r="N49" s="460">
        <v>17.221579085613051</v>
      </c>
      <c r="O49" s="460">
        <v>12.927934557899338</v>
      </c>
      <c r="P49" s="460">
        <v>14.750833816067003</v>
      </c>
      <c r="Q49" s="479">
        <v>17.481216072401729</v>
      </c>
      <c r="R49" s="471">
        <v>0</v>
      </c>
      <c r="S49" s="460">
        <v>16.209364310091072</v>
      </c>
      <c r="T49" s="460">
        <v>16.32299991559055</v>
      </c>
      <c r="U49" s="460">
        <v>15.369901012715728</v>
      </c>
      <c r="V49" s="460">
        <v>0</v>
      </c>
      <c r="W49" s="460">
        <v>16.335241923769924</v>
      </c>
      <c r="X49" s="460">
        <v>12.975784520345718</v>
      </c>
      <c r="Y49" s="475">
        <v>6.5224822536130906</v>
      </c>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342"/>
      <c r="BA49" s="1039"/>
      <c r="BB49" s="583" t="s">
        <v>69</v>
      </c>
      <c r="BC49" s="487">
        <v>567.44574300000011</v>
      </c>
      <c r="BD49" s="483">
        <v>541.38329600000009</v>
      </c>
      <c r="BE49" s="483">
        <v>491.04774699999996</v>
      </c>
      <c r="BF49" s="483">
        <v>77.313735000000008</v>
      </c>
      <c r="BG49" s="496">
        <v>14.412945000000001</v>
      </c>
      <c r="BH49" s="487">
        <v>492.14275700000007</v>
      </c>
      <c r="BI49" s="483">
        <v>318.47698200000002</v>
      </c>
      <c r="BJ49" s="483">
        <v>77.313735000000008</v>
      </c>
      <c r="BK49" s="483">
        <v>0</v>
      </c>
      <c r="BL49" s="496">
        <v>14.412945000000001</v>
      </c>
      <c r="BM49" s="487">
        <v>169.68898400000006</v>
      </c>
      <c r="BN49" s="483">
        <v>164.518619</v>
      </c>
      <c r="BO49" s="483">
        <v>128.68438599999999</v>
      </c>
      <c r="BP49" s="483">
        <v>153.79429299999998</v>
      </c>
      <c r="BQ49" s="496">
        <v>172.57076500000002</v>
      </c>
      <c r="BR49" s="487">
        <v>0</v>
      </c>
      <c r="BS49" s="483">
        <v>324.48212999999998</v>
      </c>
      <c r="BT49" s="483">
        <v>835.03668900000037</v>
      </c>
      <c r="BU49" s="483">
        <v>164.09539100000001</v>
      </c>
      <c r="BV49" s="483">
        <v>0</v>
      </c>
      <c r="BW49" s="483">
        <v>239.95272</v>
      </c>
      <c r="BX49" s="483">
        <v>88.897634999999994</v>
      </c>
      <c r="BY49" s="491">
        <v>39.138900999999997</v>
      </c>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4"/>
    </row>
    <row r="50" s="302" customFormat="true" ht="15" customHeight="true" x14ac:dyDescent="0.2">
      <c r="A50" s="1051" t="s">
        <v>104</v>
      </c>
      <c r="B50" s="378" t="s">
        <v>102</v>
      </c>
      <c r="C50" s="471">
        <v>44.310033099886084</v>
      </c>
      <c r="D50" s="460">
        <v>49.879027331177646</v>
      </c>
      <c r="E50" s="460">
        <v>48.885895051230406</v>
      </c>
      <c r="F50" s="460">
        <v>74.334295058809701</v>
      </c>
      <c r="G50" s="479">
        <v>82.584804447558454</v>
      </c>
      <c r="H50" s="465">
        <v>60.752190557619045</v>
      </c>
      <c r="I50" s="460">
        <v>57.78829238056047</v>
      </c>
      <c r="J50" s="460">
        <v>73.350747097030919</v>
      </c>
      <c r="K50" s="460">
        <v>83.166514927851537</v>
      </c>
      <c r="L50" s="475">
        <v>81.899832110005136</v>
      </c>
      <c r="M50" s="471">
        <v>40.588334940611446</v>
      </c>
      <c r="N50" s="460">
        <v>33.514435358965059</v>
      </c>
      <c r="O50" s="460">
        <v>44.713869729859333</v>
      </c>
      <c r="P50" s="460">
        <v>46.530063168366354</v>
      </c>
      <c r="Q50" s="479">
        <v>28.932019110871149</v>
      </c>
      <c r="R50" s="471">
        <v>95.775567957466222</v>
      </c>
      <c r="S50" s="460">
        <v>35.138218641490077</v>
      </c>
      <c r="T50" s="460">
        <v>62.908435096474825</v>
      </c>
      <c r="U50" s="460">
        <v>50.164402262012118</v>
      </c>
      <c r="V50" s="460">
        <v>88.88897442272517</v>
      </c>
      <c r="W50" s="460">
        <v>39.129297335363624</v>
      </c>
      <c r="X50" s="460">
        <v>47.484611644660951</v>
      </c>
      <c r="Y50" s="475">
        <v>66.933954378848725</v>
      </c>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342"/>
      <c r="BA50" s="1039" t="s">
        <v>104</v>
      </c>
      <c r="BB50" s="583" t="s">
        <v>102</v>
      </c>
      <c r="BC50" s="487">
        <v>981.00140400000055</v>
      </c>
      <c r="BD50" s="483">
        <v>1176.3496930000001</v>
      </c>
      <c r="BE50" s="483">
        <v>1152.7286289999997</v>
      </c>
      <c r="BF50" s="483">
        <v>1956.0753429999997</v>
      </c>
      <c r="BG50" s="496">
        <v>2259.8690399999991</v>
      </c>
      <c r="BH50" s="487">
        <v>765.87132199999996</v>
      </c>
      <c r="BI50" s="483">
        <v>822.79726100000005</v>
      </c>
      <c r="BJ50" s="483">
        <v>1267.5953899999995</v>
      </c>
      <c r="BK50" s="483">
        <v>1419.1674009999995</v>
      </c>
      <c r="BL50" s="496">
        <v>1615.5755819999995</v>
      </c>
      <c r="BM50" s="487">
        <v>261.813017</v>
      </c>
      <c r="BN50" s="483">
        <v>273.29171099999996</v>
      </c>
      <c r="BO50" s="483">
        <v>396.24559299999999</v>
      </c>
      <c r="BP50" s="483">
        <v>437.72493499999996</v>
      </c>
      <c r="BQ50" s="496">
        <v>265.94189699999998</v>
      </c>
      <c r="BR50" s="487">
        <v>173.9369879999999</v>
      </c>
      <c r="BS50" s="483">
        <v>682.35659299999998</v>
      </c>
      <c r="BT50" s="483">
        <v>2628.223359000001</v>
      </c>
      <c r="BU50" s="483">
        <v>407.0501460000001</v>
      </c>
      <c r="BV50" s="483">
        <v>2497.7216149999995</v>
      </c>
      <c r="BW50" s="483">
        <v>480.59512000000001</v>
      </c>
      <c r="BX50" s="483">
        <v>272.86697599999997</v>
      </c>
      <c r="BY50" s="491">
        <v>383.27331200000015</v>
      </c>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4"/>
    </row>
    <row r="51" s="302" customFormat="true" ht="15" customHeight="true" x14ac:dyDescent="0.2">
      <c r="A51" s="1051"/>
      <c r="B51" s="378" t="s">
        <v>101</v>
      </c>
      <c r="C51" s="471">
        <v>49.8925038554585</v>
      </c>
      <c r="D51" s="460">
        <v>41.036300816060105</v>
      </c>
      <c r="E51" s="460">
        <v>37.431691747890774</v>
      </c>
      <c r="F51" s="460">
        <v>23.892215688943274</v>
      </c>
      <c r="G51" s="479">
        <v>16.888487932101526</v>
      </c>
      <c r="H51" s="465">
        <v>30.413786844653242</v>
      </c>
      <c r="I51" s="460">
        <v>29.227458588749343</v>
      </c>
      <c r="J51" s="460">
        <v>23.948724167034122</v>
      </c>
      <c r="K51" s="460">
        <v>16.833485072148456</v>
      </c>
      <c r="L51" s="475">
        <v>17.369519451839206</v>
      </c>
      <c r="M51" s="471">
        <v>55.110049379812274</v>
      </c>
      <c r="N51" s="460">
        <v>57.160000898258268</v>
      </c>
      <c r="O51" s="460">
        <v>50.535003254534502</v>
      </c>
      <c r="P51" s="460">
        <v>44.397827184926911</v>
      </c>
      <c r="Q51" s="479">
        <v>56.081004784950203</v>
      </c>
      <c r="R51" s="471">
        <v>4.2244320425337687</v>
      </c>
      <c r="S51" s="460">
        <v>51.182453667321823</v>
      </c>
      <c r="T51" s="460">
        <v>29.665133556346841</v>
      </c>
      <c r="U51" s="460">
        <v>43.165388742379655</v>
      </c>
      <c r="V51" s="460">
        <v>11.111025577274811</v>
      </c>
      <c r="W51" s="460">
        <v>55.986952342542025</v>
      </c>
      <c r="X51" s="460">
        <v>49.005842333861274</v>
      </c>
      <c r="Y51" s="475">
        <v>30.247985809125353</v>
      </c>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342"/>
      <c r="BA51" s="1039"/>
      <c r="BB51" s="583" t="s">
        <v>101</v>
      </c>
      <c r="BC51" s="487">
        <v>1104.5944429999997</v>
      </c>
      <c r="BD51" s="483">
        <v>967.80235000000016</v>
      </c>
      <c r="BE51" s="483">
        <v>882.63869699999952</v>
      </c>
      <c r="BF51" s="483">
        <v>628.71348899999975</v>
      </c>
      <c r="BG51" s="496">
        <v>462.14035699999988</v>
      </c>
      <c r="BH51" s="487">
        <v>383.410819</v>
      </c>
      <c r="BI51" s="483">
        <v>416.14437599999991</v>
      </c>
      <c r="BJ51" s="483">
        <v>413.86480100000006</v>
      </c>
      <c r="BK51" s="483">
        <v>287.24942099999998</v>
      </c>
      <c r="BL51" s="496">
        <v>342.63527499999998</v>
      </c>
      <c r="BM51" s="487">
        <v>355.48460700000004</v>
      </c>
      <c r="BN51" s="483">
        <v>466.10823900000008</v>
      </c>
      <c r="BO51" s="483">
        <v>447.83134300000006</v>
      </c>
      <c r="BP51" s="483">
        <v>417.66622899999987</v>
      </c>
      <c r="BQ51" s="496">
        <v>515.49422600000014</v>
      </c>
      <c r="BR51" s="487">
        <v>7.6719460000000002</v>
      </c>
      <c r="BS51" s="483">
        <v>993.92302899999981</v>
      </c>
      <c r="BT51" s="483">
        <v>1239.3663399999998</v>
      </c>
      <c r="BU51" s="483">
        <v>350.25789200000008</v>
      </c>
      <c r="BV51" s="483">
        <v>312.2124980000001</v>
      </c>
      <c r="BW51" s="483">
        <v>687.64475499999992</v>
      </c>
      <c r="BX51" s="483">
        <v>281.60862099999991</v>
      </c>
      <c r="BY51" s="491">
        <v>173.20425499999996</v>
      </c>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4"/>
    </row>
    <row r="52" s="302" customFormat="true" ht="15" customHeight="true" x14ac:dyDescent="0.2">
      <c r="A52" s="1051"/>
      <c r="B52" s="378" t="s">
        <v>69</v>
      </c>
      <c r="C52" s="471">
        <v>5.7974630446553119</v>
      </c>
      <c r="D52" s="460">
        <v>9.0846718527622361</v>
      </c>
      <c r="E52" s="460">
        <v>13.682413200878777</v>
      </c>
      <c r="F52" s="460">
        <v>1.773489252247066</v>
      </c>
      <c r="G52" s="479">
        <v>0.52670762033998919</v>
      </c>
      <c r="H52" s="465">
        <v>8.834022597727726</v>
      </c>
      <c r="I52" s="460">
        <v>12.984249030690172</v>
      </c>
      <c r="J52" s="460">
        <v>2.7005287359349777</v>
      </c>
      <c r="K52" s="460">
        <v>0</v>
      </c>
      <c r="L52" s="475">
        <v>0.73064843815567049</v>
      </c>
      <c r="M52" s="471">
        <v>4.3016156795763321</v>
      </c>
      <c r="N52" s="460">
        <v>9.3255637427766853</v>
      </c>
      <c r="O52" s="460">
        <v>4.7511270156061673</v>
      </c>
      <c r="P52" s="460">
        <v>9.0721096467067142</v>
      </c>
      <c r="Q52" s="479">
        <v>14.986976104178652</v>
      </c>
      <c r="R52" s="471">
        <v>0</v>
      </c>
      <c r="S52" s="460">
        <v>13.679327691188101</v>
      </c>
      <c r="T52" s="460">
        <v>7.4264313471783288</v>
      </c>
      <c r="U52" s="460">
        <v>6.6702089956082675</v>
      </c>
      <c r="V52" s="460">
        <v>0</v>
      </c>
      <c r="W52" s="460">
        <v>4.8837503220943397</v>
      </c>
      <c r="X52" s="460">
        <v>3.5095460214777248</v>
      </c>
      <c r="Y52" s="475">
        <v>2.8180598120259255</v>
      </c>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342"/>
      <c r="BA52" s="1039"/>
      <c r="BB52" s="583" t="s">
        <v>69</v>
      </c>
      <c r="BC52" s="487">
        <v>128.352858</v>
      </c>
      <c r="BD52" s="483">
        <v>214.25339499999998</v>
      </c>
      <c r="BE52" s="483">
        <v>322.63108599999998</v>
      </c>
      <c r="BF52" s="483">
        <v>46.668615000000003</v>
      </c>
      <c r="BG52" s="496">
        <v>14.412945000000001</v>
      </c>
      <c r="BH52" s="487">
        <v>111.365936</v>
      </c>
      <c r="BI52" s="483">
        <v>184.87143499999999</v>
      </c>
      <c r="BJ52" s="483">
        <v>46.668615000000003</v>
      </c>
      <c r="BK52" s="483">
        <v>0</v>
      </c>
      <c r="BL52" s="496">
        <v>14.412945000000001</v>
      </c>
      <c r="BM52" s="487">
        <v>27.747356000000003</v>
      </c>
      <c r="BN52" s="483">
        <v>76.044821999999996</v>
      </c>
      <c r="BO52" s="483">
        <v>42.103560999999999</v>
      </c>
      <c r="BP52" s="483">
        <v>85.344577999999998</v>
      </c>
      <c r="BQ52" s="496">
        <v>137.75965099999999</v>
      </c>
      <c r="BR52" s="487">
        <v>0</v>
      </c>
      <c r="BS52" s="483">
        <v>265.641794</v>
      </c>
      <c r="BT52" s="483">
        <v>310.26555199999996</v>
      </c>
      <c r="BU52" s="483">
        <v>54.124227999999995</v>
      </c>
      <c r="BV52" s="483">
        <v>0</v>
      </c>
      <c r="BW52" s="483">
        <v>59.983356000000001</v>
      </c>
      <c r="BX52" s="483">
        <v>20.167358999999998</v>
      </c>
      <c r="BY52" s="491">
        <v>16.136610000000001</v>
      </c>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4"/>
    </row>
    <row r="53" s="302" customFormat="true" ht="15" customHeight="true" x14ac:dyDescent="0.2">
      <c r="A53" s="1051" t="s">
        <v>107</v>
      </c>
      <c r="B53" s="378" t="s">
        <v>102</v>
      </c>
      <c r="C53" s="471">
        <v>30.975706382130429</v>
      </c>
      <c r="D53" s="460">
        <v>51.839205945312862</v>
      </c>
      <c r="E53" s="460">
        <v>61.834787227814623</v>
      </c>
      <c r="F53" s="460">
        <v>77.021540829024886</v>
      </c>
      <c r="G53" s="479">
        <v>83.253477745679447</v>
      </c>
      <c r="H53" s="465">
        <v>46.929236281745212</v>
      </c>
      <c r="I53" s="460">
        <v>69.443984675039047</v>
      </c>
      <c r="J53" s="460">
        <v>73.464817960921096</v>
      </c>
      <c r="K53" s="460">
        <v>86.836164749199625</v>
      </c>
      <c r="L53" s="475">
        <v>81.906093178358802</v>
      </c>
      <c r="M53" s="471">
        <v>25.077229567738009</v>
      </c>
      <c r="N53" s="460">
        <v>21.096071506312754</v>
      </c>
      <c r="O53" s="460">
        <v>15.8723123655206</v>
      </c>
      <c r="P53" s="460">
        <v>77.422387844545497</v>
      </c>
      <c r="Q53" s="479">
        <v>16.602540749236951</v>
      </c>
      <c r="R53" s="471">
        <v>95.664695468028796</v>
      </c>
      <c r="S53" s="460">
        <v>36.749992102268045</v>
      </c>
      <c r="T53" s="460">
        <v>69.73406340219978</v>
      </c>
      <c r="U53" s="460">
        <v>48.131785931877715</v>
      </c>
      <c r="V53" s="460">
        <v>89.635521505214641</v>
      </c>
      <c r="W53" s="460">
        <v>43.308479315815752</v>
      </c>
      <c r="X53" s="460">
        <v>16.348821857167746</v>
      </c>
      <c r="Y53" s="475">
        <v>97.838027665120066</v>
      </c>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342"/>
      <c r="BA53" s="1039" t="s">
        <v>107</v>
      </c>
      <c r="BB53" s="583" t="s">
        <v>102</v>
      </c>
      <c r="BC53" s="487">
        <v>52.673287000000002</v>
      </c>
      <c r="BD53" s="483">
        <v>176.60884199999992</v>
      </c>
      <c r="BE53" s="483">
        <v>426.53654100000006</v>
      </c>
      <c r="BF53" s="483">
        <v>1410.0682209999998</v>
      </c>
      <c r="BG53" s="496">
        <v>1954.1728709999995</v>
      </c>
      <c r="BH53" s="487">
        <v>167.92780599999998</v>
      </c>
      <c r="BI53" s="483">
        <v>358.49138000000005</v>
      </c>
      <c r="BJ53" s="483">
        <v>822.3328469999999</v>
      </c>
      <c r="BK53" s="483">
        <v>1129.8122490000003</v>
      </c>
      <c r="BL53" s="496">
        <v>1468.7899829999999</v>
      </c>
      <c r="BM53" s="487">
        <v>2.6581589999999999</v>
      </c>
      <c r="BN53" s="483">
        <v>12.174479999999999</v>
      </c>
      <c r="BO53" s="483">
        <v>5.6977200000000003</v>
      </c>
      <c r="BP53" s="483">
        <v>26.988225000000003</v>
      </c>
      <c r="BQ53" s="496">
        <v>25.186913000000004</v>
      </c>
      <c r="BR53" s="487">
        <v>169.29246199999992</v>
      </c>
      <c r="BS53" s="483">
        <v>182.97678000000002</v>
      </c>
      <c r="BT53" s="483">
        <v>1420.0820679999999</v>
      </c>
      <c r="BU53" s="483">
        <v>25.092208000000007</v>
      </c>
      <c r="BV53" s="483">
        <v>2008.1267909999999</v>
      </c>
      <c r="BW53" s="483">
        <v>105.36652500000001</v>
      </c>
      <c r="BX53" s="483">
        <v>3.9189120000000002</v>
      </c>
      <c r="BY53" s="491">
        <v>105.20401599999997</v>
      </c>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4"/>
    </row>
    <row r="54" s="302" customFormat="true" ht="15" customHeight="true" x14ac:dyDescent="0.2">
      <c r="A54" s="1051"/>
      <c r="B54" s="378" t="s">
        <v>101</v>
      </c>
      <c r="C54" s="471">
        <v>68.512560070934242</v>
      </c>
      <c r="D54" s="460">
        <v>41.159267677843566</v>
      </c>
      <c r="E54" s="460">
        <v>35.303957664766969</v>
      </c>
      <c r="F54" s="460">
        <v>21.462874870494613</v>
      </c>
      <c r="G54" s="479">
        <v>16.746522254320553</v>
      </c>
      <c r="H54" s="465">
        <v>46.40472695619475</v>
      </c>
      <c r="I54" s="460">
        <v>30.55601532496096</v>
      </c>
      <c r="J54" s="460">
        <v>24.056391732439366</v>
      </c>
      <c r="K54" s="460">
        <v>13.163835250800402</v>
      </c>
      <c r="L54" s="475">
        <v>18.093906821641223</v>
      </c>
      <c r="M54" s="471">
        <v>66.713365260076728</v>
      </c>
      <c r="N54" s="460">
        <v>78.90392849368726</v>
      </c>
      <c r="O54" s="460">
        <v>84.127687634479386</v>
      </c>
      <c r="P54" s="460">
        <v>22.577612155454531</v>
      </c>
      <c r="Q54" s="479">
        <v>70.387391274965893</v>
      </c>
      <c r="R54" s="471">
        <v>4.3353045319711994</v>
      </c>
      <c r="S54" s="460">
        <v>54.495138079077208</v>
      </c>
      <c r="T54" s="460">
        <v>28.903427066146541</v>
      </c>
      <c r="U54" s="460">
        <v>50.199022479383316</v>
      </c>
      <c r="V54" s="460">
        <v>10.364478494785383</v>
      </c>
      <c r="W54" s="460">
        <v>56.691520684184241</v>
      </c>
      <c r="X54" s="460">
        <v>83.651178142832251</v>
      </c>
      <c r="Y54" s="475">
        <v>2.1619723348799407</v>
      </c>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342"/>
      <c r="BA54" s="1039"/>
      <c r="BB54" s="583" t="s">
        <v>101</v>
      </c>
      <c r="BC54" s="487">
        <v>116.503614</v>
      </c>
      <c r="BD54" s="483">
        <v>140.22380299999998</v>
      </c>
      <c r="BE54" s="483">
        <v>243.52680199999998</v>
      </c>
      <c r="BF54" s="483">
        <v>392.93056799999999</v>
      </c>
      <c r="BG54" s="496">
        <v>393.08387299999993</v>
      </c>
      <c r="BH54" s="487">
        <v>166.05094399999999</v>
      </c>
      <c r="BI54" s="483">
        <v>157.73962499999999</v>
      </c>
      <c r="BJ54" s="483">
        <v>269.2766640000001</v>
      </c>
      <c r="BK54" s="483">
        <v>171.27267599999996</v>
      </c>
      <c r="BL54" s="496">
        <v>324.47096499999998</v>
      </c>
      <c r="BM54" s="487">
        <v>7.0715439999999994</v>
      </c>
      <c r="BN54" s="483">
        <v>45.535221999999997</v>
      </c>
      <c r="BO54" s="483">
        <v>30.199507000000001</v>
      </c>
      <c r="BP54" s="483">
        <v>7.8702000000000005</v>
      </c>
      <c r="BQ54" s="496">
        <v>106.78131300000001</v>
      </c>
      <c r="BR54" s="487">
        <v>7.6719460000000002</v>
      </c>
      <c r="BS54" s="483">
        <v>271.32917099999997</v>
      </c>
      <c r="BT54" s="483">
        <v>588.59668399999998</v>
      </c>
      <c r="BU54" s="483">
        <v>26.169905999999997</v>
      </c>
      <c r="BV54" s="483">
        <v>232.197979</v>
      </c>
      <c r="BW54" s="483">
        <v>137.926536</v>
      </c>
      <c r="BX54" s="483">
        <v>20.051696</v>
      </c>
      <c r="BY54" s="491">
        <v>2.3247420000000001</v>
      </c>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4"/>
    </row>
    <row r="55" s="302" customFormat="true" ht="15" customHeight="true" x14ac:dyDescent="0.2">
      <c r="A55" s="1052"/>
      <c r="B55" s="379" t="s">
        <v>69</v>
      </c>
      <c r="C55" s="469">
        <v>0.51173354693534334</v>
      </c>
      <c r="D55" s="461">
        <v>7.0015263768435601</v>
      </c>
      <c r="E55" s="461">
        <v>2.8612551074184913</v>
      </c>
      <c r="F55" s="461">
        <v>1.5155843004804865</v>
      </c>
      <c r="G55" s="480">
        <v>0</v>
      </c>
      <c r="H55" s="463">
        <v>6.6660367620600489</v>
      </c>
      <c r="I55" s="461">
        <v>0</v>
      </c>
      <c r="J55" s="461">
        <v>2.4787903066395232</v>
      </c>
      <c r="K55" s="461">
        <v>0</v>
      </c>
      <c r="L55" s="476">
        <v>0</v>
      </c>
      <c r="M55" s="469">
        <v>8.2094051721852601</v>
      </c>
      <c r="N55" s="461">
        <v>0</v>
      </c>
      <c r="O55" s="461">
        <v>0</v>
      </c>
      <c r="P55" s="461">
        <v>0</v>
      </c>
      <c r="Q55" s="480">
        <v>13.01006797579716</v>
      </c>
      <c r="R55" s="472">
        <v>0</v>
      </c>
      <c r="S55" s="476">
        <v>8.7548698186547593</v>
      </c>
      <c r="T55" s="476">
        <v>1.362509531653614</v>
      </c>
      <c r="U55" s="476">
        <v>1.6691915887389739</v>
      </c>
      <c r="V55" s="476">
        <v>0</v>
      </c>
      <c r="W55" s="476">
        <v>0</v>
      </c>
      <c r="X55" s="476">
        <v>0</v>
      </c>
      <c r="Y55" s="476">
        <v>0</v>
      </c>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342"/>
      <c r="BA55" s="1040"/>
      <c r="BB55" s="584" t="s">
        <v>69</v>
      </c>
      <c r="BC55" s="485">
        <v>0.87018799999999996</v>
      </c>
      <c r="BD55" s="481">
        <v>23.853210000000001</v>
      </c>
      <c r="BE55" s="481">
        <v>19.736946</v>
      </c>
      <c r="BF55" s="481">
        <v>27.746487999999999</v>
      </c>
      <c r="BG55" s="494">
        <v>0</v>
      </c>
      <c r="BH55" s="485">
        <v>23.853210000000001</v>
      </c>
      <c r="BI55" s="481">
        <v>0</v>
      </c>
      <c r="BJ55" s="481">
        <v>27.746487999999999</v>
      </c>
      <c r="BK55" s="481">
        <v>0</v>
      </c>
      <c r="BL55" s="494">
        <v>0</v>
      </c>
      <c r="BM55" s="485">
        <v>0.87018799999999996</v>
      </c>
      <c r="BN55" s="481">
        <v>0</v>
      </c>
      <c r="BO55" s="481">
        <v>0</v>
      </c>
      <c r="BP55" s="481">
        <v>0</v>
      </c>
      <c r="BQ55" s="494">
        <v>19.736946</v>
      </c>
      <c r="BR55" s="489">
        <v>0</v>
      </c>
      <c r="BS55" s="493">
        <v>43.590156</v>
      </c>
      <c r="BT55" s="493">
        <v>27.746487999999999</v>
      </c>
      <c r="BU55" s="493">
        <v>0.87018799999999996</v>
      </c>
      <c r="BV55" s="493">
        <v>0</v>
      </c>
      <c r="BW55" s="493">
        <v>0</v>
      </c>
      <c r="BX55" s="493">
        <v>0</v>
      </c>
      <c r="BY55" s="493">
        <v>0</v>
      </c>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4"/>
    </row>
    <row r="56" s="302" customFormat="true" ht="15" customHeight="true" x14ac:dyDescent="0.2">
      <c r="A56" s="304"/>
      <c r="B56" s="374"/>
      <c r="C56" s="1054" t="s">
        <v>116</v>
      </c>
      <c r="D56" s="1055"/>
      <c r="E56" s="1055"/>
      <c r="F56" s="1055"/>
      <c r="G56" s="1056"/>
      <c r="H56" s="1057" t="s">
        <v>39</v>
      </c>
      <c r="I56" s="1048"/>
      <c r="J56" s="1048"/>
      <c r="K56" s="1048"/>
      <c r="L56" s="1050"/>
      <c r="M56" s="1042" t="s">
        <v>38</v>
      </c>
      <c r="N56" s="1043"/>
      <c r="O56" s="1043"/>
      <c r="P56" s="1043"/>
      <c r="Q56" s="1044"/>
      <c r="R56" s="505" t="s">
        <v>144</v>
      </c>
      <c r="S56" s="454"/>
      <c r="T56" s="454"/>
      <c r="U56" s="454"/>
      <c r="V56" s="454"/>
      <c r="W56" s="454"/>
      <c r="X56" s="454"/>
      <c r="Y56" s="454"/>
      <c r="Z56" s="883"/>
      <c r="AA56" s="883"/>
      <c r="AB56" s="883"/>
      <c r="AC56" s="883"/>
      <c r="AD56" s="883"/>
      <c r="AE56" s="883"/>
      <c r="AF56" s="883"/>
      <c r="AG56" s="883"/>
      <c r="AH56" s="883"/>
      <c r="AI56" s="883"/>
      <c r="AJ56" s="883"/>
      <c r="AK56" s="883"/>
      <c r="AL56" s="883"/>
      <c r="AM56" s="883"/>
      <c r="AN56" s="883"/>
      <c r="AO56" s="883"/>
      <c r="AP56" s="883"/>
      <c r="AQ56" s="883"/>
      <c r="AR56" s="883"/>
      <c r="AS56" s="883"/>
      <c r="AT56" s="883"/>
      <c r="AU56" s="883"/>
      <c r="AV56" s="883"/>
      <c r="AW56" s="883"/>
      <c r="AX56" s="883"/>
      <c r="AY56" s="883"/>
      <c r="AZ56" s="342"/>
      <c r="BA56" s="344" t="s">
        <v>132</v>
      </c>
      <c r="BB56" s="287" t="s">
        <v>97</v>
      </c>
      <c r="BC56" s="1047" t="s">
        <v>116</v>
      </c>
      <c r="BD56" s="1048"/>
      <c r="BE56" s="1048"/>
      <c r="BF56" s="1048"/>
      <c r="BG56" s="1049"/>
      <c r="BH56" s="1047" t="s">
        <v>39</v>
      </c>
      <c r="BI56" s="1048"/>
      <c r="BJ56" s="1048"/>
      <c r="BK56" s="1048"/>
      <c r="BL56" s="1049"/>
      <c r="BM56" s="1047" t="s">
        <v>38</v>
      </c>
      <c r="BN56" s="1048"/>
      <c r="BO56" s="1048"/>
      <c r="BP56" s="1048"/>
      <c r="BQ56" s="1049"/>
      <c r="BR56" s="504" t="s">
        <v>144</v>
      </c>
      <c r="BS56" s="426"/>
      <c r="BT56" s="426"/>
      <c r="BU56" s="426"/>
      <c r="BV56" s="426"/>
      <c r="BW56" s="426"/>
      <c r="BX56" s="426"/>
      <c r="BY56" s="426"/>
      <c r="BZ56" s="342"/>
      <c r="CA56" s="342"/>
      <c r="CB56" s="342"/>
      <c r="CC56" s="342"/>
      <c r="CD56" s="342"/>
      <c r="CE56" s="342"/>
      <c r="CF56" s="342"/>
      <c r="CG56" s="342"/>
      <c r="CH56" s="342"/>
      <c r="CI56" s="342"/>
      <c r="CJ56" s="342"/>
      <c r="CK56" s="342"/>
      <c r="CL56" s="342"/>
      <c r="CM56" s="342"/>
      <c r="CN56" s="342"/>
      <c r="CO56" s="342"/>
      <c r="CP56" s="342"/>
      <c r="CQ56" s="342"/>
      <c r="CR56" s="342"/>
      <c r="CS56" s="342"/>
      <c r="CT56" s="342"/>
      <c r="CU56" s="342"/>
      <c r="CV56" s="342"/>
      <c r="CW56" s="342"/>
      <c r="CX56" s="342"/>
      <c r="CY56" s="342"/>
      <c r="CZ56" s="342"/>
    </row>
    <row r="57" s="302" customFormat="true" ht="12.75" x14ac:dyDescent="0.2">
      <c r="A57" s="329" t="s">
        <v>70</v>
      </c>
      <c r="B57" s="374"/>
      <c r="C57" s="417" t="s">
        <v>0</v>
      </c>
      <c r="D57" s="590" t="s">
        <v>1</v>
      </c>
      <c r="E57" s="590" t="s">
        <v>2</v>
      </c>
      <c r="F57" s="590" t="s">
        <v>3</v>
      </c>
      <c r="G57" s="591" t="s">
        <v>4</v>
      </c>
      <c r="H57" s="380" t="s">
        <v>0</v>
      </c>
      <c r="I57" s="592" t="s">
        <v>1</v>
      </c>
      <c r="J57" s="592" t="s">
        <v>2</v>
      </c>
      <c r="K57" s="592" t="s">
        <v>3</v>
      </c>
      <c r="L57" s="593" t="s">
        <v>4</v>
      </c>
      <c r="M57" s="381" t="s">
        <v>0</v>
      </c>
      <c r="N57" s="592" t="s">
        <v>1</v>
      </c>
      <c r="O57" s="592" t="s">
        <v>2</v>
      </c>
      <c r="P57" s="592" t="s">
        <v>3</v>
      </c>
      <c r="Q57" s="588" t="s">
        <v>4</v>
      </c>
      <c r="R57" s="381" t="s">
        <v>240</v>
      </c>
      <c r="S57" s="592" t="s">
        <v>241</v>
      </c>
      <c r="T57" s="592" t="s">
        <v>242</v>
      </c>
      <c r="U57" s="592" t="s">
        <v>424</v>
      </c>
      <c r="V57" s="592" t="s">
        <v>244</v>
      </c>
      <c r="W57" s="592" t="s">
        <v>245</v>
      </c>
      <c r="X57" s="592" t="s">
        <v>246</v>
      </c>
      <c r="Y57" s="593" t="s">
        <v>247</v>
      </c>
      <c r="Z57" s="803"/>
      <c r="AA57" s="803"/>
      <c r="AB57" s="803"/>
      <c r="AC57" s="803"/>
      <c r="AD57" s="803"/>
      <c r="AE57" s="803"/>
      <c r="AF57" s="803"/>
      <c r="AG57" s="803"/>
      <c r="AH57" s="803"/>
      <c r="AI57" s="803"/>
      <c r="AJ57" s="803"/>
      <c r="AK57" s="803"/>
      <c r="AL57" s="803"/>
      <c r="AM57" s="803"/>
      <c r="AN57" s="803"/>
      <c r="AO57" s="803"/>
      <c r="AP57" s="803"/>
      <c r="AQ57" s="803"/>
      <c r="AR57" s="803"/>
      <c r="AS57" s="803"/>
      <c r="AT57" s="803"/>
      <c r="AU57" s="803"/>
      <c r="AV57" s="803"/>
      <c r="AW57" s="803"/>
      <c r="AX57" s="803"/>
      <c r="AY57" s="803"/>
      <c r="AZ57" s="342"/>
      <c r="BA57" s="329" t="s">
        <v>121</v>
      </c>
      <c r="BB57" s="328"/>
      <c r="BC57" s="455" t="s">
        <v>0</v>
      </c>
      <c r="BD57" s="326" t="s">
        <v>1</v>
      </c>
      <c r="BE57" s="326" t="s">
        <v>2</v>
      </c>
      <c r="BF57" s="326" t="s">
        <v>3</v>
      </c>
      <c r="BG57" s="456" t="s">
        <v>4</v>
      </c>
      <c r="BH57" s="455" t="s">
        <v>0</v>
      </c>
      <c r="BI57" s="326" t="s">
        <v>1</v>
      </c>
      <c r="BJ57" s="326" t="s">
        <v>2</v>
      </c>
      <c r="BK57" s="326" t="s">
        <v>3</v>
      </c>
      <c r="BL57" s="456" t="s">
        <v>4</v>
      </c>
      <c r="BM57" s="455" t="s">
        <v>0</v>
      </c>
      <c r="BN57" s="326" t="s">
        <v>1</v>
      </c>
      <c r="BO57" s="326" t="s">
        <v>2</v>
      </c>
      <c r="BP57" s="326" t="s">
        <v>3</v>
      </c>
      <c r="BQ57" s="456" t="s">
        <v>4</v>
      </c>
      <c r="BR57" s="455" t="s">
        <v>240</v>
      </c>
      <c r="BS57" s="326" t="s">
        <v>241</v>
      </c>
      <c r="BT57" s="326" t="s">
        <v>242</v>
      </c>
      <c r="BU57" s="326" t="s">
        <v>424</v>
      </c>
      <c r="BV57" s="326" t="s">
        <v>244</v>
      </c>
      <c r="BW57" s="326" t="s">
        <v>245</v>
      </c>
      <c r="BX57" s="326" t="s">
        <v>246</v>
      </c>
      <c r="BY57" s="327" t="s">
        <v>247</v>
      </c>
      <c r="BZ57" s="803"/>
      <c r="CA57" s="803"/>
      <c r="CB57" s="803"/>
      <c r="CC57" s="803"/>
      <c r="CD57" s="803"/>
      <c r="CE57" s="803"/>
      <c r="CF57" s="803"/>
      <c r="CG57" s="803"/>
      <c r="CH57" s="803"/>
      <c r="CI57" s="803"/>
      <c r="CJ57" s="803"/>
      <c r="CK57" s="803"/>
      <c r="CL57" s="803"/>
      <c r="CM57" s="803"/>
      <c r="CN57" s="803"/>
      <c r="CO57" s="803"/>
      <c r="CP57" s="803"/>
      <c r="CQ57" s="803"/>
      <c r="CR57" s="803"/>
      <c r="CS57" s="803"/>
      <c r="CT57" s="803"/>
      <c r="CU57" s="803"/>
      <c r="CV57" s="803"/>
      <c r="CW57" s="803"/>
      <c r="CX57" s="803"/>
      <c r="CY57" s="803"/>
      <c r="CZ57" s="803"/>
    </row>
    <row r="58" s="302" customFormat="true" ht="15" customHeight="true" x14ac:dyDescent="0.2">
      <c r="A58" s="1108" t="s">
        <v>248</v>
      </c>
      <c r="B58" s="377" t="s">
        <v>518</v>
      </c>
      <c r="C58" s="399">
        <v>4.1297773091440712E-2</v>
      </c>
      <c r="D58" s="397">
        <v>0.19130065442277305</v>
      </c>
      <c r="E58" s="397">
        <v>0.27507164975228859</v>
      </c>
      <c r="F58" s="397">
        <v>1.153593067146792</v>
      </c>
      <c r="G58" s="401">
        <v>11.585483686392893</v>
      </c>
      <c r="H58" s="398">
        <v>0</v>
      </c>
      <c r="I58" s="397">
        <v>0.28251793622568844</v>
      </c>
      <c r="J58" s="397">
        <v>0.9784425240867064</v>
      </c>
      <c r="K58" s="397">
        <v>4.3644666347984256</v>
      </c>
      <c r="L58" s="400">
        <v>13.620500655117137</v>
      </c>
      <c r="M58" s="399">
        <v>0</v>
      </c>
      <c r="N58" s="397">
        <v>0.12744780068317796</v>
      </c>
      <c r="O58" s="397">
        <v>0</v>
      </c>
      <c r="P58" s="397">
        <v>0</v>
      </c>
      <c r="Q58" s="401">
        <v>0.60740302278278957</v>
      </c>
      <c r="R58" s="399">
        <v>16.680685073066311</v>
      </c>
      <c r="S58" s="397">
        <v>8.8808541874231178E-2</v>
      </c>
      <c r="T58" s="397">
        <v>1.8455294894070489</v>
      </c>
      <c r="U58" s="397">
        <v>0.43112202898011442</v>
      </c>
      <c r="V58" s="397">
        <v>8.0539107683609128</v>
      </c>
      <c r="W58" s="397">
        <v>0.51530024090831383</v>
      </c>
      <c r="X58" s="397">
        <v>0</v>
      </c>
      <c r="Y58" s="400">
        <v>7.0475945141855484E-2</v>
      </c>
      <c r="Z58" s="885"/>
      <c r="AA58" s="885"/>
      <c r="AB58" s="885"/>
      <c r="AC58" s="885"/>
      <c r="AD58" s="885"/>
      <c r="AE58" s="885"/>
      <c r="AF58" s="885"/>
      <c r="AG58" s="885"/>
      <c r="AH58" s="885"/>
      <c r="AI58" s="885"/>
      <c r="AJ58" s="885"/>
      <c r="AK58" s="885"/>
      <c r="AL58" s="885"/>
      <c r="AM58" s="885"/>
      <c r="AN58" s="885"/>
      <c r="AO58" s="885"/>
      <c r="AP58" s="885"/>
      <c r="AQ58" s="885"/>
      <c r="AR58" s="885"/>
      <c r="AS58" s="885"/>
      <c r="AT58" s="885"/>
      <c r="AU58" s="885"/>
      <c r="AV58" s="885"/>
      <c r="AW58" s="885"/>
      <c r="AX58" s="885"/>
      <c r="AY58" s="885"/>
      <c r="AZ58" s="342"/>
      <c r="BA58" s="1128" t="s">
        <v>248</v>
      </c>
      <c r="BB58" s="585" t="s">
        <v>518</v>
      </c>
      <c r="BC58" s="444">
        <v>4.8917580000000003</v>
      </c>
      <c r="BD58" s="430">
        <v>22.638891000000001</v>
      </c>
      <c r="BE58" s="430">
        <v>32.560648</v>
      </c>
      <c r="BF58" s="430">
        <v>136.74874000000003</v>
      </c>
      <c r="BG58" s="445">
        <v>1372.7123349999995</v>
      </c>
      <c r="BH58" s="444">
        <v>0</v>
      </c>
      <c r="BI58" s="430">
        <v>22.649256000000001</v>
      </c>
      <c r="BJ58" s="430">
        <v>78.340424999999996</v>
      </c>
      <c r="BK58" s="430">
        <v>349.21424499999995</v>
      </c>
      <c r="BL58" s="445">
        <v>1091.1727540000002</v>
      </c>
      <c r="BM58" s="444">
        <v>0</v>
      </c>
      <c r="BN58" s="430">
        <v>4.8917580000000003</v>
      </c>
      <c r="BO58" s="430">
        <v>0</v>
      </c>
      <c r="BP58" s="430">
        <v>0</v>
      </c>
      <c r="BQ58" s="445">
        <v>23.283934000000002</v>
      </c>
      <c r="BR58" s="444">
        <v>126.97046800000001</v>
      </c>
      <c r="BS58" s="430">
        <v>6.6364589999999994</v>
      </c>
      <c r="BT58" s="430">
        <v>432.8227720000001</v>
      </c>
      <c r="BU58" s="430">
        <v>17.782418000000003</v>
      </c>
      <c r="BV58" s="430">
        <v>950.54337999999984</v>
      </c>
      <c r="BW58" s="430">
        <v>33.042540000000002</v>
      </c>
      <c r="BX58" s="430">
        <v>0</v>
      </c>
      <c r="BY58" s="431">
        <v>1.754335</v>
      </c>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302" customFormat="true" ht="15" customHeight="true" x14ac:dyDescent="0.2">
      <c r="A59" s="1109"/>
      <c r="B59" s="378" t="s">
        <v>519</v>
      </c>
      <c r="C59" s="404">
        <v>5.5744507026481305</v>
      </c>
      <c r="D59" s="402">
        <v>11.353728021870989</v>
      </c>
      <c r="E59" s="402">
        <v>26.68943751143404</v>
      </c>
      <c r="F59" s="402">
        <v>66.403641655184003</v>
      </c>
      <c r="G59" s="406">
        <v>77.239657733293939</v>
      </c>
      <c r="H59" s="403">
        <v>17.01306340562116</v>
      </c>
      <c r="I59" s="402">
        <v>33.231245842832649</v>
      </c>
      <c r="J59" s="402">
        <v>60.8307342073131</v>
      </c>
      <c r="K59" s="402">
        <v>77.349859637304689</v>
      </c>
      <c r="L59" s="405">
        <v>78.119033171922709</v>
      </c>
      <c r="M59" s="404">
        <v>1.2931659996233069</v>
      </c>
      <c r="N59" s="402">
        <v>3.6274539231438343</v>
      </c>
      <c r="O59" s="402">
        <v>4.6853327779250851</v>
      </c>
      <c r="P59" s="402">
        <v>4.4639091254488239</v>
      </c>
      <c r="Q59" s="406">
        <v>7.9460984501055041</v>
      </c>
      <c r="R59" s="404">
        <v>80.630022804489457</v>
      </c>
      <c r="S59" s="402">
        <v>19.682894240077495</v>
      </c>
      <c r="T59" s="402">
        <v>42.109631172844658</v>
      </c>
      <c r="U59" s="402">
        <v>8.2881993238587039</v>
      </c>
      <c r="V59" s="402">
        <v>71.015758842402917</v>
      </c>
      <c r="W59" s="402">
        <v>15.25037695077352</v>
      </c>
      <c r="X59" s="402">
        <v>6.3996942343316654</v>
      </c>
      <c r="Y59" s="405">
        <v>14.137544696391483</v>
      </c>
      <c r="Z59" s="885"/>
      <c r="AA59" s="885"/>
      <c r="AB59" s="885"/>
      <c r="AC59" s="885"/>
      <c r="AD59" s="885"/>
      <c r="AE59" s="885"/>
      <c r="AF59" s="885"/>
      <c r="AG59" s="885"/>
      <c r="AH59" s="885"/>
      <c r="AI59" s="885"/>
      <c r="AJ59" s="885"/>
      <c r="AK59" s="885"/>
      <c r="AL59" s="885"/>
      <c r="AM59" s="885"/>
      <c r="AN59" s="885"/>
      <c r="AO59" s="885"/>
      <c r="AP59" s="885"/>
      <c r="AQ59" s="885"/>
      <c r="AR59" s="885"/>
      <c r="AS59" s="885"/>
      <c r="AT59" s="885"/>
      <c r="AU59" s="885"/>
      <c r="AV59" s="885"/>
      <c r="AW59" s="885"/>
      <c r="AX59" s="885"/>
      <c r="AY59" s="885"/>
      <c r="AZ59" s="342"/>
      <c r="BA59" s="1129"/>
      <c r="BB59" s="583" t="s">
        <v>519</v>
      </c>
      <c r="BC59" s="447">
        <v>660.29864999999972</v>
      </c>
      <c r="BD59" s="434">
        <v>1343.6222259999993</v>
      </c>
      <c r="BE59" s="434">
        <v>3159.2691610000043</v>
      </c>
      <c r="BF59" s="434">
        <v>7871.5923199999979</v>
      </c>
      <c r="BG59" s="451">
        <v>9151.7828509999963</v>
      </c>
      <c r="BH59" s="447">
        <v>1359.7712360000003</v>
      </c>
      <c r="BI59" s="434">
        <v>2664.124637000004</v>
      </c>
      <c r="BJ59" s="434">
        <v>4870.5012849999994</v>
      </c>
      <c r="BK59" s="434">
        <v>6188.9974409999986</v>
      </c>
      <c r="BL59" s="451">
        <v>6258.3133119999975</v>
      </c>
      <c r="BM59" s="447">
        <v>49.620643000000001</v>
      </c>
      <c r="BN59" s="434">
        <v>139.23054499999998</v>
      </c>
      <c r="BO59" s="434">
        <v>179.79645599999998</v>
      </c>
      <c r="BP59" s="434">
        <v>171.60723099999998</v>
      </c>
      <c r="BQ59" s="451">
        <v>304.60242199999999</v>
      </c>
      <c r="BR59" s="447">
        <v>613.74168300000019</v>
      </c>
      <c r="BS59" s="434">
        <v>1470.8576209999987</v>
      </c>
      <c r="BT59" s="434">
        <v>9875.7605319999966</v>
      </c>
      <c r="BU59" s="434">
        <v>341.86196699999994</v>
      </c>
      <c r="BV59" s="434">
        <v>8381.463538</v>
      </c>
      <c r="BW59" s="434">
        <v>977.89822399999969</v>
      </c>
      <c r="BX59" s="434">
        <v>173.06029699999999</v>
      </c>
      <c r="BY59" s="435">
        <v>351.92134600000014</v>
      </c>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302" customFormat="true" ht="15" customHeight="true" x14ac:dyDescent="0.2">
      <c r="A60" s="1109"/>
      <c r="B60" s="378" t="s">
        <v>520</v>
      </c>
      <c r="C60" s="404">
        <v>3.4069136429474414</v>
      </c>
      <c r="D60" s="402">
        <v>10.463113460480406</v>
      </c>
      <c r="E60" s="402">
        <v>17.850893709235883</v>
      </c>
      <c r="F60" s="402">
        <v>16.431292751250158</v>
      </c>
      <c r="G60" s="406">
        <v>6.1214917838573522</v>
      </c>
      <c r="H60" s="403">
        <v>17.320268401533752</v>
      </c>
      <c r="I60" s="402">
        <v>23.653967279126466</v>
      </c>
      <c r="J60" s="402">
        <v>20.360181900790739</v>
      </c>
      <c r="K60" s="402">
        <v>10.460611098318212</v>
      </c>
      <c r="L60" s="405">
        <v>4.919541522670059</v>
      </c>
      <c r="M60" s="404">
        <v>0.86698729674059938</v>
      </c>
      <c r="N60" s="402">
        <v>1.0900583251377423</v>
      </c>
      <c r="O60" s="402">
        <v>1.4926242877987992</v>
      </c>
      <c r="P60" s="402">
        <v>1.1239541342300838</v>
      </c>
      <c r="Q60" s="406">
        <v>2.8801076302424811</v>
      </c>
      <c r="R60" s="404">
        <v>2.6258277163344506</v>
      </c>
      <c r="S60" s="402">
        <v>4.106089244209973</v>
      </c>
      <c r="T60" s="402">
        <v>16.500517427412124</v>
      </c>
      <c r="U60" s="402">
        <v>3.5181276998638449</v>
      </c>
      <c r="V60" s="402">
        <v>12.497018877822017</v>
      </c>
      <c r="W60" s="402">
        <v>6.017634494682766</v>
      </c>
      <c r="X60" s="402">
        <v>1.9989791525255602</v>
      </c>
      <c r="Y60" s="405">
        <v>6.8830673780779517</v>
      </c>
      <c r="Z60" s="885"/>
      <c r="AA60" s="885"/>
      <c r="AB60" s="885"/>
      <c r="AC60" s="885"/>
      <c r="AD60" s="885"/>
      <c r="AE60" s="885"/>
      <c r="AF60" s="885"/>
      <c r="AG60" s="885"/>
      <c r="AH60" s="885"/>
      <c r="AI60" s="885"/>
      <c r="AJ60" s="885"/>
      <c r="AK60" s="885"/>
      <c r="AL60" s="885"/>
      <c r="AM60" s="885"/>
      <c r="AN60" s="885"/>
      <c r="AO60" s="885"/>
      <c r="AP60" s="885"/>
      <c r="AQ60" s="885"/>
      <c r="AR60" s="885"/>
      <c r="AS60" s="885"/>
      <c r="AT60" s="885"/>
      <c r="AU60" s="885"/>
      <c r="AV60" s="885"/>
      <c r="AW60" s="885"/>
      <c r="AX60" s="885"/>
      <c r="AY60" s="885"/>
      <c r="AZ60" s="342"/>
      <c r="BA60" s="1129"/>
      <c r="BB60" s="583" t="s">
        <v>520</v>
      </c>
      <c r="BC60" s="447">
        <v>403.55195499999996</v>
      </c>
      <c r="BD60" s="434">
        <v>1238.2251689999998</v>
      </c>
      <c r="BE60" s="434">
        <v>2113.0373379999987</v>
      </c>
      <c r="BF60" s="434">
        <v>1947.7913349999988</v>
      </c>
      <c r="BG60" s="451">
        <v>725.30828299999985</v>
      </c>
      <c r="BH60" s="447">
        <v>1384.3246339999996</v>
      </c>
      <c r="BI60" s="434">
        <v>1896.3212299999991</v>
      </c>
      <c r="BJ60" s="434">
        <v>1630.1676020000009</v>
      </c>
      <c r="BK60" s="434">
        <v>836.98529799999949</v>
      </c>
      <c r="BL60" s="451">
        <v>394.1169129999999</v>
      </c>
      <c r="BM60" s="447">
        <v>33.267552000000002</v>
      </c>
      <c r="BN60" s="434">
        <v>41.839101999999997</v>
      </c>
      <c r="BO60" s="434">
        <v>57.278441000000008</v>
      </c>
      <c r="BP60" s="434">
        <v>43.208463999999999</v>
      </c>
      <c r="BQ60" s="451">
        <v>110.40484400000001</v>
      </c>
      <c r="BR60" s="447">
        <v>19.987343000000003</v>
      </c>
      <c r="BS60" s="434">
        <v>306.83864799999992</v>
      </c>
      <c r="BT60" s="434">
        <v>3869.7835679999989</v>
      </c>
      <c r="BU60" s="434">
        <v>145.11162300000001</v>
      </c>
      <c r="BV60" s="434">
        <v>1474.9304909999996</v>
      </c>
      <c r="BW60" s="434">
        <v>385.86810700000012</v>
      </c>
      <c r="BX60" s="434">
        <v>54.056321000000004</v>
      </c>
      <c r="BY60" s="435">
        <v>171.33797899999996</v>
      </c>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302" customFormat="true" ht="15" customHeight="true" x14ac:dyDescent="0.2">
      <c r="A61" s="1109"/>
      <c r="B61" s="378" t="s">
        <v>521</v>
      </c>
      <c r="C61" s="404">
        <v>44.237378555043492</v>
      </c>
      <c r="D61" s="402">
        <v>43.358324436883485</v>
      </c>
      <c r="E61" s="402">
        <v>33.883555714363332</v>
      </c>
      <c r="F61" s="402">
        <v>9.4691446483596593</v>
      </c>
      <c r="G61" s="406">
        <v>2.5364196788137781</v>
      </c>
      <c r="H61" s="403">
        <v>24.58176520724701</v>
      </c>
      <c r="I61" s="402">
        <v>21.132328285415859</v>
      </c>
      <c r="J61" s="402">
        <v>8.8056761339575207</v>
      </c>
      <c r="K61" s="402">
        <v>5.2970407960135644</v>
      </c>
      <c r="L61" s="405">
        <v>1.2123463606516915</v>
      </c>
      <c r="M61" s="404">
        <v>43.956446805445509</v>
      </c>
      <c r="N61" s="402">
        <v>53.884913965207637</v>
      </c>
      <c r="O61" s="402">
        <v>58.541993566656444</v>
      </c>
      <c r="P61" s="402">
        <v>60.480909374511484</v>
      </c>
      <c r="Q61" s="406">
        <v>67.657913427345235</v>
      </c>
      <c r="R61" s="404">
        <v>0</v>
      </c>
      <c r="S61" s="402">
        <v>57.99041327031189</v>
      </c>
      <c r="T61" s="402">
        <v>15.269977574495334</v>
      </c>
      <c r="U61" s="402">
        <v>52.57688432671177</v>
      </c>
      <c r="V61" s="402">
        <v>7.1277144251122584</v>
      </c>
      <c r="W61" s="402">
        <v>45.623388650358308</v>
      </c>
      <c r="X61" s="402">
        <v>40.58140825023294</v>
      </c>
      <c r="Y61" s="405">
        <v>34.447147730675212</v>
      </c>
      <c r="Z61" s="885"/>
      <c r="AA61" s="885"/>
      <c r="AB61" s="885"/>
      <c r="AC61" s="885"/>
      <c r="AD61" s="885"/>
      <c r="AE61" s="885"/>
      <c r="AF61" s="885"/>
      <c r="AG61" s="885"/>
      <c r="AH61" s="885"/>
      <c r="AI61" s="885"/>
      <c r="AJ61" s="885"/>
      <c r="AK61" s="885"/>
      <c r="AL61" s="885"/>
      <c r="AM61" s="885"/>
      <c r="AN61" s="885"/>
      <c r="AO61" s="885"/>
      <c r="AP61" s="885"/>
      <c r="AQ61" s="885"/>
      <c r="AR61" s="885"/>
      <c r="AS61" s="885"/>
      <c r="AT61" s="885"/>
      <c r="AU61" s="885"/>
      <c r="AV61" s="885"/>
      <c r="AW61" s="885"/>
      <c r="AX61" s="885"/>
      <c r="AY61" s="885"/>
      <c r="AZ61" s="342"/>
      <c r="BA61" s="1129"/>
      <c r="BB61" s="583" t="s">
        <v>521</v>
      </c>
      <c r="BC61" s="447">
        <v>5239.9568849999996</v>
      </c>
      <c r="BD61" s="434">
        <v>5131.1083270000081</v>
      </c>
      <c r="BE61" s="434">
        <v>4010.8478339999992</v>
      </c>
      <c r="BF61" s="434">
        <v>1122.4873279999997</v>
      </c>
      <c r="BG61" s="451">
        <v>300.52906500000006</v>
      </c>
      <c r="BH61" s="447">
        <v>1964.7006809999998</v>
      </c>
      <c r="BI61" s="434">
        <v>1694.163278999999</v>
      </c>
      <c r="BJ61" s="434">
        <v>705.03927799999997</v>
      </c>
      <c r="BK61" s="434">
        <v>423.83233900000005</v>
      </c>
      <c r="BL61" s="451">
        <v>97.124132999999986</v>
      </c>
      <c r="BM61" s="447">
        <v>1686.6722099999997</v>
      </c>
      <c r="BN61" s="434">
        <v>2068.2346620000021</v>
      </c>
      <c r="BO61" s="434">
        <v>2246.5091530000018</v>
      </c>
      <c r="BP61" s="434">
        <v>2325.0834850000006</v>
      </c>
      <c r="BQ61" s="451">
        <v>2593.5702189999984</v>
      </c>
      <c r="BR61" s="447">
        <v>0</v>
      </c>
      <c r="BS61" s="434">
        <v>4333.4908099999975</v>
      </c>
      <c r="BT61" s="434">
        <v>3581.1912300000035</v>
      </c>
      <c r="BU61" s="434">
        <v>2168.6299270000004</v>
      </c>
      <c r="BV61" s="434">
        <v>841.23129199999983</v>
      </c>
      <c r="BW61" s="434">
        <v>2925.5034730000034</v>
      </c>
      <c r="BX61" s="434">
        <v>1097.4009550000001</v>
      </c>
      <c r="BY61" s="435">
        <v>857.48175199999969</v>
      </c>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302" customFormat="true" ht="15" customHeight="true" x14ac:dyDescent="0.2">
      <c r="A62" s="1109"/>
      <c r="B62" s="378" t="s">
        <v>522</v>
      </c>
      <c r="C62" s="404">
        <v>18.377557104688037</v>
      </c>
      <c r="D62" s="402">
        <v>15.235857182727999</v>
      </c>
      <c r="E62" s="402">
        <v>8.5037951348668877</v>
      </c>
      <c r="F62" s="402">
        <v>2.4393536535423168</v>
      </c>
      <c r="G62" s="406">
        <v>1.1663877173906538</v>
      </c>
      <c r="H62" s="403">
        <v>10.722451400507623</v>
      </c>
      <c r="I62" s="402">
        <v>6.1665938517108865</v>
      </c>
      <c r="J62" s="402">
        <v>3.3852103688642763</v>
      </c>
      <c r="K62" s="402">
        <v>0.94524734542908162</v>
      </c>
      <c r="L62" s="405">
        <v>1.2773130277094833</v>
      </c>
      <c r="M62" s="404">
        <v>21.995673177363244</v>
      </c>
      <c r="N62" s="402">
        <v>18.630265222799526</v>
      </c>
      <c r="O62" s="402">
        <v>19.397327034644572</v>
      </c>
      <c r="P62" s="402">
        <v>20.603973029171613</v>
      </c>
      <c r="Q62" s="406">
        <v>13.511905218687511</v>
      </c>
      <c r="R62" s="404">
        <v>0</v>
      </c>
      <c r="S62" s="402">
        <v>10.350181353783258</v>
      </c>
      <c r="T62" s="402">
        <v>7.7539516612725858</v>
      </c>
      <c r="U62" s="402">
        <v>9.6652120525765639</v>
      </c>
      <c r="V62" s="402">
        <v>0</v>
      </c>
      <c r="W62" s="402">
        <v>16.648188945884428</v>
      </c>
      <c r="X62" s="402">
        <v>14.174560659563012</v>
      </c>
      <c r="Y62" s="405">
        <v>39.064215311761444</v>
      </c>
      <c r="Z62" s="885"/>
      <c r="AA62" s="885"/>
      <c r="AB62" s="885"/>
      <c r="AC62" s="885"/>
      <c r="AD62" s="885"/>
      <c r="AE62" s="885"/>
      <c r="AF62" s="885"/>
      <c r="AG62" s="885"/>
      <c r="AH62" s="885"/>
      <c r="AI62" s="885"/>
      <c r="AJ62" s="885"/>
      <c r="AK62" s="885"/>
      <c r="AL62" s="885"/>
      <c r="AM62" s="885"/>
      <c r="AN62" s="885"/>
      <c r="AO62" s="885"/>
      <c r="AP62" s="885"/>
      <c r="AQ62" s="885"/>
      <c r="AR62" s="885"/>
      <c r="AS62" s="885"/>
      <c r="AT62" s="885"/>
      <c r="AU62" s="885"/>
      <c r="AV62" s="885"/>
      <c r="AW62" s="885"/>
      <c r="AX62" s="885"/>
      <c r="AY62" s="885"/>
      <c r="AZ62" s="342"/>
      <c r="BA62" s="1129"/>
      <c r="BB62" s="583" t="s">
        <v>522</v>
      </c>
      <c r="BC62" s="447">
        <v>2176.8380050000014</v>
      </c>
      <c r="BD62" s="434">
        <v>1803.0409310000014</v>
      </c>
      <c r="BE62" s="434">
        <v>1006.6071159999997</v>
      </c>
      <c r="BF62" s="434">
        <v>289.16482600000001</v>
      </c>
      <c r="BG62" s="451">
        <v>138.20008300000001</v>
      </c>
      <c r="BH62" s="447">
        <v>856.99327899999992</v>
      </c>
      <c r="BI62" s="434">
        <v>494.37131199999999</v>
      </c>
      <c r="BJ62" s="434">
        <v>271.04179600000003</v>
      </c>
      <c r="BK62" s="434">
        <v>75.632114000000001</v>
      </c>
      <c r="BL62" s="451">
        <v>102.328777</v>
      </c>
      <c r="BM62" s="447">
        <v>844.00567800000022</v>
      </c>
      <c r="BN62" s="434">
        <v>715.07510100000025</v>
      </c>
      <c r="BO62" s="434">
        <v>744.35922100000005</v>
      </c>
      <c r="BP62" s="434">
        <v>792.08394699999997</v>
      </c>
      <c r="BQ62" s="451">
        <v>517.95973599999991</v>
      </c>
      <c r="BR62" s="447">
        <v>0</v>
      </c>
      <c r="BS62" s="434">
        <v>773.44535499999972</v>
      </c>
      <c r="BT62" s="434">
        <v>1818.495381</v>
      </c>
      <c r="BU62" s="434">
        <v>398.65938000000006</v>
      </c>
      <c r="BV62" s="434">
        <v>0</v>
      </c>
      <c r="BW62" s="434">
        <v>1067.5299669999995</v>
      </c>
      <c r="BX62" s="434">
        <v>383.30795000000006</v>
      </c>
      <c r="BY62" s="435">
        <v>972.41292799999928</v>
      </c>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302" customFormat="true" ht="15" customHeight="true" x14ac:dyDescent="0.2">
      <c r="A63" s="1109"/>
      <c r="B63" s="378" t="s">
        <v>523</v>
      </c>
      <c r="C63" s="404">
        <v>6.8912196462073121</v>
      </c>
      <c r="D63" s="402">
        <v>4.0613275633422949</v>
      </c>
      <c r="E63" s="402">
        <v>4.8859303227246969</v>
      </c>
      <c r="F63" s="402">
        <v>0.6448120458210419</v>
      </c>
      <c r="G63" s="406">
        <v>0.23592174284540512</v>
      </c>
      <c r="H63" s="403">
        <v>5.8142394059695883</v>
      </c>
      <c r="I63" s="402">
        <v>5.8040581954679835</v>
      </c>
      <c r="J63" s="402">
        <v>0.87087848961333281</v>
      </c>
      <c r="K63" s="402">
        <v>0.43320686033233474</v>
      </c>
      <c r="L63" s="405">
        <v>0</v>
      </c>
      <c r="M63" s="404">
        <v>7.910619284009476</v>
      </c>
      <c r="N63" s="402">
        <v>6.465354256369177</v>
      </c>
      <c r="O63" s="402">
        <v>4.2218194093730306</v>
      </c>
      <c r="P63" s="402">
        <v>2.9445897451826748</v>
      </c>
      <c r="Q63" s="406">
        <v>3.0869413630589109</v>
      </c>
      <c r="R63" s="404">
        <v>0</v>
      </c>
      <c r="S63" s="402">
        <v>2.7311157247148499</v>
      </c>
      <c r="T63" s="402">
        <v>3.4028010791421544</v>
      </c>
      <c r="U63" s="402">
        <v>3.3115108631458603</v>
      </c>
      <c r="V63" s="402">
        <v>0.51379145991307118</v>
      </c>
      <c r="W63" s="402">
        <v>3.7969182127945951</v>
      </c>
      <c r="X63" s="402">
        <v>19.022522926752465</v>
      </c>
      <c r="Y63" s="405">
        <v>0.90009890125171987</v>
      </c>
      <c r="Z63" s="885"/>
      <c r="AA63" s="885"/>
      <c r="AB63" s="885"/>
      <c r="AC63" s="885"/>
      <c r="AD63" s="885"/>
      <c r="AE63" s="885"/>
      <c r="AF63" s="885"/>
      <c r="AG63" s="885"/>
      <c r="AH63" s="885"/>
      <c r="AI63" s="885"/>
      <c r="AJ63" s="885"/>
      <c r="AK63" s="885"/>
      <c r="AL63" s="885"/>
      <c r="AM63" s="885"/>
      <c r="AN63" s="885"/>
      <c r="AO63" s="885"/>
      <c r="AP63" s="885"/>
      <c r="AQ63" s="885"/>
      <c r="AR63" s="885"/>
      <c r="AS63" s="885"/>
      <c r="AT63" s="885"/>
      <c r="AU63" s="885"/>
      <c r="AV63" s="885"/>
      <c r="AW63" s="885"/>
      <c r="AX63" s="885"/>
      <c r="AY63" s="885"/>
      <c r="AZ63" s="342"/>
      <c r="BA63" s="1129"/>
      <c r="BB63" s="583" t="s">
        <v>523</v>
      </c>
      <c r="BC63" s="447">
        <v>816.27110399999981</v>
      </c>
      <c r="BD63" s="434">
        <v>480.62539199999992</v>
      </c>
      <c r="BE63" s="434">
        <v>578.35497599999985</v>
      </c>
      <c r="BF63" s="434">
        <v>76.437036000000006</v>
      </c>
      <c r="BG63" s="451">
        <v>27.953316000000001</v>
      </c>
      <c r="BH63" s="447">
        <v>464.70381700000007</v>
      </c>
      <c r="BI63" s="434">
        <v>465.30709399999995</v>
      </c>
      <c r="BJ63" s="434">
        <v>69.728154000000004</v>
      </c>
      <c r="BK63" s="434">
        <v>34.662198000000004</v>
      </c>
      <c r="BL63" s="451">
        <v>0</v>
      </c>
      <c r="BM63" s="447">
        <v>303.54186199999998</v>
      </c>
      <c r="BN63" s="434">
        <v>248.156094</v>
      </c>
      <c r="BO63" s="434">
        <v>162.00944599999997</v>
      </c>
      <c r="BP63" s="434">
        <v>113.19963700000001</v>
      </c>
      <c r="BQ63" s="451">
        <v>118.33352199999999</v>
      </c>
      <c r="BR63" s="447">
        <v>0</v>
      </c>
      <c r="BS63" s="434">
        <v>204.09002499999997</v>
      </c>
      <c r="BT63" s="434">
        <v>798.04186500000003</v>
      </c>
      <c r="BU63" s="434">
        <v>136.58933300000001</v>
      </c>
      <c r="BV63" s="434">
        <v>60.638996999999996</v>
      </c>
      <c r="BW63" s="434">
        <v>243.46936399999996</v>
      </c>
      <c r="BX63" s="434">
        <v>514.4063679999997</v>
      </c>
      <c r="BY63" s="435">
        <v>22.405872000000002</v>
      </c>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302" customFormat="true" ht="15" customHeight="true" x14ac:dyDescent="0.2">
      <c r="A64" s="1109"/>
      <c r="B64" s="378" t="s">
        <v>524</v>
      </c>
      <c r="C64" s="404">
        <v>21.163613380799823</v>
      </c>
      <c r="D64" s="402">
        <v>14.684946197535915</v>
      </c>
      <c r="E64" s="402">
        <v>7.3763030296042542</v>
      </c>
      <c r="F64" s="402">
        <v>3.0046356869000412</v>
      </c>
      <c r="G64" s="406">
        <v>0.32330014924178474</v>
      </c>
      <c r="H64" s="403">
        <v>24.006822128502321</v>
      </c>
      <c r="I64" s="402">
        <v>8.9393313976505091</v>
      </c>
      <c r="J64" s="402">
        <v>4.2592519933737076</v>
      </c>
      <c r="K64" s="402">
        <v>0.66810899522728717</v>
      </c>
      <c r="L64" s="405">
        <v>0</v>
      </c>
      <c r="M64" s="404">
        <v>23.561348280046403</v>
      </c>
      <c r="N64" s="402">
        <v>15.670537210507113</v>
      </c>
      <c r="O64" s="402">
        <v>11.031201278150409</v>
      </c>
      <c r="P64" s="402">
        <v>10.10203833203995</v>
      </c>
      <c r="Q64" s="406">
        <v>4.3096308877775842</v>
      </c>
      <c r="R64" s="404">
        <v>0</v>
      </c>
      <c r="S64" s="402">
        <v>4.9558269471733079</v>
      </c>
      <c r="T64" s="402">
        <v>12.380514343184643</v>
      </c>
      <c r="U64" s="402">
        <v>21.626260752000501</v>
      </c>
      <c r="V64" s="402">
        <v>0</v>
      </c>
      <c r="W64" s="402">
        <v>11.873371994254308</v>
      </c>
      <c r="X64" s="402">
        <v>17.629828043669107</v>
      </c>
      <c r="Y64" s="405">
        <v>4.3517365855825458</v>
      </c>
      <c r="Z64" s="885"/>
      <c r="AA64" s="885"/>
      <c r="AB64" s="885"/>
      <c r="AC64" s="885"/>
      <c r="AD64" s="885"/>
      <c r="AE64" s="885"/>
      <c r="AF64" s="885"/>
      <c r="AG64" s="885"/>
      <c r="AH64" s="885"/>
      <c r="AI64" s="885"/>
      <c r="AJ64" s="885"/>
      <c r="AK64" s="885"/>
      <c r="AL64" s="885"/>
      <c r="AM64" s="885"/>
      <c r="AN64" s="885"/>
      <c r="AO64" s="885"/>
      <c r="AP64" s="885"/>
      <c r="AQ64" s="885"/>
      <c r="AR64" s="885"/>
      <c r="AS64" s="885"/>
      <c r="AT64" s="885"/>
      <c r="AU64" s="885"/>
      <c r="AV64" s="885"/>
      <c r="AW64" s="885"/>
      <c r="AX64" s="885"/>
      <c r="AY64" s="885"/>
      <c r="AZ64" s="342"/>
      <c r="BA64" s="1129"/>
      <c r="BB64" s="583" t="s">
        <v>524</v>
      </c>
      <c r="BC64" s="447">
        <v>2506.8488519999987</v>
      </c>
      <c r="BD64" s="434">
        <v>1737.845055</v>
      </c>
      <c r="BE64" s="434">
        <v>873.1441669999997</v>
      </c>
      <c r="BF64" s="434">
        <v>356.17424900000003</v>
      </c>
      <c r="BG64" s="451">
        <v>38.306394000000004</v>
      </c>
      <c r="BH64" s="447">
        <v>1918.7482830000013</v>
      </c>
      <c r="BI64" s="434">
        <v>716.65964999999994</v>
      </c>
      <c r="BJ64" s="434">
        <v>341.023211</v>
      </c>
      <c r="BK64" s="434">
        <v>53.457432000000004</v>
      </c>
      <c r="BL64" s="451">
        <v>0</v>
      </c>
      <c r="BM64" s="447">
        <v>904.08288800000025</v>
      </c>
      <c r="BN64" s="434">
        <v>601.47350800000004</v>
      </c>
      <c r="BO64" s="434">
        <v>423.31484000000012</v>
      </c>
      <c r="BP64" s="434">
        <v>388.35531300000002</v>
      </c>
      <c r="BQ64" s="451">
        <v>165.20359200000001</v>
      </c>
      <c r="BR64" s="447">
        <v>0</v>
      </c>
      <c r="BS64" s="434">
        <v>370.33760100000001</v>
      </c>
      <c r="BT64" s="434">
        <v>2903.5399150000007</v>
      </c>
      <c r="BU64" s="434">
        <v>892.01474899999971</v>
      </c>
      <c r="BV64" s="434">
        <v>0</v>
      </c>
      <c r="BW64" s="434">
        <v>761.3549109999999</v>
      </c>
      <c r="BX64" s="434">
        <v>476.7451640000001</v>
      </c>
      <c r="BY64" s="435">
        <v>108.32637700000002</v>
      </c>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302" customFormat="true" ht="15" customHeight="true" x14ac:dyDescent="0.2">
      <c r="A65" s="1109"/>
      <c r="B65" s="378" t="s">
        <v>525</v>
      </c>
      <c r="C65" s="404">
        <v>0.15648951152241802</v>
      </c>
      <c r="D65" s="402">
        <v>0.29619367681991965</v>
      </c>
      <c r="E65" s="402">
        <v>0</v>
      </c>
      <c r="F65" s="402">
        <v>0</v>
      </c>
      <c r="G65" s="406">
        <v>0</v>
      </c>
      <c r="H65" s="403">
        <v>0.24237803522321058</v>
      </c>
      <c r="I65" s="402">
        <v>0</v>
      </c>
      <c r="J65" s="402">
        <v>0</v>
      </c>
      <c r="K65" s="402">
        <v>0</v>
      </c>
      <c r="L65" s="405">
        <v>0</v>
      </c>
      <c r="M65" s="404">
        <v>0</v>
      </c>
      <c r="N65" s="402">
        <v>0.48293751891553238</v>
      </c>
      <c r="O65" s="402">
        <v>0.40860763891350821</v>
      </c>
      <c r="P65" s="402">
        <v>0</v>
      </c>
      <c r="Q65" s="406">
        <v>0</v>
      </c>
      <c r="R65" s="404">
        <v>0</v>
      </c>
      <c r="S65" s="402">
        <v>0</v>
      </c>
      <c r="T65" s="402">
        <v>0.15915041772389979</v>
      </c>
      <c r="U65" s="402">
        <v>0</v>
      </c>
      <c r="V65" s="402">
        <v>0</v>
      </c>
      <c r="W65" s="402">
        <v>0.24453109202416029</v>
      </c>
      <c r="X65" s="402">
        <v>2.1583787842244916E-2</v>
      </c>
      <c r="Y65" s="405">
        <v>0</v>
      </c>
      <c r="Z65" s="885"/>
      <c r="AA65" s="885"/>
      <c r="AB65" s="885"/>
      <c r="AC65" s="885"/>
      <c r="AD65" s="885"/>
      <c r="AE65" s="885"/>
      <c r="AF65" s="885"/>
      <c r="AG65" s="885"/>
      <c r="AH65" s="885"/>
      <c r="AI65" s="885"/>
      <c r="AJ65" s="885"/>
      <c r="AK65" s="885"/>
      <c r="AL65" s="885"/>
      <c r="AM65" s="885"/>
      <c r="AN65" s="885"/>
      <c r="AO65" s="885"/>
      <c r="AP65" s="885"/>
      <c r="AQ65" s="885"/>
      <c r="AR65" s="885"/>
      <c r="AS65" s="885"/>
      <c r="AT65" s="885"/>
      <c r="AU65" s="885"/>
      <c r="AV65" s="885"/>
      <c r="AW65" s="885"/>
      <c r="AX65" s="885"/>
      <c r="AY65" s="885"/>
      <c r="AZ65" s="342"/>
      <c r="BA65" s="1129"/>
      <c r="BB65" s="583" t="s">
        <v>525</v>
      </c>
      <c r="BC65" s="447">
        <v>18.536322000000002</v>
      </c>
      <c r="BD65" s="434">
        <v>35.052135</v>
      </c>
      <c r="BE65" s="434">
        <v>0</v>
      </c>
      <c r="BF65" s="434">
        <v>0</v>
      </c>
      <c r="BG65" s="451">
        <v>0</v>
      </c>
      <c r="BH65" s="447">
        <v>19.372094999999998</v>
      </c>
      <c r="BI65" s="434">
        <v>0</v>
      </c>
      <c r="BJ65" s="434">
        <v>0</v>
      </c>
      <c r="BK65" s="434">
        <v>0</v>
      </c>
      <c r="BL65" s="451">
        <v>0</v>
      </c>
      <c r="BM65" s="447">
        <v>0</v>
      </c>
      <c r="BN65" s="434">
        <v>18.536322000000002</v>
      </c>
      <c r="BO65" s="434">
        <v>15.68004</v>
      </c>
      <c r="BP65" s="434">
        <v>0</v>
      </c>
      <c r="BQ65" s="451">
        <v>0</v>
      </c>
      <c r="BR65" s="447">
        <v>0</v>
      </c>
      <c r="BS65" s="434">
        <v>0</v>
      </c>
      <c r="BT65" s="434">
        <v>37.324748999999997</v>
      </c>
      <c r="BU65" s="434">
        <v>0</v>
      </c>
      <c r="BV65" s="434">
        <v>0</v>
      </c>
      <c r="BW65" s="434">
        <v>15.68004</v>
      </c>
      <c r="BX65" s="434">
        <v>0.58366799999999996</v>
      </c>
      <c r="BY65" s="435">
        <v>0</v>
      </c>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302" customFormat="true" ht="15" customHeight="true" x14ac:dyDescent="0.2">
      <c r="A66" s="1109"/>
      <c r="B66" s="378" t="s">
        <v>526</v>
      </c>
      <c r="C66" s="404">
        <v>8.6066436086078599E-2</v>
      </c>
      <c r="D66" s="402">
        <v>0.15762753799508258</v>
      </c>
      <c r="E66" s="402">
        <v>0.34807064767311696</v>
      </c>
      <c r="F66" s="402">
        <v>0.26571091020250387</v>
      </c>
      <c r="G66" s="406">
        <v>0</v>
      </c>
      <c r="H66" s="403">
        <v>0</v>
      </c>
      <c r="I66" s="402">
        <v>0.51393322266714347</v>
      </c>
      <c r="J66" s="402">
        <v>0.39339558281376463</v>
      </c>
      <c r="K66" s="402">
        <v>0</v>
      </c>
      <c r="L66" s="405">
        <v>0</v>
      </c>
      <c r="M66" s="404">
        <v>0.26568316709228756</v>
      </c>
      <c r="N66" s="402">
        <v>0</v>
      </c>
      <c r="O66" s="402">
        <v>0.22109400653814165</v>
      </c>
      <c r="P66" s="402">
        <v>0.26453574167057969</v>
      </c>
      <c r="Q66" s="406">
        <v>0</v>
      </c>
      <c r="R66" s="404">
        <v>0</v>
      </c>
      <c r="S66" s="402">
        <v>0</v>
      </c>
      <c r="T66" s="402">
        <v>0.30998590892851263</v>
      </c>
      <c r="U66" s="402">
        <v>0.52629852588318315</v>
      </c>
      <c r="V66" s="402">
        <v>0</v>
      </c>
      <c r="W66" s="402">
        <v>0</v>
      </c>
      <c r="X66" s="402">
        <v>0.15811396321631596</v>
      </c>
      <c r="Y66" s="405">
        <v>0.11508348016878105</v>
      </c>
      <c r="Z66" s="885"/>
      <c r="AA66" s="885"/>
      <c r="AB66" s="885"/>
      <c r="AC66" s="885"/>
      <c r="AD66" s="885"/>
      <c r="AE66" s="885"/>
      <c r="AF66" s="885"/>
      <c r="AG66" s="885"/>
      <c r="AH66" s="885"/>
      <c r="AI66" s="885"/>
      <c r="AJ66" s="885"/>
      <c r="AK66" s="885"/>
      <c r="AL66" s="885"/>
      <c r="AM66" s="885"/>
      <c r="AN66" s="885"/>
      <c r="AO66" s="885"/>
      <c r="AP66" s="885"/>
      <c r="AQ66" s="885"/>
      <c r="AR66" s="885"/>
      <c r="AS66" s="885"/>
      <c r="AT66" s="885"/>
      <c r="AU66" s="885"/>
      <c r="AV66" s="885"/>
      <c r="AW66" s="885"/>
      <c r="AX66" s="885"/>
      <c r="AY66" s="885"/>
      <c r="AZ66" s="342"/>
      <c r="BA66" s="1129"/>
      <c r="BB66" s="583" t="s">
        <v>526</v>
      </c>
      <c r="BC66" s="447">
        <v>10.194646000000001</v>
      </c>
      <c r="BD66" s="434">
        <v>18.653949000000001</v>
      </c>
      <c r="BE66" s="434">
        <v>41.201650000000001</v>
      </c>
      <c r="BF66" s="434">
        <v>31.497790000000002</v>
      </c>
      <c r="BG66" s="451">
        <v>0</v>
      </c>
      <c r="BH66" s="447">
        <v>0</v>
      </c>
      <c r="BI66" s="434">
        <v>41.201650000000001</v>
      </c>
      <c r="BJ66" s="434">
        <v>31.497790000000002</v>
      </c>
      <c r="BK66" s="434">
        <v>0</v>
      </c>
      <c r="BL66" s="451">
        <v>0</v>
      </c>
      <c r="BM66" s="447">
        <v>10.194646000000001</v>
      </c>
      <c r="BN66" s="434">
        <v>0</v>
      </c>
      <c r="BO66" s="434">
        <v>8.4843320000000002</v>
      </c>
      <c r="BP66" s="434">
        <v>10.169617000000001</v>
      </c>
      <c r="BQ66" s="451">
        <v>0</v>
      </c>
      <c r="BR66" s="447">
        <v>0</v>
      </c>
      <c r="BS66" s="434">
        <v>0</v>
      </c>
      <c r="BT66" s="434">
        <v>72.69944000000001</v>
      </c>
      <c r="BU66" s="434">
        <v>21.708147</v>
      </c>
      <c r="BV66" s="434">
        <v>0</v>
      </c>
      <c r="BW66" s="434">
        <v>0</v>
      </c>
      <c r="BX66" s="434">
        <v>4.2757120000000004</v>
      </c>
      <c r="BY66" s="435">
        <v>2.8647359999999997</v>
      </c>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302" customFormat="true" ht="15" customHeight="true" x14ac:dyDescent="0.2">
      <c r="A67" s="1109"/>
      <c r="B67" s="378" t="s">
        <v>527</v>
      </c>
      <c r="C67" s="404">
        <v>0</v>
      </c>
      <c r="D67" s="402">
        <v>5.7793448961431695E-2</v>
      </c>
      <c r="E67" s="402">
        <v>7.8255330057580522E-2</v>
      </c>
      <c r="F67" s="402">
        <v>0.18781558159342565</v>
      </c>
      <c r="G67" s="406">
        <v>0.71550552300954995</v>
      </c>
      <c r="H67" s="403">
        <v>8.557245191845482E-2</v>
      </c>
      <c r="I67" s="402">
        <v>0.11554554868741249</v>
      </c>
      <c r="J67" s="402">
        <v>0.11622879918690208</v>
      </c>
      <c r="K67" s="402">
        <v>0.48145863257632604</v>
      </c>
      <c r="L67" s="405">
        <v>0.73911059511325405</v>
      </c>
      <c r="M67" s="404">
        <v>0</v>
      </c>
      <c r="N67" s="402">
        <v>0</v>
      </c>
      <c r="O67" s="402">
        <v>0</v>
      </c>
      <c r="P67" s="402">
        <v>0</v>
      </c>
      <c r="Q67" s="406">
        <v>0</v>
      </c>
      <c r="R67" s="404">
        <v>4.689978622658271E-2</v>
      </c>
      <c r="S67" s="402">
        <v>1.4147630029850963E-2</v>
      </c>
      <c r="T67" s="402">
        <v>0.22962946773169157</v>
      </c>
      <c r="U67" s="402">
        <v>5.6384426979303001E-2</v>
      </c>
      <c r="V67" s="402">
        <v>0.54894074044003194</v>
      </c>
      <c r="W67" s="402">
        <v>0</v>
      </c>
      <c r="X67" s="402">
        <v>0</v>
      </c>
      <c r="Y67" s="405">
        <v>3.062997094896323E-2</v>
      </c>
      <c r="Z67" s="885"/>
      <c r="AA67" s="885"/>
      <c r="AB67" s="885"/>
      <c r="AC67" s="885"/>
      <c r="AD67" s="885"/>
      <c r="AE67" s="885"/>
      <c r="AF67" s="885"/>
      <c r="AG67" s="885"/>
      <c r="AH67" s="885"/>
      <c r="AI67" s="885"/>
      <c r="AJ67" s="885"/>
      <c r="AK67" s="885"/>
      <c r="AL67" s="885"/>
      <c r="AM67" s="885"/>
      <c r="AN67" s="885"/>
      <c r="AO67" s="885"/>
      <c r="AP67" s="885"/>
      <c r="AQ67" s="885"/>
      <c r="AR67" s="885"/>
      <c r="AS67" s="885"/>
      <c r="AT67" s="885"/>
      <c r="AU67" s="885"/>
      <c r="AV67" s="885"/>
      <c r="AW67" s="885"/>
      <c r="AX67" s="885"/>
      <c r="AY67" s="885"/>
      <c r="AZ67" s="342"/>
      <c r="BA67" s="1129"/>
      <c r="BB67" s="583" t="s">
        <v>527</v>
      </c>
      <c r="BC67" s="447">
        <v>0</v>
      </c>
      <c r="BD67" s="434">
        <v>6.8393889999999997</v>
      </c>
      <c r="BE67" s="434">
        <v>9.2632019999999997</v>
      </c>
      <c r="BF67" s="434">
        <v>22.263954999999999</v>
      </c>
      <c r="BG67" s="451">
        <v>84.777061000000003</v>
      </c>
      <c r="BH67" s="447">
        <v>6.8393889999999997</v>
      </c>
      <c r="BI67" s="434">
        <v>9.2632019999999997</v>
      </c>
      <c r="BJ67" s="434">
        <v>9.3060279999999995</v>
      </c>
      <c r="BK67" s="434">
        <v>38.522969000000003</v>
      </c>
      <c r="BL67" s="451">
        <v>59.212019000000005</v>
      </c>
      <c r="BM67" s="447">
        <v>0</v>
      </c>
      <c r="BN67" s="434">
        <v>0</v>
      </c>
      <c r="BO67" s="434">
        <v>0</v>
      </c>
      <c r="BP67" s="434">
        <v>0</v>
      </c>
      <c r="BQ67" s="451">
        <v>0</v>
      </c>
      <c r="BR67" s="447">
        <v>0.356993</v>
      </c>
      <c r="BS67" s="434">
        <v>1.05722</v>
      </c>
      <c r="BT67" s="434">
        <v>53.853846999999995</v>
      </c>
      <c r="BU67" s="434">
        <v>2.3256790000000001</v>
      </c>
      <c r="BV67" s="434">
        <v>64.787406000000018</v>
      </c>
      <c r="BW67" s="434">
        <v>0</v>
      </c>
      <c r="BX67" s="434">
        <v>0</v>
      </c>
      <c r="BY67" s="435">
        <v>0.76246199999999997</v>
      </c>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302" customFormat="true" ht="15" customHeight="true" x14ac:dyDescent="0.2">
      <c r="A68" s="1109"/>
      <c r="B68" s="378" t="s">
        <v>528</v>
      </c>
      <c r="C68" s="404">
        <v>9.5819794585395805E-3</v>
      </c>
      <c r="D68" s="402">
        <v>0</v>
      </c>
      <c r="E68" s="402">
        <v>0</v>
      </c>
      <c r="F68" s="402">
        <v>0</v>
      </c>
      <c r="G68" s="406">
        <v>0</v>
      </c>
      <c r="H68" s="403">
        <v>1.4200715808493232E-2</v>
      </c>
      <c r="I68" s="402">
        <v>0</v>
      </c>
      <c r="J68" s="402">
        <v>0</v>
      </c>
      <c r="K68" s="402">
        <v>0</v>
      </c>
      <c r="L68" s="405">
        <v>0</v>
      </c>
      <c r="M68" s="404">
        <v>0</v>
      </c>
      <c r="N68" s="402">
        <v>0</v>
      </c>
      <c r="O68" s="402">
        <v>0</v>
      </c>
      <c r="P68" s="402">
        <v>0</v>
      </c>
      <c r="Q68" s="406">
        <v>0</v>
      </c>
      <c r="R68" s="404">
        <v>0</v>
      </c>
      <c r="S68" s="402">
        <v>0</v>
      </c>
      <c r="T68" s="402">
        <v>0</v>
      </c>
      <c r="U68" s="402">
        <v>0</v>
      </c>
      <c r="V68" s="402">
        <v>0</v>
      </c>
      <c r="W68" s="402">
        <v>1.7700294276090482E-2</v>
      </c>
      <c r="X68" s="402">
        <v>0</v>
      </c>
      <c r="Y68" s="405">
        <v>0</v>
      </c>
      <c r="Z68" s="885"/>
      <c r="AA68" s="885"/>
      <c r="AB68" s="885"/>
      <c r="AC68" s="885"/>
      <c r="AD68" s="885"/>
      <c r="AE68" s="885"/>
      <c r="AF68" s="885"/>
      <c r="AG68" s="885"/>
      <c r="AH68" s="885"/>
      <c r="AI68" s="885"/>
      <c r="AJ68" s="885"/>
      <c r="AK68" s="885"/>
      <c r="AL68" s="885"/>
      <c r="AM68" s="885"/>
      <c r="AN68" s="885"/>
      <c r="AO68" s="885"/>
      <c r="AP68" s="885"/>
      <c r="AQ68" s="885"/>
      <c r="AR68" s="885"/>
      <c r="AS68" s="885"/>
      <c r="AT68" s="885"/>
      <c r="AU68" s="885"/>
      <c r="AV68" s="885"/>
      <c r="AW68" s="885"/>
      <c r="AX68" s="885"/>
      <c r="AY68" s="885"/>
      <c r="AZ68" s="342"/>
      <c r="BA68" s="1129"/>
      <c r="BB68" s="583" t="s">
        <v>528</v>
      </c>
      <c r="BC68" s="447">
        <v>1.1349940000000001</v>
      </c>
      <c r="BD68" s="434">
        <v>0</v>
      </c>
      <c r="BE68" s="434">
        <v>0</v>
      </c>
      <c r="BF68" s="434">
        <v>0</v>
      </c>
      <c r="BG68" s="451">
        <v>0</v>
      </c>
      <c r="BH68" s="447">
        <v>1.1349940000000001</v>
      </c>
      <c r="BI68" s="434">
        <v>0</v>
      </c>
      <c r="BJ68" s="434">
        <v>0</v>
      </c>
      <c r="BK68" s="434">
        <v>0</v>
      </c>
      <c r="BL68" s="451">
        <v>0</v>
      </c>
      <c r="BM68" s="447">
        <v>0</v>
      </c>
      <c r="BN68" s="434">
        <v>0</v>
      </c>
      <c r="BO68" s="434">
        <v>0</v>
      </c>
      <c r="BP68" s="434">
        <v>0</v>
      </c>
      <c r="BQ68" s="451">
        <v>0</v>
      </c>
      <c r="BR68" s="447">
        <v>0</v>
      </c>
      <c r="BS68" s="434">
        <v>0</v>
      </c>
      <c r="BT68" s="434">
        <v>0</v>
      </c>
      <c r="BU68" s="434">
        <v>0</v>
      </c>
      <c r="BV68" s="434">
        <v>0</v>
      </c>
      <c r="BW68" s="434">
        <v>1.1349940000000001</v>
      </c>
      <c r="BX68" s="434">
        <v>0</v>
      </c>
      <c r="BY68" s="435">
        <v>0</v>
      </c>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302" customFormat="true" ht="15" customHeight="true" x14ac:dyDescent="0.2">
      <c r="A69" s="1109"/>
      <c r="B69" s="378" t="s">
        <v>529</v>
      </c>
      <c r="C69" s="404">
        <v>5.5431267507294518E-2</v>
      </c>
      <c r="D69" s="402">
        <v>0.13978781895986786</v>
      </c>
      <c r="E69" s="402">
        <v>0.10762177004017602</v>
      </c>
      <c r="F69" s="402">
        <v>0</v>
      </c>
      <c r="G69" s="406">
        <v>0</v>
      </c>
      <c r="H69" s="403">
        <v>0.19923884766831351</v>
      </c>
      <c r="I69" s="402">
        <v>0.15890568042908768</v>
      </c>
      <c r="J69" s="402">
        <v>0</v>
      </c>
      <c r="K69" s="402">
        <v>0</v>
      </c>
      <c r="L69" s="405">
        <v>0</v>
      </c>
      <c r="M69" s="404">
        <v>0.15007598967918984</v>
      </c>
      <c r="N69" s="402">
        <v>2.1031777236178915E-2</v>
      </c>
      <c r="O69" s="402">
        <v>0</v>
      </c>
      <c r="P69" s="402">
        <v>1.609051774483285E-2</v>
      </c>
      <c r="Q69" s="406">
        <v>0</v>
      </c>
      <c r="R69" s="404">
        <v>0</v>
      </c>
      <c r="S69" s="402">
        <v>8.0523047824967664E-2</v>
      </c>
      <c r="T69" s="402">
        <v>0</v>
      </c>
      <c r="U69" s="402">
        <v>0</v>
      </c>
      <c r="V69" s="402">
        <v>0.24286488594888253</v>
      </c>
      <c r="W69" s="402">
        <v>1.2589124043535313E-2</v>
      </c>
      <c r="X69" s="402">
        <v>1.3308981866766361E-2</v>
      </c>
      <c r="Y69" s="405">
        <v>0</v>
      </c>
      <c r="Z69" s="885"/>
      <c r="AA69" s="885"/>
      <c r="AB69" s="885"/>
      <c r="AC69" s="885"/>
      <c r="AD69" s="885"/>
      <c r="AE69" s="885"/>
      <c r="AF69" s="885"/>
      <c r="AG69" s="885"/>
      <c r="AH69" s="885"/>
      <c r="AI69" s="885"/>
      <c r="AJ69" s="885"/>
      <c r="AK69" s="885"/>
      <c r="AL69" s="885"/>
      <c r="AM69" s="885"/>
      <c r="AN69" s="885"/>
      <c r="AO69" s="885"/>
      <c r="AP69" s="885"/>
      <c r="AQ69" s="885"/>
      <c r="AR69" s="885"/>
      <c r="AS69" s="885"/>
      <c r="AT69" s="885"/>
      <c r="AU69" s="885"/>
      <c r="AV69" s="885"/>
      <c r="AW69" s="885"/>
      <c r="AX69" s="885"/>
      <c r="AY69" s="885"/>
      <c r="AZ69" s="342"/>
      <c r="BA69" s="1129"/>
      <c r="BB69" s="583" t="s">
        <v>529</v>
      </c>
      <c r="BC69" s="447">
        <v>6.5658830000000004</v>
      </c>
      <c r="BD69" s="434">
        <v>16.542762</v>
      </c>
      <c r="BE69" s="434">
        <v>12.739352</v>
      </c>
      <c r="BF69" s="434">
        <v>0</v>
      </c>
      <c r="BG69" s="451">
        <v>0</v>
      </c>
      <c r="BH69" s="447">
        <v>15.924189999999999</v>
      </c>
      <c r="BI69" s="434">
        <v>12.739352</v>
      </c>
      <c r="BJ69" s="434">
        <v>0</v>
      </c>
      <c r="BK69" s="434">
        <v>0</v>
      </c>
      <c r="BL69" s="451">
        <v>0</v>
      </c>
      <c r="BM69" s="447">
        <v>5.7586320000000004</v>
      </c>
      <c r="BN69" s="434">
        <v>0.80725100000000005</v>
      </c>
      <c r="BO69" s="434">
        <v>0</v>
      </c>
      <c r="BP69" s="434">
        <v>0.61857200000000001</v>
      </c>
      <c r="BQ69" s="451">
        <v>0</v>
      </c>
      <c r="BR69" s="447">
        <v>0</v>
      </c>
      <c r="BS69" s="434">
        <v>6.017303000000001</v>
      </c>
      <c r="BT69" s="434">
        <v>0</v>
      </c>
      <c r="BU69" s="434">
        <v>0</v>
      </c>
      <c r="BV69" s="434">
        <v>28.663542</v>
      </c>
      <c r="BW69" s="434">
        <v>0.80725100000000005</v>
      </c>
      <c r="BX69" s="434">
        <v>0.35990100000000003</v>
      </c>
      <c r="BY69" s="435">
        <v>0</v>
      </c>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302" customFormat="true" ht="15" customHeight="true" x14ac:dyDescent="0.2">
      <c r="A70" s="1110"/>
      <c r="B70" s="378" t="s">
        <v>530</v>
      </c>
      <c r="C70" s="404">
        <v>0</v>
      </c>
      <c r="D70" s="402">
        <v>0</v>
      </c>
      <c r="E70" s="402">
        <v>1.065180247712417E-3</v>
      </c>
      <c r="F70" s="402">
        <v>0</v>
      </c>
      <c r="G70" s="406">
        <v>7.5831985154659567E-2</v>
      </c>
      <c r="H70" s="403">
        <v>0</v>
      </c>
      <c r="I70" s="402">
        <v>1.5727597862326419E-3</v>
      </c>
      <c r="J70" s="402">
        <v>0</v>
      </c>
      <c r="K70" s="402">
        <v>0</v>
      </c>
      <c r="L70" s="405">
        <v>0.1121546668156851</v>
      </c>
      <c r="M70" s="404">
        <v>0</v>
      </c>
      <c r="N70" s="402">
        <v>0</v>
      </c>
      <c r="O70" s="402">
        <v>0</v>
      </c>
      <c r="P70" s="402">
        <v>0</v>
      </c>
      <c r="Q70" s="406">
        <v>0</v>
      </c>
      <c r="R70" s="404">
        <v>1.6564619883166154E-2</v>
      </c>
      <c r="S70" s="402">
        <v>0</v>
      </c>
      <c r="T70" s="402">
        <v>3.8311457857271414E-2</v>
      </c>
      <c r="U70" s="402">
        <v>0</v>
      </c>
      <c r="V70" s="402">
        <v>0</v>
      </c>
      <c r="W70" s="402">
        <v>0</v>
      </c>
      <c r="X70" s="402">
        <v>0</v>
      </c>
      <c r="Y70" s="405">
        <v>0</v>
      </c>
      <c r="Z70" s="885"/>
      <c r="AA70" s="885"/>
      <c r="AB70" s="885"/>
      <c r="AC70" s="885"/>
      <c r="AD70" s="885"/>
      <c r="AE70" s="885"/>
      <c r="AF70" s="885"/>
      <c r="AG70" s="885"/>
      <c r="AH70" s="885"/>
      <c r="AI70" s="885"/>
      <c r="AJ70" s="885"/>
      <c r="AK70" s="885"/>
      <c r="AL70" s="885"/>
      <c r="AM70" s="885"/>
      <c r="AN70" s="885"/>
      <c r="AO70" s="885"/>
      <c r="AP70" s="885"/>
      <c r="AQ70" s="885"/>
      <c r="AR70" s="885"/>
      <c r="AS70" s="885"/>
      <c r="AT70" s="885"/>
      <c r="AU70" s="885"/>
      <c r="AV70" s="885"/>
      <c r="AW70" s="885"/>
      <c r="AX70" s="885"/>
      <c r="AY70" s="885"/>
      <c r="AZ70" s="342"/>
      <c r="BA70" s="1130"/>
      <c r="BB70" s="583" t="s">
        <v>530</v>
      </c>
      <c r="BC70" s="447">
        <v>0</v>
      </c>
      <c r="BD70" s="434">
        <v>0</v>
      </c>
      <c r="BE70" s="434">
        <v>0.126087</v>
      </c>
      <c r="BF70" s="434">
        <v>0</v>
      </c>
      <c r="BG70" s="451">
        <v>8.9849940000000004</v>
      </c>
      <c r="BH70" s="447">
        <v>0</v>
      </c>
      <c r="BI70" s="434">
        <v>0.126087</v>
      </c>
      <c r="BJ70" s="434">
        <v>0</v>
      </c>
      <c r="BK70" s="434">
        <v>0</v>
      </c>
      <c r="BL70" s="451">
        <v>8.9849940000000004</v>
      </c>
      <c r="BM70" s="447">
        <v>0</v>
      </c>
      <c r="BN70" s="434">
        <v>0</v>
      </c>
      <c r="BO70" s="434">
        <v>0</v>
      </c>
      <c r="BP70" s="434">
        <v>0</v>
      </c>
      <c r="BQ70" s="451">
        <v>0</v>
      </c>
      <c r="BR70" s="447">
        <v>0.126087</v>
      </c>
      <c r="BS70" s="434">
        <v>0</v>
      </c>
      <c r="BT70" s="434">
        <v>8.9849940000000004</v>
      </c>
      <c r="BU70" s="434">
        <v>0</v>
      </c>
      <c r="BV70" s="434">
        <v>0</v>
      </c>
      <c r="BW70" s="434">
        <v>0</v>
      </c>
      <c r="BX70" s="434">
        <v>0</v>
      </c>
      <c r="BY70" s="435">
        <v>0</v>
      </c>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302" customFormat="true" ht="15" customHeight="true" x14ac:dyDescent="0.2">
      <c r="A71" s="373"/>
      <c r="B71" s="378"/>
      <c r="C71" s="404"/>
      <c r="D71" s="402"/>
      <c r="E71" s="402"/>
      <c r="F71" s="402"/>
      <c r="G71" s="406"/>
      <c r="H71" s="403"/>
      <c r="I71" s="402"/>
      <c r="J71" s="402"/>
      <c r="K71" s="402"/>
      <c r="L71" s="405"/>
      <c r="M71" s="404"/>
      <c r="N71" s="402"/>
      <c r="O71" s="402"/>
      <c r="P71" s="402"/>
      <c r="Q71" s="406"/>
      <c r="R71" s="404"/>
      <c r="S71" s="402"/>
      <c r="T71" s="402"/>
      <c r="U71" s="402"/>
      <c r="V71" s="402"/>
      <c r="W71" s="402"/>
      <c r="X71" s="402"/>
      <c r="Y71" s="405"/>
      <c r="Z71" s="885"/>
      <c r="AA71" s="885"/>
      <c r="AB71" s="885"/>
      <c r="AC71" s="885"/>
      <c r="AD71" s="885"/>
      <c r="AE71" s="885"/>
      <c r="AF71" s="885"/>
      <c r="AG71" s="885"/>
      <c r="AH71" s="885"/>
      <c r="AI71" s="885"/>
      <c r="AJ71" s="885"/>
      <c r="AK71" s="885"/>
      <c r="AL71" s="885"/>
      <c r="AM71" s="885"/>
      <c r="AN71" s="885"/>
      <c r="AO71" s="885"/>
      <c r="AP71" s="885"/>
      <c r="AQ71" s="885"/>
      <c r="AR71" s="885"/>
      <c r="AS71" s="885"/>
      <c r="AT71" s="885"/>
      <c r="AU71" s="885"/>
      <c r="AV71" s="885"/>
      <c r="AW71" s="885"/>
      <c r="AX71" s="885"/>
      <c r="AY71" s="885"/>
      <c r="AZ71" s="342"/>
      <c r="BA71" s="802"/>
      <c r="BB71" s="583"/>
      <c r="BC71" s="447"/>
      <c r="BD71" s="434"/>
      <c r="BE71" s="434"/>
      <c r="BF71" s="434"/>
      <c r="BG71" s="451"/>
      <c r="BH71" s="447"/>
      <c r="BI71" s="434"/>
      <c r="BJ71" s="434"/>
      <c r="BK71" s="434"/>
      <c r="BL71" s="451"/>
      <c r="BM71" s="447"/>
      <c r="BN71" s="434"/>
      <c r="BO71" s="434"/>
      <c r="BP71" s="434"/>
      <c r="BQ71" s="451"/>
      <c r="BR71" s="447"/>
      <c r="BS71" s="434"/>
      <c r="BT71" s="434"/>
      <c r="BU71" s="434"/>
      <c r="BV71" s="434"/>
      <c r="BW71" s="434"/>
      <c r="BX71" s="434"/>
      <c r="BY71" s="435"/>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302" customFormat="true" ht="15" customHeight="true" x14ac:dyDescent="0.2">
      <c r="A72" s="373"/>
      <c r="B72" s="378"/>
      <c r="C72" s="404"/>
      <c r="D72" s="402"/>
      <c r="E72" s="402"/>
      <c r="F72" s="402"/>
      <c r="G72" s="406"/>
      <c r="H72" s="403"/>
      <c r="I72" s="402"/>
      <c r="J72" s="402"/>
      <c r="K72" s="402"/>
      <c r="L72" s="405"/>
      <c r="M72" s="404"/>
      <c r="N72" s="402"/>
      <c r="O72" s="402"/>
      <c r="P72" s="402"/>
      <c r="Q72" s="406"/>
      <c r="R72" s="404"/>
      <c r="S72" s="402"/>
      <c r="T72" s="402"/>
      <c r="U72" s="402"/>
      <c r="V72" s="402"/>
      <c r="W72" s="402"/>
      <c r="X72" s="402"/>
      <c r="Y72" s="405"/>
      <c r="Z72" s="885"/>
      <c r="AA72" s="885"/>
      <c r="AB72" s="885"/>
      <c r="AC72" s="885"/>
      <c r="AD72" s="885"/>
      <c r="AE72" s="885"/>
      <c r="AF72" s="885"/>
      <c r="AG72" s="885"/>
      <c r="AH72" s="885"/>
      <c r="AI72" s="885"/>
      <c r="AJ72" s="885"/>
      <c r="AK72" s="885"/>
      <c r="AL72" s="885"/>
      <c r="AM72" s="885"/>
      <c r="AN72" s="885"/>
      <c r="AO72" s="885"/>
      <c r="AP72" s="885"/>
      <c r="AQ72" s="885"/>
      <c r="AR72" s="885"/>
      <c r="AS72" s="885"/>
      <c r="AT72" s="885"/>
      <c r="AU72" s="885"/>
      <c r="AV72" s="885"/>
      <c r="AW72" s="885"/>
      <c r="AX72" s="885"/>
      <c r="AY72" s="885"/>
      <c r="AZ72" s="342"/>
      <c r="BA72" s="802"/>
      <c r="BB72" s="583"/>
      <c r="BC72" s="447"/>
      <c r="BD72" s="434"/>
      <c r="BE72" s="434"/>
      <c r="BF72" s="434"/>
      <c r="BG72" s="451"/>
      <c r="BH72" s="447"/>
      <c r="BI72" s="434"/>
      <c r="BJ72" s="434"/>
      <c r="BK72" s="434"/>
      <c r="BL72" s="451"/>
      <c r="BM72" s="447"/>
      <c r="BN72" s="434"/>
      <c r="BO72" s="434"/>
      <c r="BP72" s="434"/>
      <c r="BQ72" s="451"/>
      <c r="BR72" s="447"/>
      <c r="BS72" s="434"/>
      <c r="BT72" s="434"/>
      <c r="BU72" s="434"/>
      <c r="BV72" s="434"/>
      <c r="BW72" s="434"/>
      <c r="BX72" s="434"/>
      <c r="BY72" s="435"/>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302" customFormat="true" ht="15" customHeight="true" x14ac:dyDescent="0.2">
      <c r="A73" s="373"/>
      <c r="B73" s="378"/>
      <c r="C73" s="404"/>
      <c r="D73" s="402"/>
      <c r="E73" s="402"/>
      <c r="F73" s="402"/>
      <c r="G73" s="406"/>
      <c r="H73" s="403"/>
      <c r="I73" s="402"/>
      <c r="J73" s="402"/>
      <c r="K73" s="402"/>
      <c r="L73" s="405"/>
      <c r="M73" s="404"/>
      <c r="N73" s="402"/>
      <c r="O73" s="402"/>
      <c r="P73" s="402"/>
      <c r="Q73" s="406"/>
      <c r="R73" s="404"/>
      <c r="S73" s="402"/>
      <c r="T73" s="402"/>
      <c r="U73" s="402"/>
      <c r="V73" s="402"/>
      <c r="W73" s="402"/>
      <c r="X73" s="402"/>
      <c r="Y73" s="405"/>
      <c r="Z73" s="885"/>
      <c r="AA73" s="885"/>
      <c r="AB73" s="885"/>
      <c r="AC73" s="885"/>
      <c r="AD73" s="885"/>
      <c r="AE73" s="885"/>
      <c r="AF73" s="885"/>
      <c r="AG73" s="885"/>
      <c r="AH73" s="885"/>
      <c r="AI73" s="885"/>
      <c r="AJ73" s="885"/>
      <c r="AK73" s="885"/>
      <c r="AL73" s="885"/>
      <c r="AM73" s="885"/>
      <c r="AN73" s="885"/>
      <c r="AO73" s="885"/>
      <c r="AP73" s="885"/>
      <c r="AQ73" s="885"/>
      <c r="AR73" s="885"/>
      <c r="AS73" s="885"/>
      <c r="AT73" s="885"/>
      <c r="AU73" s="885"/>
      <c r="AV73" s="885"/>
      <c r="AW73" s="885"/>
      <c r="AX73" s="885"/>
      <c r="AY73" s="885"/>
      <c r="AZ73" s="342"/>
      <c r="BA73" s="802"/>
      <c r="BB73" s="583"/>
      <c r="BC73" s="447"/>
      <c r="BD73" s="434"/>
      <c r="BE73" s="434"/>
      <c r="BF73" s="434"/>
      <c r="BG73" s="451"/>
      <c r="BH73" s="447"/>
      <c r="BI73" s="434"/>
      <c r="BJ73" s="434"/>
      <c r="BK73" s="434"/>
      <c r="BL73" s="451"/>
      <c r="BM73" s="447"/>
      <c r="BN73" s="434"/>
      <c r="BO73" s="434"/>
      <c r="BP73" s="434"/>
      <c r="BQ73" s="451"/>
      <c r="BR73" s="447"/>
      <c r="BS73" s="434"/>
      <c r="BT73" s="434"/>
      <c r="BU73" s="434"/>
      <c r="BV73" s="434"/>
      <c r="BW73" s="434"/>
      <c r="BX73" s="434"/>
      <c r="BY73" s="435"/>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302" customFormat="true" ht="15" customHeight="true" x14ac:dyDescent="0.2">
      <c r="A74" s="373"/>
      <c r="B74" s="378"/>
      <c r="C74" s="404"/>
      <c r="D74" s="402"/>
      <c r="E74" s="402"/>
      <c r="F74" s="402"/>
      <c r="G74" s="406"/>
      <c r="H74" s="403"/>
      <c r="I74" s="402"/>
      <c r="J74" s="402"/>
      <c r="K74" s="402"/>
      <c r="L74" s="405"/>
      <c r="M74" s="404"/>
      <c r="N74" s="402"/>
      <c r="O74" s="402"/>
      <c r="P74" s="402"/>
      <c r="Q74" s="406"/>
      <c r="R74" s="404"/>
      <c r="S74" s="402"/>
      <c r="T74" s="402"/>
      <c r="U74" s="402"/>
      <c r="V74" s="402"/>
      <c r="W74" s="402"/>
      <c r="X74" s="402"/>
      <c r="Y74" s="405"/>
      <c r="Z74" s="885"/>
      <c r="AA74" s="885"/>
      <c r="AB74" s="885"/>
      <c r="AC74" s="885"/>
      <c r="AD74" s="885"/>
      <c r="AE74" s="885"/>
      <c r="AF74" s="885"/>
      <c r="AG74" s="885"/>
      <c r="AH74" s="885"/>
      <c r="AI74" s="885"/>
      <c r="AJ74" s="885"/>
      <c r="AK74" s="885"/>
      <c r="AL74" s="885"/>
      <c r="AM74" s="885"/>
      <c r="AN74" s="885"/>
      <c r="AO74" s="885"/>
      <c r="AP74" s="885"/>
      <c r="AQ74" s="885"/>
      <c r="AR74" s="885"/>
      <c r="AS74" s="885"/>
      <c r="AT74" s="885"/>
      <c r="AU74" s="885"/>
      <c r="AV74" s="885"/>
      <c r="AW74" s="885"/>
      <c r="AX74" s="885"/>
      <c r="AY74" s="885"/>
      <c r="AZ74" s="342"/>
      <c r="BA74" s="802"/>
      <c r="BB74" s="583"/>
      <c r="BC74" s="447"/>
      <c r="BD74" s="434"/>
      <c r="BE74" s="434"/>
      <c r="BF74" s="434"/>
      <c r="BG74" s="451"/>
      <c r="BH74" s="447"/>
      <c r="BI74" s="434"/>
      <c r="BJ74" s="434"/>
      <c r="BK74" s="434"/>
      <c r="BL74" s="451"/>
      <c r="BM74" s="447"/>
      <c r="BN74" s="434"/>
      <c r="BO74" s="434"/>
      <c r="BP74" s="434"/>
      <c r="BQ74" s="451"/>
      <c r="BR74" s="447"/>
      <c r="BS74" s="434"/>
      <c r="BT74" s="434"/>
      <c r="BU74" s="434"/>
      <c r="BV74" s="434"/>
      <c r="BW74" s="434"/>
      <c r="BX74" s="434"/>
      <c r="BY74" s="435"/>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302" customFormat="true" ht="15" customHeight="true" x14ac:dyDescent="0.2">
      <c r="A75" s="373"/>
      <c r="B75" s="378"/>
      <c r="C75" s="404"/>
      <c r="D75" s="402"/>
      <c r="E75" s="402"/>
      <c r="F75" s="402"/>
      <c r="G75" s="406"/>
      <c r="H75" s="403"/>
      <c r="I75" s="402"/>
      <c r="J75" s="402"/>
      <c r="K75" s="402"/>
      <c r="L75" s="405"/>
      <c r="M75" s="404"/>
      <c r="N75" s="402"/>
      <c r="O75" s="402"/>
      <c r="P75" s="402"/>
      <c r="Q75" s="406"/>
      <c r="R75" s="404"/>
      <c r="S75" s="402"/>
      <c r="T75" s="402"/>
      <c r="U75" s="402"/>
      <c r="V75" s="402"/>
      <c r="W75" s="402"/>
      <c r="X75" s="402"/>
      <c r="Y75" s="405"/>
      <c r="Z75" s="885"/>
      <c r="AA75" s="885"/>
      <c r="AB75" s="885"/>
      <c r="AC75" s="885"/>
      <c r="AD75" s="885"/>
      <c r="AE75" s="885"/>
      <c r="AF75" s="885"/>
      <c r="AG75" s="885"/>
      <c r="AH75" s="885"/>
      <c r="AI75" s="885"/>
      <c r="AJ75" s="885"/>
      <c r="AK75" s="885"/>
      <c r="AL75" s="885"/>
      <c r="AM75" s="885"/>
      <c r="AN75" s="885"/>
      <c r="AO75" s="885"/>
      <c r="AP75" s="885"/>
      <c r="AQ75" s="885"/>
      <c r="AR75" s="885"/>
      <c r="AS75" s="885"/>
      <c r="AT75" s="885"/>
      <c r="AU75" s="885"/>
      <c r="AV75" s="885"/>
      <c r="AW75" s="885"/>
      <c r="AX75" s="885"/>
      <c r="AY75" s="885"/>
      <c r="AZ75" s="342"/>
      <c r="BA75" s="802"/>
      <c r="BB75" s="583"/>
      <c r="BC75" s="447"/>
      <c r="BD75" s="434"/>
      <c r="BE75" s="434"/>
      <c r="BF75" s="434"/>
      <c r="BG75" s="451"/>
      <c r="BH75" s="447"/>
      <c r="BI75" s="434"/>
      <c r="BJ75" s="434"/>
      <c r="BK75" s="434"/>
      <c r="BL75" s="451"/>
      <c r="BM75" s="447"/>
      <c r="BN75" s="434"/>
      <c r="BO75" s="434"/>
      <c r="BP75" s="434"/>
      <c r="BQ75" s="451"/>
      <c r="BR75" s="447"/>
      <c r="BS75" s="434"/>
      <c r="BT75" s="434"/>
      <c r="BU75" s="434"/>
      <c r="BV75" s="434"/>
      <c r="BW75" s="434"/>
      <c r="BX75" s="434"/>
      <c r="BY75" s="435"/>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302" customFormat="true" ht="15" customHeight="true" x14ac:dyDescent="0.2">
      <c r="A76" s="373"/>
      <c r="B76" s="378"/>
      <c r="C76" s="404"/>
      <c r="D76" s="402"/>
      <c r="E76" s="402"/>
      <c r="F76" s="402"/>
      <c r="G76" s="406"/>
      <c r="H76" s="403"/>
      <c r="I76" s="402"/>
      <c r="J76" s="402"/>
      <c r="K76" s="402"/>
      <c r="L76" s="405"/>
      <c r="M76" s="404"/>
      <c r="N76" s="402"/>
      <c r="O76" s="402"/>
      <c r="P76" s="402"/>
      <c r="Q76" s="406"/>
      <c r="R76" s="404"/>
      <c r="S76" s="402"/>
      <c r="T76" s="402"/>
      <c r="U76" s="402"/>
      <c r="V76" s="402"/>
      <c r="W76" s="402"/>
      <c r="X76" s="402"/>
      <c r="Y76" s="405"/>
      <c r="Z76" s="885"/>
      <c r="AA76" s="885"/>
      <c r="AB76" s="885"/>
      <c r="AC76" s="885"/>
      <c r="AD76" s="885"/>
      <c r="AE76" s="885"/>
      <c r="AF76" s="885"/>
      <c r="AG76" s="885"/>
      <c r="AH76" s="885"/>
      <c r="AI76" s="885"/>
      <c r="AJ76" s="885"/>
      <c r="AK76" s="885"/>
      <c r="AL76" s="885"/>
      <c r="AM76" s="885"/>
      <c r="AN76" s="885"/>
      <c r="AO76" s="885"/>
      <c r="AP76" s="885"/>
      <c r="AQ76" s="885"/>
      <c r="AR76" s="885"/>
      <c r="AS76" s="885"/>
      <c r="AT76" s="885"/>
      <c r="AU76" s="885"/>
      <c r="AV76" s="885"/>
      <c r="AW76" s="885"/>
      <c r="AX76" s="885"/>
      <c r="AY76" s="885"/>
      <c r="AZ76" s="342"/>
      <c r="BA76" s="802"/>
      <c r="BB76" s="583"/>
      <c r="BC76" s="447"/>
      <c r="BD76" s="434"/>
      <c r="BE76" s="434"/>
      <c r="BF76" s="434"/>
      <c r="BG76" s="451"/>
      <c r="BH76" s="447"/>
      <c r="BI76" s="434"/>
      <c r="BJ76" s="434"/>
      <c r="BK76" s="434"/>
      <c r="BL76" s="451"/>
      <c r="BM76" s="447"/>
      <c r="BN76" s="434"/>
      <c r="BO76" s="434"/>
      <c r="BP76" s="434"/>
      <c r="BQ76" s="451"/>
      <c r="BR76" s="447"/>
      <c r="BS76" s="434"/>
      <c r="BT76" s="434"/>
      <c r="BU76" s="434"/>
      <c r="BV76" s="434"/>
      <c r="BW76" s="434"/>
      <c r="BX76" s="434"/>
      <c r="BY76" s="435"/>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302" customFormat="true" ht="15" customHeight="true" x14ac:dyDescent="0.2">
      <c r="A77" s="373"/>
      <c r="B77" s="378"/>
      <c r="C77" s="404"/>
      <c r="D77" s="402"/>
      <c r="E77" s="402"/>
      <c r="F77" s="402"/>
      <c r="G77" s="406"/>
      <c r="H77" s="403"/>
      <c r="I77" s="402"/>
      <c r="J77" s="402"/>
      <c r="K77" s="402"/>
      <c r="L77" s="405"/>
      <c r="M77" s="404"/>
      <c r="N77" s="402"/>
      <c r="O77" s="402"/>
      <c r="P77" s="402"/>
      <c r="Q77" s="406"/>
      <c r="R77" s="404"/>
      <c r="S77" s="402"/>
      <c r="T77" s="402"/>
      <c r="U77" s="402"/>
      <c r="V77" s="402"/>
      <c r="W77" s="402"/>
      <c r="X77" s="402"/>
      <c r="Y77" s="405"/>
      <c r="Z77" s="885"/>
      <c r="AA77" s="885"/>
      <c r="AB77" s="885"/>
      <c r="AC77" s="885"/>
      <c r="AD77" s="885"/>
      <c r="AE77" s="885"/>
      <c r="AF77" s="885"/>
      <c r="AG77" s="885"/>
      <c r="AH77" s="885"/>
      <c r="AI77" s="885"/>
      <c r="AJ77" s="885"/>
      <c r="AK77" s="885"/>
      <c r="AL77" s="885"/>
      <c r="AM77" s="885"/>
      <c r="AN77" s="885"/>
      <c r="AO77" s="885"/>
      <c r="AP77" s="885"/>
      <c r="AQ77" s="885"/>
      <c r="AR77" s="885"/>
      <c r="AS77" s="885"/>
      <c r="AT77" s="885"/>
      <c r="AU77" s="885"/>
      <c r="AV77" s="885"/>
      <c r="AW77" s="885"/>
      <c r="AX77" s="885"/>
      <c r="AY77" s="885"/>
      <c r="AZ77" s="342"/>
      <c r="BA77" s="802"/>
      <c r="BB77" s="583"/>
      <c r="BC77" s="447"/>
      <c r="BD77" s="434"/>
      <c r="BE77" s="434"/>
      <c r="BF77" s="434"/>
      <c r="BG77" s="451"/>
      <c r="BH77" s="447"/>
      <c r="BI77" s="434"/>
      <c r="BJ77" s="434"/>
      <c r="BK77" s="434"/>
      <c r="BL77" s="451"/>
      <c r="BM77" s="447"/>
      <c r="BN77" s="434"/>
      <c r="BO77" s="434"/>
      <c r="BP77" s="434"/>
      <c r="BQ77" s="451"/>
      <c r="BR77" s="447"/>
      <c r="BS77" s="434"/>
      <c r="BT77" s="434"/>
      <c r="BU77" s="434"/>
      <c r="BV77" s="434"/>
      <c r="BW77" s="434"/>
      <c r="BX77" s="434"/>
      <c r="BY77" s="435"/>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302" customFormat="true" ht="15" customHeight="true" x14ac:dyDescent="0.2">
      <c r="A78" s="373"/>
      <c r="B78" s="378"/>
      <c r="C78" s="404"/>
      <c r="D78" s="402"/>
      <c r="E78" s="402"/>
      <c r="F78" s="402"/>
      <c r="G78" s="406"/>
      <c r="H78" s="403"/>
      <c r="I78" s="402"/>
      <c r="J78" s="402"/>
      <c r="K78" s="402"/>
      <c r="L78" s="405"/>
      <c r="M78" s="404"/>
      <c r="N78" s="402"/>
      <c r="O78" s="402"/>
      <c r="P78" s="402"/>
      <c r="Q78" s="406"/>
      <c r="R78" s="404"/>
      <c r="S78" s="402"/>
      <c r="T78" s="402"/>
      <c r="U78" s="402"/>
      <c r="V78" s="402"/>
      <c r="W78" s="402"/>
      <c r="X78" s="402"/>
      <c r="Y78" s="405"/>
      <c r="Z78" s="885"/>
      <c r="AA78" s="885"/>
      <c r="AB78" s="885"/>
      <c r="AC78" s="885"/>
      <c r="AD78" s="885"/>
      <c r="AE78" s="885"/>
      <c r="AF78" s="885"/>
      <c r="AG78" s="885"/>
      <c r="AH78" s="885"/>
      <c r="AI78" s="885"/>
      <c r="AJ78" s="885"/>
      <c r="AK78" s="885"/>
      <c r="AL78" s="885"/>
      <c r="AM78" s="885"/>
      <c r="AN78" s="885"/>
      <c r="AO78" s="885"/>
      <c r="AP78" s="885"/>
      <c r="AQ78" s="885"/>
      <c r="AR78" s="885"/>
      <c r="AS78" s="885"/>
      <c r="AT78" s="885"/>
      <c r="AU78" s="885"/>
      <c r="AV78" s="885"/>
      <c r="AW78" s="885"/>
      <c r="AX78" s="885"/>
      <c r="AY78" s="885"/>
      <c r="AZ78" s="342"/>
      <c r="BA78" s="802"/>
      <c r="BB78" s="583"/>
      <c r="BC78" s="447"/>
      <c r="BD78" s="434"/>
      <c r="BE78" s="434"/>
      <c r="BF78" s="434"/>
      <c r="BG78" s="451"/>
      <c r="BH78" s="447"/>
      <c r="BI78" s="434"/>
      <c r="BJ78" s="434"/>
      <c r="BK78" s="434"/>
      <c r="BL78" s="451"/>
      <c r="BM78" s="447"/>
      <c r="BN78" s="434"/>
      <c r="BO78" s="434"/>
      <c r="BP78" s="434"/>
      <c r="BQ78" s="451"/>
      <c r="BR78" s="447"/>
      <c r="BS78" s="434"/>
      <c r="BT78" s="434"/>
      <c r="BU78" s="434"/>
      <c r="BV78" s="434"/>
      <c r="BW78" s="434"/>
      <c r="BX78" s="434"/>
      <c r="BY78" s="435"/>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302" customFormat="true" ht="15" customHeight="true" x14ac:dyDescent="0.2">
      <c r="A79" s="373"/>
      <c r="B79" s="378"/>
      <c r="C79" s="404"/>
      <c r="D79" s="402"/>
      <c r="E79" s="402"/>
      <c r="F79" s="402"/>
      <c r="G79" s="406"/>
      <c r="H79" s="403"/>
      <c r="I79" s="402"/>
      <c r="J79" s="402"/>
      <c r="K79" s="402"/>
      <c r="L79" s="405"/>
      <c r="M79" s="404"/>
      <c r="N79" s="402"/>
      <c r="O79" s="402"/>
      <c r="P79" s="402"/>
      <c r="Q79" s="406"/>
      <c r="R79" s="404"/>
      <c r="S79" s="402"/>
      <c r="T79" s="402"/>
      <c r="U79" s="402"/>
      <c r="V79" s="402"/>
      <c r="W79" s="402"/>
      <c r="X79" s="402"/>
      <c r="Y79" s="405"/>
      <c r="Z79" s="885"/>
      <c r="AA79" s="885"/>
      <c r="AB79" s="885"/>
      <c r="AC79" s="885"/>
      <c r="AD79" s="885"/>
      <c r="AE79" s="885"/>
      <c r="AF79" s="885"/>
      <c r="AG79" s="885"/>
      <c r="AH79" s="885"/>
      <c r="AI79" s="885"/>
      <c r="AJ79" s="885"/>
      <c r="AK79" s="885"/>
      <c r="AL79" s="885"/>
      <c r="AM79" s="885"/>
      <c r="AN79" s="885"/>
      <c r="AO79" s="885"/>
      <c r="AP79" s="885"/>
      <c r="AQ79" s="885"/>
      <c r="AR79" s="885"/>
      <c r="AS79" s="885"/>
      <c r="AT79" s="885"/>
      <c r="AU79" s="885"/>
      <c r="AV79" s="885"/>
      <c r="AW79" s="885"/>
      <c r="AX79" s="885"/>
      <c r="AY79" s="885"/>
      <c r="AZ79" s="342"/>
      <c r="BA79" s="802"/>
      <c r="BB79" s="583"/>
      <c r="BC79" s="447"/>
      <c r="BD79" s="434"/>
      <c r="BE79" s="434"/>
      <c r="BF79" s="434"/>
      <c r="BG79" s="451"/>
      <c r="BH79" s="447"/>
      <c r="BI79" s="434"/>
      <c r="BJ79" s="434"/>
      <c r="BK79" s="434"/>
      <c r="BL79" s="451"/>
      <c r="BM79" s="447"/>
      <c r="BN79" s="434"/>
      <c r="BO79" s="434"/>
      <c r="BP79" s="434"/>
      <c r="BQ79" s="451"/>
      <c r="BR79" s="447"/>
      <c r="BS79" s="434"/>
      <c r="BT79" s="434"/>
      <c r="BU79" s="434"/>
      <c r="BV79" s="434"/>
      <c r="BW79" s="434"/>
      <c r="BX79" s="434"/>
      <c r="BY79" s="435"/>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302" customFormat="true" ht="15" customHeight="true" x14ac:dyDescent="0.2">
      <c r="A80" s="373"/>
      <c r="B80" s="378"/>
      <c r="C80" s="404"/>
      <c r="D80" s="402"/>
      <c r="E80" s="402"/>
      <c r="F80" s="402"/>
      <c r="G80" s="406"/>
      <c r="H80" s="403"/>
      <c r="I80" s="402"/>
      <c r="J80" s="402"/>
      <c r="K80" s="402"/>
      <c r="L80" s="405"/>
      <c r="M80" s="404"/>
      <c r="N80" s="402"/>
      <c r="O80" s="402"/>
      <c r="P80" s="402"/>
      <c r="Q80" s="406"/>
      <c r="R80" s="404"/>
      <c r="S80" s="402"/>
      <c r="T80" s="402"/>
      <c r="U80" s="402"/>
      <c r="V80" s="402"/>
      <c r="W80" s="402"/>
      <c r="X80" s="402"/>
      <c r="Y80" s="405"/>
      <c r="Z80" s="885"/>
      <c r="AA80" s="885"/>
      <c r="AB80" s="885"/>
      <c r="AC80" s="885"/>
      <c r="AD80" s="885"/>
      <c r="AE80" s="885"/>
      <c r="AF80" s="885"/>
      <c r="AG80" s="885"/>
      <c r="AH80" s="885"/>
      <c r="AI80" s="885"/>
      <c r="AJ80" s="885"/>
      <c r="AK80" s="885"/>
      <c r="AL80" s="885"/>
      <c r="AM80" s="885"/>
      <c r="AN80" s="885"/>
      <c r="AO80" s="885"/>
      <c r="AP80" s="885"/>
      <c r="AQ80" s="885"/>
      <c r="AR80" s="885"/>
      <c r="AS80" s="885"/>
      <c r="AT80" s="885"/>
      <c r="AU80" s="885"/>
      <c r="AV80" s="885"/>
      <c r="AW80" s="885"/>
      <c r="AX80" s="885"/>
      <c r="AY80" s="885"/>
      <c r="AZ80" s="342"/>
      <c r="BA80" s="802"/>
      <c r="BB80" s="583"/>
      <c r="BC80" s="447"/>
      <c r="BD80" s="434"/>
      <c r="BE80" s="434"/>
      <c r="BF80" s="434"/>
      <c r="BG80" s="451"/>
      <c r="BH80" s="447"/>
      <c r="BI80" s="434"/>
      <c r="BJ80" s="434"/>
      <c r="BK80" s="434"/>
      <c r="BL80" s="451"/>
      <c r="BM80" s="447"/>
      <c r="BN80" s="434"/>
      <c r="BO80" s="434"/>
      <c r="BP80" s="434"/>
      <c r="BQ80" s="451"/>
      <c r="BR80" s="447"/>
      <c r="BS80" s="434"/>
      <c r="BT80" s="434"/>
      <c r="BU80" s="434"/>
      <c r="BV80" s="434"/>
      <c r="BW80" s="434"/>
      <c r="BX80" s="434"/>
      <c r="BY80" s="435"/>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302" customFormat="true" ht="15" customHeight="true" x14ac:dyDescent="0.2">
      <c r="A81" s="373"/>
      <c r="B81" s="378"/>
      <c r="C81" s="404"/>
      <c r="D81" s="402"/>
      <c r="E81" s="402"/>
      <c r="F81" s="402"/>
      <c r="G81" s="406"/>
      <c r="H81" s="403"/>
      <c r="I81" s="402"/>
      <c r="J81" s="402"/>
      <c r="K81" s="402"/>
      <c r="L81" s="405"/>
      <c r="M81" s="404"/>
      <c r="N81" s="402"/>
      <c r="O81" s="402"/>
      <c r="P81" s="402"/>
      <c r="Q81" s="406"/>
      <c r="R81" s="404"/>
      <c r="S81" s="402"/>
      <c r="T81" s="402"/>
      <c r="U81" s="402"/>
      <c r="V81" s="402"/>
      <c r="W81" s="402"/>
      <c r="X81" s="402"/>
      <c r="Y81" s="405"/>
      <c r="Z81" s="885"/>
      <c r="AA81" s="885"/>
      <c r="AB81" s="885"/>
      <c r="AC81" s="885"/>
      <c r="AD81" s="885"/>
      <c r="AE81" s="885"/>
      <c r="AF81" s="885"/>
      <c r="AG81" s="885"/>
      <c r="AH81" s="885"/>
      <c r="AI81" s="885"/>
      <c r="AJ81" s="885"/>
      <c r="AK81" s="885"/>
      <c r="AL81" s="885"/>
      <c r="AM81" s="885"/>
      <c r="AN81" s="885"/>
      <c r="AO81" s="885"/>
      <c r="AP81" s="885"/>
      <c r="AQ81" s="885"/>
      <c r="AR81" s="885"/>
      <c r="AS81" s="885"/>
      <c r="AT81" s="885"/>
      <c r="AU81" s="885"/>
      <c r="AV81" s="885"/>
      <c r="AW81" s="885"/>
      <c r="AX81" s="885"/>
      <c r="AY81" s="885"/>
      <c r="AZ81" s="342"/>
      <c r="BA81" s="802"/>
      <c r="BB81" s="583"/>
      <c r="BC81" s="447"/>
      <c r="BD81" s="434"/>
      <c r="BE81" s="434"/>
      <c r="BF81" s="434"/>
      <c r="BG81" s="451"/>
      <c r="BH81" s="447"/>
      <c r="BI81" s="434"/>
      <c r="BJ81" s="434"/>
      <c r="BK81" s="434"/>
      <c r="BL81" s="451"/>
      <c r="BM81" s="447"/>
      <c r="BN81" s="434"/>
      <c r="BO81" s="434"/>
      <c r="BP81" s="434"/>
      <c r="BQ81" s="451"/>
      <c r="BR81" s="447"/>
      <c r="BS81" s="434"/>
      <c r="BT81" s="434"/>
      <c r="BU81" s="434"/>
      <c r="BV81" s="434"/>
      <c r="BW81" s="434"/>
      <c r="BX81" s="434"/>
      <c r="BY81" s="435"/>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302" customFormat="true" ht="15" customHeight="true" x14ac:dyDescent="0.2">
      <c r="A82" s="373"/>
      <c r="B82" s="378"/>
      <c r="C82" s="404"/>
      <c r="D82" s="402"/>
      <c r="E82" s="402"/>
      <c r="F82" s="402"/>
      <c r="G82" s="406"/>
      <c r="H82" s="403"/>
      <c r="I82" s="402"/>
      <c r="J82" s="402"/>
      <c r="K82" s="402"/>
      <c r="L82" s="405"/>
      <c r="M82" s="404"/>
      <c r="N82" s="402"/>
      <c r="O82" s="402"/>
      <c r="P82" s="402"/>
      <c r="Q82" s="406"/>
      <c r="R82" s="404"/>
      <c r="S82" s="402"/>
      <c r="T82" s="402"/>
      <c r="U82" s="402"/>
      <c r="V82" s="402"/>
      <c r="W82" s="402"/>
      <c r="X82" s="402"/>
      <c r="Y82" s="405"/>
      <c r="Z82" s="885"/>
      <c r="AA82" s="885"/>
      <c r="AB82" s="885"/>
      <c r="AC82" s="885"/>
      <c r="AD82" s="885"/>
      <c r="AE82" s="885"/>
      <c r="AF82" s="885"/>
      <c r="AG82" s="885"/>
      <c r="AH82" s="885"/>
      <c r="AI82" s="885"/>
      <c r="AJ82" s="885"/>
      <c r="AK82" s="885"/>
      <c r="AL82" s="885"/>
      <c r="AM82" s="885"/>
      <c r="AN82" s="885"/>
      <c r="AO82" s="885"/>
      <c r="AP82" s="885"/>
      <c r="AQ82" s="885"/>
      <c r="AR82" s="885"/>
      <c r="AS82" s="885"/>
      <c r="AT82" s="885"/>
      <c r="AU82" s="885"/>
      <c r="AV82" s="885"/>
      <c r="AW82" s="885"/>
      <c r="AX82" s="885"/>
      <c r="AY82" s="885"/>
      <c r="AZ82" s="342"/>
      <c r="BA82" s="802"/>
      <c r="BB82" s="583"/>
      <c r="BC82" s="447"/>
      <c r="BD82" s="434"/>
      <c r="BE82" s="434"/>
      <c r="BF82" s="434"/>
      <c r="BG82" s="451"/>
      <c r="BH82" s="447"/>
      <c r="BI82" s="434"/>
      <c r="BJ82" s="434"/>
      <c r="BK82" s="434"/>
      <c r="BL82" s="451"/>
      <c r="BM82" s="447"/>
      <c r="BN82" s="434"/>
      <c r="BO82" s="434"/>
      <c r="BP82" s="434"/>
      <c r="BQ82" s="451"/>
      <c r="BR82" s="447"/>
      <c r="BS82" s="434"/>
      <c r="BT82" s="434"/>
      <c r="BU82" s="434"/>
      <c r="BV82" s="434"/>
      <c r="BW82" s="434"/>
      <c r="BX82" s="434"/>
      <c r="BY82" s="435"/>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302" customFormat="true" ht="15" customHeight="true" x14ac:dyDescent="0.2">
      <c r="A83" s="373"/>
      <c r="B83" s="378"/>
      <c r="C83" s="404"/>
      <c r="D83" s="402"/>
      <c r="E83" s="402"/>
      <c r="F83" s="402"/>
      <c r="G83" s="406"/>
      <c r="H83" s="403"/>
      <c r="I83" s="402"/>
      <c r="J83" s="402"/>
      <c r="K83" s="402"/>
      <c r="L83" s="405"/>
      <c r="M83" s="404"/>
      <c r="N83" s="402"/>
      <c r="O83" s="402"/>
      <c r="P83" s="402"/>
      <c r="Q83" s="406"/>
      <c r="R83" s="404"/>
      <c r="S83" s="402"/>
      <c r="T83" s="402"/>
      <c r="U83" s="402"/>
      <c r="V83" s="402"/>
      <c r="W83" s="402"/>
      <c r="X83" s="402"/>
      <c r="Y83" s="405"/>
      <c r="Z83" s="885"/>
      <c r="AA83" s="885"/>
      <c r="AB83" s="885"/>
      <c r="AC83" s="885"/>
      <c r="AD83" s="885"/>
      <c r="AE83" s="885"/>
      <c r="AF83" s="885"/>
      <c r="AG83" s="885"/>
      <c r="AH83" s="885"/>
      <c r="AI83" s="885"/>
      <c r="AJ83" s="885"/>
      <c r="AK83" s="885"/>
      <c r="AL83" s="885"/>
      <c r="AM83" s="885"/>
      <c r="AN83" s="885"/>
      <c r="AO83" s="885"/>
      <c r="AP83" s="885"/>
      <c r="AQ83" s="885"/>
      <c r="AR83" s="885"/>
      <c r="AS83" s="885"/>
      <c r="AT83" s="885"/>
      <c r="AU83" s="885"/>
      <c r="AV83" s="885"/>
      <c r="AW83" s="885"/>
      <c r="AX83" s="885"/>
      <c r="AY83" s="885"/>
      <c r="AZ83" s="342"/>
      <c r="BA83" s="802"/>
      <c r="BB83" s="583"/>
      <c r="BC83" s="447"/>
      <c r="BD83" s="434"/>
      <c r="BE83" s="434"/>
      <c r="BF83" s="434"/>
      <c r="BG83" s="451"/>
      <c r="BH83" s="447"/>
      <c r="BI83" s="434"/>
      <c r="BJ83" s="434"/>
      <c r="BK83" s="434"/>
      <c r="BL83" s="451"/>
      <c r="BM83" s="447"/>
      <c r="BN83" s="434"/>
      <c r="BO83" s="434"/>
      <c r="BP83" s="434"/>
      <c r="BQ83" s="451"/>
      <c r="BR83" s="447"/>
      <c r="BS83" s="434"/>
      <c r="BT83" s="434"/>
      <c r="BU83" s="434"/>
      <c r="BV83" s="434"/>
      <c r="BW83" s="434"/>
      <c r="BX83" s="434"/>
      <c r="BY83" s="435"/>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302" customFormat="true" ht="15" customHeight="true" x14ac:dyDescent="0.2">
      <c r="A84" s="373"/>
      <c r="B84" s="378"/>
      <c r="C84" s="404"/>
      <c r="D84" s="402"/>
      <c r="E84" s="402"/>
      <c r="F84" s="402"/>
      <c r="G84" s="406"/>
      <c r="H84" s="403"/>
      <c r="I84" s="402"/>
      <c r="J84" s="402"/>
      <c r="K84" s="402"/>
      <c r="L84" s="405"/>
      <c r="M84" s="404"/>
      <c r="N84" s="402"/>
      <c r="O84" s="402"/>
      <c r="P84" s="402"/>
      <c r="Q84" s="406"/>
      <c r="R84" s="404"/>
      <c r="S84" s="402"/>
      <c r="T84" s="402"/>
      <c r="U84" s="402"/>
      <c r="V84" s="402"/>
      <c r="W84" s="402"/>
      <c r="X84" s="402"/>
      <c r="Y84" s="405"/>
      <c r="Z84" s="885"/>
      <c r="AA84" s="885"/>
      <c r="AB84" s="885"/>
      <c r="AC84" s="885"/>
      <c r="AD84" s="885"/>
      <c r="AE84" s="885"/>
      <c r="AF84" s="885"/>
      <c r="AG84" s="885"/>
      <c r="AH84" s="885"/>
      <c r="AI84" s="885"/>
      <c r="AJ84" s="885"/>
      <c r="AK84" s="885"/>
      <c r="AL84" s="885"/>
      <c r="AM84" s="885"/>
      <c r="AN84" s="885"/>
      <c r="AO84" s="885"/>
      <c r="AP84" s="885"/>
      <c r="AQ84" s="885"/>
      <c r="AR84" s="885"/>
      <c r="AS84" s="885"/>
      <c r="AT84" s="885"/>
      <c r="AU84" s="885"/>
      <c r="AV84" s="885"/>
      <c r="AW84" s="885"/>
      <c r="AX84" s="885"/>
      <c r="AY84" s="885"/>
      <c r="AZ84" s="342"/>
      <c r="BA84" s="802"/>
      <c r="BB84" s="583"/>
      <c r="BC84" s="447"/>
      <c r="BD84" s="434"/>
      <c r="BE84" s="434"/>
      <c r="BF84" s="434"/>
      <c r="BG84" s="451"/>
      <c r="BH84" s="447"/>
      <c r="BI84" s="434"/>
      <c r="BJ84" s="434"/>
      <c r="BK84" s="434"/>
      <c r="BL84" s="451"/>
      <c r="BM84" s="447"/>
      <c r="BN84" s="434"/>
      <c r="BO84" s="434"/>
      <c r="BP84" s="434"/>
      <c r="BQ84" s="451"/>
      <c r="BR84" s="447"/>
      <c r="BS84" s="434"/>
      <c r="BT84" s="434"/>
      <c r="BU84" s="434"/>
      <c r="BV84" s="434"/>
      <c r="BW84" s="434"/>
      <c r="BX84" s="434"/>
      <c r="BY84" s="435"/>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302" customFormat="true" ht="15" customHeight="true" x14ac:dyDescent="0.2">
      <c r="A85" s="373"/>
      <c r="B85" s="378"/>
      <c r="C85" s="404"/>
      <c r="D85" s="402"/>
      <c r="E85" s="402"/>
      <c r="F85" s="402"/>
      <c r="G85" s="406"/>
      <c r="H85" s="403"/>
      <c r="I85" s="402"/>
      <c r="J85" s="402"/>
      <c r="K85" s="402"/>
      <c r="L85" s="405"/>
      <c r="M85" s="404"/>
      <c r="N85" s="402"/>
      <c r="O85" s="402"/>
      <c r="P85" s="402"/>
      <c r="Q85" s="406"/>
      <c r="R85" s="404"/>
      <c r="S85" s="402"/>
      <c r="T85" s="402"/>
      <c r="U85" s="402"/>
      <c r="V85" s="402"/>
      <c r="W85" s="402"/>
      <c r="X85" s="402"/>
      <c r="Y85" s="405"/>
      <c r="Z85" s="885"/>
      <c r="AA85" s="885"/>
      <c r="AB85" s="885"/>
      <c r="AC85" s="885"/>
      <c r="AD85" s="885"/>
      <c r="AE85" s="885"/>
      <c r="AF85" s="885"/>
      <c r="AG85" s="885"/>
      <c r="AH85" s="885"/>
      <c r="AI85" s="885"/>
      <c r="AJ85" s="885"/>
      <c r="AK85" s="885"/>
      <c r="AL85" s="885"/>
      <c r="AM85" s="885"/>
      <c r="AN85" s="885"/>
      <c r="AO85" s="885"/>
      <c r="AP85" s="885"/>
      <c r="AQ85" s="885"/>
      <c r="AR85" s="885"/>
      <c r="AS85" s="885"/>
      <c r="AT85" s="885"/>
      <c r="AU85" s="885"/>
      <c r="AV85" s="885"/>
      <c r="AW85" s="885"/>
      <c r="AX85" s="885"/>
      <c r="AY85" s="885"/>
      <c r="AZ85" s="342"/>
      <c r="BA85" s="802"/>
      <c r="BB85" s="583"/>
      <c r="BC85" s="447"/>
      <c r="BD85" s="434"/>
      <c r="BE85" s="434"/>
      <c r="BF85" s="434"/>
      <c r="BG85" s="451"/>
      <c r="BH85" s="447"/>
      <c r="BI85" s="434"/>
      <c r="BJ85" s="434"/>
      <c r="BK85" s="434"/>
      <c r="BL85" s="451"/>
      <c r="BM85" s="447"/>
      <c r="BN85" s="434"/>
      <c r="BO85" s="434"/>
      <c r="BP85" s="434"/>
      <c r="BQ85" s="451"/>
      <c r="BR85" s="447"/>
      <c r="BS85" s="434"/>
      <c r="BT85" s="434"/>
      <c r="BU85" s="434"/>
      <c r="BV85" s="434"/>
      <c r="BW85" s="434"/>
      <c r="BX85" s="434"/>
      <c r="BY85" s="435"/>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302" customFormat="true" ht="15" customHeight="true" x14ac:dyDescent="0.2">
      <c r="A86" s="373"/>
      <c r="B86" s="378"/>
      <c r="C86" s="404"/>
      <c r="D86" s="402"/>
      <c r="E86" s="402"/>
      <c r="F86" s="402"/>
      <c r="G86" s="406"/>
      <c r="H86" s="403"/>
      <c r="I86" s="402"/>
      <c r="J86" s="402"/>
      <c r="K86" s="402"/>
      <c r="L86" s="405"/>
      <c r="M86" s="404"/>
      <c r="N86" s="402"/>
      <c r="O86" s="402"/>
      <c r="P86" s="402"/>
      <c r="Q86" s="406"/>
      <c r="R86" s="404"/>
      <c r="S86" s="402"/>
      <c r="T86" s="402"/>
      <c r="U86" s="402"/>
      <c r="V86" s="402"/>
      <c r="W86" s="402"/>
      <c r="X86" s="402"/>
      <c r="Y86" s="405"/>
      <c r="Z86" s="885"/>
      <c r="AA86" s="885"/>
      <c r="AB86" s="885"/>
      <c r="AC86" s="885"/>
      <c r="AD86" s="885"/>
      <c r="AE86" s="885"/>
      <c r="AF86" s="885"/>
      <c r="AG86" s="885"/>
      <c r="AH86" s="885"/>
      <c r="AI86" s="885"/>
      <c r="AJ86" s="885"/>
      <c r="AK86" s="885"/>
      <c r="AL86" s="885"/>
      <c r="AM86" s="885"/>
      <c r="AN86" s="885"/>
      <c r="AO86" s="885"/>
      <c r="AP86" s="885"/>
      <c r="AQ86" s="885"/>
      <c r="AR86" s="885"/>
      <c r="AS86" s="885"/>
      <c r="AT86" s="885"/>
      <c r="AU86" s="885"/>
      <c r="AV86" s="885"/>
      <c r="AW86" s="885"/>
      <c r="AX86" s="885"/>
      <c r="AY86" s="885"/>
      <c r="AZ86" s="342"/>
      <c r="BA86" s="802"/>
      <c r="BB86" s="583"/>
      <c r="BC86" s="447"/>
      <c r="BD86" s="434"/>
      <c r="BE86" s="434"/>
      <c r="BF86" s="434"/>
      <c r="BG86" s="451"/>
      <c r="BH86" s="447"/>
      <c r="BI86" s="434"/>
      <c r="BJ86" s="434"/>
      <c r="BK86" s="434"/>
      <c r="BL86" s="451"/>
      <c r="BM86" s="447"/>
      <c r="BN86" s="434"/>
      <c r="BO86" s="434"/>
      <c r="BP86" s="434"/>
      <c r="BQ86" s="451"/>
      <c r="BR86" s="447"/>
      <c r="BS86" s="434"/>
      <c r="BT86" s="434"/>
      <c r="BU86" s="434"/>
      <c r="BV86" s="434"/>
      <c r="BW86" s="434"/>
      <c r="BX86" s="434"/>
      <c r="BY86" s="435"/>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302" customFormat="true" ht="15" customHeight="true" x14ac:dyDescent="0.2">
      <c r="A87" s="373"/>
      <c r="B87" s="378"/>
      <c r="C87" s="404"/>
      <c r="D87" s="402"/>
      <c r="E87" s="402"/>
      <c r="F87" s="402"/>
      <c r="G87" s="406"/>
      <c r="H87" s="403"/>
      <c r="I87" s="402"/>
      <c r="J87" s="402"/>
      <c r="K87" s="402"/>
      <c r="L87" s="405"/>
      <c r="M87" s="404"/>
      <c r="N87" s="402"/>
      <c r="O87" s="402"/>
      <c r="P87" s="402"/>
      <c r="Q87" s="406"/>
      <c r="R87" s="404"/>
      <c r="S87" s="402"/>
      <c r="T87" s="402"/>
      <c r="U87" s="402"/>
      <c r="V87" s="402"/>
      <c r="W87" s="402"/>
      <c r="X87" s="402"/>
      <c r="Y87" s="405"/>
      <c r="Z87" s="885"/>
      <c r="AA87" s="885"/>
      <c r="AB87" s="885"/>
      <c r="AC87" s="885"/>
      <c r="AD87" s="885"/>
      <c r="AE87" s="885"/>
      <c r="AF87" s="885"/>
      <c r="AG87" s="885"/>
      <c r="AH87" s="885"/>
      <c r="AI87" s="885"/>
      <c r="AJ87" s="885"/>
      <c r="AK87" s="885"/>
      <c r="AL87" s="885"/>
      <c r="AM87" s="885"/>
      <c r="AN87" s="885"/>
      <c r="AO87" s="885"/>
      <c r="AP87" s="885"/>
      <c r="AQ87" s="885"/>
      <c r="AR87" s="885"/>
      <c r="AS87" s="885"/>
      <c r="AT87" s="885"/>
      <c r="AU87" s="885"/>
      <c r="AV87" s="885"/>
      <c r="AW87" s="885"/>
      <c r="AX87" s="885"/>
      <c r="AY87" s="885"/>
      <c r="AZ87" s="342"/>
      <c r="BA87" s="802"/>
      <c r="BB87" s="583"/>
      <c r="BC87" s="447"/>
      <c r="BD87" s="434"/>
      <c r="BE87" s="434"/>
      <c r="BF87" s="434"/>
      <c r="BG87" s="451"/>
      <c r="BH87" s="447"/>
      <c r="BI87" s="434"/>
      <c r="BJ87" s="434"/>
      <c r="BK87" s="434"/>
      <c r="BL87" s="451"/>
      <c r="BM87" s="447"/>
      <c r="BN87" s="434"/>
      <c r="BO87" s="434"/>
      <c r="BP87" s="434"/>
      <c r="BQ87" s="451"/>
      <c r="BR87" s="447"/>
      <c r="BS87" s="434"/>
      <c r="BT87" s="434"/>
      <c r="BU87" s="434"/>
      <c r="BV87" s="434"/>
      <c r="BW87" s="434"/>
      <c r="BX87" s="434"/>
      <c r="BY87" s="435"/>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302" customFormat="true" ht="15" customHeight="true" x14ac:dyDescent="0.2">
      <c r="A88" s="373"/>
      <c r="B88" s="378"/>
      <c r="C88" s="404"/>
      <c r="D88" s="402"/>
      <c r="E88" s="402"/>
      <c r="F88" s="402"/>
      <c r="G88" s="406"/>
      <c r="H88" s="403"/>
      <c r="I88" s="402"/>
      <c r="J88" s="402"/>
      <c r="K88" s="402"/>
      <c r="L88" s="405"/>
      <c r="M88" s="404"/>
      <c r="N88" s="402"/>
      <c r="O88" s="402"/>
      <c r="P88" s="402"/>
      <c r="Q88" s="406"/>
      <c r="R88" s="404"/>
      <c r="S88" s="402"/>
      <c r="T88" s="402"/>
      <c r="U88" s="402"/>
      <c r="V88" s="402"/>
      <c r="W88" s="402"/>
      <c r="X88" s="402"/>
      <c r="Y88" s="405"/>
      <c r="Z88" s="885"/>
      <c r="AA88" s="885"/>
      <c r="AB88" s="885"/>
      <c r="AC88" s="885"/>
      <c r="AD88" s="885"/>
      <c r="AE88" s="885"/>
      <c r="AF88" s="885"/>
      <c r="AG88" s="885"/>
      <c r="AH88" s="885"/>
      <c r="AI88" s="885"/>
      <c r="AJ88" s="885"/>
      <c r="AK88" s="885"/>
      <c r="AL88" s="885"/>
      <c r="AM88" s="885"/>
      <c r="AN88" s="885"/>
      <c r="AO88" s="885"/>
      <c r="AP88" s="885"/>
      <c r="AQ88" s="885"/>
      <c r="AR88" s="885"/>
      <c r="AS88" s="885"/>
      <c r="AT88" s="885"/>
      <c r="AU88" s="885"/>
      <c r="AV88" s="885"/>
      <c r="AW88" s="885"/>
      <c r="AX88" s="885"/>
      <c r="AY88" s="885"/>
      <c r="AZ88" s="342"/>
      <c r="BA88" s="802"/>
      <c r="BB88" s="583"/>
      <c r="BC88" s="447"/>
      <c r="BD88" s="434"/>
      <c r="BE88" s="434"/>
      <c r="BF88" s="434"/>
      <c r="BG88" s="451"/>
      <c r="BH88" s="447"/>
      <c r="BI88" s="434"/>
      <c r="BJ88" s="434"/>
      <c r="BK88" s="434"/>
      <c r="BL88" s="451"/>
      <c r="BM88" s="447"/>
      <c r="BN88" s="434"/>
      <c r="BO88" s="434"/>
      <c r="BP88" s="434"/>
      <c r="BQ88" s="451"/>
      <c r="BR88" s="447"/>
      <c r="BS88" s="434"/>
      <c r="BT88" s="434"/>
      <c r="BU88" s="434"/>
      <c r="BV88" s="434"/>
      <c r="BW88" s="434"/>
      <c r="BX88" s="434"/>
      <c r="BY88" s="435"/>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302" customFormat="true" ht="15" customHeight="true" x14ac:dyDescent="0.2">
      <c r="A89" s="373"/>
      <c r="B89" s="378"/>
      <c r="C89" s="404"/>
      <c r="D89" s="402"/>
      <c r="E89" s="402"/>
      <c r="F89" s="402"/>
      <c r="G89" s="406"/>
      <c r="H89" s="403"/>
      <c r="I89" s="402"/>
      <c r="J89" s="402"/>
      <c r="K89" s="402"/>
      <c r="L89" s="405"/>
      <c r="M89" s="404"/>
      <c r="N89" s="402"/>
      <c r="O89" s="402"/>
      <c r="P89" s="402"/>
      <c r="Q89" s="406"/>
      <c r="R89" s="404"/>
      <c r="S89" s="402"/>
      <c r="T89" s="402"/>
      <c r="U89" s="402"/>
      <c r="V89" s="402"/>
      <c r="W89" s="402"/>
      <c r="X89" s="402"/>
      <c r="Y89" s="405"/>
      <c r="Z89" s="885"/>
      <c r="AA89" s="885"/>
      <c r="AB89" s="885"/>
      <c r="AC89" s="885"/>
      <c r="AD89" s="885"/>
      <c r="AE89" s="885"/>
      <c r="AF89" s="885"/>
      <c r="AG89" s="885"/>
      <c r="AH89" s="885"/>
      <c r="AI89" s="885"/>
      <c r="AJ89" s="885"/>
      <c r="AK89" s="885"/>
      <c r="AL89" s="885"/>
      <c r="AM89" s="885"/>
      <c r="AN89" s="885"/>
      <c r="AO89" s="885"/>
      <c r="AP89" s="885"/>
      <c r="AQ89" s="885"/>
      <c r="AR89" s="885"/>
      <c r="AS89" s="885"/>
      <c r="AT89" s="885"/>
      <c r="AU89" s="885"/>
      <c r="AV89" s="885"/>
      <c r="AW89" s="885"/>
      <c r="AX89" s="885"/>
      <c r="AY89" s="885"/>
      <c r="AZ89" s="342"/>
      <c r="BA89" s="802"/>
      <c r="BB89" s="583"/>
      <c r="BC89" s="447"/>
      <c r="BD89" s="434"/>
      <c r="BE89" s="434"/>
      <c r="BF89" s="434"/>
      <c r="BG89" s="451"/>
      <c r="BH89" s="447"/>
      <c r="BI89" s="434"/>
      <c r="BJ89" s="434"/>
      <c r="BK89" s="434"/>
      <c r="BL89" s="451"/>
      <c r="BM89" s="447"/>
      <c r="BN89" s="434"/>
      <c r="BO89" s="434"/>
      <c r="BP89" s="434"/>
      <c r="BQ89" s="451"/>
      <c r="BR89" s="447"/>
      <c r="BS89" s="434"/>
      <c r="BT89" s="434"/>
      <c r="BU89" s="434"/>
      <c r="BV89" s="434"/>
      <c r="BW89" s="434"/>
      <c r="BX89" s="434"/>
      <c r="BY89" s="435"/>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302" customFormat="true" ht="15" customHeight="true" x14ac:dyDescent="0.2">
      <c r="A90" s="373"/>
      <c r="B90" s="378"/>
      <c r="C90" s="404"/>
      <c r="D90" s="402"/>
      <c r="E90" s="402"/>
      <c r="F90" s="402"/>
      <c r="G90" s="406"/>
      <c r="H90" s="403"/>
      <c r="I90" s="402"/>
      <c r="J90" s="402"/>
      <c r="K90" s="402"/>
      <c r="L90" s="405"/>
      <c r="M90" s="404"/>
      <c r="N90" s="402"/>
      <c r="O90" s="402"/>
      <c r="P90" s="402"/>
      <c r="Q90" s="406"/>
      <c r="R90" s="404"/>
      <c r="S90" s="402"/>
      <c r="T90" s="402"/>
      <c r="U90" s="402"/>
      <c r="V90" s="402"/>
      <c r="W90" s="402"/>
      <c r="X90" s="402"/>
      <c r="Y90" s="405"/>
      <c r="Z90" s="885"/>
      <c r="AA90" s="885"/>
      <c r="AB90" s="885"/>
      <c r="AC90" s="885"/>
      <c r="AD90" s="885"/>
      <c r="AE90" s="885"/>
      <c r="AF90" s="885"/>
      <c r="AG90" s="885"/>
      <c r="AH90" s="885"/>
      <c r="AI90" s="885"/>
      <c r="AJ90" s="885"/>
      <c r="AK90" s="885"/>
      <c r="AL90" s="885"/>
      <c r="AM90" s="885"/>
      <c r="AN90" s="885"/>
      <c r="AO90" s="885"/>
      <c r="AP90" s="885"/>
      <c r="AQ90" s="885"/>
      <c r="AR90" s="885"/>
      <c r="AS90" s="885"/>
      <c r="AT90" s="885"/>
      <c r="AU90" s="885"/>
      <c r="AV90" s="885"/>
      <c r="AW90" s="885"/>
      <c r="AX90" s="885"/>
      <c r="AY90" s="885"/>
      <c r="AZ90" s="342"/>
      <c r="BA90" s="802"/>
      <c r="BB90" s="583"/>
      <c r="BC90" s="447"/>
      <c r="BD90" s="434"/>
      <c r="BE90" s="434"/>
      <c r="BF90" s="434"/>
      <c r="BG90" s="451"/>
      <c r="BH90" s="447"/>
      <c r="BI90" s="434"/>
      <c r="BJ90" s="434"/>
      <c r="BK90" s="434"/>
      <c r="BL90" s="451"/>
      <c r="BM90" s="447"/>
      <c r="BN90" s="434"/>
      <c r="BO90" s="434"/>
      <c r="BP90" s="434"/>
      <c r="BQ90" s="451"/>
      <c r="BR90" s="447"/>
      <c r="BS90" s="434"/>
      <c r="BT90" s="434"/>
      <c r="BU90" s="434"/>
      <c r="BV90" s="434"/>
      <c r="BW90" s="434"/>
      <c r="BX90" s="434"/>
      <c r="BY90" s="435"/>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302" customFormat="true" ht="15" customHeight="true" x14ac:dyDescent="0.2">
      <c r="A91" s="373"/>
      <c r="B91" s="378"/>
      <c r="C91" s="404"/>
      <c r="D91" s="402"/>
      <c r="E91" s="402"/>
      <c r="F91" s="402"/>
      <c r="G91" s="406"/>
      <c r="H91" s="403"/>
      <c r="I91" s="402"/>
      <c r="J91" s="402"/>
      <c r="K91" s="402"/>
      <c r="L91" s="405"/>
      <c r="M91" s="404"/>
      <c r="N91" s="402"/>
      <c r="O91" s="402"/>
      <c r="P91" s="402"/>
      <c r="Q91" s="406"/>
      <c r="R91" s="404"/>
      <c r="S91" s="402"/>
      <c r="T91" s="402"/>
      <c r="U91" s="402"/>
      <c r="V91" s="402"/>
      <c r="W91" s="402"/>
      <c r="X91" s="402"/>
      <c r="Y91" s="405"/>
      <c r="Z91" s="885"/>
      <c r="AA91" s="885"/>
      <c r="AB91" s="885"/>
      <c r="AC91" s="885"/>
      <c r="AD91" s="885"/>
      <c r="AE91" s="885"/>
      <c r="AF91" s="885"/>
      <c r="AG91" s="885"/>
      <c r="AH91" s="885"/>
      <c r="AI91" s="885"/>
      <c r="AJ91" s="885"/>
      <c r="AK91" s="885"/>
      <c r="AL91" s="885"/>
      <c r="AM91" s="885"/>
      <c r="AN91" s="885"/>
      <c r="AO91" s="885"/>
      <c r="AP91" s="885"/>
      <c r="AQ91" s="885"/>
      <c r="AR91" s="885"/>
      <c r="AS91" s="885"/>
      <c r="AT91" s="885"/>
      <c r="AU91" s="885"/>
      <c r="AV91" s="885"/>
      <c r="AW91" s="885"/>
      <c r="AX91" s="885"/>
      <c r="AY91" s="885"/>
      <c r="AZ91" s="342"/>
      <c r="BA91" s="802"/>
      <c r="BB91" s="583"/>
      <c r="BC91" s="447"/>
      <c r="BD91" s="434"/>
      <c r="BE91" s="434"/>
      <c r="BF91" s="434"/>
      <c r="BG91" s="451"/>
      <c r="BH91" s="447"/>
      <c r="BI91" s="434"/>
      <c r="BJ91" s="434"/>
      <c r="BK91" s="434"/>
      <c r="BL91" s="451"/>
      <c r="BM91" s="447"/>
      <c r="BN91" s="434"/>
      <c r="BO91" s="434"/>
      <c r="BP91" s="434"/>
      <c r="BQ91" s="451"/>
      <c r="BR91" s="447"/>
      <c r="BS91" s="434"/>
      <c r="BT91" s="434"/>
      <c r="BU91" s="434"/>
      <c r="BV91" s="434"/>
      <c r="BW91" s="434"/>
      <c r="BX91" s="434"/>
      <c r="BY91" s="435"/>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302" customFormat="true" ht="15" customHeight="true" x14ac:dyDescent="0.2">
      <c r="A92" s="373"/>
      <c r="B92" s="378"/>
      <c r="C92" s="404"/>
      <c r="D92" s="402"/>
      <c r="E92" s="402"/>
      <c r="F92" s="402"/>
      <c r="G92" s="406"/>
      <c r="H92" s="403"/>
      <c r="I92" s="402"/>
      <c r="J92" s="402"/>
      <c r="K92" s="402"/>
      <c r="L92" s="405"/>
      <c r="M92" s="404"/>
      <c r="N92" s="402"/>
      <c r="O92" s="402"/>
      <c r="P92" s="402"/>
      <c r="Q92" s="406"/>
      <c r="R92" s="404"/>
      <c r="S92" s="402"/>
      <c r="T92" s="402"/>
      <c r="U92" s="402"/>
      <c r="V92" s="402"/>
      <c r="W92" s="402"/>
      <c r="X92" s="402"/>
      <c r="Y92" s="405"/>
      <c r="Z92" s="885"/>
      <c r="AA92" s="885"/>
      <c r="AB92" s="885"/>
      <c r="AC92" s="885"/>
      <c r="AD92" s="885"/>
      <c r="AE92" s="885"/>
      <c r="AF92" s="885"/>
      <c r="AG92" s="885"/>
      <c r="AH92" s="885"/>
      <c r="AI92" s="885"/>
      <c r="AJ92" s="885"/>
      <c r="AK92" s="885"/>
      <c r="AL92" s="885"/>
      <c r="AM92" s="885"/>
      <c r="AN92" s="885"/>
      <c r="AO92" s="885"/>
      <c r="AP92" s="885"/>
      <c r="AQ92" s="885"/>
      <c r="AR92" s="885"/>
      <c r="AS92" s="885"/>
      <c r="AT92" s="885"/>
      <c r="AU92" s="885"/>
      <c r="AV92" s="885"/>
      <c r="AW92" s="885"/>
      <c r="AX92" s="885"/>
      <c r="AY92" s="885"/>
      <c r="AZ92" s="342"/>
      <c r="BA92" s="802"/>
      <c r="BB92" s="583"/>
      <c r="BC92" s="447"/>
      <c r="BD92" s="434"/>
      <c r="BE92" s="434"/>
      <c r="BF92" s="434"/>
      <c r="BG92" s="451"/>
      <c r="BH92" s="447"/>
      <c r="BI92" s="434"/>
      <c r="BJ92" s="434"/>
      <c r="BK92" s="434"/>
      <c r="BL92" s="451"/>
      <c r="BM92" s="447"/>
      <c r="BN92" s="434"/>
      <c r="BO92" s="434"/>
      <c r="BP92" s="434"/>
      <c r="BQ92" s="451"/>
      <c r="BR92" s="447"/>
      <c r="BS92" s="434"/>
      <c r="BT92" s="434"/>
      <c r="BU92" s="434"/>
      <c r="BV92" s="434"/>
      <c r="BW92" s="434"/>
      <c r="BX92" s="434"/>
      <c r="BY92" s="435"/>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302" customFormat="true" ht="15" customHeight="true" x14ac:dyDescent="0.2">
      <c r="A93" s="373"/>
      <c r="B93" s="378"/>
      <c r="C93" s="404"/>
      <c r="D93" s="402"/>
      <c r="E93" s="402"/>
      <c r="F93" s="402"/>
      <c r="G93" s="406"/>
      <c r="H93" s="403"/>
      <c r="I93" s="402"/>
      <c r="J93" s="402"/>
      <c r="K93" s="402"/>
      <c r="L93" s="405"/>
      <c r="M93" s="404"/>
      <c r="N93" s="402"/>
      <c r="O93" s="402"/>
      <c r="P93" s="402"/>
      <c r="Q93" s="406"/>
      <c r="R93" s="404"/>
      <c r="S93" s="402"/>
      <c r="T93" s="402"/>
      <c r="U93" s="402"/>
      <c r="V93" s="402"/>
      <c r="W93" s="402"/>
      <c r="X93" s="402"/>
      <c r="Y93" s="405"/>
      <c r="Z93" s="885"/>
      <c r="AA93" s="885"/>
      <c r="AB93" s="885"/>
      <c r="AC93" s="885"/>
      <c r="AD93" s="885"/>
      <c r="AE93" s="885"/>
      <c r="AF93" s="885"/>
      <c r="AG93" s="885"/>
      <c r="AH93" s="885"/>
      <c r="AI93" s="885"/>
      <c r="AJ93" s="885"/>
      <c r="AK93" s="885"/>
      <c r="AL93" s="885"/>
      <c r="AM93" s="885"/>
      <c r="AN93" s="885"/>
      <c r="AO93" s="885"/>
      <c r="AP93" s="885"/>
      <c r="AQ93" s="885"/>
      <c r="AR93" s="885"/>
      <c r="AS93" s="885"/>
      <c r="AT93" s="885"/>
      <c r="AU93" s="885"/>
      <c r="AV93" s="885"/>
      <c r="AW93" s="885"/>
      <c r="AX93" s="885"/>
      <c r="AY93" s="885"/>
      <c r="AZ93" s="342"/>
      <c r="BA93" s="802"/>
      <c r="BB93" s="583"/>
      <c r="BC93" s="447"/>
      <c r="BD93" s="434"/>
      <c r="BE93" s="434"/>
      <c r="BF93" s="434"/>
      <c r="BG93" s="451"/>
      <c r="BH93" s="447"/>
      <c r="BI93" s="434"/>
      <c r="BJ93" s="434"/>
      <c r="BK93" s="434"/>
      <c r="BL93" s="451"/>
      <c r="BM93" s="447"/>
      <c r="BN93" s="434"/>
      <c r="BO93" s="434"/>
      <c r="BP93" s="434"/>
      <c r="BQ93" s="451"/>
      <c r="BR93" s="447"/>
      <c r="BS93" s="434"/>
      <c r="BT93" s="434"/>
      <c r="BU93" s="434"/>
      <c r="BV93" s="434"/>
      <c r="BW93" s="434"/>
      <c r="BX93" s="434"/>
      <c r="BY93" s="435"/>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302" customFormat="true" ht="15" customHeight="true" x14ac:dyDescent="0.2">
      <c r="A94" s="373"/>
      <c r="B94" s="378"/>
      <c r="C94" s="404"/>
      <c r="D94" s="402"/>
      <c r="E94" s="402"/>
      <c r="F94" s="402"/>
      <c r="G94" s="406"/>
      <c r="H94" s="403"/>
      <c r="I94" s="402"/>
      <c r="J94" s="402"/>
      <c r="K94" s="402"/>
      <c r="L94" s="405"/>
      <c r="M94" s="404"/>
      <c r="N94" s="402"/>
      <c r="O94" s="402"/>
      <c r="P94" s="402"/>
      <c r="Q94" s="406"/>
      <c r="R94" s="404"/>
      <c r="S94" s="402"/>
      <c r="T94" s="402"/>
      <c r="U94" s="402"/>
      <c r="V94" s="402"/>
      <c r="W94" s="402"/>
      <c r="X94" s="402"/>
      <c r="Y94" s="405"/>
      <c r="Z94" s="885"/>
      <c r="AA94" s="885"/>
      <c r="AB94" s="885"/>
      <c r="AC94" s="885"/>
      <c r="AD94" s="885"/>
      <c r="AE94" s="885"/>
      <c r="AF94" s="885"/>
      <c r="AG94" s="885"/>
      <c r="AH94" s="885"/>
      <c r="AI94" s="885"/>
      <c r="AJ94" s="885"/>
      <c r="AK94" s="885"/>
      <c r="AL94" s="885"/>
      <c r="AM94" s="885"/>
      <c r="AN94" s="885"/>
      <c r="AO94" s="885"/>
      <c r="AP94" s="885"/>
      <c r="AQ94" s="885"/>
      <c r="AR94" s="885"/>
      <c r="AS94" s="885"/>
      <c r="AT94" s="885"/>
      <c r="AU94" s="885"/>
      <c r="AV94" s="885"/>
      <c r="AW94" s="885"/>
      <c r="AX94" s="885"/>
      <c r="AY94" s="885"/>
      <c r="AZ94" s="342"/>
      <c r="BA94" s="802"/>
      <c r="BB94" s="583"/>
      <c r="BC94" s="447"/>
      <c r="BD94" s="434"/>
      <c r="BE94" s="434"/>
      <c r="BF94" s="434"/>
      <c r="BG94" s="451"/>
      <c r="BH94" s="447"/>
      <c r="BI94" s="434"/>
      <c r="BJ94" s="434"/>
      <c r="BK94" s="434"/>
      <c r="BL94" s="451"/>
      <c r="BM94" s="447"/>
      <c r="BN94" s="434"/>
      <c r="BO94" s="434"/>
      <c r="BP94" s="434"/>
      <c r="BQ94" s="451"/>
      <c r="BR94" s="447"/>
      <c r="BS94" s="434"/>
      <c r="BT94" s="434"/>
      <c r="BU94" s="434"/>
      <c r="BV94" s="434"/>
      <c r="BW94" s="434"/>
      <c r="BX94" s="434"/>
      <c r="BY94" s="435"/>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302" customFormat="true" ht="15" customHeight="true" x14ac:dyDescent="0.2">
      <c r="A95" s="373"/>
      <c r="B95" s="378"/>
      <c r="C95" s="404"/>
      <c r="D95" s="402"/>
      <c r="E95" s="402"/>
      <c r="F95" s="402"/>
      <c r="G95" s="406"/>
      <c r="H95" s="403"/>
      <c r="I95" s="402"/>
      <c r="J95" s="402"/>
      <c r="K95" s="402"/>
      <c r="L95" s="405"/>
      <c r="M95" s="404"/>
      <c r="N95" s="402"/>
      <c r="O95" s="402"/>
      <c r="P95" s="402"/>
      <c r="Q95" s="406"/>
      <c r="R95" s="404"/>
      <c r="S95" s="402"/>
      <c r="T95" s="402"/>
      <c r="U95" s="402"/>
      <c r="V95" s="402"/>
      <c r="W95" s="402"/>
      <c r="X95" s="402"/>
      <c r="Y95" s="405"/>
      <c r="Z95" s="885"/>
      <c r="AA95" s="885"/>
      <c r="AB95" s="885"/>
      <c r="AC95" s="885"/>
      <c r="AD95" s="885"/>
      <c r="AE95" s="885"/>
      <c r="AF95" s="885"/>
      <c r="AG95" s="885"/>
      <c r="AH95" s="885"/>
      <c r="AI95" s="885"/>
      <c r="AJ95" s="885"/>
      <c r="AK95" s="885"/>
      <c r="AL95" s="885"/>
      <c r="AM95" s="885"/>
      <c r="AN95" s="885"/>
      <c r="AO95" s="885"/>
      <c r="AP95" s="885"/>
      <c r="AQ95" s="885"/>
      <c r="AR95" s="885"/>
      <c r="AS95" s="885"/>
      <c r="AT95" s="885"/>
      <c r="AU95" s="885"/>
      <c r="AV95" s="885"/>
      <c r="AW95" s="885"/>
      <c r="AX95" s="885"/>
      <c r="AY95" s="885"/>
      <c r="AZ95" s="342"/>
      <c r="BA95" s="802"/>
      <c r="BB95" s="583"/>
      <c r="BC95" s="447"/>
      <c r="BD95" s="434"/>
      <c r="BE95" s="434"/>
      <c r="BF95" s="434"/>
      <c r="BG95" s="451"/>
      <c r="BH95" s="447"/>
      <c r="BI95" s="434"/>
      <c r="BJ95" s="434"/>
      <c r="BK95" s="434"/>
      <c r="BL95" s="451"/>
      <c r="BM95" s="447"/>
      <c r="BN95" s="434"/>
      <c r="BO95" s="434"/>
      <c r="BP95" s="434"/>
      <c r="BQ95" s="451"/>
      <c r="BR95" s="447"/>
      <c r="BS95" s="434"/>
      <c r="BT95" s="434"/>
      <c r="BU95" s="434"/>
      <c r="BV95" s="434"/>
      <c r="BW95" s="434"/>
      <c r="BX95" s="434"/>
      <c r="BY95" s="435"/>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02" customFormat="true" ht="15" customHeight="true" x14ac:dyDescent="0.2">
      <c r="A96" s="373"/>
      <c r="B96" s="378"/>
      <c r="C96" s="404"/>
      <c r="D96" s="402"/>
      <c r="E96" s="402"/>
      <c r="F96" s="402"/>
      <c r="G96" s="406"/>
      <c r="H96" s="403"/>
      <c r="I96" s="402"/>
      <c r="J96" s="402"/>
      <c r="K96" s="402"/>
      <c r="L96" s="405"/>
      <c r="M96" s="404"/>
      <c r="N96" s="402"/>
      <c r="O96" s="402"/>
      <c r="P96" s="402"/>
      <c r="Q96" s="406"/>
      <c r="R96" s="404"/>
      <c r="S96" s="402"/>
      <c r="T96" s="402"/>
      <c r="U96" s="402"/>
      <c r="V96" s="402"/>
      <c r="W96" s="402"/>
      <c r="X96" s="402"/>
      <c r="Y96" s="405"/>
      <c r="Z96" s="885"/>
      <c r="AA96" s="885"/>
      <c r="AB96" s="885"/>
      <c r="AC96" s="885"/>
      <c r="AD96" s="885"/>
      <c r="AE96" s="885"/>
      <c r="AF96" s="885"/>
      <c r="AG96" s="885"/>
      <c r="AH96" s="885"/>
      <c r="AI96" s="885"/>
      <c r="AJ96" s="885"/>
      <c r="AK96" s="885"/>
      <c r="AL96" s="885"/>
      <c r="AM96" s="885"/>
      <c r="AN96" s="885"/>
      <c r="AO96" s="885"/>
      <c r="AP96" s="885"/>
      <c r="AQ96" s="885"/>
      <c r="AR96" s="885"/>
      <c r="AS96" s="885"/>
      <c r="AT96" s="885"/>
      <c r="AU96" s="885"/>
      <c r="AV96" s="885"/>
      <c r="AW96" s="885"/>
      <c r="AX96" s="885"/>
      <c r="AY96" s="885"/>
      <c r="AZ96" s="342"/>
      <c r="BA96" s="802"/>
      <c r="BB96" s="583"/>
      <c r="BC96" s="447"/>
      <c r="BD96" s="434"/>
      <c r="BE96" s="434"/>
      <c r="BF96" s="434"/>
      <c r="BG96" s="451"/>
      <c r="BH96" s="447"/>
      <c r="BI96" s="434"/>
      <c r="BJ96" s="434"/>
      <c r="BK96" s="434"/>
      <c r="BL96" s="451"/>
      <c r="BM96" s="447"/>
      <c r="BN96" s="434"/>
      <c r="BO96" s="434"/>
      <c r="BP96" s="434"/>
      <c r="BQ96" s="451"/>
      <c r="BR96" s="447"/>
      <c r="BS96" s="434"/>
      <c r="BT96" s="434"/>
      <c r="BU96" s="434"/>
      <c r="BV96" s="434"/>
      <c r="BW96" s="434"/>
      <c r="BX96" s="434"/>
      <c r="BY96" s="435"/>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02" customFormat="true" ht="15" customHeight="true" x14ac:dyDescent="0.2">
      <c r="A97" s="373"/>
      <c r="B97" s="378"/>
      <c r="C97" s="404"/>
      <c r="D97" s="402"/>
      <c r="E97" s="402"/>
      <c r="F97" s="402"/>
      <c r="G97" s="406"/>
      <c r="H97" s="403"/>
      <c r="I97" s="402"/>
      <c r="J97" s="402"/>
      <c r="K97" s="402"/>
      <c r="L97" s="405"/>
      <c r="M97" s="404"/>
      <c r="N97" s="402"/>
      <c r="O97" s="402"/>
      <c r="P97" s="402"/>
      <c r="Q97" s="406"/>
      <c r="R97" s="404"/>
      <c r="S97" s="402"/>
      <c r="T97" s="402"/>
      <c r="U97" s="402"/>
      <c r="V97" s="402"/>
      <c r="W97" s="402"/>
      <c r="X97" s="402"/>
      <c r="Y97" s="405"/>
      <c r="Z97" s="885"/>
      <c r="AA97" s="885"/>
      <c r="AB97" s="885"/>
      <c r="AC97" s="885"/>
      <c r="AD97" s="885"/>
      <c r="AE97" s="885"/>
      <c r="AF97" s="885"/>
      <c r="AG97" s="885"/>
      <c r="AH97" s="885"/>
      <c r="AI97" s="885"/>
      <c r="AJ97" s="885"/>
      <c r="AK97" s="885"/>
      <c r="AL97" s="885"/>
      <c r="AM97" s="885"/>
      <c r="AN97" s="885"/>
      <c r="AO97" s="885"/>
      <c r="AP97" s="885"/>
      <c r="AQ97" s="885"/>
      <c r="AR97" s="885"/>
      <c r="AS97" s="885"/>
      <c r="AT97" s="885"/>
      <c r="AU97" s="885"/>
      <c r="AV97" s="885"/>
      <c r="AW97" s="885"/>
      <c r="AX97" s="885"/>
      <c r="AY97" s="885"/>
      <c r="AZ97" s="342"/>
      <c r="BA97" s="802"/>
      <c r="BB97" s="583"/>
      <c r="BC97" s="447"/>
      <c r="BD97" s="434"/>
      <c r="BE97" s="434"/>
      <c r="BF97" s="434"/>
      <c r="BG97" s="451"/>
      <c r="BH97" s="447"/>
      <c r="BI97" s="434"/>
      <c r="BJ97" s="434"/>
      <c r="BK97" s="434"/>
      <c r="BL97" s="451"/>
      <c r="BM97" s="447"/>
      <c r="BN97" s="434"/>
      <c r="BO97" s="434"/>
      <c r="BP97" s="434"/>
      <c r="BQ97" s="451"/>
      <c r="BR97" s="447"/>
      <c r="BS97" s="434"/>
      <c r="BT97" s="434"/>
      <c r="BU97" s="434"/>
      <c r="BV97" s="434"/>
      <c r="BW97" s="434"/>
      <c r="BX97" s="434"/>
      <c r="BY97" s="435"/>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02" customFormat="true" ht="15" customHeight="true" x14ac:dyDescent="0.2">
      <c r="A98" s="373"/>
      <c r="B98" s="378"/>
      <c r="C98" s="404"/>
      <c r="D98" s="402"/>
      <c r="E98" s="402"/>
      <c r="F98" s="402"/>
      <c r="G98" s="406"/>
      <c r="H98" s="403"/>
      <c r="I98" s="402"/>
      <c r="J98" s="402"/>
      <c r="K98" s="402"/>
      <c r="L98" s="405"/>
      <c r="M98" s="404"/>
      <c r="N98" s="402"/>
      <c r="O98" s="402"/>
      <c r="P98" s="402"/>
      <c r="Q98" s="406"/>
      <c r="R98" s="404"/>
      <c r="S98" s="402"/>
      <c r="T98" s="402"/>
      <c r="U98" s="402"/>
      <c r="V98" s="402"/>
      <c r="W98" s="402"/>
      <c r="X98" s="402"/>
      <c r="Y98" s="405"/>
      <c r="Z98" s="885"/>
      <c r="AA98" s="885"/>
      <c r="AB98" s="885"/>
      <c r="AC98" s="885"/>
      <c r="AD98" s="885"/>
      <c r="AE98" s="885"/>
      <c r="AF98" s="885"/>
      <c r="AG98" s="885"/>
      <c r="AH98" s="885"/>
      <c r="AI98" s="885"/>
      <c r="AJ98" s="885"/>
      <c r="AK98" s="885"/>
      <c r="AL98" s="885"/>
      <c r="AM98" s="885"/>
      <c r="AN98" s="885"/>
      <c r="AO98" s="885"/>
      <c r="AP98" s="885"/>
      <c r="AQ98" s="885"/>
      <c r="AR98" s="885"/>
      <c r="AS98" s="885"/>
      <c r="AT98" s="885"/>
      <c r="AU98" s="885"/>
      <c r="AV98" s="885"/>
      <c r="AW98" s="885"/>
      <c r="AX98" s="885"/>
      <c r="AY98" s="885"/>
      <c r="AZ98" s="342"/>
      <c r="BA98" s="802"/>
      <c r="BB98" s="583"/>
      <c r="BC98" s="447"/>
      <c r="BD98" s="434"/>
      <c r="BE98" s="434"/>
      <c r="BF98" s="434"/>
      <c r="BG98" s="451"/>
      <c r="BH98" s="447"/>
      <c r="BI98" s="434"/>
      <c r="BJ98" s="434"/>
      <c r="BK98" s="434"/>
      <c r="BL98" s="451"/>
      <c r="BM98" s="447"/>
      <c r="BN98" s="434"/>
      <c r="BO98" s="434"/>
      <c r="BP98" s="434"/>
      <c r="BQ98" s="451"/>
      <c r="BR98" s="447"/>
      <c r="BS98" s="434"/>
      <c r="BT98" s="434"/>
      <c r="BU98" s="434"/>
      <c r="BV98" s="434"/>
      <c r="BW98" s="434"/>
      <c r="BX98" s="434"/>
      <c r="BY98" s="435"/>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02" customFormat="true" ht="15" customHeight="true" x14ac:dyDescent="0.2">
      <c r="A99" s="373"/>
      <c r="B99" s="378"/>
      <c r="C99" s="404"/>
      <c r="D99" s="402"/>
      <c r="E99" s="402"/>
      <c r="F99" s="402"/>
      <c r="G99" s="406"/>
      <c r="H99" s="403"/>
      <c r="I99" s="402"/>
      <c r="J99" s="402"/>
      <c r="K99" s="402"/>
      <c r="L99" s="405"/>
      <c r="M99" s="404"/>
      <c r="N99" s="402"/>
      <c r="O99" s="402"/>
      <c r="P99" s="402"/>
      <c r="Q99" s="406"/>
      <c r="R99" s="404"/>
      <c r="S99" s="402"/>
      <c r="T99" s="402"/>
      <c r="U99" s="402"/>
      <c r="V99" s="402"/>
      <c r="W99" s="402"/>
      <c r="X99" s="402"/>
      <c r="Y99" s="405"/>
      <c r="Z99" s="885"/>
      <c r="AA99" s="885"/>
      <c r="AB99" s="885"/>
      <c r="AC99" s="885"/>
      <c r="AD99" s="885"/>
      <c r="AE99" s="885"/>
      <c r="AF99" s="885"/>
      <c r="AG99" s="885"/>
      <c r="AH99" s="885"/>
      <c r="AI99" s="885"/>
      <c r="AJ99" s="885"/>
      <c r="AK99" s="885"/>
      <c r="AL99" s="885"/>
      <c r="AM99" s="885"/>
      <c r="AN99" s="885"/>
      <c r="AO99" s="885"/>
      <c r="AP99" s="885"/>
      <c r="AQ99" s="885"/>
      <c r="AR99" s="885"/>
      <c r="AS99" s="885"/>
      <c r="AT99" s="885"/>
      <c r="AU99" s="885"/>
      <c r="AV99" s="885"/>
      <c r="AW99" s="885"/>
      <c r="AX99" s="885"/>
      <c r="AY99" s="885"/>
      <c r="AZ99" s="342"/>
      <c r="BA99" s="802"/>
      <c r="BB99" s="583"/>
      <c r="BC99" s="447"/>
      <c r="BD99" s="434"/>
      <c r="BE99" s="434"/>
      <c r="BF99" s="434"/>
      <c r="BG99" s="451"/>
      <c r="BH99" s="447"/>
      <c r="BI99" s="434"/>
      <c r="BJ99" s="434"/>
      <c r="BK99" s="434"/>
      <c r="BL99" s="451"/>
      <c r="BM99" s="447"/>
      <c r="BN99" s="434"/>
      <c r="BO99" s="434"/>
      <c r="BP99" s="434"/>
      <c r="BQ99" s="451"/>
      <c r="BR99" s="447"/>
      <c r="BS99" s="434"/>
      <c r="BT99" s="434"/>
      <c r="BU99" s="434"/>
      <c r="BV99" s="434"/>
      <c r="BW99" s="434"/>
      <c r="BX99" s="434"/>
      <c r="BY99" s="435"/>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02" customFormat="true" ht="15" customHeight="true" x14ac:dyDescent="0.2">
      <c r="A100" s="373"/>
      <c r="B100" s="378"/>
      <c r="C100" s="404"/>
      <c r="D100" s="402"/>
      <c r="E100" s="402"/>
      <c r="F100" s="402"/>
      <c r="G100" s="406"/>
      <c r="H100" s="403"/>
      <c r="I100" s="402"/>
      <c r="J100" s="402"/>
      <c r="K100" s="402"/>
      <c r="L100" s="405"/>
      <c r="M100" s="404"/>
      <c r="N100" s="402"/>
      <c r="O100" s="402"/>
      <c r="P100" s="402"/>
      <c r="Q100" s="406"/>
      <c r="R100" s="404"/>
      <c r="S100" s="402"/>
      <c r="T100" s="402"/>
      <c r="U100" s="402"/>
      <c r="V100" s="402"/>
      <c r="W100" s="402"/>
      <c r="X100" s="402"/>
      <c r="Y100" s="405"/>
      <c r="Z100" s="885"/>
      <c r="AA100" s="885"/>
      <c r="AB100" s="885"/>
      <c r="AC100" s="885"/>
      <c r="AD100" s="885"/>
      <c r="AE100" s="885"/>
      <c r="AF100" s="885"/>
      <c r="AG100" s="885"/>
      <c r="AH100" s="885"/>
      <c r="AI100" s="885"/>
      <c r="AJ100" s="885"/>
      <c r="AK100" s="885"/>
      <c r="AL100" s="885"/>
      <c r="AM100" s="885"/>
      <c r="AN100" s="885"/>
      <c r="AO100" s="885"/>
      <c r="AP100" s="885"/>
      <c r="AQ100" s="885"/>
      <c r="AR100" s="885"/>
      <c r="AS100" s="885"/>
      <c r="AT100" s="885"/>
      <c r="AU100" s="885"/>
      <c r="AV100" s="885"/>
      <c r="AW100" s="885"/>
      <c r="AX100" s="885"/>
      <c r="AY100" s="885"/>
      <c r="AZ100" s="342"/>
      <c r="BA100" s="802"/>
      <c r="BB100" s="583"/>
      <c r="BC100" s="447"/>
      <c r="BD100" s="434"/>
      <c r="BE100" s="434"/>
      <c r="BF100" s="434"/>
      <c r="BG100" s="451"/>
      <c r="BH100" s="447"/>
      <c r="BI100" s="434"/>
      <c r="BJ100" s="434"/>
      <c r="BK100" s="434"/>
      <c r="BL100" s="451"/>
      <c r="BM100" s="447"/>
      <c r="BN100" s="434"/>
      <c r="BO100" s="434"/>
      <c r="BP100" s="434"/>
      <c r="BQ100" s="451"/>
      <c r="BR100" s="447"/>
      <c r="BS100" s="434"/>
      <c r="BT100" s="434"/>
      <c r="BU100" s="434"/>
      <c r="BV100" s="434"/>
      <c r="BW100" s="434"/>
      <c r="BX100" s="434"/>
      <c r="BY100" s="435"/>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02" customFormat="true" ht="15" customHeight="true" x14ac:dyDescent="0.2">
      <c r="A101" s="373"/>
      <c r="B101" s="378"/>
      <c r="C101" s="404"/>
      <c r="D101" s="402"/>
      <c r="E101" s="402"/>
      <c r="F101" s="402"/>
      <c r="G101" s="406"/>
      <c r="H101" s="403"/>
      <c r="I101" s="402"/>
      <c r="J101" s="402"/>
      <c r="K101" s="402"/>
      <c r="L101" s="405"/>
      <c r="M101" s="404"/>
      <c r="N101" s="402"/>
      <c r="O101" s="402"/>
      <c r="P101" s="402"/>
      <c r="Q101" s="406"/>
      <c r="R101" s="404"/>
      <c r="S101" s="402"/>
      <c r="T101" s="402"/>
      <c r="U101" s="402"/>
      <c r="V101" s="402"/>
      <c r="W101" s="402"/>
      <c r="X101" s="402"/>
      <c r="Y101" s="405"/>
      <c r="Z101" s="885"/>
      <c r="AA101" s="885"/>
      <c r="AB101" s="885"/>
      <c r="AC101" s="885"/>
      <c r="AD101" s="885"/>
      <c r="AE101" s="885"/>
      <c r="AF101" s="885"/>
      <c r="AG101" s="885"/>
      <c r="AH101" s="885"/>
      <c r="AI101" s="885"/>
      <c r="AJ101" s="885"/>
      <c r="AK101" s="885"/>
      <c r="AL101" s="885"/>
      <c r="AM101" s="885"/>
      <c r="AN101" s="885"/>
      <c r="AO101" s="885"/>
      <c r="AP101" s="885"/>
      <c r="AQ101" s="885"/>
      <c r="AR101" s="885"/>
      <c r="AS101" s="885"/>
      <c r="AT101" s="885"/>
      <c r="AU101" s="885"/>
      <c r="AV101" s="885"/>
      <c r="AW101" s="885"/>
      <c r="AX101" s="885"/>
      <c r="AY101" s="885"/>
      <c r="AZ101" s="342"/>
      <c r="BA101" s="802"/>
      <c r="BB101" s="583"/>
      <c r="BC101" s="447"/>
      <c r="BD101" s="434"/>
      <c r="BE101" s="434"/>
      <c r="BF101" s="434"/>
      <c r="BG101" s="451"/>
      <c r="BH101" s="447"/>
      <c r="BI101" s="434"/>
      <c r="BJ101" s="434"/>
      <c r="BK101" s="434"/>
      <c r="BL101" s="451"/>
      <c r="BM101" s="447"/>
      <c r="BN101" s="434"/>
      <c r="BO101" s="434"/>
      <c r="BP101" s="434"/>
      <c r="BQ101" s="451"/>
      <c r="BR101" s="447"/>
      <c r="BS101" s="434"/>
      <c r="BT101" s="434"/>
      <c r="BU101" s="434"/>
      <c r="BV101" s="434"/>
      <c r="BW101" s="434"/>
      <c r="BX101" s="434"/>
      <c r="BY101" s="435"/>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02" customFormat="true" ht="15" customHeight="true" x14ac:dyDescent="0.2">
      <c r="A102" s="373"/>
      <c r="B102" s="378"/>
      <c r="C102" s="404"/>
      <c r="D102" s="402"/>
      <c r="E102" s="402"/>
      <c r="F102" s="402"/>
      <c r="G102" s="406"/>
      <c r="H102" s="403"/>
      <c r="I102" s="402"/>
      <c r="J102" s="402"/>
      <c r="K102" s="402"/>
      <c r="L102" s="405"/>
      <c r="M102" s="404"/>
      <c r="N102" s="402"/>
      <c r="O102" s="402"/>
      <c r="P102" s="402"/>
      <c r="Q102" s="406"/>
      <c r="R102" s="404"/>
      <c r="S102" s="402"/>
      <c r="T102" s="402"/>
      <c r="U102" s="402"/>
      <c r="V102" s="402"/>
      <c r="W102" s="402"/>
      <c r="X102" s="402"/>
      <c r="Y102" s="405"/>
      <c r="Z102" s="885"/>
      <c r="AA102" s="885"/>
      <c r="AB102" s="885"/>
      <c r="AC102" s="885"/>
      <c r="AD102" s="885"/>
      <c r="AE102" s="885"/>
      <c r="AF102" s="885"/>
      <c r="AG102" s="885"/>
      <c r="AH102" s="885"/>
      <c r="AI102" s="885"/>
      <c r="AJ102" s="885"/>
      <c r="AK102" s="885"/>
      <c r="AL102" s="885"/>
      <c r="AM102" s="885"/>
      <c r="AN102" s="885"/>
      <c r="AO102" s="885"/>
      <c r="AP102" s="885"/>
      <c r="AQ102" s="885"/>
      <c r="AR102" s="885"/>
      <c r="AS102" s="885"/>
      <c r="AT102" s="885"/>
      <c r="AU102" s="885"/>
      <c r="AV102" s="885"/>
      <c r="AW102" s="885"/>
      <c r="AX102" s="885"/>
      <c r="AY102" s="885"/>
      <c r="AZ102" s="342"/>
      <c r="BA102" s="802"/>
      <c r="BB102" s="583"/>
      <c r="BC102" s="447"/>
      <c r="BD102" s="434"/>
      <c r="BE102" s="434"/>
      <c r="BF102" s="434"/>
      <c r="BG102" s="451"/>
      <c r="BH102" s="447"/>
      <c r="BI102" s="434"/>
      <c r="BJ102" s="434"/>
      <c r="BK102" s="434"/>
      <c r="BL102" s="451"/>
      <c r="BM102" s="447"/>
      <c r="BN102" s="434"/>
      <c r="BO102" s="434"/>
      <c r="BP102" s="434"/>
      <c r="BQ102" s="451"/>
      <c r="BR102" s="447"/>
      <c r="BS102" s="434"/>
      <c r="BT102" s="434"/>
      <c r="BU102" s="434"/>
      <c r="BV102" s="434"/>
      <c r="BW102" s="434"/>
      <c r="BX102" s="434"/>
      <c r="BY102" s="435"/>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02" customFormat="true" ht="15" customHeight="true" x14ac:dyDescent="0.2">
      <c r="A103" s="373"/>
      <c r="B103" s="378"/>
      <c r="C103" s="404"/>
      <c r="D103" s="402"/>
      <c r="E103" s="402"/>
      <c r="F103" s="402"/>
      <c r="G103" s="406"/>
      <c r="H103" s="403"/>
      <c r="I103" s="402"/>
      <c r="J103" s="402"/>
      <c r="K103" s="402"/>
      <c r="L103" s="405"/>
      <c r="M103" s="404"/>
      <c r="N103" s="402"/>
      <c r="O103" s="402"/>
      <c r="P103" s="402"/>
      <c r="Q103" s="406"/>
      <c r="R103" s="404"/>
      <c r="S103" s="402"/>
      <c r="T103" s="402"/>
      <c r="U103" s="402"/>
      <c r="V103" s="402"/>
      <c r="W103" s="402"/>
      <c r="X103" s="402"/>
      <c r="Y103" s="405"/>
      <c r="Z103" s="885"/>
      <c r="AA103" s="885"/>
      <c r="AB103" s="885"/>
      <c r="AC103" s="885"/>
      <c r="AD103" s="885"/>
      <c r="AE103" s="885"/>
      <c r="AF103" s="885"/>
      <c r="AG103" s="885"/>
      <c r="AH103" s="885"/>
      <c r="AI103" s="885"/>
      <c r="AJ103" s="885"/>
      <c r="AK103" s="885"/>
      <c r="AL103" s="885"/>
      <c r="AM103" s="885"/>
      <c r="AN103" s="885"/>
      <c r="AO103" s="885"/>
      <c r="AP103" s="885"/>
      <c r="AQ103" s="885"/>
      <c r="AR103" s="885"/>
      <c r="AS103" s="885"/>
      <c r="AT103" s="885"/>
      <c r="AU103" s="885"/>
      <c r="AV103" s="885"/>
      <c r="AW103" s="885"/>
      <c r="AX103" s="885"/>
      <c r="AY103" s="885"/>
      <c r="AZ103" s="342"/>
      <c r="BA103" s="802"/>
      <c r="BB103" s="583"/>
      <c r="BC103" s="447"/>
      <c r="BD103" s="434"/>
      <c r="BE103" s="434"/>
      <c r="BF103" s="434"/>
      <c r="BG103" s="451"/>
      <c r="BH103" s="447"/>
      <c r="BI103" s="434"/>
      <c r="BJ103" s="434"/>
      <c r="BK103" s="434"/>
      <c r="BL103" s="451"/>
      <c r="BM103" s="447"/>
      <c r="BN103" s="434"/>
      <c r="BO103" s="434"/>
      <c r="BP103" s="434"/>
      <c r="BQ103" s="451"/>
      <c r="BR103" s="447"/>
      <c r="BS103" s="434"/>
      <c r="BT103" s="434"/>
      <c r="BU103" s="434"/>
      <c r="BV103" s="434"/>
      <c r="BW103" s="434"/>
      <c r="BX103" s="434"/>
      <c r="BY103" s="435"/>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02" customFormat="true" ht="15" customHeight="true" x14ac:dyDescent="0.2">
      <c r="A104" s="373"/>
      <c r="B104" s="378"/>
      <c r="C104" s="404"/>
      <c r="D104" s="402"/>
      <c r="E104" s="402"/>
      <c r="F104" s="402"/>
      <c r="G104" s="406"/>
      <c r="H104" s="403"/>
      <c r="I104" s="402"/>
      <c r="J104" s="402"/>
      <c r="K104" s="402"/>
      <c r="L104" s="405"/>
      <c r="M104" s="404"/>
      <c r="N104" s="402"/>
      <c r="O104" s="402"/>
      <c r="P104" s="402"/>
      <c r="Q104" s="406"/>
      <c r="R104" s="404"/>
      <c r="S104" s="402"/>
      <c r="T104" s="402"/>
      <c r="U104" s="402"/>
      <c r="V104" s="402"/>
      <c r="W104" s="402"/>
      <c r="X104" s="402"/>
      <c r="Y104" s="405"/>
      <c r="Z104" s="885"/>
      <c r="AA104" s="885"/>
      <c r="AB104" s="885"/>
      <c r="AC104" s="885"/>
      <c r="AD104" s="885"/>
      <c r="AE104" s="885"/>
      <c r="AF104" s="885"/>
      <c r="AG104" s="885"/>
      <c r="AH104" s="885"/>
      <c r="AI104" s="885"/>
      <c r="AJ104" s="885"/>
      <c r="AK104" s="885"/>
      <c r="AL104" s="885"/>
      <c r="AM104" s="885"/>
      <c r="AN104" s="885"/>
      <c r="AO104" s="885"/>
      <c r="AP104" s="885"/>
      <c r="AQ104" s="885"/>
      <c r="AR104" s="885"/>
      <c r="AS104" s="885"/>
      <c r="AT104" s="885"/>
      <c r="AU104" s="885"/>
      <c r="AV104" s="885"/>
      <c r="AW104" s="885"/>
      <c r="AX104" s="885"/>
      <c r="AY104" s="885"/>
      <c r="AZ104" s="342"/>
      <c r="BA104" s="802"/>
      <c r="BB104" s="583"/>
      <c r="BC104" s="447"/>
      <c r="BD104" s="434"/>
      <c r="BE104" s="434"/>
      <c r="BF104" s="434"/>
      <c r="BG104" s="451"/>
      <c r="BH104" s="447"/>
      <c r="BI104" s="434"/>
      <c r="BJ104" s="434"/>
      <c r="BK104" s="434"/>
      <c r="BL104" s="451"/>
      <c r="BM104" s="447"/>
      <c r="BN104" s="434"/>
      <c r="BO104" s="434"/>
      <c r="BP104" s="434"/>
      <c r="BQ104" s="451"/>
      <c r="BR104" s="447"/>
      <c r="BS104" s="434"/>
      <c r="BT104" s="434"/>
      <c r="BU104" s="434"/>
      <c r="BV104" s="434"/>
      <c r="BW104" s="434"/>
      <c r="BX104" s="434"/>
      <c r="BY104" s="435"/>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02" customFormat="true" ht="15" customHeight="true" x14ac:dyDescent="0.2">
      <c r="A105" s="376"/>
      <c r="B105" s="379"/>
      <c r="C105" s="409"/>
      <c r="D105" s="407"/>
      <c r="E105" s="407"/>
      <c r="F105" s="407"/>
      <c r="G105" s="411"/>
      <c r="H105" s="408"/>
      <c r="I105" s="407"/>
      <c r="J105" s="407"/>
      <c r="K105" s="407"/>
      <c r="L105" s="410"/>
      <c r="M105" s="409"/>
      <c r="N105" s="407"/>
      <c r="O105" s="407"/>
      <c r="P105" s="407"/>
      <c r="Q105" s="411"/>
      <c r="R105" s="409"/>
      <c r="S105" s="407"/>
      <c r="T105" s="407"/>
      <c r="U105" s="407"/>
      <c r="V105" s="407"/>
      <c r="W105" s="407"/>
      <c r="X105" s="407"/>
      <c r="Y105" s="410"/>
      <c r="Z105" s="885"/>
      <c r="AA105" s="885"/>
      <c r="AB105" s="885"/>
      <c r="AC105" s="885"/>
      <c r="AD105" s="885"/>
      <c r="AE105" s="885"/>
      <c r="AF105" s="885"/>
      <c r="AG105" s="885"/>
      <c r="AH105" s="885"/>
      <c r="AI105" s="885"/>
      <c r="AJ105" s="885"/>
      <c r="AK105" s="885"/>
      <c r="AL105" s="885"/>
      <c r="AM105" s="885"/>
      <c r="AN105" s="885"/>
      <c r="AO105" s="885"/>
      <c r="AP105" s="885"/>
      <c r="AQ105" s="885"/>
      <c r="AR105" s="885"/>
      <c r="AS105" s="885"/>
      <c r="AT105" s="885"/>
      <c r="AU105" s="885"/>
      <c r="AV105" s="885"/>
      <c r="AW105" s="885"/>
      <c r="AX105" s="885"/>
      <c r="AY105" s="885"/>
      <c r="AZ105" s="342"/>
      <c r="BA105" s="802"/>
      <c r="BB105" s="583"/>
      <c r="BC105" s="450"/>
      <c r="BD105" s="449"/>
      <c r="BE105" s="449"/>
      <c r="BF105" s="449"/>
      <c r="BG105" s="453"/>
      <c r="BH105" s="450"/>
      <c r="BI105" s="449"/>
      <c r="BJ105" s="449"/>
      <c r="BK105" s="449"/>
      <c r="BL105" s="453"/>
      <c r="BM105" s="450"/>
      <c r="BN105" s="449"/>
      <c r="BO105" s="449"/>
      <c r="BP105" s="449"/>
      <c r="BQ105" s="453"/>
      <c r="BR105" s="450"/>
      <c r="BS105" s="449"/>
      <c r="BT105" s="449"/>
      <c r="BU105" s="449"/>
      <c r="BV105" s="449"/>
      <c r="BW105" s="449"/>
      <c r="BX105" s="449"/>
      <c r="BY105" s="452"/>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02" customFormat="true" ht="250.15" customHeight="true" x14ac:dyDescent="0.2">
      <c r="A106" s="427"/>
      <c r="B106" s="427"/>
      <c r="C106" s="427"/>
      <c r="D106" s="427"/>
      <c r="E106" s="427"/>
      <c r="F106" s="427"/>
      <c r="G106" s="427"/>
      <c r="H106" s="427"/>
      <c r="I106" s="427"/>
      <c r="J106" s="427"/>
      <c r="K106" s="427"/>
      <c r="L106" s="427"/>
      <c r="M106" s="427"/>
      <c r="N106" s="427"/>
      <c r="O106" s="427"/>
      <c r="P106" s="427"/>
      <c r="Q106" s="427"/>
      <c r="R106" s="427"/>
      <c r="S106" s="427"/>
      <c r="T106" s="427"/>
      <c r="U106" s="427"/>
      <c r="V106" s="427"/>
      <c r="W106" s="427"/>
      <c r="X106" s="427"/>
      <c r="Y106" s="427"/>
      <c r="Z106" s="342"/>
      <c r="AA106" s="342"/>
      <c r="AB106" s="342"/>
      <c r="AC106" s="342"/>
      <c r="AD106" s="342"/>
      <c r="AE106" s="342"/>
      <c r="AF106" s="342"/>
      <c r="AG106" s="342"/>
      <c r="AH106" s="342"/>
      <c r="AI106" s="342"/>
      <c r="AJ106" s="342"/>
      <c r="AK106" s="342"/>
      <c r="AL106" s="342"/>
      <c r="AM106" s="342"/>
      <c r="AN106" s="342"/>
      <c r="AO106" s="342"/>
      <c r="AP106" s="342"/>
      <c r="AQ106" s="342"/>
      <c r="AR106" s="342"/>
      <c r="AS106" s="342"/>
      <c r="AT106" s="342"/>
      <c r="AU106" s="342"/>
      <c r="AV106" s="342"/>
      <c r="AW106" s="342"/>
      <c r="AX106" s="342"/>
      <c r="AY106" s="342"/>
      <c r="AZ106" s="342"/>
      <c r="BA106" s="427"/>
      <c r="BB106" s="428"/>
      <c r="BC106" s="428"/>
      <c r="BD106" s="428"/>
      <c r="BE106" s="428"/>
      <c r="BF106" s="428"/>
      <c r="BG106" s="428"/>
      <c r="BH106" s="428"/>
      <c r="BI106" s="428"/>
      <c r="BJ106" s="428"/>
      <c r="BK106" s="428"/>
      <c r="BL106" s="428"/>
      <c r="BM106" s="428"/>
      <c r="BN106" s="428"/>
      <c r="BO106" s="428"/>
      <c r="BP106" s="428"/>
      <c r="BQ106" s="428"/>
      <c r="BR106" s="428"/>
      <c r="BS106" s="428"/>
      <c r="BT106" s="428"/>
      <c r="BU106" s="428"/>
      <c r="BV106" s="428"/>
      <c r="BW106" s="428"/>
      <c r="BX106" s="428"/>
      <c r="BY106" s="427"/>
      <c r="BZ106" s="342"/>
      <c r="CA106" s="342"/>
      <c r="CB106" s="342"/>
      <c r="CC106" s="342"/>
      <c r="CD106" s="342"/>
      <c r="CE106" s="342"/>
      <c r="CF106" s="342"/>
      <c r="CG106" s="342"/>
      <c r="CH106" s="342"/>
      <c r="CI106" s="342"/>
      <c r="CJ106" s="342"/>
      <c r="CK106" s="342"/>
      <c r="CL106" s="342"/>
      <c r="CM106" s="342"/>
      <c r="CN106" s="342"/>
      <c r="CO106" s="342"/>
      <c r="CP106" s="342"/>
      <c r="CQ106" s="342"/>
      <c r="CR106" s="342"/>
      <c r="CS106" s="342"/>
      <c r="CT106" s="342"/>
      <c r="CU106" s="342"/>
      <c r="CV106" s="342"/>
      <c r="CW106" s="342"/>
      <c r="CX106" s="342"/>
      <c r="CY106" s="342"/>
      <c r="CZ106" s="342"/>
    </row>
    <row r="107" s="295" customFormat="true" ht="18" customHeight="true" x14ac:dyDescent="0.2">
      <c r="A107" s="284"/>
      <c r="B107" s="284"/>
      <c r="C107" s="414"/>
      <c r="D107" s="414"/>
      <c r="E107" s="414"/>
      <c r="F107" s="414"/>
      <c r="G107" s="414"/>
      <c r="H107" s="301"/>
      <c r="I107" s="301"/>
      <c r="J107" s="301"/>
      <c r="K107" s="301"/>
      <c r="L107" s="301"/>
      <c r="M107" s="301"/>
      <c r="N107" s="301"/>
      <c r="O107" s="301"/>
      <c r="P107" s="301"/>
      <c r="Q107" s="301"/>
      <c r="R107" s="301"/>
      <c r="S107" s="301"/>
      <c r="T107" s="301"/>
      <c r="U107" s="301"/>
      <c r="Z107" s="338"/>
      <c r="AA107" s="338"/>
      <c r="AB107" s="338"/>
      <c r="AC107" s="338"/>
      <c r="AD107" s="338"/>
      <c r="AE107" s="338"/>
      <c r="AF107" s="338"/>
      <c r="AG107" s="338"/>
      <c r="AH107" s="338"/>
      <c r="AI107" s="338"/>
      <c r="AJ107" s="338"/>
      <c r="AK107" s="338"/>
      <c r="AL107" s="338"/>
      <c r="AM107" s="338"/>
      <c r="AN107" s="338"/>
      <c r="AO107" s="338"/>
      <c r="AP107" s="338"/>
      <c r="AQ107" s="338"/>
      <c r="AR107" s="338"/>
      <c r="AS107" s="338"/>
      <c r="AT107" s="338"/>
      <c r="AU107" s="338"/>
      <c r="AV107" s="338"/>
      <c r="AW107" s="338"/>
      <c r="AX107" s="338"/>
      <c r="AY107" s="338"/>
      <c r="AZ107" s="338"/>
      <c r="BB107" s="306"/>
      <c r="BZ107" s="338"/>
      <c r="CA107" s="338"/>
      <c r="CB107" s="338"/>
      <c r="CC107" s="338"/>
      <c r="CD107" s="338"/>
      <c r="CE107" s="338"/>
      <c r="CF107" s="338"/>
      <c r="CG107" s="338"/>
      <c r="CH107" s="338"/>
      <c r="CI107" s="338"/>
      <c r="CJ107" s="338"/>
      <c r="CK107" s="338"/>
      <c r="CL107" s="338"/>
      <c r="CM107" s="338"/>
      <c r="CN107" s="338"/>
      <c r="CO107" s="338"/>
      <c r="CP107" s="338"/>
      <c r="CQ107" s="338"/>
      <c r="CR107" s="338"/>
      <c r="CS107" s="338"/>
      <c r="CT107" s="338"/>
      <c r="CU107" s="338"/>
      <c r="CV107" s="338"/>
      <c r="CW107" s="338"/>
      <c r="CX107" s="338"/>
      <c r="CY107" s="338"/>
      <c r="CZ107" s="338"/>
    </row>
    <row r="108" s="295" customFormat="true" ht="22.5" customHeight="true" x14ac:dyDescent="0.35">
      <c r="A108" s="1061" t="str">
        <f>A1026</f>
        <v>Gambia</v>
      </c>
      <c r="B108" s="1062"/>
      <c r="C108" s="414"/>
      <c r="D108" s="414"/>
      <c r="E108" s="414"/>
      <c r="F108" s="414"/>
      <c r="G108" s="414"/>
      <c r="H108" s="301"/>
      <c r="I108" s="301"/>
      <c r="J108" s="301"/>
      <c r="K108" s="301"/>
      <c r="L108" s="301"/>
      <c r="M108" s="301"/>
      <c r="N108" s="301"/>
      <c r="O108" s="301"/>
      <c r="P108" s="301"/>
      <c r="Q108" s="301"/>
      <c r="R108" s="301"/>
      <c r="S108" s="301"/>
      <c r="T108" s="301"/>
      <c r="U108" s="301"/>
      <c r="Z108" s="338"/>
      <c r="AA108" s="338"/>
      <c r="AB108" s="338"/>
      <c r="AC108" s="338"/>
      <c r="AD108" s="338"/>
      <c r="AE108" s="338"/>
      <c r="AF108" s="338"/>
      <c r="AG108" s="338"/>
      <c r="AH108" s="338"/>
      <c r="AI108" s="338"/>
      <c r="AJ108" s="338"/>
      <c r="AK108" s="338"/>
      <c r="AL108" s="338"/>
      <c r="AM108" s="338"/>
      <c r="AN108" s="338"/>
      <c r="AO108" s="338"/>
      <c r="AP108" s="338"/>
      <c r="AQ108" s="338"/>
      <c r="AR108" s="338"/>
      <c r="AS108" s="338"/>
      <c r="AT108" s="338"/>
      <c r="AU108" s="338"/>
      <c r="AV108" s="338"/>
      <c r="AW108" s="338"/>
      <c r="AX108" s="338"/>
      <c r="AY108" s="338"/>
      <c r="AZ108" s="338"/>
      <c r="BB108" s="306"/>
      <c r="BZ108" s="338"/>
      <c r="CA108" s="338"/>
      <c r="CB108" s="338"/>
      <c r="CC108" s="338"/>
      <c r="CD108" s="338"/>
      <c r="CE108" s="338"/>
      <c r="CF108" s="338"/>
      <c r="CG108" s="338"/>
      <c r="CH108" s="338"/>
      <c r="CI108" s="338"/>
      <c r="CJ108" s="338"/>
      <c r="CK108" s="338"/>
      <c r="CL108" s="338"/>
      <c r="CM108" s="338"/>
      <c r="CN108" s="338"/>
      <c r="CO108" s="338"/>
      <c r="CP108" s="338"/>
      <c r="CQ108" s="338"/>
      <c r="CR108" s="338"/>
      <c r="CS108" s="338"/>
      <c r="CT108" s="338"/>
      <c r="CU108" s="338"/>
      <c r="CV108" s="338"/>
      <c r="CW108" s="338"/>
      <c r="CX108" s="338"/>
      <c r="CY108" s="338"/>
      <c r="CZ108" s="338"/>
    </row>
    <row r="109" s="295" customFormat="true" ht="22.5" customHeight="true" x14ac:dyDescent="0.35">
      <c r="A109" s="310">
        <f>A1034</f>
        <v>2018</v>
      </c>
      <c r="B109" s="311"/>
      <c r="C109" s="414"/>
      <c r="D109" s="414"/>
      <c r="E109" s="414"/>
      <c r="F109" s="414"/>
      <c r="G109" s="414"/>
      <c r="H109" s="301"/>
      <c r="I109" s="301"/>
      <c r="J109" s="301"/>
      <c r="K109" s="301"/>
      <c r="L109" s="301"/>
      <c r="M109" s="301"/>
      <c r="N109" s="301"/>
      <c r="O109" s="301"/>
      <c r="P109" s="301"/>
      <c r="Q109" s="301"/>
      <c r="R109" s="301"/>
      <c r="S109" s="301"/>
      <c r="T109" s="301"/>
      <c r="U109" s="301"/>
      <c r="Z109" s="338"/>
      <c r="AA109" s="338"/>
      <c r="AB109" s="338"/>
      <c r="AC109" s="338"/>
      <c r="AD109" s="338"/>
      <c r="AE109" s="338"/>
      <c r="AF109" s="338"/>
      <c r="AG109" s="338"/>
      <c r="AH109" s="338"/>
      <c r="AI109" s="338"/>
      <c r="AJ109" s="338"/>
      <c r="AK109" s="338"/>
      <c r="AL109" s="338"/>
      <c r="AM109" s="338"/>
      <c r="AN109" s="338"/>
      <c r="AO109" s="338"/>
      <c r="AP109" s="338"/>
      <c r="AQ109" s="338"/>
      <c r="AR109" s="338"/>
      <c r="AS109" s="338"/>
      <c r="AT109" s="338"/>
      <c r="AU109" s="338"/>
      <c r="AV109" s="338"/>
      <c r="AW109" s="338"/>
      <c r="AX109" s="338"/>
      <c r="AY109" s="338"/>
      <c r="AZ109" s="338"/>
      <c r="BB109" s="306"/>
      <c r="BZ109" s="338"/>
      <c r="CA109" s="338"/>
      <c r="CB109" s="338"/>
      <c r="CC109" s="338"/>
      <c r="CD109" s="338"/>
      <c r="CE109" s="338"/>
      <c r="CF109" s="338"/>
      <c r="CG109" s="338"/>
      <c r="CH109" s="338"/>
      <c r="CI109" s="338"/>
      <c r="CJ109" s="338"/>
      <c r="CK109" s="338"/>
      <c r="CL109" s="338"/>
      <c r="CM109" s="338"/>
      <c r="CN109" s="338"/>
      <c r="CO109" s="338"/>
      <c r="CP109" s="338"/>
      <c r="CQ109" s="338"/>
      <c r="CR109" s="338"/>
      <c r="CS109" s="338"/>
      <c r="CT109" s="338"/>
      <c r="CU109" s="338"/>
      <c r="CV109" s="338"/>
      <c r="CW109" s="338"/>
      <c r="CX109" s="338"/>
      <c r="CY109" s="338"/>
      <c r="CZ109" s="338"/>
    </row>
    <row r="110" s="295" customFormat="true" ht="23.85" customHeight="true" x14ac:dyDescent="0.35">
      <c r="A110" s="312" t="s">
        <v>100</v>
      </c>
      <c r="B110" s="313"/>
      <c r="C110" s="414"/>
      <c r="D110" s="414"/>
      <c r="E110" s="414"/>
      <c r="F110" s="414"/>
      <c r="G110" s="414"/>
      <c r="H110" s="301"/>
      <c r="I110" s="301"/>
      <c r="J110" s="301"/>
      <c r="K110" s="301"/>
      <c r="L110" s="301"/>
      <c r="M110" s="301"/>
      <c r="N110" s="301"/>
      <c r="O110" s="301"/>
      <c r="P110" s="301"/>
      <c r="Q110" s="301"/>
      <c r="R110" s="301"/>
      <c r="S110" s="301"/>
      <c r="T110" s="301"/>
      <c r="U110" s="301"/>
      <c r="Z110" s="338"/>
      <c r="AA110" s="338"/>
      <c r="AB110" s="338"/>
      <c r="AC110" s="338"/>
      <c r="AD110" s="338"/>
      <c r="AE110" s="338"/>
      <c r="AF110" s="338"/>
      <c r="AG110" s="338"/>
      <c r="AH110" s="338"/>
      <c r="AI110" s="338"/>
      <c r="AJ110" s="338"/>
      <c r="AK110" s="338"/>
      <c r="AL110" s="338"/>
      <c r="AM110" s="338"/>
      <c r="AN110" s="338"/>
      <c r="AO110" s="338"/>
      <c r="AP110" s="338"/>
      <c r="AQ110" s="338"/>
      <c r="AR110" s="338"/>
      <c r="AS110" s="338"/>
      <c r="AT110" s="338"/>
      <c r="AU110" s="338"/>
      <c r="AV110" s="338"/>
      <c r="AW110" s="338"/>
      <c r="AX110" s="338"/>
      <c r="AY110" s="338"/>
      <c r="AZ110" s="338"/>
      <c r="BB110" s="306"/>
      <c r="BZ110" s="338"/>
      <c r="CA110" s="338"/>
      <c r="CB110" s="338"/>
      <c r="CC110" s="338"/>
      <c r="CD110" s="338"/>
      <c r="CE110" s="338"/>
      <c r="CF110" s="338"/>
      <c r="CG110" s="338"/>
      <c r="CH110" s="338"/>
      <c r="CI110" s="338"/>
      <c r="CJ110" s="338"/>
      <c r="CK110" s="338"/>
      <c r="CL110" s="338"/>
      <c r="CM110" s="338"/>
      <c r="CN110" s="338"/>
      <c r="CO110" s="338"/>
      <c r="CP110" s="338"/>
      <c r="CQ110" s="338"/>
      <c r="CR110" s="338"/>
      <c r="CS110" s="338"/>
      <c r="CT110" s="338"/>
      <c r="CU110" s="338"/>
      <c r="CV110" s="338"/>
      <c r="CW110" s="338"/>
      <c r="CX110" s="338"/>
      <c r="CY110" s="338"/>
      <c r="CZ110" s="338"/>
    </row>
    <row r="111" s="295" customFormat="true" ht="20.1" customHeight="true" x14ac:dyDescent="0.35">
      <c r="A111" s="314" t="s">
        <v>98</v>
      </c>
      <c r="B111" s="311"/>
      <c r="C111" s="414"/>
      <c r="D111" s="414"/>
      <c r="E111" s="414"/>
      <c r="F111" s="414"/>
      <c r="G111" s="414"/>
      <c r="H111" s="301"/>
      <c r="I111" s="301"/>
      <c r="J111" s="301"/>
      <c r="K111" s="301"/>
      <c r="L111" s="301"/>
      <c r="M111" s="301"/>
      <c r="N111" s="301"/>
      <c r="O111" s="301"/>
      <c r="P111" s="301"/>
      <c r="Q111" s="301"/>
      <c r="R111" s="301"/>
      <c r="S111" s="301"/>
      <c r="T111" s="301"/>
      <c r="U111" s="301"/>
      <c r="Z111" s="338"/>
      <c r="AA111" s="338"/>
      <c r="AB111" s="338"/>
      <c r="AC111" s="338"/>
      <c r="AD111" s="338"/>
      <c r="AE111" s="338"/>
      <c r="AF111" s="338"/>
      <c r="AG111" s="338"/>
      <c r="AH111" s="338"/>
      <c r="AI111" s="338"/>
      <c r="AJ111" s="338"/>
      <c r="AK111" s="338"/>
      <c r="AL111" s="338"/>
      <c r="AM111" s="338"/>
      <c r="AN111" s="338"/>
      <c r="AO111" s="338"/>
      <c r="AP111" s="338"/>
      <c r="AQ111" s="338"/>
      <c r="AR111" s="338"/>
      <c r="AS111" s="338"/>
      <c r="AT111" s="338"/>
      <c r="AU111" s="338"/>
      <c r="AV111" s="338"/>
      <c r="AW111" s="338"/>
      <c r="AX111" s="338"/>
      <c r="AY111" s="338"/>
      <c r="AZ111" s="338"/>
      <c r="BB111" s="306"/>
      <c r="BZ111" s="338"/>
      <c r="CA111" s="338"/>
      <c r="CB111" s="338"/>
      <c r="CC111" s="338"/>
      <c r="CD111" s="338"/>
      <c r="CE111" s="338"/>
      <c r="CF111" s="338"/>
      <c r="CG111" s="338"/>
      <c r="CH111" s="338"/>
      <c r="CI111" s="338"/>
      <c r="CJ111" s="338"/>
      <c r="CK111" s="338"/>
      <c r="CL111" s="338"/>
      <c r="CM111" s="338"/>
      <c r="CN111" s="338"/>
      <c r="CO111" s="338"/>
      <c r="CP111" s="338"/>
      <c r="CQ111" s="338"/>
      <c r="CR111" s="338"/>
      <c r="CS111" s="338"/>
      <c r="CT111" s="338"/>
      <c r="CU111" s="338"/>
      <c r="CV111" s="338"/>
      <c r="CW111" s="338"/>
      <c r="CX111" s="338"/>
      <c r="CY111" s="338"/>
      <c r="CZ111" s="338"/>
    </row>
    <row r="112" s="295" customFormat="true" ht="15" customHeight="true" x14ac:dyDescent="0.2">
      <c r="A112" s="587" t="s">
        <v>99</v>
      </c>
      <c r="B112" s="351"/>
      <c r="C112" s="414"/>
      <c r="D112" s="414"/>
      <c r="E112" s="414"/>
      <c r="F112" s="414"/>
      <c r="G112" s="414"/>
      <c r="H112" s="301"/>
      <c r="I112" s="301"/>
      <c r="J112" s="301"/>
      <c r="K112" s="301"/>
      <c r="L112" s="301"/>
      <c r="M112" s="301"/>
      <c r="N112" s="301"/>
      <c r="O112" s="301"/>
      <c r="P112" s="301"/>
      <c r="Q112" s="301"/>
      <c r="R112" s="301"/>
      <c r="S112" s="301"/>
      <c r="T112" s="301"/>
      <c r="U112" s="301"/>
      <c r="Z112" s="338"/>
      <c r="AA112" s="338"/>
      <c r="AB112" s="338"/>
      <c r="AC112" s="338"/>
      <c r="AD112" s="338"/>
      <c r="AE112" s="338"/>
      <c r="AF112" s="338"/>
      <c r="AG112" s="338"/>
      <c r="AH112" s="338"/>
      <c r="AI112" s="338"/>
      <c r="AJ112" s="338"/>
      <c r="AK112" s="338"/>
      <c r="AL112" s="338"/>
      <c r="AM112" s="338"/>
      <c r="AN112" s="338"/>
      <c r="AO112" s="338"/>
      <c r="AP112" s="338"/>
      <c r="AQ112" s="338"/>
      <c r="AR112" s="338"/>
      <c r="AS112" s="338"/>
      <c r="AT112" s="338"/>
      <c r="AU112" s="338"/>
      <c r="AV112" s="338"/>
      <c r="AW112" s="338"/>
      <c r="AX112" s="338"/>
      <c r="AY112" s="338"/>
      <c r="AZ112" s="338"/>
      <c r="BB112" s="306"/>
      <c r="BZ112" s="338"/>
      <c r="CA112" s="338"/>
      <c r="CB112" s="338"/>
      <c r="CC112" s="338"/>
      <c r="CD112" s="338"/>
      <c r="CE112" s="338"/>
      <c r="CF112" s="338"/>
      <c r="CG112" s="338"/>
      <c r="CH112" s="338"/>
      <c r="CI112" s="338"/>
      <c r="CJ112" s="338"/>
      <c r="CK112" s="338"/>
      <c r="CL112" s="338"/>
      <c r="CM112" s="338"/>
      <c r="CN112" s="338"/>
      <c r="CO112" s="338"/>
      <c r="CP112" s="338"/>
      <c r="CQ112" s="338"/>
      <c r="CR112" s="338"/>
      <c r="CS112" s="338"/>
      <c r="CT112" s="338"/>
      <c r="CU112" s="338"/>
      <c r="CV112" s="338"/>
      <c r="CW112" s="338"/>
      <c r="CX112" s="338"/>
      <c r="CY112" s="338"/>
      <c r="CZ112" s="338"/>
    </row>
    <row r="113" s="295" customFormat="true" ht="15" customHeight="true" x14ac:dyDescent="0.2">
      <c r="A113" s="324" t="s">
        <v>41</v>
      </c>
      <c r="B113" s="323"/>
      <c r="C113" s="414"/>
      <c r="D113" s="414"/>
      <c r="E113" s="414"/>
      <c r="F113" s="414"/>
      <c r="G113" s="414"/>
      <c r="H113" s="301"/>
      <c r="I113" s="301"/>
      <c r="J113" s="301"/>
      <c r="K113" s="301"/>
      <c r="L113" s="301"/>
      <c r="M113" s="301"/>
      <c r="N113" s="301"/>
      <c r="O113" s="301"/>
      <c r="P113" s="301"/>
      <c r="Q113" s="301"/>
      <c r="R113" s="301"/>
      <c r="S113" s="301"/>
      <c r="T113" s="301"/>
      <c r="U113" s="301"/>
      <c r="Z113" s="338"/>
      <c r="AA113" s="338"/>
      <c r="AB113" s="338"/>
      <c r="AC113" s="338"/>
      <c r="AD113" s="338"/>
      <c r="AE113" s="338"/>
      <c r="AF113" s="338"/>
      <c r="AG113" s="338"/>
      <c r="AH113" s="338"/>
      <c r="AI113" s="338"/>
      <c r="AJ113" s="338"/>
      <c r="AK113" s="338"/>
      <c r="AL113" s="338"/>
      <c r="AM113" s="338"/>
      <c r="AN113" s="338"/>
      <c r="AO113" s="338"/>
      <c r="AP113" s="338"/>
      <c r="AQ113" s="338"/>
      <c r="AR113" s="338"/>
      <c r="AS113" s="338"/>
      <c r="AT113" s="338"/>
      <c r="AU113" s="338"/>
      <c r="AV113" s="338"/>
      <c r="AW113" s="338"/>
      <c r="AX113" s="338"/>
      <c r="AY113" s="338"/>
      <c r="AZ113" s="338"/>
      <c r="BB113" s="306"/>
      <c r="BZ113" s="338"/>
      <c r="CA113" s="338"/>
      <c r="CB113" s="338"/>
      <c r="CC113" s="338"/>
      <c r="CD113" s="338"/>
      <c r="CE113" s="338"/>
      <c r="CF113" s="338"/>
      <c r="CG113" s="338"/>
      <c r="CH113" s="338"/>
      <c r="CI113" s="338"/>
      <c r="CJ113" s="338"/>
      <c r="CK113" s="338"/>
      <c r="CL113" s="338"/>
      <c r="CM113" s="338"/>
      <c r="CN113" s="338"/>
      <c r="CO113" s="338"/>
      <c r="CP113" s="338"/>
      <c r="CQ113" s="338"/>
      <c r="CR113" s="338"/>
      <c r="CS113" s="338"/>
      <c r="CT113" s="338"/>
      <c r="CU113" s="338"/>
      <c r="CV113" s="338"/>
      <c r="CW113" s="338"/>
      <c r="CX113" s="338"/>
      <c r="CY113" s="338"/>
      <c r="CZ113" s="338"/>
    </row>
    <row r="114" s="295" customFormat="true" ht="15" customHeight="true" x14ac:dyDescent="0.2">
      <c r="A114" s="322" t="s">
        <v>40</v>
      </c>
      <c r="B114" s="323"/>
      <c r="C114" s="414"/>
      <c r="D114" s="414"/>
      <c r="E114" s="414"/>
      <c r="F114" s="414"/>
      <c r="G114" s="414"/>
      <c r="H114" s="301"/>
      <c r="I114" s="301"/>
      <c r="J114" s="301"/>
      <c r="K114" s="301"/>
      <c r="L114" s="301"/>
      <c r="M114" s="301"/>
      <c r="N114" s="301"/>
      <c r="O114" s="301"/>
      <c r="P114" s="301"/>
      <c r="Q114" s="301"/>
      <c r="R114" s="301"/>
      <c r="S114" s="301"/>
      <c r="T114" s="301"/>
      <c r="U114" s="301"/>
      <c r="Z114" s="338"/>
      <c r="AA114" s="338"/>
      <c r="AB114" s="338"/>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AZ114" s="338"/>
      <c r="BB114" s="306"/>
      <c r="BZ114" s="338"/>
      <c r="CA114" s="338"/>
      <c r="CB114" s="338"/>
      <c r="CC114" s="338"/>
      <c r="CD114" s="338"/>
      <c r="CE114" s="338"/>
      <c r="CF114" s="338"/>
      <c r="CG114" s="338"/>
      <c r="CH114" s="338"/>
      <c r="CI114" s="338"/>
      <c r="CJ114" s="338"/>
      <c r="CK114" s="338"/>
      <c r="CL114" s="338"/>
      <c r="CM114" s="338"/>
      <c r="CN114" s="338"/>
      <c r="CO114" s="338"/>
      <c r="CP114" s="338"/>
      <c r="CQ114" s="338"/>
      <c r="CR114" s="338"/>
      <c r="CS114" s="338"/>
      <c r="CT114" s="338"/>
      <c r="CU114" s="338"/>
      <c r="CV114" s="338"/>
      <c r="CW114" s="338"/>
      <c r="CX114" s="338"/>
      <c r="CY114" s="338"/>
      <c r="CZ114" s="338"/>
    </row>
    <row r="115" s="295" customFormat="true" ht="15" customHeight="true" x14ac:dyDescent="0.2">
      <c r="A115" s="322" t="s">
        <v>137</v>
      </c>
      <c r="B115" s="350" t="str">
        <f>A1025</f>
        <v>MICS18</v>
      </c>
      <c r="C115" s="414"/>
      <c r="D115" s="414"/>
      <c r="E115" s="414"/>
      <c r="F115" s="414"/>
      <c r="G115" s="414"/>
      <c r="H115" s="301"/>
      <c r="I115" s="301"/>
      <c r="J115" s="301"/>
      <c r="K115" s="301"/>
      <c r="L115" s="301"/>
      <c r="M115" s="301"/>
      <c r="N115" s="301"/>
      <c r="O115" s="301"/>
      <c r="P115" s="301"/>
      <c r="Q115" s="301"/>
      <c r="R115" s="301"/>
      <c r="S115" s="301"/>
      <c r="T115" s="301"/>
      <c r="U115" s="301"/>
      <c r="Z115" s="338"/>
      <c r="AA115" s="338"/>
      <c r="AB115" s="338"/>
      <c r="AC115" s="338"/>
      <c r="AD115" s="338"/>
      <c r="AE115" s="338"/>
      <c r="AF115" s="338"/>
      <c r="AG115" s="338"/>
      <c r="AH115" s="338"/>
      <c r="AI115" s="338"/>
      <c r="AJ115" s="338"/>
      <c r="AK115" s="338"/>
      <c r="AL115" s="338"/>
      <c r="AM115" s="338"/>
      <c r="AN115" s="338"/>
      <c r="AO115" s="338"/>
      <c r="AP115" s="338"/>
      <c r="AQ115" s="338"/>
      <c r="AR115" s="338"/>
      <c r="AS115" s="338"/>
      <c r="AT115" s="338"/>
      <c r="AU115" s="338"/>
      <c r="AV115" s="338"/>
      <c r="AW115" s="338"/>
      <c r="AX115" s="338"/>
      <c r="AY115" s="338"/>
      <c r="AZ115" s="338"/>
      <c r="BB115" s="306"/>
      <c r="BZ115" s="338"/>
      <c r="CA115" s="338"/>
      <c r="CB115" s="338"/>
      <c r="CC115" s="338"/>
      <c r="CD115" s="338"/>
      <c r="CE115" s="338"/>
      <c r="CF115" s="338"/>
      <c r="CG115" s="338"/>
      <c r="CH115" s="338"/>
      <c r="CI115" s="338"/>
      <c r="CJ115" s="338"/>
      <c r="CK115" s="338"/>
      <c r="CL115" s="338"/>
      <c r="CM115" s="338"/>
      <c r="CN115" s="338"/>
      <c r="CO115" s="338"/>
      <c r="CP115" s="338"/>
      <c r="CQ115" s="338"/>
      <c r="CR115" s="338"/>
      <c r="CS115" s="338"/>
      <c r="CT115" s="338"/>
      <c r="CU115" s="338"/>
      <c r="CV115" s="338"/>
      <c r="CW115" s="338"/>
      <c r="CX115" s="338"/>
      <c r="CY115" s="338"/>
      <c r="CZ115" s="338"/>
    </row>
    <row r="116" s="295" customFormat="true" ht="15" customHeight="true" x14ac:dyDescent="0.2">
      <c r="A116" s="412" t="str">
        <f>B1030</f>
        <v/>
      </c>
      <c r="B116" s="351"/>
      <c r="C116" s="414"/>
      <c r="D116" s="414"/>
      <c r="E116" s="414"/>
      <c r="F116" s="414"/>
      <c r="G116" s="414"/>
      <c r="H116" s="301"/>
      <c r="I116" s="301"/>
      <c r="J116" s="301"/>
      <c r="K116" s="301"/>
      <c r="L116" s="301"/>
      <c r="M116" s="301"/>
      <c r="N116" s="301"/>
      <c r="O116" s="301"/>
      <c r="P116" s="301"/>
      <c r="Q116" s="301"/>
      <c r="R116" s="301"/>
      <c r="S116" s="301"/>
      <c r="T116" s="301"/>
      <c r="U116" s="301"/>
      <c r="Z116" s="338"/>
      <c r="AA116" s="338"/>
      <c r="AB116" s="338"/>
      <c r="AC116" s="338"/>
      <c r="AD116" s="338"/>
      <c r="AE116" s="338"/>
      <c r="AF116" s="338"/>
      <c r="AG116" s="338"/>
      <c r="AH116" s="338"/>
      <c r="AI116" s="338"/>
      <c r="AJ116" s="338"/>
      <c r="AK116" s="338"/>
      <c r="AL116" s="338"/>
      <c r="AM116" s="338"/>
      <c r="AN116" s="338"/>
      <c r="AO116" s="338"/>
      <c r="AP116" s="338"/>
      <c r="AQ116" s="338"/>
      <c r="AR116" s="338"/>
      <c r="AS116" s="338"/>
      <c r="AT116" s="338"/>
      <c r="AU116" s="338"/>
      <c r="AV116" s="338"/>
      <c r="AW116" s="338"/>
      <c r="AX116" s="338"/>
      <c r="AY116" s="338"/>
      <c r="AZ116" s="338"/>
      <c r="BB116" s="306"/>
      <c r="BZ116" s="338"/>
      <c r="CA116" s="338"/>
      <c r="CB116" s="338"/>
      <c r="CC116" s="338"/>
      <c r="CD116" s="338"/>
      <c r="CE116" s="338"/>
      <c r="CF116" s="338"/>
      <c r="CG116" s="338"/>
      <c r="CH116" s="338"/>
      <c r="CI116" s="338"/>
      <c r="CJ116" s="338"/>
      <c r="CK116" s="338"/>
      <c r="CL116" s="338"/>
      <c r="CM116" s="338"/>
      <c r="CN116" s="338"/>
      <c r="CO116" s="338"/>
      <c r="CP116" s="338"/>
      <c r="CQ116" s="338"/>
      <c r="CR116" s="338"/>
      <c r="CS116" s="338"/>
      <c r="CT116" s="338"/>
      <c r="CU116" s="338"/>
      <c r="CV116" s="338"/>
      <c r="CW116" s="338"/>
      <c r="CX116" s="338"/>
      <c r="CY116" s="338"/>
      <c r="CZ116" s="338"/>
    </row>
    <row r="117" s="295" customFormat="true" ht="15" customHeight="true" x14ac:dyDescent="0.2">
      <c r="A117" s="412" t="str">
        <f>B1029</f>
        <v/>
      </c>
      <c r="B117" s="330"/>
      <c r="C117" s="414"/>
      <c r="D117" s="414"/>
      <c r="E117" s="414"/>
      <c r="F117" s="414"/>
      <c r="G117" s="414"/>
      <c r="H117" s="301"/>
      <c r="I117" s="301"/>
      <c r="J117" s="301"/>
      <c r="K117" s="301"/>
      <c r="L117" s="301"/>
      <c r="M117" s="301"/>
      <c r="N117" s="301"/>
      <c r="O117" s="301"/>
      <c r="P117" s="301"/>
      <c r="Q117" s="301"/>
      <c r="R117" s="301"/>
      <c r="S117" s="301"/>
      <c r="T117" s="301"/>
      <c r="U117" s="301"/>
      <c r="Z117" s="338"/>
      <c r="AA117" s="338"/>
      <c r="AB117" s="338"/>
      <c r="AC117" s="338"/>
      <c r="AD117" s="338"/>
      <c r="AE117" s="338"/>
      <c r="AF117" s="338"/>
      <c r="AG117" s="338"/>
      <c r="AH117" s="338"/>
      <c r="AI117" s="338"/>
      <c r="AJ117" s="338"/>
      <c r="AK117" s="338"/>
      <c r="AL117" s="338"/>
      <c r="AM117" s="338"/>
      <c r="AN117" s="338"/>
      <c r="AO117" s="338"/>
      <c r="AP117" s="338"/>
      <c r="AQ117" s="338"/>
      <c r="AR117" s="338"/>
      <c r="AS117" s="338"/>
      <c r="AT117" s="338"/>
      <c r="AU117" s="338"/>
      <c r="AV117" s="338"/>
      <c r="AW117" s="338"/>
      <c r="AX117" s="338"/>
      <c r="AY117" s="338"/>
      <c r="AZ117" s="338"/>
      <c r="BB117" s="306"/>
      <c r="BZ117" s="338"/>
      <c r="CA117" s="338"/>
      <c r="CB117" s="338"/>
      <c r="CC117" s="338"/>
      <c r="CD117" s="338"/>
      <c r="CE117" s="338"/>
      <c r="CF117" s="338"/>
      <c r="CG117" s="338"/>
      <c r="CH117" s="338"/>
      <c r="CI117" s="338"/>
      <c r="CJ117" s="338"/>
      <c r="CK117" s="338"/>
      <c r="CL117" s="338"/>
      <c r="CM117" s="338"/>
      <c r="CN117" s="338"/>
      <c r="CO117" s="338"/>
      <c r="CP117" s="338"/>
      <c r="CQ117" s="338"/>
      <c r="CR117" s="338"/>
      <c r="CS117" s="338"/>
      <c r="CT117" s="338"/>
      <c r="CU117" s="338"/>
      <c r="CV117" s="338"/>
      <c r="CW117" s="338"/>
      <c r="CX117" s="338"/>
      <c r="CY117" s="338"/>
      <c r="CZ117" s="338"/>
    </row>
    <row r="118" s="295" customFormat="true" ht="21" customHeight="true" x14ac:dyDescent="0.2">
      <c r="A118" s="587"/>
      <c r="B118" s="351"/>
      <c r="C118" s="414"/>
      <c r="D118" s="414"/>
      <c r="E118" s="414"/>
      <c r="F118" s="414"/>
      <c r="G118" s="414"/>
      <c r="H118" s="301"/>
      <c r="I118" s="301"/>
      <c r="J118" s="301"/>
      <c r="K118" s="301"/>
      <c r="L118" s="301"/>
      <c r="M118" s="301"/>
      <c r="N118" s="301"/>
      <c r="O118" s="301"/>
      <c r="P118" s="301"/>
      <c r="Q118" s="301"/>
      <c r="R118" s="301"/>
      <c r="S118" s="301"/>
      <c r="T118" s="301"/>
      <c r="U118" s="301"/>
      <c r="Z118" s="338"/>
      <c r="AA118" s="338"/>
      <c r="AB118" s="338"/>
      <c r="AC118" s="338"/>
      <c r="AD118" s="338"/>
      <c r="AE118" s="338"/>
      <c r="AF118" s="338"/>
      <c r="AG118" s="338"/>
      <c r="AH118" s="338"/>
      <c r="AI118" s="338"/>
      <c r="AJ118" s="338"/>
      <c r="AK118" s="338"/>
      <c r="AL118" s="338"/>
      <c r="AM118" s="338"/>
      <c r="AN118" s="338"/>
      <c r="AO118" s="338"/>
      <c r="AP118" s="338"/>
      <c r="AQ118" s="338"/>
      <c r="AR118" s="338"/>
      <c r="AS118" s="338"/>
      <c r="AT118" s="338"/>
      <c r="AU118" s="338"/>
      <c r="AV118" s="338"/>
      <c r="AW118" s="338"/>
      <c r="AX118" s="338"/>
      <c r="AY118" s="338"/>
      <c r="AZ118" s="338"/>
      <c r="BB118" s="306"/>
      <c r="BZ118" s="338"/>
      <c r="CA118" s="338"/>
      <c r="CB118" s="338"/>
      <c r="CC118" s="338"/>
      <c r="CD118" s="338"/>
      <c r="CE118" s="338"/>
      <c r="CF118" s="338"/>
      <c r="CG118" s="338"/>
      <c r="CH118" s="338"/>
      <c r="CI118" s="338"/>
      <c r="CJ118" s="338"/>
      <c r="CK118" s="338"/>
      <c r="CL118" s="338"/>
      <c r="CM118" s="338"/>
      <c r="CN118" s="338"/>
      <c r="CO118" s="338"/>
      <c r="CP118" s="338"/>
      <c r="CQ118" s="338"/>
      <c r="CR118" s="338"/>
      <c r="CS118" s="338"/>
      <c r="CT118" s="338"/>
      <c r="CU118" s="338"/>
      <c r="CV118" s="338"/>
      <c r="CW118" s="338"/>
      <c r="CX118" s="338"/>
      <c r="CY118" s="338"/>
      <c r="CZ118" s="338"/>
    </row>
    <row r="119" s="295" customFormat="true" ht="15" customHeight="true" x14ac:dyDescent="0.2">
      <c r="A119" s="413"/>
      <c r="B119" s="352"/>
      <c r="C119" s="414"/>
      <c r="D119" s="414"/>
      <c r="E119" s="414"/>
      <c r="F119" s="414"/>
      <c r="G119" s="414"/>
      <c r="H119" s="301"/>
      <c r="I119" s="301"/>
      <c r="J119" s="301"/>
      <c r="K119" s="301"/>
      <c r="L119" s="301"/>
      <c r="M119" s="301"/>
      <c r="N119" s="301"/>
      <c r="O119" s="301"/>
      <c r="P119" s="301"/>
      <c r="Q119" s="301"/>
      <c r="R119" s="301"/>
      <c r="S119" s="301"/>
      <c r="T119" s="301"/>
      <c r="U119" s="301"/>
      <c r="Z119" s="338"/>
      <c r="AA119" s="338"/>
      <c r="AB119" s="338"/>
      <c r="AC119" s="338"/>
      <c r="AD119" s="338"/>
      <c r="AE119" s="338"/>
      <c r="AF119" s="338"/>
      <c r="AG119" s="338"/>
      <c r="AH119" s="338"/>
      <c r="AI119" s="338"/>
      <c r="AJ119" s="338"/>
      <c r="AK119" s="338"/>
      <c r="AL119" s="338"/>
      <c r="AM119" s="338"/>
      <c r="AN119" s="338"/>
      <c r="AO119" s="338"/>
      <c r="AP119" s="338"/>
      <c r="AQ119" s="338"/>
      <c r="AR119" s="338"/>
      <c r="AS119" s="338"/>
      <c r="AT119" s="338"/>
      <c r="AU119" s="338"/>
      <c r="AV119" s="338"/>
      <c r="AW119" s="338"/>
      <c r="AX119" s="338"/>
      <c r="AY119" s="338"/>
      <c r="AZ119" s="338"/>
      <c r="BB119" s="306"/>
      <c r="BZ119" s="338"/>
      <c r="CA119" s="338"/>
      <c r="CB119" s="338"/>
      <c r="CC119" s="338"/>
      <c r="CD119" s="338"/>
      <c r="CE119" s="338"/>
      <c r="CF119" s="338"/>
      <c r="CG119" s="338"/>
      <c r="CH119" s="338"/>
      <c r="CI119" s="338"/>
      <c r="CJ119" s="338"/>
      <c r="CK119" s="338"/>
      <c r="CL119" s="338"/>
      <c r="CM119" s="338"/>
      <c r="CN119" s="338"/>
      <c r="CO119" s="338"/>
      <c r="CP119" s="338"/>
      <c r="CQ119" s="338"/>
      <c r="CR119" s="338"/>
      <c r="CS119" s="338"/>
      <c r="CT119" s="338"/>
      <c r="CU119" s="338"/>
      <c r="CV119" s="338"/>
      <c r="CW119" s="338"/>
      <c r="CX119" s="338"/>
      <c r="CY119" s="338"/>
      <c r="CZ119" s="338"/>
    </row>
    <row r="120" s="302" customFormat="true" ht="15" customHeight="true" x14ac:dyDescent="0.2">
      <c r="A120" s="288" t="s">
        <v>100</v>
      </c>
      <c r="B120" s="334"/>
      <c r="C120" s="1063" t="s">
        <v>116</v>
      </c>
      <c r="D120" s="1064"/>
      <c r="E120" s="1064"/>
      <c r="F120" s="1064"/>
      <c r="G120" s="1065"/>
      <c r="H120" s="1057" t="s">
        <v>39</v>
      </c>
      <c r="I120" s="1048"/>
      <c r="J120" s="1048"/>
      <c r="K120" s="1048"/>
      <c r="L120" s="1050"/>
      <c r="M120" s="1042" t="s">
        <v>38</v>
      </c>
      <c r="N120" s="1043"/>
      <c r="O120" s="1043"/>
      <c r="P120" s="1043"/>
      <c r="Q120" s="1045"/>
      <c r="R120" s="505" t="s">
        <v>144</v>
      </c>
      <c r="S120" s="454"/>
      <c r="T120" s="454"/>
      <c r="U120" s="454"/>
      <c r="V120" s="454"/>
      <c r="W120" s="454"/>
      <c r="X120" s="454"/>
      <c r="Y120" s="454"/>
      <c r="Z120" s="883"/>
      <c r="AA120" s="883"/>
      <c r="AB120" s="883"/>
      <c r="AC120" s="883"/>
      <c r="AD120" s="883"/>
      <c r="AE120" s="883"/>
      <c r="AF120" s="883"/>
      <c r="AG120" s="883"/>
      <c r="AH120" s="883"/>
      <c r="AI120" s="883"/>
      <c r="AJ120" s="883"/>
      <c r="AK120" s="883"/>
      <c r="AL120" s="883"/>
      <c r="AM120" s="883"/>
      <c r="AN120" s="883"/>
      <c r="AO120" s="883"/>
      <c r="AP120" s="883"/>
      <c r="AQ120" s="883"/>
      <c r="AR120" s="883"/>
      <c r="AS120" s="883"/>
      <c r="AT120" s="883"/>
      <c r="AU120" s="883"/>
      <c r="AV120" s="883"/>
      <c r="AW120" s="883"/>
      <c r="AX120" s="883"/>
      <c r="AY120" s="883"/>
      <c r="AZ120" s="342"/>
      <c r="BA120" s="344" t="s">
        <v>132</v>
      </c>
      <c r="BB120" s="288" t="s">
        <v>100</v>
      </c>
      <c r="BC120" s="1042" t="s">
        <v>116</v>
      </c>
      <c r="BD120" s="1043"/>
      <c r="BE120" s="1043"/>
      <c r="BF120" s="1043"/>
      <c r="BG120" s="1044"/>
      <c r="BH120" s="1042" t="s">
        <v>39</v>
      </c>
      <c r="BI120" s="1043"/>
      <c r="BJ120" s="1043"/>
      <c r="BK120" s="1043"/>
      <c r="BL120" s="1044"/>
      <c r="BM120" s="1042" t="s">
        <v>38</v>
      </c>
      <c r="BN120" s="1043"/>
      <c r="BO120" s="1043"/>
      <c r="BP120" s="1043"/>
      <c r="BQ120" s="1044"/>
      <c r="BR120" s="505" t="s">
        <v>144</v>
      </c>
      <c r="BS120" s="454"/>
      <c r="BT120" s="454"/>
      <c r="BU120" s="454"/>
      <c r="BV120" s="454"/>
      <c r="BW120" s="454"/>
      <c r="BX120" s="454"/>
      <c r="BY120" s="454"/>
      <c r="BZ120" s="342"/>
      <c r="CA120" s="342"/>
      <c r="CB120" s="342"/>
      <c r="CC120" s="342"/>
      <c r="CD120" s="342"/>
      <c r="CE120" s="342"/>
      <c r="CF120" s="342"/>
      <c r="CG120" s="342"/>
      <c r="CH120" s="342"/>
      <c r="CI120" s="342"/>
      <c r="CJ120" s="342"/>
      <c r="CK120" s="342"/>
      <c r="CL120" s="342"/>
      <c r="CM120" s="342"/>
      <c r="CN120" s="342"/>
      <c r="CO120" s="342"/>
      <c r="CP120" s="342"/>
      <c r="CQ120" s="342"/>
      <c r="CR120" s="342"/>
      <c r="CS120" s="342"/>
      <c r="CT120" s="342"/>
      <c r="CU120" s="342"/>
      <c r="CV120" s="342"/>
      <c r="CW120" s="342"/>
      <c r="CX120" s="342"/>
      <c r="CY120" s="342"/>
      <c r="CZ120" s="342"/>
    </row>
    <row r="121" s="302" customFormat="true" ht="12.75" x14ac:dyDescent="0.2">
      <c r="A121" s="329" t="s">
        <v>88</v>
      </c>
      <c r="B121" s="374"/>
      <c r="C121" s="417" t="s">
        <v>0</v>
      </c>
      <c r="D121" s="590" t="s">
        <v>1</v>
      </c>
      <c r="E121" s="590" t="s">
        <v>2</v>
      </c>
      <c r="F121" s="590" t="s">
        <v>3</v>
      </c>
      <c r="G121" s="591" t="s">
        <v>4</v>
      </c>
      <c r="H121" s="380" t="s">
        <v>0</v>
      </c>
      <c r="I121" s="592" t="s">
        <v>1</v>
      </c>
      <c r="J121" s="592" t="s">
        <v>2</v>
      </c>
      <c r="K121" s="592" t="s">
        <v>3</v>
      </c>
      <c r="L121" s="593" t="s">
        <v>4</v>
      </c>
      <c r="M121" s="381" t="s">
        <v>0</v>
      </c>
      <c r="N121" s="592" t="s">
        <v>1</v>
      </c>
      <c r="O121" s="592" t="s">
        <v>2</v>
      </c>
      <c r="P121" s="592" t="s">
        <v>3</v>
      </c>
      <c r="Q121" s="593" t="s">
        <v>4</v>
      </c>
      <c r="R121" s="381" t="s">
        <v>240</v>
      </c>
      <c r="S121" s="592" t="s">
        <v>241</v>
      </c>
      <c r="T121" s="592" t="s">
        <v>242</v>
      </c>
      <c r="U121" s="592" t="s">
        <v>424</v>
      </c>
      <c r="V121" s="592" t="s">
        <v>244</v>
      </c>
      <c r="W121" s="592" t="s">
        <v>245</v>
      </c>
      <c r="X121" s="592" t="s">
        <v>246</v>
      </c>
      <c r="Y121" s="593" t="s">
        <v>247</v>
      </c>
      <c r="Z121" s="803"/>
      <c r="AA121" s="803"/>
      <c r="AB121" s="803"/>
      <c r="AC121" s="803"/>
      <c r="AD121" s="803"/>
      <c r="AE121" s="803"/>
      <c r="AF121" s="803"/>
      <c r="AG121" s="803"/>
      <c r="AH121" s="803"/>
      <c r="AI121" s="803"/>
      <c r="AJ121" s="803"/>
      <c r="AK121" s="803"/>
      <c r="AL121" s="803"/>
      <c r="AM121" s="803"/>
      <c r="AN121" s="803"/>
      <c r="AO121" s="803"/>
      <c r="AP121" s="803"/>
      <c r="AQ121" s="803"/>
      <c r="AR121" s="803"/>
      <c r="AS121" s="803"/>
      <c r="AT121" s="803"/>
      <c r="AU121" s="803"/>
      <c r="AV121" s="803"/>
      <c r="AW121" s="803"/>
      <c r="AX121" s="803"/>
      <c r="AY121" s="803"/>
      <c r="AZ121" s="342"/>
      <c r="BA121" s="329" t="s">
        <v>118</v>
      </c>
      <c r="BB121" s="328"/>
      <c r="BC121" s="455" t="s">
        <v>0</v>
      </c>
      <c r="BD121" s="326" t="s">
        <v>1</v>
      </c>
      <c r="BE121" s="326" t="s">
        <v>2</v>
      </c>
      <c r="BF121" s="326" t="s">
        <v>3</v>
      </c>
      <c r="BG121" s="456" t="s">
        <v>4</v>
      </c>
      <c r="BH121" s="455" t="s">
        <v>0</v>
      </c>
      <c r="BI121" s="326" t="s">
        <v>1</v>
      </c>
      <c r="BJ121" s="326" t="s">
        <v>2</v>
      </c>
      <c r="BK121" s="326" t="s">
        <v>3</v>
      </c>
      <c r="BL121" s="456" t="s">
        <v>4</v>
      </c>
      <c r="BM121" s="455" t="s">
        <v>0</v>
      </c>
      <c r="BN121" s="326" t="s">
        <v>1</v>
      </c>
      <c r="BO121" s="326" t="s">
        <v>2</v>
      </c>
      <c r="BP121" s="326" t="s">
        <v>3</v>
      </c>
      <c r="BQ121" s="456" t="s">
        <v>4</v>
      </c>
      <c r="BR121" s="455" t="s">
        <v>240</v>
      </c>
      <c r="BS121" s="326" t="s">
        <v>241</v>
      </c>
      <c r="BT121" s="326" t="s">
        <v>242</v>
      </c>
      <c r="BU121" s="326" t="s">
        <v>424</v>
      </c>
      <c r="BV121" s="326" t="s">
        <v>244</v>
      </c>
      <c r="BW121" s="326" t="s">
        <v>245</v>
      </c>
      <c r="BX121" s="326" t="s">
        <v>246</v>
      </c>
      <c r="BY121" s="327" t="s">
        <v>247</v>
      </c>
      <c r="BZ121" s="803"/>
      <c r="CA121" s="803"/>
      <c r="CB121" s="803"/>
      <c r="CC121" s="803"/>
      <c r="CD121" s="803"/>
      <c r="CE121" s="803"/>
      <c r="CF121" s="803"/>
      <c r="CG121" s="803"/>
      <c r="CH121" s="803"/>
      <c r="CI121" s="803"/>
      <c r="CJ121" s="803"/>
      <c r="CK121" s="803"/>
      <c r="CL121" s="803"/>
      <c r="CM121" s="803"/>
      <c r="CN121" s="803"/>
      <c r="CO121" s="803"/>
      <c r="CP121" s="803"/>
      <c r="CQ121" s="803"/>
      <c r="CR121" s="803"/>
      <c r="CS121" s="803"/>
      <c r="CT121" s="803"/>
      <c r="CU121" s="803"/>
      <c r="CV121" s="803"/>
      <c r="CW121" s="803"/>
      <c r="CX121" s="803"/>
      <c r="CY121" s="803"/>
      <c r="CZ121" s="803"/>
    </row>
    <row r="122" s="302" customFormat="true" ht="15" customHeight="true" x14ac:dyDescent="0.2">
      <c r="A122" s="1053" t="s">
        <v>18</v>
      </c>
      <c r="B122" s="377" t="s">
        <v>14</v>
      </c>
      <c r="C122" s="470">
        <v>24.108515604917844</v>
      </c>
      <c r="D122" s="457">
        <v>41.439867230044619</v>
      </c>
      <c r="E122" s="457">
        <v>62.793118703719649</v>
      </c>
      <c r="F122" s="457">
        <v>83.233263099850973</v>
      </c>
      <c r="G122" s="477">
        <v>97.355403006158937</v>
      </c>
      <c r="H122" s="464">
        <v>39.358061741274682</v>
      </c>
      <c r="I122" s="457">
        <v>60.92110763777665</v>
      </c>
      <c r="J122" s="457">
        <v>81.534387500249338</v>
      </c>
      <c r="K122" s="457">
        <v>89.069570084263148</v>
      </c>
      <c r="L122" s="473">
        <v>98.510180661376907</v>
      </c>
      <c r="M122" s="470">
        <v>17.343075833202665</v>
      </c>
      <c r="N122" s="457">
        <v>22.782088576375941</v>
      </c>
      <c r="O122" s="457">
        <v>32.8833954412016</v>
      </c>
      <c r="P122" s="457">
        <v>44.57121283264155</v>
      </c>
      <c r="Q122" s="473">
        <v>65.288171320675488</v>
      </c>
      <c r="R122" s="470">
        <v>99.692217467921196</v>
      </c>
      <c r="S122" s="457">
        <v>56.372121871842438</v>
      </c>
      <c r="T122" s="457">
        <v>66.264274495815613</v>
      </c>
      <c r="U122" s="457">
        <v>30.872976084544213</v>
      </c>
      <c r="V122" s="457">
        <v>88.560923171620587</v>
      </c>
      <c r="W122" s="457">
        <v>39.752222042399652</v>
      </c>
      <c r="X122" s="457">
        <v>21.907714839829602</v>
      </c>
      <c r="Y122" s="473">
        <v>48.825294383645172</v>
      </c>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342"/>
      <c r="BA122" s="1041" t="s">
        <v>18</v>
      </c>
      <c r="BB122" s="585" t="s">
        <v>14</v>
      </c>
      <c r="BC122" s="486">
        <v>2855.6751430000049</v>
      </c>
      <c r="BD122" s="482">
        <v>4904.074375000002</v>
      </c>
      <c r="BE122" s="482">
        <v>7432.9166120000018</v>
      </c>
      <c r="BF122" s="482">
        <v>9866.6021659999969</v>
      </c>
      <c r="BG122" s="495">
        <v>11535.207868999998</v>
      </c>
      <c r="BH122" s="486">
        <v>3145.6980429999994</v>
      </c>
      <c r="BI122" s="482">
        <v>4884.0005740000033</v>
      </c>
      <c r="BJ122" s="482">
        <v>6528.1694240000006</v>
      </c>
      <c r="BK122" s="482">
        <v>7126.7271059999994</v>
      </c>
      <c r="BL122" s="495">
        <v>7891.8997069999969</v>
      </c>
      <c r="BM122" s="486">
        <v>665.47881300000017</v>
      </c>
      <c r="BN122" s="482">
        <v>874.4322259999999</v>
      </c>
      <c r="BO122" s="482">
        <v>1261.8779160000013</v>
      </c>
      <c r="BP122" s="482">
        <v>1713.4628420000013</v>
      </c>
      <c r="BQ122" s="495">
        <v>2502.7295139999987</v>
      </c>
      <c r="BR122" s="486">
        <v>758.83978700000068</v>
      </c>
      <c r="BS122" s="482">
        <v>4212.5595989999947</v>
      </c>
      <c r="BT122" s="482">
        <v>15540.627845000003</v>
      </c>
      <c r="BU122" s="482">
        <v>1273.4124649999994</v>
      </c>
      <c r="BV122" s="482">
        <v>10452.189211999997</v>
      </c>
      <c r="BW122" s="482">
        <v>2549.0273100000018</v>
      </c>
      <c r="BX122" s="482">
        <v>592.42762199999981</v>
      </c>
      <c r="BY122" s="490">
        <v>1215.3923249999996</v>
      </c>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4"/>
    </row>
    <row r="123" s="302" customFormat="true" ht="15" customHeight="true" x14ac:dyDescent="0.2">
      <c r="A123" s="1051"/>
      <c r="B123" s="378" t="s">
        <v>52</v>
      </c>
      <c r="C123" s="471">
        <v>75.891484395082273</v>
      </c>
      <c r="D123" s="460">
        <v>58.560132769955395</v>
      </c>
      <c r="E123" s="460">
        <v>37.206881296280336</v>
      </c>
      <c r="F123" s="460">
        <v>16.766736900148974</v>
      </c>
      <c r="G123" s="479">
        <v>2.6445969938411023</v>
      </c>
      <c r="H123" s="465">
        <v>60.641938258725283</v>
      </c>
      <c r="I123" s="460">
        <v>39.078892362223307</v>
      </c>
      <c r="J123" s="460">
        <v>18.465612499750712</v>
      </c>
      <c r="K123" s="460">
        <v>10.930429915736795</v>
      </c>
      <c r="L123" s="475">
        <v>1.4898193386230969</v>
      </c>
      <c r="M123" s="471">
        <v>82.656924166797381</v>
      </c>
      <c r="N123" s="460">
        <v>77.21791142362396</v>
      </c>
      <c r="O123" s="460">
        <v>67.116604558798386</v>
      </c>
      <c r="P123" s="460">
        <v>55.428787167358486</v>
      </c>
      <c r="Q123" s="475">
        <v>34.711828679324526</v>
      </c>
      <c r="R123" s="471">
        <v>0.307782532078828</v>
      </c>
      <c r="S123" s="460">
        <v>43.627878128157377</v>
      </c>
      <c r="T123" s="460">
        <v>33.73572550418433</v>
      </c>
      <c r="U123" s="460">
        <v>69.12702391545568</v>
      </c>
      <c r="V123" s="460">
        <v>11.439076828379493</v>
      </c>
      <c r="W123" s="460">
        <v>60.247777957600412</v>
      </c>
      <c r="X123" s="460">
        <v>78.092285160170505</v>
      </c>
      <c r="Y123" s="475">
        <v>51.174705616354821</v>
      </c>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342"/>
      <c r="BA123" s="1039"/>
      <c r="BB123" s="583" t="s">
        <v>52</v>
      </c>
      <c r="BC123" s="487">
        <v>8989.4139110000069</v>
      </c>
      <c r="BD123" s="483">
        <v>6930.1198509999895</v>
      </c>
      <c r="BE123" s="483">
        <v>4404.2349190000023</v>
      </c>
      <c r="BF123" s="483">
        <v>1987.5554129999996</v>
      </c>
      <c r="BG123" s="496">
        <v>313.34651300000002</v>
      </c>
      <c r="BH123" s="487">
        <v>4846.8145550000036</v>
      </c>
      <c r="BI123" s="483">
        <v>3132.9261750000014</v>
      </c>
      <c r="BJ123" s="483">
        <v>1478.4761450000001</v>
      </c>
      <c r="BK123" s="483">
        <v>874.57692999999995</v>
      </c>
      <c r="BL123" s="496">
        <v>119.353195</v>
      </c>
      <c r="BM123" s="487">
        <v>3171.6652980000008</v>
      </c>
      <c r="BN123" s="483">
        <v>2963.8121170000018</v>
      </c>
      <c r="BO123" s="483">
        <v>2575.5540130000004</v>
      </c>
      <c r="BP123" s="483">
        <v>2130.8634239999992</v>
      </c>
      <c r="BQ123" s="496">
        <v>1330.6287549999993</v>
      </c>
      <c r="BR123" s="487">
        <v>2.342787</v>
      </c>
      <c r="BS123" s="483">
        <v>3260.2114429999997</v>
      </c>
      <c r="BT123" s="483">
        <v>7911.8704480000015</v>
      </c>
      <c r="BU123" s="483">
        <v>2851.2707580000028</v>
      </c>
      <c r="BV123" s="483">
        <v>1350.0694339999998</v>
      </c>
      <c r="BW123" s="483">
        <v>3863.261561000003</v>
      </c>
      <c r="BX123" s="483">
        <v>2111.7687140000007</v>
      </c>
      <c r="BY123" s="491">
        <v>1273.8754620000004</v>
      </c>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4"/>
    </row>
    <row r="124" s="302" customFormat="true" ht="15" customHeight="true" x14ac:dyDescent="0.2">
      <c r="A124" s="1051" t="s">
        <v>51</v>
      </c>
      <c r="B124" s="378" t="s">
        <v>15</v>
      </c>
      <c r="C124" s="471">
        <v>17.758810165210615</v>
      </c>
      <c r="D124" s="460">
        <v>31.626623243943907</v>
      </c>
      <c r="E124" s="460">
        <v>47.340577159331104</v>
      </c>
      <c r="F124" s="460">
        <v>52.672242977950305</v>
      </c>
      <c r="G124" s="479">
        <v>85.809294967204508</v>
      </c>
      <c r="H124" s="465">
        <v>30.989185533327753</v>
      </c>
      <c r="I124" s="460">
        <v>42.71239396601846</v>
      </c>
      <c r="J124" s="460">
        <v>46.240910704661175</v>
      </c>
      <c r="K124" s="460">
        <v>67.09710906928467</v>
      </c>
      <c r="L124" s="475">
        <v>92.128763968460191</v>
      </c>
      <c r="M124" s="471">
        <v>11.724329943989432</v>
      </c>
      <c r="N124" s="460">
        <v>15.495524199356556</v>
      </c>
      <c r="O124" s="460">
        <v>23.338223988598056</v>
      </c>
      <c r="P124" s="460">
        <v>34.924363987372345</v>
      </c>
      <c r="Q124" s="475">
        <v>58.053592511730876</v>
      </c>
      <c r="R124" s="471">
        <v>55.967596809435079</v>
      </c>
      <c r="S124" s="460">
        <v>49.903885747875336</v>
      </c>
      <c r="T124" s="460">
        <v>52.553087952823873</v>
      </c>
      <c r="U124" s="460">
        <v>25.544335456473373</v>
      </c>
      <c r="V124" s="460">
        <v>62.569126753570799</v>
      </c>
      <c r="W124" s="460">
        <v>24.569684003557729</v>
      </c>
      <c r="X124" s="460">
        <v>12.962188223303633</v>
      </c>
      <c r="Y124" s="475">
        <v>41.058269999618936</v>
      </c>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342"/>
      <c r="BA124" s="1039" t="s">
        <v>51</v>
      </c>
      <c r="BB124" s="583" t="s">
        <v>15</v>
      </c>
      <c r="BC124" s="487">
        <v>2103.5468790000014</v>
      </c>
      <c r="BD124" s="483">
        <v>3734.6162429999999</v>
      </c>
      <c r="BE124" s="483">
        <v>5603.7758540000004</v>
      </c>
      <c r="BF124" s="483">
        <v>6243.8506829999924</v>
      </c>
      <c r="BG124" s="496">
        <v>10167.160979000009</v>
      </c>
      <c r="BH124" s="487">
        <v>2468.8388369999993</v>
      </c>
      <c r="BI124" s="483">
        <v>3424.2213369999999</v>
      </c>
      <c r="BJ124" s="483">
        <v>3702.3458279999991</v>
      </c>
      <c r="BK124" s="483">
        <v>5368.6436959999992</v>
      </c>
      <c r="BL124" s="496">
        <v>7380.6682769999943</v>
      </c>
      <c r="BM124" s="487">
        <v>449.879436</v>
      </c>
      <c r="BN124" s="483">
        <v>594.75608099999988</v>
      </c>
      <c r="BO124" s="483">
        <v>895.5884589999996</v>
      </c>
      <c r="BP124" s="483">
        <v>1342.6064979999996</v>
      </c>
      <c r="BQ124" s="496">
        <v>2225.402188999999</v>
      </c>
      <c r="BR124" s="487">
        <v>426.01559400000008</v>
      </c>
      <c r="BS124" s="483">
        <v>3729.2031229999975</v>
      </c>
      <c r="BT124" s="483">
        <v>12311.486409000001</v>
      </c>
      <c r="BU124" s="483">
        <v>1053.6229189999992</v>
      </c>
      <c r="BV124" s="483">
        <v>7384.5701720000015</v>
      </c>
      <c r="BW124" s="483">
        <v>1575.4791129999996</v>
      </c>
      <c r="BX124" s="483">
        <v>350.52301900000003</v>
      </c>
      <c r="BY124" s="491">
        <v>1022.0502889999992</v>
      </c>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4"/>
    </row>
    <row r="125" s="302" customFormat="true" ht="15" customHeight="true" x14ac:dyDescent="0.2">
      <c r="A125" s="1051"/>
      <c r="B125" s="378" t="s">
        <v>16</v>
      </c>
      <c r="C125" s="471">
        <v>6.3497054397072015</v>
      </c>
      <c r="D125" s="460">
        <v>9.6856093117389985</v>
      </c>
      <c r="E125" s="460">
        <v>15.452541544388543</v>
      </c>
      <c r="F125" s="460">
        <v>30.561020121900658</v>
      </c>
      <c r="G125" s="479">
        <v>11.546108038954534</v>
      </c>
      <c r="H125" s="465">
        <v>8.1729690635911112</v>
      </c>
      <c r="I125" s="460">
        <v>18.208713671758137</v>
      </c>
      <c r="J125" s="460">
        <v>35.293476795588155</v>
      </c>
      <c r="K125" s="460">
        <v>21.972461014978464</v>
      </c>
      <c r="L125" s="475">
        <v>6.381416692916682</v>
      </c>
      <c r="M125" s="471">
        <v>5.6187458892132298</v>
      </c>
      <c r="N125" s="460">
        <v>7.2865643770193804</v>
      </c>
      <c r="O125" s="460">
        <v>9.5451714526034976</v>
      </c>
      <c r="P125" s="460">
        <v>9.6468488452691616</v>
      </c>
      <c r="Q125" s="475">
        <v>7.2345788089446179</v>
      </c>
      <c r="R125" s="471">
        <v>43.72462065848601</v>
      </c>
      <c r="S125" s="460">
        <v>6.4682361239671362</v>
      </c>
      <c r="T125" s="460">
        <v>13.674123797892296</v>
      </c>
      <c r="U125" s="460">
        <v>5.328640628070838</v>
      </c>
      <c r="V125" s="460">
        <v>25.991796418049812</v>
      </c>
      <c r="W125" s="460">
        <v>15.182538038841892</v>
      </c>
      <c r="X125" s="460">
        <v>8.9455266165259761</v>
      </c>
      <c r="Y125" s="475">
        <v>7.7670243840262234</v>
      </c>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342"/>
      <c r="BA125" s="1039"/>
      <c r="BB125" s="583" t="s">
        <v>16</v>
      </c>
      <c r="BC125" s="487">
        <v>752.12826400000017</v>
      </c>
      <c r="BD125" s="483">
        <v>1143.7210220000011</v>
      </c>
      <c r="BE125" s="483">
        <v>1829.1407580000002</v>
      </c>
      <c r="BF125" s="483">
        <v>3622.7514830000023</v>
      </c>
      <c r="BG125" s="496">
        <v>1368.0468900000008</v>
      </c>
      <c r="BH125" s="487">
        <v>651.12209600000028</v>
      </c>
      <c r="BI125" s="483">
        <v>1459.7792369999997</v>
      </c>
      <c r="BJ125" s="483">
        <v>2825.8235960000011</v>
      </c>
      <c r="BK125" s="483">
        <v>1758.0834099999993</v>
      </c>
      <c r="BL125" s="496">
        <v>511.23142999999988</v>
      </c>
      <c r="BM125" s="487">
        <v>215.599377</v>
      </c>
      <c r="BN125" s="483">
        <v>279.67614499999996</v>
      </c>
      <c r="BO125" s="483">
        <v>366.28945699999991</v>
      </c>
      <c r="BP125" s="483">
        <v>370.85634399999998</v>
      </c>
      <c r="BQ125" s="496">
        <v>277.32732500000003</v>
      </c>
      <c r="BR125" s="487">
        <v>332.82419299999975</v>
      </c>
      <c r="BS125" s="483">
        <v>483.35647599999993</v>
      </c>
      <c r="BT125" s="483">
        <v>3203.4043260000003</v>
      </c>
      <c r="BU125" s="483">
        <v>219.78954600000003</v>
      </c>
      <c r="BV125" s="483">
        <v>3067.6190399999987</v>
      </c>
      <c r="BW125" s="483">
        <v>973.54819700000041</v>
      </c>
      <c r="BX125" s="483">
        <v>241.90460300000001</v>
      </c>
      <c r="BY125" s="491">
        <v>193.34203599999998</v>
      </c>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4"/>
    </row>
    <row r="126" s="302" customFormat="true" ht="15" customHeight="true" x14ac:dyDescent="0.2">
      <c r="A126" s="1051"/>
      <c r="B126" s="378" t="s">
        <v>22</v>
      </c>
      <c r="C126" s="471">
        <v>72.620364834616325</v>
      </c>
      <c r="D126" s="460">
        <v>57.660468206081916</v>
      </c>
      <c r="E126" s="460">
        <v>36.672820531454938</v>
      </c>
      <c r="F126" s="460">
        <v>16.465815575607163</v>
      </c>
      <c r="G126" s="479">
        <v>2.6445969938411023</v>
      </c>
      <c r="H126" s="465">
        <v>59.190061802328984</v>
      </c>
      <c r="I126" s="460">
        <v>39.038462505477966</v>
      </c>
      <c r="J126" s="460">
        <v>17.271004381085785</v>
      </c>
      <c r="K126" s="460">
        <v>10.930429915736795</v>
      </c>
      <c r="L126" s="475">
        <v>1.4898193386230969</v>
      </c>
      <c r="M126" s="471">
        <v>76.372988171045577</v>
      </c>
      <c r="N126" s="460">
        <v>75.43476801523677</v>
      </c>
      <c r="O126" s="460">
        <v>66.278376582507434</v>
      </c>
      <c r="P126" s="460">
        <v>54.498364421600819</v>
      </c>
      <c r="Q126" s="475">
        <v>34.711828679324526</v>
      </c>
      <c r="R126" s="471">
        <v>1.6564619883166154E-2</v>
      </c>
      <c r="S126" s="460">
        <v>42.965353293370647</v>
      </c>
      <c r="T126" s="460">
        <v>32.880367502912272</v>
      </c>
      <c r="U126" s="460">
        <v>67.378143817276069</v>
      </c>
      <c r="V126" s="460">
        <v>11.127542730518815</v>
      </c>
      <c r="W126" s="460">
        <v>58.531863107013791</v>
      </c>
      <c r="X126" s="460">
        <v>75.580816850866512</v>
      </c>
      <c r="Y126" s="475">
        <v>48.763343154128897</v>
      </c>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342"/>
      <c r="BA126" s="1039"/>
      <c r="BB126" s="583" t="s">
        <v>22</v>
      </c>
      <c r="BC126" s="487">
        <v>8601.9468860000015</v>
      </c>
      <c r="BD126" s="483">
        <v>6808.8116609999897</v>
      </c>
      <c r="BE126" s="483">
        <v>4341.017337000002</v>
      </c>
      <c r="BF126" s="483">
        <v>1951.8837249999992</v>
      </c>
      <c r="BG126" s="496">
        <v>313.34651300000002</v>
      </c>
      <c r="BH126" s="487">
        <v>4715.5393350000004</v>
      </c>
      <c r="BI126" s="483">
        <v>3129.684943000002</v>
      </c>
      <c r="BJ126" s="483">
        <v>1382.828107</v>
      </c>
      <c r="BK126" s="483">
        <v>874.57692999999995</v>
      </c>
      <c r="BL126" s="496">
        <v>119.353195</v>
      </c>
      <c r="BM126" s="487">
        <v>2930.5416180000016</v>
      </c>
      <c r="BN126" s="483">
        <v>2895.3707160000031</v>
      </c>
      <c r="BO126" s="483">
        <v>2543.3875850000009</v>
      </c>
      <c r="BP126" s="483">
        <v>2095.0949379999988</v>
      </c>
      <c r="BQ126" s="496">
        <v>1330.6287549999993</v>
      </c>
      <c r="BR126" s="487">
        <v>0.126087</v>
      </c>
      <c r="BS126" s="483">
        <v>3210.7024789999991</v>
      </c>
      <c r="BT126" s="483">
        <v>7702.8051710000036</v>
      </c>
      <c r="BU126" s="483">
        <v>2779.1349940000023</v>
      </c>
      <c r="BV126" s="483">
        <v>1313.3013739999999</v>
      </c>
      <c r="BW126" s="483">
        <v>3753.2321440000005</v>
      </c>
      <c r="BX126" s="483">
        <v>2043.8536800000008</v>
      </c>
      <c r="BY126" s="491">
        <v>1213.8501930000004</v>
      </c>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4"/>
    </row>
    <row r="127" s="302" customFormat="true" ht="15" customHeight="true" x14ac:dyDescent="0.2">
      <c r="A127" s="1051"/>
      <c r="B127" s="378" t="s">
        <v>19</v>
      </c>
      <c r="C127" s="471">
        <v>3.2711195604659071</v>
      </c>
      <c r="D127" s="460">
        <v>1.0272992382352157</v>
      </c>
      <c r="E127" s="460">
        <v>0.53406076482539855</v>
      </c>
      <c r="F127" s="460">
        <v>0.30092132454180864</v>
      </c>
      <c r="G127" s="479">
        <v>0</v>
      </c>
      <c r="H127" s="465">
        <v>1.6477836007520723</v>
      </c>
      <c r="I127" s="460">
        <v>4.0429856745345653E-2</v>
      </c>
      <c r="J127" s="460">
        <v>1.194608118664932</v>
      </c>
      <c r="K127" s="460">
        <v>0</v>
      </c>
      <c r="L127" s="475">
        <v>0</v>
      </c>
      <c r="M127" s="471">
        <v>6.2839359957518175</v>
      </c>
      <c r="N127" s="460">
        <v>1.7831434083872211</v>
      </c>
      <c r="O127" s="460">
        <v>0.83822797629096346</v>
      </c>
      <c r="P127" s="460">
        <v>0.93042274575765704</v>
      </c>
      <c r="Q127" s="475">
        <v>0</v>
      </c>
      <c r="R127" s="471">
        <v>0.29121791219566179</v>
      </c>
      <c r="S127" s="460">
        <v>0.66252483478671453</v>
      </c>
      <c r="T127" s="460">
        <v>0.89242074637151014</v>
      </c>
      <c r="U127" s="460">
        <v>1.7488800981796</v>
      </c>
      <c r="V127" s="460">
        <v>0.31153409786067859</v>
      </c>
      <c r="W127" s="460">
        <v>1.7159148505865869</v>
      </c>
      <c r="X127" s="460">
        <v>2.5114683093040049</v>
      </c>
      <c r="Y127" s="475">
        <v>2.4113624622259247</v>
      </c>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342"/>
      <c r="BA127" s="1039"/>
      <c r="BB127" s="583" t="s">
        <v>19</v>
      </c>
      <c r="BC127" s="487">
        <v>387.46702499999998</v>
      </c>
      <c r="BD127" s="483">
        <v>121.30819000000001</v>
      </c>
      <c r="BE127" s="483">
        <v>63.217582</v>
      </c>
      <c r="BF127" s="483">
        <v>35.671688000000003</v>
      </c>
      <c r="BG127" s="496">
        <v>0</v>
      </c>
      <c r="BH127" s="487">
        <v>131.27521999999999</v>
      </c>
      <c r="BI127" s="483">
        <v>3.2412320000000001</v>
      </c>
      <c r="BJ127" s="483">
        <v>95.648038</v>
      </c>
      <c r="BK127" s="483">
        <v>0</v>
      </c>
      <c r="BL127" s="496">
        <v>0</v>
      </c>
      <c r="BM127" s="487">
        <v>241.12368000000004</v>
      </c>
      <c r="BN127" s="483">
        <v>68.441400999999999</v>
      </c>
      <c r="BO127" s="483">
        <v>32.166427999999996</v>
      </c>
      <c r="BP127" s="483">
        <v>35.768486000000003</v>
      </c>
      <c r="BQ127" s="496">
        <v>0</v>
      </c>
      <c r="BR127" s="487">
        <v>2.2166999999999999</v>
      </c>
      <c r="BS127" s="483">
        <v>49.508963999999999</v>
      </c>
      <c r="BT127" s="483">
        <v>209.06527699999998</v>
      </c>
      <c r="BU127" s="483">
        <v>72.135764000000009</v>
      </c>
      <c r="BV127" s="483">
        <v>36.768060000000006</v>
      </c>
      <c r="BW127" s="483">
        <v>110.02941700000001</v>
      </c>
      <c r="BX127" s="483">
        <v>67.915033999999991</v>
      </c>
      <c r="BY127" s="491">
        <v>60.025268999999994</v>
      </c>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4"/>
    </row>
    <row r="128" s="302" customFormat="true" ht="15" customHeight="true" x14ac:dyDescent="0.2">
      <c r="A128" s="1051" t="s">
        <v>110</v>
      </c>
      <c r="B128" s="378" t="s">
        <v>50</v>
      </c>
      <c r="C128" s="471">
        <v>26.338019079083985</v>
      </c>
      <c r="D128" s="460">
        <v>23.444894435768386</v>
      </c>
      <c r="E128" s="460">
        <v>24.608654361155637</v>
      </c>
      <c r="F128" s="460">
        <v>36.717315870745153</v>
      </c>
      <c r="G128" s="479">
        <v>11.859750648070449</v>
      </c>
      <c r="H128" s="465">
        <v>20.869559266369198</v>
      </c>
      <c r="I128" s="460">
        <v>29.889006253830935</v>
      </c>
      <c r="J128" s="460">
        <v>43.286615473109705</v>
      </c>
      <c r="K128" s="460">
        <v>24.668875121089833</v>
      </c>
      <c r="L128" s="475">
        <v>6.4779260885252414</v>
      </c>
      <c r="M128" s="471">
        <v>32.397632018977582</v>
      </c>
      <c r="N128" s="460">
        <v>31.983741756562388</v>
      </c>
      <c r="O128" s="460">
        <v>29.0273292174803</v>
      </c>
      <c r="P128" s="460">
        <v>21.643675888945811</v>
      </c>
      <c r="Q128" s="475">
        <v>11.080994707924324</v>
      </c>
      <c r="R128" s="471">
        <v>43.859612885585221</v>
      </c>
      <c r="S128" s="460">
        <v>11.474175371067565</v>
      </c>
      <c r="T128" s="460">
        <v>20.647288986531169</v>
      </c>
      <c r="U128" s="460">
        <v>17.259886489331649</v>
      </c>
      <c r="V128" s="460">
        <v>29.349057673756157</v>
      </c>
      <c r="W128" s="460">
        <v>38.192929247195856</v>
      </c>
      <c r="X128" s="460">
        <v>40.832769104071268</v>
      </c>
      <c r="Y128" s="475">
        <v>15.90778812923638</v>
      </c>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342"/>
      <c r="BA128" s="1039" t="s">
        <v>110</v>
      </c>
      <c r="BB128" s="583" t="s">
        <v>50</v>
      </c>
      <c r="BC128" s="487">
        <v>752.12826400000017</v>
      </c>
      <c r="BD128" s="483">
        <v>1143.7210220000011</v>
      </c>
      <c r="BE128" s="483">
        <v>1829.1407580000002</v>
      </c>
      <c r="BF128" s="483">
        <v>3622.7514830000023</v>
      </c>
      <c r="BG128" s="496">
        <v>1368.0468900000008</v>
      </c>
      <c r="BH128" s="487">
        <v>651.12209600000028</v>
      </c>
      <c r="BI128" s="483">
        <v>1459.7792369999997</v>
      </c>
      <c r="BJ128" s="483">
        <v>2825.8235960000011</v>
      </c>
      <c r="BK128" s="483">
        <v>1758.0834099999993</v>
      </c>
      <c r="BL128" s="496">
        <v>511.23142999999988</v>
      </c>
      <c r="BM128" s="487">
        <v>215.599377</v>
      </c>
      <c r="BN128" s="483">
        <v>279.67614499999996</v>
      </c>
      <c r="BO128" s="483">
        <v>366.28945699999991</v>
      </c>
      <c r="BP128" s="483">
        <v>370.85634399999998</v>
      </c>
      <c r="BQ128" s="496">
        <v>277.32732500000003</v>
      </c>
      <c r="BR128" s="487">
        <v>332.82419299999975</v>
      </c>
      <c r="BS128" s="483">
        <v>483.35647599999993</v>
      </c>
      <c r="BT128" s="483">
        <v>3203.4043260000003</v>
      </c>
      <c r="BU128" s="483">
        <v>219.78954600000003</v>
      </c>
      <c r="BV128" s="483">
        <v>3067.6190399999987</v>
      </c>
      <c r="BW128" s="483">
        <v>973.54819700000041</v>
      </c>
      <c r="BX128" s="483">
        <v>241.90460300000001</v>
      </c>
      <c r="BY128" s="491">
        <v>193.34203599999998</v>
      </c>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4"/>
    </row>
    <row r="129" s="302" customFormat="true" ht="15" customHeight="true" x14ac:dyDescent="0.2">
      <c r="A129" s="1052"/>
      <c r="B129" s="379" t="s">
        <v>49</v>
      </c>
      <c r="C129" s="469">
        <v>73.661980920915894</v>
      </c>
      <c r="D129" s="461">
        <v>76.555105564231596</v>
      </c>
      <c r="E129" s="461">
        <v>75.391345638844342</v>
      </c>
      <c r="F129" s="461">
        <v>63.282684129254818</v>
      </c>
      <c r="G129" s="480">
        <v>88.140249351929654</v>
      </c>
      <c r="H129" s="463">
        <v>79.13044073363082</v>
      </c>
      <c r="I129" s="461">
        <v>70.110993746168987</v>
      </c>
      <c r="J129" s="461">
        <v>56.713384526890287</v>
      </c>
      <c r="K129" s="461">
        <v>75.331124878910146</v>
      </c>
      <c r="L129" s="476">
        <v>93.52207391147472</v>
      </c>
      <c r="M129" s="469">
        <v>67.602367981022397</v>
      </c>
      <c r="N129" s="461">
        <v>68.016258243437605</v>
      </c>
      <c r="O129" s="461">
        <v>70.972670782519558</v>
      </c>
      <c r="P129" s="461">
        <v>78.356324111054093</v>
      </c>
      <c r="Q129" s="476">
        <v>88.919005292075681</v>
      </c>
      <c r="R129" s="469">
        <v>56.140387114414672</v>
      </c>
      <c r="S129" s="461">
        <v>88.525824628932497</v>
      </c>
      <c r="T129" s="461">
        <v>79.352711013468834</v>
      </c>
      <c r="U129" s="461">
        <v>82.740113510668337</v>
      </c>
      <c r="V129" s="461">
        <v>70.650942326243864</v>
      </c>
      <c r="W129" s="461">
        <v>61.80707075280408</v>
      </c>
      <c r="X129" s="461">
        <v>59.167230895928782</v>
      </c>
      <c r="Y129" s="476">
        <v>84.092211870763592</v>
      </c>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342"/>
      <c r="BA129" s="1040"/>
      <c r="BB129" s="584" t="s">
        <v>49</v>
      </c>
      <c r="BC129" s="488">
        <v>2103.5468790000014</v>
      </c>
      <c r="BD129" s="484">
        <v>3734.6162429999999</v>
      </c>
      <c r="BE129" s="484">
        <v>5603.7758540000004</v>
      </c>
      <c r="BF129" s="484">
        <v>6243.8506829999924</v>
      </c>
      <c r="BG129" s="497">
        <v>10167.160979000009</v>
      </c>
      <c r="BH129" s="488">
        <v>2468.8388369999993</v>
      </c>
      <c r="BI129" s="484">
        <v>3424.2213369999999</v>
      </c>
      <c r="BJ129" s="484">
        <v>3702.3458279999991</v>
      </c>
      <c r="BK129" s="484">
        <v>5368.6436959999992</v>
      </c>
      <c r="BL129" s="497">
        <v>7380.6682769999943</v>
      </c>
      <c r="BM129" s="488">
        <v>449.879436</v>
      </c>
      <c r="BN129" s="484">
        <v>594.75608099999988</v>
      </c>
      <c r="BO129" s="484">
        <v>895.5884589999996</v>
      </c>
      <c r="BP129" s="484">
        <v>1342.6064979999996</v>
      </c>
      <c r="BQ129" s="497">
        <v>2225.402188999999</v>
      </c>
      <c r="BR129" s="488">
        <v>426.01559400000008</v>
      </c>
      <c r="BS129" s="484">
        <v>3729.2031229999975</v>
      </c>
      <c r="BT129" s="484">
        <v>12311.486409000001</v>
      </c>
      <c r="BU129" s="484">
        <v>1053.6229189999992</v>
      </c>
      <c r="BV129" s="484">
        <v>7384.5701720000015</v>
      </c>
      <c r="BW129" s="484">
        <v>1575.4791129999996</v>
      </c>
      <c r="BX129" s="484">
        <v>350.52301900000003</v>
      </c>
      <c r="BY129" s="492">
        <v>1022.0502889999992</v>
      </c>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4"/>
    </row>
    <row r="130" s="303" customFormat="true" ht="15" hidden="true" customHeight="true" x14ac:dyDescent="0.2">
      <c r="A130" s="1124" t="s">
        <v>48</v>
      </c>
      <c r="B130" s="375" t="s">
        <v>43</v>
      </c>
      <c r="C130" s="382"/>
      <c r="D130" s="383"/>
      <c r="E130" s="383"/>
      <c r="F130" s="383"/>
      <c r="G130" s="384"/>
      <c r="H130" s="385"/>
      <c r="I130" s="383"/>
      <c r="J130" s="383"/>
      <c r="K130" s="383"/>
      <c r="L130" s="386"/>
      <c r="M130" s="382"/>
      <c r="N130" s="383"/>
      <c r="O130" s="383"/>
      <c r="P130" s="383"/>
      <c r="Q130" s="386"/>
      <c r="R130" s="382"/>
      <c r="S130" s="385"/>
      <c r="T130" s="385"/>
      <c r="U130" s="385"/>
      <c r="V130" s="385"/>
      <c r="W130" s="385"/>
      <c r="X130" s="385"/>
      <c r="Y130" s="880"/>
      <c r="Z130" s="884"/>
      <c r="AA130" s="884"/>
      <c r="AB130" s="884"/>
      <c r="AC130" s="884"/>
      <c r="AD130" s="884"/>
      <c r="AE130" s="884"/>
      <c r="AF130" s="884"/>
      <c r="AG130" s="884"/>
      <c r="AH130" s="884"/>
      <c r="AI130" s="884"/>
      <c r="AJ130" s="884"/>
      <c r="AK130" s="884"/>
      <c r="AL130" s="884"/>
      <c r="AM130" s="884"/>
      <c r="AN130" s="884"/>
      <c r="AO130" s="884"/>
      <c r="AP130" s="884"/>
      <c r="AQ130" s="884"/>
      <c r="AR130" s="884"/>
      <c r="AS130" s="884"/>
      <c r="AT130" s="884"/>
      <c r="AU130" s="884"/>
      <c r="AV130" s="884"/>
      <c r="AW130" s="884"/>
      <c r="AX130" s="884"/>
      <c r="AY130" s="884"/>
      <c r="AZ130" s="343"/>
      <c r="BB130" s="305"/>
      <c r="BZ130" s="343"/>
      <c r="CA130" s="343"/>
      <c r="CB130" s="343"/>
      <c r="CC130" s="343"/>
      <c r="CD130" s="343"/>
      <c r="CE130" s="343"/>
      <c r="CF130" s="343"/>
      <c r="CG130" s="343"/>
      <c r="CH130" s="343"/>
      <c r="CI130" s="343"/>
      <c r="CJ130" s="343"/>
      <c r="CK130" s="343"/>
      <c r="CL130" s="343"/>
      <c r="CM130" s="343"/>
      <c r="CN130" s="343"/>
      <c r="CO130" s="343"/>
      <c r="CP130" s="343"/>
      <c r="CQ130" s="343"/>
      <c r="CR130" s="343"/>
      <c r="CS130" s="343"/>
      <c r="CT130" s="343"/>
      <c r="CU130" s="343"/>
      <c r="CV130" s="343"/>
      <c r="CW130" s="343"/>
      <c r="CX130" s="343"/>
      <c r="CY130" s="343"/>
      <c r="CZ130" s="343"/>
    </row>
    <row r="131" s="303" customFormat="true" ht="15" hidden="true" customHeight="true" x14ac:dyDescent="0.2">
      <c r="A131" s="1125"/>
      <c r="B131" s="371" t="s">
        <v>47</v>
      </c>
      <c r="C131" s="387"/>
      <c r="D131" s="388"/>
      <c r="E131" s="388"/>
      <c r="F131" s="388"/>
      <c r="G131" s="389"/>
      <c r="H131" s="390"/>
      <c r="I131" s="388"/>
      <c r="J131" s="388"/>
      <c r="K131" s="388"/>
      <c r="L131" s="391"/>
      <c r="M131" s="387"/>
      <c r="N131" s="388"/>
      <c r="O131" s="388"/>
      <c r="P131" s="388"/>
      <c r="Q131" s="391"/>
      <c r="R131" s="387"/>
      <c r="S131" s="390"/>
      <c r="T131" s="390"/>
      <c r="U131" s="390"/>
      <c r="V131" s="390"/>
      <c r="W131" s="390"/>
      <c r="X131" s="390"/>
      <c r="Y131" s="881"/>
      <c r="Z131" s="884"/>
      <c r="AA131" s="884"/>
      <c r="AB131" s="884"/>
      <c r="AC131" s="884"/>
      <c r="AD131" s="884"/>
      <c r="AE131" s="884"/>
      <c r="AF131" s="884"/>
      <c r="AG131" s="884"/>
      <c r="AH131" s="884"/>
      <c r="AI131" s="884"/>
      <c r="AJ131" s="884"/>
      <c r="AK131" s="884"/>
      <c r="AL131" s="884"/>
      <c r="AM131" s="884"/>
      <c r="AN131" s="884"/>
      <c r="AO131" s="884"/>
      <c r="AP131" s="884"/>
      <c r="AQ131" s="884"/>
      <c r="AR131" s="884"/>
      <c r="AS131" s="884"/>
      <c r="AT131" s="884"/>
      <c r="AU131" s="884"/>
      <c r="AV131" s="884"/>
      <c r="AW131" s="884"/>
      <c r="AX131" s="884"/>
      <c r="AY131" s="884"/>
      <c r="AZ131" s="343"/>
      <c r="BB131" s="305"/>
      <c r="BZ131" s="343"/>
      <c r="CA131" s="343"/>
      <c r="CB131" s="343"/>
      <c r="CC131" s="343"/>
      <c r="CD131" s="343"/>
      <c r="CE131" s="343"/>
      <c r="CF131" s="343"/>
      <c r="CG131" s="343"/>
      <c r="CH131" s="343"/>
      <c r="CI131" s="343"/>
      <c r="CJ131" s="343"/>
      <c r="CK131" s="343"/>
      <c r="CL131" s="343"/>
      <c r="CM131" s="343"/>
      <c r="CN131" s="343"/>
      <c r="CO131" s="343"/>
      <c r="CP131" s="343"/>
      <c r="CQ131" s="343"/>
      <c r="CR131" s="343"/>
      <c r="CS131" s="343"/>
      <c r="CT131" s="343"/>
      <c r="CU131" s="343"/>
      <c r="CV131" s="343"/>
      <c r="CW131" s="343"/>
      <c r="CX131" s="343"/>
      <c r="CY131" s="343"/>
      <c r="CZ131" s="343"/>
    </row>
    <row r="132" s="303" customFormat="true" ht="15" hidden="true" customHeight="true" x14ac:dyDescent="0.2">
      <c r="A132" s="1126"/>
      <c r="B132" s="372" t="s">
        <v>47</v>
      </c>
      <c r="C132" s="392"/>
      <c r="D132" s="393"/>
      <c r="E132" s="393"/>
      <c r="F132" s="393"/>
      <c r="G132" s="394"/>
      <c r="H132" s="395"/>
      <c r="I132" s="393"/>
      <c r="J132" s="393"/>
      <c r="K132" s="393"/>
      <c r="L132" s="396"/>
      <c r="M132" s="392"/>
      <c r="N132" s="393"/>
      <c r="O132" s="393"/>
      <c r="P132" s="393"/>
      <c r="Q132" s="396"/>
      <c r="R132" s="441"/>
      <c r="S132" s="442"/>
      <c r="T132" s="442"/>
      <c r="U132" s="442"/>
      <c r="V132" s="442"/>
      <c r="W132" s="442"/>
      <c r="X132" s="442"/>
      <c r="Y132" s="882"/>
      <c r="Z132" s="884"/>
      <c r="AA132" s="884"/>
      <c r="AB132" s="884"/>
      <c r="AC132" s="884"/>
      <c r="AD132" s="884"/>
      <c r="AE132" s="884"/>
      <c r="AF132" s="884"/>
      <c r="AG132" s="884"/>
      <c r="AH132" s="884"/>
      <c r="AI132" s="884"/>
      <c r="AJ132" s="884"/>
      <c r="AK132" s="884"/>
      <c r="AL132" s="884"/>
      <c r="AM132" s="884"/>
      <c r="AN132" s="884"/>
      <c r="AO132" s="884"/>
      <c r="AP132" s="884"/>
      <c r="AQ132" s="884"/>
      <c r="AR132" s="884"/>
      <c r="AS132" s="884"/>
      <c r="AT132" s="884"/>
      <c r="AU132" s="884"/>
      <c r="AV132" s="884"/>
      <c r="AW132" s="884"/>
      <c r="AX132" s="884"/>
      <c r="AY132" s="884"/>
      <c r="AZ132" s="343"/>
      <c r="BB132" s="305"/>
      <c r="BZ132" s="343"/>
      <c r="CA132" s="343"/>
      <c r="CB132" s="343"/>
      <c r="CC132" s="343"/>
      <c r="CD132" s="343"/>
      <c r="CE132" s="343"/>
      <c r="CF132" s="343"/>
      <c r="CG132" s="343"/>
      <c r="CH132" s="343"/>
      <c r="CI132" s="343"/>
      <c r="CJ132" s="343"/>
      <c r="CK132" s="343"/>
      <c r="CL132" s="343"/>
      <c r="CM132" s="343"/>
      <c r="CN132" s="343"/>
      <c r="CO132" s="343"/>
      <c r="CP132" s="343"/>
      <c r="CQ132" s="343"/>
      <c r="CR132" s="343"/>
      <c r="CS132" s="343"/>
      <c r="CT132" s="343"/>
      <c r="CU132" s="343"/>
      <c r="CV132" s="343"/>
      <c r="CW132" s="343"/>
      <c r="CX132" s="343"/>
      <c r="CY132" s="343"/>
      <c r="CZ132" s="343"/>
    </row>
    <row r="133" s="302" customFormat="true" ht="15" customHeight="true" x14ac:dyDescent="0.2">
      <c r="B133" s="374"/>
      <c r="C133" s="1054" t="s">
        <v>116</v>
      </c>
      <c r="D133" s="1055"/>
      <c r="E133" s="1055"/>
      <c r="F133" s="1055"/>
      <c r="G133" s="1056"/>
      <c r="H133" s="1057" t="s">
        <v>39</v>
      </c>
      <c r="I133" s="1048"/>
      <c r="J133" s="1048"/>
      <c r="K133" s="1048"/>
      <c r="L133" s="1050"/>
      <c r="M133" s="1042" t="s">
        <v>38</v>
      </c>
      <c r="N133" s="1043"/>
      <c r="O133" s="1043"/>
      <c r="P133" s="1043"/>
      <c r="Q133" s="1045"/>
      <c r="R133" s="505" t="s">
        <v>144</v>
      </c>
      <c r="S133" s="454"/>
      <c r="T133" s="454"/>
      <c r="U133" s="454"/>
      <c r="V133" s="454"/>
      <c r="W133" s="454"/>
      <c r="X133" s="454"/>
      <c r="Y133" s="454"/>
      <c r="Z133" s="883"/>
      <c r="AA133" s="883"/>
      <c r="AB133" s="883"/>
      <c r="AC133" s="883"/>
      <c r="AD133" s="883"/>
      <c r="AE133" s="883"/>
      <c r="AF133" s="883"/>
      <c r="AG133" s="883"/>
      <c r="AH133" s="883"/>
      <c r="AI133" s="883"/>
      <c r="AJ133" s="883"/>
      <c r="AK133" s="883"/>
      <c r="AL133" s="883"/>
      <c r="AM133" s="883"/>
      <c r="AN133" s="883"/>
      <c r="AO133" s="883"/>
      <c r="AP133" s="883"/>
      <c r="AQ133" s="883"/>
      <c r="AR133" s="883"/>
      <c r="AS133" s="883"/>
      <c r="AT133" s="883"/>
      <c r="AU133" s="883"/>
      <c r="AV133" s="883"/>
      <c r="AW133" s="883"/>
      <c r="AX133" s="883"/>
      <c r="AY133" s="883"/>
      <c r="AZ133" s="342"/>
      <c r="BA133" s="344" t="s">
        <v>132</v>
      </c>
      <c r="BB133" s="288" t="s">
        <v>100</v>
      </c>
      <c r="BC133" s="1042" t="s">
        <v>116</v>
      </c>
      <c r="BD133" s="1043"/>
      <c r="BE133" s="1043"/>
      <c r="BF133" s="1043"/>
      <c r="BG133" s="1044"/>
      <c r="BH133" s="1042" t="s">
        <v>39</v>
      </c>
      <c r="BI133" s="1043"/>
      <c r="BJ133" s="1043"/>
      <c r="BK133" s="1043"/>
      <c r="BL133" s="1044"/>
      <c r="BM133" s="1042" t="s">
        <v>38</v>
      </c>
      <c r="BN133" s="1043"/>
      <c r="BO133" s="1043"/>
      <c r="BP133" s="1043"/>
      <c r="BQ133" s="1044"/>
      <c r="BR133" s="505" t="s">
        <v>144</v>
      </c>
      <c r="BS133" s="454"/>
      <c r="BT133" s="454"/>
      <c r="BU133" s="454"/>
      <c r="BV133" s="454"/>
      <c r="BW133" s="454"/>
      <c r="BX133" s="454"/>
      <c r="BY133" s="454"/>
      <c r="BZ133" s="342"/>
      <c r="CA133" s="342"/>
      <c r="CB133" s="342"/>
      <c r="CC133" s="342"/>
      <c r="CD133" s="342"/>
      <c r="CE133" s="342"/>
      <c r="CF133" s="342"/>
      <c r="CG133" s="342"/>
      <c r="CH133" s="342"/>
      <c r="CI133" s="342"/>
      <c r="CJ133" s="342"/>
      <c r="CK133" s="342"/>
      <c r="CL133" s="342"/>
      <c r="CM133" s="342"/>
      <c r="CN133" s="342"/>
      <c r="CO133" s="342"/>
      <c r="CP133" s="342"/>
      <c r="CQ133" s="342"/>
      <c r="CR133" s="342"/>
      <c r="CS133" s="342"/>
      <c r="CT133" s="342"/>
      <c r="CU133" s="342"/>
      <c r="CV133" s="342"/>
      <c r="CW133" s="342"/>
      <c r="CX133" s="342"/>
      <c r="CY133" s="342"/>
      <c r="CZ133" s="342"/>
    </row>
    <row r="134" s="302" customFormat="true" ht="12.75" x14ac:dyDescent="0.2">
      <c r="A134" s="329" t="s">
        <v>70</v>
      </c>
      <c r="B134" s="374"/>
      <c r="C134" s="417" t="s">
        <v>0</v>
      </c>
      <c r="D134" s="590" t="s">
        <v>1</v>
      </c>
      <c r="E134" s="590" t="s">
        <v>2</v>
      </c>
      <c r="F134" s="590" t="s">
        <v>3</v>
      </c>
      <c r="G134" s="591" t="s">
        <v>4</v>
      </c>
      <c r="H134" s="380" t="s">
        <v>0</v>
      </c>
      <c r="I134" s="592" t="s">
        <v>1</v>
      </c>
      <c r="J134" s="592" t="s">
        <v>2</v>
      </c>
      <c r="K134" s="592" t="s">
        <v>3</v>
      </c>
      <c r="L134" s="593" t="s">
        <v>4</v>
      </c>
      <c r="M134" s="381" t="s">
        <v>0</v>
      </c>
      <c r="N134" s="592" t="s">
        <v>1</v>
      </c>
      <c r="O134" s="592" t="s">
        <v>2</v>
      </c>
      <c r="P134" s="592" t="s">
        <v>3</v>
      </c>
      <c r="Q134" s="593" t="s">
        <v>4</v>
      </c>
      <c r="R134" s="381" t="s">
        <v>240</v>
      </c>
      <c r="S134" s="592" t="s">
        <v>241</v>
      </c>
      <c r="T134" s="592" t="s">
        <v>242</v>
      </c>
      <c r="U134" s="592" t="s">
        <v>424</v>
      </c>
      <c r="V134" s="592" t="s">
        <v>244</v>
      </c>
      <c r="W134" s="592" t="s">
        <v>245</v>
      </c>
      <c r="X134" s="592" t="s">
        <v>246</v>
      </c>
      <c r="Y134" s="593" t="s">
        <v>247</v>
      </c>
      <c r="Z134" s="803"/>
      <c r="AA134" s="803"/>
      <c r="AB134" s="803"/>
      <c r="AC134" s="803"/>
      <c r="AD134" s="803"/>
      <c r="AE134" s="803"/>
      <c r="AF134" s="803"/>
      <c r="AG134" s="803"/>
      <c r="AH134" s="803"/>
      <c r="AI134" s="803"/>
      <c r="AJ134" s="803"/>
      <c r="AK134" s="803"/>
      <c r="AL134" s="803"/>
      <c r="AM134" s="803"/>
      <c r="AN134" s="803"/>
      <c r="AO134" s="803"/>
      <c r="AP134" s="803"/>
      <c r="AQ134" s="803"/>
      <c r="AR134" s="803"/>
      <c r="AS134" s="803"/>
      <c r="AT134" s="803"/>
      <c r="AU134" s="803"/>
      <c r="AV134" s="803"/>
      <c r="AW134" s="803"/>
      <c r="AX134" s="803"/>
      <c r="AY134" s="803"/>
      <c r="AZ134" s="342"/>
      <c r="BA134" s="329" t="s">
        <v>118</v>
      </c>
      <c r="BB134" s="328"/>
      <c r="BC134" s="455" t="s">
        <v>0</v>
      </c>
      <c r="BD134" s="326" t="s">
        <v>1</v>
      </c>
      <c r="BE134" s="326" t="s">
        <v>2</v>
      </c>
      <c r="BF134" s="326" t="s">
        <v>3</v>
      </c>
      <c r="BG134" s="456" t="s">
        <v>4</v>
      </c>
      <c r="BH134" s="455" t="s">
        <v>0</v>
      </c>
      <c r="BI134" s="326" t="s">
        <v>1</v>
      </c>
      <c r="BJ134" s="326" t="s">
        <v>2</v>
      </c>
      <c r="BK134" s="326" t="s">
        <v>3</v>
      </c>
      <c r="BL134" s="456" t="s">
        <v>4</v>
      </c>
      <c r="BM134" s="455" t="s">
        <v>0</v>
      </c>
      <c r="BN134" s="326" t="s">
        <v>1</v>
      </c>
      <c r="BO134" s="326" t="s">
        <v>2</v>
      </c>
      <c r="BP134" s="326" t="s">
        <v>3</v>
      </c>
      <c r="BQ134" s="456" t="s">
        <v>4</v>
      </c>
      <c r="BR134" s="455" t="s">
        <v>240</v>
      </c>
      <c r="BS134" s="326" t="s">
        <v>241</v>
      </c>
      <c r="BT134" s="326" t="s">
        <v>242</v>
      </c>
      <c r="BU134" s="326" t="s">
        <v>424</v>
      </c>
      <c r="BV134" s="326" t="s">
        <v>244</v>
      </c>
      <c r="BW134" s="326" t="s">
        <v>245</v>
      </c>
      <c r="BX134" s="326" t="s">
        <v>246</v>
      </c>
      <c r="BY134" s="327" t="s">
        <v>247</v>
      </c>
      <c r="BZ134" s="803"/>
      <c r="CA134" s="803"/>
      <c r="CB134" s="803"/>
      <c r="CC134" s="803"/>
      <c r="CD134" s="803"/>
      <c r="CE134" s="803"/>
      <c r="CF134" s="803"/>
      <c r="CG134" s="803"/>
      <c r="CH134" s="803"/>
      <c r="CI134" s="803"/>
      <c r="CJ134" s="803"/>
      <c r="CK134" s="803"/>
      <c r="CL134" s="803"/>
      <c r="CM134" s="803"/>
      <c r="CN134" s="803"/>
      <c r="CO134" s="803"/>
      <c r="CP134" s="803"/>
      <c r="CQ134" s="803"/>
      <c r="CR134" s="803"/>
      <c r="CS134" s="803"/>
      <c r="CT134" s="803"/>
      <c r="CU134" s="803"/>
      <c r="CV134" s="803"/>
      <c r="CW134" s="803"/>
      <c r="CX134" s="803"/>
      <c r="CY134" s="803"/>
      <c r="CZ134" s="803"/>
    </row>
    <row r="135" s="302" customFormat="true" ht="15" customHeight="true" x14ac:dyDescent="0.2">
      <c r="A135" s="1053" t="s">
        <v>46</v>
      </c>
      <c r="B135" s="377" t="s">
        <v>45</v>
      </c>
      <c r="C135" s="470">
        <v>1.407908368098623E-3</v>
      </c>
      <c r="D135" s="457">
        <v>6.659011039962974E-2</v>
      </c>
      <c r="E135" s="457">
        <v>0.55310311630748377</v>
      </c>
      <c r="F135" s="457">
        <v>2.1276024915241245</v>
      </c>
      <c r="G135" s="477">
        <v>3.8802629770467818</v>
      </c>
      <c r="H135" s="464">
        <v>9.0628709197312599E-2</v>
      </c>
      <c r="I135" s="457">
        <v>0.63121424935449377</v>
      </c>
      <c r="J135" s="457">
        <v>1.942839565701276</v>
      </c>
      <c r="K135" s="457">
        <v>2.7962421249505409</v>
      </c>
      <c r="L135" s="473">
        <v>4.3481792830811328</v>
      </c>
      <c r="M135" s="470">
        <v>0</v>
      </c>
      <c r="N135" s="457">
        <v>0</v>
      </c>
      <c r="O135" s="457">
        <v>0</v>
      </c>
      <c r="P135" s="457">
        <v>0</v>
      </c>
      <c r="Q135" s="473">
        <v>0</v>
      </c>
      <c r="R135" s="470">
        <v>98.395724046094642</v>
      </c>
      <c r="S135" s="457">
        <v>0</v>
      </c>
      <c r="T135" s="457">
        <v>0.1076363621675842</v>
      </c>
      <c r="U135" s="457">
        <v>0</v>
      </c>
      <c r="V135" s="457">
        <v>9.547939371604254E-2</v>
      </c>
      <c r="W135" s="457">
        <v>0</v>
      </c>
      <c r="X135" s="457">
        <v>0</v>
      </c>
      <c r="Y135" s="473">
        <v>0</v>
      </c>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342"/>
      <c r="BA135" s="1041" t="s">
        <v>46</v>
      </c>
      <c r="BB135" s="585" t="s">
        <v>45</v>
      </c>
      <c r="BC135" s="486">
        <v>0.166768</v>
      </c>
      <c r="BD135" s="482">
        <v>7.8804030000000003</v>
      </c>
      <c r="BE135" s="482">
        <v>65.471654000000044</v>
      </c>
      <c r="BF135" s="482">
        <v>252.20935199999988</v>
      </c>
      <c r="BG135" s="495">
        <v>459.75506899999988</v>
      </c>
      <c r="BH135" s="486">
        <v>7.2435109999999998</v>
      </c>
      <c r="BI135" s="482">
        <v>50.603984000000025</v>
      </c>
      <c r="BJ135" s="482">
        <v>155.55627799999999</v>
      </c>
      <c r="BK135" s="482">
        <v>223.73583399999993</v>
      </c>
      <c r="BL135" s="495">
        <v>348.34363899999988</v>
      </c>
      <c r="BM135" s="486">
        <v>0</v>
      </c>
      <c r="BN135" s="482">
        <v>0</v>
      </c>
      <c r="BO135" s="482">
        <v>0</v>
      </c>
      <c r="BP135" s="482">
        <v>0</v>
      </c>
      <c r="BQ135" s="495">
        <v>0</v>
      </c>
      <c r="BR135" s="486">
        <v>748.97110500000065</v>
      </c>
      <c r="BS135" s="482">
        <v>0</v>
      </c>
      <c r="BT135" s="482">
        <v>25.243416</v>
      </c>
      <c r="BU135" s="482">
        <v>0</v>
      </c>
      <c r="BV135" s="482">
        <v>11.268725</v>
      </c>
      <c r="BW135" s="482">
        <v>0</v>
      </c>
      <c r="BX135" s="482">
        <v>0</v>
      </c>
      <c r="BY135" s="490">
        <v>0</v>
      </c>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4"/>
    </row>
    <row r="136" s="302" customFormat="true" ht="15" customHeight="true" x14ac:dyDescent="0.2">
      <c r="A136" s="1051"/>
      <c r="B136" s="378" t="s">
        <v>44</v>
      </c>
      <c r="C136" s="471">
        <v>0.65400205643738851</v>
      </c>
      <c r="D136" s="460">
        <v>4.7598359993318597</v>
      </c>
      <c r="E136" s="460">
        <v>11.451243210413537</v>
      </c>
      <c r="F136" s="460">
        <v>36.223423515197055</v>
      </c>
      <c r="G136" s="479">
        <v>74.559643549602498</v>
      </c>
      <c r="H136" s="465">
        <v>4.8537348329869934</v>
      </c>
      <c r="I136" s="460">
        <v>13.038021373095107</v>
      </c>
      <c r="J136" s="460">
        <v>28.93368169023795</v>
      </c>
      <c r="K136" s="460">
        <v>54.962052563102993</v>
      </c>
      <c r="L136" s="475">
        <v>81.712636076758287</v>
      </c>
      <c r="M136" s="471">
        <v>1.9248117314194877E-2</v>
      </c>
      <c r="N136" s="460">
        <v>1.0877293697088619</v>
      </c>
      <c r="O136" s="460">
        <v>1.8187179418759656</v>
      </c>
      <c r="P136" s="460">
        <v>3.3062384721120353</v>
      </c>
      <c r="Q136" s="475">
        <v>4.9931897456047585</v>
      </c>
      <c r="R136" s="471">
        <v>0.82180546608256899</v>
      </c>
      <c r="S136" s="460">
        <v>1.6566262542264021</v>
      </c>
      <c r="T136" s="460">
        <v>29.474485147124817</v>
      </c>
      <c r="U136" s="460">
        <v>2.9085773746460584</v>
      </c>
      <c r="V136" s="460">
        <v>59.69121421845518</v>
      </c>
      <c r="W136" s="460">
        <v>11.682784728991349</v>
      </c>
      <c r="X136" s="460">
        <v>1.7237887419428868</v>
      </c>
      <c r="Y136" s="475">
        <v>4.872674110573703</v>
      </c>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342"/>
      <c r="BA136" s="1039"/>
      <c r="BB136" s="583" t="s">
        <v>44</v>
      </c>
      <c r="BC136" s="487">
        <v>77.467125999999993</v>
      </c>
      <c r="BD136" s="483">
        <v>563.28823699999987</v>
      </c>
      <c r="BE136" s="483">
        <v>1355.5010110000001</v>
      </c>
      <c r="BF136" s="483">
        <v>4293.9817040000007</v>
      </c>
      <c r="BG136" s="496">
        <v>8834.2399130000013</v>
      </c>
      <c r="BH136" s="487">
        <v>387.93536799999998</v>
      </c>
      <c r="BI136" s="483">
        <v>1045.2486229999997</v>
      </c>
      <c r="BJ136" s="483">
        <v>2316.6173430000003</v>
      </c>
      <c r="BK136" s="483">
        <v>4397.6809300000032</v>
      </c>
      <c r="BL136" s="496">
        <v>6546.2059289999952</v>
      </c>
      <c r="BM136" s="487">
        <v>0.73857799999999996</v>
      </c>
      <c r="BN136" s="483">
        <v>41.749711000000005</v>
      </c>
      <c r="BO136" s="483">
        <v>69.792063000000013</v>
      </c>
      <c r="BP136" s="483">
        <v>127.10259400000001</v>
      </c>
      <c r="BQ136" s="496">
        <v>191.40685199999996</v>
      </c>
      <c r="BR136" s="487">
        <v>6.2554400000000001</v>
      </c>
      <c r="BS136" s="483">
        <v>123.79588700000001</v>
      </c>
      <c r="BT136" s="483">
        <v>6912.5031259999923</v>
      </c>
      <c r="BU136" s="483">
        <v>119.96960300000001</v>
      </c>
      <c r="BV136" s="483">
        <v>7044.9114910000008</v>
      </c>
      <c r="BW136" s="483">
        <v>749.13390499999991</v>
      </c>
      <c r="BX136" s="483">
        <v>46.614632</v>
      </c>
      <c r="BY136" s="491">
        <v>121.29390699999998</v>
      </c>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4"/>
    </row>
    <row r="137" s="302" customFormat="true" ht="15" customHeight="true" x14ac:dyDescent="0.2">
      <c r="A137" s="1051"/>
      <c r="B137" s="378" t="s">
        <v>43</v>
      </c>
      <c r="C137" s="471">
        <v>23.453105640112348</v>
      </c>
      <c r="D137" s="460">
        <v>36.613441120313119</v>
      </c>
      <c r="E137" s="460">
        <v>50.788772376998615</v>
      </c>
      <c r="F137" s="460">
        <v>44.88223709312981</v>
      </c>
      <c r="G137" s="479">
        <v>18.915496479509699</v>
      </c>
      <c r="H137" s="465">
        <v>34.413698199090355</v>
      </c>
      <c r="I137" s="460">
        <v>47.251872015327002</v>
      </c>
      <c r="J137" s="460">
        <v>50.657866244310114</v>
      </c>
      <c r="K137" s="460">
        <v>31.311275396209659</v>
      </c>
      <c r="L137" s="475">
        <v>12.449365301537457</v>
      </c>
      <c r="M137" s="471">
        <v>17.323827715888466</v>
      </c>
      <c r="N137" s="460">
        <v>21.694359206667077</v>
      </c>
      <c r="O137" s="460">
        <v>31.064677499325633</v>
      </c>
      <c r="P137" s="460">
        <v>41.2649743605295</v>
      </c>
      <c r="Q137" s="475">
        <v>60.294981575070729</v>
      </c>
      <c r="R137" s="471">
        <v>0.47468795574397871</v>
      </c>
      <c r="S137" s="460">
        <v>54.715495617616064</v>
      </c>
      <c r="T137" s="460">
        <v>36.682152986523128</v>
      </c>
      <c r="U137" s="460">
        <v>27.964398709898148</v>
      </c>
      <c r="V137" s="460">
        <v>28.774229559449406</v>
      </c>
      <c r="W137" s="460">
        <v>28.069437313408258</v>
      </c>
      <c r="X137" s="460">
        <v>20.183926097886712</v>
      </c>
      <c r="Y137" s="475">
        <v>43.952620273071467</v>
      </c>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342"/>
      <c r="BA137" s="1039"/>
      <c r="BB137" s="583" t="s">
        <v>43</v>
      </c>
      <c r="BC137" s="487">
        <v>2778.041249000004</v>
      </c>
      <c r="BD137" s="483">
        <v>4332.9057350000003</v>
      </c>
      <c r="BE137" s="483">
        <v>6011.9439469999988</v>
      </c>
      <c r="BF137" s="483">
        <v>5320.4111099999982</v>
      </c>
      <c r="BG137" s="496">
        <v>2241.212887000001</v>
      </c>
      <c r="BH137" s="487">
        <v>2750.519163999998</v>
      </c>
      <c r="BI137" s="483">
        <v>3788.1479669999999</v>
      </c>
      <c r="BJ137" s="483">
        <v>4055.9958030000003</v>
      </c>
      <c r="BK137" s="483">
        <v>2505.3103419999998</v>
      </c>
      <c r="BL137" s="496">
        <v>997.35013900000013</v>
      </c>
      <c r="BM137" s="487">
        <v>664.7402350000001</v>
      </c>
      <c r="BN137" s="483">
        <v>832.68251499999997</v>
      </c>
      <c r="BO137" s="483">
        <v>1192.0858530000012</v>
      </c>
      <c r="BP137" s="483">
        <v>1586.3602480000006</v>
      </c>
      <c r="BQ137" s="496">
        <v>2311.3226619999987</v>
      </c>
      <c r="BR137" s="487">
        <v>3.6132420000000001</v>
      </c>
      <c r="BS137" s="483">
        <v>4088.7637119999963</v>
      </c>
      <c r="BT137" s="483">
        <v>8602.8813029999928</v>
      </c>
      <c r="BU137" s="483">
        <v>1153.4428619999992</v>
      </c>
      <c r="BV137" s="483">
        <v>3396.0089960000014</v>
      </c>
      <c r="BW137" s="483">
        <v>1799.8934049999993</v>
      </c>
      <c r="BX137" s="483">
        <v>545.81298999999979</v>
      </c>
      <c r="BY137" s="491">
        <v>1094.0984179999996</v>
      </c>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4"/>
    </row>
    <row r="138" s="302" customFormat="true" ht="15" customHeight="true" x14ac:dyDescent="0.2">
      <c r="A138" s="1051"/>
      <c r="B138" s="378" t="s">
        <v>42</v>
      </c>
      <c r="C138" s="471">
        <v>72.620364834616325</v>
      </c>
      <c r="D138" s="460">
        <v>57.535067711165986</v>
      </c>
      <c r="E138" s="460">
        <v>36.672820531454938</v>
      </c>
      <c r="F138" s="460">
        <v>16.465815575607163</v>
      </c>
      <c r="G138" s="479">
        <v>2.6445969938411023</v>
      </c>
      <c r="H138" s="465">
        <v>58.999460772573386</v>
      </c>
      <c r="I138" s="460">
        <v>39.038462505477966</v>
      </c>
      <c r="J138" s="460">
        <v>17.271004381085785</v>
      </c>
      <c r="K138" s="460">
        <v>10.930429915736795</v>
      </c>
      <c r="L138" s="475">
        <v>1.4898193386230969</v>
      </c>
      <c r="M138" s="471">
        <v>76.372988171045577</v>
      </c>
      <c r="N138" s="460">
        <v>75.43476801523677</v>
      </c>
      <c r="O138" s="460">
        <v>66.278376582507434</v>
      </c>
      <c r="P138" s="460">
        <v>54.498364421600819</v>
      </c>
      <c r="Q138" s="475">
        <v>34.711828679324526</v>
      </c>
      <c r="R138" s="471">
        <v>1.6564619883166154E-2</v>
      </c>
      <c r="S138" s="460">
        <v>42.965353293370647</v>
      </c>
      <c r="T138" s="460">
        <v>32.844284113215764</v>
      </c>
      <c r="U138" s="460">
        <v>67.378143817276069</v>
      </c>
      <c r="V138" s="460">
        <v>11.127542730518815</v>
      </c>
      <c r="W138" s="460">
        <v>58.531863107013791</v>
      </c>
      <c r="X138" s="460">
        <v>75.580816850866512</v>
      </c>
      <c r="Y138" s="475">
        <v>48.763343154128897</v>
      </c>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342"/>
      <c r="BA138" s="1039"/>
      <c r="BB138" s="583" t="s">
        <v>42</v>
      </c>
      <c r="BC138" s="487">
        <v>8601.9468860000015</v>
      </c>
      <c r="BD138" s="483">
        <v>6808.8116609999897</v>
      </c>
      <c r="BE138" s="483">
        <v>4341.017337000002</v>
      </c>
      <c r="BF138" s="483">
        <v>1951.8837249999992</v>
      </c>
      <c r="BG138" s="496">
        <v>313.34651300000002</v>
      </c>
      <c r="BH138" s="487">
        <v>4715.5393350000004</v>
      </c>
      <c r="BI138" s="483">
        <v>3129.684943000002</v>
      </c>
      <c r="BJ138" s="483">
        <v>1382.828107</v>
      </c>
      <c r="BK138" s="483">
        <v>874.57692999999995</v>
      </c>
      <c r="BL138" s="496">
        <v>119.353195</v>
      </c>
      <c r="BM138" s="487">
        <v>2930.5416180000016</v>
      </c>
      <c r="BN138" s="483">
        <v>2895.3707160000031</v>
      </c>
      <c r="BO138" s="483">
        <v>2543.3875850000009</v>
      </c>
      <c r="BP138" s="483">
        <v>2095.0949379999988</v>
      </c>
      <c r="BQ138" s="496">
        <v>1330.6287549999993</v>
      </c>
      <c r="BR138" s="487">
        <v>0.126087</v>
      </c>
      <c r="BS138" s="483">
        <v>3210.7024789999991</v>
      </c>
      <c r="BT138" s="483">
        <v>7702.8051710000036</v>
      </c>
      <c r="BU138" s="483">
        <v>2779.1349940000023</v>
      </c>
      <c r="BV138" s="483">
        <v>1313.3013739999999</v>
      </c>
      <c r="BW138" s="483">
        <v>3753.2321440000005</v>
      </c>
      <c r="BX138" s="483">
        <v>2043.8536800000008</v>
      </c>
      <c r="BY138" s="491">
        <v>1213.8501930000004</v>
      </c>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4"/>
    </row>
    <row r="139" s="302" customFormat="true" ht="15" customHeight="true" x14ac:dyDescent="0.2">
      <c r="A139" s="1051"/>
      <c r="B139" s="378" t="s">
        <v>19</v>
      </c>
      <c r="C139" s="471">
        <v>3.2711195604659071</v>
      </c>
      <c r="D139" s="460">
        <v>1.0250650587894121</v>
      </c>
      <c r="E139" s="460">
        <v>0.53406076482539855</v>
      </c>
      <c r="F139" s="460">
        <v>0.30092132454180864</v>
      </c>
      <c r="G139" s="479">
        <v>0</v>
      </c>
      <c r="H139" s="465">
        <v>1.6424774861518447</v>
      </c>
      <c r="I139" s="460">
        <v>4.0429856745345653E-2</v>
      </c>
      <c r="J139" s="460">
        <v>1.194608118664932</v>
      </c>
      <c r="K139" s="460">
        <v>0</v>
      </c>
      <c r="L139" s="475">
        <v>0</v>
      </c>
      <c r="M139" s="471">
        <v>6.2839359957518175</v>
      </c>
      <c r="N139" s="460">
        <v>1.7831434083872211</v>
      </c>
      <c r="O139" s="460">
        <v>0.83822797629096346</v>
      </c>
      <c r="P139" s="460">
        <v>0.93042274575765704</v>
      </c>
      <c r="Q139" s="475">
        <v>0</v>
      </c>
      <c r="R139" s="471">
        <v>0.29121791219566179</v>
      </c>
      <c r="S139" s="460">
        <v>0.66252483478671453</v>
      </c>
      <c r="T139" s="460">
        <v>0.891441390968572</v>
      </c>
      <c r="U139" s="460">
        <v>1.7488800981796</v>
      </c>
      <c r="V139" s="460">
        <v>0.31153409786067859</v>
      </c>
      <c r="W139" s="460">
        <v>1.7159148505865869</v>
      </c>
      <c r="X139" s="460">
        <v>2.5114683093040049</v>
      </c>
      <c r="Y139" s="475">
        <v>2.4113624622259247</v>
      </c>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342"/>
      <c r="BA139" s="1039"/>
      <c r="BB139" s="583" t="s">
        <v>19</v>
      </c>
      <c r="BC139" s="487">
        <v>387.46702499999998</v>
      </c>
      <c r="BD139" s="483">
        <v>121.30819000000001</v>
      </c>
      <c r="BE139" s="483">
        <v>63.217582</v>
      </c>
      <c r="BF139" s="483">
        <v>35.671688000000003</v>
      </c>
      <c r="BG139" s="496">
        <v>0</v>
      </c>
      <c r="BH139" s="487">
        <v>131.27521999999999</v>
      </c>
      <c r="BI139" s="483">
        <v>3.2412320000000001</v>
      </c>
      <c r="BJ139" s="483">
        <v>95.648038</v>
      </c>
      <c r="BK139" s="483">
        <v>0</v>
      </c>
      <c r="BL139" s="496">
        <v>0</v>
      </c>
      <c r="BM139" s="487">
        <v>241.12368000000004</v>
      </c>
      <c r="BN139" s="483">
        <v>68.441400999999999</v>
      </c>
      <c r="BO139" s="483">
        <v>32.166427999999996</v>
      </c>
      <c r="BP139" s="483">
        <v>35.768486000000003</v>
      </c>
      <c r="BQ139" s="496">
        <v>0</v>
      </c>
      <c r="BR139" s="487">
        <v>2.2166999999999999</v>
      </c>
      <c r="BS139" s="483">
        <v>49.508963999999999</v>
      </c>
      <c r="BT139" s="483">
        <v>209.06527699999998</v>
      </c>
      <c r="BU139" s="483">
        <v>72.135764000000009</v>
      </c>
      <c r="BV139" s="483">
        <v>36.768060000000006</v>
      </c>
      <c r="BW139" s="483">
        <v>110.02941700000001</v>
      </c>
      <c r="BX139" s="483">
        <v>67.915033999999991</v>
      </c>
      <c r="BY139" s="491">
        <v>60.025268999999994</v>
      </c>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4"/>
    </row>
    <row r="140" s="302" customFormat="true" ht="15" customHeight="true" x14ac:dyDescent="0.2">
      <c r="A140" s="1051" t="s">
        <v>108</v>
      </c>
      <c r="B140" s="378" t="s">
        <v>65</v>
      </c>
      <c r="C140" s="471">
        <v>100</v>
      </c>
      <c r="D140" s="460">
        <v>81.501244805863038</v>
      </c>
      <c r="E140" s="460">
        <v>78.2082382378983</v>
      </c>
      <c r="F140" s="460">
        <v>40.741398417472162</v>
      </c>
      <c r="G140" s="479">
        <v>37.852617677715081</v>
      </c>
      <c r="H140" s="465">
        <v>77.148499901664053</v>
      </c>
      <c r="I140" s="460">
        <v>74.607526557822638</v>
      </c>
      <c r="J140" s="460">
        <v>45.56463320062435</v>
      </c>
      <c r="K140" s="460">
        <v>38.127015140227506</v>
      </c>
      <c r="L140" s="475">
        <v>37.620345734772904</v>
      </c>
      <c r="M140" s="471">
        <v>100</v>
      </c>
      <c r="N140" s="460">
        <v>100</v>
      </c>
      <c r="O140" s="460">
        <v>85.317528155028171</v>
      </c>
      <c r="P140" s="460">
        <v>96.932223114187579</v>
      </c>
      <c r="Q140" s="475">
        <v>99.662999002773432</v>
      </c>
      <c r="R140" s="471">
        <v>1.2792065785939917</v>
      </c>
      <c r="S140" s="460">
        <v>70.333908589386326</v>
      </c>
      <c r="T140" s="460">
        <v>54.278650159123309</v>
      </c>
      <c r="U140" s="460">
        <v>68.962874704186532</v>
      </c>
      <c r="V140" s="460">
        <v>29.007430974976323</v>
      </c>
      <c r="W140" s="460">
        <v>78.431253889116149</v>
      </c>
      <c r="X140" s="460">
        <v>100</v>
      </c>
      <c r="Y140" s="475">
        <v>74.588080504324111</v>
      </c>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342"/>
      <c r="BA140" s="1039" t="s">
        <v>108</v>
      </c>
      <c r="BB140" s="583" t="s">
        <v>65</v>
      </c>
      <c r="BC140" s="487">
        <v>77.467125999999993</v>
      </c>
      <c r="BD140" s="483">
        <v>459.08692499999989</v>
      </c>
      <c r="BE140" s="483">
        <v>1060.11346</v>
      </c>
      <c r="BF140" s="483">
        <v>1749.4281940000005</v>
      </c>
      <c r="BG140" s="496">
        <v>3343.991059</v>
      </c>
      <c r="BH140" s="487">
        <v>299.28631700000005</v>
      </c>
      <c r="BI140" s="483">
        <v>779.83414400000015</v>
      </c>
      <c r="BJ140" s="483">
        <v>1055.5581949999998</v>
      </c>
      <c r="BK140" s="483">
        <v>1676.704473999999</v>
      </c>
      <c r="BL140" s="496">
        <v>2462.7053030000006</v>
      </c>
      <c r="BM140" s="487">
        <v>0.73857799999999996</v>
      </c>
      <c r="BN140" s="483">
        <v>41.749711000000005</v>
      </c>
      <c r="BO140" s="483">
        <v>59.544863000000007</v>
      </c>
      <c r="BP140" s="483">
        <v>123.20337000000001</v>
      </c>
      <c r="BQ140" s="496">
        <v>190.76180899999997</v>
      </c>
      <c r="BR140" s="487">
        <v>8.0019999999999994E-2</v>
      </c>
      <c r="BS140" s="483">
        <v>87.070486000000002</v>
      </c>
      <c r="BT140" s="483">
        <v>3752.0133889999984</v>
      </c>
      <c r="BU140" s="483">
        <v>82.734487000000001</v>
      </c>
      <c r="BV140" s="483">
        <v>2043.5478380000004</v>
      </c>
      <c r="BW140" s="483">
        <v>587.55511500000011</v>
      </c>
      <c r="BX140" s="483">
        <v>46.614632</v>
      </c>
      <c r="BY140" s="491">
        <v>90.47079699999999</v>
      </c>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4"/>
    </row>
    <row r="141" s="302" customFormat="true" ht="15" customHeight="true" x14ac:dyDescent="0.2">
      <c r="A141" s="1051"/>
      <c r="B141" s="378" t="s">
        <v>66</v>
      </c>
      <c r="C141" s="471">
        <v>0</v>
      </c>
      <c r="D141" s="460">
        <v>0</v>
      </c>
      <c r="E141" s="460">
        <v>1.1126052933648458</v>
      </c>
      <c r="F141" s="460">
        <v>3.2529781826941844</v>
      </c>
      <c r="G141" s="479">
        <v>1.7466462255902284</v>
      </c>
      <c r="H141" s="465">
        <v>0</v>
      </c>
      <c r="I141" s="460">
        <v>1.4428505972784242</v>
      </c>
      <c r="J141" s="460">
        <v>0.81682212460238857</v>
      </c>
      <c r="K141" s="460">
        <v>4.3572639090940104</v>
      </c>
      <c r="L141" s="475">
        <v>1.2746925456521192</v>
      </c>
      <c r="M141" s="471">
        <v>0</v>
      </c>
      <c r="N141" s="460">
        <v>0</v>
      </c>
      <c r="O141" s="460">
        <v>0</v>
      </c>
      <c r="P141" s="460">
        <v>0</v>
      </c>
      <c r="Q141" s="475">
        <v>0</v>
      </c>
      <c r="R141" s="471">
        <v>0</v>
      </c>
      <c r="S141" s="460">
        <v>0</v>
      </c>
      <c r="T141" s="460">
        <v>2.7613141075055516</v>
      </c>
      <c r="U141" s="460">
        <v>0</v>
      </c>
      <c r="V141" s="460">
        <v>1.0417468564900669</v>
      </c>
      <c r="W141" s="460">
        <v>3.3197771231566411</v>
      </c>
      <c r="X141" s="460">
        <v>0</v>
      </c>
      <c r="Y141" s="475">
        <v>16.431936684173266</v>
      </c>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342"/>
      <c r="BA141" s="1039"/>
      <c r="BB141" s="583" t="s">
        <v>66</v>
      </c>
      <c r="BC141" s="487">
        <v>0</v>
      </c>
      <c r="BD141" s="483">
        <v>0</v>
      </c>
      <c r="BE141" s="483">
        <v>15.081376000000001</v>
      </c>
      <c r="BF141" s="483">
        <v>139.682288</v>
      </c>
      <c r="BG141" s="496">
        <v>154.30291800000001</v>
      </c>
      <c r="BH141" s="487">
        <v>0</v>
      </c>
      <c r="BI141" s="483">
        <v>15.081376000000001</v>
      </c>
      <c r="BJ141" s="483">
        <v>18.922643000000004</v>
      </c>
      <c r="BK141" s="483">
        <v>191.61856399999999</v>
      </c>
      <c r="BL141" s="496">
        <v>83.443998999999991</v>
      </c>
      <c r="BM141" s="487">
        <v>0</v>
      </c>
      <c r="BN141" s="483">
        <v>0</v>
      </c>
      <c r="BO141" s="483">
        <v>0</v>
      </c>
      <c r="BP141" s="483">
        <v>0</v>
      </c>
      <c r="BQ141" s="496">
        <v>0</v>
      </c>
      <c r="BR141" s="487">
        <v>0</v>
      </c>
      <c r="BS141" s="483">
        <v>0</v>
      </c>
      <c r="BT141" s="483">
        <v>190.87592400000003</v>
      </c>
      <c r="BU141" s="483">
        <v>0</v>
      </c>
      <c r="BV141" s="483">
        <v>73.390144000000006</v>
      </c>
      <c r="BW141" s="483">
        <v>24.869576000000002</v>
      </c>
      <c r="BX141" s="483">
        <v>0</v>
      </c>
      <c r="BY141" s="491">
        <v>19.930938000000001</v>
      </c>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4"/>
    </row>
    <row r="142" s="302" customFormat="true" ht="15" customHeight="true" x14ac:dyDescent="0.2">
      <c r="A142" s="1051"/>
      <c r="B142" s="378" t="s">
        <v>67</v>
      </c>
      <c r="C142" s="471">
        <v>0</v>
      </c>
      <c r="D142" s="460">
        <v>0</v>
      </c>
      <c r="E142" s="460">
        <v>0.11380684982757272</v>
      </c>
      <c r="F142" s="460">
        <v>3.2120026937124546</v>
      </c>
      <c r="G142" s="479">
        <v>1.6086190707915855</v>
      </c>
      <c r="H142" s="465">
        <v>0</v>
      </c>
      <c r="I142" s="460">
        <v>8.5875262616825307E-2</v>
      </c>
      <c r="J142" s="460">
        <v>1.6389203039822011</v>
      </c>
      <c r="K142" s="460">
        <v>2.6236496198008599</v>
      </c>
      <c r="L142" s="475">
        <v>1.9352404488037926</v>
      </c>
      <c r="M142" s="471">
        <v>0</v>
      </c>
      <c r="N142" s="460">
        <v>0</v>
      </c>
      <c r="O142" s="460">
        <v>0</v>
      </c>
      <c r="P142" s="460">
        <v>0</v>
      </c>
      <c r="Q142" s="475">
        <v>0.33700099722657795</v>
      </c>
      <c r="R142" s="471">
        <v>0</v>
      </c>
      <c r="S142" s="460">
        <v>0</v>
      </c>
      <c r="T142" s="460">
        <v>0.95846421755383204</v>
      </c>
      <c r="U142" s="460">
        <v>8.1175129003302615</v>
      </c>
      <c r="V142" s="460">
        <v>2.9181674214450402</v>
      </c>
      <c r="W142" s="460">
        <v>0</v>
      </c>
      <c r="X142" s="460">
        <v>0</v>
      </c>
      <c r="Y142" s="475">
        <v>0</v>
      </c>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342"/>
      <c r="BA142" s="1039"/>
      <c r="BB142" s="583" t="s">
        <v>67</v>
      </c>
      <c r="BC142" s="487">
        <v>0</v>
      </c>
      <c r="BD142" s="483">
        <v>0</v>
      </c>
      <c r="BE142" s="483">
        <v>1.5426530000000001</v>
      </c>
      <c r="BF142" s="483">
        <v>137.922808</v>
      </c>
      <c r="BG142" s="496">
        <v>142.10926799999999</v>
      </c>
      <c r="BH142" s="487">
        <v>0</v>
      </c>
      <c r="BI142" s="483">
        <v>0.89761000000000002</v>
      </c>
      <c r="BJ142" s="483">
        <v>37.967511999999999</v>
      </c>
      <c r="BK142" s="483">
        <v>115.379739</v>
      </c>
      <c r="BL142" s="496">
        <v>126.68482499999999</v>
      </c>
      <c r="BM142" s="487">
        <v>0</v>
      </c>
      <c r="BN142" s="483">
        <v>0</v>
      </c>
      <c r="BO142" s="483">
        <v>0</v>
      </c>
      <c r="BP142" s="483">
        <v>0</v>
      </c>
      <c r="BQ142" s="496">
        <v>0.64504300000000003</v>
      </c>
      <c r="BR142" s="487">
        <v>0</v>
      </c>
      <c r="BS142" s="483">
        <v>0</v>
      </c>
      <c r="BT142" s="483">
        <v>66.253869000000009</v>
      </c>
      <c r="BU142" s="483">
        <v>9.7385479999999998</v>
      </c>
      <c r="BV142" s="483">
        <v>205.58231200000003</v>
      </c>
      <c r="BW142" s="483">
        <v>0</v>
      </c>
      <c r="BX142" s="483">
        <v>0</v>
      </c>
      <c r="BY142" s="491">
        <v>0</v>
      </c>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4"/>
    </row>
    <row r="143" s="302" customFormat="true" ht="15" customHeight="true" x14ac:dyDescent="0.2">
      <c r="A143" s="1051"/>
      <c r="B143" s="378" t="s">
        <v>68</v>
      </c>
      <c r="C143" s="471">
        <v>0</v>
      </c>
      <c r="D143" s="460">
        <v>18.498755194136958</v>
      </c>
      <c r="E143" s="460">
        <v>20.565349618909284</v>
      </c>
      <c r="F143" s="460">
        <v>52.793620706121217</v>
      </c>
      <c r="G143" s="479">
        <v>58.792117025903082</v>
      </c>
      <c r="H143" s="465">
        <v>22.851500098335968</v>
      </c>
      <c r="I143" s="460">
        <v>23.863747582282162</v>
      </c>
      <c r="J143" s="460">
        <v>51.979624370791036</v>
      </c>
      <c r="K143" s="460">
        <v>54.892071330877521</v>
      </c>
      <c r="L143" s="475">
        <v>59.169721270771255</v>
      </c>
      <c r="M143" s="471">
        <v>0</v>
      </c>
      <c r="N143" s="460">
        <v>0</v>
      </c>
      <c r="O143" s="460">
        <v>14.682471844971822</v>
      </c>
      <c r="P143" s="460">
        <v>3.0677768858124166</v>
      </c>
      <c r="Q143" s="475">
        <v>0</v>
      </c>
      <c r="R143" s="471">
        <v>98.720793421406</v>
      </c>
      <c r="S143" s="460">
        <v>29.666091410613671</v>
      </c>
      <c r="T143" s="460">
        <v>42.00157151581741</v>
      </c>
      <c r="U143" s="460">
        <v>22.919612395483213</v>
      </c>
      <c r="V143" s="460">
        <v>67.032654747088529</v>
      </c>
      <c r="W143" s="460">
        <v>18.248968987727231</v>
      </c>
      <c r="X143" s="460">
        <v>0</v>
      </c>
      <c r="Y143" s="475">
        <v>8.9799828115026443</v>
      </c>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342"/>
      <c r="BA143" s="1039"/>
      <c r="BB143" s="583" t="s">
        <v>68</v>
      </c>
      <c r="BC143" s="487">
        <v>0</v>
      </c>
      <c r="BD143" s="483">
        <v>104.20131199999999</v>
      </c>
      <c r="BE143" s="483">
        <v>278.76352200000002</v>
      </c>
      <c r="BF143" s="483">
        <v>2266.9484140000009</v>
      </c>
      <c r="BG143" s="496">
        <v>5193.836667999999</v>
      </c>
      <c r="BH143" s="487">
        <v>88.649050999999986</v>
      </c>
      <c r="BI143" s="483">
        <v>249.43549300000001</v>
      </c>
      <c r="BJ143" s="483">
        <v>1204.1689929999998</v>
      </c>
      <c r="BK143" s="483">
        <v>2413.9781529999996</v>
      </c>
      <c r="BL143" s="496">
        <v>3873.3718019999997</v>
      </c>
      <c r="BM143" s="487">
        <v>0</v>
      </c>
      <c r="BN143" s="483">
        <v>0</v>
      </c>
      <c r="BO143" s="483">
        <v>10.247199999999999</v>
      </c>
      <c r="BP143" s="483">
        <v>3.8992239999999998</v>
      </c>
      <c r="BQ143" s="496">
        <v>0</v>
      </c>
      <c r="BR143" s="487">
        <v>6.1754199999999999</v>
      </c>
      <c r="BS143" s="483">
        <v>36.725401000000005</v>
      </c>
      <c r="BT143" s="483">
        <v>2903.3599440000007</v>
      </c>
      <c r="BU143" s="483">
        <v>27.496568000000003</v>
      </c>
      <c r="BV143" s="483">
        <v>4722.3911969999972</v>
      </c>
      <c r="BW143" s="483">
        <v>136.70921399999997</v>
      </c>
      <c r="BX143" s="483">
        <v>0</v>
      </c>
      <c r="BY143" s="491">
        <v>10.892172</v>
      </c>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4"/>
    </row>
    <row r="144" s="302" customFormat="true" ht="15" customHeight="true" x14ac:dyDescent="0.2">
      <c r="A144" s="1051" t="s">
        <v>109</v>
      </c>
      <c r="B144" s="378" t="s">
        <v>65</v>
      </c>
      <c r="C144" s="471">
        <v>99.779760829606019</v>
      </c>
      <c r="D144" s="460">
        <v>97.265528347687976</v>
      </c>
      <c r="E144" s="460">
        <v>90.282953389507213</v>
      </c>
      <c r="F144" s="460">
        <v>78.105464300811249</v>
      </c>
      <c r="G144" s="479">
        <v>59.686270713470144</v>
      </c>
      <c r="H144" s="465">
        <v>97.277486200430076</v>
      </c>
      <c r="I144" s="460">
        <v>89.348062918591836</v>
      </c>
      <c r="J144" s="460">
        <v>78.333983041466254</v>
      </c>
      <c r="K144" s="460">
        <v>68.763088233800929</v>
      </c>
      <c r="L144" s="475">
        <v>54.351497413287056</v>
      </c>
      <c r="M144" s="471">
        <v>99.079590089804014</v>
      </c>
      <c r="N144" s="460">
        <v>100</v>
      </c>
      <c r="O144" s="460">
        <v>99.522200520569385</v>
      </c>
      <c r="P144" s="460">
        <v>98.321790020043409</v>
      </c>
      <c r="Q144" s="475">
        <v>93.772890372845751</v>
      </c>
      <c r="R144" s="471">
        <v>28.096734179443285</v>
      </c>
      <c r="S144" s="460">
        <v>93.634531400244825</v>
      </c>
      <c r="T144" s="460">
        <v>94.42338239641181</v>
      </c>
      <c r="U144" s="460">
        <v>96.878315243325872</v>
      </c>
      <c r="V144" s="460">
        <v>43.187359614840794</v>
      </c>
      <c r="W144" s="460">
        <v>96.060659770015661</v>
      </c>
      <c r="X144" s="460">
        <v>100</v>
      </c>
      <c r="Y144" s="475">
        <v>100</v>
      </c>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342"/>
      <c r="BA144" s="1039" t="s">
        <v>109</v>
      </c>
      <c r="BB144" s="583" t="s">
        <v>65</v>
      </c>
      <c r="BC144" s="487">
        <v>2771.9229140000039</v>
      </c>
      <c r="BD144" s="483">
        <v>4210.3058420000016</v>
      </c>
      <c r="BE144" s="483">
        <v>5405.3361320000031</v>
      </c>
      <c r="BF144" s="483">
        <v>4148.0041079999992</v>
      </c>
      <c r="BG144" s="496">
        <v>1337.6963910000004</v>
      </c>
      <c r="BH144" s="487">
        <v>2671.5175799999984</v>
      </c>
      <c r="BI144" s="483">
        <v>3362.4446170000001</v>
      </c>
      <c r="BJ144" s="483">
        <v>3169.6733480000016</v>
      </c>
      <c r="BK144" s="483">
        <v>1722.7287609999996</v>
      </c>
      <c r="BL144" s="496">
        <v>542.07473499999992</v>
      </c>
      <c r="BM144" s="487">
        <v>658.62189999999998</v>
      </c>
      <c r="BN144" s="483">
        <v>832.68251499999997</v>
      </c>
      <c r="BO144" s="483">
        <v>1186.3900730000012</v>
      </c>
      <c r="BP144" s="483">
        <v>1559.7377920000006</v>
      </c>
      <c r="BQ144" s="496">
        <v>2167.3940659999989</v>
      </c>
      <c r="BR144" s="487">
        <v>1.0152030000000001</v>
      </c>
      <c r="BS144" s="483">
        <v>3824.530648999998</v>
      </c>
      <c r="BT144" s="483">
        <v>8098.2405959999978</v>
      </c>
      <c r="BU144" s="483">
        <v>1117.4360119999994</v>
      </c>
      <c r="BV144" s="483">
        <v>1463.1420389999996</v>
      </c>
      <c r="BW144" s="483">
        <v>1728.9894799999995</v>
      </c>
      <c r="BX144" s="483">
        <v>545.81298999999979</v>
      </c>
      <c r="BY144" s="491">
        <v>1094.0984179999996</v>
      </c>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4"/>
    </row>
    <row r="145" s="302" customFormat="true" ht="15" customHeight="true" x14ac:dyDescent="0.2">
      <c r="A145" s="1051"/>
      <c r="B145" s="378" t="s">
        <v>66</v>
      </c>
      <c r="C145" s="471">
        <v>0</v>
      </c>
      <c r="D145" s="460">
        <v>0</v>
      </c>
      <c r="E145" s="460">
        <v>0.38952826199278995</v>
      </c>
      <c r="F145" s="460">
        <v>0.12802226106865161</v>
      </c>
      <c r="G145" s="479">
        <v>3.0270655854925028</v>
      </c>
      <c r="H145" s="465">
        <v>0</v>
      </c>
      <c r="I145" s="460">
        <v>3.8761967173071878E-2</v>
      </c>
      <c r="J145" s="460">
        <v>0.16802695384477315</v>
      </c>
      <c r="K145" s="460">
        <v>0</v>
      </c>
      <c r="L145" s="475">
        <v>6.802323612048947</v>
      </c>
      <c r="M145" s="471">
        <v>0</v>
      </c>
      <c r="N145" s="460">
        <v>0</v>
      </c>
      <c r="O145" s="460">
        <v>0</v>
      </c>
      <c r="P145" s="460">
        <v>0</v>
      </c>
      <c r="Q145" s="475">
        <v>0.94589722843292123</v>
      </c>
      <c r="R145" s="471">
        <v>0</v>
      </c>
      <c r="S145" s="460">
        <v>0.53525708694661722</v>
      </c>
      <c r="T145" s="460">
        <v>7.9274247961414482E-2</v>
      </c>
      <c r="U145" s="460">
        <v>0</v>
      </c>
      <c r="V145" s="460">
        <v>2.0455691205827806</v>
      </c>
      <c r="W145" s="460">
        <v>0</v>
      </c>
      <c r="X145" s="460">
        <v>0</v>
      </c>
      <c r="Y145" s="475">
        <v>0</v>
      </c>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342"/>
      <c r="BA145" s="1039"/>
      <c r="BB145" s="583" t="s">
        <v>66</v>
      </c>
      <c r="BC145" s="487">
        <v>0</v>
      </c>
      <c r="BD145" s="483">
        <v>0</v>
      </c>
      <c r="BE145" s="483">
        <v>23.321470000000001</v>
      </c>
      <c r="BF145" s="483">
        <v>6.798972</v>
      </c>
      <c r="BG145" s="496">
        <v>67.842984000000001</v>
      </c>
      <c r="BH145" s="487">
        <v>0</v>
      </c>
      <c r="BI145" s="483">
        <v>1.4587330000000001</v>
      </c>
      <c r="BJ145" s="483">
        <v>6.798972</v>
      </c>
      <c r="BK145" s="483">
        <v>0</v>
      </c>
      <c r="BL145" s="496">
        <v>67.842984000000001</v>
      </c>
      <c r="BM145" s="487">
        <v>0</v>
      </c>
      <c r="BN145" s="483">
        <v>0</v>
      </c>
      <c r="BO145" s="483">
        <v>0</v>
      </c>
      <c r="BP145" s="483">
        <v>0</v>
      </c>
      <c r="BQ145" s="496">
        <v>21.862737000000003</v>
      </c>
      <c r="BR145" s="487">
        <v>0</v>
      </c>
      <c r="BS145" s="483">
        <v>21.862737000000003</v>
      </c>
      <c r="BT145" s="483">
        <v>6.798972</v>
      </c>
      <c r="BU145" s="483">
        <v>0</v>
      </c>
      <c r="BV145" s="483">
        <v>69.301716999999996</v>
      </c>
      <c r="BW145" s="483">
        <v>0</v>
      </c>
      <c r="BX145" s="483">
        <v>0</v>
      </c>
      <c r="BY145" s="491">
        <v>0</v>
      </c>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4"/>
    </row>
    <row r="146" s="302" customFormat="true" ht="15" customHeight="true" x14ac:dyDescent="0.2">
      <c r="A146" s="1051"/>
      <c r="B146" s="378" t="s">
        <v>67</v>
      </c>
      <c r="C146" s="471">
        <v>0</v>
      </c>
      <c r="D146" s="460">
        <v>0.59290029554109303</v>
      </c>
      <c r="E146" s="460">
        <v>1.7055694815027538</v>
      </c>
      <c r="F146" s="460">
        <v>0.7838624247165048</v>
      </c>
      <c r="G146" s="479">
        <v>0.82907063883931653</v>
      </c>
      <c r="H146" s="465">
        <v>0.9345244409220923</v>
      </c>
      <c r="I146" s="460">
        <v>0.85362738413170025</v>
      </c>
      <c r="J146" s="460">
        <v>0.97369670493958427</v>
      </c>
      <c r="K146" s="460">
        <v>0.34545157359989859</v>
      </c>
      <c r="L146" s="475">
        <v>1.8630606517617376</v>
      </c>
      <c r="M146" s="471">
        <v>0</v>
      </c>
      <c r="N146" s="460">
        <v>0</v>
      </c>
      <c r="O146" s="460">
        <v>0</v>
      </c>
      <c r="P146" s="460">
        <v>0</v>
      </c>
      <c r="Q146" s="475">
        <v>2.7501515493729034</v>
      </c>
      <c r="R146" s="471">
        <v>0</v>
      </c>
      <c r="S146" s="460">
        <v>2.4665706395626144</v>
      </c>
      <c r="T146" s="460">
        <v>0</v>
      </c>
      <c r="U146" s="460">
        <v>0</v>
      </c>
      <c r="V146" s="460">
        <v>2.5750962573381981</v>
      </c>
      <c r="W146" s="460">
        <v>0</v>
      </c>
      <c r="X146" s="460">
        <v>0</v>
      </c>
      <c r="Y146" s="475">
        <v>0</v>
      </c>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342"/>
      <c r="BA146" s="1039"/>
      <c r="BB146" s="583" t="s">
        <v>67</v>
      </c>
      <c r="BC146" s="487">
        <v>0</v>
      </c>
      <c r="BD146" s="483">
        <v>25.664709999999999</v>
      </c>
      <c r="BE146" s="483">
        <v>102.11425299999999</v>
      </c>
      <c r="BF146" s="483">
        <v>41.629156000000002</v>
      </c>
      <c r="BG146" s="496">
        <v>18.581237999999999</v>
      </c>
      <c r="BH146" s="487">
        <v>25.664709999999999</v>
      </c>
      <c r="BI146" s="483">
        <v>32.124645000000001</v>
      </c>
      <c r="BJ146" s="483">
        <v>39.399254000000006</v>
      </c>
      <c r="BK146" s="483">
        <v>8.6546339999999997</v>
      </c>
      <c r="BL146" s="496">
        <v>18.581237999999999</v>
      </c>
      <c r="BM146" s="487">
        <v>0</v>
      </c>
      <c r="BN146" s="483">
        <v>0</v>
      </c>
      <c r="BO146" s="483">
        <v>0</v>
      </c>
      <c r="BP146" s="483">
        <v>0</v>
      </c>
      <c r="BQ146" s="496">
        <v>63.564875999999998</v>
      </c>
      <c r="BR146" s="487">
        <v>0</v>
      </c>
      <c r="BS146" s="483">
        <v>100.747821</v>
      </c>
      <c r="BT146" s="483">
        <v>0</v>
      </c>
      <c r="BU146" s="483">
        <v>0</v>
      </c>
      <c r="BV146" s="483">
        <v>87.241535999999996</v>
      </c>
      <c r="BW146" s="483">
        <v>0</v>
      </c>
      <c r="BX146" s="483">
        <v>0</v>
      </c>
      <c r="BY146" s="491">
        <v>0</v>
      </c>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4"/>
    </row>
    <row r="147" s="302" customFormat="true" ht="15" customHeight="true" x14ac:dyDescent="0.2">
      <c r="A147" s="1051"/>
      <c r="B147" s="378" t="s">
        <v>68</v>
      </c>
      <c r="C147" s="471">
        <v>0.22023917039397392</v>
      </c>
      <c r="D147" s="460">
        <v>2.141571356770954</v>
      </c>
      <c r="E147" s="460">
        <v>7.621948866997295</v>
      </c>
      <c r="F147" s="460">
        <v>20.98265101340364</v>
      </c>
      <c r="G147" s="479">
        <v>36.457593062198001</v>
      </c>
      <c r="H147" s="465">
        <v>1.787989358647853</v>
      </c>
      <c r="I147" s="460">
        <v>9.7595477301033853</v>
      </c>
      <c r="J147" s="460">
        <v>20.524293299749434</v>
      </c>
      <c r="K147" s="460">
        <v>30.891460192599162</v>
      </c>
      <c r="L147" s="475">
        <v>36.983118322902229</v>
      </c>
      <c r="M147" s="471">
        <v>0.92040991019597296</v>
      </c>
      <c r="N147" s="460">
        <v>0</v>
      </c>
      <c r="O147" s="460">
        <v>0.47779947943061396</v>
      </c>
      <c r="P147" s="460">
        <v>1.6782099799565824</v>
      </c>
      <c r="Q147" s="475">
        <v>2.5310608493484339</v>
      </c>
      <c r="R147" s="471">
        <v>71.903265820556712</v>
      </c>
      <c r="S147" s="460">
        <v>3.3636408732459837</v>
      </c>
      <c r="T147" s="460">
        <v>5.4973433556268336</v>
      </c>
      <c r="U147" s="460">
        <v>3.1216847566741475</v>
      </c>
      <c r="V147" s="460">
        <v>52.191975007238177</v>
      </c>
      <c r="W147" s="460">
        <v>3.9393402299843436</v>
      </c>
      <c r="X147" s="460">
        <v>0</v>
      </c>
      <c r="Y147" s="475">
        <v>0</v>
      </c>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342"/>
      <c r="BA147" s="1039"/>
      <c r="BB147" s="583" t="s">
        <v>68</v>
      </c>
      <c r="BC147" s="487">
        <v>6.1183350000000001</v>
      </c>
      <c r="BD147" s="483">
        <v>92.701603000000006</v>
      </c>
      <c r="BE147" s="483">
        <v>456.33415899999994</v>
      </c>
      <c r="BF147" s="483">
        <v>1114.3410179999998</v>
      </c>
      <c r="BG147" s="496">
        <v>817.09227399999997</v>
      </c>
      <c r="BH147" s="487">
        <v>49.103294000000005</v>
      </c>
      <c r="BI147" s="483">
        <v>367.28203899999994</v>
      </c>
      <c r="BJ147" s="483">
        <v>830.48637299999973</v>
      </c>
      <c r="BK147" s="483">
        <v>773.92694699999993</v>
      </c>
      <c r="BL147" s="496">
        <v>368.85118199999988</v>
      </c>
      <c r="BM147" s="487">
        <v>6.1183350000000001</v>
      </c>
      <c r="BN147" s="483">
        <v>0</v>
      </c>
      <c r="BO147" s="483">
        <v>5.6957800000000001</v>
      </c>
      <c r="BP147" s="483">
        <v>26.622456000000003</v>
      </c>
      <c r="BQ147" s="496">
        <v>58.500982999999998</v>
      </c>
      <c r="BR147" s="487">
        <v>2.598039</v>
      </c>
      <c r="BS147" s="483">
        <v>137.388925</v>
      </c>
      <c r="BT147" s="483">
        <v>471.48077100000012</v>
      </c>
      <c r="BU147" s="483">
        <v>36.00685</v>
      </c>
      <c r="BV147" s="483">
        <v>1768.2088789999993</v>
      </c>
      <c r="BW147" s="483">
        <v>70.903925000000001</v>
      </c>
      <c r="BX147" s="483">
        <v>0</v>
      </c>
      <c r="BY147" s="491">
        <v>0</v>
      </c>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4"/>
    </row>
    <row r="148" s="302" customFormat="true" ht="15" customHeight="true" x14ac:dyDescent="0.2">
      <c r="A148" s="1051" t="s">
        <v>110</v>
      </c>
      <c r="B148" s="378" t="s">
        <v>50</v>
      </c>
      <c r="C148" s="471">
        <v>1.407908368098623E-3</v>
      </c>
      <c r="D148" s="460">
        <v>6.659011039962974E-2</v>
      </c>
      <c r="E148" s="460">
        <v>0.55310311630748377</v>
      </c>
      <c r="F148" s="460">
        <v>2.1276024915241245</v>
      </c>
      <c r="G148" s="479">
        <v>3.8802629770467818</v>
      </c>
      <c r="H148" s="465">
        <v>9.0628709197312599E-2</v>
      </c>
      <c r="I148" s="460">
        <v>0.63121424935449377</v>
      </c>
      <c r="J148" s="460">
        <v>1.942839565701276</v>
      </c>
      <c r="K148" s="460">
        <v>2.7962421249505409</v>
      </c>
      <c r="L148" s="475">
        <v>4.3481792830811328</v>
      </c>
      <c r="M148" s="471">
        <v>0</v>
      </c>
      <c r="N148" s="460">
        <v>0</v>
      </c>
      <c r="O148" s="460">
        <v>0</v>
      </c>
      <c r="P148" s="460">
        <v>0</v>
      </c>
      <c r="Q148" s="475">
        <v>0</v>
      </c>
      <c r="R148" s="471">
        <v>98.395724046094642</v>
      </c>
      <c r="S148" s="460">
        <v>0</v>
      </c>
      <c r="T148" s="460">
        <v>0.1076363621675842</v>
      </c>
      <c r="U148" s="460">
        <v>0</v>
      </c>
      <c r="V148" s="460">
        <v>9.547939371604254E-2</v>
      </c>
      <c r="W148" s="460">
        <v>0</v>
      </c>
      <c r="X148" s="460">
        <v>0</v>
      </c>
      <c r="Y148" s="475">
        <v>0</v>
      </c>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342"/>
      <c r="BA148" s="1039" t="s">
        <v>110</v>
      </c>
      <c r="BB148" s="583" t="s">
        <v>50</v>
      </c>
      <c r="BC148" s="487">
        <v>0.166768</v>
      </c>
      <c r="BD148" s="483">
        <v>7.8804030000000003</v>
      </c>
      <c r="BE148" s="483">
        <v>65.471654000000044</v>
      </c>
      <c r="BF148" s="483">
        <v>252.20935199999988</v>
      </c>
      <c r="BG148" s="496">
        <v>459.75506899999988</v>
      </c>
      <c r="BH148" s="487">
        <v>7.2435109999999998</v>
      </c>
      <c r="BI148" s="483">
        <v>50.603984000000025</v>
      </c>
      <c r="BJ148" s="483">
        <v>155.55627799999999</v>
      </c>
      <c r="BK148" s="483">
        <v>223.73583399999993</v>
      </c>
      <c r="BL148" s="496">
        <v>348.34363899999988</v>
      </c>
      <c r="BM148" s="487">
        <v>0</v>
      </c>
      <c r="BN148" s="483">
        <v>0</v>
      </c>
      <c r="BO148" s="483">
        <v>0</v>
      </c>
      <c r="BP148" s="483">
        <v>0</v>
      </c>
      <c r="BQ148" s="496">
        <v>0</v>
      </c>
      <c r="BR148" s="487">
        <v>748.97110500000065</v>
      </c>
      <c r="BS148" s="483">
        <v>0</v>
      </c>
      <c r="BT148" s="483">
        <v>25.243416</v>
      </c>
      <c r="BU148" s="483">
        <v>0</v>
      </c>
      <c r="BV148" s="483">
        <v>11.268725</v>
      </c>
      <c r="BW148" s="483">
        <v>0</v>
      </c>
      <c r="BX148" s="483">
        <v>0</v>
      </c>
      <c r="BY148" s="491">
        <v>0</v>
      </c>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4"/>
    </row>
    <row r="149" s="302" customFormat="true" ht="15" customHeight="true" x14ac:dyDescent="0.2">
      <c r="A149" s="1051"/>
      <c r="B149" s="378" t="s">
        <v>49</v>
      </c>
      <c r="C149" s="471">
        <v>0.65400205643738851</v>
      </c>
      <c r="D149" s="460">
        <v>4.7598359993318597</v>
      </c>
      <c r="E149" s="460">
        <v>11.451243210413537</v>
      </c>
      <c r="F149" s="460">
        <v>36.223423515197055</v>
      </c>
      <c r="G149" s="479">
        <v>74.559643549602498</v>
      </c>
      <c r="H149" s="465">
        <v>4.8537348329869934</v>
      </c>
      <c r="I149" s="460">
        <v>13.038021373095107</v>
      </c>
      <c r="J149" s="460">
        <v>28.93368169023795</v>
      </c>
      <c r="K149" s="460">
        <v>54.962052563102993</v>
      </c>
      <c r="L149" s="475">
        <v>81.712636076758287</v>
      </c>
      <c r="M149" s="471">
        <v>1.9248117314194877E-2</v>
      </c>
      <c r="N149" s="460">
        <v>1.0877293697088619</v>
      </c>
      <c r="O149" s="460">
        <v>1.8187179418759656</v>
      </c>
      <c r="P149" s="460">
        <v>3.3062384721120353</v>
      </c>
      <c r="Q149" s="475">
        <v>4.9931897456047585</v>
      </c>
      <c r="R149" s="471">
        <v>0.82180546608256899</v>
      </c>
      <c r="S149" s="460">
        <v>1.6566262542264021</v>
      </c>
      <c r="T149" s="460">
        <v>29.474485147124817</v>
      </c>
      <c r="U149" s="460">
        <v>2.9085773746460584</v>
      </c>
      <c r="V149" s="460">
        <v>59.69121421845518</v>
      </c>
      <c r="W149" s="460">
        <v>11.682784728991349</v>
      </c>
      <c r="X149" s="460">
        <v>1.7237887419428868</v>
      </c>
      <c r="Y149" s="475">
        <v>4.872674110573703</v>
      </c>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342"/>
      <c r="BA149" s="1039"/>
      <c r="BB149" s="583" t="s">
        <v>49</v>
      </c>
      <c r="BC149" s="487">
        <v>77.467125999999993</v>
      </c>
      <c r="BD149" s="483">
        <v>563.28823699999987</v>
      </c>
      <c r="BE149" s="483">
        <v>1355.5010110000001</v>
      </c>
      <c r="BF149" s="483">
        <v>4293.9817040000007</v>
      </c>
      <c r="BG149" s="496">
        <v>8834.2399130000013</v>
      </c>
      <c r="BH149" s="487">
        <v>387.93536799999998</v>
      </c>
      <c r="BI149" s="483">
        <v>1045.2486229999997</v>
      </c>
      <c r="BJ149" s="483">
        <v>2316.6173430000003</v>
      </c>
      <c r="BK149" s="483">
        <v>4397.6809300000032</v>
      </c>
      <c r="BL149" s="496">
        <v>6546.2059289999952</v>
      </c>
      <c r="BM149" s="487">
        <v>0.73857799999999996</v>
      </c>
      <c r="BN149" s="483">
        <v>41.749711000000005</v>
      </c>
      <c r="BO149" s="483">
        <v>69.792063000000013</v>
      </c>
      <c r="BP149" s="483">
        <v>127.10259400000001</v>
      </c>
      <c r="BQ149" s="496">
        <v>191.40685199999996</v>
      </c>
      <c r="BR149" s="487">
        <v>6.2554400000000001</v>
      </c>
      <c r="BS149" s="483">
        <v>123.79588700000001</v>
      </c>
      <c r="BT149" s="483">
        <v>6912.5031259999923</v>
      </c>
      <c r="BU149" s="483">
        <v>119.96960300000001</v>
      </c>
      <c r="BV149" s="483">
        <v>7044.9114910000008</v>
      </c>
      <c r="BW149" s="483">
        <v>749.13390499999991</v>
      </c>
      <c r="BX149" s="483">
        <v>46.614632</v>
      </c>
      <c r="BY149" s="491">
        <v>121.29390699999998</v>
      </c>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4"/>
    </row>
    <row r="150" s="302" customFormat="true" ht="15" customHeight="true" x14ac:dyDescent="0.2">
      <c r="A150" s="1051"/>
      <c r="B150" s="378" t="s">
        <v>112</v>
      </c>
      <c r="C150" s="471">
        <v>3.858620487497773</v>
      </c>
      <c r="D150" s="460">
        <v>6.5078092542031341</v>
      </c>
      <c r="E150" s="460">
        <v>6.5671301069703256</v>
      </c>
      <c r="F150" s="460">
        <v>10.087929260519235</v>
      </c>
      <c r="G150" s="479">
        <v>4.8380235809259942</v>
      </c>
      <c r="H150" s="465">
        <v>10.122937074912565</v>
      </c>
      <c r="I150" s="460">
        <v>7.6420119352645877</v>
      </c>
      <c r="J150" s="460">
        <v>9.8057097099410804</v>
      </c>
      <c r="K150" s="460">
        <v>8.9725964264058078</v>
      </c>
      <c r="L150" s="475">
        <v>3.6684860607337755</v>
      </c>
      <c r="M150" s="471">
        <v>0.18274645927156841</v>
      </c>
      <c r="N150" s="460">
        <v>2.578273923088795</v>
      </c>
      <c r="O150" s="460">
        <v>2.9204977462415838</v>
      </c>
      <c r="P150" s="460">
        <v>4.6068147640411539</v>
      </c>
      <c r="Q150" s="475">
        <v>4.1696517200751142</v>
      </c>
      <c r="R150" s="471">
        <v>0.2180459795970052</v>
      </c>
      <c r="S150" s="460">
        <v>0.85906481864883455</v>
      </c>
      <c r="T150" s="460">
        <v>10.028508645929604</v>
      </c>
      <c r="U150" s="460">
        <v>0.15278191461734927</v>
      </c>
      <c r="V150" s="460">
        <v>5.9976529936488614</v>
      </c>
      <c r="W150" s="460">
        <v>9.4123585843049575</v>
      </c>
      <c r="X150" s="460">
        <v>6.3898466875224755E-2</v>
      </c>
      <c r="Y150" s="475">
        <v>1.462779665175493</v>
      </c>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342"/>
      <c r="BA150" s="1039"/>
      <c r="BB150" s="583" t="s">
        <v>112</v>
      </c>
      <c r="BC150" s="487">
        <v>457.05703300000005</v>
      </c>
      <c r="BD150" s="483">
        <v>770.14678700000024</v>
      </c>
      <c r="BE150" s="483">
        <v>777.3611420000002</v>
      </c>
      <c r="BF150" s="483">
        <v>1195.8390309999997</v>
      </c>
      <c r="BG150" s="496">
        <v>573.2358549999999</v>
      </c>
      <c r="BH150" s="487">
        <v>809.07702100000017</v>
      </c>
      <c r="BI150" s="483">
        <v>612.65449899999999</v>
      </c>
      <c r="BJ150" s="483">
        <v>785.10842200000002</v>
      </c>
      <c r="BK150" s="483">
        <v>717.92472000000009</v>
      </c>
      <c r="BL150" s="496">
        <v>293.89169599999997</v>
      </c>
      <c r="BM150" s="487">
        <v>7.0122450000000001</v>
      </c>
      <c r="BN150" s="483">
        <v>98.960452999999987</v>
      </c>
      <c r="BO150" s="483">
        <v>112.072113</v>
      </c>
      <c r="BP150" s="483">
        <v>177.10098999999997</v>
      </c>
      <c r="BQ150" s="496">
        <v>159.83768900000001</v>
      </c>
      <c r="BR150" s="487">
        <v>1.6597280000000001</v>
      </c>
      <c r="BS150" s="483">
        <v>64.19594699999999</v>
      </c>
      <c r="BT150" s="483">
        <v>2351.9358189999998</v>
      </c>
      <c r="BU150" s="483">
        <v>6.3017699999999994</v>
      </c>
      <c r="BV150" s="483">
        <v>707.85851899999989</v>
      </c>
      <c r="BW150" s="483">
        <v>603.54762200000005</v>
      </c>
      <c r="BX150" s="483">
        <v>1.72794</v>
      </c>
      <c r="BY150" s="491">
        <v>36.412503000000008</v>
      </c>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4"/>
    </row>
    <row r="151" s="302" customFormat="true" ht="15" customHeight="true" x14ac:dyDescent="0.2">
      <c r="A151" s="1051" t="s">
        <v>111</v>
      </c>
      <c r="B151" s="378" t="s">
        <v>50</v>
      </c>
      <c r="C151" s="471">
        <v>0</v>
      </c>
      <c r="D151" s="460">
        <v>0</v>
      </c>
      <c r="E151" s="460">
        <v>0.14127645452712412</v>
      </c>
      <c r="F151" s="460">
        <v>8.1303592733352484E-2</v>
      </c>
      <c r="G151" s="479">
        <v>0</v>
      </c>
      <c r="H151" s="465">
        <v>0</v>
      </c>
      <c r="I151" s="460">
        <v>0.20859749032989425</v>
      </c>
      <c r="J151" s="460">
        <v>0.12037320644385331</v>
      </c>
      <c r="K151" s="460">
        <v>0</v>
      </c>
      <c r="L151" s="475">
        <v>0</v>
      </c>
      <c r="M151" s="471">
        <v>0</v>
      </c>
      <c r="N151" s="460">
        <v>0</v>
      </c>
      <c r="O151" s="460">
        <v>0</v>
      </c>
      <c r="P151" s="460">
        <v>0</v>
      </c>
      <c r="Q151" s="475">
        <v>0</v>
      </c>
      <c r="R151" s="471">
        <v>0</v>
      </c>
      <c r="S151" s="460">
        <v>0</v>
      </c>
      <c r="T151" s="460">
        <v>0.11240151761515353</v>
      </c>
      <c r="U151" s="460">
        <v>0</v>
      </c>
      <c r="V151" s="460">
        <v>0</v>
      </c>
      <c r="W151" s="460">
        <v>0</v>
      </c>
      <c r="X151" s="460">
        <v>0</v>
      </c>
      <c r="Y151" s="475">
        <v>0</v>
      </c>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342"/>
      <c r="BA151" s="1039" t="s">
        <v>111</v>
      </c>
      <c r="BB151" s="583" t="s">
        <v>50</v>
      </c>
      <c r="BC151" s="487">
        <v>0</v>
      </c>
      <c r="BD151" s="483">
        <v>0</v>
      </c>
      <c r="BE151" s="483">
        <v>16.723108</v>
      </c>
      <c r="BF151" s="483">
        <v>9.6378559999999993</v>
      </c>
      <c r="BG151" s="496">
        <v>0</v>
      </c>
      <c r="BH151" s="487">
        <v>0</v>
      </c>
      <c r="BI151" s="483">
        <v>16.723108</v>
      </c>
      <c r="BJ151" s="483">
        <v>9.6378559999999993</v>
      </c>
      <c r="BK151" s="483">
        <v>0</v>
      </c>
      <c r="BL151" s="496">
        <v>0</v>
      </c>
      <c r="BM151" s="487">
        <v>0</v>
      </c>
      <c r="BN151" s="483">
        <v>0</v>
      </c>
      <c r="BO151" s="483">
        <v>0</v>
      </c>
      <c r="BP151" s="483">
        <v>0</v>
      </c>
      <c r="BQ151" s="496">
        <v>0</v>
      </c>
      <c r="BR151" s="487">
        <v>0</v>
      </c>
      <c r="BS151" s="483">
        <v>0</v>
      </c>
      <c r="BT151" s="483">
        <v>26.360963999999999</v>
      </c>
      <c r="BU151" s="483">
        <v>0</v>
      </c>
      <c r="BV151" s="483">
        <v>0</v>
      </c>
      <c r="BW151" s="483">
        <v>0</v>
      </c>
      <c r="BX151" s="483">
        <v>0</v>
      </c>
      <c r="BY151" s="491">
        <v>0</v>
      </c>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4"/>
    </row>
    <row r="152" s="302" customFormat="true" ht="15" customHeight="true" x14ac:dyDescent="0.2">
      <c r="A152" s="1051"/>
      <c r="B152" s="378" t="s">
        <v>49</v>
      </c>
      <c r="C152" s="471">
        <v>1.0150591561774509</v>
      </c>
      <c r="D152" s="460">
        <v>1.2538764800225457</v>
      </c>
      <c r="E152" s="460">
        <v>2.6674340458774672</v>
      </c>
      <c r="F152" s="460">
        <v>1.82465124626972</v>
      </c>
      <c r="G152" s="479">
        <v>1.9976769348299741</v>
      </c>
      <c r="H152" s="465">
        <v>0.33220892271904778</v>
      </c>
      <c r="I152" s="460">
        <v>2.0375332233187127</v>
      </c>
      <c r="J152" s="460">
        <v>2.6233736611652443</v>
      </c>
      <c r="K152" s="460">
        <v>2.0890228048822008</v>
      </c>
      <c r="L152" s="475">
        <v>1.2463450251966597</v>
      </c>
      <c r="M152" s="471">
        <v>1.6852699072370074</v>
      </c>
      <c r="N152" s="460">
        <v>0.64662967706222363</v>
      </c>
      <c r="O152" s="460">
        <v>1.1600999268174896</v>
      </c>
      <c r="P152" s="460">
        <v>2.8110385155326991</v>
      </c>
      <c r="Q152" s="475">
        <v>3.3483013585756773</v>
      </c>
      <c r="R152" s="471">
        <v>0</v>
      </c>
      <c r="S152" s="460">
        <v>2.0838041755167138</v>
      </c>
      <c r="T152" s="460">
        <v>0.68086953468688982</v>
      </c>
      <c r="U152" s="460">
        <v>0.61776516213206323</v>
      </c>
      <c r="V152" s="460">
        <v>4.2058937266913423</v>
      </c>
      <c r="W152" s="460">
        <v>1.5406040804988554</v>
      </c>
      <c r="X152" s="460">
        <v>3.1160370228384209</v>
      </c>
      <c r="Y152" s="475">
        <v>0.68454005185742584</v>
      </c>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342"/>
      <c r="BA152" s="1039"/>
      <c r="BB152" s="583" t="s">
        <v>49</v>
      </c>
      <c r="BC152" s="487">
        <v>120.23466099999999</v>
      </c>
      <c r="BD152" s="483">
        <v>148.386178</v>
      </c>
      <c r="BE152" s="483">
        <v>315.74820999999997</v>
      </c>
      <c r="BF152" s="483">
        <v>216.297034</v>
      </c>
      <c r="BG152" s="496">
        <v>236.69583800000004</v>
      </c>
      <c r="BH152" s="487">
        <v>26.551839999999999</v>
      </c>
      <c r="BI152" s="483">
        <v>163.34754599999997</v>
      </c>
      <c r="BJ152" s="483">
        <v>210.04423100000002</v>
      </c>
      <c r="BK152" s="483">
        <v>167.14906600000003</v>
      </c>
      <c r="BL152" s="496">
        <v>99.847851999999989</v>
      </c>
      <c r="BM152" s="487">
        <v>64.666234999999986</v>
      </c>
      <c r="BN152" s="483">
        <v>24.819227000000001</v>
      </c>
      <c r="BO152" s="483">
        <v>44.518045000000008</v>
      </c>
      <c r="BP152" s="483">
        <v>108.06549200000001</v>
      </c>
      <c r="BQ152" s="496">
        <v>128.35238699999999</v>
      </c>
      <c r="BR152" s="487">
        <v>0</v>
      </c>
      <c r="BS152" s="483">
        <v>155.71791500000003</v>
      </c>
      <c r="BT152" s="483">
        <v>159.680916</v>
      </c>
      <c r="BU152" s="483">
        <v>25.480855999999999</v>
      </c>
      <c r="BV152" s="483">
        <v>496.39045600000003</v>
      </c>
      <c r="BW152" s="483">
        <v>98.787983999999994</v>
      </c>
      <c r="BX152" s="483">
        <v>84.263758999999993</v>
      </c>
      <c r="BY152" s="491">
        <v>17.040035</v>
      </c>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4"/>
    </row>
    <row r="153" s="302" customFormat="true" ht="15" customHeight="true" x14ac:dyDescent="0.2">
      <c r="A153" s="1111" t="s">
        <v>63</v>
      </c>
      <c r="B153" s="378" t="s">
        <v>531</v>
      </c>
      <c r="C153" s="501">
        <v>18.579425996437099</v>
      </c>
      <c r="D153" s="499">
        <v>28.851755386087426</v>
      </c>
      <c r="E153" s="499">
        <v>41.412931769623725</v>
      </c>
      <c r="F153" s="499">
        <v>32.888352993607498</v>
      </c>
      <c r="G153" s="503">
        <v>12.079795963753725</v>
      </c>
      <c r="H153" s="500">
        <v>23.958552201458758</v>
      </c>
      <c r="I153" s="499">
        <v>37.363729366413835</v>
      </c>
      <c r="J153" s="499">
        <v>38.108409666759925</v>
      </c>
      <c r="K153" s="499">
        <v>20.249656164921646</v>
      </c>
      <c r="L153" s="502">
        <v>7.5345342156070192</v>
      </c>
      <c r="M153" s="501">
        <v>15.455811349379889</v>
      </c>
      <c r="N153" s="499">
        <v>18.469455606516053</v>
      </c>
      <c r="O153" s="499">
        <v>26.984079826266534</v>
      </c>
      <c r="P153" s="499">
        <v>33.847121080955631</v>
      </c>
      <c r="Q153" s="502">
        <v>52.777028496419945</v>
      </c>
      <c r="R153" s="501">
        <v>0.25664197614697348</v>
      </c>
      <c r="S153" s="499">
        <v>51.77262662345052</v>
      </c>
      <c r="T153" s="499">
        <v>25.860373288291527</v>
      </c>
      <c r="U153" s="499">
        <v>27.193851633148736</v>
      </c>
      <c r="V153" s="499">
        <v>18.570682839109185</v>
      </c>
      <c r="W153" s="499">
        <v>17.116474648604456</v>
      </c>
      <c r="X153" s="499">
        <v>17.003990608173069</v>
      </c>
      <c r="Y153" s="502">
        <v>41.805300556038546</v>
      </c>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342"/>
      <c r="BA153" s="1127" t="s">
        <v>63</v>
      </c>
      <c r="BB153" s="365" t="s">
        <v>531</v>
      </c>
      <c r="BC153" s="446">
        <v>2200.7495550000008</v>
      </c>
      <c r="BD153" s="432">
        <v>3414.3727699999986</v>
      </c>
      <c r="BE153" s="432">
        <v>4902.1114870000019</v>
      </c>
      <c r="BF153" s="432">
        <v>3898.6371889999973</v>
      </c>
      <c r="BG153" s="448">
        <v>1431.2811940000001</v>
      </c>
      <c r="BH153" s="446">
        <v>1914.8903029999992</v>
      </c>
      <c r="BI153" s="432">
        <v>2995.4228140000018</v>
      </c>
      <c r="BJ153" s="432">
        <v>3051.2052939999999</v>
      </c>
      <c r="BK153" s="432">
        <v>1620.2365559999994</v>
      </c>
      <c r="BL153" s="448">
        <v>603.610591</v>
      </c>
      <c r="BM153" s="446">
        <v>593.06175499999995</v>
      </c>
      <c r="BN153" s="432">
        <v>708.90283499999975</v>
      </c>
      <c r="BO153" s="432">
        <v>1035.4956950000003</v>
      </c>
      <c r="BP153" s="432">
        <v>1301.1937660000003</v>
      </c>
      <c r="BQ153" s="448">
        <v>2023.1325859999988</v>
      </c>
      <c r="BR153" s="446">
        <v>1.953514</v>
      </c>
      <c r="BS153" s="432">
        <v>3868.8498499999973</v>
      </c>
      <c r="BT153" s="432">
        <v>6064.9036040000028</v>
      </c>
      <c r="BU153" s="432">
        <v>1121.660235999999</v>
      </c>
      <c r="BV153" s="432">
        <v>2191.7600209999996</v>
      </c>
      <c r="BW153" s="432">
        <v>1097.5577990000002</v>
      </c>
      <c r="BX153" s="432">
        <v>459.82129099999986</v>
      </c>
      <c r="BY153" s="433">
        <v>1040.6458799999996</v>
      </c>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302" customFormat="true" ht="15" customHeight="true" x14ac:dyDescent="0.2">
      <c r="A154" s="1111"/>
      <c r="B154" s="378" t="s">
        <v>532</v>
      </c>
      <c r="C154" s="404">
        <v>72.490429939827123</v>
      </c>
      <c r="D154" s="402">
        <v>57.508019312780156</v>
      </c>
      <c r="E154" s="402">
        <v>36.671755351207224</v>
      </c>
      <c r="F154" s="402">
        <v>16.465815575607163</v>
      </c>
      <c r="G154" s="406">
        <v>2.5687650086864426</v>
      </c>
      <c r="H154" s="403">
        <v>58.956692644802736</v>
      </c>
      <c r="I154" s="402">
        <v>39.036889745691724</v>
      </c>
      <c r="J154" s="402">
        <v>17.271004381085785</v>
      </c>
      <c r="K154" s="402">
        <v>10.930429915736795</v>
      </c>
      <c r="L154" s="405">
        <v>1.3776646718074117</v>
      </c>
      <c r="M154" s="404">
        <v>76.06366027882558</v>
      </c>
      <c r="N154" s="402">
        <v>75.43476801523677</v>
      </c>
      <c r="O154" s="402">
        <v>66.192270586071928</v>
      </c>
      <c r="P154" s="402">
        <v>54.498364421600819</v>
      </c>
      <c r="Q154" s="405">
        <v>34.711828679324526</v>
      </c>
      <c r="R154" s="404">
        <v>0</v>
      </c>
      <c r="S154" s="402">
        <v>42.91782973109315</v>
      </c>
      <c r="T154" s="402">
        <v>32.794305791701511</v>
      </c>
      <c r="U154" s="402">
        <v>67.378143817276069</v>
      </c>
      <c r="V154" s="402">
        <v>11.127542730518815</v>
      </c>
      <c r="W154" s="402">
        <v>58.531863107013791</v>
      </c>
      <c r="X154" s="402">
        <v>75.142994461922925</v>
      </c>
      <c r="Y154" s="405">
        <v>48.744671438597628</v>
      </c>
      <c r="Z154" s="885"/>
      <c r="AA154" s="885"/>
      <c r="AB154" s="885"/>
      <c r="AC154" s="885"/>
      <c r="AD154" s="885"/>
      <c r="AE154" s="885"/>
      <c r="AF154" s="885"/>
      <c r="AG154" s="885"/>
      <c r="AH154" s="885"/>
      <c r="AI154" s="885"/>
      <c r="AJ154" s="885"/>
      <c r="AK154" s="885"/>
      <c r="AL154" s="885"/>
      <c r="AM154" s="885"/>
      <c r="AN154" s="885"/>
      <c r="AO154" s="885"/>
      <c r="AP154" s="885"/>
      <c r="AQ154" s="885"/>
      <c r="AR154" s="885"/>
      <c r="AS154" s="885"/>
      <c r="AT154" s="885"/>
      <c r="AU154" s="885"/>
      <c r="AV154" s="885"/>
      <c r="AW154" s="885"/>
      <c r="AX154" s="885"/>
      <c r="AY154" s="885"/>
      <c r="AZ154" s="342"/>
      <c r="BA154" s="1127"/>
      <c r="BB154" s="583" t="s">
        <v>532</v>
      </c>
      <c r="BC154" s="447">
        <v>8586.5559819999999</v>
      </c>
      <c r="BD154" s="434">
        <v>6805.6107009999878</v>
      </c>
      <c r="BE154" s="434">
        <v>4340.8912500000024</v>
      </c>
      <c r="BF154" s="434">
        <v>1951.8837249999992</v>
      </c>
      <c r="BG154" s="451">
        <v>304.36151899999999</v>
      </c>
      <c r="BH154" s="447">
        <v>4712.1210870000014</v>
      </c>
      <c r="BI154" s="434">
        <v>3129.5588560000015</v>
      </c>
      <c r="BJ154" s="434">
        <v>1382.828107</v>
      </c>
      <c r="BK154" s="434">
        <v>874.57692999999995</v>
      </c>
      <c r="BL154" s="451">
        <v>110.368201</v>
      </c>
      <c r="BM154" s="447">
        <v>2918.6722610000015</v>
      </c>
      <c r="BN154" s="434">
        <v>2895.3707160000031</v>
      </c>
      <c r="BO154" s="434">
        <v>2540.0833260000009</v>
      </c>
      <c r="BP154" s="434">
        <v>2095.0949379999988</v>
      </c>
      <c r="BQ154" s="451">
        <v>1330.6287549999993</v>
      </c>
      <c r="BR154" s="447">
        <v>0</v>
      </c>
      <c r="BS154" s="434">
        <v>3207.151151999999</v>
      </c>
      <c r="BT154" s="434">
        <v>7691.0840060000028</v>
      </c>
      <c r="BU154" s="434">
        <v>2779.1349940000023</v>
      </c>
      <c r="BV154" s="434">
        <v>1313.3013739999999</v>
      </c>
      <c r="BW154" s="434">
        <v>3753.2321440000005</v>
      </c>
      <c r="BX154" s="434">
        <v>2032.0141030000009</v>
      </c>
      <c r="BY154" s="435">
        <v>1213.3854040000003</v>
      </c>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302" customFormat="true" ht="15" customHeight="true" x14ac:dyDescent="0.2">
      <c r="A155" s="1111"/>
      <c r="B155" s="378" t="s">
        <v>533</v>
      </c>
      <c r="C155" s="404">
        <v>3.2711195604659071</v>
      </c>
      <c r="D155" s="402">
        <v>1.0250650587894121</v>
      </c>
      <c r="E155" s="402">
        <v>0.53406076482539855</v>
      </c>
      <c r="F155" s="402">
        <v>0.30092132454180864</v>
      </c>
      <c r="G155" s="406">
        <v>0</v>
      </c>
      <c r="H155" s="403">
        <v>1.6424774861518447</v>
      </c>
      <c r="I155" s="402">
        <v>4.0429856745345653E-2</v>
      </c>
      <c r="J155" s="402">
        <v>1.194608118664932</v>
      </c>
      <c r="K155" s="402">
        <v>0</v>
      </c>
      <c r="L155" s="405">
        <v>0</v>
      </c>
      <c r="M155" s="404">
        <v>6.2839359957518175</v>
      </c>
      <c r="N155" s="402">
        <v>1.7831434083872211</v>
      </c>
      <c r="O155" s="402">
        <v>0.83822797629096346</v>
      </c>
      <c r="P155" s="402">
        <v>0.93042274575765704</v>
      </c>
      <c r="Q155" s="405">
        <v>0</v>
      </c>
      <c r="R155" s="404">
        <v>0.29121791219566179</v>
      </c>
      <c r="S155" s="402">
        <v>0.66252483478671453</v>
      </c>
      <c r="T155" s="402">
        <v>0.891441390968572</v>
      </c>
      <c r="U155" s="402">
        <v>1.7488800981796</v>
      </c>
      <c r="V155" s="402">
        <v>0.31153409786067859</v>
      </c>
      <c r="W155" s="402">
        <v>1.7159148505865869</v>
      </c>
      <c r="X155" s="402">
        <v>2.5114683093040049</v>
      </c>
      <c r="Y155" s="405">
        <v>2.4113624622259247</v>
      </c>
      <c r="Z155" s="885"/>
      <c r="AA155" s="885"/>
      <c r="AB155" s="885"/>
      <c r="AC155" s="885"/>
      <c r="AD155" s="885"/>
      <c r="AE155" s="885"/>
      <c r="AF155" s="885"/>
      <c r="AG155" s="885"/>
      <c r="AH155" s="885"/>
      <c r="AI155" s="885"/>
      <c r="AJ155" s="885"/>
      <c r="AK155" s="885"/>
      <c r="AL155" s="885"/>
      <c r="AM155" s="885"/>
      <c r="AN155" s="885"/>
      <c r="AO155" s="885"/>
      <c r="AP155" s="885"/>
      <c r="AQ155" s="885"/>
      <c r="AR155" s="885"/>
      <c r="AS155" s="885"/>
      <c r="AT155" s="885"/>
      <c r="AU155" s="885"/>
      <c r="AV155" s="885"/>
      <c r="AW155" s="885"/>
      <c r="AX155" s="885"/>
      <c r="AY155" s="885"/>
      <c r="AZ155" s="342"/>
      <c r="BA155" s="1127"/>
      <c r="BB155" s="583" t="s">
        <v>533</v>
      </c>
      <c r="BC155" s="447">
        <v>387.46702499999998</v>
      </c>
      <c r="BD155" s="434">
        <v>121.30819000000001</v>
      </c>
      <c r="BE155" s="434">
        <v>63.217582</v>
      </c>
      <c r="BF155" s="434">
        <v>35.671688000000003</v>
      </c>
      <c r="BG155" s="451">
        <v>0</v>
      </c>
      <c r="BH155" s="447">
        <v>131.27521999999999</v>
      </c>
      <c r="BI155" s="434">
        <v>3.2412320000000001</v>
      </c>
      <c r="BJ155" s="434">
        <v>95.648038</v>
      </c>
      <c r="BK155" s="434">
        <v>0</v>
      </c>
      <c r="BL155" s="451">
        <v>0</v>
      </c>
      <c r="BM155" s="447">
        <v>241.12368000000004</v>
      </c>
      <c r="BN155" s="434">
        <v>68.441400999999999</v>
      </c>
      <c r="BO155" s="434">
        <v>32.166427999999996</v>
      </c>
      <c r="BP155" s="434">
        <v>35.768486000000003</v>
      </c>
      <c r="BQ155" s="451">
        <v>0</v>
      </c>
      <c r="BR155" s="447">
        <v>2.2166999999999999</v>
      </c>
      <c r="BS155" s="434">
        <v>49.508963999999999</v>
      </c>
      <c r="BT155" s="434">
        <v>209.06527699999998</v>
      </c>
      <c r="BU155" s="434">
        <v>72.135764000000009</v>
      </c>
      <c r="BV155" s="434">
        <v>36.768060000000006</v>
      </c>
      <c r="BW155" s="434">
        <v>110.02941700000001</v>
      </c>
      <c r="BX155" s="434">
        <v>67.915033999999991</v>
      </c>
      <c r="BY155" s="435">
        <v>60.025268999999994</v>
      </c>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302" customFormat="true" ht="15" customHeight="true" x14ac:dyDescent="0.2">
      <c r="A156" s="1111"/>
      <c r="B156" s="378" t="s">
        <v>529</v>
      </c>
      <c r="C156" s="404">
        <v>0.12993489478918357</v>
      </c>
      <c r="D156" s="402">
        <v>2.7048398385818444E-2</v>
      </c>
      <c r="E156" s="402">
        <v>0</v>
      </c>
      <c r="F156" s="402">
        <v>0</v>
      </c>
      <c r="G156" s="406">
        <v>0</v>
      </c>
      <c r="H156" s="403">
        <v>4.2768127770675769E-2</v>
      </c>
      <c r="I156" s="402">
        <v>0</v>
      </c>
      <c r="J156" s="402">
        <v>0</v>
      </c>
      <c r="K156" s="402">
        <v>0</v>
      </c>
      <c r="L156" s="405">
        <v>0</v>
      </c>
      <c r="M156" s="404">
        <v>0.3093278922199959</v>
      </c>
      <c r="N156" s="402">
        <v>0</v>
      </c>
      <c r="O156" s="402">
        <v>8.6105996435513532E-2</v>
      </c>
      <c r="P156" s="402">
        <v>0</v>
      </c>
      <c r="Q156" s="405">
        <v>0</v>
      </c>
      <c r="R156" s="404">
        <v>0</v>
      </c>
      <c r="S156" s="402">
        <v>4.7523562277501881E-2</v>
      </c>
      <c r="T156" s="402">
        <v>1.1666863656980537E-2</v>
      </c>
      <c r="U156" s="402">
        <v>0</v>
      </c>
      <c r="V156" s="402">
        <v>0</v>
      </c>
      <c r="W156" s="402">
        <v>0</v>
      </c>
      <c r="X156" s="402">
        <v>0.43782238894358189</v>
      </c>
      <c r="Y156" s="405">
        <v>1.8671715531262768E-2</v>
      </c>
      <c r="Z156" s="885"/>
      <c r="AA156" s="885"/>
      <c r="AB156" s="885"/>
      <c r="AC156" s="885"/>
      <c r="AD156" s="885"/>
      <c r="AE156" s="885"/>
      <c r="AF156" s="885"/>
      <c r="AG156" s="885"/>
      <c r="AH156" s="885"/>
      <c r="AI156" s="885"/>
      <c r="AJ156" s="885"/>
      <c r="AK156" s="885"/>
      <c r="AL156" s="885"/>
      <c r="AM156" s="885"/>
      <c r="AN156" s="885"/>
      <c r="AO156" s="885"/>
      <c r="AP156" s="885"/>
      <c r="AQ156" s="885"/>
      <c r="AR156" s="885"/>
      <c r="AS156" s="885"/>
      <c r="AT156" s="885"/>
      <c r="AU156" s="885"/>
      <c r="AV156" s="885"/>
      <c r="AW156" s="885"/>
      <c r="AX156" s="885"/>
      <c r="AY156" s="885"/>
      <c r="AZ156" s="342"/>
      <c r="BA156" s="1127"/>
      <c r="BB156" s="583" t="s">
        <v>529</v>
      </c>
      <c r="BC156" s="447">
        <v>15.390903999999999</v>
      </c>
      <c r="BD156" s="434">
        <v>3.2009600000000002</v>
      </c>
      <c r="BE156" s="434">
        <v>0</v>
      </c>
      <c r="BF156" s="434">
        <v>0</v>
      </c>
      <c r="BG156" s="451">
        <v>0</v>
      </c>
      <c r="BH156" s="447">
        <v>3.4182480000000002</v>
      </c>
      <c r="BI156" s="434">
        <v>0</v>
      </c>
      <c r="BJ156" s="434">
        <v>0</v>
      </c>
      <c r="BK156" s="434">
        <v>0</v>
      </c>
      <c r="BL156" s="451">
        <v>0</v>
      </c>
      <c r="BM156" s="447">
        <v>11.869356999999999</v>
      </c>
      <c r="BN156" s="434">
        <v>0</v>
      </c>
      <c r="BO156" s="434">
        <v>3.3042590000000001</v>
      </c>
      <c r="BP156" s="434">
        <v>0</v>
      </c>
      <c r="BQ156" s="451">
        <v>0</v>
      </c>
      <c r="BR156" s="447">
        <v>0</v>
      </c>
      <c r="BS156" s="434">
        <v>3.5513270000000001</v>
      </c>
      <c r="BT156" s="434">
        <v>2.7361710000000001</v>
      </c>
      <c r="BU156" s="434">
        <v>0</v>
      </c>
      <c r="BV156" s="434">
        <v>0</v>
      </c>
      <c r="BW156" s="434">
        <v>0</v>
      </c>
      <c r="BX156" s="434">
        <v>11.839577</v>
      </c>
      <c r="BY156" s="435">
        <v>0.46478900000000001</v>
      </c>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302" customFormat="true" ht="15" customHeight="true" x14ac:dyDescent="0.2">
      <c r="A157" s="1111"/>
      <c r="B157" s="378" t="s">
        <v>530</v>
      </c>
      <c r="C157" s="404">
        <v>0</v>
      </c>
      <c r="D157" s="402">
        <v>0</v>
      </c>
      <c r="E157" s="402">
        <v>1.065180247712417E-3</v>
      </c>
      <c r="F157" s="402">
        <v>0</v>
      </c>
      <c r="G157" s="406">
        <v>7.5831985154659567E-2</v>
      </c>
      <c r="H157" s="403">
        <v>0</v>
      </c>
      <c r="I157" s="402">
        <v>1.5727597862326419E-3</v>
      </c>
      <c r="J157" s="402">
        <v>0</v>
      </c>
      <c r="K157" s="402">
        <v>0</v>
      </c>
      <c r="L157" s="405">
        <v>0.1121546668156851</v>
      </c>
      <c r="M157" s="404">
        <v>0</v>
      </c>
      <c r="N157" s="402">
        <v>0</v>
      </c>
      <c r="O157" s="402">
        <v>0</v>
      </c>
      <c r="P157" s="402">
        <v>0</v>
      </c>
      <c r="Q157" s="405">
        <v>0</v>
      </c>
      <c r="R157" s="404">
        <v>1.6564619883166154E-2</v>
      </c>
      <c r="S157" s="402">
        <v>0</v>
      </c>
      <c r="T157" s="402">
        <v>3.8311457857271414E-2</v>
      </c>
      <c r="U157" s="402">
        <v>0</v>
      </c>
      <c r="V157" s="402">
        <v>0</v>
      </c>
      <c r="W157" s="402">
        <v>0</v>
      </c>
      <c r="X157" s="402">
        <v>0</v>
      </c>
      <c r="Y157" s="405">
        <v>0</v>
      </c>
      <c r="Z157" s="885"/>
      <c r="AA157" s="885"/>
      <c r="AB157" s="885"/>
      <c r="AC157" s="885"/>
      <c r="AD157" s="885"/>
      <c r="AE157" s="885"/>
      <c r="AF157" s="885"/>
      <c r="AG157" s="885"/>
      <c r="AH157" s="885"/>
      <c r="AI157" s="885"/>
      <c r="AJ157" s="885"/>
      <c r="AK157" s="885"/>
      <c r="AL157" s="885"/>
      <c r="AM157" s="885"/>
      <c r="AN157" s="885"/>
      <c r="AO157" s="885"/>
      <c r="AP157" s="885"/>
      <c r="AQ157" s="885"/>
      <c r="AR157" s="885"/>
      <c r="AS157" s="885"/>
      <c r="AT157" s="885"/>
      <c r="AU157" s="885"/>
      <c r="AV157" s="885"/>
      <c r="AW157" s="885"/>
      <c r="AX157" s="885"/>
      <c r="AY157" s="885"/>
      <c r="AZ157" s="342"/>
      <c r="BA157" s="1127"/>
      <c r="BB157" s="583" t="s">
        <v>530</v>
      </c>
      <c r="BC157" s="447">
        <v>0</v>
      </c>
      <c r="BD157" s="434">
        <v>0</v>
      </c>
      <c r="BE157" s="434">
        <v>0.126087</v>
      </c>
      <c r="BF157" s="434">
        <v>0</v>
      </c>
      <c r="BG157" s="451">
        <v>8.9849940000000004</v>
      </c>
      <c r="BH157" s="447">
        <v>0</v>
      </c>
      <c r="BI157" s="434">
        <v>0.126087</v>
      </c>
      <c r="BJ157" s="434">
        <v>0</v>
      </c>
      <c r="BK157" s="434">
        <v>0</v>
      </c>
      <c r="BL157" s="451">
        <v>8.9849940000000004</v>
      </c>
      <c r="BM157" s="447">
        <v>0</v>
      </c>
      <c r="BN157" s="434">
        <v>0</v>
      </c>
      <c r="BO157" s="434">
        <v>0</v>
      </c>
      <c r="BP157" s="434">
        <v>0</v>
      </c>
      <c r="BQ157" s="451">
        <v>0</v>
      </c>
      <c r="BR157" s="447">
        <v>0.126087</v>
      </c>
      <c r="BS157" s="434">
        <v>0</v>
      </c>
      <c r="BT157" s="434">
        <v>8.9849940000000004</v>
      </c>
      <c r="BU157" s="434">
        <v>0</v>
      </c>
      <c r="BV157" s="434">
        <v>0</v>
      </c>
      <c r="BW157" s="434">
        <v>0</v>
      </c>
      <c r="BX157" s="434">
        <v>0</v>
      </c>
      <c r="BY157" s="435">
        <v>0</v>
      </c>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302" customFormat="true" ht="15" customHeight="true" x14ac:dyDescent="0.2">
      <c r="A158" s="1111"/>
      <c r="B158" s="378" t="s">
        <v>50</v>
      </c>
      <c r="C158" s="404">
        <v>6.3497054397072015</v>
      </c>
      <c r="D158" s="402">
        <v>9.6645449631646265</v>
      </c>
      <c r="E158" s="402">
        <v>15.452541544388543</v>
      </c>
      <c r="F158" s="402">
        <v>30.561020121900658</v>
      </c>
      <c r="G158" s="406">
        <v>11.546108038954534</v>
      </c>
      <c r="H158" s="403">
        <v>8.146650856239285</v>
      </c>
      <c r="I158" s="402">
        <v>18.208713671758137</v>
      </c>
      <c r="J158" s="402">
        <v>35.293476795588155</v>
      </c>
      <c r="K158" s="402">
        <v>21.972461014978464</v>
      </c>
      <c r="L158" s="405">
        <v>6.381416692916682</v>
      </c>
      <c r="M158" s="404">
        <v>5.6187458892132298</v>
      </c>
      <c r="N158" s="402">
        <v>7.2865643770193804</v>
      </c>
      <c r="O158" s="402">
        <v>9.5451714526034976</v>
      </c>
      <c r="P158" s="402">
        <v>9.6468488452691616</v>
      </c>
      <c r="Q158" s="405">
        <v>7.2345788089446179</v>
      </c>
      <c r="R158" s="404">
        <v>43.72462065848601</v>
      </c>
      <c r="S158" s="402">
        <v>6.4682361239671362</v>
      </c>
      <c r="T158" s="402">
        <v>13.659117617145872</v>
      </c>
      <c r="U158" s="402">
        <v>5.328640628070838</v>
      </c>
      <c r="V158" s="402">
        <v>25.991796418049812</v>
      </c>
      <c r="W158" s="402">
        <v>15.182538038841892</v>
      </c>
      <c r="X158" s="402">
        <v>8.9455266165259761</v>
      </c>
      <c r="Y158" s="405">
        <v>7.7670243840262234</v>
      </c>
      <c r="Z158" s="885"/>
      <c r="AA158" s="885"/>
      <c r="AB158" s="885"/>
      <c r="AC158" s="885"/>
      <c r="AD158" s="885"/>
      <c r="AE158" s="885"/>
      <c r="AF158" s="885"/>
      <c r="AG158" s="885"/>
      <c r="AH158" s="885"/>
      <c r="AI158" s="885"/>
      <c r="AJ158" s="885"/>
      <c r="AK158" s="885"/>
      <c r="AL158" s="885"/>
      <c r="AM158" s="885"/>
      <c r="AN158" s="885"/>
      <c r="AO158" s="885"/>
      <c r="AP158" s="885"/>
      <c r="AQ158" s="885"/>
      <c r="AR158" s="885"/>
      <c r="AS158" s="885"/>
      <c r="AT158" s="885"/>
      <c r="AU158" s="885"/>
      <c r="AV158" s="885"/>
      <c r="AW158" s="885"/>
      <c r="AX158" s="885"/>
      <c r="AY158" s="885"/>
      <c r="AZ158" s="342"/>
      <c r="BA158" s="1127"/>
      <c r="BB158" s="583" t="s">
        <v>50</v>
      </c>
      <c r="BC158" s="447">
        <v>752.12826400000017</v>
      </c>
      <c r="BD158" s="434">
        <v>1143.7210220000011</v>
      </c>
      <c r="BE158" s="434">
        <v>1829.1407580000002</v>
      </c>
      <c r="BF158" s="434">
        <v>3622.7514830000023</v>
      </c>
      <c r="BG158" s="451">
        <v>1368.0468900000008</v>
      </c>
      <c r="BH158" s="447">
        <v>651.12209600000028</v>
      </c>
      <c r="BI158" s="434">
        <v>1459.7792369999997</v>
      </c>
      <c r="BJ158" s="434">
        <v>2825.8235960000011</v>
      </c>
      <c r="BK158" s="434">
        <v>1758.0834099999993</v>
      </c>
      <c r="BL158" s="451">
        <v>511.23142999999988</v>
      </c>
      <c r="BM158" s="447">
        <v>215.599377</v>
      </c>
      <c r="BN158" s="434">
        <v>279.67614499999996</v>
      </c>
      <c r="BO158" s="434">
        <v>366.28945699999991</v>
      </c>
      <c r="BP158" s="434">
        <v>370.85634399999998</v>
      </c>
      <c r="BQ158" s="451">
        <v>277.32732500000003</v>
      </c>
      <c r="BR158" s="447">
        <v>332.82419299999975</v>
      </c>
      <c r="BS158" s="434">
        <v>483.35647599999993</v>
      </c>
      <c r="BT158" s="434">
        <v>3203.4043260000003</v>
      </c>
      <c r="BU158" s="434">
        <v>219.78954600000003</v>
      </c>
      <c r="BV158" s="434">
        <v>3067.6190399999987</v>
      </c>
      <c r="BW158" s="434">
        <v>973.54819700000041</v>
      </c>
      <c r="BX158" s="434">
        <v>241.90460300000001</v>
      </c>
      <c r="BY158" s="435">
        <v>193.34203599999998</v>
      </c>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302" customFormat="true" ht="15" customHeight="true" x14ac:dyDescent="0.2">
      <c r="A159" s="1111"/>
      <c r="B159" s="378" t="s">
        <v>49</v>
      </c>
      <c r="C159" s="404">
        <v>17.758810165210615</v>
      </c>
      <c r="D159" s="402">
        <v>31.557841384713502</v>
      </c>
      <c r="E159" s="402">
        <v>47.340577159331104</v>
      </c>
      <c r="F159" s="402">
        <v>52.672242977950305</v>
      </c>
      <c r="G159" s="406">
        <v>85.809294967204508</v>
      </c>
      <c r="H159" s="403">
        <v>30.889395627825287</v>
      </c>
      <c r="I159" s="402">
        <v>42.71239396601846</v>
      </c>
      <c r="J159" s="402">
        <v>46.240910704661175</v>
      </c>
      <c r="K159" s="402">
        <v>67.09710906928467</v>
      </c>
      <c r="L159" s="405">
        <v>92.128763968460191</v>
      </c>
      <c r="M159" s="404">
        <v>11.724329943989432</v>
      </c>
      <c r="N159" s="402">
        <v>15.495524199356556</v>
      </c>
      <c r="O159" s="402">
        <v>23.338223988598056</v>
      </c>
      <c r="P159" s="402">
        <v>34.924363987372345</v>
      </c>
      <c r="Q159" s="405">
        <v>58.053592511730876</v>
      </c>
      <c r="R159" s="404">
        <v>55.967596809435079</v>
      </c>
      <c r="S159" s="402">
        <v>49.903885747875336</v>
      </c>
      <c r="T159" s="402">
        <v>52.495415435867109</v>
      </c>
      <c r="U159" s="402">
        <v>25.544335456473373</v>
      </c>
      <c r="V159" s="402">
        <v>62.569126753570799</v>
      </c>
      <c r="W159" s="402">
        <v>24.569684003557729</v>
      </c>
      <c r="X159" s="402">
        <v>12.962188223303633</v>
      </c>
      <c r="Y159" s="405">
        <v>41.058269999618936</v>
      </c>
      <c r="Z159" s="885"/>
      <c r="AA159" s="885"/>
      <c r="AB159" s="885"/>
      <c r="AC159" s="885"/>
      <c r="AD159" s="885"/>
      <c r="AE159" s="885"/>
      <c r="AF159" s="885"/>
      <c r="AG159" s="885"/>
      <c r="AH159" s="885"/>
      <c r="AI159" s="885"/>
      <c r="AJ159" s="885"/>
      <c r="AK159" s="885"/>
      <c r="AL159" s="885"/>
      <c r="AM159" s="885"/>
      <c r="AN159" s="885"/>
      <c r="AO159" s="885"/>
      <c r="AP159" s="885"/>
      <c r="AQ159" s="885"/>
      <c r="AR159" s="885"/>
      <c r="AS159" s="885"/>
      <c r="AT159" s="885"/>
      <c r="AU159" s="885"/>
      <c r="AV159" s="885"/>
      <c r="AW159" s="885"/>
      <c r="AX159" s="885"/>
      <c r="AY159" s="885"/>
      <c r="AZ159" s="342"/>
      <c r="BA159" s="1127"/>
      <c r="BB159" s="583" t="s">
        <v>49</v>
      </c>
      <c r="BC159" s="447">
        <v>2103.5468790000014</v>
      </c>
      <c r="BD159" s="434">
        <v>3734.6162429999999</v>
      </c>
      <c r="BE159" s="434">
        <v>5603.7758540000004</v>
      </c>
      <c r="BF159" s="434">
        <v>6243.8506829999924</v>
      </c>
      <c r="BG159" s="451">
        <v>10167.160979000009</v>
      </c>
      <c r="BH159" s="447">
        <v>2468.8388369999993</v>
      </c>
      <c r="BI159" s="434">
        <v>3424.2213369999999</v>
      </c>
      <c r="BJ159" s="434">
        <v>3702.3458279999991</v>
      </c>
      <c r="BK159" s="434">
        <v>5368.6436959999992</v>
      </c>
      <c r="BL159" s="451">
        <v>7380.6682769999943</v>
      </c>
      <c r="BM159" s="447">
        <v>449.879436</v>
      </c>
      <c r="BN159" s="434">
        <v>594.75608099999988</v>
      </c>
      <c r="BO159" s="434">
        <v>895.5884589999996</v>
      </c>
      <c r="BP159" s="434">
        <v>1342.6064979999996</v>
      </c>
      <c r="BQ159" s="451">
        <v>2225.402188999999</v>
      </c>
      <c r="BR159" s="447">
        <v>426.01559400000008</v>
      </c>
      <c r="BS159" s="434">
        <v>3729.2031229999975</v>
      </c>
      <c r="BT159" s="434">
        <v>12311.486409000001</v>
      </c>
      <c r="BU159" s="434">
        <v>1053.6229189999992</v>
      </c>
      <c r="BV159" s="434">
        <v>7384.5701720000015</v>
      </c>
      <c r="BW159" s="434">
        <v>1575.4791129999996</v>
      </c>
      <c r="BX159" s="434">
        <v>350.52301900000003</v>
      </c>
      <c r="BY159" s="435">
        <v>1022.0502889999992</v>
      </c>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302" customFormat="true" ht="15" customHeight="true" x14ac:dyDescent="0.2">
      <c r="A160" s="1111"/>
      <c r="B160" s="378" t="s">
        <v>112</v>
      </c>
      <c r="C160" s="404">
        <v>75.891484395082273</v>
      </c>
      <c r="D160" s="402">
        <v>58.777613652121886</v>
      </c>
      <c r="E160" s="402">
        <v>37.206881296280336</v>
      </c>
      <c r="F160" s="402">
        <v>16.766736900148974</v>
      </c>
      <c r="G160" s="406">
        <v>2.6445969938411023</v>
      </c>
      <c r="H160" s="403">
        <v>60.963953515935387</v>
      </c>
      <c r="I160" s="402">
        <v>39.078892362223307</v>
      </c>
      <c r="J160" s="402">
        <v>18.465612499750712</v>
      </c>
      <c r="K160" s="402">
        <v>10.930429915736795</v>
      </c>
      <c r="L160" s="405">
        <v>1.4898193386230969</v>
      </c>
      <c r="M160" s="404">
        <v>82.656924166797381</v>
      </c>
      <c r="N160" s="402">
        <v>77.21791142362396</v>
      </c>
      <c r="O160" s="402">
        <v>67.116604558798386</v>
      </c>
      <c r="P160" s="402">
        <v>55.428787167358486</v>
      </c>
      <c r="Q160" s="405">
        <v>34.711828679324526</v>
      </c>
      <c r="R160" s="404">
        <v>0.307782532078828</v>
      </c>
      <c r="S160" s="402">
        <v>43.627878128157377</v>
      </c>
      <c r="T160" s="402">
        <v>33.84546694698696</v>
      </c>
      <c r="U160" s="402">
        <v>69.12702391545568</v>
      </c>
      <c r="V160" s="402">
        <v>11.439076828379493</v>
      </c>
      <c r="W160" s="402">
        <v>60.247777957600412</v>
      </c>
      <c r="X160" s="402">
        <v>78.092285160170505</v>
      </c>
      <c r="Y160" s="405">
        <v>51.174705616354821</v>
      </c>
      <c r="Z160" s="885"/>
      <c r="AA160" s="885"/>
      <c r="AB160" s="885"/>
      <c r="AC160" s="885"/>
      <c r="AD160" s="885"/>
      <c r="AE160" s="885"/>
      <c r="AF160" s="885"/>
      <c r="AG160" s="885"/>
      <c r="AH160" s="885"/>
      <c r="AI160" s="885"/>
      <c r="AJ160" s="885"/>
      <c r="AK160" s="885"/>
      <c r="AL160" s="885"/>
      <c r="AM160" s="885"/>
      <c r="AN160" s="885"/>
      <c r="AO160" s="885"/>
      <c r="AP160" s="885"/>
      <c r="AQ160" s="885"/>
      <c r="AR160" s="885"/>
      <c r="AS160" s="885"/>
      <c r="AT160" s="885"/>
      <c r="AU160" s="885"/>
      <c r="AV160" s="885"/>
      <c r="AW160" s="885"/>
      <c r="AX160" s="885"/>
      <c r="AY160" s="885"/>
      <c r="AZ160" s="342"/>
      <c r="BA160" s="1127"/>
      <c r="BB160" s="583" t="s">
        <v>112</v>
      </c>
      <c r="BC160" s="447">
        <v>8989.4139110000069</v>
      </c>
      <c r="BD160" s="434">
        <v>6955.8569609999895</v>
      </c>
      <c r="BE160" s="434">
        <v>4404.2349190000023</v>
      </c>
      <c r="BF160" s="434">
        <v>1987.5554129999996</v>
      </c>
      <c r="BG160" s="451">
        <v>313.34651300000002</v>
      </c>
      <c r="BH160" s="447">
        <v>4872.5516650000036</v>
      </c>
      <c r="BI160" s="434">
        <v>3132.9261750000014</v>
      </c>
      <c r="BJ160" s="434">
        <v>1478.4761450000001</v>
      </c>
      <c r="BK160" s="434">
        <v>874.57692999999995</v>
      </c>
      <c r="BL160" s="451">
        <v>119.353195</v>
      </c>
      <c r="BM160" s="447">
        <v>3171.6652980000008</v>
      </c>
      <c r="BN160" s="434">
        <v>2963.8121170000018</v>
      </c>
      <c r="BO160" s="434">
        <v>2575.5540130000004</v>
      </c>
      <c r="BP160" s="434">
        <v>2130.8634239999992</v>
      </c>
      <c r="BQ160" s="451">
        <v>1330.6287549999993</v>
      </c>
      <c r="BR160" s="447">
        <v>2.342787</v>
      </c>
      <c r="BS160" s="434">
        <v>3260.2114429999997</v>
      </c>
      <c r="BT160" s="434">
        <v>7937.6075580000015</v>
      </c>
      <c r="BU160" s="434">
        <v>2851.2707580000028</v>
      </c>
      <c r="BV160" s="434">
        <v>1350.0694339999998</v>
      </c>
      <c r="BW160" s="434">
        <v>3863.261561000003</v>
      </c>
      <c r="BX160" s="434">
        <v>2111.7687140000007</v>
      </c>
      <c r="BY160" s="435">
        <v>1273.8754620000004</v>
      </c>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302" customFormat="true" ht="15" customHeight="true" x14ac:dyDescent="0.2">
      <c r="A161" s="1111"/>
      <c r="B161" s="378" t="s">
        <v>50</v>
      </c>
      <c r="C161" s="404">
        <v>28.266799072307901</v>
      </c>
      <c r="D161" s="402">
        <v>22.788555849706526</v>
      </c>
      <c r="E161" s="402">
        <v>27.327472400704302</v>
      </c>
      <c r="F161" s="402">
        <v>39.089310894875645</v>
      </c>
      <c r="G161" s="406">
        <v>12.710798414047877</v>
      </c>
      <c r="H161" s="403">
        <v>18.679801556226536</v>
      </c>
      <c r="I161" s="402">
        <v>31.988732827055355</v>
      </c>
      <c r="J161" s="402">
        <v>45.877964665996096</v>
      </c>
      <c r="K161" s="402">
        <v>26.871307780910815</v>
      </c>
      <c r="L161" s="405">
        <v>7.0168593510678594</v>
      </c>
      <c r="M161" s="404">
        <v>37.188450278857729</v>
      </c>
      <c r="N161" s="402">
        <v>30.692311191553863</v>
      </c>
      <c r="O161" s="402">
        <v>28.748565399238167</v>
      </c>
      <c r="P161" s="402">
        <v>20.417237311707677</v>
      </c>
      <c r="Q161" s="405">
        <v>13.305413640167119</v>
      </c>
      <c r="R161" s="404">
        <v>43.859612885585221</v>
      </c>
      <c r="S161" s="402">
        <v>11.175215724345046</v>
      </c>
      <c r="T161" s="402">
        <v>22.714186509489835</v>
      </c>
      <c r="U161" s="402">
        <v>22.003031578024789</v>
      </c>
      <c r="V161" s="402">
        <v>33.266846294172915</v>
      </c>
      <c r="W161" s="402">
        <v>37.298568412762798</v>
      </c>
      <c r="X161" s="402">
        <v>40.620672603848504</v>
      </c>
      <c r="Y161" s="405">
        <v>23.995779689562514</v>
      </c>
      <c r="Z161" s="885"/>
      <c r="AA161" s="885"/>
      <c r="AB161" s="885"/>
      <c r="AC161" s="885"/>
      <c r="AD161" s="885"/>
      <c r="AE161" s="885"/>
      <c r="AF161" s="885"/>
      <c r="AG161" s="885"/>
      <c r="AH161" s="885"/>
      <c r="AI161" s="885"/>
      <c r="AJ161" s="885"/>
      <c r="AK161" s="885"/>
      <c r="AL161" s="885"/>
      <c r="AM161" s="885"/>
      <c r="AN161" s="885"/>
      <c r="AO161" s="885"/>
      <c r="AP161" s="885"/>
      <c r="AQ161" s="885"/>
      <c r="AR161" s="885"/>
      <c r="AS161" s="885"/>
      <c r="AT161" s="885"/>
      <c r="AU161" s="885"/>
      <c r="AV161" s="885"/>
      <c r="AW161" s="885"/>
      <c r="AX161" s="885"/>
      <c r="AY161" s="885"/>
      <c r="AZ161" s="342"/>
      <c r="BA161" s="1127"/>
      <c r="BB161" s="583" t="s">
        <v>50</v>
      </c>
      <c r="BC161" s="447">
        <v>3238.5346460000028</v>
      </c>
      <c r="BD161" s="434">
        <v>2661.1028350000001</v>
      </c>
      <c r="BE161" s="434">
        <v>3217.484094000004</v>
      </c>
      <c r="BF161" s="434">
        <v>4619.7646930000046</v>
      </c>
      <c r="BG161" s="451">
        <v>1504.903798000001</v>
      </c>
      <c r="BH161" s="447">
        <v>1463.6559009999996</v>
      </c>
      <c r="BI161" s="434">
        <v>2563.4361160000026</v>
      </c>
      <c r="BJ161" s="434">
        <v>3629.4046520000024</v>
      </c>
      <c r="BK161" s="434">
        <v>2150.055034</v>
      </c>
      <c r="BL161" s="451">
        <v>561.5078840000001</v>
      </c>
      <c r="BM161" s="447">
        <v>1337.3042700000001</v>
      </c>
      <c r="BN161" s="434">
        <v>1156.856853</v>
      </c>
      <c r="BO161" s="434">
        <v>1093.825621</v>
      </c>
      <c r="BP161" s="434">
        <v>775.69956100000013</v>
      </c>
      <c r="BQ161" s="451">
        <v>510.04417399999983</v>
      </c>
      <c r="BR161" s="447">
        <v>332.82419299999975</v>
      </c>
      <c r="BS161" s="434">
        <v>829.56555099999969</v>
      </c>
      <c r="BT161" s="434">
        <v>5271.6698830000005</v>
      </c>
      <c r="BU161" s="434">
        <v>889.63279499999965</v>
      </c>
      <c r="BV161" s="434">
        <v>3914.0076689999996</v>
      </c>
      <c r="BW161" s="434">
        <v>2350.6525540000016</v>
      </c>
      <c r="BX161" s="434">
        <v>1070.633268</v>
      </c>
      <c r="BY161" s="435">
        <v>582.80415300000016</v>
      </c>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302" customFormat="true" ht="15" customHeight="true" x14ac:dyDescent="0.2">
      <c r="A162" s="1111"/>
      <c r="B162" s="378" t="s">
        <v>49</v>
      </c>
      <c r="C162" s="404">
        <v>71.733200927692081</v>
      </c>
      <c r="D162" s="402">
        <v>77.211444150293545</v>
      </c>
      <c r="E162" s="402">
        <v>72.672527599295734</v>
      </c>
      <c r="F162" s="402">
        <v>60.91068910512432</v>
      </c>
      <c r="G162" s="406">
        <v>87.289201585952256</v>
      </c>
      <c r="H162" s="403">
        <v>81.320198443773435</v>
      </c>
      <c r="I162" s="402">
        <v>68.011267172944585</v>
      </c>
      <c r="J162" s="402">
        <v>54.122035334003947</v>
      </c>
      <c r="K162" s="402">
        <v>73.128692219089118</v>
      </c>
      <c r="L162" s="405">
        <v>92.983140648932121</v>
      </c>
      <c r="M162" s="404">
        <v>62.811549721142349</v>
      </c>
      <c r="N162" s="402">
        <v>69.307688808446073</v>
      </c>
      <c r="O162" s="402">
        <v>71.251434600761769</v>
      </c>
      <c r="P162" s="402">
        <v>79.582762688292391</v>
      </c>
      <c r="Q162" s="405">
        <v>86.69458635983294</v>
      </c>
      <c r="R162" s="404">
        <v>56.140387114414672</v>
      </c>
      <c r="S162" s="402">
        <v>88.824784275654878</v>
      </c>
      <c r="T162" s="402">
        <v>77.285813490510094</v>
      </c>
      <c r="U162" s="402">
        <v>77.996968421975083</v>
      </c>
      <c r="V162" s="402">
        <v>66.733153705827235</v>
      </c>
      <c r="W162" s="402">
        <v>62.701431587237224</v>
      </c>
      <c r="X162" s="402">
        <v>59.379327396151552</v>
      </c>
      <c r="Y162" s="405">
        <v>76.004220310437447</v>
      </c>
      <c r="Z162" s="885"/>
      <c r="AA162" s="885"/>
      <c r="AB162" s="885"/>
      <c r="AC162" s="885"/>
      <c r="AD162" s="885"/>
      <c r="AE162" s="885"/>
      <c r="AF162" s="885"/>
      <c r="AG162" s="885"/>
      <c r="AH162" s="885"/>
      <c r="AI162" s="885"/>
      <c r="AJ162" s="885"/>
      <c r="AK162" s="885"/>
      <c r="AL162" s="885"/>
      <c r="AM162" s="885"/>
      <c r="AN162" s="885"/>
      <c r="AO162" s="885"/>
      <c r="AP162" s="885"/>
      <c r="AQ162" s="885"/>
      <c r="AR162" s="885"/>
      <c r="AS162" s="885"/>
      <c r="AT162" s="885"/>
      <c r="AU162" s="885"/>
      <c r="AV162" s="885"/>
      <c r="AW162" s="885"/>
      <c r="AX162" s="885"/>
      <c r="AY162" s="885"/>
      <c r="AZ162" s="342"/>
      <c r="BA162" s="1127"/>
      <c r="BB162" s="583" t="s">
        <v>49</v>
      </c>
      <c r="BC162" s="447">
        <v>8218.4918029999953</v>
      </c>
      <c r="BD162" s="434">
        <v>9016.2621219999946</v>
      </c>
      <c r="BE162" s="434">
        <v>8556.3237680000038</v>
      </c>
      <c r="BF162" s="434">
        <v>7198.7211979999929</v>
      </c>
      <c r="BG162" s="451">
        <v>10334.665590000006</v>
      </c>
      <c r="BH162" s="447">
        <v>6371.8443670000042</v>
      </c>
      <c r="BI162" s="434">
        <v>5450.1233139999995</v>
      </c>
      <c r="BJ162" s="434">
        <v>4281.5928789999989</v>
      </c>
      <c r="BK162" s="434">
        <v>5851.2490019999987</v>
      </c>
      <c r="BL162" s="451">
        <v>7440.7600239999947</v>
      </c>
      <c r="BM162" s="447">
        <v>2258.7161610000021</v>
      </c>
      <c r="BN162" s="434">
        <v>2612.350509000004</v>
      </c>
      <c r="BO162" s="434">
        <v>2710.9750909999998</v>
      </c>
      <c r="BP162" s="434">
        <v>3023.5390390000007</v>
      </c>
      <c r="BQ162" s="451">
        <v>3323.3140949999997</v>
      </c>
      <c r="BR162" s="447">
        <v>426.01559400000008</v>
      </c>
      <c r="BS162" s="434">
        <v>6593.6965270000028</v>
      </c>
      <c r="BT162" s="434">
        <v>17937.041028999989</v>
      </c>
      <c r="BU162" s="434">
        <v>3153.5954840000018</v>
      </c>
      <c r="BV162" s="434">
        <v>7851.4829170000039</v>
      </c>
      <c r="BW162" s="434">
        <v>3951.6069000000007</v>
      </c>
      <c r="BX162" s="434">
        <v>1565.0524539999999</v>
      </c>
      <c r="BY162" s="435">
        <v>1845.973576000001</v>
      </c>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302" customFormat="true" ht="15" customHeight="true" x14ac:dyDescent="0.2">
      <c r="A163" s="373"/>
      <c r="B163" s="378"/>
      <c r="C163" s="404"/>
      <c r="D163" s="402"/>
      <c r="E163" s="402"/>
      <c r="F163" s="402"/>
      <c r="G163" s="406"/>
      <c r="H163" s="403"/>
      <c r="I163" s="402"/>
      <c r="J163" s="402"/>
      <c r="K163" s="402"/>
      <c r="L163" s="405"/>
      <c r="M163" s="404"/>
      <c r="N163" s="402"/>
      <c r="O163" s="402"/>
      <c r="P163" s="402"/>
      <c r="Q163" s="405"/>
      <c r="R163" s="404"/>
      <c r="S163" s="402"/>
      <c r="T163" s="402"/>
      <c r="U163" s="402"/>
      <c r="V163" s="402"/>
      <c r="W163" s="402"/>
      <c r="X163" s="402"/>
      <c r="Y163" s="405"/>
      <c r="Z163" s="885"/>
      <c r="AA163" s="885"/>
      <c r="AB163" s="885"/>
      <c r="AC163" s="885"/>
      <c r="AD163" s="885"/>
      <c r="AE163" s="885"/>
      <c r="AF163" s="885"/>
      <c r="AG163" s="885"/>
      <c r="AH163" s="885"/>
      <c r="AI163" s="885"/>
      <c r="AJ163" s="885"/>
      <c r="AK163" s="885"/>
      <c r="AL163" s="885"/>
      <c r="AM163" s="885"/>
      <c r="AN163" s="885"/>
      <c r="AO163" s="885"/>
      <c r="AP163" s="885"/>
      <c r="AQ163" s="885"/>
      <c r="AR163" s="885"/>
      <c r="AS163" s="885"/>
      <c r="AT163" s="885"/>
      <c r="AU163" s="885"/>
      <c r="AV163" s="885"/>
      <c r="AW163" s="885"/>
      <c r="AX163" s="885"/>
      <c r="AY163" s="885"/>
      <c r="AZ163" s="342"/>
      <c r="BA163" s="802"/>
      <c r="BB163" s="583"/>
      <c r="BC163" s="447"/>
      <c r="BD163" s="434"/>
      <c r="BE163" s="434"/>
      <c r="BF163" s="434"/>
      <c r="BG163" s="451"/>
      <c r="BH163" s="447"/>
      <c r="BI163" s="434"/>
      <c r="BJ163" s="434"/>
      <c r="BK163" s="434"/>
      <c r="BL163" s="451"/>
      <c r="BM163" s="447"/>
      <c r="BN163" s="434"/>
      <c r="BO163" s="434"/>
      <c r="BP163" s="434"/>
      <c r="BQ163" s="451"/>
      <c r="BR163" s="447"/>
      <c r="BS163" s="434"/>
      <c r="BT163" s="434"/>
      <c r="BU163" s="434"/>
      <c r="BV163" s="434"/>
      <c r="BW163" s="434"/>
      <c r="BX163" s="434"/>
      <c r="BY163" s="435"/>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302" customFormat="true" ht="15" customHeight="true" x14ac:dyDescent="0.2">
      <c r="A164" s="373"/>
      <c r="B164" s="378"/>
      <c r="C164" s="404"/>
      <c r="D164" s="402"/>
      <c r="E164" s="402"/>
      <c r="F164" s="402"/>
      <c r="G164" s="406"/>
      <c r="H164" s="403"/>
      <c r="I164" s="402"/>
      <c r="J164" s="402"/>
      <c r="K164" s="402"/>
      <c r="L164" s="405"/>
      <c r="M164" s="404"/>
      <c r="N164" s="402"/>
      <c r="O164" s="402"/>
      <c r="P164" s="402"/>
      <c r="Q164" s="405"/>
      <c r="R164" s="404"/>
      <c r="S164" s="402"/>
      <c r="T164" s="402"/>
      <c r="U164" s="402"/>
      <c r="V164" s="402"/>
      <c r="W164" s="402"/>
      <c r="X164" s="402"/>
      <c r="Y164" s="405"/>
      <c r="Z164" s="885"/>
      <c r="AA164" s="885"/>
      <c r="AB164" s="885"/>
      <c r="AC164" s="885"/>
      <c r="AD164" s="885"/>
      <c r="AE164" s="885"/>
      <c r="AF164" s="885"/>
      <c r="AG164" s="885"/>
      <c r="AH164" s="885"/>
      <c r="AI164" s="885"/>
      <c r="AJ164" s="885"/>
      <c r="AK164" s="885"/>
      <c r="AL164" s="885"/>
      <c r="AM164" s="885"/>
      <c r="AN164" s="885"/>
      <c r="AO164" s="885"/>
      <c r="AP164" s="885"/>
      <c r="AQ164" s="885"/>
      <c r="AR164" s="885"/>
      <c r="AS164" s="885"/>
      <c r="AT164" s="885"/>
      <c r="AU164" s="885"/>
      <c r="AV164" s="885"/>
      <c r="AW164" s="885"/>
      <c r="AX164" s="885"/>
      <c r="AY164" s="885"/>
      <c r="AZ164" s="342"/>
      <c r="BA164" s="802"/>
      <c r="BB164" s="583"/>
      <c r="BC164" s="447"/>
      <c r="BD164" s="434"/>
      <c r="BE164" s="434"/>
      <c r="BF164" s="434"/>
      <c r="BG164" s="451"/>
      <c r="BH164" s="447"/>
      <c r="BI164" s="434"/>
      <c r="BJ164" s="434"/>
      <c r="BK164" s="434"/>
      <c r="BL164" s="451"/>
      <c r="BM164" s="447"/>
      <c r="BN164" s="434"/>
      <c r="BO164" s="434"/>
      <c r="BP164" s="434"/>
      <c r="BQ164" s="451"/>
      <c r="BR164" s="447"/>
      <c r="BS164" s="434"/>
      <c r="BT164" s="434"/>
      <c r="BU164" s="434"/>
      <c r="BV164" s="434"/>
      <c r="BW164" s="434"/>
      <c r="BX164" s="434"/>
      <c r="BY164" s="435"/>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302" customFormat="true" ht="15" customHeight="true" x14ac:dyDescent="0.2">
      <c r="A165" s="373"/>
      <c r="B165" s="378"/>
      <c r="C165" s="404"/>
      <c r="D165" s="402"/>
      <c r="E165" s="402"/>
      <c r="F165" s="402"/>
      <c r="G165" s="406"/>
      <c r="H165" s="403"/>
      <c r="I165" s="402"/>
      <c r="J165" s="402"/>
      <c r="K165" s="402"/>
      <c r="L165" s="405"/>
      <c r="M165" s="404"/>
      <c r="N165" s="402"/>
      <c r="O165" s="402"/>
      <c r="P165" s="402"/>
      <c r="Q165" s="405"/>
      <c r="R165" s="404"/>
      <c r="S165" s="402"/>
      <c r="T165" s="402"/>
      <c r="U165" s="402"/>
      <c r="V165" s="402"/>
      <c r="W165" s="402"/>
      <c r="X165" s="402"/>
      <c r="Y165" s="405"/>
      <c r="Z165" s="885"/>
      <c r="AA165" s="885"/>
      <c r="AB165" s="885"/>
      <c r="AC165" s="885"/>
      <c r="AD165" s="885"/>
      <c r="AE165" s="885"/>
      <c r="AF165" s="885"/>
      <c r="AG165" s="885"/>
      <c r="AH165" s="885"/>
      <c r="AI165" s="885"/>
      <c r="AJ165" s="885"/>
      <c r="AK165" s="885"/>
      <c r="AL165" s="885"/>
      <c r="AM165" s="885"/>
      <c r="AN165" s="885"/>
      <c r="AO165" s="885"/>
      <c r="AP165" s="885"/>
      <c r="AQ165" s="885"/>
      <c r="AR165" s="885"/>
      <c r="AS165" s="885"/>
      <c r="AT165" s="885"/>
      <c r="AU165" s="885"/>
      <c r="AV165" s="885"/>
      <c r="AW165" s="885"/>
      <c r="AX165" s="885"/>
      <c r="AY165" s="885"/>
      <c r="AZ165" s="342"/>
      <c r="BA165" s="802"/>
      <c r="BB165" s="583"/>
      <c r="BC165" s="447"/>
      <c r="BD165" s="434"/>
      <c r="BE165" s="434"/>
      <c r="BF165" s="434"/>
      <c r="BG165" s="451"/>
      <c r="BH165" s="447"/>
      <c r="BI165" s="434"/>
      <c r="BJ165" s="434"/>
      <c r="BK165" s="434"/>
      <c r="BL165" s="451"/>
      <c r="BM165" s="447"/>
      <c r="BN165" s="434"/>
      <c r="BO165" s="434"/>
      <c r="BP165" s="434"/>
      <c r="BQ165" s="451"/>
      <c r="BR165" s="447"/>
      <c r="BS165" s="434"/>
      <c r="BT165" s="434"/>
      <c r="BU165" s="434"/>
      <c r="BV165" s="434"/>
      <c r="BW165" s="434"/>
      <c r="BX165" s="434"/>
      <c r="BY165" s="435"/>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302" customFormat="true" ht="15" customHeight="true" x14ac:dyDescent="0.2">
      <c r="A166" s="373"/>
      <c r="B166" s="378"/>
      <c r="C166" s="404"/>
      <c r="D166" s="402"/>
      <c r="E166" s="402"/>
      <c r="F166" s="402"/>
      <c r="G166" s="406"/>
      <c r="H166" s="403"/>
      <c r="I166" s="402"/>
      <c r="J166" s="402"/>
      <c r="K166" s="402"/>
      <c r="L166" s="405"/>
      <c r="M166" s="404"/>
      <c r="N166" s="402"/>
      <c r="O166" s="402"/>
      <c r="P166" s="402"/>
      <c r="Q166" s="405"/>
      <c r="R166" s="404"/>
      <c r="S166" s="402"/>
      <c r="T166" s="402"/>
      <c r="U166" s="402"/>
      <c r="V166" s="402"/>
      <c r="W166" s="402"/>
      <c r="X166" s="402"/>
      <c r="Y166" s="405"/>
      <c r="Z166" s="885"/>
      <c r="AA166" s="885"/>
      <c r="AB166" s="885"/>
      <c r="AC166" s="885"/>
      <c r="AD166" s="885"/>
      <c r="AE166" s="885"/>
      <c r="AF166" s="885"/>
      <c r="AG166" s="885"/>
      <c r="AH166" s="885"/>
      <c r="AI166" s="885"/>
      <c r="AJ166" s="885"/>
      <c r="AK166" s="885"/>
      <c r="AL166" s="885"/>
      <c r="AM166" s="885"/>
      <c r="AN166" s="885"/>
      <c r="AO166" s="885"/>
      <c r="AP166" s="885"/>
      <c r="AQ166" s="885"/>
      <c r="AR166" s="885"/>
      <c r="AS166" s="885"/>
      <c r="AT166" s="885"/>
      <c r="AU166" s="885"/>
      <c r="AV166" s="885"/>
      <c r="AW166" s="885"/>
      <c r="AX166" s="885"/>
      <c r="AY166" s="885"/>
      <c r="AZ166" s="342"/>
      <c r="BA166" s="802"/>
      <c r="BB166" s="583"/>
      <c r="BC166" s="447"/>
      <c r="BD166" s="434"/>
      <c r="BE166" s="434"/>
      <c r="BF166" s="434"/>
      <c r="BG166" s="451"/>
      <c r="BH166" s="447"/>
      <c r="BI166" s="434"/>
      <c r="BJ166" s="434"/>
      <c r="BK166" s="434"/>
      <c r="BL166" s="451"/>
      <c r="BM166" s="447"/>
      <c r="BN166" s="434"/>
      <c r="BO166" s="434"/>
      <c r="BP166" s="434"/>
      <c r="BQ166" s="451"/>
      <c r="BR166" s="447"/>
      <c r="BS166" s="434"/>
      <c r="BT166" s="434"/>
      <c r="BU166" s="434"/>
      <c r="BV166" s="434"/>
      <c r="BW166" s="434"/>
      <c r="BX166" s="434"/>
      <c r="BY166" s="435"/>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02" customFormat="true" ht="15" customHeight="true" x14ac:dyDescent="0.2">
      <c r="A167" s="373"/>
      <c r="B167" s="378"/>
      <c r="C167" s="404"/>
      <c r="D167" s="402"/>
      <c r="E167" s="402"/>
      <c r="F167" s="402"/>
      <c r="G167" s="406"/>
      <c r="H167" s="403"/>
      <c r="I167" s="402"/>
      <c r="J167" s="402"/>
      <c r="K167" s="402"/>
      <c r="L167" s="405"/>
      <c r="M167" s="404"/>
      <c r="N167" s="402"/>
      <c r="O167" s="402"/>
      <c r="P167" s="402"/>
      <c r="Q167" s="405"/>
      <c r="R167" s="404"/>
      <c r="S167" s="402"/>
      <c r="T167" s="402"/>
      <c r="U167" s="402"/>
      <c r="V167" s="402"/>
      <c r="W167" s="402"/>
      <c r="X167" s="402"/>
      <c r="Y167" s="405"/>
      <c r="Z167" s="885"/>
      <c r="AA167" s="885"/>
      <c r="AB167" s="885"/>
      <c r="AC167" s="885"/>
      <c r="AD167" s="885"/>
      <c r="AE167" s="885"/>
      <c r="AF167" s="885"/>
      <c r="AG167" s="885"/>
      <c r="AH167" s="885"/>
      <c r="AI167" s="885"/>
      <c r="AJ167" s="885"/>
      <c r="AK167" s="885"/>
      <c r="AL167" s="885"/>
      <c r="AM167" s="885"/>
      <c r="AN167" s="885"/>
      <c r="AO167" s="885"/>
      <c r="AP167" s="885"/>
      <c r="AQ167" s="885"/>
      <c r="AR167" s="885"/>
      <c r="AS167" s="885"/>
      <c r="AT167" s="885"/>
      <c r="AU167" s="885"/>
      <c r="AV167" s="885"/>
      <c r="AW167" s="885"/>
      <c r="AX167" s="885"/>
      <c r="AY167" s="885"/>
      <c r="AZ167" s="342"/>
      <c r="BA167" s="802"/>
      <c r="BB167" s="583"/>
      <c r="BC167" s="447"/>
      <c r="BD167" s="434"/>
      <c r="BE167" s="434"/>
      <c r="BF167" s="434"/>
      <c r="BG167" s="451"/>
      <c r="BH167" s="447"/>
      <c r="BI167" s="434"/>
      <c r="BJ167" s="434"/>
      <c r="BK167" s="434"/>
      <c r="BL167" s="451"/>
      <c r="BM167" s="447"/>
      <c r="BN167" s="434"/>
      <c r="BO167" s="434"/>
      <c r="BP167" s="434"/>
      <c r="BQ167" s="451"/>
      <c r="BR167" s="447"/>
      <c r="BS167" s="434"/>
      <c r="BT167" s="434"/>
      <c r="BU167" s="434"/>
      <c r="BV167" s="434"/>
      <c r="BW167" s="434"/>
      <c r="BX167" s="434"/>
      <c r="BY167" s="435"/>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302" customFormat="true" ht="15" customHeight="true" x14ac:dyDescent="0.2">
      <c r="A168" s="373"/>
      <c r="B168" s="378"/>
      <c r="C168" s="404"/>
      <c r="D168" s="402"/>
      <c r="E168" s="402"/>
      <c r="F168" s="402"/>
      <c r="G168" s="406"/>
      <c r="H168" s="403"/>
      <c r="I168" s="402"/>
      <c r="J168" s="402"/>
      <c r="K168" s="402"/>
      <c r="L168" s="405"/>
      <c r="M168" s="404"/>
      <c r="N168" s="402"/>
      <c r="O168" s="402"/>
      <c r="P168" s="402"/>
      <c r="Q168" s="405"/>
      <c r="R168" s="404"/>
      <c r="S168" s="402"/>
      <c r="T168" s="402"/>
      <c r="U168" s="402"/>
      <c r="V168" s="402"/>
      <c r="W168" s="402"/>
      <c r="X168" s="402"/>
      <c r="Y168" s="405"/>
      <c r="Z168" s="885"/>
      <c r="AA168" s="885"/>
      <c r="AB168" s="885"/>
      <c r="AC168" s="885"/>
      <c r="AD168" s="885"/>
      <c r="AE168" s="885"/>
      <c r="AF168" s="885"/>
      <c r="AG168" s="885"/>
      <c r="AH168" s="885"/>
      <c r="AI168" s="885"/>
      <c r="AJ168" s="885"/>
      <c r="AK168" s="885"/>
      <c r="AL168" s="885"/>
      <c r="AM168" s="885"/>
      <c r="AN168" s="885"/>
      <c r="AO168" s="885"/>
      <c r="AP168" s="885"/>
      <c r="AQ168" s="885"/>
      <c r="AR168" s="885"/>
      <c r="AS168" s="885"/>
      <c r="AT168" s="885"/>
      <c r="AU168" s="885"/>
      <c r="AV168" s="885"/>
      <c r="AW168" s="885"/>
      <c r="AX168" s="885"/>
      <c r="AY168" s="885"/>
      <c r="AZ168" s="342"/>
      <c r="BA168" s="802"/>
      <c r="BB168" s="583"/>
      <c r="BC168" s="447"/>
      <c r="BD168" s="434"/>
      <c r="BE168" s="434"/>
      <c r="BF168" s="434"/>
      <c r="BG168" s="451"/>
      <c r="BH168" s="447"/>
      <c r="BI168" s="434"/>
      <c r="BJ168" s="434"/>
      <c r="BK168" s="434"/>
      <c r="BL168" s="451"/>
      <c r="BM168" s="447"/>
      <c r="BN168" s="434"/>
      <c r="BO168" s="434"/>
      <c r="BP168" s="434"/>
      <c r="BQ168" s="451"/>
      <c r="BR168" s="447"/>
      <c r="BS168" s="434"/>
      <c r="BT168" s="434"/>
      <c r="BU168" s="434"/>
      <c r="BV168" s="434"/>
      <c r="BW168" s="434"/>
      <c r="BX168" s="434"/>
      <c r="BY168" s="435"/>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302" customFormat="true" ht="15" customHeight="true" x14ac:dyDescent="0.2">
      <c r="A169" s="373"/>
      <c r="B169" s="378"/>
      <c r="C169" s="404"/>
      <c r="D169" s="402"/>
      <c r="E169" s="402"/>
      <c r="F169" s="402"/>
      <c r="G169" s="406"/>
      <c r="H169" s="403"/>
      <c r="I169" s="402"/>
      <c r="J169" s="402"/>
      <c r="K169" s="402"/>
      <c r="L169" s="405"/>
      <c r="M169" s="404"/>
      <c r="N169" s="402"/>
      <c r="O169" s="402"/>
      <c r="P169" s="402"/>
      <c r="Q169" s="405"/>
      <c r="R169" s="404"/>
      <c r="S169" s="402"/>
      <c r="T169" s="402"/>
      <c r="U169" s="402"/>
      <c r="V169" s="402"/>
      <c r="W169" s="402"/>
      <c r="X169" s="402"/>
      <c r="Y169" s="405"/>
      <c r="Z169" s="885"/>
      <c r="AA169" s="885"/>
      <c r="AB169" s="885"/>
      <c r="AC169" s="885"/>
      <c r="AD169" s="885"/>
      <c r="AE169" s="885"/>
      <c r="AF169" s="885"/>
      <c r="AG169" s="885"/>
      <c r="AH169" s="885"/>
      <c r="AI169" s="885"/>
      <c r="AJ169" s="885"/>
      <c r="AK169" s="885"/>
      <c r="AL169" s="885"/>
      <c r="AM169" s="885"/>
      <c r="AN169" s="885"/>
      <c r="AO169" s="885"/>
      <c r="AP169" s="885"/>
      <c r="AQ169" s="885"/>
      <c r="AR169" s="885"/>
      <c r="AS169" s="885"/>
      <c r="AT169" s="885"/>
      <c r="AU169" s="885"/>
      <c r="AV169" s="885"/>
      <c r="AW169" s="885"/>
      <c r="AX169" s="885"/>
      <c r="AY169" s="885"/>
      <c r="AZ169" s="342"/>
      <c r="BA169" s="802"/>
      <c r="BB169" s="583"/>
      <c r="BC169" s="447"/>
      <c r="BD169" s="434"/>
      <c r="BE169" s="434"/>
      <c r="BF169" s="434"/>
      <c r="BG169" s="451"/>
      <c r="BH169" s="447"/>
      <c r="BI169" s="434"/>
      <c r="BJ169" s="434"/>
      <c r="BK169" s="434"/>
      <c r="BL169" s="451"/>
      <c r="BM169" s="447"/>
      <c r="BN169" s="434"/>
      <c r="BO169" s="434"/>
      <c r="BP169" s="434"/>
      <c r="BQ169" s="451"/>
      <c r="BR169" s="447"/>
      <c r="BS169" s="434"/>
      <c r="BT169" s="434"/>
      <c r="BU169" s="434"/>
      <c r="BV169" s="434"/>
      <c r="BW169" s="434"/>
      <c r="BX169" s="434"/>
      <c r="BY169" s="435"/>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302" customFormat="true" ht="15" customHeight="true" x14ac:dyDescent="0.2">
      <c r="A170" s="373"/>
      <c r="B170" s="378"/>
      <c r="C170" s="404"/>
      <c r="D170" s="402"/>
      <c r="E170" s="402"/>
      <c r="F170" s="402"/>
      <c r="G170" s="406"/>
      <c r="H170" s="403"/>
      <c r="I170" s="402"/>
      <c r="J170" s="402"/>
      <c r="K170" s="402"/>
      <c r="L170" s="405"/>
      <c r="M170" s="404"/>
      <c r="N170" s="402"/>
      <c r="O170" s="402"/>
      <c r="P170" s="402"/>
      <c r="Q170" s="405"/>
      <c r="R170" s="404"/>
      <c r="S170" s="402"/>
      <c r="T170" s="402"/>
      <c r="U170" s="402"/>
      <c r="V170" s="402"/>
      <c r="W170" s="402"/>
      <c r="X170" s="402"/>
      <c r="Y170" s="405"/>
      <c r="Z170" s="885"/>
      <c r="AA170" s="885"/>
      <c r="AB170" s="885"/>
      <c r="AC170" s="885"/>
      <c r="AD170" s="885"/>
      <c r="AE170" s="885"/>
      <c r="AF170" s="885"/>
      <c r="AG170" s="885"/>
      <c r="AH170" s="885"/>
      <c r="AI170" s="885"/>
      <c r="AJ170" s="885"/>
      <c r="AK170" s="885"/>
      <c r="AL170" s="885"/>
      <c r="AM170" s="885"/>
      <c r="AN170" s="885"/>
      <c r="AO170" s="885"/>
      <c r="AP170" s="885"/>
      <c r="AQ170" s="885"/>
      <c r="AR170" s="885"/>
      <c r="AS170" s="885"/>
      <c r="AT170" s="885"/>
      <c r="AU170" s="885"/>
      <c r="AV170" s="885"/>
      <c r="AW170" s="885"/>
      <c r="AX170" s="885"/>
      <c r="AY170" s="885"/>
      <c r="AZ170" s="342"/>
      <c r="BA170" s="802"/>
      <c r="BB170" s="583"/>
      <c r="BC170" s="447"/>
      <c r="BD170" s="434"/>
      <c r="BE170" s="434"/>
      <c r="BF170" s="434"/>
      <c r="BG170" s="451"/>
      <c r="BH170" s="447"/>
      <c r="BI170" s="434"/>
      <c r="BJ170" s="434"/>
      <c r="BK170" s="434"/>
      <c r="BL170" s="451"/>
      <c r="BM170" s="447"/>
      <c r="BN170" s="434"/>
      <c r="BO170" s="434"/>
      <c r="BP170" s="434"/>
      <c r="BQ170" s="451"/>
      <c r="BR170" s="447"/>
      <c r="BS170" s="434"/>
      <c r="BT170" s="434"/>
      <c r="BU170" s="434"/>
      <c r="BV170" s="434"/>
      <c r="BW170" s="434"/>
      <c r="BX170" s="434"/>
      <c r="BY170" s="435"/>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302" customFormat="true" ht="15" customHeight="true" x14ac:dyDescent="0.2">
      <c r="A171" s="373"/>
      <c r="B171" s="378"/>
      <c r="C171" s="404"/>
      <c r="D171" s="402"/>
      <c r="E171" s="402"/>
      <c r="F171" s="402"/>
      <c r="G171" s="406"/>
      <c r="H171" s="403"/>
      <c r="I171" s="402"/>
      <c r="J171" s="402"/>
      <c r="K171" s="402"/>
      <c r="L171" s="405"/>
      <c r="M171" s="404"/>
      <c r="N171" s="402"/>
      <c r="O171" s="402"/>
      <c r="P171" s="402"/>
      <c r="Q171" s="405"/>
      <c r="R171" s="404"/>
      <c r="S171" s="402"/>
      <c r="T171" s="402"/>
      <c r="U171" s="402"/>
      <c r="V171" s="402"/>
      <c r="W171" s="402"/>
      <c r="X171" s="402"/>
      <c r="Y171" s="405"/>
      <c r="Z171" s="885"/>
      <c r="AA171" s="885"/>
      <c r="AB171" s="885"/>
      <c r="AC171" s="885"/>
      <c r="AD171" s="885"/>
      <c r="AE171" s="885"/>
      <c r="AF171" s="885"/>
      <c r="AG171" s="885"/>
      <c r="AH171" s="885"/>
      <c r="AI171" s="885"/>
      <c r="AJ171" s="885"/>
      <c r="AK171" s="885"/>
      <c r="AL171" s="885"/>
      <c r="AM171" s="885"/>
      <c r="AN171" s="885"/>
      <c r="AO171" s="885"/>
      <c r="AP171" s="885"/>
      <c r="AQ171" s="885"/>
      <c r="AR171" s="885"/>
      <c r="AS171" s="885"/>
      <c r="AT171" s="885"/>
      <c r="AU171" s="885"/>
      <c r="AV171" s="885"/>
      <c r="AW171" s="885"/>
      <c r="AX171" s="885"/>
      <c r="AY171" s="885"/>
      <c r="AZ171" s="342"/>
      <c r="BA171" s="802"/>
      <c r="BB171" s="583"/>
      <c r="BC171" s="447"/>
      <c r="BD171" s="434"/>
      <c r="BE171" s="434"/>
      <c r="BF171" s="434"/>
      <c r="BG171" s="451"/>
      <c r="BH171" s="447"/>
      <c r="BI171" s="434"/>
      <c r="BJ171" s="434"/>
      <c r="BK171" s="434"/>
      <c r="BL171" s="451"/>
      <c r="BM171" s="447"/>
      <c r="BN171" s="434"/>
      <c r="BO171" s="434"/>
      <c r="BP171" s="434"/>
      <c r="BQ171" s="451"/>
      <c r="BR171" s="447"/>
      <c r="BS171" s="434"/>
      <c r="BT171" s="434"/>
      <c r="BU171" s="434"/>
      <c r="BV171" s="434"/>
      <c r="BW171" s="434"/>
      <c r="BX171" s="434"/>
      <c r="BY171" s="435"/>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302" customFormat="true" ht="15" customHeight="true" x14ac:dyDescent="0.2">
      <c r="A172" s="373"/>
      <c r="B172" s="378"/>
      <c r="C172" s="404"/>
      <c r="D172" s="402"/>
      <c r="E172" s="402"/>
      <c r="F172" s="402"/>
      <c r="G172" s="406"/>
      <c r="H172" s="403"/>
      <c r="I172" s="402"/>
      <c r="J172" s="402"/>
      <c r="K172" s="402"/>
      <c r="L172" s="405"/>
      <c r="M172" s="404"/>
      <c r="N172" s="402"/>
      <c r="O172" s="402"/>
      <c r="P172" s="402"/>
      <c r="Q172" s="405"/>
      <c r="R172" s="404"/>
      <c r="S172" s="402"/>
      <c r="T172" s="402"/>
      <c r="U172" s="402"/>
      <c r="V172" s="402"/>
      <c r="W172" s="402"/>
      <c r="X172" s="402"/>
      <c r="Y172" s="405"/>
      <c r="Z172" s="885"/>
      <c r="AA172" s="885"/>
      <c r="AB172" s="885"/>
      <c r="AC172" s="885"/>
      <c r="AD172" s="885"/>
      <c r="AE172" s="885"/>
      <c r="AF172" s="885"/>
      <c r="AG172" s="885"/>
      <c r="AH172" s="885"/>
      <c r="AI172" s="885"/>
      <c r="AJ172" s="885"/>
      <c r="AK172" s="885"/>
      <c r="AL172" s="885"/>
      <c r="AM172" s="885"/>
      <c r="AN172" s="885"/>
      <c r="AO172" s="885"/>
      <c r="AP172" s="885"/>
      <c r="AQ172" s="885"/>
      <c r="AR172" s="885"/>
      <c r="AS172" s="885"/>
      <c r="AT172" s="885"/>
      <c r="AU172" s="885"/>
      <c r="AV172" s="885"/>
      <c r="AW172" s="885"/>
      <c r="AX172" s="885"/>
      <c r="AY172" s="885"/>
      <c r="AZ172" s="342"/>
      <c r="BA172" s="802"/>
      <c r="BB172" s="583"/>
      <c r="BC172" s="447"/>
      <c r="BD172" s="434"/>
      <c r="BE172" s="434"/>
      <c r="BF172" s="434"/>
      <c r="BG172" s="451"/>
      <c r="BH172" s="447"/>
      <c r="BI172" s="434"/>
      <c r="BJ172" s="434"/>
      <c r="BK172" s="434"/>
      <c r="BL172" s="451"/>
      <c r="BM172" s="447"/>
      <c r="BN172" s="434"/>
      <c r="BO172" s="434"/>
      <c r="BP172" s="434"/>
      <c r="BQ172" s="451"/>
      <c r="BR172" s="447"/>
      <c r="BS172" s="434"/>
      <c r="BT172" s="434"/>
      <c r="BU172" s="434"/>
      <c r="BV172" s="434"/>
      <c r="BW172" s="434"/>
      <c r="BX172" s="434"/>
      <c r="BY172" s="435"/>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302" customFormat="true" ht="15" customHeight="true" x14ac:dyDescent="0.2">
      <c r="A173" s="373"/>
      <c r="B173" s="378"/>
      <c r="C173" s="404"/>
      <c r="D173" s="402"/>
      <c r="E173" s="402"/>
      <c r="F173" s="402"/>
      <c r="G173" s="406"/>
      <c r="H173" s="403"/>
      <c r="I173" s="402"/>
      <c r="J173" s="402"/>
      <c r="K173" s="402"/>
      <c r="L173" s="405"/>
      <c r="M173" s="404"/>
      <c r="N173" s="402"/>
      <c r="O173" s="402"/>
      <c r="P173" s="402"/>
      <c r="Q173" s="405"/>
      <c r="R173" s="404"/>
      <c r="S173" s="402"/>
      <c r="T173" s="402"/>
      <c r="U173" s="402"/>
      <c r="V173" s="402"/>
      <c r="W173" s="402"/>
      <c r="X173" s="402"/>
      <c r="Y173" s="405"/>
      <c r="Z173" s="885"/>
      <c r="AA173" s="885"/>
      <c r="AB173" s="885"/>
      <c r="AC173" s="885"/>
      <c r="AD173" s="885"/>
      <c r="AE173" s="885"/>
      <c r="AF173" s="885"/>
      <c r="AG173" s="885"/>
      <c r="AH173" s="885"/>
      <c r="AI173" s="885"/>
      <c r="AJ173" s="885"/>
      <c r="AK173" s="885"/>
      <c r="AL173" s="885"/>
      <c r="AM173" s="885"/>
      <c r="AN173" s="885"/>
      <c r="AO173" s="885"/>
      <c r="AP173" s="885"/>
      <c r="AQ173" s="885"/>
      <c r="AR173" s="885"/>
      <c r="AS173" s="885"/>
      <c r="AT173" s="885"/>
      <c r="AU173" s="885"/>
      <c r="AV173" s="885"/>
      <c r="AW173" s="885"/>
      <c r="AX173" s="885"/>
      <c r="AY173" s="885"/>
      <c r="AZ173" s="342"/>
      <c r="BA173" s="802"/>
      <c r="BB173" s="583"/>
      <c r="BC173" s="447"/>
      <c r="BD173" s="434"/>
      <c r="BE173" s="434"/>
      <c r="BF173" s="434"/>
      <c r="BG173" s="451"/>
      <c r="BH173" s="447"/>
      <c r="BI173" s="434"/>
      <c r="BJ173" s="434"/>
      <c r="BK173" s="434"/>
      <c r="BL173" s="451"/>
      <c r="BM173" s="447"/>
      <c r="BN173" s="434"/>
      <c r="BO173" s="434"/>
      <c r="BP173" s="434"/>
      <c r="BQ173" s="451"/>
      <c r="BR173" s="447"/>
      <c r="BS173" s="434"/>
      <c r="BT173" s="434"/>
      <c r="BU173" s="434"/>
      <c r="BV173" s="434"/>
      <c r="BW173" s="434"/>
      <c r="BX173" s="434"/>
      <c r="BY173" s="435"/>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302" customFormat="true" ht="15" customHeight="true" x14ac:dyDescent="0.2">
      <c r="A174" s="373"/>
      <c r="B174" s="378"/>
      <c r="C174" s="404"/>
      <c r="D174" s="402"/>
      <c r="E174" s="402"/>
      <c r="F174" s="402"/>
      <c r="G174" s="406"/>
      <c r="H174" s="403"/>
      <c r="I174" s="402"/>
      <c r="J174" s="402"/>
      <c r="K174" s="402"/>
      <c r="L174" s="405"/>
      <c r="M174" s="404"/>
      <c r="N174" s="402"/>
      <c r="O174" s="402"/>
      <c r="P174" s="402"/>
      <c r="Q174" s="405"/>
      <c r="R174" s="404"/>
      <c r="S174" s="402"/>
      <c r="T174" s="402"/>
      <c r="U174" s="402"/>
      <c r="V174" s="402"/>
      <c r="W174" s="402"/>
      <c r="X174" s="402"/>
      <c r="Y174" s="405"/>
      <c r="Z174" s="885"/>
      <c r="AA174" s="885"/>
      <c r="AB174" s="885"/>
      <c r="AC174" s="885"/>
      <c r="AD174" s="885"/>
      <c r="AE174" s="885"/>
      <c r="AF174" s="885"/>
      <c r="AG174" s="885"/>
      <c r="AH174" s="885"/>
      <c r="AI174" s="885"/>
      <c r="AJ174" s="885"/>
      <c r="AK174" s="885"/>
      <c r="AL174" s="885"/>
      <c r="AM174" s="885"/>
      <c r="AN174" s="885"/>
      <c r="AO174" s="885"/>
      <c r="AP174" s="885"/>
      <c r="AQ174" s="885"/>
      <c r="AR174" s="885"/>
      <c r="AS174" s="885"/>
      <c r="AT174" s="885"/>
      <c r="AU174" s="885"/>
      <c r="AV174" s="885"/>
      <c r="AW174" s="885"/>
      <c r="AX174" s="885"/>
      <c r="AY174" s="885"/>
      <c r="AZ174" s="342"/>
      <c r="BA174" s="802"/>
      <c r="BB174" s="583"/>
      <c r="BC174" s="447"/>
      <c r="BD174" s="434"/>
      <c r="BE174" s="434"/>
      <c r="BF174" s="434"/>
      <c r="BG174" s="451"/>
      <c r="BH174" s="447"/>
      <c r="BI174" s="434"/>
      <c r="BJ174" s="434"/>
      <c r="BK174" s="434"/>
      <c r="BL174" s="451"/>
      <c r="BM174" s="447"/>
      <c r="BN174" s="434"/>
      <c r="BO174" s="434"/>
      <c r="BP174" s="434"/>
      <c r="BQ174" s="451"/>
      <c r="BR174" s="447"/>
      <c r="BS174" s="434"/>
      <c r="BT174" s="434"/>
      <c r="BU174" s="434"/>
      <c r="BV174" s="434"/>
      <c r="BW174" s="434"/>
      <c r="BX174" s="434"/>
      <c r="BY174" s="435"/>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302" customFormat="true" ht="15" customHeight="true" x14ac:dyDescent="0.2">
      <c r="A175" s="373"/>
      <c r="B175" s="378"/>
      <c r="C175" s="404"/>
      <c r="D175" s="402"/>
      <c r="E175" s="402"/>
      <c r="F175" s="402"/>
      <c r="G175" s="406"/>
      <c r="H175" s="403"/>
      <c r="I175" s="402"/>
      <c r="J175" s="402"/>
      <c r="K175" s="402"/>
      <c r="L175" s="405"/>
      <c r="M175" s="404"/>
      <c r="N175" s="402"/>
      <c r="O175" s="402"/>
      <c r="P175" s="402"/>
      <c r="Q175" s="405"/>
      <c r="R175" s="404"/>
      <c r="S175" s="402"/>
      <c r="T175" s="402"/>
      <c r="U175" s="402"/>
      <c r="V175" s="402"/>
      <c r="W175" s="402"/>
      <c r="X175" s="402"/>
      <c r="Y175" s="405"/>
      <c r="Z175" s="885"/>
      <c r="AA175" s="885"/>
      <c r="AB175" s="885"/>
      <c r="AC175" s="885"/>
      <c r="AD175" s="885"/>
      <c r="AE175" s="885"/>
      <c r="AF175" s="885"/>
      <c r="AG175" s="885"/>
      <c r="AH175" s="885"/>
      <c r="AI175" s="885"/>
      <c r="AJ175" s="885"/>
      <c r="AK175" s="885"/>
      <c r="AL175" s="885"/>
      <c r="AM175" s="885"/>
      <c r="AN175" s="885"/>
      <c r="AO175" s="885"/>
      <c r="AP175" s="885"/>
      <c r="AQ175" s="885"/>
      <c r="AR175" s="885"/>
      <c r="AS175" s="885"/>
      <c r="AT175" s="885"/>
      <c r="AU175" s="885"/>
      <c r="AV175" s="885"/>
      <c r="AW175" s="885"/>
      <c r="AX175" s="885"/>
      <c r="AY175" s="885"/>
      <c r="AZ175" s="342"/>
      <c r="BA175" s="802"/>
      <c r="BB175" s="583"/>
      <c r="BC175" s="447"/>
      <c r="BD175" s="434"/>
      <c r="BE175" s="434"/>
      <c r="BF175" s="434"/>
      <c r="BG175" s="451"/>
      <c r="BH175" s="447"/>
      <c r="BI175" s="434"/>
      <c r="BJ175" s="434"/>
      <c r="BK175" s="434"/>
      <c r="BL175" s="451"/>
      <c r="BM175" s="447"/>
      <c r="BN175" s="434"/>
      <c r="BO175" s="434"/>
      <c r="BP175" s="434"/>
      <c r="BQ175" s="451"/>
      <c r="BR175" s="447"/>
      <c r="BS175" s="434"/>
      <c r="BT175" s="434"/>
      <c r="BU175" s="434"/>
      <c r="BV175" s="434"/>
      <c r="BW175" s="434"/>
      <c r="BX175" s="434"/>
      <c r="BY175" s="435"/>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302" customFormat="true" ht="15" customHeight="true" x14ac:dyDescent="0.2">
      <c r="A176" s="373"/>
      <c r="B176" s="378"/>
      <c r="C176" s="404"/>
      <c r="D176" s="402"/>
      <c r="E176" s="402"/>
      <c r="F176" s="402"/>
      <c r="G176" s="406"/>
      <c r="H176" s="403"/>
      <c r="I176" s="402"/>
      <c r="J176" s="402"/>
      <c r="K176" s="402"/>
      <c r="L176" s="405"/>
      <c r="M176" s="404"/>
      <c r="N176" s="402"/>
      <c r="O176" s="402"/>
      <c r="P176" s="402"/>
      <c r="Q176" s="405"/>
      <c r="R176" s="404"/>
      <c r="S176" s="402"/>
      <c r="T176" s="402"/>
      <c r="U176" s="402"/>
      <c r="V176" s="402"/>
      <c r="W176" s="402"/>
      <c r="X176" s="402"/>
      <c r="Y176" s="405"/>
      <c r="Z176" s="885"/>
      <c r="AA176" s="885"/>
      <c r="AB176" s="885"/>
      <c r="AC176" s="885"/>
      <c r="AD176" s="885"/>
      <c r="AE176" s="885"/>
      <c r="AF176" s="885"/>
      <c r="AG176" s="885"/>
      <c r="AH176" s="885"/>
      <c r="AI176" s="885"/>
      <c r="AJ176" s="885"/>
      <c r="AK176" s="885"/>
      <c r="AL176" s="885"/>
      <c r="AM176" s="885"/>
      <c r="AN176" s="885"/>
      <c r="AO176" s="885"/>
      <c r="AP176" s="885"/>
      <c r="AQ176" s="885"/>
      <c r="AR176" s="885"/>
      <c r="AS176" s="885"/>
      <c r="AT176" s="885"/>
      <c r="AU176" s="885"/>
      <c r="AV176" s="885"/>
      <c r="AW176" s="885"/>
      <c r="AX176" s="885"/>
      <c r="AY176" s="885"/>
      <c r="AZ176" s="342"/>
      <c r="BA176" s="802"/>
      <c r="BB176" s="583"/>
      <c r="BC176" s="447"/>
      <c r="BD176" s="434"/>
      <c r="BE176" s="434"/>
      <c r="BF176" s="434"/>
      <c r="BG176" s="451"/>
      <c r="BH176" s="447"/>
      <c r="BI176" s="434"/>
      <c r="BJ176" s="434"/>
      <c r="BK176" s="434"/>
      <c r="BL176" s="451"/>
      <c r="BM176" s="447"/>
      <c r="BN176" s="434"/>
      <c r="BO176" s="434"/>
      <c r="BP176" s="434"/>
      <c r="BQ176" s="451"/>
      <c r="BR176" s="447"/>
      <c r="BS176" s="434"/>
      <c r="BT176" s="434"/>
      <c r="BU176" s="434"/>
      <c r="BV176" s="434"/>
      <c r="BW176" s="434"/>
      <c r="BX176" s="434"/>
      <c r="BY176" s="435"/>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302" customFormat="true" ht="15" customHeight="true" x14ac:dyDescent="0.2">
      <c r="A177" s="373"/>
      <c r="B177" s="378"/>
      <c r="C177" s="404"/>
      <c r="D177" s="402"/>
      <c r="E177" s="402"/>
      <c r="F177" s="402"/>
      <c r="G177" s="406"/>
      <c r="H177" s="403"/>
      <c r="I177" s="402"/>
      <c r="J177" s="402"/>
      <c r="K177" s="402"/>
      <c r="L177" s="405"/>
      <c r="M177" s="404"/>
      <c r="N177" s="402"/>
      <c r="O177" s="402"/>
      <c r="P177" s="402"/>
      <c r="Q177" s="405"/>
      <c r="R177" s="404"/>
      <c r="S177" s="402"/>
      <c r="T177" s="402"/>
      <c r="U177" s="402"/>
      <c r="V177" s="402"/>
      <c r="W177" s="402"/>
      <c r="X177" s="402"/>
      <c r="Y177" s="405"/>
      <c r="Z177" s="885"/>
      <c r="AA177" s="885"/>
      <c r="AB177" s="885"/>
      <c r="AC177" s="885"/>
      <c r="AD177" s="885"/>
      <c r="AE177" s="885"/>
      <c r="AF177" s="885"/>
      <c r="AG177" s="885"/>
      <c r="AH177" s="885"/>
      <c r="AI177" s="885"/>
      <c r="AJ177" s="885"/>
      <c r="AK177" s="885"/>
      <c r="AL177" s="885"/>
      <c r="AM177" s="885"/>
      <c r="AN177" s="885"/>
      <c r="AO177" s="885"/>
      <c r="AP177" s="885"/>
      <c r="AQ177" s="885"/>
      <c r="AR177" s="885"/>
      <c r="AS177" s="885"/>
      <c r="AT177" s="885"/>
      <c r="AU177" s="885"/>
      <c r="AV177" s="885"/>
      <c r="AW177" s="885"/>
      <c r="AX177" s="885"/>
      <c r="AY177" s="885"/>
      <c r="AZ177" s="342"/>
      <c r="BA177" s="802"/>
      <c r="BB177" s="583"/>
      <c r="BC177" s="447"/>
      <c r="BD177" s="434"/>
      <c r="BE177" s="434"/>
      <c r="BF177" s="434"/>
      <c r="BG177" s="451"/>
      <c r="BH177" s="447"/>
      <c r="BI177" s="434"/>
      <c r="BJ177" s="434"/>
      <c r="BK177" s="434"/>
      <c r="BL177" s="451"/>
      <c r="BM177" s="447"/>
      <c r="BN177" s="434"/>
      <c r="BO177" s="434"/>
      <c r="BP177" s="434"/>
      <c r="BQ177" s="451"/>
      <c r="BR177" s="447"/>
      <c r="BS177" s="434"/>
      <c r="BT177" s="434"/>
      <c r="BU177" s="434"/>
      <c r="BV177" s="434"/>
      <c r="BW177" s="434"/>
      <c r="BX177" s="434"/>
      <c r="BY177" s="435"/>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302" customFormat="true" ht="15" customHeight="true" x14ac:dyDescent="0.2">
      <c r="A178" s="373"/>
      <c r="B178" s="378"/>
      <c r="C178" s="404"/>
      <c r="D178" s="402"/>
      <c r="E178" s="402"/>
      <c r="F178" s="402"/>
      <c r="G178" s="406"/>
      <c r="H178" s="403"/>
      <c r="I178" s="402"/>
      <c r="J178" s="402"/>
      <c r="K178" s="402"/>
      <c r="L178" s="405"/>
      <c r="M178" s="404"/>
      <c r="N178" s="402"/>
      <c r="O178" s="402"/>
      <c r="P178" s="402"/>
      <c r="Q178" s="405"/>
      <c r="R178" s="404"/>
      <c r="S178" s="402"/>
      <c r="T178" s="402"/>
      <c r="U178" s="402"/>
      <c r="V178" s="402"/>
      <c r="W178" s="402"/>
      <c r="X178" s="402"/>
      <c r="Y178" s="405"/>
      <c r="Z178" s="885"/>
      <c r="AA178" s="885"/>
      <c r="AB178" s="885"/>
      <c r="AC178" s="885"/>
      <c r="AD178" s="885"/>
      <c r="AE178" s="885"/>
      <c r="AF178" s="885"/>
      <c r="AG178" s="885"/>
      <c r="AH178" s="885"/>
      <c r="AI178" s="885"/>
      <c r="AJ178" s="885"/>
      <c r="AK178" s="885"/>
      <c r="AL178" s="885"/>
      <c r="AM178" s="885"/>
      <c r="AN178" s="885"/>
      <c r="AO178" s="885"/>
      <c r="AP178" s="885"/>
      <c r="AQ178" s="885"/>
      <c r="AR178" s="885"/>
      <c r="AS178" s="885"/>
      <c r="AT178" s="885"/>
      <c r="AU178" s="885"/>
      <c r="AV178" s="885"/>
      <c r="AW178" s="885"/>
      <c r="AX178" s="885"/>
      <c r="AY178" s="885"/>
      <c r="AZ178" s="342"/>
      <c r="BA178" s="802"/>
      <c r="BB178" s="583"/>
      <c r="BC178" s="447"/>
      <c r="BD178" s="434"/>
      <c r="BE178" s="434"/>
      <c r="BF178" s="434"/>
      <c r="BG178" s="451"/>
      <c r="BH178" s="447"/>
      <c r="BI178" s="434"/>
      <c r="BJ178" s="434"/>
      <c r="BK178" s="434"/>
      <c r="BL178" s="451"/>
      <c r="BM178" s="447"/>
      <c r="BN178" s="434"/>
      <c r="BO178" s="434"/>
      <c r="BP178" s="434"/>
      <c r="BQ178" s="451"/>
      <c r="BR178" s="447"/>
      <c r="BS178" s="434"/>
      <c r="BT178" s="434"/>
      <c r="BU178" s="434"/>
      <c r="BV178" s="434"/>
      <c r="BW178" s="434"/>
      <c r="BX178" s="434"/>
      <c r="BY178" s="435"/>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302" customFormat="true" ht="15" customHeight="true" x14ac:dyDescent="0.2">
      <c r="A179" s="373"/>
      <c r="B179" s="378"/>
      <c r="C179" s="404"/>
      <c r="D179" s="402"/>
      <c r="E179" s="402"/>
      <c r="F179" s="402"/>
      <c r="G179" s="406"/>
      <c r="H179" s="403"/>
      <c r="I179" s="402"/>
      <c r="J179" s="402"/>
      <c r="K179" s="402"/>
      <c r="L179" s="405"/>
      <c r="M179" s="404"/>
      <c r="N179" s="402"/>
      <c r="O179" s="402"/>
      <c r="P179" s="402"/>
      <c r="Q179" s="405"/>
      <c r="R179" s="404"/>
      <c r="S179" s="402"/>
      <c r="T179" s="402"/>
      <c r="U179" s="402"/>
      <c r="V179" s="402"/>
      <c r="W179" s="402"/>
      <c r="X179" s="402"/>
      <c r="Y179" s="405"/>
      <c r="Z179" s="885"/>
      <c r="AA179" s="885"/>
      <c r="AB179" s="885"/>
      <c r="AC179" s="885"/>
      <c r="AD179" s="885"/>
      <c r="AE179" s="885"/>
      <c r="AF179" s="885"/>
      <c r="AG179" s="885"/>
      <c r="AH179" s="885"/>
      <c r="AI179" s="885"/>
      <c r="AJ179" s="885"/>
      <c r="AK179" s="885"/>
      <c r="AL179" s="885"/>
      <c r="AM179" s="885"/>
      <c r="AN179" s="885"/>
      <c r="AO179" s="885"/>
      <c r="AP179" s="885"/>
      <c r="AQ179" s="885"/>
      <c r="AR179" s="885"/>
      <c r="AS179" s="885"/>
      <c r="AT179" s="885"/>
      <c r="AU179" s="885"/>
      <c r="AV179" s="885"/>
      <c r="AW179" s="885"/>
      <c r="AX179" s="885"/>
      <c r="AY179" s="885"/>
      <c r="AZ179" s="342"/>
      <c r="BA179" s="802"/>
      <c r="BB179" s="583"/>
      <c r="BC179" s="447"/>
      <c r="BD179" s="434"/>
      <c r="BE179" s="434"/>
      <c r="BF179" s="434"/>
      <c r="BG179" s="451"/>
      <c r="BH179" s="447"/>
      <c r="BI179" s="434"/>
      <c r="BJ179" s="434"/>
      <c r="BK179" s="434"/>
      <c r="BL179" s="451"/>
      <c r="BM179" s="447"/>
      <c r="BN179" s="434"/>
      <c r="BO179" s="434"/>
      <c r="BP179" s="434"/>
      <c r="BQ179" s="451"/>
      <c r="BR179" s="447"/>
      <c r="BS179" s="434"/>
      <c r="BT179" s="434"/>
      <c r="BU179" s="434"/>
      <c r="BV179" s="434"/>
      <c r="BW179" s="434"/>
      <c r="BX179" s="434"/>
      <c r="BY179" s="435"/>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302" customFormat="true" ht="15" customHeight="true" x14ac:dyDescent="0.2">
      <c r="A180" s="373"/>
      <c r="B180" s="378"/>
      <c r="C180" s="404"/>
      <c r="D180" s="402"/>
      <c r="E180" s="402"/>
      <c r="F180" s="402"/>
      <c r="G180" s="406"/>
      <c r="H180" s="403"/>
      <c r="I180" s="402"/>
      <c r="J180" s="402"/>
      <c r="K180" s="402"/>
      <c r="L180" s="405"/>
      <c r="M180" s="404"/>
      <c r="N180" s="402"/>
      <c r="O180" s="402"/>
      <c r="P180" s="402"/>
      <c r="Q180" s="405"/>
      <c r="R180" s="404"/>
      <c r="S180" s="402"/>
      <c r="T180" s="402"/>
      <c r="U180" s="402"/>
      <c r="V180" s="402"/>
      <c r="W180" s="402"/>
      <c r="X180" s="402"/>
      <c r="Y180" s="405"/>
      <c r="Z180" s="885"/>
      <c r="AA180" s="885"/>
      <c r="AB180" s="885"/>
      <c r="AC180" s="885"/>
      <c r="AD180" s="885"/>
      <c r="AE180" s="885"/>
      <c r="AF180" s="885"/>
      <c r="AG180" s="885"/>
      <c r="AH180" s="885"/>
      <c r="AI180" s="885"/>
      <c r="AJ180" s="885"/>
      <c r="AK180" s="885"/>
      <c r="AL180" s="885"/>
      <c r="AM180" s="885"/>
      <c r="AN180" s="885"/>
      <c r="AO180" s="885"/>
      <c r="AP180" s="885"/>
      <c r="AQ180" s="885"/>
      <c r="AR180" s="885"/>
      <c r="AS180" s="885"/>
      <c r="AT180" s="885"/>
      <c r="AU180" s="885"/>
      <c r="AV180" s="885"/>
      <c r="AW180" s="885"/>
      <c r="AX180" s="885"/>
      <c r="AY180" s="885"/>
      <c r="AZ180" s="342"/>
      <c r="BA180" s="802"/>
      <c r="BB180" s="583"/>
      <c r="BC180" s="447"/>
      <c r="BD180" s="434"/>
      <c r="BE180" s="434"/>
      <c r="BF180" s="434"/>
      <c r="BG180" s="451"/>
      <c r="BH180" s="447"/>
      <c r="BI180" s="434"/>
      <c r="BJ180" s="434"/>
      <c r="BK180" s="434"/>
      <c r="BL180" s="451"/>
      <c r="BM180" s="447"/>
      <c r="BN180" s="434"/>
      <c r="BO180" s="434"/>
      <c r="BP180" s="434"/>
      <c r="BQ180" s="451"/>
      <c r="BR180" s="447"/>
      <c r="BS180" s="434"/>
      <c r="BT180" s="434"/>
      <c r="BU180" s="434"/>
      <c r="BV180" s="434"/>
      <c r="BW180" s="434"/>
      <c r="BX180" s="434"/>
      <c r="BY180" s="435"/>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302" customFormat="true" ht="15" customHeight="true" x14ac:dyDescent="0.2">
      <c r="A181" s="373"/>
      <c r="B181" s="378"/>
      <c r="C181" s="404"/>
      <c r="D181" s="402"/>
      <c r="E181" s="402"/>
      <c r="F181" s="402"/>
      <c r="G181" s="406"/>
      <c r="H181" s="403"/>
      <c r="I181" s="402"/>
      <c r="J181" s="402"/>
      <c r="K181" s="402"/>
      <c r="L181" s="405"/>
      <c r="M181" s="404"/>
      <c r="N181" s="402"/>
      <c r="O181" s="402"/>
      <c r="P181" s="402"/>
      <c r="Q181" s="405"/>
      <c r="R181" s="404"/>
      <c r="S181" s="402"/>
      <c r="T181" s="402"/>
      <c r="U181" s="402"/>
      <c r="V181" s="402"/>
      <c r="W181" s="402"/>
      <c r="X181" s="402"/>
      <c r="Y181" s="405"/>
      <c r="Z181" s="885"/>
      <c r="AA181" s="885"/>
      <c r="AB181" s="885"/>
      <c r="AC181" s="885"/>
      <c r="AD181" s="885"/>
      <c r="AE181" s="885"/>
      <c r="AF181" s="885"/>
      <c r="AG181" s="885"/>
      <c r="AH181" s="885"/>
      <c r="AI181" s="885"/>
      <c r="AJ181" s="885"/>
      <c r="AK181" s="885"/>
      <c r="AL181" s="885"/>
      <c r="AM181" s="885"/>
      <c r="AN181" s="885"/>
      <c r="AO181" s="885"/>
      <c r="AP181" s="885"/>
      <c r="AQ181" s="885"/>
      <c r="AR181" s="885"/>
      <c r="AS181" s="885"/>
      <c r="AT181" s="885"/>
      <c r="AU181" s="885"/>
      <c r="AV181" s="885"/>
      <c r="AW181" s="885"/>
      <c r="AX181" s="885"/>
      <c r="AY181" s="885"/>
      <c r="AZ181" s="342"/>
      <c r="BA181" s="802"/>
      <c r="BB181" s="583"/>
      <c r="BC181" s="447"/>
      <c r="BD181" s="434"/>
      <c r="BE181" s="434"/>
      <c r="BF181" s="434"/>
      <c r="BG181" s="451"/>
      <c r="BH181" s="447"/>
      <c r="BI181" s="434"/>
      <c r="BJ181" s="434"/>
      <c r="BK181" s="434"/>
      <c r="BL181" s="451"/>
      <c r="BM181" s="447"/>
      <c r="BN181" s="434"/>
      <c r="BO181" s="434"/>
      <c r="BP181" s="434"/>
      <c r="BQ181" s="451"/>
      <c r="BR181" s="447"/>
      <c r="BS181" s="434"/>
      <c r="BT181" s="434"/>
      <c r="BU181" s="434"/>
      <c r="BV181" s="434"/>
      <c r="BW181" s="434"/>
      <c r="BX181" s="434"/>
      <c r="BY181" s="435"/>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302" customFormat="true" ht="15" customHeight="true" x14ac:dyDescent="0.2">
      <c r="A182" s="373"/>
      <c r="B182" s="378"/>
      <c r="C182" s="404"/>
      <c r="D182" s="402"/>
      <c r="E182" s="402"/>
      <c r="F182" s="402"/>
      <c r="G182" s="406"/>
      <c r="H182" s="403"/>
      <c r="I182" s="402"/>
      <c r="J182" s="402"/>
      <c r="K182" s="402"/>
      <c r="L182" s="405"/>
      <c r="M182" s="404"/>
      <c r="N182" s="402"/>
      <c r="O182" s="402"/>
      <c r="P182" s="402"/>
      <c r="Q182" s="405"/>
      <c r="R182" s="404"/>
      <c r="S182" s="402"/>
      <c r="T182" s="402"/>
      <c r="U182" s="402"/>
      <c r="V182" s="402"/>
      <c r="W182" s="402"/>
      <c r="X182" s="402"/>
      <c r="Y182" s="405"/>
      <c r="Z182" s="885"/>
      <c r="AA182" s="885"/>
      <c r="AB182" s="885"/>
      <c r="AC182" s="885"/>
      <c r="AD182" s="885"/>
      <c r="AE182" s="885"/>
      <c r="AF182" s="885"/>
      <c r="AG182" s="885"/>
      <c r="AH182" s="885"/>
      <c r="AI182" s="885"/>
      <c r="AJ182" s="885"/>
      <c r="AK182" s="885"/>
      <c r="AL182" s="885"/>
      <c r="AM182" s="885"/>
      <c r="AN182" s="885"/>
      <c r="AO182" s="885"/>
      <c r="AP182" s="885"/>
      <c r="AQ182" s="885"/>
      <c r="AR182" s="885"/>
      <c r="AS182" s="885"/>
      <c r="AT182" s="885"/>
      <c r="AU182" s="885"/>
      <c r="AV182" s="885"/>
      <c r="AW182" s="885"/>
      <c r="AX182" s="885"/>
      <c r="AY182" s="885"/>
      <c r="AZ182" s="342"/>
      <c r="BA182" s="802"/>
      <c r="BB182" s="583"/>
      <c r="BC182" s="447"/>
      <c r="BD182" s="434"/>
      <c r="BE182" s="434"/>
      <c r="BF182" s="434"/>
      <c r="BG182" s="451"/>
      <c r="BH182" s="447"/>
      <c r="BI182" s="434"/>
      <c r="BJ182" s="434"/>
      <c r="BK182" s="434"/>
      <c r="BL182" s="451"/>
      <c r="BM182" s="447"/>
      <c r="BN182" s="434"/>
      <c r="BO182" s="434"/>
      <c r="BP182" s="434"/>
      <c r="BQ182" s="451"/>
      <c r="BR182" s="447"/>
      <c r="BS182" s="434"/>
      <c r="BT182" s="434"/>
      <c r="BU182" s="434"/>
      <c r="BV182" s="434"/>
      <c r="BW182" s="434"/>
      <c r="BX182" s="434"/>
      <c r="BY182" s="435"/>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302" customFormat="true" ht="15" customHeight="true" x14ac:dyDescent="0.2">
      <c r="A183" s="373"/>
      <c r="B183" s="378"/>
      <c r="C183" s="404"/>
      <c r="D183" s="402"/>
      <c r="E183" s="402"/>
      <c r="F183" s="402"/>
      <c r="G183" s="406"/>
      <c r="H183" s="403"/>
      <c r="I183" s="402"/>
      <c r="J183" s="402"/>
      <c r="K183" s="402"/>
      <c r="L183" s="405"/>
      <c r="M183" s="404"/>
      <c r="N183" s="402"/>
      <c r="O183" s="402"/>
      <c r="P183" s="402"/>
      <c r="Q183" s="405"/>
      <c r="R183" s="404"/>
      <c r="S183" s="402"/>
      <c r="T183" s="402"/>
      <c r="U183" s="402"/>
      <c r="V183" s="402"/>
      <c r="W183" s="402"/>
      <c r="X183" s="402"/>
      <c r="Y183" s="405"/>
      <c r="Z183" s="885"/>
      <c r="AA183" s="885"/>
      <c r="AB183" s="885"/>
      <c r="AC183" s="885"/>
      <c r="AD183" s="885"/>
      <c r="AE183" s="885"/>
      <c r="AF183" s="885"/>
      <c r="AG183" s="885"/>
      <c r="AH183" s="885"/>
      <c r="AI183" s="885"/>
      <c r="AJ183" s="885"/>
      <c r="AK183" s="885"/>
      <c r="AL183" s="885"/>
      <c r="AM183" s="885"/>
      <c r="AN183" s="885"/>
      <c r="AO183" s="885"/>
      <c r="AP183" s="885"/>
      <c r="AQ183" s="885"/>
      <c r="AR183" s="885"/>
      <c r="AS183" s="885"/>
      <c r="AT183" s="885"/>
      <c r="AU183" s="885"/>
      <c r="AV183" s="885"/>
      <c r="AW183" s="885"/>
      <c r="AX183" s="885"/>
      <c r="AY183" s="885"/>
      <c r="AZ183" s="342"/>
      <c r="BA183" s="802"/>
      <c r="BB183" s="583"/>
      <c r="BC183" s="447"/>
      <c r="BD183" s="434"/>
      <c r="BE183" s="434"/>
      <c r="BF183" s="434"/>
      <c r="BG183" s="451"/>
      <c r="BH183" s="447"/>
      <c r="BI183" s="434"/>
      <c r="BJ183" s="434"/>
      <c r="BK183" s="434"/>
      <c r="BL183" s="451"/>
      <c r="BM183" s="447"/>
      <c r="BN183" s="434"/>
      <c r="BO183" s="434"/>
      <c r="BP183" s="434"/>
      <c r="BQ183" s="451"/>
      <c r="BR183" s="447"/>
      <c r="BS183" s="434"/>
      <c r="BT183" s="434"/>
      <c r="BU183" s="434"/>
      <c r="BV183" s="434"/>
      <c r="BW183" s="434"/>
      <c r="BX183" s="434"/>
      <c r="BY183" s="435"/>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302" customFormat="true" ht="15" customHeight="true" x14ac:dyDescent="0.2">
      <c r="A184" s="373"/>
      <c r="B184" s="378"/>
      <c r="C184" s="404"/>
      <c r="D184" s="402"/>
      <c r="E184" s="402"/>
      <c r="F184" s="402"/>
      <c r="G184" s="406"/>
      <c r="H184" s="403"/>
      <c r="I184" s="402"/>
      <c r="J184" s="402"/>
      <c r="K184" s="402"/>
      <c r="L184" s="405"/>
      <c r="M184" s="404"/>
      <c r="N184" s="402"/>
      <c r="O184" s="402"/>
      <c r="P184" s="402"/>
      <c r="Q184" s="405"/>
      <c r="R184" s="404"/>
      <c r="S184" s="402"/>
      <c r="T184" s="402"/>
      <c r="U184" s="402"/>
      <c r="V184" s="402"/>
      <c r="W184" s="402"/>
      <c r="X184" s="402"/>
      <c r="Y184" s="405"/>
      <c r="Z184" s="885"/>
      <c r="AA184" s="885"/>
      <c r="AB184" s="885"/>
      <c r="AC184" s="885"/>
      <c r="AD184" s="885"/>
      <c r="AE184" s="885"/>
      <c r="AF184" s="885"/>
      <c r="AG184" s="885"/>
      <c r="AH184" s="885"/>
      <c r="AI184" s="885"/>
      <c r="AJ184" s="885"/>
      <c r="AK184" s="885"/>
      <c r="AL184" s="885"/>
      <c r="AM184" s="885"/>
      <c r="AN184" s="885"/>
      <c r="AO184" s="885"/>
      <c r="AP184" s="885"/>
      <c r="AQ184" s="885"/>
      <c r="AR184" s="885"/>
      <c r="AS184" s="885"/>
      <c r="AT184" s="885"/>
      <c r="AU184" s="885"/>
      <c r="AV184" s="885"/>
      <c r="AW184" s="885"/>
      <c r="AX184" s="885"/>
      <c r="AY184" s="885"/>
      <c r="AZ184" s="342"/>
      <c r="BA184" s="802"/>
      <c r="BB184" s="583"/>
      <c r="BC184" s="447"/>
      <c r="BD184" s="434"/>
      <c r="BE184" s="434"/>
      <c r="BF184" s="434"/>
      <c r="BG184" s="451"/>
      <c r="BH184" s="447"/>
      <c r="BI184" s="434"/>
      <c r="BJ184" s="434"/>
      <c r="BK184" s="434"/>
      <c r="BL184" s="451"/>
      <c r="BM184" s="447"/>
      <c r="BN184" s="434"/>
      <c r="BO184" s="434"/>
      <c r="BP184" s="434"/>
      <c r="BQ184" s="451"/>
      <c r="BR184" s="447"/>
      <c r="BS184" s="434"/>
      <c r="BT184" s="434"/>
      <c r="BU184" s="434"/>
      <c r="BV184" s="434"/>
      <c r="BW184" s="434"/>
      <c r="BX184" s="434"/>
      <c r="BY184" s="435"/>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302" customFormat="true" ht="15" customHeight="true" x14ac:dyDescent="0.2">
      <c r="A185" s="373"/>
      <c r="B185" s="378"/>
      <c r="C185" s="404"/>
      <c r="D185" s="402"/>
      <c r="E185" s="402"/>
      <c r="F185" s="402"/>
      <c r="G185" s="406"/>
      <c r="H185" s="403"/>
      <c r="I185" s="402"/>
      <c r="J185" s="402"/>
      <c r="K185" s="402"/>
      <c r="L185" s="405"/>
      <c r="M185" s="404"/>
      <c r="N185" s="402"/>
      <c r="O185" s="402"/>
      <c r="P185" s="402"/>
      <c r="Q185" s="405"/>
      <c r="R185" s="404"/>
      <c r="S185" s="402"/>
      <c r="T185" s="402"/>
      <c r="U185" s="402"/>
      <c r="V185" s="402"/>
      <c r="W185" s="402"/>
      <c r="X185" s="402"/>
      <c r="Y185" s="405"/>
      <c r="Z185" s="885"/>
      <c r="AA185" s="885"/>
      <c r="AB185" s="885"/>
      <c r="AC185" s="885"/>
      <c r="AD185" s="885"/>
      <c r="AE185" s="885"/>
      <c r="AF185" s="885"/>
      <c r="AG185" s="885"/>
      <c r="AH185" s="885"/>
      <c r="AI185" s="885"/>
      <c r="AJ185" s="885"/>
      <c r="AK185" s="885"/>
      <c r="AL185" s="885"/>
      <c r="AM185" s="885"/>
      <c r="AN185" s="885"/>
      <c r="AO185" s="885"/>
      <c r="AP185" s="885"/>
      <c r="AQ185" s="885"/>
      <c r="AR185" s="885"/>
      <c r="AS185" s="885"/>
      <c r="AT185" s="885"/>
      <c r="AU185" s="885"/>
      <c r="AV185" s="885"/>
      <c r="AW185" s="885"/>
      <c r="AX185" s="885"/>
      <c r="AY185" s="885"/>
      <c r="AZ185" s="342"/>
      <c r="BA185" s="802"/>
      <c r="BB185" s="583"/>
      <c r="BC185" s="447"/>
      <c r="BD185" s="434"/>
      <c r="BE185" s="434"/>
      <c r="BF185" s="434"/>
      <c r="BG185" s="451"/>
      <c r="BH185" s="447"/>
      <c r="BI185" s="434"/>
      <c r="BJ185" s="434"/>
      <c r="BK185" s="434"/>
      <c r="BL185" s="451"/>
      <c r="BM185" s="447"/>
      <c r="BN185" s="434"/>
      <c r="BO185" s="434"/>
      <c r="BP185" s="434"/>
      <c r="BQ185" s="451"/>
      <c r="BR185" s="447"/>
      <c r="BS185" s="434"/>
      <c r="BT185" s="434"/>
      <c r="BU185" s="434"/>
      <c r="BV185" s="434"/>
      <c r="BW185" s="434"/>
      <c r="BX185" s="434"/>
      <c r="BY185" s="435"/>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302" customFormat="true" ht="15" customHeight="true" x14ac:dyDescent="0.2">
      <c r="A186" s="373"/>
      <c r="B186" s="378"/>
      <c r="C186" s="404"/>
      <c r="D186" s="402"/>
      <c r="E186" s="402"/>
      <c r="F186" s="402"/>
      <c r="G186" s="406"/>
      <c r="H186" s="403"/>
      <c r="I186" s="402"/>
      <c r="J186" s="402"/>
      <c r="K186" s="402"/>
      <c r="L186" s="405"/>
      <c r="M186" s="404"/>
      <c r="N186" s="402"/>
      <c r="O186" s="402"/>
      <c r="P186" s="402"/>
      <c r="Q186" s="405"/>
      <c r="R186" s="404"/>
      <c r="S186" s="402"/>
      <c r="T186" s="402"/>
      <c r="U186" s="402"/>
      <c r="V186" s="402"/>
      <c r="W186" s="402"/>
      <c r="X186" s="402"/>
      <c r="Y186" s="405"/>
      <c r="Z186" s="885"/>
      <c r="AA186" s="885"/>
      <c r="AB186" s="885"/>
      <c r="AC186" s="885"/>
      <c r="AD186" s="885"/>
      <c r="AE186" s="885"/>
      <c r="AF186" s="885"/>
      <c r="AG186" s="885"/>
      <c r="AH186" s="885"/>
      <c r="AI186" s="885"/>
      <c r="AJ186" s="885"/>
      <c r="AK186" s="885"/>
      <c r="AL186" s="885"/>
      <c r="AM186" s="885"/>
      <c r="AN186" s="885"/>
      <c r="AO186" s="885"/>
      <c r="AP186" s="885"/>
      <c r="AQ186" s="885"/>
      <c r="AR186" s="885"/>
      <c r="AS186" s="885"/>
      <c r="AT186" s="885"/>
      <c r="AU186" s="885"/>
      <c r="AV186" s="885"/>
      <c r="AW186" s="885"/>
      <c r="AX186" s="885"/>
      <c r="AY186" s="885"/>
      <c r="AZ186" s="342"/>
      <c r="BA186" s="802"/>
      <c r="BB186" s="583"/>
      <c r="BC186" s="447"/>
      <c r="BD186" s="434"/>
      <c r="BE186" s="434"/>
      <c r="BF186" s="434"/>
      <c r="BG186" s="451"/>
      <c r="BH186" s="447"/>
      <c r="BI186" s="434"/>
      <c r="BJ186" s="434"/>
      <c r="BK186" s="434"/>
      <c r="BL186" s="451"/>
      <c r="BM186" s="447"/>
      <c r="BN186" s="434"/>
      <c r="BO186" s="434"/>
      <c r="BP186" s="434"/>
      <c r="BQ186" s="451"/>
      <c r="BR186" s="447"/>
      <c r="BS186" s="434"/>
      <c r="BT186" s="434"/>
      <c r="BU186" s="434"/>
      <c r="BV186" s="434"/>
      <c r="BW186" s="434"/>
      <c r="BX186" s="434"/>
      <c r="BY186" s="435"/>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302" customFormat="true" ht="15" customHeight="true" x14ac:dyDescent="0.2">
      <c r="A187" s="373"/>
      <c r="B187" s="378"/>
      <c r="C187" s="404"/>
      <c r="D187" s="402"/>
      <c r="E187" s="402"/>
      <c r="F187" s="402"/>
      <c r="G187" s="406"/>
      <c r="H187" s="403"/>
      <c r="I187" s="402"/>
      <c r="J187" s="402"/>
      <c r="K187" s="402"/>
      <c r="L187" s="405"/>
      <c r="M187" s="404"/>
      <c r="N187" s="402"/>
      <c r="O187" s="402"/>
      <c r="P187" s="402"/>
      <c r="Q187" s="405"/>
      <c r="R187" s="404"/>
      <c r="S187" s="402"/>
      <c r="T187" s="402"/>
      <c r="U187" s="402"/>
      <c r="V187" s="402"/>
      <c r="W187" s="402"/>
      <c r="X187" s="402"/>
      <c r="Y187" s="405"/>
      <c r="Z187" s="885"/>
      <c r="AA187" s="885"/>
      <c r="AB187" s="885"/>
      <c r="AC187" s="885"/>
      <c r="AD187" s="885"/>
      <c r="AE187" s="885"/>
      <c r="AF187" s="885"/>
      <c r="AG187" s="885"/>
      <c r="AH187" s="885"/>
      <c r="AI187" s="885"/>
      <c r="AJ187" s="885"/>
      <c r="AK187" s="885"/>
      <c r="AL187" s="885"/>
      <c r="AM187" s="885"/>
      <c r="AN187" s="885"/>
      <c r="AO187" s="885"/>
      <c r="AP187" s="885"/>
      <c r="AQ187" s="885"/>
      <c r="AR187" s="885"/>
      <c r="AS187" s="885"/>
      <c r="AT187" s="885"/>
      <c r="AU187" s="885"/>
      <c r="AV187" s="885"/>
      <c r="AW187" s="885"/>
      <c r="AX187" s="885"/>
      <c r="AY187" s="885"/>
      <c r="AZ187" s="342"/>
      <c r="BA187" s="802"/>
      <c r="BB187" s="583"/>
      <c r="BC187" s="447"/>
      <c r="BD187" s="434"/>
      <c r="BE187" s="434"/>
      <c r="BF187" s="434"/>
      <c r="BG187" s="451"/>
      <c r="BH187" s="447"/>
      <c r="BI187" s="434"/>
      <c r="BJ187" s="434"/>
      <c r="BK187" s="434"/>
      <c r="BL187" s="451"/>
      <c r="BM187" s="447"/>
      <c r="BN187" s="434"/>
      <c r="BO187" s="434"/>
      <c r="BP187" s="434"/>
      <c r="BQ187" s="451"/>
      <c r="BR187" s="447"/>
      <c r="BS187" s="434"/>
      <c r="BT187" s="434"/>
      <c r="BU187" s="434"/>
      <c r="BV187" s="434"/>
      <c r="BW187" s="434"/>
      <c r="BX187" s="434"/>
      <c r="BY187" s="435"/>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302" customFormat="true" ht="15" customHeight="true" x14ac:dyDescent="0.2">
      <c r="A188" s="373"/>
      <c r="B188" s="378"/>
      <c r="C188" s="404"/>
      <c r="D188" s="402"/>
      <c r="E188" s="402"/>
      <c r="F188" s="402"/>
      <c r="G188" s="406"/>
      <c r="H188" s="403"/>
      <c r="I188" s="402"/>
      <c r="J188" s="402"/>
      <c r="K188" s="402"/>
      <c r="L188" s="405"/>
      <c r="M188" s="404"/>
      <c r="N188" s="402"/>
      <c r="O188" s="402"/>
      <c r="P188" s="402"/>
      <c r="Q188" s="405"/>
      <c r="R188" s="404"/>
      <c r="S188" s="402"/>
      <c r="T188" s="402"/>
      <c r="U188" s="402"/>
      <c r="V188" s="402"/>
      <c r="W188" s="402"/>
      <c r="X188" s="402"/>
      <c r="Y188" s="405"/>
      <c r="Z188" s="885"/>
      <c r="AA188" s="885"/>
      <c r="AB188" s="885"/>
      <c r="AC188" s="885"/>
      <c r="AD188" s="885"/>
      <c r="AE188" s="885"/>
      <c r="AF188" s="885"/>
      <c r="AG188" s="885"/>
      <c r="AH188" s="885"/>
      <c r="AI188" s="885"/>
      <c r="AJ188" s="885"/>
      <c r="AK188" s="885"/>
      <c r="AL188" s="885"/>
      <c r="AM188" s="885"/>
      <c r="AN188" s="885"/>
      <c r="AO188" s="885"/>
      <c r="AP188" s="885"/>
      <c r="AQ188" s="885"/>
      <c r="AR188" s="885"/>
      <c r="AS188" s="885"/>
      <c r="AT188" s="885"/>
      <c r="AU188" s="885"/>
      <c r="AV188" s="885"/>
      <c r="AW188" s="885"/>
      <c r="AX188" s="885"/>
      <c r="AY188" s="885"/>
      <c r="AZ188" s="342"/>
      <c r="BA188" s="802"/>
      <c r="BB188" s="583"/>
      <c r="BC188" s="447"/>
      <c r="BD188" s="434"/>
      <c r="BE188" s="434"/>
      <c r="BF188" s="434"/>
      <c r="BG188" s="451"/>
      <c r="BH188" s="447"/>
      <c r="BI188" s="434"/>
      <c r="BJ188" s="434"/>
      <c r="BK188" s="434"/>
      <c r="BL188" s="451"/>
      <c r="BM188" s="447"/>
      <c r="BN188" s="434"/>
      <c r="BO188" s="434"/>
      <c r="BP188" s="434"/>
      <c r="BQ188" s="451"/>
      <c r="BR188" s="447"/>
      <c r="BS188" s="434"/>
      <c r="BT188" s="434"/>
      <c r="BU188" s="434"/>
      <c r="BV188" s="434"/>
      <c r="BW188" s="434"/>
      <c r="BX188" s="434"/>
      <c r="BY188" s="435"/>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302" customFormat="true" ht="15" customHeight="true" x14ac:dyDescent="0.2">
      <c r="A189" s="373"/>
      <c r="B189" s="378"/>
      <c r="C189" s="404"/>
      <c r="D189" s="402"/>
      <c r="E189" s="402"/>
      <c r="F189" s="402"/>
      <c r="G189" s="406"/>
      <c r="H189" s="403"/>
      <c r="I189" s="402"/>
      <c r="J189" s="402"/>
      <c r="K189" s="402"/>
      <c r="L189" s="405"/>
      <c r="M189" s="404"/>
      <c r="N189" s="402"/>
      <c r="O189" s="402"/>
      <c r="P189" s="402"/>
      <c r="Q189" s="405"/>
      <c r="R189" s="404"/>
      <c r="S189" s="402"/>
      <c r="T189" s="402"/>
      <c r="U189" s="402"/>
      <c r="V189" s="402"/>
      <c r="W189" s="402"/>
      <c r="X189" s="402"/>
      <c r="Y189" s="405"/>
      <c r="Z189" s="885"/>
      <c r="AA189" s="885"/>
      <c r="AB189" s="885"/>
      <c r="AC189" s="885"/>
      <c r="AD189" s="885"/>
      <c r="AE189" s="885"/>
      <c r="AF189" s="885"/>
      <c r="AG189" s="885"/>
      <c r="AH189" s="885"/>
      <c r="AI189" s="885"/>
      <c r="AJ189" s="885"/>
      <c r="AK189" s="885"/>
      <c r="AL189" s="885"/>
      <c r="AM189" s="885"/>
      <c r="AN189" s="885"/>
      <c r="AO189" s="885"/>
      <c r="AP189" s="885"/>
      <c r="AQ189" s="885"/>
      <c r="AR189" s="885"/>
      <c r="AS189" s="885"/>
      <c r="AT189" s="885"/>
      <c r="AU189" s="885"/>
      <c r="AV189" s="885"/>
      <c r="AW189" s="885"/>
      <c r="AX189" s="885"/>
      <c r="AY189" s="885"/>
      <c r="AZ189" s="342"/>
      <c r="BA189" s="802"/>
      <c r="BB189" s="583"/>
      <c r="BC189" s="447"/>
      <c r="BD189" s="434"/>
      <c r="BE189" s="434"/>
      <c r="BF189" s="434"/>
      <c r="BG189" s="451"/>
      <c r="BH189" s="447"/>
      <c r="BI189" s="434"/>
      <c r="BJ189" s="434"/>
      <c r="BK189" s="434"/>
      <c r="BL189" s="451"/>
      <c r="BM189" s="447"/>
      <c r="BN189" s="434"/>
      <c r="BO189" s="434"/>
      <c r="BP189" s="434"/>
      <c r="BQ189" s="451"/>
      <c r="BR189" s="447"/>
      <c r="BS189" s="434"/>
      <c r="BT189" s="434"/>
      <c r="BU189" s="434"/>
      <c r="BV189" s="434"/>
      <c r="BW189" s="434"/>
      <c r="BX189" s="434"/>
      <c r="BY189" s="435"/>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302" customFormat="true" ht="15" customHeight="true" x14ac:dyDescent="0.2">
      <c r="A190" s="373"/>
      <c r="B190" s="378"/>
      <c r="C190" s="404"/>
      <c r="D190" s="402"/>
      <c r="E190" s="402"/>
      <c r="F190" s="402"/>
      <c r="G190" s="406"/>
      <c r="H190" s="403"/>
      <c r="I190" s="402"/>
      <c r="J190" s="402"/>
      <c r="K190" s="402"/>
      <c r="L190" s="405"/>
      <c r="M190" s="404"/>
      <c r="N190" s="402"/>
      <c r="O190" s="402"/>
      <c r="P190" s="402"/>
      <c r="Q190" s="405"/>
      <c r="R190" s="404"/>
      <c r="S190" s="402"/>
      <c r="T190" s="402"/>
      <c r="U190" s="402"/>
      <c r="V190" s="402"/>
      <c r="W190" s="402"/>
      <c r="X190" s="402"/>
      <c r="Y190" s="405"/>
      <c r="Z190" s="885"/>
      <c r="AA190" s="885"/>
      <c r="AB190" s="885"/>
      <c r="AC190" s="885"/>
      <c r="AD190" s="885"/>
      <c r="AE190" s="885"/>
      <c r="AF190" s="885"/>
      <c r="AG190" s="885"/>
      <c r="AH190" s="885"/>
      <c r="AI190" s="885"/>
      <c r="AJ190" s="885"/>
      <c r="AK190" s="885"/>
      <c r="AL190" s="885"/>
      <c r="AM190" s="885"/>
      <c r="AN190" s="885"/>
      <c r="AO190" s="885"/>
      <c r="AP190" s="885"/>
      <c r="AQ190" s="885"/>
      <c r="AR190" s="885"/>
      <c r="AS190" s="885"/>
      <c r="AT190" s="885"/>
      <c r="AU190" s="885"/>
      <c r="AV190" s="885"/>
      <c r="AW190" s="885"/>
      <c r="AX190" s="885"/>
      <c r="AY190" s="885"/>
      <c r="AZ190" s="342"/>
      <c r="BA190" s="802"/>
      <c r="BB190" s="583"/>
      <c r="BC190" s="447"/>
      <c r="BD190" s="434"/>
      <c r="BE190" s="434"/>
      <c r="BF190" s="434"/>
      <c r="BG190" s="451"/>
      <c r="BH190" s="447"/>
      <c r="BI190" s="434"/>
      <c r="BJ190" s="434"/>
      <c r="BK190" s="434"/>
      <c r="BL190" s="451"/>
      <c r="BM190" s="447"/>
      <c r="BN190" s="434"/>
      <c r="BO190" s="434"/>
      <c r="BP190" s="434"/>
      <c r="BQ190" s="451"/>
      <c r="BR190" s="447"/>
      <c r="BS190" s="434"/>
      <c r="BT190" s="434"/>
      <c r="BU190" s="434"/>
      <c r="BV190" s="434"/>
      <c r="BW190" s="434"/>
      <c r="BX190" s="434"/>
      <c r="BY190" s="435"/>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302" customFormat="true" ht="15" customHeight="true" x14ac:dyDescent="0.2">
      <c r="A191" s="373"/>
      <c r="B191" s="378"/>
      <c r="C191" s="404"/>
      <c r="D191" s="402"/>
      <c r="E191" s="402"/>
      <c r="F191" s="402"/>
      <c r="G191" s="406"/>
      <c r="H191" s="403"/>
      <c r="I191" s="402"/>
      <c r="J191" s="402"/>
      <c r="K191" s="402"/>
      <c r="L191" s="405"/>
      <c r="M191" s="404"/>
      <c r="N191" s="402"/>
      <c r="O191" s="402"/>
      <c r="P191" s="402"/>
      <c r="Q191" s="405"/>
      <c r="R191" s="404"/>
      <c r="S191" s="402"/>
      <c r="T191" s="402"/>
      <c r="U191" s="402"/>
      <c r="V191" s="402"/>
      <c r="W191" s="402"/>
      <c r="X191" s="402"/>
      <c r="Y191" s="405"/>
      <c r="Z191" s="885"/>
      <c r="AA191" s="885"/>
      <c r="AB191" s="885"/>
      <c r="AC191" s="885"/>
      <c r="AD191" s="885"/>
      <c r="AE191" s="885"/>
      <c r="AF191" s="885"/>
      <c r="AG191" s="885"/>
      <c r="AH191" s="885"/>
      <c r="AI191" s="885"/>
      <c r="AJ191" s="885"/>
      <c r="AK191" s="885"/>
      <c r="AL191" s="885"/>
      <c r="AM191" s="885"/>
      <c r="AN191" s="885"/>
      <c r="AO191" s="885"/>
      <c r="AP191" s="885"/>
      <c r="AQ191" s="885"/>
      <c r="AR191" s="885"/>
      <c r="AS191" s="885"/>
      <c r="AT191" s="885"/>
      <c r="AU191" s="885"/>
      <c r="AV191" s="885"/>
      <c r="AW191" s="885"/>
      <c r="AX191" s="885"/>
      <c r="AY191" s="885"/>
      <c r="AZ191" s="342"/>
      <c r="BA191" s="802"/>
      <c r="BB191" s="583"/>
      <c r="BC191" s="447"/>
      <c r="BD191" s="434"/>
      <c r="BE191" s="434"/>
      <c r="BF191" s="434"/>
      <c r="BG191" s="451"/>
      <c r="BH191" s="447"/>
      <c r="BI191" s="434"/>
      <c r="BJ191" s="434"/>
      <c r="BK191" s="434"/>
      <c r="BL191" s="451"/>
      <c r="BM191" s="447"/>
      <c r="BN191" s="434"/>
      <c r="BO191" s="434"/>
      <c r="BP191" s="434"/>
      <c r="BQ191" s="451"/>
      <c r="BR191" s="447"/>
      <c r="BS191" s="434"/>
      <c r="BT191" s="434"/>
      <c r="BU191" s="434"/>
      <c r="BV191" s="434"/>
      <c r="BW191" s="434"/>
      <c r="BX191" s="434"/>
      <c r="BY191" s="435"/>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302" customFormat="true" ht="15" customHeight="true" x14ac:dyDescent="0.2">
      <c r="A192" s="373"/>
      <c r="B192" s="378"/>
      <c r="C192" s="404"/>
      <c r="D192" s="402"/>
      <c r="E192" s="402"/>
      <c r="F192" s="402"/>
      <c r="G192" s="406"/>
      <c r="H192" s="403"/>
      <c r="I192" s="402"/>
      <c r="J192" s="402"/>
      <c r="K192" s="402"/>
      <c r="L192" s="405"/>
      <c r="M192" s="404"/>
      <c r="N192" s="402"/>
      <c r="O192" s="402"/>
      <c r="P192" s="402"/>
      <c r="Q192" s="405"/>
      <c r="R192" s="404"/>
      <c r="S192" s="402"/>
      <c r="T192" s="402"/>
      <c r="U192" s="402"/>
      <c r="V192" s="402"/>
      <c r="W192" s="402"/>
      <c r="X192" s="402"/>
      <c r="Y192" s="405"/>
      <c r="Z192" s="885"/>
      <c r="AA192" s="885"/>
      <c r="AB192" s="885"/>
      <c r="AC192" s="885"/>
      <c r="AD192" s="885"/>
      <c r="AE192" s="885"/>
      <c r="AF192" s="885"/>
      <c r="AG192" s="885"/>
      <c r="AH192" s="885"/>
      <c r="AI192" s="885"/>
      <c r="AJ192" s="885"/>
      <c r="AK192" s="885"/>
      <c r="AL192" s="885"/>
      <c r="AM192" s="885"/>
      <c r="AN192" s="885"/>
      <c r="AO192" s="885"/>
      <c r="AP192" s="885"/>
      <c r="AQ192" s="885"/>
      <c r="AR192" s="885"/>
      <c r="AS192" s="885"/>
      <c r="AT192" s="885"/>
      <c r="AU192" s="885"/>
      <c r="AV192" s="885"/>
      <c r="AW192" s="885"/>
      <c r="AX192" s="885"/>
      <c r="AY192" s="885"/>
      <c r="AZ192" s="342"/>
      <c r="BA192" s="802"/>
      <c r="BB192" s="583"/>
      <c r="BC192" s="447"/>
      <c r="BD192" s="434"/>
      <c r="BE192" s="434"/>
      <c r="BF192" s="434"/>
      <c r="BG192" s="451"/>
      <c r="BH192" s="447"/>
      <c r="BI192" s="434"/>
      <c r="BJ192" s="434"/>
      <c r="BK192" s="434"/>
      <c r="BL192" s="451"/>
      <c r="BM192" s="447"/>
      <c r="BN192" s="434"/>
      <c r="BO192" s="434"/>
      <c r="BP192" s="434"/>
      <c r="BQ192" s="451"/>
      <c r="BR192" s="447"/>
      <c r="BS192" s="434"/>
      <c r="BT192" s="434"/>
      <c r="BU192" s="434"/>
      <c r="BV192" s="434"/>
      <c r="BW192" s="434"/>
      <c r="BX192" s="434"/>
      <c r="BY192" s="435"/>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302" customFormat="true" ht="15" customHeight="true" x14ac:dyDescent="0.2">
      <c r="A193" s="373"/>
      <c r="B193" s="378"/>
      <c r="C193" s="404"/>
      <c r="D193" s="402"/>
      <c r="E193" s="402"/>
      <c r="F193" s="402"/>
      <c r="G193" s="406"/>
      <c r="H193" s="403"/>
      <c r="I193" s="402"/>
      <c r="J193" s="402"/>
      <c r="K193" s="402"/>
      <c r="L193" s="405"/>
      <c r="M193" s="404"/>
      <c r="N193" s="402"/>
      <c r="O193" s="402"/>
      <c r="P193" s="402"/>
      <c r="Q193" s="405"/>
      <c r="R193" s="404"/>
      <c r="S193" s="402"/>
      <c r="T193" s="402"/>
      <c r="U193" s="402"/>
      <c r="V193" s="402"/>
      <c r="W193" s="402"/>
      <c r="X193" s="402"/>
      <c r="Y193" s="405"/>
      <c r="Z193" s="885"/>
      <c r="AA193" s="885"/>
      <c r="AB193" s="885"/>
      <c r="AC193" s="885"/>
      <c r="AD193" s="885"/>
      <c r="AE193" s="885"/>
      <c r="AF193" s="885"/>
      <c r="AG193" s="885"/>
      <c r="AH193" s="885"/>
      <c r="AI193" s="885"/>
      <c r="AJ193" s="885"/>
      <c r="AK193" s="885"/>
      <c r="AL193" s="885"/>
      <c r="AM193" s="885"/>
      <c r="AN193" s="885"/>
      <c r="AO193" s="885"/>
      <c r="AP193" s="885"/>
      <c r="AQ193" s="885"/>
      <c r="AR193" s="885"/>
      <c r="AS193" s="885"/>
      <c r="AT193" s="885"/>
      <c r="AU193" s="885"/>
      <c r="AV193" s="885"/>
      <c r="AW193" s="885"/>
      <c r="AX193" s="885"/>
      <c r="AY193" s="885"/>
      <c r="AZ193" s="342"/>
      <c r="BA193" s="802"/>
      <c r="BB193" s="583"/>
      <c r="BC193" s="447"/>
      <c r="BD193" s="434"/>
      <c r="BE193" s="434"/>
      <c r="BF193" s="434"/>
      <c r="BG193" s="451"/>
      <c r="BH193" s="447"/>
      <c r="BI193" s="434"/>
      <c r="BJ193" s="434"/>
      <c r="BK193" s="434"/>
      <c r="BL193" s="451"/>
      <c r="BM193" s="447"/>
      <c r="BN193" s="434"/>
      <c r="BO193" s="434"/>
      <c r="BP193" s="434"/>
      <c r="BQ193" s="451"/>
      <c r="BR193" s="447"/>
      <c r="BS193" s="434"/>
      <c r="BT193" s="434"/>
      <c r="BU193" s="434"/>
      <c r="BV193" s="434"/>
      <c r="BW193" s="434"/>
      <c r="BX193" s="434"/>
      <c r="BY193" s="435"/>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302" customFormat="true" ht="15" customHeight="true" x14ac:dyDescent="0.2">
      <c r="A194" s="373"/>
      <c r="B194" s="378"/>
      <c r="C194" s="404"/>
      <c r="D194" s="402"/>
      <c r="E194" s="402"/>
      <c r="F194" s="402"/>
      <c r="G194" s="406"/>
      <c r="H194" s="403"/>
      <c r="I194" s="402"/>
      <c r="J194" s="402"/>
      <c r="K194" s="402"/>
      <c r="L194" s="405"/>
      <c r="M194" s="404"/>
      <c r="N194" s="402"/>
      <c r="O194" s="402"/>
      <c r="P194" s="402"/>
      <c r="Q194" s="405"/>
      <c r="R194" s="404"/>
      <c r="S194" s="402"/>
      <c r="T194" s="402"/>
      <c r="U194" s="402"/>
      <c r="V194" s="402"/>
      <c r="W194" s="402"/>
      <c r="X194" s="402"/>
      <c r="Y194" s="405"/>
      <c r="Z194" s="885"/>
      <c r="AA194" s="885"/>
      <c r="AB194" s="885"/>
      <c r="AC194" s="885"/>
      <c r="AD194" s="885"/>
      <c r="AE194" s="885"/>
      <c r="AF194" s="885"/>
      <c r="AG194" s="885"/>
      <c r="AH194" s="885"/>
      <c r="AI194" s="885"/>
      <c r="AJ194" s="885"/>
      <c r="AK194" s="885"/>
      <c r="AL194" s="885"/>
      <c r="AM194" s="885"/>
      <c r="AN194" s="885"/>
      <c r="AO194" s="885"/>
      <c r="AP194" s="885"/>
      <c r="AQ194" s="885"/>
      <c r="AR194" s="885"/>
      <c r="AS194" s="885"/>
      <c r="AT194" s="885"/>
      <c r="AU194" s="885"/>
      <c r="AV194" s="885"/>
      <c r="AW194" s="885"/>
      <c r="AX194" s="885"/>
      <c r="AY194" s="885"/>
      <c r="AZ194" s="342"/>
      <c r="BA194" s="802"/>
      <c r="BB194" s="583"/>
      <c r="BC194" s="447"/>
      <c r="BD194" s="434"/>
      <c r="BE194" s="434"/>
      <c r="BF194" s="434"/>
      <c r="BG194" s="451"/>
      <c r="BH194" s="447"/>
      <c r="BI194" s="434"/>
      <c r="BJ194" s="434"/>
      <c r="BK194" s="434"/>
      <c r="BL194" s="451"/>
      <c r="BM194" s="447"/>
      <c r="BN194" s="434"/>
      <c r="BO194" s="434"/>
      <c r="BP194" s="434"/>
      <c r="BQ194" s="451"/>
      <c r="BR194" s="447"/>
      <c r="BS194" s="434"/>
      <c r="BT194" s="434"/>
      <c r="BU194" s="434"/>
      <c r="BV194" s="434"/>
      <c r="BW194" s="434"/>
      <c r="BX194" s="434"/>
      <c r="BY194" s="435"/>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02" customFormat="true" ht="15" customHeight="true" x14ac:dyDescent="0.2">
      <c r="A195" s="373"/>
      <c r="B195" s="378"/>
      <c r="C195" s="404"/>
      <c r="D195" s="402"/>
      <c r="E195" s="402"/>
      <c r="F195" s="402"/>
      <c r="G195" s="406"/>
      <c r="H195" s="403"/>
      <c r="I195" s="402"/>
      <c r="J195" s="402"/>
      <c r="K195" s="402"/>
      <c r="L195" s="405"/>
      <c r="M195" s="404"/>
      <c r="N195" s="402"/>
      <c r="O195" s="402"/>
      <c r="P195" s="402"/>
      <c r="Q195" s="405"/>
      <c r="R195" s="404"/>
      <c r="S195" s="402"/>
      <c r="T195" s="402"/>
      <c r="U195" s="402"/>
      <c r="V195" s="402"/>
      <c r="W195" s="402"/>
      <c r="X195" s="402"/>
      <c r="Y195" s="405"/>
      <c r="Z195" s="885"/>
      <c r="AA195" s="885"/>
      <c r="AB195" s="885"/>
      <c r="AC195" s="885"/>
      <c r="AD195" s="885"/>
      <c r="AE195" s="885"/>
      <c r="AF195" s="885"/>
      <c r="AG195" s="885"/>
      <c r="AH195" s="885"/>
      <c r="AI195" s="885"/>
      <c r="AJ195" s="885"/>
      <c r="AK195" s="885"/>
      <c r="AL195" s="885"/>
      <c r="AM195" s="885"/>
      <c r="AN195" s="885"/>
      <c r="AO195" s="885"/>
      <c r="AP195" s="885"/>
      <c r="AQ195" s="885"/>
      <c r="AR195" s="885"/>
      <c r="AS195" s="885"/>
      <c r="AT195" s="885"/>
      <c r="AU195" s="885"/>
      <c r="AV195" s="885"/>
      <c r="AW195" s="885"/>
      <c r="AX195" s="885"/>
      <c r="AY195" s="885"/>
      <c r="AZ195" s="342"/>
      <c r="BA195" s="802"/>
      <c r="BB195" s="583"/>
      <c r="BC195" s="447"/>
      <c r="BD195" s="434"/>
      <c r="BE195" s="434"/>
      <c r="BF195" s="434"/>
      <c r="BG195" s="451"/>
      <c r="BH195" s="447"/>
      <c r="BI195" s="434"/>
      <c r="BJ195" s="434"/>
      <c r="BK195" s="434"/>
      <c r="BL195" s="451"/>
      <c r="BM195" s="447"/>
      <c r="BN195" s="434"/>
      <c r="BO195" s="434"/>
      <c r="BP195" s="434"/>
      <c r="BQ195" s="451"/>
      <c r="BR195" s="447"/>
      <c r="BS195" s="434"/>
      <c r="BT195" s="434"/>
      <c r="BU195" s="434"/>
      <c r="BV195" s="434"/>
      <c r="BW195" s="434"/>
      <c r="BX195" s="434"/>
      <c r="BY195" s="435"/>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02" customFormat="true" ht="15" customHeight="true" x14ac:dyDescent="0.2">
      <c r="A196" s="373"/>
      <c r="B196" s="378"/>
      <c r="C196" s="404"/>
      <c r="D196" s="402"/>
      <c r="E196" s="402"/>
      <c r="F196" s="402"/>
      <c r="G196" s="406"/>
      <c r="H196" s="403"/>
      <c r="I196" s="402"/>
      <c r="J196" s="402"/>
      <c r="K196" s="402"/>
      <c r="L196" s="405"/>
      <c r="M196" s="404"/>
      <c r="N196" s="402"/>
      <c r="O196" s="402"/>
      <c r="P196" s="402"/>
      <c r="Q196" s="405"/>
      <c r="R196" s="404"/>
      <c r="S196" s="402"/>
      <c r="T196" s="402"/>
      <c r="U196" s="402"/>
      <c r="V196" s="402"/>
      <c r="W196" s="402"/>
      <c r="X196" s="402"/>
      <c r="Y196" s="405"/>
      <c r="Z196" s="885"/>
      <c r="AA196" s="885"/>
      <c r="AB196" s="885"/>
      <c r="AC196" s="885"/>
      <c r="AD196" s="885"/>
      <c r="AE196" s="885"/>
      <c r="AF196" s="885"/>
      <c r="AG196" s="885"/>
      <c r="AH196" s="885"/>
      <c r="AI196" s="885"/>
      <c r="AJ196" s="885"/>
      <c r="AK196" s="885"/>
      <c r="AL196" s="885"/>
      <c r="AM196" s="885"/>
      <c r="AN196" s="885"/>
      <c r="AO196" s="885"/>
      <c r="AP196" s="885"/>
      <c r="AQ196" s="885"/>
      <c r="AR196" s="885"/>
      <c r="AS196" s="885"/>
      <c r="AT196" s="885"/>
      <c r="AU196" s="885"/>
      <c r="AV196" s="885"/>
      <c r="AW196" s="885"/>
      <c r="AX196" s="885"/>
      <c r="AY196" s="885"/>
      <c r="AZ196" s="342"/>
      <c r="BA196" s="802"/>
      <c r="BB196" s="583"/>
      <c r="BC196" s="447"/>
      <c r="BD196" s="434"/>
      <c r="BE196" s="434"/>
      <c r="BF196" s="434"/>
      <c r="BG196" s="451"/>
      <c r="BH196" s="447"/>
      <c r="BI196" s="434"/>
      <c r="BJ196" s="434"/>
      <c r="BK196" s="434"/>
      <c r="BL196" s="451"/>
      <c r="BM196" s="447"/>
      <c r="BN196" s="434"/>
      <c r="BO196" s="434"/>
      <c r="BP196" s="434"/>
      <c r="BQ196" s="451"/>
      <c r="BR196" s="447"/>
      <c r="BS196" s="434"/>
      <c r="BT196" s="434"/>
      <c r="BU196" s="434"/>
      <c r="BV196" s="434"/>
      <c r="BW196" s="434"/>
      <c r="BX196" s="434"/>
      <c r="BY196" s="435"/>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02" customFormat="true" ht="15" customHeight="true" x14ac:dyDescent="0.2">
      <c r="A197" s="373"/>
      <c r="B197" s="378"/>
      <c r="C197" s="404"/>
      <c r="D197" s="402"/>
      <c r="E197" s="402"/>
      <c r="F197" s="402"/>
      <c r="G197" s="406"/>
      <c r="H197" s="403"/>
      <c r="I197" s="402"/>
      <c r="J197" s="402"/>
      <c r="K197" s="402"/>
      <c r="L197" s="405"/>
      <c r="M197" s="404"/>
      <c r="N197" s="402"/>
      <c r="O197" s="402"/>
      <c r="P197" s="402"/>
      <c r="Q197" s="405"/>
      <c r="R197" s="404"/>
      <c r="S197" s="402"/>
      <c r="T197" s="402"/>
      <c r="U197" s="402"/>
      <c r="V197" s="402"/>
      <c r="W197" s="402"/>
      <c r="X197" s="402"/>
      <c r="Y197" s="405"/>
      <c r="Z197" s="885"/>
      <c r="AA197" s="885"/>
      <c r="AB197" s="885"/>
      <c r="AC197" s="885"/>
      <c r="AD197" s="885"/>
      <c r="AE197" s="885"/>
      <c r="AF197" s="885"/>
      <c r="AG197" s="885"/>
      <c r="AH197" s="885"/>
      <c r="AI197" s="885"/>
      <c r="AJ197" s="885"/>
      <c r="AK197" s="885"/>
      <c r="AL197" s="885"/>
      <c r="AM197" s="885"/>
      <c r="AN197" s="885"/>
      <c r="AO197" s="885"/>
      <c r="AP197" s="885"/>
      <c r="AQ197" s="885"/>
      <c r="AR197" s="885"/>
      <c r="AS197" s="885"/>
      <c r="AT197" s="885"/>
      <c r="AU197" s="885"/>
      <c r="AV197" s="885"/>
      <c r="AW197" s="885"/>
      <c r="AX197" s="885"/>
      <c r="AY197" s="885"/>
      <c r="AZ197" s="342"/>
      <c r="BA197" s="802"/>
      <c r="BB197" s="583"/>
      <c r="BC197" s="447"/>
      <c r="BD197" s="434"/>
      <c r="BE197" s="434"/>
      <c r="BF197" s="434"/>
      <c r="BG197" s="451"/>
      <c r="BH197" s="447"/>
      <c r="BI197" s="434"/>
      <c r="BJ197" s="434"/>
      <c r="BK197" s="434"/>
      <c r="BL197" s="451"/>
      <c r="BM197" s="447"/>
      <c r="BN197" s="434"/>
      <c r="BO197" s="434"/>
      <c r="BP197" s="434"/>
      <c r="BQ197" s="451"/>
      <c r="BR197" s="447"/>
      <c r="BS197" s="434"/>
      <c r="BT197" s="434"/>
      <c r="BU197" s="434"/>
      <c r="BV197" s="434"/>
      <c r="BW197" s="434"/>
      <c r="BX197" s="434"/>
      <c r="BY197" s="435"/>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02" customFormat="true" ht="15" customHeight="true" x14ac:dyDescent="0.2">
      <c r="A198" s="373"/>
      <c r="B198" s="378"/>
      <c r="C198" s="404"/>
      <c r="D198" s="402"/>
      <c r="E198" s="402"/>
      <c r="F198" s="402"/>
      <c r="G198" s="406"/>
      <c r="H198" s="403"/>
      <c r="I198" s="402"/>
      <c r="J198" s="402"/>
      <c r="K198" s="402"/>
      <c r="L198" s="405"/>
      <c r="M198" s="404"/>
      <c r="N198" s="402"/>
      <c r="O198" s="402"/>
      <c r="P198" s="402"/>
      <c r="Q198" s="405"/>
      <c r="R198" s="404"/>
      <c r="S198" s="402"/>
      <c r="T198" s="402"/>
      <c r="U198" s="402"/>
      <c r="V198" s="402"/>
      <c r="W198" s="402"/>
      <c r="X198" s="402"/>
      <c r="Y198" s="405"/>
      <c r="Z198" s="885"/>
      <c r="AA198" s="885"/>
      <c r="AB198" s="885"/>
      <c r="AC198" s="885"/>
      <c r="AD198" s="885"/>
      <c r="AE198" s="885"/>
      <c r="AF198" s="885"/>
      <c r="AG198" s="885"/>
      <c r="AH198" s="885"/>
      <c r="AI198" s="885"/>
      <c r="AJ198" s="885"/>
      <c r="AK198" s="885"/>
      <c r="AL198" s="885"/>
      <c r="AM198" s="885"/>
      <c r="AN198" s="885"/>
      <c r="AO198" s="885"/>
      <c r="AP198" s="885"/>
      <c r="AQ198" s="885"/>
      <c r="AR198" s="885"/>
      <c r="AS198" s="885"/>
      <c r="AT198" s="885"/>
      <c r="AU198" s="885"/>
      <c r="AV198" s="885"/>
      <c r="AW198" s="885"/>
      <c r="AX198" s="885"/>
      <c r="AY198" s="885"/>
      <c r="AZ198" s="342"/>
      <c r="BA198" s="802"/>
      <c r="BB198" s="583"/>
      <c r="BC198" s="447"/>
      <c r="BD198" s="434"/>
      <c r="BE198" s="434"/>
      <c r="BF198" s="434"/>
      <c r="BG198" s="451"/>
      <c r="BH198" s="447"/>
      <c r="BI198" s="434"/>
      <c r="BJ198" s="434"/>
      <c r="BK198" s="434"/>
      <c r="BL198" s="451"/>
      <c r="BM198" s="447"/>
      <c r="BN198" s="434"/>
      <c r="BO198" s="434"/>
      <c r="BP198" s="434"/>
      <c r="BQ198" s="451"/>
      <c r="BR198" s="447"/>
      <c r="BS198" s="434"/>
      <c r="BT198" s="434"/>
      <c r="BU198" s="434"/>
      <c r="BV198" s="434"/>
      <c r="BW198" s="434"/>
      <c r="BX198" s="434"/>
      <c r="BY198" s="435"/>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02" customFormat="true" ht="15" customHeight="true" x14ac:dyDescent="0.2">
      <c r="A199" s="373"/>
      <c r="B199" s="378"/>
      <c r="C199" s="404"/>
      <c r="D199" s="402"/>
      <c r="E199" s="402"/>
      <c r="F199" s="402"/>
      <c r="G199" s="406"/>
      <c r="H199" s="403"/>
      <c r="I199" s="402"/>
      <c r="J199" s="402"/>
      <c r="K199" s="402"/>
      <c r="L199" s="405"/>
      <c r="M199" s="404"/>
      <c r="N199" s="402"/>
      <c r="O199" s="402"/>
      <c r="P199" s="402"/>
      <c r="Q199" s="405"/>
      <c r="R199" s="404"/>
      <c r="S199" s="402"/>
      <c r="T199" s="402"/>
      <c r="U199" s="402"/>
      <c r="V199" s="402"/>
      <c r="W199" s="402"/>
      <c r="X199" s="402"/>
      <c r="Y199" s="405"/>
      <c r="Z199" s="885"/>
      <c r="AA199" s="885"/>
      <c r="AB199" s="885"/>
      <c r="AC199" s="885"/>
      <c r="AD199" s="885"/>
      <c r="AE199" s="885"/>
      <c r="AF199" s="885"/>
      <c r="AG199" s="885"/>
      <c r="AH199" s="885"/>
      <c r="AI199" s="885"/>
      <c r="AJ199" s="885"/>
      <c r="AK199" s="885"/>
      <c r="AL199" s="885"/>
      <c r="AM199" s="885"/>
      <c r="AN199" s="885"/>
      <c r="AO199" s="885"/>
      <c r="AP199" s="885"/>
      <c r="AQ199" s="885"/>
      <c r="AR199" s="885"/>
      <c r="AS199" s="885"/>
      <c r="AT199" s="885"/>
      <c r="AU199" s="885"/>
      <c r="AV199" s="885"/>
      <c r="AW199" s="885"/>
      <c r="AX199" s="885"/>
      <c r="AY199" s="885"/>
      <c r="AZ199" s="342"/>
      <c r="BA199" s="802"/>
      <c r="BB199" s="583"/>
      <c r="BC199" s="447"/>
      <c r="BD199" s="434"/>
      <c r="BE199" s="434"/>
      <c r="BF199" s="434"/>
      <c r="BG199" s="451"/>
      <c r="BH199" s="447"/>
      <c r="BI199" s="434"/>
      <c r="BJ199" s="434"/>
      <c r="BK199" s="434"/>
      <c r="BL199" s="451"/>
      <c r="BM199" s="447"/>
      <c r="BN199" s="434"/>
      <c r="BO199" s="434"/>
      <c r="BP199" s="434"/>
      <c r="BQ199" s="451"/>
      <c r="BR199" s="447"/>
      <c r="BS199" s="434"/>
      <c r="BT199" s="434"/>
      <c r="BU199" s="434"/>
      <c r="BV199" s="434"/>
      <c r="BW199" s="434"/>
      <c r="BX199" s="434"/>
      <c r="BY199" s="435"/>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02" customFormat="true" ht="15" customHeight="true" x14ac:dyDescent="0.2">
      <c r="A200" s="373"/>
      <c r="B200" s="378"/>
      <c r="C200" s="404"/>
      <c r="D200" s="402"/>
      <c r="E200" s="402"/>
      <c r="F200" s="402"/>
      <c r="G200" s="406"/>
      <c r="H200" s="403"/>
      <c r="I200" s="402"/>
      <c r="J200" s="402"/>
      <c r="K200" s="402"/>
      <c r="L200" s="405"/>
      <c r="M200" s="404"/>
      <c r="N200" s="402"/>
      <c r="O200" s="402"/>
      <c r="P200" s="402"/>
      <c r="Q200" s="405"/>
      <c r="R200" s="404"/>
      <c r="S200" s="402"/>
      <c r="T200" s="402"/>
      <c r="U200" s="402"/>
      <c r="V200" s="402"/>
      <c r="W200" s="402"/>
      <c r="X200" s="402"/>
      <c r="Y200" s="405"/>
      <c r="Z200" s="885"/>
      <c r="AA200" s="885"/>
      <c r="AB200" s="885"/>
      <c r="AC200" s="885"/>
      <c r="AD200" s="885"/>
      <c r="AE200" s="885"/>
      <c r="AF200" s="885"/>
      <c r="AG200" s="885"/>
      <c r="AH200" s="885"/>
      <c r="AI200" s="885"/>
      <c r="AJ200" s="885"/>
      <c r="AK200" s="885"/>
      <c r="AL200" s="885"/>
      <c r="AM200" s="885"/>
      <c r="AN200" s="885"/>
      <c r="AO200" s="885"/>
      <c r="AP200" s="885"/>
      <c r="AQ200" s="885"/>
      <c r="AR200" s="885"/>
      <c r="AS200" s="885"/>
      <c r="AT200" s="885"/>
      <c r="AU200" s="885"/>
      <c r="AV200" s="885"/>
      <c r="AW200" s="885"/>
      <c r="AX200" s="885"/>
      <c r="AY200" s="885"/>
      <c r="AZ200" s="342"/>
      <c r="BA200" s="802"/>
      <c r="BB200" s="583"/>
      <c r="BC200" s="447"/>
      <c r="BD200" s="434"/>
      <c r="BE200" s="434"/>
      <c r="BF200" s="434"/>
      <c r="BG200" s="451"/>
      <c r="BH200" s="447"/>
      <c r="BI200" s="434"/>
      <c r="BJ200" s="434"/>
      <c r="BK200" s="434"/>
      <c r="BL200" s="451"/>
      <c r="BM200" s="447"/>
      <c r="BN200" s="434"/>
      <c r="BO200" s="434"/>
      <c r="BP200" s="434"/>
      <c r="BQ200" s="451"/>
      <c r="BR200" s="447"/>
      <c r="BS200" s="434"/>
      <c r="BT200" s="434"/>
      <c r="BU200" s="434"/>
      <c r="BV200" s="434"/>
      <c r="BW200" s="434"/>
      <c r="BX200" s="434"/>
      <c r="BY200" s="435"/>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02" customFormat="true" ht="15" customHeight="true" x14ac:dyDescent="0.2">
      <c r="A201" s="373"/>
      <c r="B201" s="378"/>
      <c r="C201" s="404"/>
      <c r="D201" s="402"/>
      <c r="E201" s="402"/>
      <c r="F201" s="402"/>
      <c r="G201" s="406"/>
      <c r="H201" s="403"/>
      <c r="I201" s="402"/>
      <c r="J201" s="402"/>
      <c r="K201" s="402"/>
      <c r="L201" s="405"/>
      <c r="M201" s="404"/>
      <c r="N201" s="402"/>
      <c r="O201" s="402"/>
      <c r="P201" s="402"/>
      <c r="Q201" s="405"/>
      <c r="R201" s="404"/>
      <c r="S201" s="402"/>
      <c r="T201" s="402"/>
      <c r="U201" s="402"/>
      <c r="V201" s="402"/>
      <c r="W201" s="402"/>
      <c r="X201" s="402"/>
      <c r="Y201" s="405"/>
      <c r="Z201" s="885"/>
      <c r="AA201" s="885"/>
      <c r="AB201" s="885"/>
      <c r="AC201" s="885"/>
      <c r="AD201" s="885"/>
      <c r="AE201" s="885"/>
      <c r="AF201" s="885"/>
      <c r="AG201" s="885"/>
      <c r="AH201" s="885"/>
      <c r="AI201" s="885"/>
      <c r="AJ201" s="885"/>
      <c r="AK201" s="885"/>
      <c r="AL201" s="885"/>
      <c r="AM201" s="885"/>
      <c r="AN201" s="885"/>
      <c r="AO201" s="885"/>
      <c r="AP201" s="885"/>
      <c r="AQ201" s="885"/>
      <c r="AR201" s="885"/>
      <c r="AS201" s="885"/>
      <c r="AT201" s="885"/>
      <c r="AU201" s="885"/>
      <c r="AV201" s="885"/>
      <c r="AW201" s="885"/>
      <c r="AX201" s="885"/>
      <c r="AY201" s="885"/>
      <c r="AZ201" s="342"/>
      <c r="BA201" s="802"/>
      <c r="BB201" s="583"/>
      <c r="BC201" s="447"/>
      <c r="BD201" s="434"/>
      <c r="BE201" s="434"/>
      <c r="BF201" s="434"/>
      <c r="BG201" s="451"/>
      <c r="BH201" s="447"/>
      <c r="BI201" s="434"/>
      <c r="BJ201" s="434"/>
      <c r="BK201" s="434"/>
      <c r="BL201" s="451"/>
      <c r="BM201" s="447"/>
      <c r="BN201" s="434"/>
      <c r="BO201" s="434"/>
      <c r="BP201" s="434"/>
      <c r="BQ201" s="451"/>
      <c r="BR201" s="447"/>
      <c r="BS201" s="434"/>
      <c r="BT201" s="434"/>
      <c r="BU201" s="434"/>
      <c r="BV201" s="434"/>
      <c r="BW201" s="434"/>
      <c r="BX201" s="434"/>
      <c r="BY201" s="435"/>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02" customFormat="true" ht="15" customHeight="true" x14ac:dyDescent="0.2">
      <c r="A202" s="373"/>
      <c r="B202" s="378"/>
      <c r="C202" s="404"/>
      <c r="D202" s="402"/>
      <c r="E202" s="402"/>
      <c r="F202" s="402"/>
      <c r="G202" s="406"/>
      <c r="H202" s="403"/>
      <c r="I202" s="402"/>
      <c r="J202" s="402"/>
      <c r="K202" s="402"/>
      <c r="L202" s="405"/>
      <c r="M202" s="404"/>
      <c r="N202" s="402"/>
      <c r="O202" s="402"/>
      <c r="P202" s="402"/>
      <c r="Q202" s="405"/>
      <c r="R202" s="404"/>
      <c r="S202" s="402"/>
      <c r="T202" s="402"/>
      <c r="U202" s="402"/>
      <c r="V202" s="402"/>
      <c r="W202" s="402"/>
      <c r="X202" s="402"/>
      <c r="Y202" s="405"/>
      <c r="Z202" s="885"/>
      <c r="AA202" s="885"/>
      <c r="AB202" s="885"/>
      <c r="AC202" s="885"/>
      <c r="AD202" s="885"/>
      <c r="AE202" s="885"/>
      <c r="AF202" s="885"/>
      <c r="AG202" s="885"/>
      <c r="AH202" s="885"/>
      <c r="AI202" s="885"/>
      <c r="AJ202" s="885"/>
      <c r="AK202" s="885"/>
      <c r="AL202" s="885"/>
      <c r="AM202" s="885"/>
      <c r="AN202" s="885"/>
      <c r="AO202" s="885"/>
      <c r="AP202" s="885"/>
      <c r="AQ202" s="885"/>
      <c r="AR202" s="885"/>
      <c r="AS202" s="885"/>
      <c r="AT202" s="885"/>
      <c r="AU202" s="885"/>
      <c r="AV202" s="885"/>
      <c r="AW202" s="885"/>
      <c r="AX202" s="885"/>
      <c r="AY202" s="885"/>
      <c r="AZ202" s="342"/>
      <c r="BA202" s="802"/>
      <c r="BB202" s="583"/>
      <c r="BC202" s="447"/>
      <c r="BD202" s="434"/>
      <c r="BE202" s="434"/>
      <c r="BF202" s="434"/>
      <c r="BG202" s="451"/>
      <c r="BH202" s="447"/>
      <c r="BI202" s="434"/>
      <c r="BJ202" s="434"/>
      <c r="BK202" s="434"/>
      <c r="BL202" s="451"/>
      <c r="BM202" s="447"/>
      <c r="BN202" s="434"/>
      <c r="BO202" s="434"/>
      <c r="BP202" s="434"/>
      <c r="BQ202" s="451"/>
      <c r="BR202" s="447"/>
      <c r="BS202" s="434"/>
      <c r="BT202" s="434"/>
      <c r="BU202" s="434"/>
      <c r="BV202" s="434"/>
      <c r="BW202" s="434"/>
      <c r="BX202" s="434"/>
      <c r="BY202" s="435"/>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302" customFormat="true" ht="15" customHeight="true" x14ac:dyDescent="0.2">
      <c r="A203" s="373"/>
      <c r="B203" s="378"/>
      <c r="C203" s="404"/>
      <c r="D203" s="402"/>
      <c r="E203" s="402"/>
      <c r="F203" s="402"/>
      <c r="G203" s="406"/>
      <c r="H203" s="403"/>
      <c r="I203" s="402"/>
      <c r="J203" s="402"/>
      <c r="K203" s="402"/>
      <c r="L203" s="405"/>
      <c r="M203" s="404"/>
      <c r="N203" s="402"/>
      <c r="O203" s="402"/>
      <c r="P203" s="402"/>
      <c r="Q203" s="405"/>
      <c r="R203" s="404"/>
      <c r="S203" s="402"/>
      <c r="T203" s="402"/>
      <c r="U203" s="402"/>
      <c r="V203" s="402"/>
      <c r="W203" s="402"/>
      <c r="X203" s="402"/>
      <c r="Y203" s="405"/>
      <c r="Z203" s="885"/>
      <c r="AA203" s="885"/>
      <c r="AB203" s="885"/>
      <c r="AC203" s="885"/>
      <c r="AD203" s="885"/>
      <c r="AE203" s="885"/>
      <c r="AF203" s="885"/>
      <c r="AG203" s="885"/>
      <c r="AH203" s="885"/>
      <c r="AI203" s="885"/>
      <c r="AJ203" s="885"/>
      <c r="AK203" s="885"/>
      <c r="AL203" s="885"/>
      <c r="AM203" s="885"/>
      <c r="AN203" s="885"/>
      <c r="AO203" s="885"/>
      <c r="AP203" s="885"/>
      <c r="AQ203" s="885"/>
      <c r="AR203" s="885"/>
      <c r="AS203" s="885"/>
      <c r="AT203" s="885"/>
      <c r="AU203" s="885"/>
      <c r="AV203" s="885"/>
      <c r="AW203" s="885"/>
      <c r="AX203" s="885"/>
      <c r="AY203" s="885"/>
      <c r="AZ203" s="342"/>
      <c r="BA203" s="802"/>
      <c r="BB203" s="583"/>
      <c r="BC203" s="447"/>
      <c r="BD203" s="434"/>
      <c r="BE203" s="434"/>
      <c r="BF203" s="434"/>
      <c r="BG203" s="451"/>
      <c r="BH203" s="447"/>
      <c r="BI203" s="434"/>
      <c r="BJ203" s="434"/>
      <c r="BK203" s="434"/>
      <c r="BL203" s="451"/>
      <c r="BM203" s="447"/>
      <c r="BN203" s="434"/>
      <c r="BO203" s="434"/>
      <c r="BP203" s="434"/>
      <c r="BQ203" s="451"/>
      <c r="BR203" s="447"/>
      <c r="BS203" s="434"/>
      <c r="BT203" s="434"/>
      <c r="BU203" s="434"/>
      <c r="BV203" s="434"/>
      <c r="BW203" s="434"/>
      <c r="BX203" s="434"/>
      <c r="BY203" s="435"/>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302" customFormat="true" ht="15" customHeight="true" x14ac:dyDescent="0.2">
      <c r="A204" s="373"/>
      <c r="B204" s="378"/>
      <c r="C204" s="404"/>
      <c r="D204" s="402"/>
      <c r="E204" s="402"/>
      <c r="F204" s="402"/>
      <c r="G204" s="406"/>
      <c r="H204" s="403"/>
      <c r="I204" s="402"/>
      <c r="J204" s="402"/>
      <c r="K204" s="402"/>
      <c r="L204" s="405"/>
      <c r="M204" s="404"/>
      <c r="N204" s="402"/>
      <c r="O204" s="402"/>
      <c r="P204" s="402"/>
      <c r="Q204" s="405"/>
      <c r="R204" s="404"/>
      <c r="S204" s="402"/>
      <c r="T204" s="402"/>
      <c r="U204" s="402"/>
      <c r="V204" s="402"/>
      <c r="W204" s="402"/>
      <c r="X204" s="402"/>
      <c r="Y204" s="405"/>
      <c r="Z204" s="885"/>
      <c r="AA204" s="885"/>
      <c r="AB204" s="885"/>
      <c r="AC204" s="885"/>
      <c r="AD204" s="885"/>
      <c r="AE204" s="885"/>
      <c r="AF204" s="885"/>
      <c r="AG204" s="885"/>
      <c r="AH204" s="885"/>
      <c r="AI204" s="885"/>
      <c r="AJ204" s="885"/>
      <c r="AK204" s="885"/>
      <c r="AL204" s="885"/>
      <c r="AM204" s="885"/>
      <c r="AN204" s="885"/>
      <c r="AO204" s="885"/>
      <c r="AP204" s="885"/>
      <c r="AQ204" s="885"/>
      <c r="AR204" s="885"/>
      <c r="AS204" s="885"/>
      <c r="AT204" s="885"/>
      <c r="AU204" s="885"/>
      <c r="AV204" s="885"/>
      <c r="AW204" s="885"/>
      <c r="AX204" s="885"/>
      <c r="AY204" s="885"/>
      <c r="AZ204" s="342"/>
      <c r="BA204" s="802"/>
      <c r="BB204" s="583"/>
      <c r="BC204" s="447"/>
      <c r="BD204" s="434"/>
      <c r="BE204" s="434"/>
      <c r="BF204" s="434"/>
      <c r="BG204" s="451"/>
      <c r="BH204" s="447"/>
      <c r="BI204" s="434"/>
      <c r="BJ204" s="434"/>
      <c r="BK204" s="434"/>
      <c r="BL204" s="451"/>
      <c r="BM204" s="447"/>
      <c r="BN204" s="434"/>
      <c r="BO204" s="434"/>
      <c r="BP204" s="434"/>
      <c r="BQ204" s="451"/>
      <c r="BR204" s="447"/>
      <c r="BS204" s="434"/>
      <c r="BT204" s="434"/>
      <c r="BU204" s="434"/>
      <c r="BV204" s="434"/>
      <c r="BW204" s="434"/>
      <c r="BX204" s="434"/>
      <c r="BY204" s="435"/>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302" customFormat="true" ht="15" customHeight="true" x14ac:dyDescent="0.2">
      <c r="A205" s="376"/>
      <c r="B205" s="379"/>
      <c r="C205" s="409"/>
      <c r="D205" s="407"/>
      <c r="E205" s="407"/>
      <c r="F205" s="407"/>
      <c r="G205" s="411"/>
      <c r="H205" s="408"/>
      <c r="I205" s="407"/>
      <c r="J205" s="407"/>
      <c r="K205" s="407"/>
      <c r="L205" s="410"/>
      <c r="M205" s="409"/>
      <c r="N205" s="407"/>
      <c r="O205" s="407"/>
      <c r="P205" s="407"/>
      <c r="Q205" s="410"/>
      <c r="R205" s="409"/>
      <c r="S205" s="407"/>
      <c r="T205" s="407"/>
      <c r="U205" s="407"/>
      <c r="V205" s="407"/>
      <c r="W205" s="407"/>
      <c r="X205" s="407"/>
      <c r="Y205" s="410"/>
      <c r="Z205" s="885"/>
      <c r="AA205" s="885"/>
      <c r="AB205" s="885"/>
      <c r="AC205" s="885"/>
      <c r="AD205" s="885"/>
      <c r="AE205" s="885"/>
      <c r="AF205" s="885"/>
      <c r="AG205" s="885"/>
      <c r="AH205" s="885"/>
      <c r="AI205" s="885"/>
      <c r="AJ205" s="885"/>
      <c r="AK205" s="885"/>
      <c r="AL205" s="885"/>
      <c r="AM205" s="885"/>
      <c r="AN205" s="885"/>
      <c r="AO205" s="885"/>
      <c r="AP205" s="885"/>
      <c r="AQ205" s="885"/>
      <c r="AR205" s="885"/>
      <c r="AS205" s="885"/>
      <c r="AT205" s="885"/>
      <c r="AU205" s="885"/>
      <c r="AV205" s="885"/>
      <c r="AW205" s="885"/>
      <c r="AX205" s="885"/>
      <c r="AY205" s="885"/>
      <c r="AZ205" s="342"/>
      <c r="BA205" s="802"/>
      <c r="BB205" s="583"/>
      <c r="BC205" s="450"/>
      <c r="BD205" s="449"/>
      <c r="BE205" s="449"/>
      <c r="BF205" s="449"/>
      <c r="BG205" s="453"/>
      <c r="BH205" s="450"/>
      <c r="BI205" s="449"/>
      <c r="BJ205" s="449"/>
      <c r="BK205" s="449"/>
      <c r="BL205" s="453"/>
      <c r="BM205" s="450"/>
      <c r="BN205" s="449"/>
      <c r="BO205" s="449"/>
      <c r="BP205" s="449"/>
      <c r="BQ205" s="453"/>
      <c r="BR205" s="450"/>
      <c r="BS205" s="449"/>
      <c r="BT205" s="449"/>
      <c r="BU205" s="449"/>
      <c r="BV205" s="449"/>
      <c r="BW205" s="449"/>
      <c r="BX205" s="449"/>
      <c r="BY205" s="452"/>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302" customFormat="true" ht="250.15" customHeight="true" x14ac:dyDescent="0.2">
      <c r="A206" s="304"/>
      <c r="B206" s="304"/>
      <c r="C206" s="304"/>
      <c r="D206" s="304"/>
      <c r="E206" s="304"/>
      <c r="F206" s="304"/>
      <c r="G206" s="304"/>
      <c r="H206" s="304"/>
      <c r="I206" s="304"/>
      <c r="J206" s="304"/>
      <c r="K206" s="304"/>
      <c r="L206" s="304"/>
      <c r="M206" s="304"/>
      <c r="N206" s="304"/>
      <c r="O206" s="304"/>
      <c r="P206" s="304"/>
      <c r="Q206" s="304"/>
      <c r="R206" s="498"/>
      <c r="S206" s="304"/>
      <c r="T206" s="304"/>
      <c r="U206" s="304"/>
      <c r="V206" s="304"/>
      <c r="W206" s="304"/>
      <c r="X206" s="304"/>
      <c r="Y206" s="304"/>
      <c r="Z206" s="342"/>
      <c r="AA206" s="342"/>
      <c r="AB206" s="342"/>
      <c r="AC206" s="342"/>
      <c r="AD206" s="342"/>
      <c r="AE206" s="342"/>
      <c r="AF206" s="342"/>
      <c r="AG206" s="342"/>
      <c r="AH206" s="342"/>
      <c r="AI206" s="342"/>
      <c r="AJ206" s="342"/>
      <c r="AK206" s="342"/>
      <c r="AL206" s="342"/>
      <c r="AM206" s="342"/>
      <c r="AN206" s="342"/>
      <c r="AO206" s="342"/>
      <c r="AP206" s="342"/>
      <c r="AQ206" s="342"/>
      <c r="AR206" s="342"/>
      <c r="AS206" s="342"/>
      <c r="AT206" s="342"/>
      <c r="AU206" s="342"/>
      <c r="AV206" s="342"/>
      <c r="AW206" s="342"/>
      <c r="AX206" s="342"/>
      <c r="AY206" s="342"/>
      <c r="AZ206" s="342"/>
      <c r="BA206" s="304"/>
      <c r="BY206" s="304"/>
      <c r="BZ206" s="342"/>
      <c r="CA206" s="342"/>
      <c r="CB206" s="342"/>
      <c r="CC206" s="342"/>
      <c r="CD206" s="342"/>
      <c r="CE206" s="342"/>
      <c r="CF206" s="342"/>
      <c r="CG206" s="342"/>
      <c r="CH206" s="342"/>
      <c r="CI206" s="342"/>
      <c r="CJ206" s="342"/>
      <c r="CK206" s="342"/>
      <c r="CL206" s="342"/>
      <c r="CM206" s="342"/>
      <c r="CN206" s="342"/>
      <c r="CO206" s="342"/>
      <c r="CP206" s="342"/>
      <c r="CQ206" s="342"/>
      <c r="CR206" s="342"/>
      <c r="CS206" s="342"/>
      <c r="CT206" s="342"/>
      <c r="CU206" s="342"/>
      <c r="CV206" s="342"/>
      <c r="CW206" s="342"/>
      <c r="CX206" s="342"/>
      <c r="CY206" s="342"/>
      <c r="CZ206" s="342"/>
    </row>
    <row r="207" s="295" customFormat="true" ht="18" customHeight="true" x14ac:dyDescent="0.2">
      <c r="A207" s="306"/>
      <c r="B207" s="306"/>
      <c r="C207" s="306"/>
      <c r="D207" s="306"/>
      <c r="E207" s="306"/>
      <c r="F207" s="306"/>
      <c r="G207" s="306"/>
      <c r="Z207" s="338"/>
      <c r="AA207" s="338"/>
      <c r="AB207" s="338"/>
      <c r="AC207" s="338"/>
      <c r="AD207" s="338"/>
      <c r="AE207" s="338"/>
      <c r="AF207" s="338"/>
      <c r="AG207" s="338"/>
      <c r="AH207" s="338"/>
      <c r="AI207" s="338"/>
      <c r="AJ207" s="338"/>
      <c r="AK207" s="338"/>
      <c r="AL207" s="338"/>
      <c r="AM207" s="338"/>
      <c r="AN207" s="338"/>
      <c r="AO207" s="338"/>
      <c r="AP207" s="338"/>
      <c r="AQ207" s="338"/>
      <c r="AR207" s="338"/>
      <c r="AS207" s="338"/>
      <c r="AT207" s="338"/>
      <c r="AU207" s="338"/>
      <c r="AV207" s="338"/>
      <c r="AW207" s="338"/>
      <c r="AX207" s="338"/>
      <c r="AY207" s="338"/>
      <c r="AZ207" s="338"/>
      <c r="BB207" s="306"/>
      <c r="BZ207" s="338"/>
      <c r="CA207" s="338"/>
      <c r="CB207" s="338"/>
      <c r="CC207" s="338"/>
      <c r="CD207" s="338"/>
      <c r="CE207" s="338"/>
      <c r="CF207" s="338"/>
      <c r="CG207" s="338"/>
      <c r="CH207" s="338"/>
      <c r="CI207" s="338"/>
      <c r="CJ207" s="338"/>
      <c r="CK207" s="338"/>
      <c r="CL207" s="338"/>
      <c r="CM207" s="338"/>
      <c r="CN207" s="338"/>
      <c r="CO207" s="338"/>
      <c r="CP207" s="338"/>
      <c r="CQ207" s="338"/>
      <c r="CR207" s="338"/>
      <c r="CS207" s="338"/>
      <c r="CT207" s="338"/>
      <c r="CU207" s="338"/>
      <c r="CV207" s="338"/>
      <c r="CW207" s="338"/>
      <c r="CX207" s="338"/>
      <c r="CY207" s="338"/>
      <c r="CZ207" s="338"/>
    </row>
    <row r="208" s="295" customFormat="true" ht="22.5" customHeight="true" x14ac:dyDescent="0.35">
      <c r="A208" s="1061" t="str">
        <f>A1026</f>
        <v>Gambia</v>
      </c>
      <c r="B208" s="1062"/>
      <c r="C208" s="306"/>
      <c r="D208" s="306"/>
      <c r="E208" s="306"/>
      <c r="F208" s="306"/>
      <c r="G208" s="306"/>
      <c r="R208" s="440"/>
      <c r="Z208" s="338"/>
      <c r="AA208" s="338"/>
      <c r="AB208" s="338"/>
      <c r="AC208" s="338"/>
      <c r="AD208" s="338"/>
      <c r="AE208" s="338"/>
      <c r="AF208" s="338"/>
      <c r="AG208" s="338"/>
      <c r="AH208" s="338"/>
      <c r="AI208" s="338"/>
      <c r="AJ208" s="338"/>
      <c r="AK208" s="338"/>
      <c r="AL208" s="338"/>
      <c r="AM208" s="338"/>
      <c r="AN208" s="338"/>
      <c r="AO208" s="338"/>
      <c r="AP208" s="338"/>
      <c r="AQ208" s="338"/>
      <c r="AR208" s="338"/>
      <c r="AS208" s="338"/>
      <c r="AT208" s="338"/>
      <c r="AU208" s="338"/>
      <c r="AV208" s="338"/>
      <c r="AW208" s="338"/>
      <c r="AX208" s="338"/>
      <c r="AY208" s="338"/>
      <c r="AZ208" s="338"/>
      <c r="BB208" s="306"/>
      <c r="BZ208" s="338"/>
      <c r="CA208" s="338"/>
      <c r="CB208" s="338"/>
      <c r="CC208" s="338"/>
      <c r="CD208" s="338"/>
      <c r="CE208" s="338"/>
      <c r="CF208" s="338"/>
      <c r="CG208" s="338"/>
      <c r="CH208" s="338"/>
      <c r="CI208" s="338"/>
      <c r="CJ208" s="338"/>
      <c r="CK208" s="338"/>
      <c r="CL208" s="338"/>
      <c r="CM208" s="338"/>
      <c r="CN208" s="338"/>
      <c r="CO208" s="338"/>
      <c r="CP208" s="338"/>
      <c r="CQ208" s="338"/>
      <c r="CR208" s="338"/>
      <c r="CS208" s="338"/>
      <c r="CT208" s="338"/>
      <c r="CU208" s="338"/>
      <c r="CV208" s="338"/>
      <c r="CW208" s="338"/>
      <c r="CX208" s="338"/>
      <c r="CY208" s="338"/>
      <c r="CZ208" s="338"/>
    </row>
    <row r="209" s="295" customFormat="true" ht="22.5" customHeight="true" x14ac:dyDescent="0.35">
      <c r="A209" s="310">
        <f>A1034</f>
        <v>2018</v>
      </c>
      <c r="B209" s="311"/>
      <c r="C209" s="306"/>
      <c r="D209" s="306"/>
      <c r="E209" s="306"/>
      <c r="F209" s="306"/>
      <c r="G209" s="306"/>
      <c r="R209" s="440"/>
      <c r="Z209" s="338"/>
      <c r="AA209" s="338"/>
      <c r="AB209" s="338"/>
      <c r="AC209" s="338"/>
      <c r="AD209" s="338"/>
      <c r="AE209" s="338"/>
      <c r="AF209" s="338"/>
      <c r="AG209" s="338"/>
      <c r="AH209" s="338"/>
      <c r="AI209" s="338"/>
      <c r="AJ209" s="338"/>
      <c r="AK209" s="338"/>
      <c r="AL209" s="338"/>
      <c r="AM209" s="338"/>
      <c r="AN209" s="338"/>
      <c r="AO209" s="338"/>
      <c r="AP209" s="338"/>
      <c r="AQ209" s="338"/>
      <c r="AR209" s="338"/>
      <c r="AS209" s="338"/>
      <c r="AT209" s="338"/>
      <c r="AU209" s="338"/>
      <c r="AV209" s="338"/>
      <c r="AW209" s="338"/>
      <c r="AX209" s="338"/>
      <c r="AY209" s="338"/>
      <c r="AZ209" s="338"/>
      <c r="BB209" s="306"/>
      <c r="BZ209" s="338"/>
      <c r="CA209" s="338"/>
      <c r="CB209" s="338"/>
      <c r="CC209" s="338"/>
      <c r="CD209" s="338"/>
      <c r="CE209" s="338"/>
      <c r="CF209" s="338"/>
      <c r="CG209" s="338"/>
      <c r="CH209" s="338"/>
      <c r="CI209" s="338"/>
      <c r="CJ209" s="338"/>
      <c r="CK209" s="338"/>
      <c r="CL209" s="338"/>
      <c r="CM209" s="338"/>
      <c r="CN209" s="338"/>
      <c r="CO209" s="338"/>
      <c r="CP209" s="338"/>
      <c r="CQ209" s="338"/>
      <c r="CR209" s="338"/>
      <c r="CS209" s="338"/>
      <c r="CT209" s="338"/>
      <c r="CU209" s="338"/>
      <c r="CV209" s="338"/>
      <c r="CW209" s="338"/>
      <c r="CX209" s="338"/>
      <c r="CY209" s="338"/>
      <c r="CZ209" s="338"/>
    </row>
    <row r="210" s="295" customFormat="true" ht="22.5" customHeight="true" x14ac:dyDescent="0.35">
      <c r="A210" s="586" t="s">
        <v>113</v>
      </c>
      <c r="B210" s="313"/>
      <c r="C210" s="306"/>
      <c r="D210" s="306"/>
      <c r="E210" s="306"/>
      <c r="F210" s="306"/>
      <c r="G210" s="306"/>
      <c r="R210" s="440"/>
      <c r="Z210" s="338"/>
      <c r="AA210" s="338"/>
      <c r="AB210" s="338"/>
      <c r="AC210" s="338"/>
      <c r="AD210" s="338"/>
      <c r="AE210" s="338"/>
      <c r="AF210" s="338"/>
      <c r="AG210" s="338"/>
      <c r="AH210" s="338"/>
      <c r="AI210" s="338"/>
      <c r="AJ210" s="338"/>
      <c r="AK210" s="338"/>
      <c r="AL210" s="338"/>
      <c r="AM210" s="338"/>
      <c r="AN210" s="338"/>
      <c r="AO210" s="338"/>
      <c r="AP210" s="338"/>
      <c r="AQ210" s="338"/>
      <c r="AR210" s="338"/>
      <c r="AS210" s="338"/>
      <c r="AT210" s="338"/>
      <c r="AU210" s="338"/>
      <c r="AV210" s="338"/>
      <c r="AW210" s="338"/>
      <c r="AX210" s="338"/>
      <c r="AY210" s="338"/>
      <c r="AZ210" s="338"/>
      <c r="BB210" s="306"/>
      <c r="BZ210" s="338"/>
      <c r="CA210" s="338"/>
      <c r="CB210" s="338"/>
      <c r="CC210" s="338"/>
      <c r="CD210" s="338"/>
      <c r="CE210" s="338"/>
      <c r="CF210" s="338"/>
      <c r="CG210" s="338"/>
      <c r="CH210" s="338"/>
      <c r="CI210" s="338"/>
      <c r="CJ210" s="338"/>
      <c r="CK210" s="338"/>
      <c r="CL210" s="338"/>
      <c r="CM210" s="338"/>
      <c r="CN210" s="338"/>
      <c r="CO210" s="338"/>
      <c r="CP210" s="338"/>
      <c r="CQ210" s="338"/>
      <c r="CR210" s="338"/>
      <c r="CS210" s="338"/>
      <c r="CT210" s="338"/>
      <c r="CU210" s="338"/>
      <c r="CV210" s="338"/>
      <c r="CW210" s="338"/>
      <c r="CX210" s="338"/>
      <c r="CY210" s="338"/>
      <c r="CZ210" s="338"/>
    </row>
    <row r="211" s="295" customFormat="true" ht="20.1" customHeight="true" x14ac:dyDescent="0.35">
      <c r="A211" s="315" t="s">
        <v>98</v>
      </c>
      <c r="B211" s="311"/>
      <c r="C211" s="306"/>
      <c r="D211" s="306"/>
      <c r="E211" s="306"/>
      <c r="F211" s="306"/>
      <c r="G211" s="306"/>
      <c r="R211" s="440"/>
      <c r="Z211" s="338"/>
      <c r="AA211" s="338"/>
      <c r="AB211" s="338"/>
      <c r="AC211" s="338"/>
      <c r="AD211" s="338"/>
      <c r="AE211" s="338"/>
      <c r="AF211" s="338"/>
      <c r="AG211" s="338"/>
      <c r="AH211" s="338"/>
      <c r="AI211" s="338"/>
      <c r="AJ211" s="338"/>
      <c r="AK211" s="338"/>
      <c r="AL211" s="338"/>
      <c r="AM211" s="338"/>
      <c r="AN211" s="338"/>
      <c r="AO211" s="338"/>
      <c r="AP211" s="338"/>
      <c r="AQ211" s="338"/>
      <c r="AR211" s="338"/>
      <c r="AS211" s="338"/>
      <c r="AT211" s="338"/>
      <c r="AU211" s="338"/>
      <c r="AV211" s="338"/>
      <c r="AW211" s="338"/>
      <c r="AX211" s="338"/>
      <c r="AY211" s="338"/>
      <c r="AZ211" s="338"/>
      <c r="BB211" s="306"/>
      <c r="BZ211" s="338"/>
      <c r="CA211" s="338"/>
      <c r="CB211" s="338"/>
      <c r="CC211" s="338"/>
      <c r="CD211" s="338"/>
      <c r="CE211" s="338"/>
      <c r="CF211" s="338"/>
      <c r="CG211" s="338"/>
      <c r="CH211" s="338"/>
      <c r="CI211" s="338"/>
      <c r="CJ211" s="338"/>
      <c r="CK211" s="338"/>
      <c r="CL211" s="338"/>
      <c r="CM211" s="338"/>
      <c r="CN211" s="338"/>
      <c r="CO211" s="338"/>
      <c r="CP211" s="338"/>
      <c r="CQ211" s="338"/>
      <c r="CR211" s="338"/>
      <c r="CS211" s="338"/>
      <c r="CT211" s="338"/>
      <c r="CU211" s="338"/>
      <c r="CV211" s="338"/>
      <c r="CW211" s="338"/>
      <c r="CX211" s="338"/>
      <c r="CY211" s="338"/>
      <c r="CZ211" s="338"/>
    </row>
    <row r="212" s="295" customFormat="true" ht="15" customHeight="true" x14ac:dyDescent="0.2">
      <c r="A212" s="587" t="s">
        <v>99</v>
      </c>
      <c r="B212" s="351"/>
      <c r="C212" s="306"/>
      <c r="D212" s="306"/>
      <c r="E212" s="306"/>
      <c r="F212" s="306"/>
      <c r="G212" s="306"/>
      <c r="R212" s="440"/>
      <c r="Z212" s="338"/>
      <c r="AA212" s="338"/>
      <c r="AB212" s="338"/>
      <c r="AC212" s="338"/>
      <c r="AD212" s="338"/>
      <c r="AE212" s="338"/>
      <c r="AF212" s="338"/>
      <c r="AG212" s="338"/>
      <c r="AH212" s="338"/>
      <c r="AI212" s="338"/>
      <c r="AJ212" s="338"/>
      <c r="AK212" s="338"/>
      <c r="AL212" s="338"/>
      <c r="AM212" s="338"/>
      <c r="AN212" s="338"/>
      <c r="AO212" s="338"/>
      <c r="AP212" s="338"/>
      <c r="AQ212" s="338"/>
      <c r="AR212" s="338"/>
      <c r="AS212" s="338"/>
      <c r="AT212" s="338"/>
      <c r="AU212" s="338"/>
      <c r="AV212" s="338"/>
      <c r="AW212" s="338"/>
      <c r="AX212" s="338"/>
      <c r="AY212" s="338"/>
      <c r="AZ212" s="338"/>
      <c r="BB212" s="306"/>
      <c r="BZ212" s="338"/>
      <c r="CA212" s="338"/>
      <c r="CB212" s="338"/>
      <c r="CC212" s="338"/>
      <c r="CD212" s="338"/>
      <c r="CE212" s="338"/>
      <c r="CF212" s="338"/>
      <c r="CG212" s="338"/>
      <c r="CH212" s="338"/>
      <c r="CI212" s="338"/>
      <c r="CJ212" s="338"/>
      <c r="CK212" s="338"/>
      <c r="CL212" s="338"/>
      <c r="CM212" s="338"/>
      <c r="CN212" s="338"/>
      <c r="CO212" s="338"/>
      <c r="CP212" s="338"/>
      <c r="CQ212" s="338"/>
      <c r="CR212" s="338"/>
      <c r="CS212" s="338"/>
      <c r="CT212" s="338"/>
      <c r="CU212" s="338"/>
      <c r="CV212" s="338"/>
      <c r="CW212" s="338"/>
      <c r="CX212" s="338"/>
      <c r="CY212" s="338"/>
      <c r="CZ212" s="338"/>
    </row>
    <row r="213" s="295" customFormat="true" ht="15" customHeight="true" x14ac:dyDescent="0.2">
      <c r="A213" s="324" t="s">
        <v>41</v>
      </c>
      <c r="B213" s="323"/>
      <c r="C213" s="306"/>
      <c r="D213" s="306"/>
      <c r="E213" s="306"/>
      <c r="F213" s="306"/>
      <c r="G213" s="306"/>
      <c r="R213" s="440"/>
      <c r="Z213" s="338"/>
      <c r="AA213" s="338"/>
      <c r="AB213" s="338"/>
      <c r="AC213" s="338"/>
      <c r="AD213" s="338"/>
      <c r="AE213" s="338"/>
      <c r="AF213" s="338"/>
      <c r="AG213" s="338"/>
      <c r="AH213" s="338"/>
      <c r="AI213" s="338"/>
      <c r="AJ213" s="338"/>
      <c r="AK213" s="338"/>
      <c r="AL213" s="338"/>
      <c r="AM213" s="338"/>
      <c r="AN213" s="338"/>
      <c r="AO213" s="338"/>
      <c r="AP213" s="338"/>
      <c r="AQ213" s="338"/>
      <c r="AR213" s="338"/>
      <c r="AS213" s="338"/>
      <c r="AT213" s="338"/>
      <c r="AU213" s="338"/>
      <c r="AV213" s="338"/>
      <c r="AW213" s="338"/>
      <c r="AX213" s="338"/>
      <c r="AY213" s="338"/>
      <c r="AZ213" s="338"/>
      <c r="BB213" s="306"/>
      <c r="BZ213" s="338"/>
      <c r="CA213" s="338"/>
      <c r="CB213" s="338"/>
      <c r="CC213" s="338"/>
      <c r="CD213" s="338"/>
      <c r="CE213" s="338"/>
      <c r="CF213" s="338"/>
      <c r="CG213" s="338"/>
      <c r="CH213" s="338"/>
      <c r="CI213" s="338"/>
      <c r="CJ213" s="338"/>
      <c r="CK213" s="338"/>
      <c r="CL213" s="338"/>
      <c r="CM213" s="338"/>
      <c r="CN213" s="338"/>
      <c r="CO213" s="338"/>
      <c r="CP213" s="338"/>
      <c r="CQ213" s="338"/>
      <c r="CR213" s="338"/>
      <c r="CS213" s="338"/>
      <c r="CT213" s="338"/>
      <c r="CU213" s="338"/>
      <c r="CV213" s="338"/>
      <c r="CW213" s="338"/>
      <c r="CX213" s="338"/>
      <c r="CY213" s="338"/>
      <c r="CZ213" s="338"/>
    </row>
    <row r="214" s="295" customFormat="true" ht="15" customHeight="true" x14ac:dyDescent="0.2">
      <c r="A214" s="322" t="s">
        <v>40</v>
      </c>
      <c r="B214" s="323"/>
      <c r="C214" s="306"/>
      <c r="D214" s="306"/>
      <c r="E214" s="306"/>
      <c r="F214" s="306"/>
      <c r="G214" s="306"/>
      <c r="R214" s="440"/>
      <c r="Z214" s="338"/>
      <c r="AA214" s="338"/>
      <c r="AB214" s="338"/>
      <c r="AC214" s="338"/>
      <c r="AD214" s="338"/>
      <c r="AE214" s="338"/>
      <c r="AF214" s="338"/>
      <c r="AG214" s="338"/>
      <c r="AH214" s="338"/>
      <c r="AI214" s="338"/>
      <c r="AJ214" s="338"/>
      <c r="AK214" s="338"/>
      <c r="AL214" s="338"/>
      <c r="AM214" s="338"/>
      <c r="AN214" s="338"/>
      <c r="AO214" s="338"/>
      <c r="AP214" s="338"/>
      <c r="AQ214" s="338"/>
      <c r="AR214" s="338"/>
      <c r="AS214" s="338"/>
      <c r="AT214" s="338"/>
      <c r="AU214" s="338"/>
      <c r="AV214" s="338"/>
      <c r="AW214" s="338"/>
      <c r="AX214" s="338"/>
      <c r="AY214" s="338"/>
      <c r="AZ214" s="338"/>
      <c r="BB214" s="306"/>
      <c r="BZ214" s="338"/>
      <c r="CA214" s="338"/>
      <c r="CB214" s="338"/>
      <c r="CC214" s="338"/>
      <c r="CD214" s="338"/>
      <c r="CE214" s="338"/>
      <c r="CF214" s="338"/>
      <c r="CG214" s="338"/>
      <c r="CH214" s="338"/>
      <c r="CI214" s="338"/>
      <c r="CJ214" s="338"/>
      <c r="CK214" s="338"/>
      <c r="CL214" s="338"/>
      <c r="CM214" s="338"/>
      <c r="CN214" s="338"/>
      <c r="CO214" s="338"/>
      <c r="CP214" s="338"/>
      <c r="CQ214" s="338"/>
      <c r="CR214" s="338"/>
      <c r="CS214" s="338"/>
      <c r="CT214" s="338"/>
      <c r="CU214" s="338"/>
      <c r="CV214" s="338"/>
      <c r="CW214" s="338"/>
      <c r="CX214" s="338"/>
      <c r="CY214" s="338"/>
      <c r="CZ214" s="338"/>
    </row>
    <row r="215" s="295" customFormat="true" ht="15" customHeight="true" x14ac:dyDescent="0.2">
      <c r="A215" s="322" t="s">
        <v>137</v>
      </c>
      <c r="B215" s="350" t="str">
        <f>A1025</f>
        <v>MICS18</v>
      </c>
      <c r="C215" s="306"/>
      <c r="D215" s="306"/>
      <c r="E215" s="306"/>
      <c r="F215" s="306"/>
      <c r="G215" s="306"/>
      <c r="R215" s="440"/>
      <c r="Z215" s="338"/>
      <c r="AA215" s="338"/>
      <c r="AB215" s="338"/>
      <c r="AC215" s="338"/>
      <c r="AD215" s="338"/>
      <c r="AE215" s="338"/>
      <c r="AF215" s="338"/>
      <c r="AG215" s="338"/>
      <c r="AH215" s="338"/>
      <c r="AI215" s="338"/>
      <c r="AJ215" s="338"/>
      <c r="AK215" s="338"/>
      <c r="AL215" s="338"/>
      <c r="AM215" s="338"/>
      <c r="AN215" s="338"/>
      <c r="AO215" s="338"/>
      <c r="AP215" s="338"/>
      <c r="AQ215" s="338"/>
      <c r="AR215" s="338"/>
      <c r="AS215" s="338"/>
      <c r="AT215" s="338"/>
      <c r="AU215" s="338"/>
      <c r="AV215" s="338"/>
      <c r="AW215" s="338"/>
      <c r="AX215" s="338"/>
      <c r="AY215" s="338"/>
      <c r="AZ215" s="338"/>
      <c r="BB215" s="306"/>
      <c r="BZ215" s="338"/>
      <c r="CA215" s="338"/>
      <c r="CB215" s="338"/>
      <c r="CC215" s="338"/>
      <c r="CD215" s="338"/>
      <c r="CE215" s="338"/>
      <c r="CF215" s="338"/>
      <c r="CG215" s="338"/>
      <c r="CH215" s="338"/>
      <c r="CI215" s="338"/>
      <c r="CJ215" s="338"/>
      <c r="CK215" s="338"/>
      <c r="CL215" s="338"/>
      <c r="CM215" s="338"/>
      <c r="CN215" s="338"/>
      <c r="CO215" s="338"/>
      <c r="CP215" s="338"/>
      <c r="CQ215" s="338"/>
      <c r="CR215" s="338"/>
      <c r="CS215" s="338"/>
      <c r="CT215" s="338"/>
      <c r="CU215" s="338"/>
      <c r="CV215" s="338"/>
      <c r="CW215" s="338"/>
      <c r="CX215" s="338"/>
      <c r="CY215" s="338"/>
      <c r="CZ215" s="338"/>
    </row>
    <row r="216" s="295" customFormat="true" ht="15" customHeight="true" x14ac:dyDescent="0.2">
      <c r="A216" s="415"/>
      <c r="B216" s="367"/>
      <c r="C216" s="306"/>
      <c r="D216" s="306"/>
      <c r="E216" s="306"/>
      <c r="F216" s="306"/>
      <c r="G216" s="306"/>
      <c r="R216" s="440"/>
      <c r="Z216" s="338"/>
      <c r="AA216" s="338"/>
      <c r="AB216" s="338"/>
      <c r="AC216" s="338"/>
      <c r="AD216" s="338"/>
      <c r="AE216" s="338"/>
      <c r="AF216" s="338"/>
      <c r="AG216" s="338"/>
      <c r="AH216" s="338"/>
      <c r="AI216" s="338"/>
      <c r="AJ216" s="338"/>
      <c r="AK216" s="338"/>
      <c r="AL216" s="338"/>
      <c r="AM216" s="338"/>
      <c r="AN216" s="338"/>
      <c r="AO216" s="338"/>
      <c r="AP216" s="338"/>
      <c r="AQ216" s="338"/>
      <c r="AR216" s="338"/>
      <c r="AS216" s="338"/>
      <c r="AT216" s="338"/>
      <c r="AU216" s="338"/>
      <c r="AV216" s="338"/>
      <c r="AW216" s="338"/>
      <c r="AX216" s="338"/>
      <c r="AY216" s="338"/>
      <c r="AZ216" s="338"/>
      <c r="BB216" s="306"/>
      <c r="BZ216" s="338"/>
      <c r="CA216" s="338"/>
      <c r="CB216" s="338"/>
      <c r="CC216" s="338"/>
      <c r="CD216" s="338"/>
      <c r="CE216" s="338"/>
      <c r="CF216" s="338"/>
      <c r="CG216" s="338"/>
      <c r="CH216" s="338"/>
      <c r="CI216" s="338"/>
      <c r="CJ216" s="338"/>
      <c r="CK216" s="338"/>
      <c r="CL216" s="338"/>
      <c r="CM216" s="338"/>
      <c r="CN216" s="338"/>
      <c r="CO216" s="338"/>
      <c r="CP216" s="338"/>
      <c r="CQ216" s="338"/>
      <c r="CR216" s="338"/>
      <c r="CS216" s="338"/>
      <c r="CT216" s="338"/>
      <c r="CU216" s="338"/>
      <c r="CV216" s="338"/>
      <c r="CW216" s="338"/>
      <c r="CX216" s="338"/>
      <c r="CY216" s="338"/>
      <c r="CZ216" s="338"/>
    </row>
    <row r="217" s="295" customFormat="true" ht="15" customHeight="true" x14ac:dyDescent="0.2">
      <c r="A217" s="415"/>
      <c r="B217" s="368"/>
      <c r="C217" s="306"/>
      <c r="D217" s="306"/>
      <c r="E217" s="306"/>
      <c r="F217" s="306"/>
      <c r="G217" s="306"/>
      <c r="R217" s="440"/>
      <c r="Z217" s="338"/>
      <c r="AA217" s="338"/>
      <c r="AB217" s="338"/>
      <c r="AC217" s="338"/>
      <c r="AD217" s="338"/>
      <c r="AE217" s="338"/>
      <c r="AF217" s="338"/>
      <c r="AG217" s="338"/>
      <c r="AH217" s="338"/>
      <c r="AI217" s="338"/>
      <c r="AJ217" s="338"/>
      <c r="AK217" s="338"/>
      <c r="AL217" s="338"/>
      <c r="AM217" s="338"/>
      <c r="AN217" s="338"/>
      <c r="AO217" s="338"/>
      <c r="AP217" s="338"/>
      <c r="AQ217" s="338"/>
      <c r="AR217" s="338"/>
      <c r="AS217" s="338"/>
      <c r="AT217" s="338"/>
      <c r="AU217" s="338"/>
      <c r="AV217" s="338"/>
      <c r="AW217" s="338"/>
      <c r="AX217" s="338"/>
      <c r="AY217" s="338"/>
      <c r="AZ217" s="338"/>
      <c r="BB217" s="306"/>
      <c r="BZ217" s="338"/>
      <c r="CA217" s="338"/>
      <c r="CB217" s="338"/>
      <c r="CC217" s="338"/>
      <c r="CD217" s="338"/>
      <c r="CE217" s="338"/>
      <c r="CF217" s="338"/>
      <c r="CG217" s="338"/>
      <c r="CH217" s="338"/>
      <c r="CI217" s="338"/>
      <c r="CJ217" s="338"/>
      <c r="CK217" s="338"/>
      <c r="CL217" s="338"/>
      <c r="CM217" s="338"/>
      <c r="CN217" s="338"/>
      <c r="CO217" s="338"/>
      <c r="CP217" s="338"/>
      <c r="CQ217" s="338"/>
      <c r="CR217" s="338"/>
      <c r="CS217" s="338"/>
      <c r="CT217" s="338"/>
      <c r="CU217" s="338"/>
      <c r="CV217" s="338"/>
      <c r="CW217" s="338"/>
      <c r="CX217" s="338"/>
      <c r="CY217" s="338"/>
      <c r="CZ217" s="338"/>
    </row>
    <row r="218" s="295" customFormat="true" ht="18" customHeight="true" x14ac:dyDescent="0.2">
      <c r="A218" s="415"/>
      <c r="B218" s="367"/>
      <c r="C218" s="306"/>
      <c r="D218" s="306"/>
      <c r="E218" s="306"/>
      <c r="F218" s="306"/>
      <c r="G218" s="306"/>
      <c r="R218" s="440"/>
      <c r="Z218" s="338"/>
      <c r="AA218" s="338"/>
      <c r="AB218" s="338"/>
      <c r="AC218" s="338"/>
      <c r="AD218" s="338"/>
      <c r="AE218" s="338"/>
      <c r="AF218" s="338"/>
      <c r="AG218" s="338"/>
      <c r="AH218" s="338"/>
      <c r="AI218" s="338"/>
      <c r="AJ218" s="338"/>
      <c r="AK218" s="338"/>
      <c r="AL218" s="338"/>
      <c r="AM218" s="338"/>
      <c r="AN218" s="338"/>
      <c r="AO218" s="338"/>
      <c r="AP218" s="338"/>
      <c r="AQ218" s="338"/>
      <c r="AR218" s="338"/>
      <c r="AS218" s="338"/>
      <c r="AT218" s="338"/>
      <c r="AU218" s="338"/>
      <c r="AV218" s="338"/>
      <c r="AW218" s="338"/>
      <c r="AX218" s="338"/>
      <c r="AY218" s="338"/>
      <c r="AZ218" s="338"/>
      <c r="BB218" s="306"/>
      <c r="BZ218" s="338"/>
      <c r="CA218" s="338"/>
      <c r="CB218" s="338"/>
      <c r="CC218" s="338"/>
      <c r="CD218" s="338"/>
      <c r="CE218" s="338"/>
      <c r="CF218" s="338"/>
      <c r="CG218" s="338"/>
      <c r="CH218" s="338"/>
      <c r="CI218" s="338"/>
      <c r="CJ218" s="338"/>
      <c r="CK218" s="338"/>
      <c r="CL218" s="338"/>
      <c r="CM218" s="338"/>
      <c r="CN218" s="338"/>
      <c r="CO218" s="338"/>
      <c r="CP218" s="338"/>
      <c r="CQ218" s="338"/>
      <c r="CR218" s="338"/>
      <c r="CS218" s="338"/>
      <c r="CT218" s="338"/>
      <c r="CU218" s="338"/>
      <c r="CV218" s="338"/>
      <c r="CW218" s="338"/>
      <c r="CX218" s="338"/>
      <c r="CY218" s="338"/>
      <c r="CZ218" s="338"/>
    </row>
    <row r="219" s="295" customFormat="true" ht="18" customHeight="true" x14ac:dyDescent="0.2">
      <c r="A219" s="416"/>
      <c r="B219" s="369"/>
      <c r="C219" s="306"/>
      <c r="D219" s="306"/>
      <c r="E219" s="306"/>
      <c r="F219" s="306"/>
      <c r="G219" s="306"/>
      <c r="R219" s="440"/>
      <c r="Z219" s="338"/>
      <c r="AA219" s="338"/>
      <c r="AB219" s="338"/>
      <c r="AC219" s="338"/>
      <c r="AD219" s="338"/>
      <c r="AE219" s="338"/>
      <c r="AF219" s="338"/>
      <c r="AG219" s="338"/>
      <c r="AH219" s="338"/>
      <c r="AI219" s="338"/>
      <c r="AJ219" s="338"/>
      <c r="AK219" s="338"/>
      <c r="AL219" s="338"/>
      <c r="AM219" s="338"/>
      <c r="AN219" s="338"/>
      <c r="AO219" s="338"/>
      <c r="AP219" s="338"/>
      <c r="AQ219" s="338"/>
      <c r="AR219" s="338"/>
      <c r="AS219" s="338"/>
      <c r="AT219" s="338"/>
      <c r="AU219" s="338"/>
      <c r="AV219" s="338"/>
      <c r="AW219" s="338"/>
      <c r="AX219" s="338"/>
      <c r="AY219" s="338"/>
      <c r="AZ219" s="338"/>
      <c r="BB219" s="306"/>
      <c r="BZ219" s="338"/>
      <c r="CA219" s="338"/>
      <c r="CB219" s="338"/>
      <c r="CC219" s="338"/>
      <c r="CD219" s="338"/>
      <c r="CE219" s="338"/>
      <c r="CF219" s="338"/>
      <c r="CG219" s="338"/>
      <c r="CH219" s="338"/>
      <c r="CI219" s="338"/>
      <c r="CJ219" s="338"/>
      <c r="CK219" s="338"/>
      <c r="CL219" s="338"/>
      <c r="CM219" s="338"/>
      <c r="CN219" s="338"/>
      <c r="CO219" s="338"/>
      <c r="CP219" s="338"/>
      <c r="CQ219" s="338"/>
      <c r="CR219" s="338"/>
      <c r="CS219" s="338"/>
      <c r="CT219" s="338"/>
      <c r="CU219" s="338"/>
      <c r="CV219" s="338"/>
      <c r="CW219" s="338"/>
      <c r="CX219" s="338"/>
      <c r="CY219" s="338"/>
      <c r="CZ219" s="338"/>
    </row>
    <row r="220" s="302" customFormat="true" ht="15" customHeight="true" x14ac:dyDescent="0.2">
      <c r="A220" s="286" t="s">
        <v>87</v>
      </c>
      <c r="B220" s="333"/>
      <c r="C220" s="1063" t="s">
        <v>116</v>
      </c>
      <c r="D220" s="1064"/>
      <c r="E220" s="1064"/>
      <c r="F220" s="1064"/>
      <c r="G220" s="1065"/>
      <c r="H220" s="1057" t="s">
        <v>39</v>
      </c>
      <c r="I220" s="1048"/>
      <c r="J220" s="1048"/>
      <c r="K220" s="1048"/>
      <c r="L220" s="1050"/>
      <c r="M220" s="1042" t="s">
        <v>38</v>
      </c>
      <c r="N220" s="1043"/>
      <c r="O220" s="1043"/>
      <c r="P220" s="1043"/>
      <c r="Q220" s="1045"/>
      <c r="R220" s="505" t="s">
        <v>144</v>
      </c>
      <c r="S220" s="454"/>
      <c r="T220" s="454"/>
      <c r="U220" s="454"/>
      <c r="V220" s="454"/>
      <c r="W220" s="454"/>
      <c r="X220" s="454"/>
      <c r="Y220" s="454"/>
      <c r="Z220" s="883"/>
      <c r="AA220" s="883"/>
      <c r="AB220" s="883"/>
      <c r="AC220" s="883"/>
      <c r="AD220" s="883"/>
      <c r="AE220" s="883"/>
      <c r="AF220" s="883"/>
      <c r="AG220" s="883"/>
      <c r="AH220" s="883"/>
      <c r="AI220" s="883"/>
      <c r="AJ220" s="883"/>
      <c r="AK220" s="883"/>
      <c r="AL220" s="883"/>
      <c r="AM220" s="883"/>
      <c r="AN220" s="883"/>
      <c r="AO220" s="883"/>
      <c r="AP220" s="883"/>
      <c r="AQ220" s="883"/>
      <c r="AR220" s="883"/>
      <c r="AS220" s="883"/>
      <c r="AT220" s="883"/>
      <c r="AU220" s="883"/>
      <c r="AV220" s="883"/>
      <c r="AW220" s="883"/>
      <c r="AX220" s="883"/>
      <c r="AY220" s="883"/>
      <c r="AZ220" s="342"/>
      <c r="BA220" s="344" t="s">
        <v>132</v>
      </c>
      <c r="BB220" s="286" t="s">
        <v>87</v>
      </c>
      <c r="BC220" s="1042" t="s">
        <v>116</v>
      </c>
      <c r="BD220" s="1043"/>
      <c r="BE220" s="1043"/>
      <c r="BF220" s="1043"/>
      <c r="BG220" s="1044"/>
      <c r="BH220" s="1042" t="s">
        <v>39</v>
      </c>
      <c r="BI220" s="1043"/>
      <c r="BJ220" s="1043"/>
      <c r="BK220" s="1043"/>
      <c r="BL220" s="1044"/>
      <c r="BM220" s="1042" t="s">
        <v>38</v>
      </c>
      <c r="BN220" s="1043"/>
      <c r="BO220" s="1043"/>
      <c r="BP220" s="1043"/>
      <c r="BQ220" s="1044"/>
      <c r="BR220" s="505" t="s">
        <v>144</v>
      </c>
      <c r="BS220" s="454"/>
      <c r="BT220" s="454"/>
      <c r="BU220" s="454"/>
      <c r="BV220" s="454"/>
      <c r="BW220" s="454"/>
      <c r="BX220" s="454"/>
      <c r="BY220" s="454"/>
      <c r="BZ220" s="342"/>
      <c r="CA220" s="342"/>
      <c r="CB220" s="342"/>
      <c r="CC220" s="342"/>
      <c r="CD220" s="342"/>
      <c r="CE220" s="342"/>
      <c r="CF220" s="342"/>
      <c r="CG220" s="342"/>
      <c r="CH220" s="342"/>
      <c r="CI220" s="342"/>
      <c r="CJ220" s="342"/>
      <c r="CK220" s="342"/>
      <c r="CL220" s="342"/>
      <c r="CM220" s="342"/>
      <c r="CN220" s="342"/>
      <c r="CO220" s="342"/>
      <c r="CP220" s="342"/>
      <c r="CQ220" s="342"/>
      <c r="CR220" s="342"/>
      <c r="CS220" s="342"/>
      <c r="CT220" s="342"/>
      <c r="CU220" s="342"/>
      <c r="CV220" s="342"/>
      <c r="CW220" s="342"/>
      <c r="CX220" s="342"/>
      <c r="CY220" s="342"/>
      <c r="CZ220" s="342"/>
    </row>
    <row r="221" s="302" customFormat="true" ht="12.75" x14ac:dyDescent="0.2">
      <c r="A221" s="329" t="s">
        <v>88</v>
      </c>
      <c r="B221" s="374"/>
      <c r="C221" s="417" t="s">
        <v>0</v>
      </c>
      <c r="D221" s="590" t="s">
        <v>1</v>
      </c>
      <c r="E221" s="590" t="s">
        <v>2</v>
      </c>
      <c r="F221" s="590" t="s">
        <v>3</v>
      </c>
      <c r="G221" s="591" t="s">
        <v>4</v>
      </c>
      <c r="H221" s="380" t="s">
        <v>0</v>
      </c>
      <c r="I221" s="592" t="s">
        <v>1</v>
      </c>
      <c r="J221" s="592" t="s">
        <v>2</v>
      </c>
      <c r="K221" s="592" t="s">
        <v>3</v>
      </c>
      <c r="L221" s="593" t="s">
        <v>4</v>
      </c>
      <c r="M221" s="381" t="s">
        <v>0</v>
      </c>
      <c r="N221" s="592" t="s">
        <v>1</v>
      </c>
      <c r="O221" s="592" t="s">
        <v>2</v>
      </c>
      <c r="P221" s="592" t="s">
        <v>3</v>
      </c>
      <c r="Q221" s="593" t="s">
        <v>4</v>
      </c>
      <c r="R221" s="381" t="s">
        <v>240</v>
      </c>
      <c r="S221" s="592" t="s">
        <v>241</v>
      </c>
      <c r="T221" s="592" t="s">
        <v>242</v>
      </c>
      <c r="U221" s="592" t="s">
        <v>424</v>
      </c>
      <c r="V221" s="592" t="s">
        <v>244</v>
      </c>
      <c r="W221" s="592" t="s">
        <v>245</v>
      </c>
      <c r="X221" s="592" t="s">
        <v>246</v>
      </c>
      <c r="Y221" s="593" t="s">
        <v>247</v>
      </c>
      <c r="Z221" s="803"/>
      <c r="AA221" s="803"/>
      <c r="AB221" s="803"/>
      <c r="AC221" s="803"/>
      <c r="AD221" s="803"/>
      <c r="AE221" s="803"/>
      <c r="AF221" s="803"/>
      <c r="AG221" s="803"/>
      <c r="AH221" s="803"/>
      <c r="AI221" s="803"/>
      <c r="AJ221" s="803"/>
      <c r="AK221" s="803"/>
      <c r="AL221" s="803"/>
      <c r="AM221" s="803"/>
      <c r="AN221" s="803"/>
      <c r="AO221" s="803"/>
      <c r="AP221" s="803"/>
      <c r="AQ221" s="803"/>
      <c r="AR221" s="803"/>
      <c r="AS221" s="803"/>
      <c r="AT221" s="803"/>
      <c r="AU221" s="803"/>
      <c r="AV221" s="803"/>
      <c r="AW221" s="803"/>
      <c r="AX221" s="803"/>
      <c r="AY221" s="803"/>
      <c r="AZ221" s="342"/>
      <c r="BA221" s="329" t="s">
        <v>119</v>
      </c>
      <c r="BB221" s="328"/>
      <c r="BC221" s="455" t="s">
        <v>0</v>
      </c>
      <c r="BD221" s="326" t="s">
        <v>1</v>
      </c>
      <c r="BE221" s="326" t="s">
        <v>2</v>
      </c>
      <c r="BF221" s="326" t="s">
        <v>3</v>
      </c>
      <c r="BG221" s="456" t="s">
        <v>4</v>
      </c>
      <c r="BH221" s="455" t="s">
        <v>0</v>
      </c>
      <c r="BI221" s="326" t="s">
        <v>1</v>
      </c>
      <c r="BJ221" s="326" t="s">
        <v>2</v>
      </c>
      <c r="BK221" s="326" t="s">
        <v>3</v>
      </c>
      <c r="BL221" s="456" t="s">
        <v>4</v>
      </c>
      <c r="BM221" s="455" t="s">
        <v>0</v>
      </c>
      <c r="BN221" s="326" t="s">
        <v>1</v>
      </c>
      <c r="BO221" s="326" t="s">
        <v>2</v>
      </c>
      <c r="BP221" s="326" t="s">
        <v>3</v>
      </c>
      <c r="BQ221" s="456" t="s">
        <v>4</v>
      </c>
      <c r="BR221" s="455" t="s">
        <v>240</v>
      </c>
      <c r="BS221" s="326" t="s">
        <v>241</v>
      </c>
      <c r="BT221" s="326" t="s">
        <v>242</v>
      </c>
      <c r="BU221" s="326" t="s">
        <v>424</v>
      </c>
      <c r="BV221" s="326" t="s">
        <v>244</v>
      </c>
      <c r="BW221" s="326" t="s">
        <v>245</v>
      </c>
      <c r="BX221" s="326" t="s">
        <v>246</v>
      </c>
      <c r="BY221" s="327" t="s">
        <v>247</v>
      </c>
      <c r="BZ221" s="803"/>
      <c r="CA221" s="803"/>
      <c r="CB221" s="803"/>
      <c r="CC221" s="803"/>
      <c r="CD221" s="803"/>
      <c r="CE221" s="803"/>
      <c r="CF221" s="803"/>
      <c r="CG221" s="803"/>
      <c r="CH221" s="803"/>
      <c r="CI221" s="803"/>
      <c r="CJ221" s="803"/>
      <c r="CK221" s="803"/>
      <c r="CL221" s="803"/>
      <c r="CM221" s="803"/>
      <c r="CN221" s="803"/>
      <c r="CO221" s="803"/>
      <c r="CP221" s="803"/>
      <c r="CQ221" s="803"/>
      <c r="CR221" s="803"/>
      <c r="CS221" s="803"/>
      <c r="CT221" s="803"/>
      <c r="CU221" s="803"/>
      <c r="CV221" s="803"/>
      <c r="CW221" s="803"/>
      <c r="CX221" s="803"/>
      <c r="CY221" s="803"/>
      <c r="CZ221" s="803"/>
    </row>
    <row r="222" s="302" customFormat="true" ht="15" customHeight="true" x14ac:dyDescent="0.2">
      <c r="A222" s="1053" t="s">
        <v>37</v>
      </c>
      <c r="B222" s="377" t="s">
        <v>15</v>
      </c>
      <c r="C222" s="470">
        <v>12.267058330583099</v>
      </c>
      <c r="D222" s="457">
        <v>14.450354655070441</v>
      </c>
      <c r="E222" s="457">
        <v>14.322258299889414</v>
      </c>
      <c r="F222" s="457">
        <v>12.444532571879474</v>
      </c>
      <c r="G222" s="477">
        <v>35.822528610261656</v>
      </c>
      <c r="H222" s="464">
        <v>5.9388075347918106</v>
      </c>
      <c r="I222" s="457">
        <v>11.524048915812994</v>
      </c>
      <c r="J222" s="457">
        <v>8.863923524009806</v>
      </c>
      <c r="K222" s="457">
        <v>18.139363807578775</v>
      </c>
      <c r="L222" s="473">
        <v>43.685216914096493</v>
      </c>
      <c r="M222" s="470">
        <v>13.185896495962721</v>
      </c>
      <c r="N222" s="457">
        <v>15.259530398254112</v>
      </c>
      <c r="O222" s="457">
        <v>19.132434924560453</v>
      </c>
      <c r="P222" s="457">
        <v>20.886851091534172</v>
      </c>
      <c r="Q222" s="473">
        <v>23.422143971957624</v>
      </c>
      <c r="R222" s="470">
        <v>28.908175646049795</v>
      </c>
      <c r="S222" s="457">
        <v>18.632597095472043</v>
      </c>
      <c r="T222" s="457">
        <v>12.585986870819296</v>
      </c>
      <c r="U222" s="457">
        <v>12.432181934999285</v>
      </c>
      <c r="V222" s="457">
        <v>26.519292421505181</v>
      </c>
      <c r="W222" s="457">
        <v>18.640550269358116</v>
      </c>
      <c r="X222" s="457">
        <v>15.323841372096755</v>
      </c>
      <c r="Y222" s="473">
        <v>30.952252358152975</v>
      </c>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342"/>
      <c r="BA222" s="1041" t="s">
        <v>37</v>
      </c>
      <c r="BB222" s="585" t="s">
        <v>15</v>
      </c>
      <c r="BC222" s="486">
        <v>1445.80619</v>
      </c>
      <c r="BD222" s="482">
        <v>1695.3524469999984</v>
      </c>
      <c r="BE222" s="482">
        <v>1685.3868580000005</v>
      </c>
      <c r="BF222" s="482">
        <v>1469.7669099999998</v>
      </c>
      <c r="BG222" s="495">
        <v>4237.1255299999984</v>
      </c>
      <c r="BH222" s="486">
        <v>473.32348100000002</v>
      </c>
      <c r="BI222" s="482">
        <v>921.64341100000024</v>
      </c>
      <c r="BJ222" s="482">
        <v>706.09685400000023</v>
      </c>
      <c r="BK222" s="482">
        <v>1449.8665519999995</v>
      </c>
      <c r="BL222" s="495">
        <v>3493.0622410000033</v>
      </c>
      <c r="BM222" s="486">
        <v>503.04577799999981</v>
      </c>
      <c r="BN222" s="482">
        <v>582.54995599999995</v>
      </c>
      <c r="BO222" s="482">
        <v>728.49968699999965</v>
      </c>
      <c r="BP222" s="482">
        <v>789.18835200000001</v>
      </c>
      <c r="BQ222" s="495">
        <v>886.16162300000008</v>
      </c>
      <c r="BR222" s="486">
        <v>216.22194699999991</v>
      </c>
      <c r="BS222" s="482">
        <v>1369.110183</v>
      </c>
      <c r="BT222" s="482">
        <v>2944.7429579999998</v>
      </c>
      <c r="BU222" s="482">
        <v>509.18398399999995</v>
      </c>
      <c r="BV222" s="482">
        <v>3123.2986299999998</v>
      </c>
      <c r="BW222" s="482">
        <v>1189.3633860000002</v>
      </c>
      <c r="BX222" s="482">
        <v>412.99406400000009</v>
      </c>
      <c r="BY222" s="490">
        <v>768.52278299999966</v>
      </c>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302" customFormat="true" ht="15" customHeight="true" x14ac:dyDescent="0.2">
      <c r="A223" s="1051"/>
      <c r="B223" s="378" t="s">
        <v>16</v>
      </c>
      <c r="C223" s="471">
        <v>27.121926807032885</v>
      </c>
      <c r="D223" s="460">
        <v>28.842449239605017</v>
      </c>
      <c r="E223" s="460">
        <v>26.945686870194418</v>
      </c>
      <c r="F223" s="460">
        <v>35.882144557228216</v>
      </c>
      <c r="G223" s="479">
        <v>27.444822565766451</v>
      </c>
      <c r="H223" s="465">
        <v>27.604570711862252</v>
      </c>
      <c r="I223" s="460">
        <v>26.308894078340028</v>
      </c>
      <c r="J223" s="460">
        <v>35.179686720102715</v>
      </c>
      <c r="K223" s="460">
        <v>32.06836700753459</v>
      </c>
      <c r="L223" s="475">
        <v>27.338740906873092</v>
      </c>
      <c r="M223" s="471">
        <v>26.66349035356394</v>
      </c>
      <c r="N223" s="460">
        <v>30.232312496631142</v>
      </c>
      <c r="O223" s="460">
        <v>29.038258439562338</v>
      </c>
      <c r="P223" s="460">
        <v>25.953512806049083</v>
      </c>
      <c r="Q223" s="475">
        <v>29.655110679710582</v>
      </c>
      <c r="R223" s="471">
        <v>40.946619087676659</v>
      </c>
      <c r="S223" s="460">
        <v>26.530844312200774</v>
      </c>
      <c r="T223" s="460">
        <v>34.702123194280503</v>
      </c>
      <c r="U223" s="460">
        <v>21.011078270000759</v>
      </c>
      <c r="V223" s="460">
        <v>21.006056869711955</v>
      </c>
      <c r="W223" s="460">
        <v>31.510628479211466</v>
      </c>
      <c r="X223" s="460">
        <v>31.10219830788003</v>
      </c>
      <c r="Y223" s="475">
        <v>27.271365655647244</v>
      </c>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342"/>
      <c r="BA223" s="1039"/>
      <c r="BB223" s="583" t="s">
        <v>16</v>
      </c>
      <c r="BC223" s="487">
        <v>3196.6139400000015</v>
      </c>
      <c r="BD223" s="483">
        <v>3383.8696740000009</v>
      </c>
      <c r="BE223" s="483">
        <v>3170.8621350000017</v>
      </c>
      <c r="BF223" s="483">
        <v>4237.8762259999976</v>
      </c>
      <c r="BG223" s="496">
        <v>3246.2018420000004</v>
      </c>
      <c r="BH223" s="487">
        <v>2200.0867050000006</v>
      </c>
      <c r="BI223" s="483">
        <v>2104.0711520000013</v>
      </c>
      <c r="BJ223" s="483">
        <v>2802.4007709999996</v>
      </c>
      <c r="BK223" s="483">
        <v>2563.2019510000005</v>
      </c>
      <c r="BL223" s="496">
        <v>2186.0009020000002</v>
      </c>
      <c r="BM223" s="487">
        <v>1017.2198949999997</v>
      </c>
      <c r="BN223" s="483">
        <v>1154.1529689999991</v>
      </c>
      <c r="BO223" s="483">
        <v>1105.6806029999998</v>
      </c>
      <c r="BP223" s="483">
        <v>980.62699399999985</v>
      </c>
      <c r="BQ223" s="496">
        <v>1121.9818750000002</v>
      </c>
      <c r="BR223" s="487">
        <v>306.26483699999989</v>
      </c>
      <c r="BS223" s="483">
        <v>1949.4678559999998</v>
      </c>
      <c r="BT223" s="483">
        <v>8119.2546879999963</v>
      </c>
      <c r="BU223" s="483">
        <v>860.54922599999975</v>
      </c>
      <c r="BV223" s="483">
        <v>2473.9796069999993</v>
      </c>
      <c r="BW223" s="483">
        <v>2010.5408499999996</v>
      </c>
      <c r="BX223" s="483">
        <v>838.23781299999985</v>
      </c>
      <c r="BY223" s="491">
        <v>677.12894000000017</v>
      </c>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302" customFormat="true" ht="15" customHeight="true" x14ac:dyDescent="0.2">
      <c r="A224" s="1083"/>
      <c r="B224" s="425" t="s">
        <v>20</v>
      </c>
      <c r="C224" s="471">
        <v>60.611014862383982</v>
      </c>
      <c r="D224" s="460">
        <v>56.707196105324599</v>
      </c>
      <c r="E224" s="460">
        <v>58.732054829916194</v>
      </c>
      <c r="F224" s="460">
        <v>51.673322870892221</v>
      </c>
      <c r="G224" s="479">
        <v>36.732648823971928</v>
      </c>
      <c r="H224" s="465">
        <v>66.4566217533459</v>
      </c>
      <c r="I224" s="460">
        <v>62.167057005846935</v>
      </c>
      <c r="J224" s="460">
        <v>55.956389755887514</v>
      </c>
      <c r="K224" s="460">
        <v>49.792269184886628</v>
      </c>
      <c r="L224" s="475">
        <v>28.976042179030504</v>
      </c>
      <c r="M224" s="471">
        <v>60.150613150473419</v>
      </c>
      <c r="N224" s="460">
        <v>54.50815710511462</v>
      </c>
      <c r="O224" s="460">
        <v>51.829306635877124</v>
      </c>
      <c r="P224" s="460">
        <v>53.159636102416798</v>
      </c>
      <c r="Q224" s="475">
        <v>46.92274534833183</v>
      </c>
      <c r="R224" s="471">
        <v>30.14520526627344</v>
      </c>
      <c r="S224" s="460">
        <v>54.836558592327108</v>
      </c>
      <c r="T224" s="460">
        <v>52.711889934900078</v>
      </c>
      <c r="U224" s="460">
        <v>66.556739794999856</v>
      </c>
      <c r="V224" s="460">
        <v>52.474650708782967</v>
      </c>
      <c r="W224" s="460">
        <v>49.848821251430429</v>
      </c>
      <c r="X224" s="460">
        <v>53.573960320023275</v>
      </c>
      <c r="Y224" s="475">
        <v>41.776381986199766</v>
      </c>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342"/>
      <c r="BA224" s="1039"/>
      <c r="BB224" s="583" t="s">
        <v>20</v>
      </c>
      <c r="BC224" s="487">
        <v>7143.6670559999939</v>
      </c>
      <c r="BD224" s="483">
        <v>6653.0328129999934</v>
      </c>
      <c r="BE224" s="483">
        <v>6911.3565250000065</v>
      </c>
      <c r="BF224" s="483">
        <v>6102.9001809999963</v>
      </c>
      <c r="BG224" s="496">
        <v>4344.7754849999974</v>
      </c>
      <c r="BH224" s="487">
        <v>5296.5985780000028</v>
      </c>
      <c r="BI224" s="483">
        <v>4971.8513770000036</v>
      </c>
      <c r="BJ224" s="483">
        <v>4457.4652140000007</v>
      </c>
      <c r="BK224" s="483">
        <v>3979.8609480000023</v>
      </c>
      <c r="BL224" s="496">
        <v>2316.9192230000003</v>
      </c>
      <c r="BM224" s="487">
        <v>2294.7633480000031</v>
      </c>
      <c r="BN224" s="483">
        <v>2080.9109910000011</v>
      </c>
      <c r="BO224" s="483">
        <v>1973.4881529999991</v>
      </c>
      <c r="BP224" s="483">
        <v>2008.5825970000012</v>
      </c>
      <c r="BQ224" s="496">
        <v>1775.2916309999987</v>
      </c>
      <c r="BR224" s="487">
        <v>225.47444899999994</v>
      </c>
      <c r="BS224" s="483">
        <v>4029.3519140000035</v>
      </c>
      <c r="BT224" s="483">
        <v>12332.999253999993</v>
      </c>
      <c r="BU224" s="483">
        <v>2725.9596190000025</v>
      </c>
      <c r="BV224" s="483">
        <v>6180.1801520000017</v>
      </c>
      <c r="BW224" s="483">
        <v>3180.6122660000024</v>
      </c>
      <c r="BX224" s="483">
        <v>1443.8760529999995</v>
      </c>
      <c r="BY224" s="491">
        <v>1037.2783530000004</v>
      </c>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302" customFormat="true" ht="15" customHeight="true" x14ac:dyDescent="0.2">
      <c r="A225" s="1051" t="s">
        <v>71</v>
      </c>
      <c r="B225" s="425" t="s">
        <v>72</v>
      </c>
      <c r="C225" s="471">
        <v>8.43082393306155</v>
      </c>
      <c r="D225" s="460">
        <v>9.7835159979505555</v>
      </c>
      <c r="E225" s="460">
        <v>7.6460245851995037</v>
      </c>
      <c r="F225" s="460">
        <v>15.656316602900938</v>
      </c>
      <c r="G225" s="479">
        <v>48.289665530263434</v>
      </c>
      <c r="H225" s="465">
        <v>3.5249561410337464</v>
      </c>
      <c r="I225" s="460">
        <v>5.9453814697795444</v>
      </c>
      <c r="J225" s="460">
        <v>10.958424713001229</v>
      </c>
      <c r="K225" s="460">
        <v>25.441387972814177</v>
      </c>
      <c r="L225" s="475">
        <v>57.903667756212485</v>
      </c>
      <c r="M225" s="471">
        <v>8.7263107906679771</v>
      </c>
      <c r="N225" s="460">
        <v>10.739855020879565</v>
      </c>
      <c r="O225" s="460">
        <v>13.40625011100675</v>
      </c>
      <c r="P225" s="460">
        <v>14.89646490130651</v>
      </c>
      <c r="Q225" s="475">
        <v>11.312699916412861</v>
      </c>
      <c r="R225" s="471">
        <v>52.034706580303066</v>
      </c>
      <c r="S225" s="460">
        <v>7.6255070054749812</v>
      </c>
      <c r="T225" s="460">
        <v>16.397555928193892</v>
      </c>
      <c r="U225" s="460">
        <v>12.746821823898099</v>
      </c>
      <c r="V225" s="460">
        <v>32.290026884121175</v>
      </c>
      <c r="W225" s="460">
        <v>5.8491093210940948</v>
      </c>
      <c r="X225" s="460">
        <v>5.6284561732638503</v>
      </c>
      <c r="Y225" s="475">
        <v>47.438493404540061</v>
      </c>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342"/>
      <c r="BA225" s="1039" t="s">
        <v>71</v>
      </c>
      <c r="BB225" s="583" t="s">
        <v>72</v>
      </c>
      <c r="BC225" s="487">
        <v>924.54276699999969</v>
      </c>
      <c r="BD225" s="483">
        <v>1076.0831179999998</v>
      </c>
      <c r="BE225" s="483">
        <v>826.11678500000016</v>
      </c>
      <c r="BF225" s="483">
        <v>1674.1200740000004</v>
      </c>
      <c r="BG225" s="496">
        <v>5242.4950979999958</v>
      </c>
      <c r="BH225" s="487">
        <v>254.63222500000001</v>
      </c>
      <c r="BI225" s="483">
        <v>426.74642399999999</v>
      </c>
      <c r="BJ225" s="483">
        <v>785.53221099999985</v>
      </c>
      <c r="BK225" s="483">
        <v>1848.4185569999988</v>
      </c>
      <c r="BL225" s="496">
        <v>4287.9626029999972</v>
      </c>
      <c r="BM225" s="487">
        <v>308.22170099999983</v>
      </c>
      <c r="BN225" s="483">
        <v>385.25241900000003</v>
      </c>
      <c r="BO225" s="483">
        <v>494.55182400000001</v>
      </c>
      <c r="BP225" s="483">
        <v>538.60118499999976</v>
      </c>
      <c r="BQ225" s="496">
        <v>413.438693</v>
      </c>
      <c r="BR225" s="487">
        <v>371.35811199999978</v>
      </c>
      <c r="BS225" s="483">
        <v>542.56135399999994</v>
      </c>
      <c r="BT225" s="483">
        <v>3521.6662550000015</v>
      </c>
      <c r="BU225" s="483">
        <v>497.13268700000003</v>
      </c>
      <c r="BV225" s="483">
        <v>3214.0986849999995</v>
      </c>
      <c r="BW225" s="483">
        <v>365.80604999999991</v>
      </c>
      <c r="BX225" s="483">
        <v>147.59164699999997</v>
      </c>
      <c r="BY225" s="491">
        <v>1083.143051999999</v>
      </c>
      <c r="BZ225" s="2"/>
      <c r="CA225" s="2"/>
      <c r="CB225" s="2"/>
      <c r="CC225" s="2"/>
      <c r="CD225" s="2"/>
      <c r="CE225" s="2"/>
      <c r="CF225" s="2"/>
      <c r="CG225" s="2"/>
      <c r="CH225" s="2"/>
      <c r="CI225" s="2"/>
      <c r="CJ225" s="2"/>
      <c r="CK225" s="2"/>
      <c r="CL225" s="2"/>
      <c r="CM225" s="2"/>
      <c r="CN225" s="2"/>
      <c r="CO225" s="2"/>
      <c r="CP225" s="2"/>
      <c r="CQ225" s="2"/>
      <c r="CR225" s="2"/>
      <c r="CS225" s="2"/>
      <c r="CT225" s="2"/>
      <c r="CU225" s="2"/>
      <c r="CV225" s="2"/>
      <c r="CW225" s="2"/>
      <c r="CX225" s="2"/>
      <c r="CY225" s="2"/>
      <c r="CZ225" s="4"/>
    </row>
    <row r="226" s="302" customFormat="true" ht="15" customHeight="true" x14ac:dyDescent="0.2">
      <c r="A226" s="1051"/>
      <c r="B226" s="425" t="s">
        <v>73</v>
      </c>
      <c r="C226" s="471">
        <v>91.569176066938425</v>
      </c>
      <c r="D226" s="460">
        <v>90.216484002049398</v>
      </c>
      <c r="E226" s="460">
        <v>92.353975414800544</v>
      </c>
      <c r="F226" s="460">
        <v>84.343683397099014</v>
      </c>
      <c r="G226" s="479">
        <v>51.710334469736452</v>
      </c>
      <c r="H226" s="465">
        <v>96.475043858966259</v>
      </c>
      <c r="I226" s="460">
        <v>94.054618530220495</v>
      </c>
      <c r="J226" s="460">
        <v>89.041575286998778</v>
      </c>
      <c r="K226" s="460">
        <v>74.558612027185745</v>
      </c>
      <c r="L226" s="475">
        <v>42.096332243787536</v>
      </c>
      <c r="M226" s="471">
        <v>91.273689209332048</v>
      </c>
      <c r="N226" s="460">
        <v>89.260144979120398</v>
      </c>
      <c r="O226" s="460">
        <v>86.593749888993244</v>
      </c>
      <c r="P226" s="460">
        <v>85.103535098693484</v>
      </c>
      <c r="Q226" s="475">
        <v>88.687300083587147</v>
      </c>
      <c r="R226" s="471">
        <v>47.965293419696849</v>
      </c>
      <c r="S226" s="460">
        <v>92.374492994524999</v>
      </c>
      <c r="T226" s="460">
        <v>83.602444071806019</v>
      </c>
      <c r="U226" s="460">
        <v>87.253178176101869</v>
      </c>
      <c r="V226" s="460">
        <v>67.709973115878853</v>
      </c>
      <c r="W226" s="460">
        <v>94.150890678905867</v>
      </c>
      <c r="X226" s="460">
        <v>94.371543826736144</v>
      </c>
      <c r="Y226" s="475">
        <v>52.561506595459875</v>
      </c>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342"/>
      <c r="BA226" s="1039"/>
      <c r="BB226" s="583" t="s">
        <v>73</v>
      </c>
      <c r="BC226" s="487">
        <v>10041.678023999999</v>
      </c>
      <c r="BD226" s="483">
        <v>9922.8575309999778</v>
      </c>
      <c r="BE226" s="483">
        <v>9978.4101400000072</v>
      </c>
      <c r="BF226" s="483">
        <v>9018.8169459999917</v>
      </c>
      <c r="BG226" s="496">
        <v>5613.8548899999942</v>
      </c>
      <c r="BH226" s="487">
        <v>6969.0668740000037</v>
      </c>
      <c r="BI226" s="483">
        <v>6751.0339450000065</v>
      </c>
      <c r="BJ226" s="483">
        <v>6382.7627909999992</v>
      </c>
      <c r="BK226" s="483">
        <v>5416.9812669999974</v>
      </c>
      <c r="BL226" s="496">
        <v>3117.3759000000009</v>
      </c>
      <c r="BM226" s="487">
        <v>3223.8746040000005</v>
      </c>
      <c r="BN226" s="483">
        <v>3201.8762550000033</v>
      </c>
      <c r="BO226" s="483">
        <v>3194.4128000000014</v>
      </c>
      <c r="BP226" s="483">
        <v>3077.0296950000002</v>
      </c>
      <c r="BQ226" s="496">
        <v>3241.2033999999985</v>
      </c>
      <c r="BR226" s="487">
        <v>342.31577300000004</v>
      </c>
      <c r="BS226" s="483">
        <v>6572.5242870000056</v>
      </c>
      <c r="BT226" s="483">
        <v>17955.109127999967</v>
      </c>
      <c r="BU226" s="483">
        <v>3402.9193720000048</v>
      </c>
      <c r="BV226" s="483">
        <v>6739.7446380000001</v>
      </c>
      <c r="BW226" s="483">
        <v>5888.241017999997</v>
      </c>
      <c r="BX226" s="483">
        <v>2474.6486699999982</v>
      </c>
      <c r="BY226" s="491">
        <v>1200.1146450000008</v>
      </c>
      <c r="BZ226" s="2"/>
      <c r="CA226" s="2"/>
      <c r="CB226" s="2"/>
      <c r="CC226" s="2"/>
      <c r="CD226" s="2"/>
      <c r="CE226" s="2"/>
      <c r="CF226" s="2"/>
      <c r="CG226" s="2"/>
      <c r="CH226" s="2"/>
      <c r="CI226" s="2"/>
      <c r="CJ226" s="2"/>
      <c r="CK226" s="2"/>
      <c r="CL226" s="2"/>
      <c r="CM226" s="2"/>
      <c r="CN226" s="2"/>
      <c r="CO226" s="2"/>
      <c r="CP226" s="2"/>
      <c r="CQ226" s="2"/>
      <c r="CR226" s="2"/>
      <c r="CS226" s="2"/>
      <c r="CT226" s="2"/>
      <c r="CU226" s="2"/>
      <c r="CV226" s="2"/>
      <c r="CW226" s="2"/>
      <c r="CX226" s="2"/>
      <c r="CY226" s="2"/>
      <c r="CZ226" s="4"/>
    </row>
    <row r="227" s="302" customFormat="true" ht="15" customHeight="true" x14ac:dyDescent="0.2">
      <c r="A227" s="1051" t="s">
        <v>96</v>
      </c>
      <c r="B227" s="378" t="s">
        <v>62</v>
      </c>
      <c r="C227" s="471">
        <v>13.19144755810408</v>
      </c>
      <c r="D227" s="460">
        <v>15.419791931178898</v>
      </c>
      <c r="E227" s="460">
        <v>15.599241058332664</v>
      </c>
      <c r="F227" s="460">
        <v>13.745500321839089</v>
      </c>
      <c r="G227" s="479">
        <v>39.044047108590888</v>
      </c>
      <c r="H227" s="465">
        <v>6.5523698386817291</v>
      </c>
      <c r="I227" s="460">
        <v>12.840656891468887</v>
      </c>
      <c r="J227" s="460">
        <v>9.850583908609071</v>
      </c>
      <c r="K227" s="460">
        <v>19.955771012224464</v>
      </c>
      <c r="L227" s="475">
        <v>47.19616862422869</v>
      </c>
      <c r="M227" s="471">
        <v>14.242130863982769</v>
      </c>
      <c r="N227" s="460">
        <v>16.26740896254195</v>
      </c>
      <c r="O227" s="460">
        <v>19.748080050983958</v>
      </c>
      <c r="P227" s="460">
        <v>21.853048609545009</v>
      </c>
      <c r="Q227" s="475">
        <v>24.247562427448912</v>
      </c>
      <c r="R227" s="471">
        <v>30.354831333905906</v>
      </c>
      <c r="S227" s="460">
        <v>19.242357043612131</v>
      </c>
      <c r="T227" s="460">
        <v>13.711290012051439</v>
      </c>
      <c r="U227" s="460">
        <v>13.055825314561503</v>
      </c>
      <c r="V227" s="460">
        <v>31.38817895166115</v>
      </c>
      <c r="W227" s="460">
        <v>19.03055005844433</v>
      </c>
      <c r="X227" s="460">
        <v>15.749664945754867</v>
      </c>
      <c r="Y227" s="475">
        <v>33.74835794020472</v>
      </c>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342"/>
      <c r="BA227" s="1039" t="s">
        <v>96</v>
      </c>
      <c r="BB227" s="583" t="s">
        <v>62</v>
      </c>
      <c r="BC227" s="487">
        <v>1445.80619</v>
      </c>
      <c r="BD227" s="483">
        <v>1695.3524469999984</v>
      </c>
      <c r="BE227" s="483">
        <v>1685.3868580000005</v>
      </c>
      <c r="BF227" s="483">
        <v>1469.7669099999998</v>
      </c>
      <c r="BG227" s="496">
        <v>4237.1255299999984</v>
      </c>
      <c r="BH227" s="487">
        <v>473.32348100000002</v>
      </c>
      <c r="BI227" s="483">
        <v>921.64341100000024</v>
      </c>
      <c r="BJ227" s="483">
        <v>706.09685400000023</v>
      </c>
      <c r="BK227" s="483">
        <v>1449.8665519999995</v>
      </c>
      <c r="BL227" s="496">
        <v>3493.0622410000033</v>
      </c>
      <c r="BM227" s="487">
        <v>503.04577799999981</v>
      </c>
      <c r="BN227" s="483">
        <v>582.54995599999995</v>
      </c>
      <c r="BO227" s="483">
        <v>728.49968699999965</v>
      </c>
      <c r="BP227" s="483">
        <v>789.18835200000001</v>
      </c>
      <c r="BQ227" s="496">
        <v>886.16162300000008</v>
      </c>
      <c r="BR227" s="487">
        <v>216.22194699999991</v>
      </c>
      <c r="BS227" s="483">
        <v>1369.110183</v>
      </c>
      <c r="BT227" s="483">
        <v>2944.7429579999998</v>
      </c>
      <c r="BU227" s="483">
        <v>509.18398399999995</v>
      </c>
      <c r="BV227" s="483">
        <v>3123.2986299999998</v>
      </c>
      <c r="BW227" s="483">
        <v>1189.3633860000002</v>
      </c>
      <c r="BX227" s="483">
        <v>412.99406400000009</v>
      </c>
      <c r="BY227" s="491">
        <v>768.52278299999966</v>
      </c>
      <c r="BZ227" s="2"/>
      <c r="CA227" s="2"/>
      <c r="CB227" s="2"/>
      <c r="CC227" s="2"/>
      <c r="CD227" s="2"/>
      <c r="CE227" s="2"/>
      <c r="CF227" s="2"/>
      <c r="CG227" s="2"/>
      <c r="CH227" s="2"/>
      <c r="CI227" s="2"/>
      <c r="CJ227" s="2"/>
      <c r="CK227" s="2"/>
      <c r="CL227" s="2"/>
      <c r="CM227" s="2"/>
      <c r="CN227" s="2"/>
      <c r="CO227" s="2"/>
      <c r="CP227" s="2"/>
      <c r="CQ227" s="2"/>
      <c r="CR227" s="2"/>
      <c r="CS227" s="2"/>
      <c r="CT227" s="2"/>
      <c r="CU227" s="2"/>
      <c r="CV227" s="2"/>
      <c r="CW227" s="2"/>
      <c r="CX227" s="2"/>
      <c r="CY227" s="2"/>
      <c r="CZ227" s="4"/>
    </row>
    <row r="228" s="302" customFormat="true" ht="15" customHeight="true" x14ac:dyDescent="0.2">
      <c r="A228" s="1051"/>
      <c r="B228" s="378" t="s">
        <v>93</v>
      </c>
      <c r="C228" s="471">
        <v>21.464356933697808</v>
      </c>
      <c r="D228" s="460">
        <v>23.703895530233996</v>
      </c>
      <c r="E228" s="460">
        <v>21.156338967631722</v>
      </c>
      <c r="F228" s="460">
        <v>27.792383387019136</v>
      </c>
      <c r="G228" s="479">
        <v>25.093334927494688</v>
      </c>
      <c r="H228" s="465">
        <v>24.2388760384882</v>
      </c>
      <c r="I228" s="460">
        <v>22.14306885245086</v>
      </c>
      <c r="J228" s="460">
        <v>28.321126717915718</v>
      </c>
      <c r="K228" s="460">
        <v>26.360566140812548</v>
      </c>
      <c r="L228" s="475">
        <v>24.425821687587757</v>
      </c>
      <c r="M228" s="471">
        <v>20.682746672729817</v>
      </c>
      <c r="N228" s="460">
        <v>24.815962562135503</v>
      </c>
      <c r="O228" s="460">
        <v>21.70039289051202</v>
      </c>
      <c r="P228" s="460">
        <v>19.049322397986902</v>
      </c>
      <c r="Q228" s="475">
        <v>20.204434776645041</v>
      </c>
      <c r="R228" s="471">
        <v>36.851658291460076</v>
      </c>
      <c r="S228" s="460">
        <v>19.676426688846345</v>
      </c>
      <c r="T228" s="460">
        <v>29.813252580125464</v>
      </c>
      <c r="U228" s="460">
        <v>14.990079597806691</v>
      </c>
      <c r="V228" s="460">
        <v>17.711779565987563</v>
      </c>
      <c r="W228" s="460">
        <v>23.166410801892766</v>
      </c>
      <c r="X228" s="460">
        <v>21.248312688497201</v>
      </c>
      <c r="Y228" s="475">
        <v>22.919532708206049</v>
      </c>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342"/>
      <c r="BA228" s="1039"/>
      <c r="BB228" s="583" t="s">
        <v>93</v>
      </c>
      <c r="BC228" s="487">
        <v>2352.5318190000007</v>
      </c>
      <c r="BD228" s="483">
        <v>2606.1608009999995</v>
      </c>
      <c r="BE228" s="483">
        <v>2285.7916949999994</v>
      </c>
      <c r="BF228" s="483">
        <v>2971.7598119999984</v>
      </c>
      <c r="BG228" s="496">
        <v>2723.1708269999999</v>
      </c>
      <c r="BH228" s="487">
        <v>1750.9434699999997</v>
      </c>
      <c r="BI228" s="483">
        <v>1589.3278419999997</v>
      </c>
      <c r="BJ228" s="483">
        <v>2030.0784869999991</v>
      </c>
      <c r="BK228" s="483">
        <v>1915.2005259999989</v>
      </c>
      <c r="BL228" s="496">
        <v>1807.7932580000002</v>
      </c>
      <c r="BM228" s="487">
        <v>730.53453100000013</v>
      </c>
      <c r="BN228" s="483">
        <v>888.68103899999949</v>
      </c>
      <c r="BO228" s="483">
        <v>800.51981699999988</v>
      </c>
      <c r="BP228" s="483">
        <v>687.9362060000002</v>
      </c>
      <c r="BQ228" s="496">
        <v>738.39977799999986</v>
      </c>
      <c r="BR228" s="487">
        <v>262.49980499999992</v>
      </c>
      <c r="BS228" s="483">
        <v>1399.9946099999995</v>
      </c>
      <c r="BT228" s="483">
        <v>6402.925290999995</v>
      </c>
      <c r="BU228" s="483">
        <v>584.62090799999976</v>
      </c>
      <c r="BV228" s="483">
        <v>1762.4207169999997</v>
      </c>
      <c r="BW228" s="483">
        <v>1447.844687</v>
      </c>
      <c r="BX228" s="483">
        <v>557.1818219999999</v>
      </c>
      <c r="BY228" s="491">
        <v>521.92711399999996</v>
      </c>
      <c r="BZ228" s="2"/>
      <c r="CA228" s="2"/>
      <c r="CB228" s="2"/>
      <c r="CC228" s="2"/>
      <c r="CD228" s="2"/>
      <c r="CE228" s="2"/>
      <c r="CF228" s="2"/>
      <c r="CG228" s="2"/>
      <c r="CH228" s="2"/>
      <c r="CI228" s="2"/>
      <c r="CJ228" s="2"/>
      <c r="CK228" s="2"/>
      <c r="CL228" s="2"/>
      <c r="CM228" s="2"/>
      <c r="CN228" s="2"/>
      <c r="CO228" s="2"/>
      <c r="CP228" s="2"/>
      <c r="CQ228" s="2"/>
      <c r="CR228" s="2"/>
      <c r="CS228" s="2"/>
      <c r="CT228" s="2"/>
      <c r="CU228" s="2"/>
      <c r="CV228" s="2"/>
      <c r="CW228" s="2"/>
      <c r="CX228" s="2"/>
      <c r="CY228" s="2"/>
      <c r="CZ228" s="4"/>
    </row>
    <row r="229" s="302" customFormat="true" ht="15" customHeight="true" x14ac:dyDescent="0.2">
      <c r="A229" s="1051"/>
      <c r="B229" s="378" t="s">
        <v>94</v>
      </c>
      <c r="C229" s="471">
        <v>7.7013538266181829</v>
      </c>
      <c r="D229" s="460">
        <v>7.0735197427014089</v>
      </c>
      <c r="E229" s="460">
        <v>8.1918445498906074</v>
      </c>
      <c r="F229" s="460">
        <v>11.840927604039445</v>
      </c>
      <c r="G229" s="479">
        <v>4.8195993827244754</v>
      </c>
      <c r="H229" s="465">
        <v>6.2176348826901737</v>
      </c>
      <c r="I229" s="460">
        <v>7.1715830135620688</v>
      </c>
      <c r="J229" s="460">
        <v>10.774478628438416</v>
      </c>
      <c r="K229" s="460">
        <v>8.9190057078405847</v>
      </c>
      <c r="L229" s="475">
        <v>5.1101155689931597</v>
      </c>
      <c r="M229" s="471">
        <v>8.1165783502044171</v>
      </c>
      <c r="N229" s="460">
        <v>7.4131675900174843</v>
      </c>
      <c r="O229" s="460">
        <v>8.2722611112792226</v>
      </c>
      <c r="P229" s="460">
        <v>8.1047648530550429</v>
      </c>
      <c r="Q229" s="475">
        <v>10.495749986974173</v>
      </c>
      <c r="R229" s="471">
        <v>6.1440579141718441</v>
      </c>
      <c r="S229" s="460">
        <v>7.7226511910652551</v>
      </c>
      <c r="T229" s="460">
        <v>7.9915600288792241</v>
      </c>
      <c r="U229" s="460">
        <v>7.074990636682668</v>
      </c>
      <c r="V229" s="460">
        <v>7.1509453369066316</v>
      </c>
      <c r="W229" s="460">
        <v>9.0034867591476768</v>
      </c>
      <c r="X229" s="460">
        <v>10.718162983686604</v>
      </c>
      <c r="Y229" s="475">
        <v>6.8154216019141387</v>
      </c>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342"/>
      <c r="BA229" s="1039"/>
      <c r="BB229" s="583" t="s">
        <v>94</v>
      </c>
      <c r="BC229" s="487">
        <v>844.08212099999946</v>
      </c>
      <c r="BD229" s="483">
        <v>777.70887299999981</v>
      </c>
      <c r="BE229" s="483">
        <v>885.0704400000003</v>
      </c>
      <c r="BF229" s="483">
        <v>1266.1164140000003</v>
      </c>
      <c r="BG229" s="496">
        <v>523.03101500000002</v>
      </c>
      <c r="BH229" s="487">
        <v>449.14323499999995</v>
      </c>
      <c r="BI229" s="483">
        <v>514.74331000000006</v>
      </c>
      <c r="BJ229" s="483">
        <v>772.32228399999974</v>
      </c>
      <c r="BK229" s="483">
        <v>648.00142500000004</v>
      </c>
      <c r="BL229" s="496">
        <v>378.20764399999996</v>
      </c>
      <c r="BM229" s="487">
        <v>286.68536400000011</v>
      </c>
      <c r="BN229" s="483">
        <v>265.4719300000001</v>
      </c>
      <c r="BO229" s="483">
        <v>305.16078599999992</v>
      </c>
      <c r="BP229" s="483">
        <v>292.69078799999994</v>
      </c>
      <c r="BQ229" s="496">
        <v>383.58209699999998</v>
      </c>
      <c r="BR229" s="487">
        <v>43.765031999999991</v>
      </c>
      <c r="BS229" s="483">
        <v>549.47324600000002</v>
      </c>
      <c r="BT229" s="483">
        <v>1716.329397</v>
      </c>
      <c r="BU229" s="483">
        <v>275.92831800000005</v>
      </c>
      <c r="BV229" s="483">
        <v>711.55888999999991</v>
      </c>
      <c r="BW229" s="483">
        <v>562.69616300000007</v>
      </c>
      <c r="BX229" s="483">
        <v>281.05599100000006</v>
      </c>
      <c r="BY229" s="491">
        <v>155.20182599999995</v>
      </c>
      <c r="BZ229" s="2"/>
      <c r="CA229" s="2"/>
      <c r="CB229" s="2"/>
      <c r="CC229" s="2"/>
      <c r="CD229" s="2"/>
      <c r="CE229" s="2"/>
      <c r="CF229" s="2"/>
      <c r="CG229" s="2"/>
      <c r="CH229" s="2"/>
      <c r="CI229" s="2"/>
      <c r="CJ229" s="2"/>
      <c r="CK229" s="2"/>
      <c r="CL229" s="2"/>
      <c r="CM229" s="2"/>
      <c r="CN229" s="2"/>
      <c r="CO229" s="2"/>
      <c r="CP229" s="2"/>
      <c r="CQ229" s="2"/>
      <c r="CR229" s="2"/>
      <c r="CS229" s="2"/>
      <c r="CT229" s="2"/>
      <c r="CU229" s="2"/>
      <c r="CV229" s="2"/>
      <c r="CW229" s="2"/>
      <c r="CX229" s="2"/>
      <c r="CY229" s="2"/>
      <c r="CZ229" s="4"/>
    </row>
    <row r="230" s="302" customFormat="true" ht="15" customHeight="true" x14ac:dyDescent="0.2">
      <c r="A230" s="1051"/>
      <c r="B230" s="378" t="s">
        <v>95</v>
      </c>
      <c r="C230" s="471">
        <v>57.642841681579895</v>
      </c>
      <c r="D230" s="460">
        <v>53.802792795885779</v>
      </c>
      <c r="E230" s="460">
        <v>55.05257542414499</v>
      </c>
      <c r="F230" s="460">
        <v>46.62118868710234</v>
      </c>
      <c r="G230" s="479">
        <v>31.043018581189912</v>
      </c>
      <c r="H230" s="465">
        <v>62.991119240139859</v>
      </c>
      <c r="I230" s="460">
        <v>57.844691242518131</v>
      </c>
      <c r="J230" s="460">
        <v>51.053810745036778</v>
      </c>
      <c r="K230" s="460">
        <v>44.764657139122356</v>
      </c>
      <c r="L230" s="475">
        <v>23.267894119190487</v>
      </c>
      <c r="M230" s="471">
        <v>56.958544113083065</v>
      </c>
      <c r="N230" s="460">
        <v>51.503460885304911</v>
      </c>
      <c r="O230" s="460">
        <v>50.279265947224715</v>
      </c>
      <c r="P230" s="460">
        <v>50.992864139413072</v>
      </c>
      <c r="Q230" s="475">
        <v>45.05225280893189</v>
      </c>
      <c r="R230" s="471">
        <v>26.649452460462086</v>
      </c>
      <c r="S230" s="460">
        <v>53.358565076476218</v>
      </c>
      <c r="T230" s="460">
        <v>48.483897378943894</v>
      </c>
      <c r="U230" s="460">
        <v>64.879104450949001</v>
      </c>
      <c r="V230" s="460">
        <v>43.749096145444682</v>
      </c>
      <c r="W230" s="460">
        <v>48.799552380515294</v>
      </c>
      <c r="X230" s="460">
        <v>52.283859382061394</v>
      </c>
      <c r="Y230" s="475">
        <v>36.516687749675</v>
      </c>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342"/>
      <c r="BA230" s="1039"/>
      <c r="BB230" s="583" t="s">
        <v>95</v>
      </c>
      <c r="BC230" s="487">
        <v>6317.758300999998</v>
      </c>
      <c r="BD230" s="483">
        <v>5915.4297819999929</v>
      </c>
      <c r="BE230" s="483">
        <v>5948.038547000001</v>
      </c>
      <c r="BF230" s="483">
        <v>4985.0699379999996</v>
      </c>
      <c r="BG230" s="496">
        <v>3368.8404839999998</v>
      </c>
      <c r="BH230" s="487">
        <v>4550.2889130000003</v>
      </c>
      <c r="BI230" s="483">
        <v>4151.8264209999998</v>
      </c>
      <c r="BJ230" s="483">
        <v>3659.5734309999984</v>
      </c>
      <c r="BK230" s="483">
        <v>3252.3313209999997</v>
      </c>
      <c r="BL230" s="496">
        <v>1722.0932280000002</v>
      </c>
      <c r="BM230" s="487">
        <v>2011.8306320000015</v>
      </c>
      <c r="BN230" s="483">
        <v>1844.3833889999996</v>
      </c>
      <c r="BO230" s="483">
        <v>1854.7843339999993</v>
      </c>
      <c r="BP230" s="483">
        <v>1841.5267880000008</v>
      </c>
      <c r="BQ230" s="496">
        <v>1646.4985949999989</v>
      </c>
      <c r="BR230" s="487">
        <v>189.82798599999995</v>
      </c>
      <c r="BS230" s="483">
        <v>3796.5076020000033</v>
      </c>
      <c r="BT230" s="483">
        <v>10412.777736999999</v>
      </c>
      <c r="BU230" s="483">
        <v>2530.3188490000011</v>
      </c>
      <c r="BV230" s="483">
        <v>4353.2787380000009</v>
      </c>
      <c r="BW230" s="483">
        <v>3049.8540860000035</v>
      </c>
      <c r="BX230" s="483">
        <v>1371.0084400000001</v>
      </c>
      <c r="BY230" s="491">
        <v>831.5636139999998</v>
      </c>
      <c r="BZ230" s="2"/>
      <c r="CA230" s="2"/>
      <c r="CB230" s="2"/>
      <c r="CC230" s="2"/>
      <c r="CD230" s="2"/>
      <c r="CE230" s="2"/>
      <c r="CF230" s="2"/>
      <c r="CG230" s="2"/>
      <c r="CH230" s="2"/>
      <c r="CI230" s="2"/>
      <c r="CJ230" s="2"/>
      <c r="CK230" s="2"/>
      <c r="CL230" s="2"/>
      <c r="CM230" s="2"/>
      <c r="CN230" s="2"/>
      <c r="CO230" s="2"/>
      <c r="CP230" s="2"/>
      <c r="CQ230" s="2"/>
      <c r="CR230" s="2"/>
      <c r="CS230" s="2"/>
      <c r="CT230" s="2"/>
      <c r="CU230" s="2"/>
      <c r="CV230" s="2"/>
      <c r="CW230" s="2"/>
      <c r="CX230" s="2"/>
      <c r="CY230" s="2"/>
      <c r="CZ230" s="4"/>
    </row>
    <row r="231" s="302" customFormat="true" ht="15" customHeight="true" x14ac:dyDescent="0.2">
      <c r="A231" s="1112" t="s">
        <v>352</v>
      </c>
      <c r="B231" s="378" t="s">
        <v>534</v>
      </c>
      <c r="C231" s="404">
        <v>1.2311290302267071</v>
      </c>
      <c r="D231" s="402">
        <v>1.8507935886229911</v>
      </c>
      <c r="E231" s="402">
        <v>1.6527140797991686</v>
      </c>
      <c r="F231" s="402">
        <v>5.2341309440593839</v>
      </c>
      <c r="G231" s="406">
        <v>32.90045817675518</v>
      </c>
      <c r="H231" s="403">
        <v>0.77551051987719299</v>
      </c>
      <c r="I231" s="402">
        <v>1.8773303999412632</v>
      </c>
      <c r="J231" s="402">
        <v>4.1151755521151658</v>
      </c>
      <c r="K231" s="402">
        <v>11.011446422181665</v>
      </c>
      <c r="L231" s="405">
        <v>41.518226383411751</v>
      </c>
      <c r="M231" s="404">
        <v>1.3101444080738096</v>
      </c>
      <c r="N231" s="402">
        <v>1.1836931664566499</v>
      </c>
      <c r="O231" s="402">
        <v>2.773469965569777</v>
      </c>
      <c r="P231" s="402">
        <v>2.6204038895173212</v>
      </c>
      <c r="Q231" s="405">
        <v>0.70809796776655043</v>
      </c>
      <c r="R231" s="404">
        <v>28.094423375488333</v>
      </c>
      <c r="S231" s="402">
        <v>1.6068554934323636</v>
      </c>
      <c r="T231" s="402">
        <v>9.3910834465655793</v>
      </c>
      <c r="U231" s="402">
        <v>5.7814743849966597</v>
      </c>
      <c r="V231" s="402">
        <v>18.191529650366238</v>
      </c>
      <c r="W231" s="402">
        <v>1.5070311856510243</v>
      </c>
      <c r="X231" s="402">
        <v>1.7129696680426254</v>
      </c>
      <c r="Y231" s="405">
        <v>0.5774229705243038</v>
      </c>
      <c r="Z231" s="885"/>
      <c r="AA231" s="885"/>
      <c r="AB231" s="885"/>
      <c r="AC231" s="885"/>
      <c r="AD231" s="885"/>
      <c r="AE231" s="885"/>
      <c r="AF231" s="885"/>
      <c r="AG231" s="885"/>
      <c r="AH231" s="885"/>
      <c r="AI231" s="885"/>
      <c r="AJ231" s="885"/>
      <c r="AK231" s="885"/>
      <c r="AL231" s="885"/>
      <c r="AM231" s="885"/>
      <c r="AN231" s="885"/>
      <c r="AO231" s="885"/>
      <c r="AP231" s="885"/>
      <c r="AQ231" s="885"/>
      <c r="AR231" s="885"/>
      <c r="AS231" s="885"/>
      <c r="AT231" s="885"/>
      <c r="AU231" s="885"/>
      <c r="AV231" s="885"/>
      <c r="AW231" s="885"/>
      <c r="AX231" s="885"/>
      <c r="AY231" s="885"/>
      <c r="AZ231" s="342"/>
      <c r="BA231" s="1122" t="s">
        <v>352</v>
      </c>
      <c r="BB231" s="583" t="s">
        <v>534</v>
      </c>
      <c r="BC231" s="447">
        <v>145.82832999999999</v>
      </c>
      <c r="BD231" s="434">
        <v>219.02650800000001</v>
      </c>
      <c r="BE231" s="434">
        <v>195.63426999999993</v>
      </c>
      <c r="BF231" s="434">
        <v>620.46212999999989</v>
      </c>
      <c r="BG231" s="451">
        <v>3898.2286790000007</v>
      </c>
      <c r="BH231" s="447">
        <v>61.982775999999994</v>
      </c>
      <c r="BI231" s="434">
        <v>150.50420299999996</v>
      </c>
      <c r="BJ231" s="434">
        <v>329.48752100000007</v>
      </c>
      <c r="BK231" s="434">
        <v>881.05930699999965</v>
      </c>
      <c r="BL231" s="451">
        <v>3326.1301160000021</v>
      </c>
      <c r="BM231" s="447">
        <v>50.272128999999993</v>
      </c>
      <c r="BN231" s="434">
        <v>45.433036000000001</v>
      </c>
      <c r="BO231" s="434">
        <v>106.43002199999999</v>
      </c>
      <c r="BP231" s="434">
        <v>100.73687499999998</v>
      </c>
      <c r="BQ231" s="451">
        <v>27.143932</v>
      </c>
      <c r="BR231" s="447">
        <v>213.84985499999991</v>
      </c>
      <c r="BS231" s="434">
        <v>120.076632</v>
      </c>
      <c r="BT231" s="434">
        <v>2202.4436849999997</v>
      </c>
      <c r="BU231" s="434">
        <v>238.46750400000002</v>
      </c>
      <c r="BV231" s="434">
        <v>2147.0113810000007</v>
      </c>
      <c r="BW231" s="434">
        <v>96.635192999999987</v>
      </c>
      <c r="BX231" s="434">
        <v>46.322063</v>
      </c>
      <c r="BY231" s="435">
        <v>14.373604</v>
      </c>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302" customFormat="true" ht="15" customHeight="true" x14ac:dyDescent="0.2">
      <c r="A232" s="1112"/>
      <c r="B232" s="378" t="s">
        <v>535</v>
      </c>
      <c r="C232" s="404">
        <v>6.5741543474258073</v>
      </c>
      <c r="D232" s="402">
        <v>7.2422050342644138</v>
      </c>
      <c r="E232" s="402">
        <v>5.3263026442539498</v>
      </c>
      <c r="F232" s="402">
        <v>8.8885096809121755</v>
      </c>
      <c r="G232" s="406">
        <v>11.345404474339702</v>
      </c>
      <c r="H232" s="403">
        <v>2.4103740424282516</v>
      </c>
      <c r="I232" s="402">
        <v>3.4457371215778805</v>
      </c>
      <c r="J232" s="402">
        <v>5.695827123479857</v>
      </c>
      <c r="K232" s="402">
        <v>12.090019897351636</v>
      </c>
      <c r="L232" s="405">
        <v>12.006018269125923</v>
      </c>
      <c r="M232" s="404">
        <v>6.7224363885769076</v>
      </c>
      <c r="N232" s="402">
        <v>8.8535109449127525</v>
      </c>
      <c r="O232" s="402">
        <v>10.114102586860501</v>
      </c>
      <c r="P232" s="402">
        <v>11.38988420084322</v>
      </c>
      <c r="Q232" s="405">
        <v>10.077189083105766</v>
      </c>
      <c r="R232" s="404">
        <v>20.692572633697715</v>
      </c>
      <c r="S232" s="402">
        <v>5.6536553793159756</v>
      </c>
      <c r="T232" s="402">
        <v>5.625083321693511</v>
      </c>
      <c r="U232" s="402">
        <v>6.2711526925906567</v>
      </c>
      <c r="V232" s="402">
        <v>9.0413821286797216</v>
      </c>
      <c r="W232" s="402">
        <v>4.1977344192546129</v>
      </c>
      <c r="X232" s="402">
        <v>3.7449050075186578</v>
      </c>
      <c r="Y232" s="405">
        <v>42.935093346789024</v>
      </c>
      <c r="Z232" s="885"/>
      <c r="AA232" s="885"/>
      <c r="AB232" s="885"/>
      <c r="AC232" s="885"/>
      <c r="AD232" s="885"/>
      <c r="AE232" s="885"/>
      <c r="AF232" s="885"/>
      <c r="AG232" s="885"/>
      <c r="AH232" s="885"/>
      <c r="AI232" s="885"/>
      <c r="AJ232" s="885"/>
      <c r="AK232" s="885"/>
      <c r="AL232" s="885"/>
      <c r="AM232" s="885"/>
      <c r="AN232" s="885"/>
      <c r="AO232" s="885"/>
      <c r="AP232" s="885"/>
      <c r="AQ232" s="885"/>
      <c r="AR232" s="885"/>
      <c r="AS232" s="885"/>
      <c r="AT232" s="885"/>
      <c r="AU232" s="885"/>
      <c r="AV232" s="885"/>
      <c r="AW232" s="885"/>
      <c r="AX232" s="885"/>
      <c r="AY232" s="885"/>
      <c r="AZ232" s="342"/>
      <c r="BA232" s="1122"/>
      <c r="BB232" s="583" t="s">
        <v>535</v>
      </c>
      <c r="BC232" s="447">
        <v>778.71443699999941</v>
      </c>
      <c r="BD232" s="434">
        <v>857.05660999999975</v>
      </c>
      <c r="BE232" s="434">
        <v>630.48251500000015</v>
      </c>
      <c r="BF232" s="434">
        <v>1053.6579439999996</v>
      </c>
      <c r="BG232" s="451">
        <v>1344.266419</v>
      </c>
      <c r="BH232" s="447">
        <v>192.649449</v>
      </c>
      <c r="BI232" s="434">
        <v>276.24222100000003</v>
      </c>
      <c r="BJ232" s="434">
        <v>456.04468999999995</v>
      </c>
      <c r="BK232" s="434">
        <v>967.35925000000009</v>
      </c>
      <c r="BL232" s="451">
        <v>961.83248700000013</v>
      </c>
      <c r="BM232" s="447">
        <v>257.94957199999988</v>
      </c>
      <c r="BN232" s="434">
        <v>339.81938300000007</v>
      </c>
      <c r="BO232" s="434">
        <v>388.121802</v>
      </c>
      <c r="BP232" s="434">
        <v>437.86430999999999</v>
      </c>
      <c r="BQ232" s="451">
        <v>386.29476099999994</v>
      </c>
      <c r="BR232" s="447">
        <v>157.50825699999996</v>
      </c>
      <c r="BS232" s="434">
        <v>422.48472199999998</v>
      </c>
      <c r="BT232" s="434">
        <v>1319.2225699999995</v>
      </c>
      <c r="BU232" s="434">
        <v>258.66518299999996</v>
      </c>
      <c r="BV232" s="434">
        <v>1067.0873040000001</v>
      </c>
      <c r="BW232" s="434">
        <v>269.17085700000001</v>
      </c>
      <c r="BX232" s="434">
        <v>101.26958399999998</v>
      </c>
      <c r="BY232" s="435">
        <v>1068.7694479999996</v>
      </c>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302" customFormat="true" ht="15" customHeight="true" x14ac:dyDescent="0.2">
      <c r="A233" s="1112"/>
      <c r="B233" s="378" t="s">
        <v>536</v>
      </c>
      <c r="C233" s="404">
        <v>84.775031899055236</v>
      </c>
      <c r="D233" s="402">
        <v>83.849033922387704</v>
      </c>
      <c r="E233" s="402">
        <v>84.297392948529975</v>
      </c>
      <c r="F233" s="402">
        <v>76.081466657547196</v>
      </c>
      <c r="G233" s="406">
        <v>47.380082911451311</v>
      </c>
      <c r="H233" s="403">
        <v>87.194943874644594</v>
      </c>
      <c r="I233" s="402">
        <v>84.209749650539052</v>
      </c>
      <c r="J233" s="402">
        <v>79.718313193638537</v>
      </c>
      <c r="K233" s="402">
        <v>67.701230232316533</v>
      </c>
      <c r="L233" s="405">
        <v>38.912463982028989</v>
      </c>
      <c r="M233" s="404">
        <v>84.017553439238057</v>
      </c>
      <c r="N233" s="402">
        <v>83.420334112897791</v>
      </c>
      <c r="O233" s="402">
        <v>83.243503965748118</v>
      </c>
      <c r="P233" s="402">
        <v>80.040805126606301</v>
      </c>
      <c r="Q233" s="405">
        <v>84.552582163042288</v>
      </c>
      <c r="R233" s="404">
        <v>44.971572483738939</v>
      </c>
      <c r="S233" s="402">
        <v>87.952972867223551</v>
      </c>
      <c r="T233" s="402">
        <v>76.559473125978712</v>
      </c>
      <c r="U233" s="402">
        <v>82.501350722515838</v>
      </c>
      <c r="V233" s="402">
        <v>57.105549371130159</v>
      </c>
      <c r="W233" s="402">
        <v>91.827444715255353</v>
      </c>
      <c r="X233" s="402">
        <v>91.511427519366336</v>
      </c>
      <c r="Y233" s="405">
        <v>48.211552460024691</v>
      </c>
      <c r="Z233" s="885"/>
      <c r="AA233" s="885"/>
      <c r="AB233" s="885"/>
      <c r="AC233" s="885"/>
      <c r="AD233" s="885"/>
      <c r="AE233" s="885"/>
      <c r="AF233" s="885"/>
      <c r="AG233" s="885"/>
      <c r="AH233" s="885"/>
      <c r="AI233" s="885"/>
      <c r="AJ233" s="885"/>
      <c r="AK233" s="885"/>
      <c r="AL233" s="885"/>
      <c r="AM233" s="885"/>
      <c r="AN233" s="885"/>
      <c r="AO233" s="885"/>
      <c r="AP233" s="885"/>
      <c r="AQ233" s="885"/>
      <c r="AR233" s="885"/>
      <c r="AS233" s="885"/>
      <c r="AT233" s="885"/>
      <c r="AU233" s="885"/>
      <c r="AV233" s="885"/>
      <c r="AW233" s="885"/>
      <c r="AX233" s="885"/>
      <c r="AY233" s="885"/>
      <c r="AZ233" s="342"/>
      <c r="BA233" s="1122"/>
      <c r="BB233" s="583" t="s">
        <v>536</v>
      </c>
      <c r="BC233" s="447">
        <v>10041.678023999999</v>
      </c>
      <c r="BD233" s="434">
        <v>9922.8575309999778</v>
      </c>
      <c r="BE233" s="434">
        <v>9978.4101400000072</v>
      </c>
      <c r="BF233" s="434">
        <v>9018.8169459999917</v>
      </c>
      <c r="BG233" s="451">
        <v>5613.8548899999942</v>
      </c>
      <c r="BH233" s="447">
        <v>6969.0668740000037</v>
      </c>
      <c r="BI233" s="434">
        <v>6751.0339450000065</v>
      </c>
      <c r="BJ233" s="434">
        <v>6382.7627909999992</v>
      </c>
      <c r="BK233" s="434">
        <v>5416.9812669999974</v>
      </c>
      <c r="BL233" s="451">
        <v>3117.3759000000009</v>
      </c>
      <c r="BM233" s="447">
        <v>3223.8746040000005</v>
      </c>
      <c r="BN233" s="434">
        <v>3201.8762550000033</v>
      </c>
      <c r="BO233" s="434">
        <v>3194.4128000000014</v>
      </c>
      <c r="BP233" s="434">
        <v>3077.0296950000002</v>
      </c>
      <c r="BQ233" s="451">
        <v>3241.2033999999985</v>
      </c>
      <c r="BR233" s="447">
        <v>342.31577300000004</v>
      </c>
      <c r="BS233" s="434">
        <v>6572.5242870000056</v>
      </c>
      <c r="BT233" s="434">
        <v>17955.109127999967</v>
      </c>
      <c r="BU233" s="434">
        <v>3402.9193720000048</v>
      </c>
      <c r="BV233" s="434">
        <v>6739.7446380000001</v>
      </c>
      <c r="BW233" s="434">
        <v>5888.241017999997</v>
      </c>
      <c r="BX233" s="434">
        <v>2474.6486699999982</v>
      </c>
      <c r="BY233" s="435">
        <v>1200.1146450000008</v>
      </c>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302" customFormat="true" ht="15" customHeight="true" x14ac:dyDescent="0.2">
      <c r="A234" s="1112"/>
      <c r="B234" s="378" t="s">
        <v>537</v>
      </c>
      <c r="C234" s="404">
        <v>6.9725837537801922</v>
      </c>
      <c r="D234" s="402">
        <v>6.2328116043546888</v>
      </c>
      <c r="E234" s="402">
        <v>8.1380894337391201</v>
      </c>
      <c r="F234" s="402">
        <v>9.429858136695179</v>
      </c>
      <c r="G234" s="406">
        <v>8.2367432307405721</v>
      </c>
      <c r="H234" s="403">
        <v>9.3376101175836883</v>
      </c>
      <c r="I234" s="402">
        <v>10.228669684455902</v>
      </c>
      <c r="J234" s="402">
        <v>9.9653690940094162</v>
      </c>
      <c r="K234" s="402">
        <v>9.0926381965570844</v>
      </c>
      <c r="L234" s="405">
        <v>7.4248810052108443</v>
      </c>
      <c r="M234" s="404">
        <v>7.3735233239979809</v>
      </c>
      <c r="N234" s="402">
        <v>6.1623904280968214</v>
      </c>
      <c r="O234" s="402">
        <v>3.0933139973881714</v>
      </c>
      <c r="P234" s="402">
        <v>4.3455158964387453</v>
      </c>
      <c r="Q234" s="405">
        <v>3.3597964751047926</v>
      </c>
      <c r="R234" s="404">
        <v>4.6830371868182015</v>
      </c>
      <c r="S234" s="402">
        <v>3.1159031996473656</v>
      </c>
      <c r="T234" s="402">
        <v>8.1877056039404437</v>
      </c>
      <c r="U234" s="402">
        <v>4.7431707945247865</v>
      </c>
      <c r="V234" s="402">
        <v>15.479252478670025</v>
      </c>
      <c r="W234" s="402">
        <v>2.0391810573500901</v>
      </c>
      <c r="X234" s="402">
        <v>2.6946125186969438</v>
      </c>
      <c r="Y234" s="405">
        <v>8.2640662476865128</v>
      </c>
      <c r="Z234" s="885"/>
      <c r="AA234" s="885"/>
      <c r="AB234" s="885"/>
      <c r="AC234" s="885"/>
      <c r="AD234" s="885"/>
      <c r="AE234" s="885"/>
      <c r="AF234" s="885"/>
      <c r="AG234" s="885"/>
      <c r="AH234" s="885"/>
      <c r="AI234" s="885"/>
      <c r="AJ234" s="885"/>
      <c r="AK234" s="885"/>
      <c r="AL234" s="885"/>
      <c r="AM234" s="885"/>
      <c r="AN234" s="885"/>
      <c r="AO234" s="885"/>
      <c r="AP234" s="885"/>
      <c r="AQ234" s="885"/>
      <c r="AR234" s="885"/>
      <c r="AS234" s="885"/>
      <c r="AT234" s="885"/>
      <c r="AU234" s="885"/>
      <c r="AV234" s="885"/>
      <c r="AW234" s="885"/>
      <c r="AX234" s="885"/>
      <c r="AY234" s="885"/>
      <c r="AZ234" s="342"/>
      <c r="BA234" s="1122"/>
      <c r="BB234" s="583" t="s">
        <v>537</v>
      </c>
      <c r="BC234" s="447">
        <v>825.90875499999981</v>
      </c>
      <c r="BD234" s="434">
        <v>737.60303099999987</v>
      </c>
      <c r="BE234" s="434">
        <v>963.31797799999993</v>
      </c>
      <c r="BF234" s="434">
        <v>1117.8302430000001</v>
      </c>
      <c r="BG234" s="451">
        <v>975.93500099999994</v>
      </c>
      <c r="BH234" s="447">
        <v>746.30966499999954</v>
      </c>
      <c r="BI234" s="434">
        <v>820.02495599999997</v>
      </c>
      <c r="BJ234" s="434">
        <v>797.89178300000003</v>
      </c>
      <c r="BK234" s="434">
        <v>727.529627</v>
      </c>
      <c r="BL234" s="451">
        <v>594.82599500000026</v>
      </c>
      <c r="BM234" s="447">
        <v>282.93271599999997</v>
      </c>
      <c r="BN234" s="434">
        <v>236.52760200000006</v>
      </c>
      <c r="BO234" s="434">
        <v>118.70381899999998</v>
      </c>
      <c r="BP234" s="434">
        <v>167.05580900000001</v>
      </c>
      <c r="BQ234" s="451">
        <v>128.793036</v>
      </c>
      <c r="BR234" s="447">
        <v>35.646462999999997</v>
      </c>
      <c r="BS234" s="434">
        <v>232.84431200000006</v>
      </c>
      <c r="BT234" s="434">
        <v>1920.2215169999993</v>
      </c>
      <c r="BU234" s="434">
        <v>195.64076999999997</v>
      </c>
      <c r="BV234" s="434">
        <v>1826.9014140000004</v>
      </c>
      <c r="BW234" s="434">
        <v>130.75817999999998</v>
      </c>
      <c r="BX234" s="434">
        <v>72.867613000000006</v>
      </c>
      <c r="BY234" s="435">
        <v>205.71473900000004</v>
      </c>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302" customFormat="true" ht="15" customHeight="true" x14ac:dyDescent="0.2">
      <c r="A235" s="1112"/>
      <c r="B235" s="378" t="s">
        <v>538</v>
      </c>
      <c r="C235" s="404">
        <v>0.19420280333166337</v>
      </c>
      <c r="D235" s="402">
        <v>0.13170047493185377</v>
      </c>
      <c r="E235" s="402">
        <v>0.13144432559853825</v>
      </c>
      <c r="F235" s="402">
        <v>0.12538941633719947</v>
      </c>
      <c r="G235" s="406">
        <v>5.1721364500886706E-2</v>
      </c>
      <c r="H235" s="403">
        <v>0.27047343041297744</v>
      </c>
      <c r="I235" s="402">
        <v>0.19408015673762749</v>
      </c>
      <c r="J235" s="402">
        <v>0.16411573219721232</v>
      </c>
      <c r="K235" s="402">
        <v>7.1844763980169757E-2</v>
      </c>
      <c r="L235" s="405">
        <v>2.6255693406893786E-2</v>
      </c>
      <c r="M235" s="404">
        <v>0.12778170061280766</v>
      </c>
      <c r="N235" s="402">
        <v>5.5737123768620812E-2</v>
      </c>
      <c r="O235" s="402">
        <v>0</v>
      </c>
      <c r="P235" s="402">
        <v>0.25827846839678203</v>
      </c>
      <c r="Q235" s="405">
        <v>0</v>
      </c>
      <c r="R235" s="404">
        <v>0.8606827354931007</v>
      </c>
      <c r="S235" s="402">
        <v>0.11089910226637974</v>
      </c>
      <c r="T235" s="402">
        <v>0.1147241699534871</v>
      </c>
      <c r="U235" s="402">
        <v>0</v>
      </c>
      <c r="V235" s="402">
        <v>0.12138746005922783</v>
      </c>
      <c r="W235" s="402">
        <v>0.23505966907023329</v>
      </c>
      <c r="X235" s="402">
        <v>0.14781056932842479</v>
      </c>
      <c r="Y235" s="405">
        <v>0</v>
      </c>
      <c r="Z235" s="885"/>
      <c r="AA235" s="885"/>
      <c r="AB235" s="885"/>
      <c r="AC235" s="885"/>
      <c r="AD235" s="885"/>
      <c r="AE235" s="885"/>
      <c r="AF235" s="885"/>
      <c r="AG235" s="885"/>
      <c r="AH235" s="885"/>
      <c r="AI235" s="885"/>
      <c r="AJ235" s="885"/>
      <c r="AK235" s="885"/>
      <c r="AL235" s="885"/>
      <c r="AM235" s="885"/>
      <c r="AN235" s="885"/>
      <c r="AO235" s="885"/>
      <c r="AP235" s="885"/>
      <c r="AQ235" s="885"/>
      <c r="AR235" s="885"/>
      <c r="AS235" s="885"/>
      <c r="AT235" s="885"/>
      <c r="AU235" s="885"/>
      <c r="AV235" s="885"/>
      <c r="AW235" s="885"/>
      <c r="AX235" s="885"/>
      <c r="AY235" s="885"/>
      <c r="AZ235" s="342"/>
      <c r="BA235" s="1122"/>
      <c r="BB235" s="583" t="s">
        <v>538</v>
      </c>
      <c r="BC235" s="447">
        <v>23.003495000000001</v>
      </c>
      <c r="BD235" s="434">
        <v>15.58569</v>
      </c>
      <c r="BE235" s="434">
        <v>15.559264000000001</v>
      </c>
      <c r="BF235" s="434">
        <v>14.863859</v>
      </c>
      <c r="BG235" s="451">
        <v>6.1282340000000008</v>
      </c>
      <c r="BH235" s="447">
        <v>21.617623000000002</v>
      </c>
      <c r="BI235" s="434">
        <v>15.559264000000001</v>
      </c>
      <c r="BJ235" s="434">
        <v>13.140165</v>
      </c>
      <c r="BK235" s="434">
        <v>5.7485179999999998</v>
      </c>
      <c r="BL235" s="451">
        <v>2.1034100000000002</v>
      </c>
      <c r="BM235" s="447">
        <v>4.903168</v>
      </c>
      <c r="BN235" s="434">
        <v>2.1393269999999998</v>
      </c>
      <c r="BO235" s="434">
        <v>0</v>
      </c>
      <c r="BP235" s="434">
        <v>9.9290669999999999</v>
      </c>
      <c r="BQ235" s="451">
        <v>0</v>
      </c>
      <c r="BR235" s="447">
        <v>6.5513669999999999</v>
      </c>
      <c r="BS235" s="434">
        <v>8.287236</v>
      </c>
      <c r="BT235" s="434">
        <v>26.905684000000001</v>
      </c>
      <c r="BU235" s="434">
        <v>0</v>
      </c>
      <c r="BV235" s="434">
        <v>14.326461999999999</v>
      </c>
      <c r="BW235" s="434">
        <v>15.072704999999999</v>
      </c>
      <c r="BX235" s="434">
        <v>3.9970879999999998</v>
      </c>
      <c r="BY235" s="435">
        <v>0</v>
      </c>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302" customFormat="true" ht="15" customHeight="true" x14ac:dyDescent="0.2">
      <c r="A236" s="1113"/>
      <c r="B236" s="378" t="s">
        <v>539</v>
      </c>
      <c r="C236" s="404">
        <v>0.25289816618038918</v>
      </c>
      <c r="D236" s="402">
        <v>0.69345537543825064</v>
      </c>
      <c r="E236" s="402">
        <v>0.45405656807925826</v>
      </c>
      <c r="F236" s="402">
        <v>0.24064516444876247</v>
      </c>
      <c r="G236" s="406">
        <v>8.5589842212364556E-2</v>
      </c>
      <c r="H236" s="403">
        <v>1.1088015053260718E-2</v>
      </c>
      <c r="I236" s="402">
        <v>4.4432986748248963E-2</v>
      </c>
      <c r="J236" s="402">
        <v>0.34119930455984959</v>
      </c>
      <c r="K236" s="402">
        <v>3.2820487612826896E-2</v>
      </c>
      <c r="L236" s="405">
        <v>0.1121546668156851</v>
      </c>
      <c r="M236" s="404">
        <v>0.44856073950046133</v>
      </c>
      <c r="N236" s="402">
        <v>0.32433422386731003</v>
      </c>
      <c r="O236" s="402">
        <v>0.77560948443341071</v>
      </c>
      <c r="P236" s="402">
        <v>1.3451124181976497</v>
      </c>
      <c r="Q236" s="405">
        <v>1.3023343109806267</v>
      </c>
      <c r="R236" s="404">
        <v>0.6977115847636306</v>
      </c>
      <c r="S236" s="402">
        <v>1.5597139581143331</v>
      </c>
      <c r="T236" s="402">
        <v>0.12193033186803429</v>
      </c>
      <c r="U236" s="402">
        <v>0.70285140537203283</v>
      </c>
      <c r="V236" s="402">
        <v>6.0898911094750194E-2</v>
      </c>
      <c r="W236" s="402">
        <v>0.19354895341863332</v>
      </c>
      <c r="X236" s="402">
        <v>0.18827471704702453</v>
      </c>
      <c r="Y236" s="405">
        <v>1.1864974975470566E-2</v>
      </c>
      <c r="Z236" s="885"/>
      <c r="AA236" s="885"/>
      <c r="AB236" s="885"/>
      <c r="AC236" s="885"/>
      <c r="AD236" s="885"/>
      <c r="AE236" s="885"/>
      <c r="AF236" s="885"/>
      <c r="AG236" s="885"/>
      <c r="AH236" s="885"/>
      <c r="AI236" s="885"/>
      <c r="AJ236" s="885"/>
      <c r="AK236" s="885"/>
      <c r="AL236" s="885"/>
      <c r="AM236" s="885"/>
      <c r="AN236" s="885"/>
      <c r="AO236" s="885"/>
      <c r="AP236" s="885"/>
      <c r="AQ236" s="885"/>
      <c r="AR236" s="885"/>
      <c r="AS236" s="885"/>
      <c r="AT236" s="885"/>
      <c r="AU236" s="885"/>
      <c r="AV236" s="885"/>
      <c r="AW236" s="885"/>
      <c r="AX236" s="885"/>
      <c r="AY236" s="885"/>
      <c r="AZ236" s="342"/>
      <c r="BA236" s="1123"/>
      <c r="BB236" s="583" t="s">
        <v>539</v>
      </c>
      <c r="BC236" s="447">
        <v>29.956013000000006</v>
      </c>
      <c r="BD236" s="434">
        <v>82.064856000000006</v>
      </c>
      <c r="BE236" s="434">
        <v>53.747364000000005</v>
      </c>
      <c r="BF236" s="434">
        <v>28.526456999999997</v>
      </c>
      <c r="BG236" s="451">
        <v>10.141159</v>
      </c>
      <c r="BH236" s="447">
        <v>0.88621100000000008</v>
      </c>
      <c r="BI236" s="434">
        <v>3.56216</v>
      </c>
      <c r="BJ236" s="434">
        <v>27.318618999999998</v>
      </c>
      <c r="BK236" s="434">
        <v>2.6260669999999999</v>
      </c>
      <c r="BL236" s="451">
        <v>8.9849940000000004</v>
      </c>
      <c r="BM236" s="447">
        <v>17.211922000000001</v>
      </c>
      <c r="BN236" s="434">
        <v>12.448740000000001</v>
      </c>
      <c r="BO236" s="434">
        <v>29.763486000000004</v>
      </c>
      <c r="BP236" s="434">
        <v>51.710509999999999</v>
      </c>
      <c r="BQ236" s="451">
        <v>49.923140000000004</v>
      </c>
      <c r="BR236" s="447">
        <v>5.3108589999999989</v>
      </c>
      <c r="BS236" s="434">
        <v>116.55385300000002</v>
      </c>
      <c r="BT236" s="434">
        <v>28.595708999999999</v>
      </c>
      <c r="BU236" s="434">
        <v>28.990394000000002</v>
      </c>
      <c r="BV236" s="434">
        <v>7.1874470000000006</v>
      </c>
      <c r="BW236" s="434">
        <v>12.410918000000001</v>
      </c>
      <c r="BX236" s="434">
        <v>5.0913180000000002</v>
      </c>
      <c r="BY236" s="435">
        <v>0.29535099999999997</v>
      </c>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302" customFormat="true" ht="15" customHeight="true" x14ac:dyDescent="0.2">
      <c r="A237" s="373"/>
      <c r="B237" s="378"/>
      <c r="C237" s="404"/>
      <c r="D237" s="402"/>
      <c r="E237" s="402"/>
      <c r="F237" s="402"/>
      <c r="G237" s="406"/>
      <c r="H237" s="403"/>
      <c r="I237" s="402"/>
      <c r="J237" s="402"/>
      <c r="K237" s="402"/>
      <c r="L237" s="405"/>
      <c r="M237" s="404"/>
      <c r="N237" s="402"/>
      <c r="O237" s="402"/>
      <c r="P237" s="402"/>
      <c r="Q237" s="405"/>
      <c r="R237" s="404"/>
      <c r="S237" s="402"/>
      <c r="T237" s="402"/>
      <c r="U237" s="402"/>
      <c r="V237" s="402"/>
      <c r="W237" s="402"/>
      <c r="X237" s="402"/>
      <c r="Y237" s="405"/>
      <c r="Z237" s="885"/>
      <c r="AA237" s="885"/>
      <c r="AB237" s="885"/>
      <c r="AC237" s="885"/>
      <c r="AD237" s="885"/>
      <c r="AE237" s="885"/>
      <c r="AF237" s="885"/>
      <c r="AG237" s="885"/>
      <c r="AH237" s="885"/>
      <c r="AI237" s="885"/>
      <c r="AJ237" s="885"/>
      <c r="AK237" s="885"/>
      <c r="AL237" s="885"/>
      <c r="AM237" s="885"/>
      <c r="AN237" s="885"/>
      <c r="AO237" s="885"/>
      <c r="AP237" s="885"/>
      <c r="AQ237" s="885"/>
      <c r="AR237" s="885"/>
      <c r="AS237" s="885"/>
      <c r="AT237" s="885"/>
      <c r="AU237" s="885"/>
      <c r="AV237" s="885"/>
      <c r="AW237" s="885"/>
      <c r="AX237" s="885"/>
      <c r="AY237" s="885"/>
      <c r="AZ237" s="342"/>
      <c r="BA237" s="802"/>
      <c r="BB237" s="583"/>
      <c r="BC237" s="447"/>
      <c r="BD237" s="434"/>
      <c r="BE237" s="434"/>
      <c r="BF237" s="434"/>
      <c r="BG237" s="451"/>
      <c r="BH237" s="447"/>
      <c r="BI237" s="434"/>
      <c r="BJ237" s="434"/>
      <c r="BK237" s="434"/>
      <c r="BL237" s="451"/>
      <c r="BM237" s="447"/>
      <c r="BN237" s="434"/>
      <c r="BO237" s="434"/>
      <c r="BP237" s="434"/>
      <c r="BQ237" s="451"/>
      <c r="BR237" s="447"/>
      <c r="BS237" s="434"/>
      <c r="BT237" s="434"/>
      <c r="BU237" s="434"/>
      <c r="BV237" s="434"/>
      <c r="BW237" s="434"/>
      <c r="BX237" s="434"/>
      <c r="BY237" s="435"/>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302" customFormat="true" ht="15" customHeight="true" x14ac:dyDescent="0.2">
      <c r="A238" s="373"/>
      <c r="B238" s="378"/>
      <c r="C238" s="404"/>
      <c r="D238" s="402"/>
      <c r="E238" s="402"/>
      <c r="F238" s="402"/>
      <c r="G238" s="406"/>
      <c r="H238" s="403"/>
      <c r="I238" s="402"/>
      <c r="J238" s="402"/>
      <c r="K238" s="402"/>
      <c r="L238" s="405"/>
      <c r="M238" s="404"/>
      <c r="N238" s="402"/>
      <c r="O238" s="402"/>
      <c r="P238" s="402"/>
      <c r="Q238" s="405"/>
      <c r="R238" s="404"/>
      <c r="S238" s="402"/>
      <c r="T238" s="402"/>
      <c r="U238" s="402"/>
      <c r="V238" s="402"/>
      <c r="W238" s="402"/>
      <c r="X238" s="402"/>
      <c r="Y238" s="405"/>
      <c r="Z238" s="885"/>
      <c r="AA238" s="885"/>
      <c r="AB238" s="885"/>
      <c r="AC238" s="885"/>
      <c r="AD238" s="885"/>
      <c r="AE238" s="885"/>
      <c r="AF238" s="885"/>
      <c r="AG238" s="885"/>
      <c r="AH238" s="885"/>
      <c r="AI238" s="885"/>
      <c r="AJ238" s="885"/>
      <c r="AK238" s="885"/>
      <c r="AL238" s="885"/>
      <c r="AM238" s="885"/>
      <c r="AN238" s="885"/>
      <c r="AO238" s="885"/>
      <c r="AP238" s="885"/>
      <c r="AQ238" s="885"/>
      <c r="AR238" s="885"/>
      <c r="AS238" s="885"/>
      <c r="AT238" s="885"/>
      <c r="AU238" s="885"/>
      <c r="AV238" s="885"/>
      <c r="AW238" s="885"/>
      <c r="AX238" s="885"/>
      <c r="AY238" s="885"/>
      <c r="AZ238" s="342"/>
      <c r="BA238" s="802"/>
      <c r="BB238" s="583"/>
      <c r="BC238" s="447"/>
      <c r="BD238" s="434"/>
      <c r="BE238" s="434"/>
      <c r="BF238" s="434"/>
      <c r="BG238" s="451"/>
      <c r="BH238" s="447"/>
      <c r="BI238" s="434"/>
      <c r="BJ238" s="434"/>
      <c r="BK238" s="434"/>
      <c r="BL238" s="451"/>
      <c r="BM238" s="447"/>
      <c r="BN238" s="434"/>
      <c r="BO238" s="434"/>
      <c r="BP238" s="434"/>
      <c r="BQ238" s="451"/>
      <c r="BR238" s="447"/>
      <c r="BS238" s="434"/>
      <c r="BT238" s="434"/>
      <c r="BU238" s="434"/>
      <c r="BV238" s="434"/>
      <c r="BW238" s="434"/>
      <c r="BX238" s="434"/>
      <c r="BY238" s="435"/>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302" customFormat="true" ht="15" customHeight="true" x14ac:dyDescent="0.2">
      <c r="A239" s="373"/>
      <c r="B239" s="378"/>
      <c r="C239" s="404"/>
      <c r="D239" s="402"/>
      <c r="E239" s="402"/>
      <c r="F239" s="402"/>
      <c r="G239" s="406"/>
      <c r="H239" s="403"/>
      <c r="I239" s="402"/>
      <c r="J239" s="402"/>
      <c r="K239" s="402"/>
      <c r="L239" s="405"/>
      <c r="M239" s="404"/>
      <c r="N239" s="402"/>
      <c r="O239" s="402"/>
      <c r="P239" s="402"/>
      <c r="Q239" s="405"/>
      <c r="R239" s="404"/>
      <c r="S239" s="402"/>
      <c r="T239" s="402"/>
      <c r="U239" s="402"/>
      <c r="V239" s="402"/>
      <c r="W239" s="402"/>
      <c r="X239" s="402"/>
      <c r="Y239" s="405"/>
      <c r="Z239" s="885"/>
      <c r="AA239" s="885"/>
      <c r="AB239" s="885"/>
      <c r="AC239" s="885"/>
      <c r="AD239" s="885"/>
      <c r="AE239" s="885"/>
      <c r="AF239" s="885"/>
      <c r="AG239" s="885"/>
      <c r="AH239" s="885"/>
      <c r="AI239" s="885"/>
      <c r="AJ239" s="885"/>
      <c r="AK239" s="885"/>
      <c r="AL239" s="885"/>
      <c r="AM239" s="885"/>
      <c r="AN239" s="885"/>
      <c r="AO239" s="885"/>
      <c r="AP239" s="885"/>
      <c r="AQ239" s="885"/>
      <c r="AR239" s="885"/>
      <c r="AS239" s="885"/>
      <c r="AT239" s="885"/>
      <c r="AU239" s="885"/>
      <c r="AV239" s="885"/>
      <c r="AW239" s="885"/>
      <c r="AX239" s="885"/>
      <c r="AY239" s="885"/>
      <c r="AZ239" s="342"/>
      <c r="BA239" s="802"/>
      <c r="BB239" s="583"/>
      <c r="BC239" s="447"/>
      <c r="BD239" s="434"/>
      <c r="BE239" s="434"/>
      <c r="BF239" s="434"/>
      <c r="BG239" s="451"/>
      <c r="BH239" s="447"/>
      <c r="BI239" s="434"/>
      <c r="BJ239" s="434"/>
      <c r="BK239" s="434"/>
      <c r="BL239" s="451"/>
      <c r="BM239" s="447"/>
      <c r="BN239" s="434"/>
      <c r="BO239" s="434"/>
      <c r="BP239" s="434"/>
      <c r="BQ239" s="451"/>
      <c r="BR239" s="447"/>
      <c r="BS239" s="434"/>
      <c r="BT239" s="434"/>
      <c r="BU239" s="434"/>
      <c r="BV239" s="434"/>
      <c r="BW239" s="434"/>
      <c r="BX239" s="434"/>
      <c r="BY239" s="435"/>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302" customFormat="true" ht="15" customHeight="true" x14ac:dyDescent="0.2">
      <c r="A240" s="373"/>
      <c r="B240" s="378"/>
      <c r="C240" s="404"/>
      <c r="D240" s="402"/>
      <c r="E240" s="402"/>
      <c r="F240" s="402"/>
      <c r="G240" s="406"/>
      <c r="H240" s="403"/>
      <c r="I240" s="402"/>
      <c r="J240" s="402"/>
      <c r="K240" s="402"/>
      <c r="L240" s="405"/>
      <c r="M240" s="404"/>
      <c r="N240" s="402"/>
      <c r="O240" s="402"/>
      <c r="P240" s="402"/>
      <c r="Q240" s="405"/>
      <c r="R240" s="404"/>
      <c r="S240" s="402"/>
      <c r="T240" s="402"/>
      <c r="U240" s="402"/>
      <c r="V240" s="402"/>
      <c r="W240" s="402"/>
      <c r="X240" s="402"/>
      <c r="Y240" s="405"/>
      <c r="Z240" s="885"/>
      <c r="AA240" s="885"/>
      <c r="AB240" s="885"/>
      <c r="AC240" s="885"/>
      <c r="AD240" s="885"/>
      <c r="AE240" s="885"/>
      <c r="AF240" s="885"/>
      <c r="AG240" s="885"/>
      <c r="AH240" s="885"/>
      <c r="AI240" s="885"/>
      <c r="AJ240" s="885"/>
      <c r="AK240" s="885"/>
      <c r="AL240" s="885"/>
      <c r="AM240" s="885"/>
      <c r="AN240" s="885"/>
      <c r="AO240" s="885"/>
      <c r="AP240" s="885"/>
      <c r="AQ240" s="885"/>
      <c r="AR240" s="885"/>
      <c r="AS240" s="885"/>
      <c r="AT240" s="885"/>
      <c r="AU240" s="885"/>
      <c r="AV240" s="885"/>
      <c r="AW240" s="885"/>
      <c r="AX240" s="885"/>
      <c r="AY240" s="885"/>
      <c r="AZ240" s="342"/>
      <c r="BA240" s="802"/>
      <c r="BB240" s="583"/>
      <c r="BC240" s="447"/>
      <c r="BD240" s="434"/>
      <c r="BE240" s="434"/>
      <c r="BF240" s="434"/>
      <c r="BG240" s="451"/>
      <c r="BH240" s="447"/>
      <c r="BI240" s="434"/>
      <c r="BJ240" s="434"/>
      <c r="BK240" s="434"/>
      <c r="BL240" s="451"/>
      <c r="BM240" s="447"/>
      <c r="BN240" s="434"/>
      <c r="BO240" s="434"/>
      <c r="BP240" s="434"/>
      <c r="BQ240" s="451"/>
      <c r="BR240" s="447"/>
      <c r="BS240" s="434"/>
      <c r="BT240" s="434"/>
      <c r="BU240" s="434"/>
      <c r="BV240" s="434"/>
      <c r="BW240" s="434"/>
      <c r="BX240" s="434"/>
      <c r="BY240" s="435"/>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302" customFormat="true" ht="15" customHeight="true" x14ac:dyDescent="0.2">
      <c r="A241" s="373"/>
      <c r="B241" s="378"/>
      <c r="C241" s="404"/>
      <c r="D241" s="402"/>
      <c r="E241" s="402"/>
      <c r="F241" s="402"/>
      <c r="G241" s="406"/>
      <c r="H241" s="403"/>
      <c r="I241" s="402"/>
      <c r="J241" s="402"/>
      <c r="K241" s="402"/>
      <c r="L241" s="405"/>
      <c r="M241" s="404"/>
      <c r="N241" s="402"/>
      <c r="O241" s="402"/>
      <c r="P241" s="402"/>
      <c r="Q241" s="405"/>
      <c r="R241" s="404"/>
      <c r="S241" s="402"/>
      <c r="T241" s="402"/>
      <c r="U241" s="402"/>
      <c r="V241" s="402"/>
      <c r="W241" s="402"/>
      <c r="X241" s="402"/>
      <c r="Y241" s="405"/>
      <c r="Z241" s="885"/>
      <c r="AA241" s="885"/>
      <c r="AB241" s="885"/>
      <c r="AC241" s="885"/>
      <c r="AD241" s="885"/>
      <c r="AE241" s="885"/>
      <c r="AF241" s="885"/>
      <c r="AG241" s="885"/>
      <c r="AH241" s="885"/>
      <c r="AI241" s="885"/>
      <c r="AJ241" s="885"/>
      <c r="AK241" s="885"/>
      <c r="AL241" s="885"/>
      <c r="AM241" s="885"/>
      <c r="AN241" s="885"/>
      <c r="AO241" s="885"/>
      <c r="AP241" s="885"/>
      <c r="AQ241" s="885"/>
      <c r="AR241" s="885"/>
      <c r="AS241" s="885"/>
      <c r="AT241" s="885"/>
      <c r="AU241" s="885"/>
      <c r="AV241" s="885"/>
      <c r="AW241" s="885"/>
      <c r="AX241" s="885"/>
      <c r="AY241" s="885"/>
      <c r="AZ241" s="342"/>
      <c r="BA241" s="802"/>
      <c r="BB241" s="583"/>
      <c r="BC241" s="447"/>
      <c r="BD241" s="434"/>
      <c r="BE241" s="434"/>
      <c r="BF241" s="434"/>
      <c r="BG241" s="451"/>
      <c r="BH241" s="447"/>
      <c r="BI241" s="434"/>
      <c r="BJ241" s="434"/>
      <c r="BK241" s="434"/>
      <c r="BL241" s="451"/>
      <c r="BM241" s="447"/>
      <c r="BN241" s="434"/>
      <c r="BO241" s="434"/>
      <c r="BP241" s="434"/>
      <c r="BQ241" s="451"/>
      <c r="BR241" s="447"/>
      <c r="BS241" s="434"/>
      <c r="BT241" s="434"/>
      <c r="BU241" s="434"/>
      <c r="BV241" s="434"/>
      <c r="BW241" s="434"/>
      <c r="BX241" s="434"/>
      <c r="BY241" s="435"/>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302" customFormat="true" ht="15" customHeight="true" x14ac:dyDescent="0.2">
      <c r="A242" s="373"/>
      <c r="B242" s="378"/>
      <c r="C242" s="404"/>
      <c r="D242" s="402"/>
      <c r="E242" s="402"/>
      <c r="F242" s="402"/>
      <c r="G242" s="406"/>
      <c r="H242" s="403"/>
      <c r="I242" s="402"/>
      <c r="J242" s="402"/>
      <c r="K242" s="402"/>
      <c r="L242" s="405"/>
      <c r="M242" s="404"/>
      <c r="N242" s="402"/>
      <c r="O242" s="402"/>
      <c r="P242" s="402"/>
      <c r="Q242" s="405"/>
      <c r="R242" s="404"/>
      <c r="S242" s="402"/>
      <c r="T242" s="402"/>
      <c r="U242" s="402"/>
      <c r="V242" s="402"/>
      <c r="W242" s="402"/>
      <c r="X242" s="402"/>
      <c r="Y242" s="405"/>
      <c r="Z242" s="885"/>
      <c r="AA242" s="885"/>
      <c r="AB242" s="885"/>
      <c r="AC242" s="885"/>
      <c r="AD242" s="885"/>
      <c r="AE242" s="885"/>
      <c r="AF242" s="885"/>
      <c r="AG242" s="885"/>
      <c r="AH242" s="885"/>
      <c r="AI242" s="885"/>
      <c r="AJ242" s="885"/>
      <c r="AK242" s="885"/>
      <c r="AL242" s="885"/>
      <c r="AM242" s="885"/>
      <c r="AN242" s="885"/>
      <c r="AO242" s="885"/>
      <c r="AP242" s="885"/>
      <c r="AQ242" s="885"/>
      <c r="AR242" s="885"/>
      <c r="AS242" s="885"/>
      <c r="AT242" s="885"/>
      <c r="AU242" s="885"/>
      <c r="AV242" s="885"/>
      <c r="AW242" s="885"/>
      <c r="AX242" s="885"/>
      <c r="AY242" s="885"/>
      <c r="AZ242" s="342"/>
      <c r="BA242" s="802"/>
      <c r="BB242" s="583"/>
      <c r="BC242" s="447"/>
      <c r="BD242" s="434"/>
      <c r="BE242" s="434"/>
      <c r="BF242" s="434"/>
      <c r="BG242" s="451"/>
      <c r="BH242" s="447"/>
      <c r="BI242" s="434"/>
      <c r="BJ242" s="434"/>
      <c r="BK242" s="434"/>
      <c r="BL242" s="451"/>
      <c r="BM242" s="447"/>
      <c r="BN242" s="434"/>
      <c r="BO242" s="434"/>
      <c r="BP242" s="434"/>
      <c r="BQ242" s="451"/>
      <c r="BR242" s="447"/>
      <c r="BS242" s="434"/>
      <c r="BT242" s="434"/>
      <c r="BU242" s="434"/>
      <c r="BV242" s="434"/>
      <c r="BW242" s="434"/>
      <c r="BX242" s="434"/>
      <c r="BY242" s="435"/>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302" customFormat="true" ht="15" customHeight="true" x14ac:dyDescent="0.2">
      <c r="A243" s="373"/>
      <c r="B243" s="378"/>
      <c r="C243" s="404"/>
      <c r="D243" s="402"/>
      <c r="E243" s="402"/>
      <c r="F243" s="402"/>
      <c r="G243" s="406"/>
      <c r="H243" s="403"/>
      <c r="I243" s="402"/>
      <c r="J243" s="402"/>
      <c r="K243" s="402"/>
      <c r="L243" s="405"/>
      <c r="M243" s="404"/>
      <c r="N243" s="402"/>
      <c r="O243" s="402"/>
      <c r="P243" s="402"/>
      <c r="Q243" s="405"/>
      <c r="R243" s="404"/>
      <c r="S243" s="402"/>
      <c r="T243" s="402"/>
      <c r="U243" s="402"/>
      <c r="V243" s="402"/>
      <c r="W243" s="402"/>
      <c r="X243" s="402"/>
      <c r="Y243" s="405"/>
      <c r="Z243" s="885"/>
      <c r="AA243" s="885"/>
      <c r="AB243" s="885"/>
      <c r="AC243" s="885"/>
      <c r="AD243" s="885"/>
      <c r="AE243" s="885"/>
      <c r="AF243" s="885"/>
      <c r="AG243" s="885"/>
      <c r="AH243" s="885"/>
      <c r="AI243" s="885"/>
      <c r="AJ243" s="885"/>
      <c r="AK243" s="885"/>
      <c r="AL243" s="885"/>
      <c r="AM243" s="885"/>
      <c r="AN243" s="885"/>
      <c r="AO243" s="885"/>
      <c r="AP243" s="885"/>
      <c r="AQ243" s="885"/>
      <c r="AR243" s="885"/>
      <c r="AS243" s="885"/>
      <c r="AT243" s="885"/>
      <c r="AU243" s="885"/>
      <c r="AV243" s="885"/>
      <c r="AW243" s="885"/>
      <c r="AX243" s="885"/>
      <c r="AY243" s="885"/>
      <c r="AZ243" s="342"/>
      <c r="BA243" s="802"/>
      <c r="BB243" s="583"/>
      <c r="BC243" s="447"/>
      <c r="BD243" s="434"/>
      <c r="BE243" s="434"/>
      <c r="BF243" s="434"/>
      <c r="BG243" s="451"/>
      <c r="BH243" s="447"/>
      <c r="BI243" s="434"/>
      <c r="BJ243" s="434"/>
      <c r="BK243" s="434"/>
      <c r="BL243" s="451"/>
      <c r="BM243" s="447"/>
      <c r="BN243" s="434"/>
      <c r="BO243" s="434"/>
      <c r="BP243" s="434"/>
      <c r="BQ243" s="451"/>
      <c r="BR243" s="447"/>
      <c r="BS243" s="434"/>
      <c r="BT243" s="434"/>
      <c r="BU243" s="434"/>
      <c r="BV243" s="434"/>
      <c r="BW243" s="434"/>
      <c r="BX243" s="434"/>
      <c r="BY243" s="435"/>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302" customFormat="true" ht="15" customHeight="true" x14ac:dyDescent="0.2">
      <c r="A244" s="373"/>
      <c r="B244" s="378"/>
      <c r="C244" s="404"/>
      <c r="D244" s="402"/>
      <c r="E244" s="402"/>
      <c r="F244" s="402"/>
      <c r="G244" s="406"/>
      <c r="H244" s="403"/>
      <c r="I244" s="402"/>
      <c r="J244" s="402"/>
      <c r="K244" s="402"/>
      <c r="L244" s="405"/>
      <c r="M244" s="404"/>
      <c r="N244" s="402"/>
      <c r="O244" s="402"/>
      <c r="P244" s="402"/>
      <c r="Q244" s="405"/>
      <c r="R244" s="404"/>
      <c r="S244" s="402"/>
      <c r="T244" s="402"/>
      <c r="U244" s="402"/>
      <c r="V244" s="402"/>
      <c r="W244" s="402"/>
      <c r="X244" s="402"/>
      <c r="Y244" s="405"/>
      <c r="Z244" s="885"/>
      <c r="AA244" s="885"/>
      <c r="AB244" s="885"/>
      <c r="AC244" s="885"/>
      <c r="AD244" s="885"/>
      <c r="AE244" s="885"/>
      <c r="AF244" s="885"/>
      <c r="AG244" s="885"/>
      <c r="AH244" s="885"/>
      <c r="AI244" s="885"/>
      <c r="AJ244" s="885"/>
      <c r="AK244" s="885"/>
      <c r="AL244" s="885"/>
      <c r="AM244" s="885"/>
      <c r="AN244" s="885"/>
      <c r="AO244" s="885"/>
      <c r="AP244" s="885"/>
      <c r="AQ244" s="885"/>
      <c r="AR244" s="885"/>
      <c r="AS244" s="885"/>
      <c r="AT244" s="885"/>
      <c r="AU244" s="885"/>
      <c r="AV244" s="885"/>
      <c r="AW244" s="885"/>
      <c r="AX244" s="885"/>
      <c r="AY244" s="885"/>
      <c r="AZ244" s="342"/>
      <c r="BA244" s="802"/>
      <c r="BB244" s="583"/>
      <c r="BC244" s="447"/>
      <c r="BD244" s="434"/>
      <c r="BE244" s="434"/>
      <c r="BF244" s="434"/>
      <c r="BG244" s="451"/>
      <c r="BH244" s="447"/>
      <c r="BI244" s="434"/>
      <c r="BJ244" s="434"/>
      <c r="BK244" s="434"/>
      <c r="BL244" s="451"/>
      <c r="BM244" s="447"/>
      <c r="BN244" s="434"/>
      <c r="BO244" s="434"/>
      <c r="BP244" s="434"/>
      <c r="BQ244" s="451"/>
      <c r="BR244" s="447"/>
      <c r="BS244" s="434"/>
      <c r="BT244" s="434"/>
      <c r="BU244" s="434"/>
      <c r="BV244" s="434"/>
      <c r="BW244" s="434"/>
      <c r="BX244" s="434"/>
      <c r="BY244" s="435"/>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302" customFormat="true" ht="15" customHeight="true" x14ac:dyDescent="0.2">
      <c r="A245" s="373"/>
      <c r="B245" s="378"/>
      <c r="C245" s="404"/>
      <c r="D245" s="402"/>
      <c r="E245" s="402"/>
      <c r="F245" s="402"/>
      <c r="G245" s="406"/>
      <c r="H245" s="403"/>
      <c r="I245" s="402"/>
      <c r="J245" s="402"/>
      <c r="K245" s="402"/>
      <c r="L245" s="405"/>
      <c r="M245" s="404"/>
      <c r="N245" s="402"/>
      <c r="O245" s="402"/>
      <c r="P245" s="402"/>
      <c r="Q245" s="405"/>
      <c r="R245" s="404"/>
      <c r="S245" s="402"/>
      <c r="T245" s="402"/>
      <c r="U245" s="402"/>
      <c r="V245" s="402"/>
      <c r="W245" s="402"/>
      <c r="X245" s="402"/>
      <c r="Y245" s="405"/>
      <c r="Z245" s="885"/>
      <c r="AA245" s="885"/>
      <c r="AB245" s="885"/>
      <c r="AC245" s="885"/>
      <c r="AD245" s="885"/>
      <c r="AE245" s="885"/>
      <c r="AF245" s="885"/>
      <c r="AG245" s="885"/>
      <c r="AH245" s="885"/>
      <c r="AI245" s="885"/>
      <c r="AJ245" s="885"/>
      <c r="AK245" s="885"/>
      <c r="AL245" s="885"/>
      <c r="AM245" s="885"/>
      <c r="AN245" s="885"/>
      <c r="AO245" s="885"/>
      <c r="AP245" s="885"/>
      <c r="AQ245" s="885"/>
      <c r="AR245" s="885"/>
      <c r="AS245" s="885"/>
      <c r="AT245" s="885"/>
      <c r="AU245" s="885"/>
      <c r="AV245" s="885"/>
      <c r="AW245" s="885"/>
      <c r="AX245" s="885"/>
      <c r="AY245" s="885"/>
      <c r="AZ245" s="342"/>
      <c r="BA245" s="802"/>
      <c r="BB245" s="583"/>
      <c r="BC245" s="447"/>
      <c r="BD245" s="434"/>
      <c r="BE245" s="434"/>
      <c r="BF245" s="434"/>
      <c r="BG245" s="451"/>
      <c r="BH245" s="447"/>
      <c r="BI245" s="434"/>
      <c r="BJ245" s="434"/>
      <c r="BK245" s="434"/>
      <c r="BL245" s="451"/>
      <c r="BM245" s="447"/>
      <c r="BN245" s="434"/>
      <c r="BO245" s="434"/>
      <c r="BP245" s="434"/>
      <c r="BQ245" s="451"/>
      <c r="BR245" s="447"/>
      <c r="BS245" s="434"/>
      <c r="BT245" s="434"/>
      <c r="BU245" s="434"/>
      <c r="BV245" s="434"/>
      <c r="BW245" s="434"/>
      <c r="BX245" s="434"/>
      <c r="BY245" s="435"/>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302" customFormat="true" ht="15" customHeight="true" x14ac:dyDescent="0.2">
      <c r="A246" s="373"/>
      <c r="B246" s="378"/>
      <c r="C246" s="404"/>
      <c r="D246" s="402"/>
      <c r="E246" s="402"/>
      <c r="F246" s="402"/>
      <c r="G246" s="406"/>
      <c r="H246" s="403"/>
      <c r="I246" s="402"/>
      <c r="J246" s="402"/>
      <c r="K246" s="402"/>
      <c r="L246" s="405"/>
      <c r="M246" s="404"/>
      <c r="N246" s="402"/>
      <c r="O246" s="402"/>
      <c r="P246" s="402"/>
      <c r="Q246" s="405"/>
      <c r="R246" s="404"/>
      <c r="S246" s="402"/>
      <c r="T246" s="402"/>
      <c r="U246" s="402"/>
      <c r="V246" s="402"/>
      <c r="W246" s="402"/>
      <c r="X246" s="402"/>
      <c r="Y246" s="405"/>
      <c r="Z246" s="885"/>
      <c r="AA246" s="885"/>
      <c r="AB246" s="885"/>
      <c r="AC246" s="885"/>
      <c r="AD246" s="885"/>
      <c r="AE246" s="885"/>
      <c r="AF246" s="885"/>
      <c r="AG246" s="885"/>
      <c r="AH246" s="885"/>
      <c r="AI246" s="885"/>
      <c r="AJ246" s="885"/>
      <c r="AK246" s="885"/>
      <c r="AL246" s="885"/>
      <c r="AM246" s="885"/>
      <c r="AN246" s="885"/>
      <c r="AO246" s="885"/>
      <c r="AP246" s="885"/>
      <c r="AQ246" s="885"/>
      <c r="AR246" s="885"/>
      <c r="AS246" s="885"/>
      <c r="AT246" s="885"/>
      <c r="AU246" s="885"/>
      <c r="AV246" s="885"/>
      <c r="AW246" s="885"/>
      <c r="AX246" s="885"/>
      <c r="AY246" s="885"/>
      <c r="AZ246" s="342"/>
      <c r="BA246" s="802"/>
      <c r="BB246" s="583"/>
      <c r="BC246" s="447"/>
      <c r="BD246" s="434"/>
      <c r="BE246" s="434"/>
      <c r="BF246" s="434"/>
      <c r="BG246" s="451"/>
      <c r="BH246" s="447"/>
      <c r="BI246" s="434"/>
      <c r="BJ246" s="434"/>
      <c r="BK246" s="434"/>
      <c r="BL246" s="451"/>
      <c r="BM246" s="447"/>
      <c r="BN246" s="434"/>
      <c r="BO246" s="434"/>
      <c r="BP246" s="434"/>
      <c r="BQ246" s="451"/>
      <c r="BR246" s="447"/>
      <c r="BS246" s="434"/>
      <c r="BT246" s="434"/>
      <c r="BU246" s="434"/>
      <c r="BV246" s="434"/>
      <c r="BW246" s="434"/>
      <c r="BX246" s="434"/>
      <c r="BY246" s="435"/>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302" customFormat="true" ht="15" customHeight="true" x14ac:dyDescent="0.2">
      <c r="A247" s="373"/>
      <c r="B247" s="378"/>
      <c r="C247" s="404"/>
      <c r="D247" s="402"/>
      <c r="E247" s="402"/>
      <c r="F247" s="402"/>
      <c r="G247" s="406"/>
      <c r="H247" s="403"/>
      <c r="I247" s="402"/>
      <c r="J247" s="402"/>
      <c r="K247" s="402"/>
      <c r="L247" s="405"/>
      <c r="M247" s="404"/>
      <c r="N247" s="402"/>
      <c r="O247" s="402"/>
      <c r="P247" s="402"/>
      <c r="Q247" s="405"/>
      <c r="R247" s="404"/>
      <c r="S247" s="402"/>
      <c r="T247" s="402"/>
      <c r="U247" s="402"/>
      <c r="V247" s="402"/>
      <c r="W247" s="402"/>
      <c r="X247" s="402"/>
      <c r="Y247" s="405"/>
      <c r="Z247" s="885"/>
      <c r="AA247" s="885"/>
      <c r="AB247" s="885"/>
      <c r="AC247" s="885"/>
      <c r="AD247" s="885"/>
      <c r="AE247" s="885"/>
      <c r="AF247" s="885"/>
      <c r="AG247" s="885"/>
      <c r="AH247" s="885"/>
      <c r="AI247" s="885"/>
      <c r="AJ247" s="885"/>
      <c r="AK247" s="885"/>
      <c r="AL247" s="885"/>
      <c r="AM247" s="885"/>
      <c r="AN247" s="885"/>
      <c r="AO247" s="885"/>
      <c r="AP247" s="885"/>
      <c r="AQ247" s="885"/>
      <c r="AR247" s="885"/>
      <c r="AS247" s="885"/>
      <c r="AT247" s="885"/>
      <c r="AU247" s="885"/>
      <c r="AV247" s="885"/>
      <c r="AW247" s="885"/>
      <c r="AX247" s="885"/>
      <c r="AY247" s="885"/>
      <c r="AZ247" s="342"/>
      <c r="BA247" s="802"/>
      <c r="BB247" s="583"/>
      <c r="BC247" s="447"/>
      <c r="BD247" s="434"/>
      <c r="BE247" s="434"/>
      <c r="BF247" s="434"/>
      <c r="BG247" s="451"/>
      <c r="BH247" s="447"/>
      <c r="BI247" s="434"/>
      <c r="BJ247" s="434"/>
      <c r="BK247" s="434"/>
      <c r="BL247" s="451"/>
      <c r="BM247" s="447"/>
      <c r="BN247" s="434"/>
      <c r="BO247" s="434"/>
      <c r="BP247" s="434"/>
      <c r="BQ247" s="451"/>
      <c r="BR247" s="447"/>
      <c r="BS247" s="434"/>
      <c r="BT247" s="434"/>
      <c r="BU247" s="434"/>
      <c r="BV247" s="434"/>
      <c r="BW247" s="434"/>
      <c r="BX247" s="434"/>
      <c r="BY247" s="435"/>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302" customFormat="true" ht="15" customHeight="true" x14ac:dyDescent="0.2">
      <c r="A248" s="376"/>
      <c r="B248" s="379"/>
      <c r="C248" s="409"/>
      <c r="D248" s="407"/>
      <c r="E248" s="407"/>
      <c r="F248" s="407"/>
      <c r="G248" s="411"/>
      <c r="H248" s="408"/>
      <c r="I248" s="407"/>
      <c r="J248" s="407"/>
      <c r="K248" s="407"/>
      <c r="L248" s="410"/>
      <c r="M248" s="409"/>
      <c r="N248" s="407"/>
      <c r="O248" s="407"/>
      <c r="P248" s="407"/>
      <c r="Q248" s="410"/>
      <c r="R248" s="409"/>
      <c r="S248" s="407"/>
      <c r="T248" s="407"/>
      <c r="U248" s="407"/>
      <c r="V248" s="407"/>
      <c r="W248" s="407"/>
      <c r="X248" s="407"/>
      <c r="Y248" s="410"/>
      <c r="Z248" s="885"/>
      <c r="AA248" s="885"/>
      <c r="AB248" s="885"/>
      <c r="AC248" s="885"/>
      <c r="AD248" s="885"/>
      <c r="AE248" s="885"/>
      <c r="AF248" s="885"/>
      <c r="AG248" s="885"/>
      <c r="AH248" s="885"/>
      <c r="AI248" s="885"/>
      <c r="AJ248" s="885"/>
      <c r="AK248" s="885"/>
      <c r="AL248" s="885"/>
      <c r="AM248" s="885"/>
      <c r="AN248" s="885"/>
      <c r="AO248" s="885"/>
      <c r="AP248" s="885"/>
      <c r="AQ248" s="885"/>
      <c r="AR248" s="885"/>
      <c r="AS248" s="885"/>
      <c r="AT248" s="885"/>
      <c r="AU248" s="885"/>
      <c r="AV248" s="885"/>
      <c r="AW248" s="885"/>
      <c r="AX248" s="885"/>
      <c r="AY248" s="885"/>
      <c r="AZ248" s="342"/>
      <c r="BA248" s="802"/>
      <c r="BB248" s="583"/>
      <c r="BC248" s="450"/>
      <c r="BD248" s="449"/>
      <c r="BE248" s="449"/>
      <c r="BF248" s="449"/>
      <c r="BG248" s="453"/>
      <c r="BH248" s="450"/>
      <c r="BI248" s="449"/>
      <c r="BJ248" s="449"/>
      <c r="BK248" s="449"/>
      <c r="BL248" s="453"/>
      <c r="BM248" s="450"/>
      <c r="BN248" s="449"/>
      <c r="BO248" s="449"/>
      <c r="BP248" s="449"/>
      <c r="BQ248" s="453"/>
      <c r="BR248" s="450"/>
      <c r="BS248" s="449"/>
      <c r="BT248" s="449"/>
      <c r="BU248" s="449"/>
      <c r="BV248" s="449"/>
      <c r="BW248" s="449"/>
      <c r="BX248" s="449"/>
      <c r="BY248" s="452"/>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302" customFormat="true" ht="250.15" customHeight="true" x14ac:dyDescent="0.2">
      <c r="A249" s="304"/>
      <c r="B249" s="304"/>
      <c r="C249" s="304"/>
      <c r="D249" s="304"/>
      <c r="E249" s="304"/>
      <c r="F249" s="304"/>
      <c r="G249" s="304"/>
      <c r="H249" s="304"/>
      <c r="I249" s="304"/>
      <c r="J249" s="304"/>
      <c r="K249" s="304"/>
      <c r="L249" s="304"/>
      <c r="M249" s="304"/>
      <c r="N249" s="304"/>
      <c r="O249" s="304"/>
      <c r="P249" s="304"/>
      <c r="Q249" s="304"/>
      <c r="R249" s="498"/>
      <c r="S249" s="304"/>
      <c r="T249" s="304"/>
      <c r="U249" s="304"/>
      <c r="V249" s="304"/>
      <c r="W249" s="304"/>
      <c r="X249" s="304"/>
      <c r="Y249" s="304"/>
      <c r="Z249" s="342"/>
      <c r="AA249" s="342"/>
      <c r="AB249" s="342"/>
      <c r="AC249" s="342"/>
      <c r="AD249" s="342"/>
      <c r="AE249" s="342"/>
      <c r="AF249" s="342"/>
      <c r="AG249" s="342"/>
      <c r="AH249" s="342"/>
      <c r="AI249" s="342"/>
      <c r="AJ249" s="342"/>
      <c r="AK249" s="342"/>
      <c r="AL249" s="342"/>
      <c r="AM249" s="342"/>
      <c r="AN249" s="342"/>
      <c r="AO249" s="342"/>
      <c r="AP249" s="342"/>
      <c r="AQ249" s="342"/>
      <c r="AR249" s="342"/>
      <c r="AS249" s="342"/>
      <c r="AT249" s="342"/>
      <c r="AU249" s="342"/>
      <c r="AV249" s="342"/>
      <c r="AW249" s="342"/>
      <c r="AX249" s="342"/>
      <c r="AY249" s="342"/>
      <c r="AZ249" s="342"/>
      <c r="BA249" s="304"/>
      <c r="BY249" s="304"/>
      <c r="BZ249" s="342"/>
      <c r="CA249" s="342"/>
      <c r="CB249" s="342"/>
      <c r="CC249" s="342"/>
      <c r="CD249" s="342"/>
      <c r="CE249" s="342"/>
      <c r="CF249" s="342"/>
      <c r="CG249" s="342"/>
      <c r="CH249" s="342"/>
      <c r="CI249" s="342"/>
      <c r="CJ249" s="342"/>
      <c r="CK249" s="342"/>
      <c r="CL249" s="342"/>
      <c r="CM249" s="342"/>
      <c r="CN249" s="342"/>
      <c r="CO249" s="342"/>
      <c r="CP249" s="342"/>
      <c r="CQ249" s="342"/>
      <c r="CR249" s="342"/>
      <c r="CS249" s="342"/>
      <c r="CT249" s="342"/>
      <c r="CU249" s="342"/>
      <c r="CV249" s="342"/>
      <c r="CW249" s="342"/>
      <c r="CX249" s="342"/>
      <c r="CY249" s="342"/>
      <c r="CZ249" s="342"/>
    </row>
    <row r="250" ht="19.15" customHeight="true" x14ac:dyDescent="0.2"/>
    <row r="251" ht="22.5" customHeight="true" x14ac:dyDescent="0.35">
      <c r="A251" s="1061" t="str">
        <f>A1026</f>
        <v>Gambia</v>
      </c>
      <c r="B251" s="1062"/>
    </row>
    <row r="252" ht="22.5" customHeight="true" x14ac:dyDescent="0.35">
      <c r="A252" s="358">
        <f>A1034</f>
        <v>2018</v>
      </c>
      <c r="B252" s="311"/>
    </row>
    <row r="253" ht="22.5" customHeight="true" x14ac:dyDescent="0.35">
      <c r="A253" s="1118" t="s">
        <v>130</v>
      </c>
      <c r="B253" s="1119"/>
    </row>
    <row r="254" ht="22.5" customHeight="true" x14ac:dyDescent="0.35">
      <c r="A254" s="1118" t="s">
        <v>98</v>
      </c>
      <c r="B254" s="1119"/>
    </row>
    <row r="255" ht="15" customHeight="true" x14ac:dyDescent="0.2">
      <c r="A255" s="1120" t="s">
        <v>99</v>
      </c>
      <c r="B255" s="1121"/>
    </row>
    <row r="256" ht="15" customHeight="true" x14ac:dyDescent="0.2">
      <c r="A256" s="324" t="s">
        <v>41</v>
      </c>
      <c r="B256" s="323"/>
    </row>
    <row r="257" ht="18" customHeight="true" x14ac:dyDescent="0.2">
      <c r="A257" s="322" t="s">
        <v>40</v>
      </c>
      <c r="B257" s="325"/>
    </row>
    <row r="258" ht="18" customHeight="true" x14ac:dyDescent="0.2">
      <c r="A258" s="348" t="s">
        <v>137</v>
      </c>
      <c r="B258" s="349" t="str">
        <f>A1025</f>
        <v>MICS18</v>
      </c>
    </row>
    <row r="259" s="302" customFormat="true" ht="15" customHeight="true" x14ac:dyDescent="0.2">
      <c r="A259" s="309" t="s">
        <v>86</v>
      </c>
      <c r="B259" s="332"/>
      <c r="C259" s="1063" t="s">
        <v>116</v>
      </c>
      <c r="D259" s="1064"/>
      <c r="E259" s="1064"/>
      <c r="F259" s="1064"/>
      <c r="G259" s="1065"/>
      <c r="H259" s="1042" t="s">
        <v>39</v>
      </c>
      <c r="I259" s="1043"/>
      <c r="J259" s="1043"/>
      <c r="K259" s="1043"/>
      <c r="L259" s="1044"/>
      <c r="M259" s="1042" t="s">
        <v>38</v>
      </c>
      <c r="N259" s="1043"/>
      <c r="O259" s="1043"/>
      <c r="P259" s="1043"/>
      <c r="Q259" s="1045"/>
      <c r="R259" s="504" t="s">
        <v>144</v>
      </c>
      <c r="S259" s="454"/>
      <c r="T259" s="454"/>
      <c r="U259" s="454"/>
      <c r="V259" s="454"/>
      <c r="W259" s="454"/>
      <c r="X259" s="454"/>
      <c r="Y259" s="454"/>
      <c r="Z259" s="342"/>
      <c r="AA259" s="342"/>
      <c r="AB259" s="342"/>
      <c r="AC259" s="342"/>
      <c r="AD259" s="342"/>
      <c r="AE259" s="342"/>
      <c r="AF259" s="342"/>
      <c r="AG259" s="342"/>
      <c r="AH259" s="342"/>
      <c r="AI259" s="342"/>
      <c r="AJ259" s="342"/>
      <c r="AK259" s="342"/>
      <c r="AL259" s="342"/>
      <c r="AM259" s="342"/>
      <c r="AN259" s="342"/>
      <c r="AO259" s="342"/>
      <c r="AP259" s="342"/>
      <c r="AQ259" s="342"/>
      <c r="AR259" s="342"/>
      <c r="AS259" s="342"/>
      <c r="AT259" s="342"/>
      <c r="AU259" s="342"/>
      <c r="AV259" s="342"/>
      <c r="AW259" s="342"/>
      <c r="AX259" s="342"/>
      <c r="AY259" s="342"/>
      <c r="AZ259" s="342"/>
      <c r="BA259" s="344" t="s">
        <v>132</v>
      </c>
      <c r="BB259" s="309" t="s">
        <v>86</v>
      </c>
      <c r="BC259" s="1042" t="s">
        <v>116</v>
      </c>
      <c r="BD259" s="1043"/>
      <c r="BE259" s="1043"/>
      <c r="BF259" s="1043"/>
      <c r="BG259" s="1044"/>
      <c r="BH259" s="1042" t="s">
        <v>39</v>
      </c>
      <c r="BI259" s="1043"/>
      <c r="BJ259" s="1043"/>
      <c r="BK259" s="1043"/>
      <c r="BL259" s="1044"/>
      <c r="BM259" s="1042" t="s">
        <v>38</v>
      </c>
      <c r="BN259" s="1043"/>
      <c r="BO259" s="1043"/>
      <c r="BP259" s="1043"/>
      <c r="BQ259" s="1044"/>
      <c r="BR259" s="505" t="s">
        <v>144</v>
      </c>
      <c r="BS259" s="454"/>
      <c r="BT259" s="454"/>
      <c r="BU259" s="454"/>
      <c r="BV259" s="454"/>
      <c r="BW259" s="454"/>
      <c r="BX259" s="454"/>
      <c r="BY259" s="454"/>
      <c r="BZ259" s="342"/>
      <c r="CA259" s="342"/>
      <c r="CB259" s="342"/>
      <c r="CC259" s="342"/>
      <c r="CD259" s="342"/>
      <c r="CE259" s="342"/>
      <c r="CF259" s="342"/>
      <c r="CG259" s="342"/>
      <c r="CH259" s="342"/>
      <c r="CI259" s="342"/>
      <c r="CJ259" s="342"/>
      <c r="CK259" s="342"/>
      <c r="CL259" s="342"/>
      <c r="CM259" s="342"/>
      <c r="CN259" s="342"/>
      <c r="CO259" s="342"/>
      <c r="CP259" s="342"/>
      <c r="CQ259" s="342"/>
      <c r="CR259" s="342"/>
      <c r="CS259" s="342"/>
      <c r="CT259" s="342"/>
      <c r="CU259" s="342"/>
      <c r="CV259" s="342"/>
      <c r="CW259" s="342"/>
      <c r="CX259" s="342"/>
      <c r="CY259" s="342"/>
      <c r="CZ259" s="342"/>
    </row>
    <row r="260" s="302" customFormat="true" ht="12.75" x14ac:dyDescent="0.2">
      <c r="A260" s="329" t="s">
        <v>89</v>
      </c>
      <c r="B260" s="328"/>
      <c r="C260" s="438" t="s">
        <v>0</v>
      </c>
      <c r="D260" s="418" t="s">
        <v>1</v>
      </c>
      <c r="E260" s="418" t="s">
        <v>2</v>
      </c>
      <c r="F260" s="418" t="s">
        <v>3</v>
      </c>
      <c r="G260" s="439" t="s">
        <v>4</v>
      </c>
      <c r="H260" s="455" t="s">
        <v>0</v>
      </c>
      <c r="I260" s="326" t="s">
        <v>1</v>
      </c>
      <c r="J260" s="326" t="s">
        <v>2</v>
      </c>
      <c r="K260" s="326" t="s">
        <v>3</v>
      </c>
      <c r="L260" s="456" t="s">
        <v>4</v>
      </c>
      <c r="M260" s="455" t="s">
        <v>0</v>
      </c>
      <c r="N260" s="326" t="s">
        <v>1</v>
      </c>
      <c r="O260" s="326" t="s">
        <v>2</v>
      </c>
      <c r="P260" s="326" t="s">
        <v>3</v>
      </c>
      <c r="Q260" s="327" t="s">
        <v>4</v>
      </c>
      <c r="R260" s="455" t="s">
        <v>240</v>
      </c>
      <c r="S260" s="326" t="s">
        <v>241</v>
      </c>
      <c r="T260" s="326" t="s">
        <v>242</v>
      </c>
      <c r="U260" s="326" t="s">
        <v>424</v>
      </c>
      <c r="V260" s="326" t="s">
        <v>244</v>
      </c>
      <c r="W260" s="326" t="s">
        <v>245</v>
      </c>
      <c r="X260" s="326" t="s">
        <v>246</v>
      </c>
      <c r="Y260" s="327" t="s">
        <v>247</v>
      </c>
      <c r="Z260" s="803"/>
      <c r="AA260" s="803"/>
      <c r="AB260" s="803"/>
      <c r="AC260" s="803"/>
      <c r="AD260" s="803"/>
      <c r="AE260" s="803"/>
      <c r="AF260" s="803"/>
      <c r="AG260" s="803"/>
      <c r="AH260" s="803"/>
      <c r="AI260" s="803"/>
      <c r="AJ260" s="803"/>
      <c r="AK260" s="803"/>
      <c r="AL260" s="803"/>
      <c r="AM260" s="803"/>
      <c r="AN260" s="803"/>
      <c r="AO260" s="803"/>
      <c r="AP260" s="803"/>
      <c r="AQ260" s="803"/>
      <c r="AR260" s="803"/>
      <c r="AS260" s="803"/>
      <c r="AT260" s="803"/>
      <c r="AU260" s="803"/>
      <c r="AV260" s="803"/>
      <c r="AW260" s="803"/>
      <c r="AX260" s="803"/>
      <c r="AY260" s="803"/>
      <c r="AZ260" s="342"/>
      <c r="BA260" s="329" t="s">
        <v>120</v>
      </c>
      <c r="BB260" s="328"/>
      <c r="BC260" s="455" t="s">
        <v>0</v>
      </c>
      <c r="BD260" s="326" t="s">
        <v>1</v>
      </c>
      <c r="BE260" s="326" t="s">
        <v>2</v>
      </c>
      <c r="BF260" s="326" t="s">
        <v>3</v>
      </c>
      <c r="BG260" s="456" t="s">
        <v>4</v>
      </c>
      <c r="BH260" s="455" t="s">
        <v>0</v>
      </c>
      <c r="BI260" s="326" t="s">
        <v>1</v>
      </c>
      <c r="BJ260" s="326" t="s">
        <v>2</v>
      </c>
      <c r="BK260" s="326" t="s">
        <v>3</v>
      </c>
      <c r="BL260" s="456" t="s">
        <v>4</v>
      </c>
      <c r="BM260" s="455" t="s">
        <v>0</v>
      </c>
      <c r="BN260" s="326" t="s">
        <v>1</v>
      </c>
      <c r="BO260" s="326" t="s">
        <v>2</v>
      </c>
      <c r="BP260" s="326" t="s">
        <v>3</v>
      </c>
      <c r="BQ260" s="456" t="s">
        <v>4</v>
      </c>
      <c r="BR260" s="455" t="s">
        <v>240</v>
      </c>
      <c r="BS260" s="326" t="s">
        <v>241</v>
      </c>
      <c r="BT260" s="326" t="s">
        <v>242</v>
      </c>
      <c r="BU260" s="326" t="s">
        <v>424</v>
      </c>
      <c r="BV260" s="326" t="s">
        <v>244</v>
      </c>
      <c r="BW260" s="326" t="s">
        <v>245</v>
      </c>
      <c r="BX260" s="326" t="s">
        <v>246</v>
      </c>
      <c r="BY260" s="327" t="s">
        <v>247</v>
      </c>
      <c r="BZ260" s="803"/>
      <c r="CA260" s="803"/>
      <c r="CB260" s="803"/>
      <c r="CC260" s="803"/>
      <c r="CD260" s="803"/>
      <c r="CE260" s="803"/>
      <c r="CF260" s="803"/>
      <c r="CG260" s="803"/>
      <c r="CH260" s="803"/>
      <c r="CI260" s="803"/>
      <c r="CJ260" s="803"/>
      <c r="CK260" s="803"/>
      <c r="CL260" s="803"/>
      <c r="CM260" s="803"/>
      <c r="CN260" s="803"/>
      <c r="CO260" s="803"/>
      <c r="CP260" s="803"/>
      <c r="CQ260" s="803"/>
      <c r="CR260" s="803"/>
      <c r="CS260" s="803"/>
      <c r="CT260" s="803"/>
      <c r="CU260" s="803"/>
      <c r="CV260" s="803"/>
      <c r="CW260" s="803"/>
      <c r="CX260" s="803"/>
      <c r="CY260" s="803"/>
      <c r="CZ260" s="803"/>
    </row>
    <row r="261" s="302" customFormat="true" ht="15" customHeight="true" x14ac:dyDescent="0.2">
      <c r="A261" s="1041" t="s">
        <v>74</v>
      </c>
      <c r="B261" s="585" t="s">
        <v>50</v>
      </c>
      <c r="C261" s="467">
        <v>98.036003034757755</v>
      </c>
      <c r="D261" s="459">
        <v>97.08106444638949</v>
      </c>
      <c r="E261" s="459">
        <v>97.30692980609517</v>
      </c>
      <c r="F261" s="459">
        <v>95.36163156126149</v>
      </c>
      <c r="G261" s="478">
        <v>94.864938694813446</v>
      </c>
      <c r="H261" s="467">
        <v>96.039134454474762</v>
      </c>
      <c r="I261" s="459">
        <v>95.339922380213736</v>
      </c>
      <c r="J261" s="459">
        <v>95.247034686874514</v>
      </c>
      <c r="K261" s="459">
        <v>92.69297242491831</v>
      </c>
      <c r="L261" s="478">
        <v>96.970160863688164</v>
      </c>
      <c r="M261" s="467">
        <v>98.486945193768776</v>
      </c>
      <c r="N261" s="459">
        <v>98.22428253396069</v>
      </c>
      <c r="O261" s="459">
        <v>98.662412934547476</v>
      </c>
      <c r="P261" s="459">
        <v>98.313131405729933</v>
      </c>
      <c r="Q261" s="474">
        <v>98.026153357644546</v>
      </c>
      <c r="R261" s="467">
        <v>96.097001193945246</v>
      </c>
      <c r="S261" s="459">
        <v>98.076856774365055</v>
      </c>
      <c r="T261" s="459">
        <v>96.046672986069012</v>
      </c>
      <c r="U261" s="459">
        <v>98.156744516917414</v>
      </c>
      <c r="V261" s="459">
        <v>93.238101002219878</v>
      </c>
      <c r="W261" s="459">
        <v>98.413499803407788</v>
      </c>
      <c r="X261" s="459">
        <v>98.746293132227436</v>
      </c>
      <c r="Y261" s="474">
        <v>98.090799419778904</v>
      </c>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342"/>
      <c r="BA261" s="1041" t="s">
        <v>74</v>
      </c>
      <c r="BB261" s="585" t="s">
        <v>50</v>
      </c>
      <c r="BC261" s="486">
        <v>1301.2906839999978</v>
      </c>
      <c r="BD261" s="482">
        <v>1709.3852489999995</v>
      </c>
      <c r="BE261" s="482">
        <v>2166.7157369999941</v>
      </c>
      <c r="BF261" s="482">
        <v>3158.3778809999867</v>
      </c>
      <c r="BG261" s="495">
        <v>3365.4120149999985</v>
      </c>
      <c r="BH261" s="486">
        <v>1796.8941610000095</v>
      </c>
      <c r="BI261" s="482">
        <v>1687.5232369999906</v>
      </c>
      <c r="BJ261" s="482">
        <v>1695.6925280000066</v>
      </c>
      <c r="BK261" s="482">
        <v>1574.7544709999956</v>
      </c>
      <c r="BL261" s="495">
        <v>1668.7214539999991</v>
      </c>
      <c r="BM261" s="486">
        <v>538.74931499999946</v>
      </c>
      <c r="BN261" s="482">
        <v>621.03654100000426</v>
      </c>
      <c r="BO261" s="482">
        <v>656.82348400000262</v>
      </c>
      <c r="BP261" s="482">
        <v>701.58819099999903</v>
      </c>
      <c r="BQ261" s="495">
        <v>759.39818399999615</v>
      </c>
      <c r="BR261" s="486">
        <v>176.31549800000121</v>
      </c>
      <c r="BS261" s="482">
        <v>1408.0580540000003</v>
      </c>
      <c r="BT261" s="482">
        <v>4709.2722020000047</v>
      </c>
      <c r="BU261" s="482">
        <v>694.34886699999493</v>
      </c>
      <c r="BV261" s="482">
        <v>2760.2790969999919</v>
      </c>
      <c r="BW261" s="482">
        <v>1068.9879590000016</v>
      </c>
      <c r="BX261" s="482">
        <v>449.47149300000211</v>
      </c>
      <c r="BY261" s="490">
        <v>434.44839600000205</v>
      </c>
      <c r="BZ261" s="2"/>
      <c r="CA261" s="2"/>
      <c r="CB261" s="2"/>
      <c r="CC261" s="2"/>
      <c r="CD261" s="2"/>
      <c r="CE261" s="2"/>
      <c r="CF261" s="2"/>
      <c r="CG261" s="2"/>
      <c r="CH261" s="2"/>
      <c r="CI261" s="2"/>
      <c r="CJ261" s="2"/>
      <c r="CK261" s="2"/>
      <c r="CL261" s="2"/>
      <c r="CM261" s="2"/>
      <c r="CN261" s="2"/>
      <c r="CO261" s="2"/>
      <c r="CP261" s="2"/>
      <c r="CQ261" s="2"/>
      <c r="CR261" s="2"/>
      <c r="CS261" s="2"/>
      <c r="CT261" s="2"/>
      <c r="CU261" s="2"/>
      <c r="CV261" s="2"/>
      <c r="CW261" s="2"/>
      <c r="CX261" s="2"/>
      <c r="CY261" s="2"/>
      <c r="CZ261" s="4"/>
    </row>
    <row r="262" s="302" customFormat="true" ht="15" customHeight="true" x14ac:dyDescent="0.2">
      <c r="A262" s="1039"/>
      <c r="B262" s="583" t="s">
        <v>49</v>
      </c>
      <c r="C262" s="471">
        <v>1.9639969652422751</v>
      </c>
      <c r="D262" s="460">
        <v>2.9189355536104058</v>
      </c>
      <c r="E262" s="460">
        <v>2.6930701939051582</v>
      </c>
      <c r="F262" s="460">
        <v>4.638368438738329</v>
      </c>
      <c r="G262" s="479">
        <v>5.0553360286932989</v>
      </c>
      <c r="H262" s="471">
        <v>3.9608655455252335</v>
      </c>
      <c r="I262" s="460">
        <v>4.6600776197863478</v>
      </c>
      <c r="J262" s="460">
        <v>4.752965313125582</v>
      </c>
      <c r="K262" s="460">
        <v>7.2152936077545204</v>
      </c>
      <c r="L262" s="479">
        <v>2.9560471117417242</v>
      </c>
      <c r="M262" s="471">
        <v>1.5130548062311919</v>
      </c>
      <c r="N262" s="460">
        <v>1.7757174660393478</v>
      </c>
      <c r="O262" s="460">
        <v>1.3375870654524034</v>
      </c>
      <c r="P262" s="460">
        <v>1.6868685942700503</v>
      </c>
      <c r="Q262" s="475">
        <v>1.9738466423556194</v>
      </c>
      <c r="R262" s="471">
        <v>3.90299880605472</v>
      </c>
      <c r="S262" s="460">
        <v>1.9231432256351357</v>
      </c>
      <c r="T262" s="460">
        <v>3.9533270139308776</v>
      </c>
      <c r="U262" s="460">
        <v>1.8432554830827392</v>
      </c>
      <c r="V262" s="460">
        <v>6.6663625768022596</v>
      </c>
      <c r="W262" s="460">
        <v>1.5865001965921528</v>
      </c>
      <c r="X262" s="460">
        <v>1.2537068677725312</v>
      </c>
      <c r="Y262" s="475">
        <v>1.909200580221007</v>
      </c>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342"/>
      <c r="BA262" s="1039"/>
      <c r="BB262" s="583" t="s">
        <v>49</v>
      </c>
      <c r="BC262" s="487">
        <v>26.069309999999994</v>
      </c>
      <c r="BD262" s="483">
        <v>51.396072000000004</v>
      </c>
      <c r="BE262" s="483">
        <v>59.966104999999999</v>
      </c>
      <c r="BF262" s="483">
        <v>153.62279400000006</v>
      </c>
      <c r="BG262" s="496">
        <v>179.34221899999997</v>
      </c>
      <c r="BH262" s="487">
        <v>74.107875000000007</v>
      </c>
      <c r="BI262" s="483">
        <v>82.483697000000006</v>
      </c>
      <c r="BJ262" s="483">
        <v>84.617518999999987</v>
      </c>
      <c r="BK262" s="483">
        <v>122.58012199999999</v>
      </c>
      <c r="BL262" s="496">
        <v>50.869455000000009</v>
      </c>
      <c r="BM262" s="487">
        <v>8.2768050000000013</v>
      </c>
      <c r="BN262" s="483">
        <v>11.227217999999999</v>
      </c>
      <c r="BO262" s="483">
        <v>8.9046939999999992</v>
      </c>
      <c r="BP262" s="483">
        <v>12.037935000000001</v>
      </c>
      <c r="BQ262" s="496">
        <v>15.291180000000001</v>
      </c>
      <c r="BR262" s="487">
        <v>7.1610889999999996</v>
      </c>
      <c r="BS262" s="483">
        <v>27.609951999999989</v>
      </c>
      <c r="BT262" s="483">
        <v>193.8358970000001</v>
      </c>
      <c r="BU262" s="483">
        <v>13.038965000000003</v>
      </c>
      <c r="BV262" s="483">
        <v>197.35517000000007</v>
      </c>
      <c r="BW262" s="483">
        <v>17.232896</v>
      </c>
      <c r="BX262" s="483">
        <v>5.7065989999999989</v>
      </c>
      <c r="BY262" s="491">
        <v>8.4559319999999989</v>
      </c>
      <c r="BZ262" s="2"/>
      <c r="CA262" s="2"/>
      <c r="CB262" s="2"/>
      <c r="CC262" s="2"/>
      <c r="CD262" s="2"/>
      <c r="CE262" s="2"/>
      <c r="CF262" s="2"/>
      <c r="CG262" s="2"/>
      <c r="CH262" s="2"/>
      <c r="CI262" s="2"/>
      <c r="CJ262" s="2"/>
      <c r="CK262" s="2"/>
      <c r="CL262" s="2"/>
      <c r="CM262" s="2"/>
      <c r="CN262" s="2"/>
      <c r="CO262" s="2"/>
      <c r="CP262" s="2"/>
      <c r="CQ262" s="2"/>
      <c r="CR262" s="2"/>
      <c r="CS262" s="2"/>
      <c r="CT262" s="2"/>
      <c r="CU262" s="2"/>
      <c r="CV262" s="2"/>
      <c r="CW262" s="2"/>
      <c r="CX262" s="2"/>
      <c r="CY262" s="2"/>
      <c r="CZ262" s="4"/>
    </row>
    <row r="263" s="302" customFormat="true" ht="15" customHeight="true" x14ac:dyDescent="0.2">
      <c r="A263" s="1039"/>
      <c r="B263" s="583" t="s">
        <v>114</v>
      </c>
      <c r="C263" s="471">
        <v>0</v>
      </c>
      <c r="D263" s="460">
        <v>0</v>
      </c>
      <c r="E263" s="460">
        <v>0</v>
      </c>
      <c r="F263" s="462">
        <v>0</v>
      </c>
      <c r="G263" s="479">
        <v>7.9725276493171029E-2</v>
      </c>
      <c r="H263" s="466">
        <v>0</v>
      </c>
      <c r="I263" s="462">
        <v>0</v>
      </c>
      <c r="J263" s="462">
        <v>0</v>
      </c>
      <c r="K263" s="462">
        <v>9.1733967327331647E-2</v>
      </c>
      <c r="L263" s="468">
        <v>7.379202456999237E-2</v>
      </c>
      <c r="M263" s="471">
        <v>0</v>
      </c>
      <c r="N263" s="460">
        <v>0</v>
      </c>
      <c r="O263" s="460">
        <v>0</v>
      </c>
      <c r="P263" s="462">
        <v>0</v>
      </c>
      <c r="Q263" s="475">
        <v>0</v>
      </c>
      <c r="R263" s="471">
        <v>0</v>
      </c>
      <c r="S263" s="462">
        <v>0</v>
      </c>
      <c r="T263" s="460">
        <v>0</v>
      </c>
      <c r="U263" s="460">
        <v>0</v>
      </c>
      <c r="V263" s="460">
        <v>9.5536420977577419E-2</v>
      </c>
      <c r="W263" s="462">
        <v>0</v>
      </c>
      <c r="X263" s="460">
        <v>0</v>
      </c>
      <c r="Y263" s="475">
        <v>0</v>
      </c>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342"/>
      <c r="BA263" s="1039"/>
      <c r="BB263" s="583" t="s">
        <v>114</v>
      </c>
      <c r="BC263" s="487">
        <v>0</v>
      </c>
      <c r="BD263" s="483">
        <v>0</v>
      </c>
      <c r="BE263" s="483">
        <v>0</v>
      </c>
      <c r="BF263" s="483">
        <v>0</v>
      </c>
      <c r="BG263" s="496">
        <v>2.8283199999999997</v>
      </c>
      <c r="BH263" s="487">
        <v>0</v>
      </c>
      <c r="BI263" s="483">
        <v>0</v>
      </c>
      <c r="BJ263" s="483">
        <v>0</v>
      </c>
      <c r="BK263" s="483">
        <v>1.558462</v>
      </c>
      <c r="BL263" s="496">
        <v>1.2698579999999999</v>
      </c>
      <c r="BM263" s="487">
        <v>0</v>
      </c>
      <c r="BN263" s="483">
        <v>0</v>
      </c>
      <c r="BO263" s="483">
        <v>0</v>
      </c>
      <c r="BP263" s="483">
        <v>0</v>
      </c>
      <c r="BQ263" s="496">
        <v>0</v>
      </c>
      <c r="BR263" s="487">
        <v>0</v>
      </c>
      <c r="BS263" s="483">
        <v>0</v>
      </c>
      <c r="BT263" s="483">
        <v>0</v>
      </c>
      <c r="BU263" s="483">
        <v>0</v>
      </c>
      <c r="BV263" s="483">
        <v>2.8283199999999997</v>
      </c>
      <c r="BW263" s="483">
        <v>0</v>
      </c>
      <c r="BX263" s="483">
        <v>0</v>
      </c>
      <c r="BY263" s="491">
        <v>0</v>
      </c>
      <c r="BZ263" s="2"/>
      <c r="CA263" s="2"/>
      <c r="CB263" s="2"/>
      <c r="CC263" s="2"/>
      <c r="CD263" s="2"/>
      <c r="CE263" s="2"/>
      <c r="CF263" s="2"/>
      <c r="CG263" s="2"/>
      <c r="CH263" s="2"/>
      <c r="CI263" s="2"/>
      <c r="CJ263" s="2"/>
      <c r="CK263" s="2"/>
      <c r="CL263" s="2"/>
      <c r="CM263" s="2"/>
      <c r="CN263" s="2"/>
      <c r="CO263" s="2"/>
      <c r="CP263" s="2"/>
      <c r="CQ263" s="2"/>
      <c r="CR263" s="2"/>
      <c r="CS263" s="2"/>
      <c r="CT263" s="2"/>
      <c r="CU263" s="2"/>
      <c r="CV263" s="2"/>
      <c r="CW263" s="2"/>
      <c r="CX263" s="2"/>
      <c r="CY263" s="2"/>
      <c r="CZ263" s="4"/>
    </row>
    <row r="264" s="302" customFormat="true" ht="15" customHeight="true" x14ac:dyDescent="0.2">
      <c r="A264" s="1039" t="s">
        <v>75</v>
      </c>
      <c r="B264" s="583" t="s">
        <v>90</v>
      </c>
      <c r="C264" s="471">
        <v>81.059123898486746</v>
      </c>
      <c r="D264" s="460">
        <v>73.782119931972971</v>
      </c>
      <c r="E264" s="460">
        <v>70.415565907328258</v>
      </c>
      <c r="F264" s="460">
        <v>57.623174049726458</v>
      </c>
      <c r="G264" s="479">
        <v>34.500466342072286</v>
      </c>
      <c r="H264" s="471">
        <v>68.945007755786335</v>
      </c>
      <c r="I264" s="460">
        <v>60.270864553205094</v>
      </c>
      <c r="J264" s="460">
        <v>53.185343283073529</v>
      </c>
      <c r="K264" s="460">
        <v>40.421556376307741</v>
      </c>
      <c r="L264" s="479">
        <v>27.134069760566533</v>
      </c>
      <c r="M264" s="471">
        <v>87.971773267426173</v>
      </c>
      <c r="N264" s="460">
        <v>77.749217316755761</v>
      </c>
      <c r="O264" s="460">
        <v>76.447687632653867</v>
      </c>
      <c r="P264" s="460">
        <v>75.117310657429613</v>
      </c>
      <c r="Q264" s="475">
        <v>77.489027341746265</v>
      </c>
      <c r="R264" s="471">
        <v>38.773929231635108</v>
      </c>
      <c r="S264" s="460">
        <v>84.81853969922409</v>
      </c>
      <c r="T264" s="460">
        <v>51.167335949857431</v>
      </c>
      <c r="U264" s="460">
        <v>77.581159609203326</v>
      </c>
      <c r="V264" s="460">
        <v>44.915272861312936</v>
      </c>
      <c r="W264" s="460">
        <v>66.238046497458996</v>
      </c>
      <c r="X264" s="460">
        <v>80.438186818533637</v>
      </c>
      <c r="Y264" s="475">
        <v>70.818671024591723</v>
      </c>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342"/>
      <c r="BA264" s="1039" t="s">
        <v>75</v>
      </c>
      <c r="BB264" s="583" t="s">
        <v>90</v>
      </c>
      <c r="BC264" s="487">
        <v>1076.6537170000022</v>
      </c>
      <c r="BD264" s="483">
        <v>1299.141785999999</v>
      </c>
      <c r="BE264" s="483">
        <v>1567.9306200000115</v>
      </c>
      <c r="BF264" s="483">
        <v>1909.6754330000051</v>
      </c>
      <c r="BG264" s="496">
        <v>1223.932524999999</v>
      </c>
      <c r="BH264" s="487">
        <v>1290.5641240000052</v>
      </c>
      <c r="BI264" s="483">
        <v>1067.6991310000014</v>
      </c>
      <c r="BJ264" s="483">
        <v>946.86401000000035</v>
      </c>
      <c r="BK264" s="483">
        <v>686.71901399999899</v>
      </c>
      <c r="BL264" s="496">
        <v>466.93956100000054</v>
      </c>
      <c r="BM264" s="487">
        <v>481.22857799999832</v>
      </c>
      <c r="BN264" s="483">
        <v>491.580124000002</v>
      </c>
      <c r="BO264" s="483">
        <v>508.93379800000059</v>
      </c>
      <c r="BP264" s="483">
        <v>536.05675399999939</v>
      </c>
      <c r="BQ264" s="496">
        <v>600.74898700000335</v>
      </c>
      <c r="BR264" s="487">
        <v>71.141081999999912</v>
      </c>
      <c r="BS264" s="483">
        <v>1218.9450509999965</v>
      </c>
      <c r="BT264" s="483">
        <v>2508.7897930000031</v>
      </c>
      <c r="BU264" s="483">
        <v>548.79968299999837</v>
      </c>
      <c r="BV264" s="483">
        <v>1330.3710339999991</v>
      </c>
      <c r="BW264" s="483">
        <v>719.4914749999981</v>
      </c>
      <c r="BX264" s="483">
        <v>366.13700399999874</v>
      </c>
      <c r="BY264" s="491">
        <v>313.65895900000038</v>
      </c>
      <c r="BZ264" s="2"/>
      <c r="CA264" s="2"/>
      <c r="CB264" s="2"/>
      <c r="CC264" s="2"/>
      <c r="CD264" s="2"/>
      <c r="CE264" s="2"/>
      <c r="CF264" s="2"/>
      <c r="CG264" s="2"/>
      <c r="CH264" s="2"/>
      <c r="CI264" s="2"/>
      <c r="CJ264" s="2"/>
      <c r="CK264" s="2"/>
      <c r="CL264" s="2"/>
      <c r="CM264" s="2"/>
      <c r="CN264" s="2"/>
      <c r="CO264" s="2"/>
      <c r="CP264" s="2"/>
      <c r="CQ264" s="2"/>
      <c r="CR264" s="2"/>
      <c r="CS264" s="2"/>
      <c r="CT264" s="2"/>
      <c r="CU264" s="2"/>
      <c r="CV264" s="2"/>
      <c r="CW264" s="2"/>
      <c r="CX264" s="2"/>
      <c r="CY264" s="2"/>
      <c r="CZ264" s="4"/>
    </row>
    <row r="265" s="302" customFormat="true" ht="15" customHeight="true" x14ac:dyDescent="0.2">
      <c r="A265" s="1039"/>
      <c r="B265" s="583" t="s">
        <v>91</v>
      </c>
      <c r="C265" s="471">
        <v>18.104507462740301</v>
      </c>
      <c r="D265" s="460">
        <v>25.108071952337536</v>
      </c>
      <c r="E265" s="460">
        <v>27.900547769410654</v>
      </c>
      <c r="F265" s="460">
        <v>39.963265530958147</v>
      </c>
      <c r="G265" s="479">
        <v>63.049060816866621</v>
      </c>
      <c r="H265" s="471">
        <v>29.244045930912961</v>
      </c>
      <c r="I265" s="460">
        <v>37.283022551827145</v>
      </c>
      <c r="J265" s="460">
        <v>44.361057408558061</v>
      </c>
      <c r="K265" s="460">
        <v>56.29751403039338</v>
      </c>
      <c r="L265" s="479">
        <v>71.139614341617389</v>
      </c>
      <c r="M265" s="471">
        <v>11.471570498315522</v>
      </c>
      <c r="N265" s="460">
        <v>21.387884102969615</v>
      </c>
      <c r="O265" s="460">
        <v>22.626286069567442</v>
      </c>
      <c r="P265" s="460">
        <v>23.880257433288012</v>
      </c>
      <c r="Q265" s="475">
        <v>21.622860872935924</v>
      </c>
      <c r="R265" s="471">
        <v>57.474915859427369</v>
      </c>
      <c r="S265" s="460">
        <v>13.988871720660114</v>
      </c>
      <c r="T265" s="460">
        <v>46.468826507510421</v>
      </c>
      <c r="U265" s="460">
        <v>21.369174328687297</v>
      </c>
      <c r="V265" s="460">
        <v>52.741053081142212</v>
      </c>
      <c r="W265" s="460">
        <v>33.012556272453303</v>
      </c>
      <c r="X265" s="460">
        <v>18.526512914861403</v>
      </c>
      <c r="Y265" s="475">
        <v>27.951847198928153</v>
      </c>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342"/>
      <c r="BA265" s="1039"/>
      <c r="BB265" s="583" t="s">
        <v>91</v>
      </c>
      <c r="BC265" s="487">
        <v>240.46997199999984</v>
      </c>
      <c r="BD265" s="483">
        <v>442.09824099999963</v>
      </c>
      <c r="BE265" s="483">
        <v>621.25643099999934</v>
      </c>
      <c r="BF265" s="483">
        <v>1324.412749999997</v>
      </c>
      <c r="BG265" s="496">
        <v>2236.7174820000109</v>
      </c>
      <c r="BH265" s="487">
        <v>547.41188299999999</v>
      </c>
      <c r="BI265" s="483">
        <v>660.46921800000018</v>
      </c>
      <c r="BJ265" s="483">
        <v>789.7643619999991</v>
      </c>
      <c r="BK265" s="483">
        <v>956.4345559999997</v>
      </c>
      <c r="BL265" s="496">
        <v>1224.2137129999996</v>
      </c>
      <c r="BM265" s="487">
        <v>62.752487000000031</v>
      </c>
      <c r="BN265" s="483">
        <v>135.22783999999999</v>
      </c>
      <c r="BO265" s="483">
        <v>150.62956199999994</v>
      </c>
      <c r="BP265" s="483">
        <v>170.41575600000007</v>
      </c>
      <c r="BQ265" s="496">
        <v>167.63549899999981</v>
      </c>
      <c r="BR265" s="487">
        <v>105.45301399999978</v>
      </c>
      <c r="BS265" s="483">
        <v>201.0370139999998</v>
      </c>
      <c r="BT265" s="483">
        <v>2278.4167960000073</v>
      </c>
      <c r="BU265" s="483">
        <v>151.16293900000031</v>
      </c>
      <c r="BV265" s="483">
        <v>1562.1672729999968</v>
      </c>
      <c r="BW265" s="483">
        <v>358.58927099999914</v>
      </c>
      <c r="BX265" s="483">
        <v>84.328628000000137</v>
      </c>
      <c r="BY265" s="491">
        <v>123.79994100000023</v>
      </c>
      <c r="BZ265" s="2"/>
      <c r="CA265" s="2"/>
      <c r="CB265" s="2"/>
      <c r="CC265" s="2"/>
      <c r="CD265" s="2"/>
      <c r="CE265" s="2"/>
      <c r="CF265" s="2"/>
      <c r="CG265" s="2"/>
      <c r="CH265" s="2"/>
      <c r="CI265" s="2"/>
      <c r="CJ265" s="2"/>
      <c r="CK265" s="2"/>
      <c r="CL265" s="2"/>
      <c r="CM265" s="2"/>
      <c r="CN265" s="2"/>
      <c r="CO265" s="2"/>
      <c r="CP265" s="2"/>
      <c r="CQ265" s="2"/>
      <c r="CR265" s="2"/>
      <c r="CS265" s="2"/>
      <c r="CT265" s="2"/>
      <c r="CU265" s="2"/>
      <c r="CV265" s="2"/>
      <c r="CW265" s="2"/>
      <c r="CX265" s="2"/>
      <c r="CY265" s="2"/>
      <c r="CZ265" s="4"/>
    </row>
    <row r="266" s="302" customFormat="true" ht="15" customHeight="true" x14ac:dyDescent="0.2">
      <c r="A266" s="1039"/>
      <c r="B266" s="583" t="s">
        <v>92</v>
      </c>
      <c r="C266" s="471">
        <v>0.72950061058958782</v>
      </c>
      <c r="D266" s="460">
        <v>1.0405127985793747</v>
      </c>
      <c r="E266" s="460">
        <v>1.3936590048323656</v>
      </c>
      <c r="F266" s="460">
        <v>2.1856947222529972</v>
      </c>
      <c r="G266" s="479">
        <v>2.3903372144049611</v>
      </c>
      <c r="H266" s="471">
        <v>1.4190902137393688</v>
      </c>
      <c r="I266" s="460">
        <v>2.3617586794053071</v>
      </c>
      <c r="J266" s="460">
        <v>2.1459607029898367</v>
      </c>
      <c r="K266" s="460">
        <v>3.2809295932992222</v>
      </c>
      <c r="L266" s="479">
        <v>1.6023453221070487</v>
      </c>
      <c r="M266" s="471">
        <v>0.51352374179134297</v>
      </c>
      <c r="N266" s="460">
        <v>0.67801877602160221</v>
      </c>
      <c r="O266" s="460">
        <v>0.92602629777824541</v>
      </c>
      <c r="P266" s="460">
        <v>0.95169035333216045</v>
      </c>
      <c r="Q266" s="475">
        <v>0.81324958393707913</v>
      </c>
      <c r="R266" s="471">
        <v>3.751154908936666</v>
      </c>
      <c r="S266" s="460">
        <v>1.0914836631369944</v>
      </c>
      <c r="T266" s="460">
        <v>2.1878402603825564</v>
      </c>
      <c r="U266" s="460">
        <v>1.0496660621100511</v>
      </c>
      <c r="V266" s="460">
        <v>2.1094464782666913</v>
      </c>
      <c r="W266" s="460">
        <v>0.67040463884298973</v>
      </c>
      <c r="X266" s="460">
        <v>0.83561029558513589</v>
      </c>
      <c r="Y266" s="475">
        <v>1.229481776479721</v>
      </c>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342"/>
      <c r="BA266" s="1039"/>
      <c r="BB266" s="583" t="s">
        <v>92</v>
      </c>
      <c r="BC266" s="487">
        <v>9.6894650000000002</v>
      </c>
      <c r="BD266" s="483">
        <v>18.321154999999997</v>
      </c>
      <c r="BE266" s="483">
        <v>31.032352000000003</v>
      </c>
      <c r="BF266" s="483">
        <v>72.435570999999996</v>
      </c>
      <c r="BG266" s="496">
        <v>84.799186000000006</v>
      </c>
      <c r="BH266" s="487">
        <v>26.563590000000005</v>
      </c>
      <c r="BI266" s="483">
        <v>41.838584999999988</v>
      </c>
      <c r="BJ266" s="483">
        <v>38.204754000000001</v>
      </c>
      <c r="BK266" s="483">
        <v>55.739484999999995</v>
      </c>
      <c r="BL266" s="496">
        <v>27.574131999999995</v>
      </c>
      <c r="BM266" s="487">
        <v>2.8091089999999999</v>
      </c>
      <c r="BN266" s="483">
        <v>4.286867</v>
      </c>
      <c r="BO266" s="483">
        <v>6.1648180000000004</v>
      </c>
      <c r="BP266" s="483">
        <v>6.7915109999999999</v>
      </c>
      <c r="BQ266" s="496">
        <v>6.3048780000000004</v>
      </c>
      <c r="BR266" s="487">
        <v>6.8824909999999999</v>
      </c>
      <c r="BS266" s="483">
        <v>15.685941</v>
      </c>
      <c r="BT266" s="483">
        <v>107.27217300000002</v>
      </c>
      <c r="BU266" s="483">
        <v>7.4252099999999999</v>
      </c>
      <c r="BV266" s="483">
        <v>62.480895999999973</v>
      </c>
      <c r="BW266" s="483">
        <v>7.2820750000000007</v>
      </c>
      <c r="BX266" s="483">
        <v>3.8035150000000004</v>
      </c>
      <c r="BY266" s="491">
        <v>5.4454279999999997</v>
      </c>
      <c r="BZ266" s="2"/>
      <c r="CA266" s="2"/>
      <c r="CB266" s="2"/>
      <c r="CC266" s="2"/>
      <c r="CD266" s="2"/>
      <c r="CE266" s="2"/>
      <c r="CF266" s="2"/>
      <c r="CG266" s="2"/>
      <c r="CH266" s="2"/>
      <c r="CI266" s="2"/>
      <c r="CJ266" s="2"/>
      <c r="CK266" s="2"/>
      <c r="CL266" s="2"/>
      <c r="CM266" s="2"/>
      <c r="CN266" s="2"/>
      <c r="CO266" s="2"/>
      <c r="CP266" s="2"/>
      <c r="CQ266" s="2"/>
      <c r="CR266" s="2"/>
      <c r="CS266" s="2"/>
      <c r="CT266" s="2"/>
      <c r="CU266" s="2"/>
      <c r="CV266" s="2"/>
      <c r="CW266" s="2"/>
      <c r="CX266" s="2"/>
      <c r="CY266" s="2"/>
      <c r="CZ266" s="4"/>
    </row>
    <row r="267" s="302" customFormat="true" ht="15" customHeight="true" x14ac:dyDescent="0.2">
      <c r="A267" s="1039"/>
      <c r="B267" s="583" t="s">
        <v>114</v>
      </c>
      <c r="C267" s="471">
        <v>0.10686802818370816</v>
      </c>
      <c r="D267" s="460">
        <v>6.9295317109966045E-2</v>
      </c>
      <c r="E267" s="460">
        <v>0.29022731842980726</v>
      </c>
      <c r="F267" s="460">
        <v>0.22786569706269516</v>
      </c>
      <c r="G267" s="479">
        <v>6.0135626656371226E-2</v>
      </c>
      <c r="H267" s="471">
        <v>0.3918560995610918</v>
      </c>
      <c r="I267" s="460">
        <v>8.4354215563165205E-2</v>
      </c>
      <c r="J267" s="460">
        <v>0.30763860537826787</v>
      </c>
      <c r="K267" s="460">
        <v>0</v>
      </c>
      <c r="L267" s="479">
        <v>0.12397057570898753</v>
      </c>
      <c r="M267" s="471">
        <v>4.3132492466721725E-2</v>
      </c>
      <c r="N267" s="460">
        <v>0.18487980425270467</v>
      </c>
      <c r="O267" s="460">
        <v>0</v>
      </c>
      <c r="P267" s="460">
        <v>5.0741555950265263E-2</v>
      </c>
      <c r="Q267" s="475">
        <v>7.4862201381809101E-2</v>
      </c>
      <c r="R267" s="471">
        <v>0</v>
      </c>
      <c r="S267" s="460">
        <v>0.10110491697871697</v>
      </c>
      <c r="T267" s="460">
        <v>0.1759972822495991</v>
      </c>
      <c r="U267" s="460">
        <v>0</v>
      </c>
      <c r="V267" s="460">
        <v>0.23422757927799878</v>
      </c>
      <c r="W267" s="460">
        <v>7.8992591244254673E-2</v>
      </c>
      <c r="X267" s="460">
        <v>0.1996899710190787</v>
      </c>
      <c r="Y267" s="475">
        <v>0</v>
      </c>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342"/>
      <c r="BA267" s="1039"/>
      <c r="BB267" s="583" t="s">
        <v>114</v>
      </c>
      <c r="BC267" s="487">
        <v>1.4194559999999998</v>
      </c>
      <c r="BD267" s="483">
        <v>1.2201390000000001</v>
      </c>
      <c r="BE267" s="483">
        <v>6.4624389999999998</v>
      </c>
      <c r="BF267" s="483">
        <v>7.551641</v>
      </c>
      <c r="BG267" s="496">
        <v>2.1333609999999998</v>
      </c>
      <c r="BH267" s="487">
        <v>7.3350549999999997</v>
      </c>
      <c r="BI267" s="483">
        <v>1.4943360000000001</v>
      </c>
      <c r="BJ267" s="483">
        <v>5.4769210000000008</v>
      </c>
      <c r="BK267" s="483">
        <v>0</v>
      </c>
      <c r="BL267" s="496">
        <v>2.1333609999999998</v>
      </c>
      <c r="BM267" s="487">
        <v>0.23594599999999999</v>
      </c>
      <c r="BN267" s="483">
        <v>1.168928</v>
      </c>
      <c r="BO267" s="483">
        <v>0</v>
      </c>
      <c r="BP267" s="483">
        <v>0.36210500000000001</v>
      </c>
      <c r="BQ267" s="496">
        <v>0.58038400000000001</v>
      </c>
      <c r="BR267" s="487">
        <v>0</v>
      </c>
      <c r="BS267" s="483">
        <v>1.4529999999999998</v>
      </c>
      <c r="BT267" s="483">
        <v>8.6293369999999996</v>
      </c>
      <c r="BU267" s="483">
        <v>0</v>
      </c>
      <c r="BV267" s="483">
        <v>6.9377200000000006</v>
      </c>
      <c r="BW267" s="483">
        <v>0.85803399999999996</v>
      </c>
      <c r="BX267" s="483">
        <v>0.908945</v>
      </c>
      <c r="BY267" s="491">
        <v>0</v>
      </c>
      <c r="BZ267" s="2"/>
      <c r="CA267" s="2"/>
      <c r="CB267" s="2"/>
      <c r="CC267" s="2"/>
      <c r="CD267" s="2"/>
      <c r="CE267" s="2"/>
      <c r="CF267" s="2"/>
      <c r="CG267" s="2"/>
      <c r="CH267" s="2"/>
      <c r="CI267" s="2"/>
      <c r="CJ267" s="2"/>
      <c r="CK267" s="2"/>
      <c r="CL267" s="2"/>
      <c r="CM267" s="2"/>
      <c r="CN267" s="2"/>
      <c r="CO267" s="2"/>
      <c r="CP267" s="2"/>
      <c r="CQ267" s="2"/>
      <c r="CR267" s="2"/>
      <c r="CS267" s="2"/>
      <c r="CT267" s="2"/>
      <c r="CU267" s="2"/>
      <c r="CV267" s="2"/>
      <c r="CW267" s="2"/>
      <c r="CX267" s="2"/>
      <c r="CY267" s="2"/>
      <c r="CZ267" s="4"/>
    </row>
    <row r="268" s="302" customFormat="true" ht="15" customHeight="true" x14ac:dyDescent="0.2">
      <c r="A268" s="1039" t="s">
        <v>117</v>
      </c>
      <c r="B268" s="583" t="s">
        <v>90</v>
      </c>
      <c r="C268" s="471">
        <v>81.523515478579085</v>
      </c>
      <c r="D268" s="460">
        <v>74.357771890095648</v>
      </c>
      <c r="E268" s="460">
        <v>70.90617250385138</v>
      </c>
      <c r="F268" s="460">
        <v>58.201985386816979</v>
      </c>
      <c r="G268" s="479">
        <v>34.257214894451629</v>
      </c>
      <c r="H268" s="471">
        <v>69.611618063143297</v>
      </c>
      <c r="I268" s="460">
        <v>61.276535121276446</v>
      </c>
      <c r="J268" s="460">
        <v>53.176902418698155</v>
      </c>
      <c r="K268" s="460">
        <v>40.314654804367954</v>
      </c>
      <c r="L268" s="479">
        <v>27.003621764145226</v>
      </c>
      <c r="M268" s="471">
        <v>88.876027142791088</v>
      </c>
      <c r="N268" s="460">
        <v>77.937187694301869</v>
      </c>
      <c r="O268" s="460">
        <v>76.585708832542068</v>
      </c>
      <c r="P268" s="460">
        <v>75.294088674276821</v>
      </c>
      <c r="Q268" s="475">
        <v>78.048538367324497</v>
      </c>
      <c r="R268" s="471">
        <v>38.835149363897351</v>
      </c>
      <c r="S268" s="460">
        <v>85.447107353429914</v>
      </c>
      <c r="T268" s="460">
        <v>51.569786550887073</v>
      </c>
      <c r="U268" s="460">
        <v>77.698639205816249</v>
      </c>
      <c r="V268" s="460">
        <v>44.773519821143658</v>
      </c>
      <c r="W268" s="460">
        <v>66.255763689047271</v>
      </c>
      <c r="X268" s="460">
        <v>80.764892569675041</v>
      </c>
      <c r="Y268" s="475">
        <v>71.559964281695471</v>
      </c>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342"/>
      <c r="BA268" s="1039" t="s">
        <v>117</v>
      </c>
      <c r="BB268" s="583" t="s">
        <v>90</v>
      </c>
      <c r="BC268" s="487">
        <v>1060.4121090000028</v>
      </c>
      <c r="BD268" s="483">
        <v>1270.1535160000012</v>
      </c>
      <c r="BE268" s="483">
        <v>1531.7529300000151</v>
      </c>
      <c r="BF268" s="483">
        <v>1835.0509560000041</v>
      </c>
      <c r="BG268" s="496">
        <v>1152.1655959999998</v>
      </c>
      <c r="BH268" s="487">
        <v>1246.3484920000064</v>
      </c>
      <c r="BI268" s="483">
        <v>1034.0557690000003</v>
      </c>
      <c r="BJ268" s="483">
        <v>898.80430400000034</v>
      </c>
      <c r="BK268" s="483">
        <v>634.85682899999892</v>
      </c>
      <c r="BL268" s="496">
        <v>450.03914500000059</v>
      </c>
      <c r="BM268" s="487">
        <v>478.60928799999817</v>
      </c>
      <c r="BN268" s="483">
        <v>483.10738500000195</v>
      </c>
      <c r="BO268" s="483">
        <v>503.0329210000005</v>
      </c>
      <c r="BP268" s="483">
        <v>527.98179099999993</v>
      </c>
      <c r="BQ268" s="496">
        <v>592.69918300000245</v>
      </c>
      <c r="BR268" s="487">
        <v>68.472386999999927</v>
      </c>
      <c r="BS268" s="483">
        <v>1203.1448769999963</v>
      </c>
      <c r="BT268" s="483">
        <v>2424.111492000005</v>
      </c>
      <c r="BU268" s="483">
        <v>539.49962099999902</v>
      </c>
      <c r="BV268" s="483">
        <v>1233.4369139999958</v>
      </c>
      <c r="BW268" s="483">
        <v>707.69763899999884</v>
      </c>
      <c r="BX268" s="483">
        <v>362.28105999999872</v>
      </c>
      <c r="BY268" s="491">
        <v>310.89111700000041</v>
      </c>
      <c r="BZ268" s="2"/>
      <c r="CA268" s="2"/>
      <c r="CB268" s="2"/>
      <c r="CC268" s="2"/>
      <c r="CD268" s="2"/>
      <c r="CE268" s="2"/>
      <c r="CF268" s="2"/>
      <c r="CG268" s="2"/>
      <c r="CH268" s="2"/>
      <c r="CI268" s="2"/>
      <c r="CJ268" s="2"/>
      <c r="CK268" s="2"/>
      <c r="CL268" s="2"/>
      <c r="CM268" s="2"/>
      <c r="CN268" s="2"/>
      <c r="CO268" s="2"/>
      <c r="CP268" s="2"/>
      <c r="CQ268" s="2"/>
      <c r="CR268" s="2"/>
      <c r="CS268" s="2"/>
      <c r="CT268" s="2"/>
      <c r="CU268" s="2"/>
      <c r="CV268" s="2"/>
      <c r="CW268" s="2"/>
      <c r="CX268" s="2"/>
      <c r="CY268" s="2"/>
      <c r="CZ268" s="4"/>
    </row>
    <row r="269" s="302" customFormat="true" ht="15" customHeight="true" x14ac:dyDescent="0.2">
      <c r="A269" s="1039"/>
      <c r="B269" s="583" t="s">
        <v>91</v>
      </c>
      <c r="C269" s="471">
        <v>18.004755438996355</v>
      </c>
      <c r="D269" s="460">
        <v>25.133895633777449</v>
      </c>
      <c r="E269" s="460">
        <v>28.027022134883044</v>
      </c>
      <c r="F269" s="460">
        <v>40.42644710920451</v>
      </c>
      <c r="G269" s="479">
        <v>64.005939098735439</v>
      </c>
      <c r="H269" s="471">
        <v>29.317332437209615</v>
      </c>
      <c r="I269" s="460">
        <v>37.111803693640297</v>
      </c>
      <c r="J269" s="460">
        <v>45.385181619613114</v>
      </c>
      <c r="K269" s="460">
        <v>57.106416242078559</v>
      </c>
      <c r="L269" s="479">
        <v>72.017275896858351</v>
      </c>
      <c r="M269" s="471">
        <v>11.061580348620852</v>
      </c>
      <c r="N269" s="460">
        <v>21.477127407203177</v>
      </c>
      <c r="O269" s="460">
        <v>22.796666478508453</v>
      </c>
      <c r="P269" s="460">
        <v>24.247321854481086</v>
      </c>
      <c r="Q269" s="475">
        <v>21.862152227638283</v>
      </c>
      <c r="R269" s="471">
        <v>57.93293281569558</v>
      </c>
      <c r="S269" s="460">
        <v>13.834203387185049</v>
      </c>
      <c r="T269" s="460">
        <v>47.016333796717859</v>
      </c>
      <c r="U269" s="460">
        <v>21.624258371548745</v>
      </c>
      <c r="V269" s="460">
        <v>53.624402320212091</v>
      </c>
      <c r="W269" s="460">
        <v>33.357101103594552</v>
      </c>
      <c r="X269" s="460">
        <v>18.574111095873235</v>
      </c>
      <c r="Y269" s="475">
        <v>28.138859097088176</v>
      </c>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342"/>
      <c r="BA269" s="1039"/>
      <c r="BB269" s="583" t="s">
        <v>91</v>
      </c>
      <c r="BC269" s="487">
        <v>234.1957479999999</v>
      </c>
      <c r="BD269" s="483">
        <v>429.32843599999961</v>
      </c>
      <c r="BE269" s="483">
        <v>605.45466999999962</v>
      </c>
      <c r="BF269" s="483">
        <v>1274.6058389999957</v>
      </c>
      <c r="BG269" s="496">
        <v>2152.6980870000084</v>
      </c>
      <c r="BH269" s="487">
        <v>524.90681999999958</v>
      </c>
      <c r="BI269" s="483">
        <v>626.27031100000079</v>
      </c>
      <c r="BJ269" s="483">
        <v>767.10742299999924</v>
      </c>
      <c r="BK269" s="483">
        <v>899.28584299999977</v>
      </c>
      <c r="BL269" s="496">
        <v>1200.2313449999997</v>
      </c>
      <c r="BM269" s="487">
        <v>59.568089000000029</v>
      </c>
      <c r="BN269" s="483">
        <v>133.12975700000001</v>
      </c>
      <c r="BO269" s="483">
        <v>149.73385899999994</v>
      </c>
      <c r="BP269" s="483">
        <v>170.02854600000009</v>
      </c>
      <c r="BQ269" s="496">
        <v>166.02078699999981</v>
      </c>
      <c r="BR269" s="487">
        <v>102.14473899999979</v>
      </c>
      <c r="BS269" s="483">
        <v>194.79361499999993</v>
      </c>
      <c r="BT269" s="483">
        <v>2210.0699400000035</v>
      </c>
      <c r="BU269" s="483">
        <v>150.14779300000026</v>
      </c>
      <c r="BV269" s="483">
        <v>1477.2641859999992</v>
      </c>
      <c r="BW269" s="483">
        <v>356.29717899999918</v>
      </c>
      <c r="BX269" s="483">
        <v>83.316506000000103</v>
      </c>
      <c r="BY269" s="491">
        <v>122.24882200000023</v>
      </c>
      <c r="BZ269" s="2"/>
      <c r="CA269" s="2"/>
      <c r="CB269" s="2"/>
      <c r="CC269" s="2"/>
      <c r="CD269" s="2"/>
      <c r="CE269" s="2"/>
      <c r="CF269" s="2"/>
      <c r="CG269" s="2"/>
      <c r="CH269" s="2"/>
      <c r="CI269" s="2"/>
      <c r="CJ269" s="2"/>
      <c r="CK269" s="2"/>
      <c r="CL269" s="2"/>
      <c r="CM269" s="2"/>
      <c r="CN269" s="2"/>
      <c r="CO269" s="2"/>
      <c r="CP269" s="2"/>
      <c r="CQ269" s="2"/>
      <c r="CR269" s="2"/>
      <c r="CS269" s="2"/>
      <c r="CT269" s="2"/>
      <c r="CU269" s="2"/>
      <c r="CV269" s="2"/>
      <c r="CW269" s="2"/>
      <c r="CX269" s="2"/>
      <c r="CY269" s="2"/>
      <c r="CZ269" s="4"/>
    </row>
    <row r="270" s="302" customFormat="true" ht="15" customHeight="true" x14ac:dyDescent="0.2">
      <c r="A270" s="1039"/>
      <c r="B270" s="583" t="s">
        <v>92</v>
      </c>
      <c r="C270" s="471">
        <v>0.47172908242493361</v>
      </c>
      <c r="D270" s="460">
        <v>0.50833247612697119</v>
      </c>
      <c r="E270" s="460">
        <v>1.066805361266485</v>
      </c>
      <c r="F270" s="460">
        <v>1.3715675039789446</v>
      </c>
      <c r="G270" s="479">
        <v>1.7368460068132081</v>
      </c>
      <c r="H270" s="471">
        <v>1.0710494996468733</v>
      </c>
      <c r="I270" s="460">
        <v>1.611661185083886</v>
      </c>
      <c r="J270" s="460">
        <v>1.4379159616883068</v>
      </c>
      <c r="K270" s="460">
        <v>2.5789289535536808</v>
      </c>
      <c r="L270" s="479">
        <v>0.97910233899649057</v>
      </c>
      <c r="M270" s="471">
        <v>6.239250858784165E-2</v>
      </c>
      <c r="N270" s="460">
        <v>0.58568489849460426</v>
      </c>
      <c r="O270" s="460">
        <v>0.61762468894915212</v>
      </c>
      <c r="P270" s="460">
        <v>0.45858947124223287</v>
      </c>
      <c r="Q270" s="475">
        <v>8.9309405038029879E-2</v>
      </c>
      <c r="R270" s="471">
        <v>3.2319178204062133</v>
      </c>
      <c r="S270" s="460">
        <v>0.71868925938475525</v>
      </c>
      <c r="T270" s="460">
        <v>1.4138796523951607</v>
      </c>
      <c r="U270" s="460">
        <v>0.67710242263562781</v>
      </c>
      <c r="V270" s="460">
        <v>1.6020778586443463</v>
      </c>
      <c r="W270" s="460">
        <v>0.38713520735784973</v>
      </c>
      <c r="X270" s="460">
        <v>0.66099633445099537</v>
      </c>
      <c r="Y270" s="475">
        <v>0.30117662121601985</v>
      </c>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342"/>
      <c r="BA270" s="1039"/>
      <c r="BB270" s="583" t="s">
        <v>92</v>
      </c>
      <c r="BC270" s="487">
        <v>6.1359870000000001</v>
      </c>
      <c r="BD270" s="483">
        <v>8.6831580000000006</v>
      </c>
      <c r="BE270" s="483">
        <v>23.045698000000005</v>
      </c>
      <c r="BF270" s="483">
        <v>43.244164999999995</v>
      </c>
      <c r="BG270" s="496">
        <v>58.414971000000001</v>
      </c>
      <c r="BH270" s="487">
        <v>19.176410000000004</v>
      </c>
      <c r="BI270" s="483">
        <v>27.197157000000004</v>
      </c>
      <c r="BJ270" s="483">
        <v>24.303879999999999</v>
      </c>
      <c r="BK270" s="483">
        <v>40.611798999999991</v>
      </c>
      <c r="BL270" s="496">
        <v>16.317602999999998</v>
      </c>
      <c r="BM270" s="487">
        <v>0.33599200000000001</v>
      </c>
      <c r="BN270" s="483">
        <v>3.6304710000000004</v>
      </c>
      <c r="BO270" s="483">
        <v>4.0567039999999999</v>
      </c>
      <c r="BP270" s="483">
        <v>3.2157490000000002</v>
      </c>
      <c r="BQ270" s="496">
        <v>0.67821399999999998</v>
      </c>
      <c r="BR270" s="487">
        <v>5.698372</v>
      </c>
      <c r="BS270" s="483">
        <v>10.119561999999998</v>
      </c>
      <c r="BT270" s="483">
        <v>66.461432999999985</v>
      </c>
      <c r="BU270" s="483">
        <v>4.701452999999999</v>
      </c>
      <c r="BV270" s="483">
        <v>44.134612999999987</v>
      </c>
      <c r="BW270" s="483">
        <v>4.1351070000000005</v>
      </c>
      <c r="BX270" s="483">
        <v>2.9649820000000005</v>
      </c>
      <c r="BY270" s="491">
        <v>1.308457</v>
      </c>
      <c r="BZ270" s="2"/>
      <c r="CA270" s="2"/>
      <c r="CB270" s="2"/>
      <c r="CC270" s="2"/>
      <c r="CD270" s="2"/>
      <c r="CE270" s="2"/>
      <c r="CF270" s="2"/>
      <c r="CG270" s="2"/>
      <c r="CH270" s="2"/>
      <c r="CI270" s="2"/>
      <c r="CJ270" s="2"/>
      <c r="CK270" s="2"/>
      <c r="CL270" s="2"/>
      <c r="CM270" s="2"/>
      <c r="CN270" s="2"/>
      <c r="CO270" s="2"/>
      <c r="CP270" s="2"/>
      <c r="CQ270" s="2"/>
      <c r="CR270" s="2"/>
      <c r="CS270" s="2"/>
      <c r="CT270" s="2"/>
      <c r="CU270" s="2"/>
      <c r="CV270" s="2"/>
      <c r="CW270" s="2"/>
      <c r="CX270" s="2"/>
      <c r="CY270" s="2"/>
      <c r="CZ270" s="4"/>
    </row>
    <row r="271" s="302" customFormat="true" ht="15" customHeight="true" x14ac:dyDescent="0.2">
      <c r="A271" s="1039" t="s">
        <v>76</v>
      </c>
      <c r="B271" s="583" t="s">
        <v>50</v>
      </c>
      <c r="C271" s="41" t="s">
        <v>36</v>
      </c>
      <c r="D271" s="34" t="s">
        <v>36</v>
      </c>
      <c r="E271" s="34" t="s">
        <v>36</v>
      </c>
      <c r="F271" s="34" t="s">
        <v>36</v>
      </c>
      <c r="G271" s="29" t="s">
        <v>36</v>
      </c>
      <c r="H271" s="41" t="s">
        <v>36</v>
      </c>
      <c r="I271" s="34" t="s">
        <v>36</v>
      </c>
      <c r="J271" s="34" t="s">
        <v>36</v>
      </c>
      <c r="K271" s="34" t="s">
        <v>36</v>
      </c>
      <c r="L271" s="29" t="s">
        <v>36</v>
      </c>
      <c r="M271" s="41" t="s">
        <v>36</v>
      </c>
      <c r="N271" s="34" t="s">
        <v>36</v>
      </c>
      <c r="O271" s="34" t="s">
        <v>36</v>
      </c>
      <c r="P271" s="34" t="s">
        <v>36</v>
      </c>
      <c r="Q271" s="25" t="s">
        <v>36</v>
      </c>
      <c r="R271" s="41" t="s">
        <v>36</v>
      </c>
      <c r="S271" s="34" t="s">
        <v>36</v>
      </c>
      <c r="T271" s="34" t="s">
        <v>36</v>
      </c>
      <c r="U271" s="34" t="s">
        <v>36</v>
      </c>
      <c r="V271" s="34" t="s">
        <v>36</v>
      </c>
      <c r="W271" s="34" t="s">
        <v>36</v>
      </c>
      <c r="X271" s="34" t="s">
        <v>36</v>
      </c>
      <c r="Y271" s="25" t="s">
        <v>36</v>
      </c>
      <c r="Z271" s="4"/>
      <c r="AA271" s="4"/>
      <c r="AB271" s="4"/>
      <c r="AC271" s="4"/>
      <c r="AD271" s="4"/>
      <c r="AE271" s="4"/>
      <c r="AF271" s="4"/>
      <c r="AG271" s="4"/>
      <c r="AH271" s="4"/>
      <c r="AI271" s="4"/>
      <c r="AJ271" s="4"/>
      <c r="AK271" s="4"/>
      <c r="AL271" s="4"/>
      <c r="AM271" s="4"/>
      <c r="AN271" s="4"/>
      <c r="AO271" s="4"/>
      <c r="AP271" s="4"/>
      <c r="AQ271" s="4"/>
      <c r="AR271" s="4"/>
      <c r="AS271" s="4"/>
      <c r="AT271" s="4"/>
      <c r="AU271" s="4"/>
      <c r="AV271" s="4"/>
      <c r="AW271" s="4"/>
      <c r="AX271" s="4"/>
      <c r="AY271" s="4"/>
      <c r="AZ271" s="342"/>
      <c r="BA271" s="1039" t="s">
        <v>76</v>
      </c>
      <c r="BB271" s="583" t="s">
        <v>50</v>
      </c>
      <c r="BC271" s="41" t="s">
        <v>36</v>
      </c>
      <c r="BD271" s="34" t="s">
        <v>36</v>
      </c>
      <c r="BE271" s="34" t="s">
        <v>36</v>
      </c>
      <c r="BF271" s="34" t="s">
        <v>36</v>
      </c>
      <c r="BG271" s="29" t="s">
        <v>36</v>
      </c>
      <c r="BH271" s="41" t="s">
        <v>36</v>
      </c>
      <c r="BI271" s="34" t="s">
        <v>36</v>
      </c>
      <c r="BJ271" s="34" t="s">
        <v>36</v>
      </c>
      <c r="BK271" s="34" t="s">
        <v>36</v>
      </c>
      <c r="BL271" s="29" t="s">
        <v>36</v>
      </c>
      <c r="BM271" s="41" t="s">
        <v>36</v>
      </c>
      <c r="BN271" s="34" t="s">
        <v>36</v>
      </c>
      <c r="BO271" s="34" t="s">
        <v>36</v>
      </c>
      <c r="BP271" s="34" t="s">
        <v>36</v>
      </c>
      <c r="BQ271" s="29" t="s">
        <v>36</v>
      </c>
      <c r="BR271" s="41" t="s">
        <v>36</v>
      </c>
      <c r="BS271" s="34" t="s">
        <v>36</v>
      </c>
      <c r="BT271" s="34" t="s">
        <v>36</v>
      </c>
      <c r="BU271" s="34" t="s">
        <v>36</v>
      </c>
      <c r="BV271" s="34" t="s">
        <v>36</v>
      </c>
      <c r="BW271" s="34" t="s">
        <v>36</v>
      </c>
      <c r="BX271" s="34" t="s">
        <v>36</v>
      </c>
      <c r="BY271" s="25" t="s">
        <v>36</v>
      </c>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302" customFormat="true" ht="15" customHeight="true" x14ac:dyDescent="0.2">
      <c r="A272" s="1039"/>
      <c r="B272" s="583" t="s">
        <v>49</v>
      </c>
      <c r="C272" s="41" t="s">
        <v>36</v>
      </c>
      <c r="D272" s="34" t="s">
        <v>36</v>
      </c>
      <c r="E272" s="34" t="s">
        <v>36</v>
      </c>
      <c r="F272" s="34" t="s">
        <v>36</v>
      </c>
      <c r="G272" s="29" t="s">
        <v>36</v>
      </c>
      <c r="H272" s="41" t="s">
        <v>36</v>
      </c>
      <c r="I272" s="34" t="s">
        <v>36</v>
      </c>
      <c r="J272" s="34" t="s">
        <v>36</v>
      </c>
      <c r="K272" s="34" t="s">
        <v>36</v>
      </c>
      <c r="L272" s="29" t="s">
        <v>36</v>
      </c>
      <c r="M272" s="41" t="s">
        <v>36</v>
      </c>
      <c r="N272" s="34" t="s">
        <v>36</v>
      </c>
      <c r="O272" s="34" t="s">
        <v>36</v>
      </c>
      <c r="P272" s="34" t="s">
        <v>36</v>
      </c>
      <c r="Q272" s="25" t="s">
        <v>36</v>
      </c>
      <c r="R272" s="41" t="s">
        <v>36</v>
      </c>
      <c r="S272" s="34" t="s">
        <v>36</v>
      </c>
      <c r="T272" s="34" t="s">
        <v>36</v>
      </c>
      <c r="U272" s="34" t="s">
        <v>36</v>
      </c>
      <c r="V272" s="34" t="s">
        <v>36</v>
      </c>
      <c r="W272" s="34" t="s">
        <v>36</v>
      </c>
      <c r="X272" s="34" t="s">
        <v>36</v>
      </c>
      <c r="Y272" s="25" t="s">
        <v>36</v>
      </c>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342"/>
      <c r="BA272" s="1039"/>
      <c r="BB272" s="583" t="s">
        <v>49</v>
      </c>
      <c r="BC272" s="41" t="s">
        <v>36</v>
      </c>
      <c r="BD272" s="34" t="s">
        <v>36</v>
      </c>
      <c r="BE272" s="34" t="s">
        <v>36</v>
      </c>
      <c r="BF272" s="34" t="s">
        <v>36</v>
      </c>
      <c r="BG272" s="29" t="s">
        <v>36</v>
      </c>
      <c r="BH272" s="41" t="s">
        <v>36</v>
      </c>
      <c r="BI272" s="34" t="s">
        <v>36</v>
      </c>
      <c r="BJ272" s="34" t="s">
        <v>36</v>
      </c>
      <c r="BK272" s="34" t="s">
        <v>36</v>
      </c>
      <c r="BL272" s="29" t="s">
        <v>36</v>
      </c>
      <c r="BM272" s="41" t="s">
        <v>36</v>
      </c>
      <c r="BN272" s="34" t="s">
        <v>36</v>
      </c>
      <c r="BO272" s="34" t="s">
        <v>36</v>
      </c>
      <c r="BP272" s="34" t="s">
        <v>36</v>
      </c>
      <c r="BQ272" s="29" t="s">
        <v>36</v>
      </c>
      <c r="BR272" s="41" t="s">
        <v>36</v>
      </c>
      <c r="BS272" s="34" t="s">
        <v>36</v>
      </c>
      <c r="BT272" s="34" t="s">
        <v>36</v>
      </c>
      <c r="BU272" s="34" t="s">
        <v>36</v>
      </c>
      <c r="BV272" s="34" t="s">
        <v>36</v>
      </c>
      <c r="BW272" s="34" t="s">
        <v>36</v>
      </c>
      <c r="BX272" s="34" t="s">
        <v>36</v>
      </c>
      <c r="BY272" s="25" t="s">
        <v>36</v>
      </c>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302" customFormat="true" ht="15" customHeight="true" x14ac:dyDescent="0.2">
      <c r="A273" s="1039"/>
      <c r="B273" s="583" t="s">
        <v>114</v>
      </c>
      <c r="C273" s="41" t="s">
        <v>36</v>
      </c>
      <c r="D273" s="34" t="s">
        <v>36</v>
      </c>
      <c r="E273" s="34" t="s">
        <v>36</v>
      </c>
      <c r="F273" s="34" t="s">
        <v>36</v>
      </c>
      <c r="G273" s="29" t="s">
        <v>36</v>
      </c>
      <c r="H273" s="41" t="s">
        <v>36</v>
      </c>
      <c r="I273" s="34" t="s">
        <v>36</v>
      </c>
      <c r="J273" s="34" t="s">
        <v>36</v>
      </c>
      <c r="K273" s="34" t="s">
        <v>36</v>
      </c>
      <c r="L273" s="29" t="s">
        <v>36</v>
      </c>
      <c r="M273" s="41" t="s">
        <v>36</v>
      </c>
      <c r="N273" s="34" t="s">
        <v>36</v>
      </c>
      <c r="O273" s="34" t="s">
        <v>36</v>
      </c>
      <c r="P273" s="34" t="s">
        <v>36</v>
      </c>
      <c r="Q273" s="25" t="s">
        <v>36</v>
      </c>
      <c r="R273" s="41" t="s">
        <v>36</v>
      </c>
      <c r="S273" s="34" t="s">
        <v>36</v>
      </c>
      <c r="T273" s="34" t="s">
        <v>36</v>
      </c>
      <c r="U273" s="34" t="s">
        <v>36</v>
      </c>
      <c r="V273" s="34" t="s">
        <v>36</v>
      </c>
      <c r="W273" s="34" t="s">
        <v>36</v>
      </c>
      <c r="X273" s="34" t="s">
        <v>36</v>
      </c>
      <c r="Y273" s="25" t="s">
        <v>36</v>
      </c>
      <c r="Z273" s="4"/>
      <c r="AA273" s="4"/>
      <c r="AB273" s="4"/>
      <c r="AC273" s="4"/>
      <c r="AD273" s="4"/>
      <c r="AE273" s="4"/>
      <c r="AF273" s="4"/>
      <c r="AG273" s="4"/>
      <c r="AH273" s="4"/>
      <c r="AI273" s="4"/>
      <c r="AJ273" s="4"/>
      <c r="AK273" s="4"/>
      <c r="AL273" s="4"/>
      <c r="AM273" s="4"/>
      <c r="AN273" s="4"/>
      <c r="AO273" s="4"/>
      <c r="AP273" s="4"/>
      <c r="AQ273" s="4"/>
      <c r="AR273" s="4"/>
      <c r="AS273" s="4"/>
      <c r="AT273" s="4"/>
      <c r="AU273" s="4"/>
      <c r="AV273" s="4"/>
      <c r="AW273" s="4"/>
      <c r="AX273" s="4"/>
      <c r="AY273" s="4"/>
      <c r="AZ273" s="342"/>
      <c r="BA273" s="1039"/>
      <c r="BB273" s="583" t="s">
        <v>114</v>
      </c>
      <c r="BC273" s="41" t="s">
        <v>36</v>
      </c>
      <c r="BD273" s="34" t="s">
        <v>36</v>
      </c>
      <c r="BE273" s="34" t="s">
        <v>36</v>
      </c>
      <c r="BF273" s="34" t="s">
        <v>36</v>
      </c>
      <c r="BG273" s="29" t="s">
        <v>36</v>
      </c>
      <c r="BH273" s="41" t="s">
        <v>36</v>
      </c>
      <c r="BI273" s="34" t="s">
        <v>36</v>
      </c>
      <c r="BJ273" s="34" t="s">
        <v>36</v>
      </c>
      <c r="BK273" s="34" t="s">
        <v>36</v>
      </c>
      <c r="BL273" s="29" t="s">
        <v>36</v>
      </c>
      <c r="BM273" s="41" t="s">
        <v>36</v>
      </c>
      <c r="BN273" s="34" t="s">
        <v>36</v>
      </c>
      <c r="BO273" s="34" t="s">
        <v>36</v>
      </c>
      <c r="BP273" s="34" t="s">
        <v>36</v>
      </c>
      <c r="BQ273" s="29" t="s">
        <v>36</v>
      </c>
      <c r="BR273" s="41" t="s">
        <v>36</v>
      </c>
      <c r="BS273" s="34" t="s">
        <v>36</v>
      </c>
      <c r="BT273" s="34" t="s">
        <v>36</v>
      </c>
      <c r="BU273" s="34" t="s">
        <v>36</v>
      </c>
      <c r="BV273" s="34" t="s">
        <v>36</v>
      </c>
      <c r="BW273" s="34" t="s">
        <v>36</v>
      </c>
      <c r="BX273" s="34" t="s">
        <v>36</v>
      </c>
      <c r="BY273" s="25" t="s">
        <v>36</v>
      </c>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302" customFormat="true" ht="15" customHeight="true" x14ac:dyDescent="0.2">
      <c r="A274" s="1039" t="s">
        <v>77</v>
      </c>
      <c r="B274" s="583" t="s">
        <v>50</v>
      </c>
      <c r="C274" s="471">
        <v>83.454385171111497</v>
      </c>
      <c r="D274" s="460">
        <v>83.122556250697528</v>
      </c>
      <c r="E274" s="460">
        <v>81.626910891206833</v>
      </c>
      <c r="F274" s="460">
        <v>78.317881342359826</v>
      </c>
      <c r="G274" s="479">
        <v>76.088611428728285</v>
      </c>
      <c r="H274" s="471">
        <v>83.412575399249889</v>
      </c>
      <c r="I274" s="460">
        <v>77.443438807131102</v>
      </c>
      <c r="J274" s="460">
        <v>76.779485534184673</v>
      </c>
      <c r="K274" s="460">
        <v>79.025443364355993</v>
      </c>
      <c r="L274" s="479">
        <v>74.078256002660922</v>
      </c>
      <c r="M274" s="471">
        <v>84.311990805850158</v>
      </c>
      <c r="N274" s="460">
        <v>83.065091352167585</v>
      </c>
      <c r="O274" s="460">
        <v>81.752565384125532</v>
      </c>
      <c r="P274" s="460">
        <v>81.649073341241575</v>
      </c>
      <c r="Q274" s="475">
        <v>84.310603495003861</v>
      </c>
      <c r="R274" s="471">
        <v>79.079521429896587</v>
      </c>
      <c r="S274" s="460">
        <v>85.672605146847403</v>
      </c>
      <c r="T274" s="460">
        <v>79.382179372994841</v>
      </c>
      <c r="U274" s="460">
        <v>79.631663497429869</v>
      </c>
      <c r="V274" s="460">
        <v>76.790243279307859</v>
      </c>
      <c r="W274" s="460">
        <v>78.159756194332857</v>
      </c>
      <c r="X274" s="460">
        <v>85.405971164358817</v>
      </c>
      <c r="Y274" s="475">
        <v>76.877221890682819</v>
      </c>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342"/>
      <c r="BA274" s="1039" t="s">
        <v>77</v>
      </c>
      <c r="BB274" s="583" t="s">
        <v>50</v>
      </c>
      <c r="BC274" s="487">
        <v>1107.7401220000004</v>
      </c>
      <c r="BD274" s="483">
        <v>1463.6064440000009</v>
      </c>
      <c r="BE274" s="483">
        <v>1817.5716030000119</v>
      </c>
      <c r="BF274" s="483">
        <v>2595.0590909999869</v>
      </c>
      <c r="BG274" s="496">
        <v>2699.1765530000048</v>
      </c>
      <c r="BH274" s="487">
        <v>1560.6509840000085</v>
      </c>
      <c r="BI274" s="483">
        <v>1371.911501999992</v>
      </c>
      <c r="BJ274" s="483">
        <v>1366.9128950000052</v>
      </c>
      <c r="BK274" s="483">
        <v>1342.5577689999968</v>
      </c>
      <c r="BL274" s="496">
        <v>1274.6573210000015</v>
      </c>
      <c r="BM274" s="487">
        <v>461.20861199999854</v>
      </c>
      <c r="BN274" s="483">
        <v>525.19046900000205</v>
      </c>
      <c r="BO274" s="483">
        <v>544.24986400000046</v>
      </c>
      <c r="BP274" s="483">
        <v>582.66911900000025</v>
      </c>
      <c r="BQ274" s="496">
        <v>653.1452780000028</v>
      </c>
      <c r="BR274" s="487">
        <v>144.9575550000001</v>
      </c>
      <c r="BS274" s="483">
        <v>1229.9741819999954</v>
      </c>
      <c r="BT274" s="483">
        <v>3892.1940660000255</v>
      </c>
      <c r="BU274" s="483">
        <v>563.30469799999969</v>
      </c>
      <c r="BV274" s="483">
        <v>2274.4939270000018</v>
      </c>
      <c r="BW274" s="483">
        <v>848.98757199999955</v>
      </c>
      <c r="BX274" s="483">
        <v>388.74927000000059</v>
      </c>
      <c r="BY274" s="491">
        <v>340.4925429999995</v>
      </c>
      <c r="BZ274" s="2"/>
      <c r="CA274" s="2"/>
      <c r="CB274" s="2"/>
      <c r="CC274" s="2"/>
      <c r="CD274" s="2"/>
      <c r="CE274" s="2"/>
      <c r="CF274" s="2"/>
      <c r="CG274" s="2"/>
      <c r="CH274" s="2"/>
      <c r="CI274" s="2"/>
      <c r="CJ274" s="2"/>
      <c r="CK274" s="2"/>
      <c r="CL274" s="2"/>
      <c r="CM274" s="2"/>
      <c r="CN274" s="2"/>
      <c r="CO274" s="2"/>
      <c r="CP274" s="2"/>
      <c r="CQ274" s="2"/>
      <c r="CR274" s="2"/>
      <c r="CS274" s="2"/>
      <c r="CT274" s="2"/>
      <c r="CU274" s="2"/>
      <c r="CV274" s="2"/>
      <c r="CW274" s="2"/>
      <c r="CX274" s="2"/>
      <c r="CY274" s="2"/>
      <c r="CZ274" s="4"/>
    </row>
    <row r="275" s="302" customFormat="true" ht="15" customHeight="true" x14ac:dyDescent="0.2">
      <c r="A275" s="1039"/>
      <c r="B275" s="583" t="s">
        <v>49</v>
      </c>
      <c r="C275" s="471">
        <v>16.470962511169397</v>
      </c>
      <c r="D275" s="460">
        <v>16.817019948384555</v>
      </c>
      <c r="E275" s="460">
        <v>18.013358596382805</v>
      </c>
      <c r="F275" s="460">
        <v>21.437236170324841</v>
      </c>
      <c r="G275" s="479">
        <v>23.619807668876682</v>
      </c>
      <c r="H275" s="471">
        <v>16.468685125471367</v>
      </c>
      <c r="I275" s="460">
        <v>22.134032452598937</v>
      </c>
      <c r="J275" s="460">
        <v>22.900793639120476</v>
      </c>
      <c r="K275" s="460">
        <v>20.612520662755998</v>
      </c>
      <c r="L275" s="479">
        <v>25.678064344689982</v>
      </c>
      <c r="M275" s="471">
        <v>15.587002682796944</v>
      </c>
      <c r="N275" s="460">
        <v>16.865574767191308</v>
      </c>
      <c r="O275" s="460">
        <v>18.087619989550646</v>
      </c>
      <c r="P275" s="460">
        <v>18.249265442392197</v>
      </c>
      <c r="Q275" s="475">
        <v>15.68939650499717</v>
      </c>
      <c r="R275" s="471">
        <v>20.366728192182908</v>
      </c>
      <c r="S275" s="460">
        <v>14.276862209326133</v>
      </c>
      <c r="T275" s="460">
        <v>20.241408509888071</v>
      </c>
      <c r="U275" s="460">
        <v>20.245713810921369</v>
      </c>
      <c r="V275" s="460">
        <v>23.025021555993781</v>
      </c>
      <c r="W275" s="460">
        <v>21.766631611947783</v>
      </c>
      <c r="X275" s="460">
        <v>14.38975296728465</v>
      </c>
      <c r="Y275" s="475">
        <v>23.064616790107234</v>
      </c>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342"/>
      <c r="BA275" s="1039"/>
      <c r="BB275" s="583" t="s">
        <v>49</v>
      </c>
      <c r="BC275" s="487">
        <v>218.6289669999999</v>
      </c>
      <c r="BD275" s="483">
        <v>296.11094599999933</v>
      </c>
      <c r="BE275" s="483">
        <v>401.10018499999956</v>
      </c>
      <c r="BF275" s="483">
        <v>710.32175099999938</v>
      </c>
      <c r="BG275" s="496">
        <v>837.8918980000002</v>
      </c>
      <c r="BH275" s="487">
        <v>308.129434</v>
      </c>
      <c r="BI275" s="483">
        <v>392.1046659999999</v>
      </c>
      <c r="BJ275" s="483">
        <v>407.70512999999988</v>
      </c>
      <c r="BK275" s="483">
        <v>350.18468200000018</v>
      </c>
      <c r="BL275" s="496">
        <v>441.83994700000079</v>
      </c>
      <c r="BM275" s="487">
        <v>85.264975999999976</v>
      </c>
      <c r="BN275" s="483">
        <v>106.63491699999994</v>
      </c>
      <c r="BO275" s="483">
        <v>120.41438299999993</v>
      </c>
      <c r="BP275" s="483">
        <v>130.23152600000003</v>
      </c>
      <c r="BQ275" s="496">
        <v>121.54408599999999</v>
      </c>
      <c r="BR275" s="487">
        <v>37.333446999999978</v>
      </c>
      <c r="BS275" s="483">
        <v>204.96834299999969</v>
      </c>
      <c r="BT275" s="483">
        <v>992.45813999999916</v>
      </c>
      <c r="BU275" s="483">
        <v>143.21571600000001</v>
      </c>
      <c r="BV275" s="483">
        <v>681.99122000000023</v>
      </c>
      <c r="BW275" s="483">
        <v>236.43369200000001</v>
      </c>
      <c r="BX275" s="483">
        <v>65.499002999999973</v>
      </c>
      <c r="BY275" s="491">
        <v>102.15418600000017</v>
      </c>
      <c r="BZ275" s="2"/>
      <c r="CA275" s="2"/>
      <c r="CB275" s="2"/>
      <c r="CC275" s="2"/>
      <c r="CD275" s="2"/>
      <c r="CE275" s="2"/>
      <c r="CF275" s="2"/>
      <c r="CG275" s="2"/>
      <c r="CH275" s="2"/>
      <c r="CI275" s="2"/>
      <c r="CJ275" s="2"/>
      <c r="CK275" s="2"/>
      <c r="CL275" s="2"/>
      <c r="CM275" s="2"/>
      <c r="CN275" s="2"/>
      <c r="CO275" s="2"/>
      <c r="CP275" s="2"/>
      <c r="CQ275" s="2"/>
      <c r="CR275" s="2"/>
      <c r="CS275" s="2"/>
      <c r="CT275" s="2"/>
      <c r="CU275" s="2"/>
      <c r="CV275" s="2"/>
      <c r="CW275" s="2"/>
      <c r="CX275" s="2"/>
      <c r="CY275" s="2"/>
      <c r="CZ275" s="4"/>
    </row>
    <row r="276" s="302" customFormat="true" ht="15" customHeight="true" x14ac:dyDescent="0.2">
      <c r="A276" s="1039"/>
      <c r="B276" s="583" t="s">
        <v>115</v>
      </c>
      <c r="C276" s="487">
        <v>7.4652317719318129E-2</v>
      </c>
      <c r="D276" s="458">
        <v>6.0423800917865339E-2</v>
      </c>
      <c r="E276" s="458">
        <v>0.35973051241148296</v>
      </c>
      <c r="F276" s="458">
        <v>0.24488248731514445</v>
      </c>
      <c r="G276" s="479">
        <v>0.29158090239513057</v>
      </c>
      <c r="H276" s="471">
        <v>0.11873947527868904</v>
      </c>
      <c r="I276" s="460">
        <v>0.42252874027011261</v>
      </c>
      <c r="J276" s="460">
        <v>0.3197208266948563</v>
      </c>
      <c r="K276" s="460">
        <v>0.36203597288824196</v>
      </c>
      <c r="L276" s="479">
        <v>0.24367965264916</v>
      </c>
      <c r="M276" s="471">
        <v>0.1010065113526938</v>
      </c>
      <c r="N276" s="460">
        <v>6.9333880640784468E-2</v>
      </c>
      <c r="O276" s="460">
        <v>0.15981462632335725</v>
      </c>
      <c r="P276" s="460">
        <v>0.10166121636639756</v>
      </c>
      <c r="Q276" s="475">
        <v>0</v>
      </c>
      <c r="R276" s="471">
        <v>0.55375037791985326</v>
      </c>
      <c r="S276" s="460">
        <v>5.0532643826291496E-2</v>
      </c>
      <c r="T276" s="460">
        <v>0.37641211711738687</v>
      </c>
      <c r="U276" s="460">
        <v>0.12262269164957978</v>
      </c>
      <c r="V276" s="460">
        <v>0.18473516469840973</v>
      </c>
      <c r="W276" s="460">
        <v>7.3612193719112332E-2</v>
      </c>
      <c r="X276" s="460">
        <v>0.2042758683561588</v>
      </c>
      <c r="Y276" s="475">
        <v>5.8161319209325636E-2</v>
      </c>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342"/>
      <c r="BA276" s="1039"/>
      <c r="BB276" s="583" t="s">
        <v>115</v>
      </c>
      <c r="BC276" s="487">
        <v>0.99090500000000004</v>
      </c>
      <c r="BD276" s="483">
        <v>1.0639310000000002</v>
      </c>
      <c r="BE276" s="483">
        <v>8.0100540000000002</v>
      </c>
      <c r="BF276" s="483">
        <v>8.1141690000000004</v>
      </c>
      <c r="BG276" s="496">
        <v>10.343575999999999</v>
      </c>
      <c r="BH276" s="487">
        <v>2.2216179999999999</v>
      </c>
      <c r="BI276" s="483">
        <v>7.4851020000000004</v>
      </c>
      <c r="BJ276" s="483">
        <v>5.6920220000000006</v>
      </c>
      <c r="BK276" s="483">
        <v>6.1506040000000004</v>
      </c>
      <c r="BL276" s="496">
        <v>4.1929720000000001</v>
      </c>
      <c r="BM276" s="487">
        <v>0.55253200000000002</v>
      </c>
      <c r="BN276" s="483">
        <v>0.43837300000000001</v>
      </c>
      <c r="BO276" s="483">
        <v>1.0639310000000002</v>
      </c>
      <c r="BP276" s="483">
        <v>0.72548100000000004</v>
      </c>
      <c r="BQ276" s="496">
        <v>0</v>
      </c>
      <c r="BR276" s="487">
        <v>1.015058</v>
      </c>
      <c r="BS276" s="483">
        <v>0.72548100000000004</v>
      </c>
      <c r="BT276" s="483">
        <v>18.455893</v>
      </c>
      <c r="BU276" s="483">
        <v>0.86741800000000002</v>
      </c>
      <c r="BV276" s="483">
        <v>5.4717760000000002</v>
      </c>
      <c r="BW276" s="483">
        <v>0.79959100000000005</v>
      </c>
      <c r="BX276" s="483">
        <v>0.92981900000000006</v>
      </c>
      <c r="BY276" s="491">
        <v>0.25759900000000002</v>
      </c>
      <c r="BZ276" s="2"/>
      <c r="CA276" s="2"/>
      <c r="CB276" s="2"/>
      <c r="CC276" s="2"/>
      <c r="CD276" s="2"/>
      <c r="CE276" s="2"/>
      <c r="CF276" s="2"/>
      <c r="CG276" s="2"/>
      <c r="CH276" s="2"/>
      <c r="CI276" s="2"/>
      <c r="CJ276" s="2"/>
      <c r="CK276" s="2"/>
      <c r="CL276" s="2"/>
      <c r="CM276" s="2"/>
      <c r="CN276" s="2"/>
      <c r="CO276" s="2"/>
      <c r="CP276" s="2"/>
      <c r="CQ276" s="2"/>
      <c r="CR276" s="2"/>
      <c r="CS276" s="2"/>
      <c r="CT276" s="2"/>
      <c r="CU276" s="2"/>
      <c r="CV276" s="2"/>
      <c r="CW276" s="2"/>
      <c r="CX276" s="2"/>
      <c r="CY276" s="2"/>
      <c r="CZ276" s="4"/>
    </row>
    <row r="277" s="302" customFormat="true" ht="15" customHeight="true" x14ac:dyDescent="0.2">
      <c r="A277" s="1039" t="s">
        <v>78</v>
      </c>
      <c r="B277" s="583" t="s">
        <v>79</v>
      </c>
      <c r="C277" s="41" t="s">
        <v>36</v>
      </c>
      <c r="D277" s="872" t="s">
        <v>36</v>
      </c>
      <c r="E277" s="872" t="s">
        <v>36</v>
      </c>
      <c r="F277" s="872" t="s">
        <v>36</v>
      </c>
      <c r="G277" s="874" t="s">
        <v>36</v>
      </c>
      <c r="H277" s="870" t="s">
        <v>36</v>
      </c>
      <c r="I277" s="872" t="s">
        <v>36</v>
      </c>
      <c r="J277" s="872" t="s">
        <v>36</v>
      </c>
      <c r="K277" s="872" t="s">
        <v>36</v>
      </c>
      <c r="L277" s="874" t="s">
        <v>36</v>
      </c>
      <c r="M277" s="870" t="s">
        <v>36</v>
      </c>
      <c r="N277" s="872" t="s">
        <v>36</v>
      </c>
      <c r="O277" s="872" t="s">
        <v>36</v>
      </c>
      <c r="P277" s="872" t="s">
        <v>36</v>
      </c>
      <c r="Q277" s="877" t="s">
        <v>36</v>
      </c>
      <c r="R277" s="870" t="s">
        <v>36</v>
      </c>
      <c r="S277" s="872" t="s">
        <v>36</v>
      </c>
      <c r="T277" s="872" t="s">
        <v>36</v>
      </c>
      <c r="U277" s="872" t="s">
        <v>36</v>
      </c>
      <c r="V277" s="872" t="s">
        <v>36</v>
      </c>
      <c r="W277" s="872" t="s">
        <v>36</v>
      </c>
      <c r="X277" s="872" t="s">
        <v>36</v>
      </c>
      <c r="Y277" s="877" t="s">
        <v>36</v>
      </c>
      <c r="Z277" s="6"/>
      <c r="AA277" s="6"/>
      <c r="AB277" s="6"/>
      <c r="AC277" s="6"/>
      <c r="AD277" s="6"/>
      <c r="AE277" s="6"/>
      <c r="AF277" s="6"/>
      <c r="AG277" s="6"/>
      <c r="AH277" s="6"/>
      <c r="AI277" s="6"/>
      <c r="AJ277" s="6"/>
      <c r="AK277" s="6"/>
      <c r="AL277" s="6"/>
      <c r="AM277" s="6"/>
      <c r="AN277" s="6"/>
      <c r="AO277" s="6"/>
      <c r="AP277" s="6"/>
      <c r="AQ277" s="6"/>
      <c r="AR277" s="6"/>
      <c r="AS277" s="6"/>
      <c r="AT277" s="6"/>
      <c r="AU277" s="6"/>
      <c r="AV277" s="6"/>
      <c r="AW277" s="6"/>
      <c r="AX277" s="6"/>
      <c r="AY277" s="6"/>
      <c r="AZ277" s="342"/>
      <c r="BA277" s="1039" t="s">
        <v>78</v>
      </c>
      <c r="BB277" s="583" t="s">
        <v>79</v>
      </c>
      <c r="BC277" s="41" t="s">
        <v>36</v>
      </c>
      <c r="BD277" s="37" t="s">
        <v>36</v>
      </c>
      <c r="BE277" s="37" t="s">
        <v>36</v>
      </c>
      <c r="BF277" s="37" t="s">
        <v>36</v>
      </c>
      <c r="BG277" s="32" t="s">
        <v>36</v>
      </c>
      <c r="BH277" s="41" t="s">
        <v>36</v>
      </c>
      <c r="BI277" s="37" t="s">
        <v>36</v>
      </c>
      <c r="BJ277" s="37" t="s">
        <v>36</v>
      </c>
      <c r="BK277" s="37" t="s">
        <v>36</v>
      </c>
      <c r="BL277" s="32" t="s">
        <v>36</v>
      </c>
      <c r="BM277" s="41" t="s">
        <v>36</v>
      </c>
      <c r="BN277" s="37" t="s">
        <v>36</v>
      </c>
      <c r="BO277" s="37" t="s">
        <v>36</v>
      </c>
      <c r="BP277" s="37" t="s">
        <v>36</v>
      </c>
      <c r="BQ277" s="32" t="s">
        <v>36</v>
      </c>
      <c r="BR277" s="41" t="s">
        <v>36</v>
      </c>
      <c r="BS277" s="37" t="s">
        <v>36</v>
      </c>
      <c r="BT277" s="37" t="s">
        <v>36</v>
      </c>
      <c r="BU277" s="37" t="s">
        <v>36</v>
      </c>
      <c r="BV277" s="37" t="s">
        <v>36</v>
      </c>
      <c r="BW277" s="37" t="s">
        <v>36</v>
      </c>
      <c r="BX277" s="37" t="s">
        <v>36</v>
      </c>
      <c r="BY277" s="27" t="s">
        <v>36</v>
      </c>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302" customFormat="true" ht="15" customHeight="true" x14ac:dyDescent="0.2">
      <c r="A278" s="1039"/>
      <c r="B278" s="583" t="s">
        <v>80</v>
      </c>
      <c r="C278" s="41" t="s">
        <v>36</v>
      </c>
      <c r="D278" s="872" t="s">
        <v>36</v>
      </c>
      <c r="E278" s="872" t="s">
        <v>36</v>
      </c>
      <c r="F278" s="872" t="s">
        <v>36</v>
      </c>
      <c r="G278" s="874" t="s">
        <v>36</v>
      </c>
      <c r="H278" s="870" t="s">
        <v>36</v>
      </c>
      <c r="I278" s="872" t="s">
        <v>36</v>
      </c>
      <c r="J278" s="872" t="s">
        <v>36</v>
      </c>
      <c r="K278" s="872" t="s">
        <v>36</v>
      </c>
      <c r="L278" s="874" t="s">
        <v>36</v>
      </c>
      <c r="M278" s="870" t="s">
        <v>36</v>
      </c>
      <c r="N278" s="872" t="s">
        <v>36</v>
      </c>
      <c r="O278" s="872" t="s">
        <v>36</v>
      </c>
      <c r="P278" s="872" t="s">
        <v>36</v>
      </c>
      <c r="Q278" s="877" t="s">
        <v>36</v>
      </c>
      <c r="R278" s="870" t="s">
        <v>36</v>
      </c>
      <c r="S278" s="872" t="s">
        <v>36</v>
      </c>
      <c r="T278" s="872" t="s">
        <v>36</v>
      </c>
      <c r="U278" s="872" t="s">
        <v>36</v>
      </c>
      <c r="V278" s="872" t="s">
        <v>36</v>
      </c>
      <c r="W278" s="872" t="s">
        <v>36</v>
      </c>
      <c r="X278" s="872" t="s">
        <v>36</v>
      </c>
      <c r="Y278" s="877" t="s">
        <v>36</v>
      </c>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342"/>
      <c r="BA278" s="1039"/>
      <c r="BB278" s="583" t="s">
        <v>80</v>
      </c>
      <c r="BC278" s="41" t="s">
        <v>36</v>
      </c>
      <c r="BD278" s="37" t="s">
        <v>36</v>
      </c>
      <c r="BE278" s="37" t="s">
        <v>36</v>
      </c>
      <c r="BF278" s="37" t="s">
        <v>36</v>
      </c>
      <c r="BG278" s="32" t="s">
        <v>36</v>
      </c>
      <c r="BH278" s="41" t="s">
        <v>36</v>
      </c>
      <c r="BI278" s="37" t="s">
        <v>36</v>
      </c>
      <c r="BJ278" s="37" t="s">
        <v>36</v>
      </c>
      <c r="BK278" s="37" t="s">
        <v>36</v>
      </c>
      <c r="BL278" s="32" t="s">
        <v>36</v>
      </c>
      <c r="BM278" s="41" t="s">
        <v>36</v>
      </c>
      <c r="BN278" s="37" t="s">
        <v>36</v>
      </c>
      <c r="BO278" s="37" t="s">
        <v>36</v>
      </c>
      <c r="BP278" s="37" t="s">
        <v>36</v>
      </c>
      <c r="BQ278" s="32" t="s">
        <v>36</v>
      </c>
      <c r="BR278" s="41" t="s">
        <v>36</v>
      </c>
      <c r="BS278" s="37" t="s">
        <v>36</v>
      </c>
      <c r="BT278" s="37" t="s">
        <v>36</v>
      </c>
      <c r="BU278" s="37" t="s">
        <v>36</v>
      </c>
      <c r="BV278" s="37" t="s">
        <v>36</v>
      </c>
      <c r="BW278" s="37" t="s">
        <v>36</v>
      </c>
      <c r="BX278" s="37" t="s">
        <v>36</v>
      </c>
      <c r="BY278" s="27" t="s">
        <v>36</v>
      </c>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302" customFormat="true" ht="15" customHeight="true" x14ac:dyDescent="0.2">
      <c r="A279" s="1039"/>
      <c r="B279" s="583" t="s">
        <v>81</v>
      </c>
      <c r="C279" s="41" t="s">
        <v>36</v>
      </c>
      <c r="D279" s="34" t="s">
        <v>36</v>
      </c>
      <c r="E279" s="34" t="s">
        <v>36</v>
      </c>
      <c r="F279" s="34" t="s">
        <v>36</v>
      </c>
      <c r="G279" s="29" t="s">
        <v>36</v>
      </c>
      <c r="H279" s="41" t="s">
        <v>36</v>
      </c>
      <c r="I279" s="34" t="s">
        <v>36</v>
      </c>
      <c r="J279" s="34" t="s">
        <v>36</v>
      </c>
      <c r="K279" s="34" t="s">
        <v>36</v>
      </c>
      <c r="L279" s="29" t="s">
        <v>36</v>
      </c>
      <c r="M279" s="41" t="s">
        <v>36</v>
      </c>
      <c r="N279" s="34" t="s">
        <v>36</v>
      </c>
      <c r="O279" s="34" t="s">
        <v>36</v>
      </c>
      <c r="P279" s="34" t="s">
        <v>36</v>
      </c>
      <c r="Q279" s="25" t="s">
        <v>36</v>
      </c>
      <c r="R279" s="41" t="s">
        <v>36</v>
      </c>
      <c r="S279" s="34" t="s">
        <v>36</v>
      </c>
      <c r="T279" s="34" t="s">
        <v>36</v>
      </c>
      <c r="U279" s="34" t="s">
        <v>36</v>
      </c>
      <c r="V279" s="34" t="s">
        <v>36</v>
      </c>
      <c r="W279" s="34" t="s">
        <v>36</v>
      </c>
      <c r="X279" s="34" t="s">
        <v>36</v>
      </c>
      <c r="Y279" s="25" t="s">
        <v>36</v>
      </c>
      <c r="Z279" s="4"/>
      <c r="AA279" s="4"/>
      <c r="AB279" s="4"/>
      <c r="AC279" s="4"/>
      <c r="AD279" s="4"/>
      <c r="AE279" s="4"/>
      <c r="AF279" s="4"/>
      <c r="AG279" s="4"/>
      <c r="AH279" s="4"/>
      <c r="AI279" s="4"/>
      <c r="AJ279" s="4"/>
      <c r="AK279" s="4"/>
      <c r="AL279" s="4"/>
      <c r="AM279" s="4"/>
      <c r="AN279" s="4"/>
      <c r="AO279" s="4"/>
      <c r="AP279" s="4"/>
      <c r="AQ279" s="4"/>
      <c r="AR279" s="4"/>
      <c r="AS279" s="4"/>
      <c r="AT279" s="4"/>
      <c r="AU279" s="4"/>
      <c r="AV279" s="4"/>
      <c r="AW279" s="4"/>
      <c r="AX279" s="4"/>
      <c r="AY279" s="4"/>
      <c r="AZ279" s="342"/>
      <c r="BA279" s="1039"/>
      <c r="BB279" s="583" t="s">
        <v>81</v>
      </c>
      <c r="BC279" s="41" t="s">
        <v>36</v>
      </c>
      <c r="BD279" s="34" t="s">
        <v>36</v>
      </c>
      <c r="BE279" s="34" t="s">
        <v>36</v>
      </c>
      <c r="BF279" s="34" t="s">
        <v>36</v>
      </c>
      <c r="BG279" s="29" t="s">
        <v>36</v>
      </c>
      <c r="BH279" s="41" t="s">
        <v>36</v>
      </c>
      <c r="BI279" s="34" t="s">
        <v>36</v>
      </c>
      <c r="BJ279" s="34" t="s">
        <v>36</v>
      </c>
      <c r="BK279" s="34" t="s">
        <v>36</v>
      </c>
      <c r="BL279" s="29" t="s">
        <v>36</v>
      </c>
      <c r="BM279" s="41" t="s">
        <v>36</v>
      </c>
      <c r="BN279" s="34" t="s">
        <v>36</v>
      </c>
      <c r="BO279" s="34" t="s">
        <v>36</v>
      </c>
      <c r="BP279" s="34" t="s">
        <v>36</v>
      </c>
      <c r="BQ279" s="29" t="s">
        <v>36</v>
      </c>
      <c r="BR279" s="41" t="s">
        <v>36</v>
      </c>
      <c r="BS279" s="34" t="s">
        <v>36</v>
      </c>
      <c r="BT279" s="34" t="s">
        <v>36</v>
      </c>
      <c r="BU279" s="34" t="s">
        <v>36</v>
      </c>
      <c r="BV279" s="34" t="s">
        <v>36</v>
      </c>
      <c r="BW279" s="34" t="s">
        <v>36</v>
      </c>
      <c r="BX279" s="34" t="s">
        <v>36</v>
      </c>
      <c r="BY279" s="25" t="s">
        <v>36</v>
      </c>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302" customFormat="true" ht="15" customHeight="true" x14ac:dyDescent="0.2">
      <c r="A280" s="1039"/>
      <c r="B280" s="583" t="s">
        <v>82</v>
      </c>
      <c r="C280" s="41" t="s">
        <v>36</v>
      </c>
      <c r="D280" s="34" t="s">
        <v>36</v>
      </c>
      <c r="E280" s="34" t="s">
        <v>36</v>
      </c>
      <c r="F280" s="34" t="s">
        <v>36</v>
      </c>
      <c r="G280" s="29" t="s">
        <v>36</v>
      </c>
      <c r="H280" s="41" t="s">
        <v>36</v>
      </c>
      <c r="I280" s="34" t="s">
        <v>36</v>
      </c>
      <c r="J280" s="34" t="s">
        <v>36</v>
      </c>
      <c r="K280" s="34" t="s">
        <v>36</v>
      </c>
      <c r="L280" s="29" t="s">
        <v>36</v>
      </c>
      <c r="M280" s="41" t="s">
        <v>36</v>
      </c>
      <c r="N280" s="34" t="s">
        <v>36</v>
      </c>
      <c r="O280" s="34" t="s">
        <v>36</v>
      </c>
      <c r="P280" s="34" t="s">
        <v>36</v>
      </c>
      <c r="Q280" s="25" t="s">
        <v>36</v>
      </c>
      <c r="R280" s="41" t="s">
        <v>36</v>
      </c>
      <c r="S280" s="34" t="s">
        <v>36</v>
      </c>
      <c r="T280" s="34" t="s">
        <v>36</v>
      </c>
      <c r="U280" s="34" t="s">
        <v>36</v>
      </c>
      <c r="V280" s="34" t="s">
        <v>36</v>
      </c>
      <c r="W280" s="34" t="s">
        <v>36</v>
      </c>
      <c r="X280" s="34" t="s">
        <v>36</v>
      </c>
      <c r="Y280" s="25" t="s">
        <v>36</v>
      </c>
      <c r="Z280" s="4"/>
      <c r="AA280" s="4"/>
      <c r="AB280" s="4"/>
      <c r="AC280" s="4"/>
      <c r="AD280" s="4"/>
      <c r="AE280" s="4"/>
      <c r="AF280" s="4"/>
      <c r="AG280" s="4"/>
      <c r="AH280" s="4"/>
      <c r="AI280" s="4"/>
      <c r="AJ280" s="4"/>
      <c r="AK280" s="4"/>
      <c r="AL280" s="4"/>
      <c r="AM280" s="4"/>
      <c r="AN280" s="4"/>
      <c r="AO280" s="4"/>
      <c r="AP280" s="4"/>
      <c r="AQ280" s="4"/>
      <c r="AR280" s="4"/>
      <c r="AS280" s="4"/>
      <c r="AT280" s="4"/>
      <c r="AU280" s="4"/>
      <c r="AV280" s="4"/>
      <c r="AW280" s="4"/>
      <c r="AX280" s="4"/>
      <c r="AY280" s="4"/>
      <c r="AZ280" s="342"/>
      <c r="BA280" s="1039"/>
      <c r="BB280" s="583" t="s">
        <v>82</v>
      </c>
      <c r="BC280" s="41" t="s">
        <v>36</v>
      </c>
      <c r="BD280" s="34" t="s">
        <v>36</v>
      </c>
      <c r="BE280" s="34" t="s">
        <v>36</v>
      </c>
      <c r="BF280" s="34" t="s">
        <v>36</v>
      </c>
      <c r="BG280" s="29" t="s">
        <v>36</v>
      </c>
      <c r="BH280" s="41" t="s">
        <v>36</v>
      </c>
      <c r="BI280" s="34" t="s">
        <v>36</v>
      </c>
      <c r="BJ280" s="34" t="s">
        <v>36</v>
      </c>
      <c r="BK280" s="34" t="s">
        <v>36</v>
      </c>
      <c r="BL280" s="29" t="s">
        <v>36</v>
      </c>
      <c r="BM280" s="41" t="s">
        <v>36</v>
      </c>
      <c r="BN280" s="34" t="s">
        <v>36</v>
      </c>
      <c r="BO280" s="34" t="s">
        <v>36</v>
      </c>
      <c r="BP280" s="34" t="s">
        <v>36</v>
      </c>
      <c r="BQ280" s="29" t="s">
        <v>36</v>
      </c>
      <c r="BR280" s="41" t="s">
        <v>36</v>
      </c>
      <c r="BS280" s="34" t="s">
        <v>36</v>
      </c>
      <c r="BT280" s="34" t="s">
        <v>36</v>
      </c>
      <c r="BU280" s="34" t="s">
        <v>36</v>
      </c>
      <c r="BV280" s="34" t="s">
        <v>36</v>
      </c>
      <c r="BW280" s="34" t="s">
        <v>36</v>
      </c>
      <c r="BX280" s="34" t="s">
        <v>36</v>
      </c>
      <c r="BY280" s="25" t="s">
        <v>36</v>
      </c>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302" customFormat="true" ht="15" customHeight="true" x14ac:dyDescent="0.2">
      <c r="A281" s="1039"/>
      <c r="B281" s="583" t="s">
        <v>83</v>
      </c>
      <c r="C281" s="41" t="s">
        <v>36</v>
      </c>
      <c r="D281" s="34" t="s">
        <v>36</v>
      </c>
      <c r="E281" s="34" t="s">
        <v>36</v>
      </c>
      <c r="F281" s="34" t="s">
        <v>36</v>
      </c>
      <c r="G281" s="29" t="s">
        <v>36</v>
      </c>
      <c r="H281" s="41" t="s">
        <v>36</v>
      </c>
      <c r="I281" s="34" t="s">
        <v>36</v>
      </c>
      <c r="J281" s="34" t="s">
        <v>36</v>
      </c>
      <c r="K281" s="34" t="s">
        <v>36</v>
      </c>
      <c r="L281" s="29" t="s">
        <v>36</v>
      </c>
      <c r="M281" s="41" t="s">
        <v>36</v>
      </c>
      <c r="N281" s="34" t="s">
        <v>36</v>
      </c>
      <c r="O281" s="34" t="s">
        <v>36</v>
      </c>
      <c r="P281" s="34" t="s">
        <v>36</v>
      </c>
      <c r="Q281" s="25" t="s">
        <v>36</v>
      </c>
      <c r="R281" s="41" t="s">
        <v>36</v>
      </c>
      <c r="S281" s="34" t="s">
        <v>36</v>
      </c>
      <c r="T281" s="34" t="s">
        <v>36</v>
      </c>
      <c r="U281" s="34" t="s">
        <v>36</v>
      </c>
      <c r="V281" s="34" t="s">
        <v>36</v>
      </c>
      <c r="W281" s="34" t="s">
        <v>36</v>
      </c>
      <c r="X281" s="34" t="s">
        <v>36</v>
      </c>
      <c r="Y281" s="25" t="s">
        <v>36</v>
      </c>
      <c r="Z281" s="4"/>
      <c r="AA281" s="4"/>
      <c r="AB281" s="4"/>
      <c r="AC281" s="4"/>
      <c r="AD281" s="4"/>
      <c r="AE281" s="4"/>
      <c r="AF281" s="4"/>
      <c r="AG281" s="4"/>
      <c r="AH281" s="4"/>
      <c r="AI281" s="4"/>
      <c r="AJ281" s="4"/>
      <c r="AK281" s="4"/>
      <c r="AL281" s="4"/>
      <c r="AM281" s="4"/>
      <c r="AN281" s="4"/>
      <c r="AO281" s="4"/>
      <c r="AP281" s="4"/>
      <c r="AQ281" s="4"/>
      <c r="AR281" s="4"/>
      <c r="AS281" s="4"/>
      <c r="AT281" s="4"/>
      <c r="AU281" s="4"/>
      <c r="AV281" s="4"/>
      <c r="AW281" s="4"/>
      <c r="AX281" s="4"/>
      <c r="AY281" s="4"/>
      <c r="AZ281" s="342"/>
      <c r="BA281" s="1039"/>
      <c r="BB281" s="583" t="s">
        <v>83</v>
      </c>
      <c r="BC281" s="41" t="s">
        <v>36</v>
      </c>
      <c r="BD281" s="34" t="s">
        <v>36</v>
      </c>
      <c r="BE281" s="34" t="s">
        <v>36</v>
      </c>
      <c r="BF281" s="34" t="s">
        <v>36</v>
      </c>
      <c r="BG281" s="29" t="s">
        <v>36</v>
      </c>
      <c r="BH281" s="41" t="s">
        <v>36</v>
      </c>
      <c r="BI281" s="34" t="s">
        <v>36</v>
      </c>
      <c r="BJ281" s="34" t="s">
        <v>36</v>
      </c>
      <c r="BK281" s="34" t="s">
        <v>36</v>
      </c>
      <c r="BL281" s="29" t="s">
        <v>36</v>
      </c>
      <c r="BM281" s="41" t="s">
        <v>36</v>
      </c>
      <c r="BN281" s="34" t="s">
        <v>36</v>
      </c>
      <c r="BO281" s="34" t="s">
        <v>36</v>
      </c>
      <c r="BP281" s="34" t="s">
        <v>36</v>
      </c>
      <c r="BQ281" s="29" t="s">
        <v>36</v>
      </c>
      <c r="BR281" s="41" t="s">
        <v>36</v>
      </c>
      <c r="BS281" s="34" t="s">
        <v>36</v>
      </c>
      <c r="BT281" s="34" t="s">
        <v>36</v>
      </c>
      <c r="BU281" s="34" t="s">
        <v>36</v>
      </c>
      <c r="BV281" s="34" t="s">
        <v>36</v>
      </c>
      <c r="BW281" s="34" t="s">
        <v>36</v>
      </c>
      <c r="BX281" s="34" t="s">
        <v>36</v>
      </c>
      <c r="BY281" s="25" t="s">
        <v>36</v>
      </c>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302" customFormat="true" ht="15" customHeight="true" x14ac:dyDescent="0.2">
      <c r="A282" s="1039"/>
      <c r="B282" s="583" t="s">
        <v>84</v>
      </c>
      <c r="C282" s="41" t="s">
        <v>36</v>
      </c>
      <c r="D282" s="34" t="s">
        <v>36</v>
      </c>
      <c r="E282" s="34" t="s">
        <v>36</v>
      </c>
      <c r="F282" s="34" t="s">
        <v>36</v>
      </c>
      <c r="G282" s="29" t="s">
        <v>36</v>
      </c>
      <c r="H282" s="41" t="s">
        <v>36</v>
      </c>
      <c r="I282" s="34" t="s">
        <v>36</v>
      </c>
      <c r="J282" s="34" t="s">
        <v>36</v>
      </c>
      <c r="K282" s="34" t="s">
        <v>36</v>
      </c>
      <c r="L282" s="29" t="s">
        <v>36</v>
      </c>
      <c r="M282" s="41" t="s">
        <v>36</v>
      </c>
      <c r="N282" s="34" t="s">
        <v>36</v>
      </c>
      <c r="O282" s="34" t="s">
        <v>36</v>
      </c>
      <c r="P282" s="34" t="s">
        <v>36</v>
      </c>
      <c r="Q282" s="25" t="s">
        <v>36</v>
      </c>
      <c r="R282" s="41" t="s">
        <v>36</v>
      </c>
      <c r="S282" s="34" t="s">
        <v>36</v>
      </c>
      <c r="T282" s="34" t="s">
        <v>36</v>
      </c>
      <c r="U282" s="34" t="s">
        <v>36</v>
      </c>
      <c r="V282" s="34" t="s">
        <v>36</v>
      </c>
      <c r="W282" s="34" t="s">
        <v>36</v>
      </c>
      <c r="X282" s="34" t="s">
        <v>36</v>
      </c>
      <c r="Y282" s="25" t="s">
        <v>36</v>
      </c>
      <c r="Z282" s="4"/>
      <c r="AA282" s="4"/>
      <c r="AB282" s="4"/>
      <c r="AC282" s="4"/>
      <c r="AD282" s="4"/>
      <c r="AE282" s="4"/>
      <c r="AF282" s="4"/>
      <c r="AG282" s="4"/>
      <c r="AH282" s="4"/>
      <c r="AI282" s="4"/>
      <c r="AJ282" s="4"/>
      <c r="AK282" s="4"/>
      <c r="AL282" s="4"/>
      <c r="AM282" s="4"/>
      <c r="AN282" s="4"/>
      <c r="AO282" s="4"/>
      <c r="AP282" s="4"/>
      <c r="AQ282" s="4"/>
      <c r="AR282" s="4"/>
      <c r="AS282" s="4"/>
      <c r="AT282" s="4"/>
      <c r="AU282" s="4"/>
      <c r="AV282" s="4"/>
      <c r="AW282" s="4"/>
      <c r="AX282" s="4"/>
      <c r="AY282" s="4"/>
      <c r="AZ282" s="342"/>
      <c r="BA282" s="1039"/>
      <c r="BB282" s="583" t="s">
        <v>84</v>
      </c>
      <c r="BC282" s="41" t="s">
        <v>36</v>
      </c>
      <c r="BD282" s="34" t="s">
        <v>36</v>
      </c>
      <c r="BE282" s="34" t="s">
        <v>36</v>
      </c>
      <c r="BF282" s="34" t="s">
        <v>36</v>
      </c>
      <c r="BG282" s="29" t="s">
        <v>36</v>
      </c>
      <c r="BH282" s="41" t="s">
        <v>36</v>
      </c>
      <c r="BI282" s="34" t="s">
        <v>36</v>
      </c>
      <c r="BJ282" s="34" t="s">
        <v>36</v>
      </c>
      <c r="BK282" s="34" t="s">
        <v>36</v>
      </c>
      <c r="BL282" s="29" t="s">
        <v>36</v>
      </c>
      <c r="BM282" s="41" t="s">
        <v>36</v>
      </c>
      <c r="BN282" s="34" t="s">
        <v>36</v>
      </c>
      <c r="BO282" s="34" t="s">
        <v>36</v>
      </c>
      <c r="BP282" s="34" t="s">
        <v>36</v>
      </c>
      <c r="BQ282" s="29" t="s">
        <v>36</v>
      </c>
      <c r="BR282" s="41" t="s">
        <v>36</v>
      </c>
      <c r="BS282" s="34" t="s">
        <v>36</v>
      </c>
      <c r="BT282" s="34" t="s">
        <v>36</v>
      </c>
      <c r="BU282" s="34" t="s">
        <v>36</v>
      </c>
      <c r="BV282" s="34" t="s">
        <v>36</v>
      </c>
      <c r="BW282" s="34" t="s">
        <v>36</v>
      </c>
      <c r="BX282" s="34" t="s">
        <v>36</v>
      </c>
      <c r="BY282" s="25" t="s">
        <v>36</v>
      </c>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302" customFormat="true" ht="15" customHeight="true" x14ac:dyDescent="0.2">
      <c r="A283" s="1039"/>
      <c r="B283" s="583" t="s">
        <v>85</v>
      </c>
      <c r="C283" s="41" t="s">
        <v>36</v>
      </c>
      <c r="D283" s="34" t="s">
        <v>36</v>
      </c>
      <c r="E283" s="34" t="s">
        <v>36</v>
      </c>
      <c r="F283" s="34" t="s">
        <v>36</v>
      </c>
      <c r="G283" s="29" t="s">
        <v>36</v>
      </c>
      <c r="H283" s="41" t="s">
        <v>36</v>
      </c>
      <c r="I283" s="34" t="s">
        <v>36</v>
      </c>
      <c r="J283" s="34" t="s">
        <v>36</v>
      </c>
      <c r="K283" s="34" t="s">
        <v>36</v>
      </c>
      <c r="L283" s="29" t="s">
        <v>36</v>
      </c>
      <c r="M283" s="41" t="s">
        <v>36</v>
      </c>
      <c r="N283" s="34" t="s">
        <v>36</v>
      </c>
      <c r="O283" s="34" t="s">
        <v>36</v>
      </c>
      <c r="P283" s="34" t="s">
        <v>36</v>
      </c>
      <c r="Q283" s="25" t="s">
        <v>36</v>
      </c>
      <c r="R283" s="41" t="s">
        <v>36</v>
      </c>
      <c r="S283" s="34" t="s">
        <v>36</v>
      </c>
      <c r="T283" s="34" t="s">
        <v>36</v>
      </c>
      <c r="U283" s="34" t="s">
        <v>36</v>
      </c>
      <c r="V283" s="34" t="s">
        <v>36</v>
      </c>
      <c r="W283" s="34" t="s">
        <v>36</v>
      </c>
      <c r="X283" s="34" t="s">
        <v>36</v>
      </c>
      <c r="Y283" s="25" t="s">
        <v>36</v>
      </c>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c r="AZ283" s="342"/>
      <c r="BA283" s="1039"/>
      <c r="BB283" s="583" t="s">
        <v>85</v>
      </c>
      <c r="BC283" s="41" t="s">
        <v>36</v>
      </c>
      <c r="BD283" s="34" t="s">
        <v>36</v>
      </c>
      <c r="BE283" s="34" t="s">
        <v>36</v>
      </c>
      <c r="BF283" s="34" t="s">
        <v>36</v>
      </c>
      <c r="BG283" s="29" t="s">
        <v>36</v>
      </c>
      <c r="BH283" s="41" t="s">
        <v>36</v>
      </c>
      <c r="BI283" s="34" t="s">
        <v>36</v>
      </c>
      <c r="BJ283" s="34" t="s">
        <v>36</v>
      </c>
      <c r="BK283" s="34" t="s">
        <v>36</v>
      </c>
      <c r="BL283" s="29" t="s">
        <v>36</v>
      </c>
      <c r="BM283" s="41" t="s">
        <v>36</v>
      </c>
      <c r="BN283" s="34" t="s">
        <v>36</v>
      </c>
      <c r="BO283" s="34" t="s">
        <v>36</v>
      </c>
      <c r="BP283" s="34" t="s">
        <v>36</v>
      </c>
      <c r="BQ283" s="29" t="s">
        <v>36</v>
      </c>
      <c r="BR283" s="41" t="s">
        <v>36</v>
      </c>
      <c r="BS283" s="34" t="s">
        <v>36</v>
      </c>
      <c r="BT283" s="34" t="s">
        <v>36</v>
      </c>
      <c r="BU283" s="34" t="s">
        <v>36</v>
      </c>
      <c r="BV283" s="34" t="s">
        <v>36</v>
      </c>
      <c r="BW283" s="34" t="s">
        <v>36</v>
      </c>
      <c r="BX283" s="34" t="s">
        <v>36</v>
      </c>
      <c r="BY283" s="25" t="s">
        <v>36</v>
      </c>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302" customFormat="true" ht="15" customHeight="true" x14ac:dyDescent="0.2">
      <c r="A284" s="1040"/>
      <c r="B284" s="584" t="s">
        <v>115</v>
      </c>
      <c r="C284" s="871" t="s">
        <v>36</v>
      </c>
      <c r="D284" s="873" t="s">
        <v>36</v>
      </c>
      <c r="E284" s="873" t="s">
        <v>36</v>
      </c>
      <c r="F284" s="873" t="s">
        <v>36</v>
      </c>
      <c r="G284" s="875" t="s">
        <v>36</v>
      </c>
      <c r="H284" s="871" t="s">
        <v>36</v>
      </c>
      <c r="I284" s="873" t="s">
        <v>36</v>
      </c>
      <c r="J284" s="873" t="s">
        <v>36</v>
      </c>
      <c r="K284" s="873" t="s">
        <v>36</v>
      </c>
      <c r="L284" s="875" t="s">
        <v>36</v>
      </c>
      <c r="M284" s="871" t="s">
        <v>36</v>
      </c>
      <c r="N284" s="873" t="s">
        <v>36</v>
      </c>
      <c r="O284" s="873" t="s">
        <v>36</v>
      </c>
      <c r="P284" s="873" t="s">
        <v>36</v>
      </c>
      <c r="Q284" s="878" t="s">
        <v>36</v>
      </c>
      <c r="R284" s="871" t="s">
        <v>36</v>
      </c>
      <c r="S284" s="873" t="s">
        <v>36</v>
      </c>
      <c r="T284" s="873" t="s">
        <v>36</v>
      </c>
      <c r="U284" s="873" t="s">
        <v>36</v>
      </c>
      <c r="V284" s="873" t="s">
        <v>36</v>
      </c>
      <c r="W284" s="873" t="s">
        <v>36</v>
      </c>
      <c r="X284" s="873" t="s">
        <v>36</v>
      </c>
      <c r="Y284" s="878" t="s">
        <v>36</v>
      </c>
      <c r="Z284" s="6"/>
      <c r="AA284" s="6"/>
      <c r="AB284" s="6"/>
      <c r="AC284" s="6"/>
      <c r="AD284" s="6"/>
      <c r="AE284" s="6"/>
      <c r="AF284" s="6"/>
      <c r="AG284" s="6"/>
      <c r="AH284" s="6"/>
      <c r="AI284" s="6"/>
      <c r="AJ284" s="6"/>
      <c r="AK284" s="6"/>
      <c r="AL284" s="6"/>
      <c r="AM284" s="6"/>
      <c r="AN284" s="6"/>
      <c r="AO284" s="6"/>
      <c r="AP284" s="6"/>
      <c r="AQ284" s="6"/>
      <c r="AR284" s="6"/>
      <c r="AS284" s="6"/>
      <c r="AT284" s="6"/>
      <c r="AU284" s="6"/>
      <c r="AV284" s="6"/>
      <c r="AW284" s="6"/>
      <c r="AX284" s="6"/>
      <c r="AY284" s="6"/>
      <c r="AZ284" s="342"/>
      <c r="BA284" s="1040"/>
      <c r="BB284" s="584" t="s">
        <v>115</v>
      </c>
      <c r="BC284" s="40" t="s">
        <v>36</v>
      </c>
      <c r="BD284" s="36" t="s">
        <v>36</v>
      </c>
      <c r="BE284" s="36" t="s">
        <v>36</v>
      </c>
      <c r="BF284" s="36" t="s">
        <v>36</v>
      </c>
      <c r="BG284" s="31" t="s">
        <v>36</v>
      </c>
      <c r="BH284" s="40" t="s">
        <v>36</v>
      </c>
      <c r="BI284" s="36" t="s">
        <v>36</v>
      </c>
      <c r="BJ284" s="36" t="s">
        <v>36</v>
      </c>
      <c r="BK284" s="36" t="s">
        <v>36</v>
      </c>
      <c r="BL284" s="31" t="s">
        <v>36</v>
      </c>
      <c r="BM284" s="40" t="s">
        <v>36</v>
      </c>
      <c r="BN284" s="36" t="s">
        <v>36</v>
      </c>
      <c r="BO284" s="36" t="s">
        <v>36</v>
      </c>
      <c r="BP284" s="36" t="s">
        <v>36</v>
      </c>
      <c r="BQ284" s="31" t="s">
        <v>36</v>
      </c>
      <c r="BR284" s="40" t="s">
        <v>36</v>
      </c>
      <c r="BS284" s="36" t="s">
        <v>36</v>
      </c>
      <c r="BT284" s="36" t="s">
        <v>36</v>
      </c>
      <c r="BU284" s="36" t="s">
        <v>36</v>
      </c>
      <c r="BV284" s="36" t="s">
        <v>36</v>
      </c>
      <c r="BW284" s="36" t="s">
        <v>36</v>
      </c>
      <c r="BX284" s="36" t="s">
        <v>36</v>
      </c>
      <c r="BY284" s="26" t="s">
        <v>36</v>
      </c>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302" customFormat="true" ht="15" customHeight="true" x14ac:dyDescent="0.2">
      <c r="Y285" s="304"/>
      <c r="Z285" s="342"/>
      <c r="AA285" s="342"/>
      <c r="AB285" s="342"/>
      <c r="AC285" s="342"/>
      <c r="AD285" s="342"/>
      <c r="AE285" s="342"/>
      <c r="AF285" s="342"/>
      <c r="AG285" s="342"/>
      <c r="AH285" s="342"/>
      <c r="AI285" s="342"/>
      <c r="AJ285" s="342"/>
      <c r="AK285" s="342"/>
      <c r="AL285" s="342"/>
      <c r="AM285" s="342"/>
      <c r="AN285" s="342"/>
      <c r="AO285" s="342"/>
      <c r="AP285" s="342"/>
      <c r="AQ285" s="342"/>
      <c r="AR285" s="342"/>
      <c r="AS285" s="342"/>
      <c r="AT285" s="342"/>
      <c r="AU285" s="342"/>
      <c r="AV285" s="342"/>
      <c r="AW285" s="342"/>
      <c r="AX285" s="342"/>
      <c r="AY285" s="342"/>
      <c r="AZ285" s="342"/>
      <c r="BA285" s="304"/>
      <c r="BY285" s="304"/>
      <c r="BZ285" s="342"/>
      <c r="CA285" s="342"/>
      <c r="CB285" s="342"/>
      <c r="CC285" s="342"/>
      <c r="CD285" s="342"/>
      <c r="CE285" s="342"/>
      <c r="CF285" s="342"/>
      <c r="CG285" s="342"/>
      <c r="CH285" s="342"/>
      <c r="CI285" s="342"/>
      <c r="CJ285" s="342"/>
      <c r="CK285" s="342"/>
      <c r="CL285" s="342"/>
      <c r="CM285" s="342"/>
      <c r="CN285" s="342"/>
      <c r="CO285" s="342"/>
      <c r="CP285" s="342"/>
      <c r="CQ285" s="342"/>
      <c r="CR285" s="342"/>
      <c r="CS285" s="342"/>
      <c r="CT285" s="342"/>
      <c r="CU285" s="342"/>
      <c r="CV285" s="342"/>
      <c r="CW285" s="342"/>
      <c r="CX285" s="342"/>
      <c r="CY285" s="342"/>
      <c r="CZ285" s="342"/>
    </row>
    <row r="286" s="302" customFormat="true" ht="15" customHeight="true" x14ac:dyDescent="0.2">
      <c r="Y286" s="304"/>
      <c r="Z286" s="342"/>
      <c r="AA286" s="342"/>
      <c r="AB286" s="342"/>
      <c r="AC286" s="342"/>
      <c r="AD286" s="342"/>
      <c r="AE286" s="342"/>
      <c r="AF286" s="342"/>
      <c r="AG286" s="342"/>
      <c r="AH286" s="342"/>
      <c r="AI286" s="342"/>
      <c r="AJ286" s="342"/>
      <c r="AK286" s="342"/>
      <c r="AL286" s="342"/>
      <c r="AM286" s="342"/>
      <c r="AN286" s="342"/>
      <c r="AO286" s="342"/>
      <c r="AP286" s="342"/>
      <c r="AQ286" s="342"/>
      <c r="AR286" s="342"/>
      <c r="AS286" s="342"/>
      <c r="AT286" s="342"/>
      <c r="AU286" s="342"/>
      <c r="AV286" s="342"/>
      <c r="AW286" s="342"/>
      <c r="AX286" s="342"/>
      <c r="AY286" s="342"/>
      <c r="AZ286" s="342"/>
      <c r="BA286" s="304"/>
      <c r="BY286" s="304"/>
      <c r="BZ286" s="342"/>
      <c r="CA286" s="342"/>
      <c r="CB286" s="342"/>
      <c r="CC286" s="342"/>
      <c r="CD286" s="342"/>
      <c r="CE286" s="342"/>
      <c r="CF286" s="342"/>
      <c r="CG286" s="342"/>
      <c r="CH286" s="342"/>
      <c r="CI286" s="342"/>
      <c r="CJ286" s="342"/>
      <c r="CK286" s="342"/>
      <c r="CL286" s="342"/>
      <c r="CM286" s="342"/>
      <c r="CN286" s="342"/>
      <c r="CO286" s="342"/>
      <c r="CP286" s="342"/>
      <c r="CQ286" s="342"/>
      <c r="CR286" s="342"/>
      <c r="CS286" s="342"/>
      <c r="CT286" s="342"/>
      <c r="CU286" s="342"/>
      <c r="CV286" s="342"/>
      <c r="CW286" s="342"/>
      <c r="CX286" s="342"/>
      <c r="CY286" s="342"/>
      <c r="CZ286" s="342"/>
    </row>
    <row r="287" s="302" customFormat="true" ht="15" customHeight="true" x14ac:dyDescent="0.2">
      <c r="Y287" s="304"/>
      <c r="Z287" s="342"/>
      <c r="AA287" s="342"/>
      <c r="AB287" s="342"/>
      <c r="AC287" s="342"/>
      <c r="AD287" s="342"/>
      <c r="AE287" s="342"/>
      <c r="AF287" s="342"/>
      <c r="AG287" s="342"/>
      <c r="AH287" s="342"/>
      <c r="AI287" s="342"/>
      <c r="AJ287" s="342"/>
      <c r="AK287" s="342"/>
      <c r="AL287" s="342"/>
      <c r="AM287" s="342"/>
      <c r="AN287" s="342"/>
      <c r="AO287" s="342"/>
      <c r="AP287" s="342"/>
      <c r="AQ287" s="342"/>
      <c r="AR287" s="342"/>
      <c r="AS287" s="342"/>
      <c r="AT287" s="342"/>
      <c r="AU287" s="342"/>
      <c r="AV287" s="342"/>
      <c r="AW287" s="342"/>
      <c r="AX287" s="342"/>
      <c r="AY287" s="342"/>
      <c r="AZ287" s="342"/>
      <c r="BA287" s="304"/>
      <c r="BY287" s="304"/>
      <c r="BZ287" s="342"/>
      <c r="CA287" s="342"/>
      <c r="CB287" s="342"/>
      <c r="CC287" s="342"/>
      <c r="CD287" s="342"/>
      <c r="CE287" s="342"/>
      <c r="CF287" s="342"/>
      <c r="CG287" s="342"/>
      <c r="CH287" s="342"/>
      <c r="CI287" s="342"/>
      <c r="CJ287" s="342"/>
      <c r="CK287" s="342"/>
      <c r="CL287" s="342"/>
      <c r="CM287" s="342"/>
      <c r="CN287" s="342"/>
      <c r="CO287" s="342"/>
      <c r="CP287" s="342"/>
      <c r="CQ287" s="342"/>
      <c r="CR287" s="342"/>
      <c r="CS287" s="342"/>
      <c r="CT287" s="342"/>
      <c r="CU287" s="342"/>
      <c r="CV287" s="342"/>
      <c r="CW287" s="342"/>
      <c r="CX287" s="342"/>
      <c r="CY287" s="342"/>
      <c r="CZ287" s="342"/>
    </row>
    <row r="288" s="302" customFormat="true" ht="15" customHeight="true" x14ac:dyDescent="0.2">
      <c r="Y288" s="304"/>
      <c r="Z288" s="342"/>
      <c r="AA288" s="342"/>
      <c r="AB288" s="342"/>
      <c r="AC288" s="342"/>
      <c r="AD288" s="342"/>
      <c r="AE288" s="342"/>
      <c r="AF288" s="342"/>
      <c r="AG288" s="342"/>
      <c r="AH288" s="342"/>
      <c r="AI288" s="342"/>
      <c r="AJ288" s="342"/>
      <c r="AK288" s="342"/>
      <c r="AL288" s="342"/>
      <c r="AM288" s="342"/>
      <c r="AN288" s="342"/>
      <c r="AO288" s="342"/>
      <c r="AP288" s="342"/>
      <c r="AQ288" s="342"/>
      <c r="AR288" s="342"/>
      <c r="AS288" s="342"/>
      <c r="AT288" s="342"/>
      <c r="AU288" s="342"/>
      <c r="AV288" s="342"/>
      <c r="AW288" s="342"/>
      <c r="AX288" s="342"/>
      <c r="AY288" s="342"/>
      <c r="AZ288" s="342"/>
      <c r="BA288" s="304"/>
      <c r="BY288" s="304"/>
      <c r="BZ288" s="342"/>
      <c r="CA288" s="342"/>
      <c r="CB288" s="342"/>
      <c r="CC288" s="342"/>
      <c r="CD288" s="342"/>
      <c r="CE288" s="342"/>
      <c r="CF288" s="342"/>
      <c r="CG288" s="342"/>
      <c r="CH288" s="342"/>
      <c r="CI288" s="342"/>
      <c r="CJ288" s="342"/>
      <c r="CK288" s="342"/>
      <c r="CL288" s="342"/>
      <c r="CM288" s="342"/>
      <c r="CN288" s="342"/>
      <c r="CO288" s="342"/>
      <c r="CP288" s="342"/>
      <c r="CQ288" s="342"/>
      <c r="CR288" s="342"/>
      <c r="CS288" s="342"/>
      <c r="CT288" s="342"/>
      <c r="CU288" s="342"/>
      <c r="CV288" s="342"/>
      <c r="CW288" s="342"/>
      <c r="CX288" s="342"/>
      <c r="CY288" s="342"/>
      <c r="CZ288" s="342"/>
    </row>
    <row r="289" s="302" customFormat="true" ht="15" customHeight="true" x14ac:dyDescent="0.2">
      <c r="Y289" s="304"/>
      <c r="Z289" s="342"/>
      <c r="AA289" s="342"/>
      <c r="AB289" s="342"/>
      <c r="AC289" s="342"/>
      <c r="AD289" s="342"/>
      <c r="AE289" s="342"/>
      <c r="AF289" s="342"/>
      <c r="AG289" s="342"/>
      <c r="AH289" s="342"/>
      <c r="AI289" s="342"/>
      <c r="AJ289" s="342"/>
      <c r="AK289" s="342"/>
      <c r="AL289" s="342"/>
      <c r="AM289" s="342"/>
      <c r="AN289" s="342"/>
      <c r="AO289" s="342"/>
      <c r="AP289" s="342"/>
      <c r="AQ289" s="342"/>
      <c r="AR289" s="342"/>
      <c r="AS289" s="342"/>
      <c r="AT289" s="342"/>
      <c r="AU289" s="342"/>
      <c r="AV289" s="342"/>
      <c r="AW289" s="342"/>
      <c r="AX289" s="342"/>
      <c r="AY289" s="342"/>
      <c r="AZ289" s="342"/>
      <c r="BA289" s="304"/>
      <c r="BY289" s="304"/>
      <c r="BZ289" s="342"/>
      <c r="CA289" s="342"/>
      <c r="CB289" s="342"/>
      <c r="CC289" s="342"/>
      <c r="CD289" s="342"/>
      <c r="CE289" s="342"/>
      <c r="CF289" s="342"/>
      <c r="CG289" s="342"/>
      <c r="CH289" s="342"/>
      <c r="CI289" s="342"/>
      <c r="CJ289" s="342"/>
      <c r="CK289" s="342"/>
      <c r="CL289" s="342"/>
      <c r="CM289" s="342"/>
      <c r="CN289" s="342"/>
      <c r="CO289" s="342"/>
      <c r="CP289" s="342"/>
      <c r="CQ289" s="342"/>
      <c r="CR289" s="342"/>
      <c r="CS289" s="342"/>
      <c r="CT289" s="342"/>
      <c r="CU289" s="342"/>
      <c r="CV289" s="342"/>
      <c r="CW289" s="342"/>
      <c r="CX289" s="342"/>
      <c r="CY289" s="342"/>
      <c r="CZ289" s="342"/>
    </row>
    <row r="290" s="302" customFormat="true" ht="15" customHeight="true" x14ac:dyDescent="0.2">
      <c r="Y290" s="304"/>
      <c r="Z290" s="342"/>
      <c r="AA290" s="342"/>
      <c r="AB290" s="342"/>
      <c r="AC290" s="342"/>
      <c r="AD290" s="342"/>
      <c r="AE290" s="342"/>
      <c r="AF290" s="342"/>
      <c r="AG290" s="342"/>
      <c r="AH290" s="342"/>
      <c r="AI290" s="342"/>
      <c r="AJ290" s="342"/>
      <c r="AK290" s="342"/>
      <c r="AL290" s="342"/>
      <c r="AM290" s="342"/>
      <c r="AN290" s="342"/>
      <c r="AO290" s="342"/>
      <c r="AP290" s="342"/>
      <c r="AQ290" s="342"/>
      <c r="AR290" s="342"/>
      <c r="AS290" s="342"/>
      <c r="AT290" s="342"/>
      <c r="AU290" s="342"/>
      <c r="AV290" s="342"/>
      <c r="AW290" s="342"/>
      <c r="AX290" s="342"/>
      <c r="AY290" s="342"/>
      <c r="AZ290" s="342"/>
      <c r="BA290" s="304"/>
      <c r="BY290" s="304"/>
      <c r="BZ290" s="342"/>
      <c r="CA290" s="342"/>
      <c r="CB290" s="342"/>
      <c r="CC290" s="342"/>
      <c r="CD290" s="342"/>
      <c r="CE290" s="342"/>
      <c r="CF290" s="342"/>
      <c r="CG290" s="342"/>
      <c r="CH290" s="342"/>
      <c r="CI290" s="342"/>
      <c r="CJ290" s="342"/>
      <c r="CK290" s="342"/>
      <c r="CL290" s="342"/>
      <c r="CM290" s="342"/>
      <c r="CN290" s="342"/>
      <c r="CO290" s="342"/>
      <c r="CP290" s="342"/>
      <c r="CQ290" s="342"/>
      <c r="CR290" s="342"/>
      <c r="CS290" s="342"/>
      <c r="CT290" s="342"/>
      <c r="CU290" s="342"/>
      <c r="CV290" s="342"/>
      <c r="CW290" s="342"/>
      <c r="CX290" s="342"/>
      <c r="CY290" s="342"/>
      <c r="CZ290" s="342"/>
    </row>
    <row r="291" s="302" customFormat="true" ht="15" customHeight="true" x14ac:dyDescent="0.2">
      <c r="Y291" s="304"/>
      <c r="Z291" s="342"/>
      <c r="AA291" s="342"/>
      <c r="AB291" s="342"/>
      <c r="AC291" s="342"/>
      <c r="AD291" s="342"/>
      <c r="AE291" s="342"/>
      <c r="AF291" s="342"/>
      <c r="AG291" s="342"/>
      <c r="AH291" s="342"/>
      <c r="AI291" s="342"/>
      <c r="AJ291" s="342"/>
      <c r="AK291" s="342"/>
      <c r="AL291" s="342"/>
      <c r="AM291" s="342"/>
      <c r="AN291" s="342"/>
      <c r="AO291" s="342"/>
      <c r="AP291" s="342"/>
      <c r="AQ291" s="342"/>
      <c r="AR291" s="342"/>
      <c r="AS291" s="342"/>
      <c r="AT291" s="342"/>
      <c r="AU291" s="342"/>
      <c r="AV291" s="342"/>
      <c r="AW291" s="342"/>
      <c r="AX291" s="342"/>
      <c r="AY291" s="342"/>
      <c r="AZ291" s="342"/>
      <c r="BA291" s="304"/>
      <c r="BY291" s="304"/>
      <c r="BZ291" s="342"/>
      <c r="CA291" s="342"/>
      <c r="CB291" s="342"/>
      <c r="CC291" s="342"/>
      <c r="CD291" s="342"/>
      <c r="CE291" s="342"/>
      <c r="CF291" s="342"/>
      <c r="CG291" s="342"/>
      <c r="CH291" s="342"/>
      <c r="CI291" s="342"/>
      <c r="CJ291" s="342"/>
      <c r="CK291" s="342"/>
      <c r="CL291" s="342"/>
      <c r="CM291" s="342"/>
      <c r="CN291" s="342"/>
      <c r="CO291" s="342"/>
      <c r="CP291" s="342"/>
      <c r="CQ291" s="342"/>
      <c r="CR291" s="342"/>
      <c r="CS291" s="342"/>
      <c r="CT291" s="342"/>
      <c r="CU291" s="342"/>
      <c r="CV291" s="342"/>
      <c r="CW291" s="342"/>
      <c r="CX291" s="342"/>
      <c r="CY291" s="342"/>
      <c r="CZ291" s="342"/>
    </row>
    <row r="292" s="302" customFormat="true" ht="15" customHeight="true" x14ac:dyDescent="0.2">
      <c r="Y292" s="304"/>
      <c r="Z292" s="342"/>
      <c r="AA292" s="342"/>
      <c r="AB292" s="342"/>
      <c r="AC292" s="342"/>
      <c r="AD292" s="342"/>
      <c r="AE292" s="342"/>
      <c r="AF292" s="342"/>
      <c r="AG292" s="342"/>
      <c r="AH292" s="342"/>
      <c r="AI292" s="342"/>
      <c r="AJ292" s="342"/>
      <c r="AK292" s="342"/>
      <c r="AL292" s="342"/>
      <c r="AM292" s="342"/>
      <c r="AN292" s="342"/>
      <c r="AO292" s="342"/>
      <c r="AP292" s="342"/>
      <c r="AQ292" s="342"/>
      <c r="AR292" s="342"/>
      <c r="AS292" s="342"/>
      <c r="AT292" s="342"/>
      <c r="AU292" s="342"/>
      <c r="AV292" s="342"/>
      <c r="AW292" s="342"/>
      <c r="AX292" s="342"/>
      <c r="AY292" s="342"/>
      <c r="AZ292" s="342"/>
      <c r="BA292" s="304"/>
      <c r="BY292" s="304"/>
      <c r="BZ292" s="342"/>
      <c r="CA292" s="342"/>
      <c r="CB292" s="342"/>
      <c r="CC292" s="342"/>
      <c r="CD292" s="342"/>
      <c r="CE292" s="342"/>
      <c r="CF292" s="342"/>
      <c r="CG292" s="342"/>
      <c r="CH292" s="342"/>
      <c r="CI292" s="342"/>
      <c r="CJ292" s="342"/>
      <c r="CK292" s="342"/>
      <c r="CL292" s="342"/>
      <c r="CM292" s="342"/>
      <c r="CN292" s="342"/>
      <c r="CO292" s="342"/>
      <c r="CP292" s="342"/>
      <c r="CQ292" s="342"/>
      <c r="CR292" s="342"/>
      <c r="CS292" s="342"/>
      <c r="CT292" s="342"/>
      <c r="CU292" s="342"/>
      <c r="CV292" s="342"/>
      <c r="CW292" s="342"/>
      <c r="CX292" s="342"/>
      <c r="CY292" s="342"/>
      <c r="CZ292" s="342"/>
    </row>
    <row r="293" s="302" customFormat="true" ht="15" customHeight="true" x14ac:dyDescent="0.2">
      <c r="Y293" s="304"/>
      <c r="Z293" s="342"/>
      <c r="AA293" s="342"/>
      <c r="AB293" s="342"/>
      <c r="AC293" s="342"/>
      <c r="AD293" s="342"/>
      <c r="AE293" s="342"/>
      <c r="AF293" s="342"/>
      <c r="AG293" s="342"/>
      <c r="AH293" s="342"/>
      <c r="AI293" s="342"/>
      <c r="AJ293" s="342"/>
      <c r="AK293" s="342"/>
      <c r="AL293" s="342"/>
      <c r="AM293" s="342"/>
      <c r="AN293" s="342"/>
      <c r="AO293" s="342"/>
      <c r="AP293" s="342"/>
      <c r="AQ293" s="342"/>
      <c r="AR293" s="342"/>
      <c r="AS293" s="342"/>
      <c r="AT293" s="342"/>
      <c r="AU293" s="342"/>
      <c r="AV293" s="342"/>
      <c r="AW293" s="342"/>
      <c r="AX293" s="342"/>
      <c r="AY293" s="342"/>
      <c r="AZ293" s="342"/>
      <c r="BA293" s="304"/>
      <c r="BY293" s="304"/>
      <c r="BZ293" s="342"/>
      <c r="CA293" s="342"/>
      <c r="CB293" s="342"/>
      <c r="CC293" s="342"/>
      <c r="CD293" s="342"/>
      <c r="CE293" s="342"/>
      <c r="CF293" s="342"/>
      <c r="CG293" s="342"/>
      <c r="CH293" s="342"/>
      <c r="CI293" s="342"/>
      <c r="CJ293" s="342"/>
      <c r="CK293" s="342"/>
      <c r="CL293" s="342"/>
      <c r="CM293" s="342"/>
      <c r="CN293" s="342"/>
      <c r="CO293" s="342"/>
      <c r="CP293" s="342"/>
      <c r="CQ293" s="342"/>
      <c r="CR293" s="342"/>
      <c r="CS293" s="342"/>
      <c r="CT293" s="342"/>
      <c r="CU293" s="342"/>
      <c r="CV293" s="342"/>
      <c r="CW293" s="342"/>
      <c r="CX293" s="342"/>
      <c r="CY293" s="342"/>
      <c r="CZ293" s="342"/>
    </row>
    <row r="294" s="302" customFormat="true" ht="15" customHeight="true" x14ac:dyDescent="0.2">
      <c r="Y294" s="304"/>
      <c r="Z294" s="342"/>
      <c r="AA294" s="342"/>
      <c r="AB294" s="342"/>
      <c r="AC294" s="342"/>
      <c r="AD294" s="342"/>
      <c r="AE294" s="342"/>
      <c r="AF294" s="342"/>
      <c r="AG294" s="342"/>
      <c r="AH294" s="342"/>
      <c r="AI294" s="342"/>
      <c r="AJ294" s="342"/>
      <c r="AK294" s="342"/>
      <c r="AL294" s="342"/>
      <c r="AM294" s="342"/>
      <c r="AN294" s="342"/>
      <c r="AO294" s="342"/>
      <c r="AP294" s="342"/>
      <c r="AQ294" s="342"/>
      <c r="AR294" s="342"/>
      <c r="AS294" s="342"/>
      <c r="AT294" s="342"/>
      <c r="AU294" s="342"/>
      <c r="AV294" s="342"/>
      <c r="AW294" s="342"/>
      <c r="AX294" s="342"/>
      <c r="AY294" s="342"/>
      <c r="AZ294" s="342"/>
      <c r="BA294" s="304"/>
      <c r="BY294" s="304"/>
      <c r="BZ294" s="342"/>
      <c r="CA294" s="342"/>
      <c r="CB294" s="342"/>
      <c r="CC294" s="342"/>
      <c r="CD294" s="342"/>
      <c r="CE294" s="342"/>
      <c r="CF294" s="342"/>
      <c r="CG294" s="342"/>
      <c r="CH294" s="342"/>
      <c r="CI294" s="342"/>
      <c r="CJ294" s="342"/>
      <c r="CK294" s="342"/>
      <c r="CL294" s="342"/>
      <c r="CM294" s="342"/>
      <c r="CN294" s="342"/>
      <c r="CO294" s="342"/>
      <c r="CP294" s="342"/>
      <c r="CQ294" s="342"/>
      <c r="CR294" s="342"/>
      <c r="CS294" s="342"/>
      <c r="CT294" s="342"/>
      <c r="CU294" s="342"/>
      <c r="CV294" s="342"/>
      <c r="CW294" s="342"/>
      <c r="CX294" s="342"/>
      <c r="CY294" s="342"/>
      <c r="CZ294" s="342"/>
    </row>
    <row r="295" s="302" customFormat="true" ht="15" customHeight="true" x14ac:dyDescent="0.2">
      <c r="Y295" s="304"/>
      <c r="Z295" s="342"/>
      <c r="AA295" s="342"/>
      <c r="AB295" s="342"/>
      <c r="AC295" s="342"/>
      <c r="AD295" s="342"/>
      <c r="AE295" s="342"/>
      <c r="AF295" s="342"/>
      <c r="AG295" s="342"/>
      <c r="AH295" s="342"/>
      <c r="AI295" s="342"/>
      <c r="AJ295" s="342"/>
      <c r="AK295" s="342"/>
      <c r="AL295" s="342"/>
      <c r="AM295" s="342"/>
      <c r="AN295" s="342"/>
      <c r="AO295" s="342"/>
      <c r="AP295" s="342"/>
      <c r="AQ295" s="342"/>
      <c r="AR295" s="342"/>
      <c r="AS295" s="342"/>
      <c r="AT295" s="342"/>
      <c r="AU295" s="342"/>
      <c r="AV295" s="342"/>
      <c r="AW295" s="342"/>
      <c r="AX295" s="342"/>
      <c r="AY295" s="342"/>
      <c r="AZ295" s="342"/>
      <c r="BA295" s="304"/>
      <c r="BY295" s="304"/>
      <c r="BZ295" s="342"/>
      <c r="CA295" s="342"/>
      <c r="CB295" s="342"/>
      <c r="CC295" s="342"/>
      <c r="CD295" s="342"/>
      <c r="CE295" s="342"/>
      <c r="CF295" s="342"/>
      <c r="CG295" s="342"/>
      <c r="CH295" s="342"/>
      <c r="CI295" s="342"/>
      <c r="CJ295" s="342"/>
      <c r="CK295" s="342"/>
      <c r="CL295" s="342"/>
      <c r="CM295" s="342"/>
      <c r="CN295" s="342"/>
      <c r="CO295" s="342"/>
      <c r="CP295" s="342"/>
      <c r="CQ295" s="342"/>
      <c r="CR295" s="342"/>
      <c r="CS295" s="342"/>
      <c r="CT295" s="342"/>
      <c r="CU295" s="342"/>
      <c r="CV295" s="342"/>
      <c r="CW295" s="342"/>
      <c r="CX295" s="342"/>
      <c r="CY295" s="342"/>
      <c r="CZ295" s="342"/>
    </row>
    <row r="296" s="302" customFormat="true" ht="15" customHeight="true" x14ac:dyDescent="0.2">
      <c r="Y296" s="304"/>
      <c r="Z296" s="342"/>
      <c r="AA296" s="342"/>
      <c r="AB296" s="342"/>
      <c r="AC296" s="342"/>
      <c r="AD296" s="342"/>
      <c r="AE296" s="342"/>
      <c r="AF296" s="342"/>
      <c r="AG296" s="342"/>
      <c r="AH296" s="342"/>
      <c r="AI296" s="342"/>
      <c r="AJ296" s="342"/>
      <c r="AK296" s="342"/>
      <c r="AL296" s="342"/>
      <c r="AM296" s="342"/>
      <c r="AN296" s="342"/>
      <c r="AO296" s="342"/>
      <c r="AP296" s="342"/>
      <c r="AQ296" s="342"/>
      <c r="AR296" s="342"/>
      <c r="AS296" s="342"/>
      <c r="AT296" s="342"/>
      <c r="AU296" s="342"/>
      <c r="AV296" s="342"/>
      <c r="AW296" s="342"/>
      <c r="AX296" s="342"/>
      <c r="AY296" s="342"/>
      <c r="AZ296" s="342"/>
      <c r="BA296" s="304"/>
      <c r="BY296" s="304"/>
      <c r="BZ296" s="342"/>
      <c r="CA296" s="342"/>
      <c r="CB296" s="342"/>
      <c r="CC296" s="342"/>
      <c r="CD296" s="342"/>
      <c r="CE296" s="342"/>
      <c r="CF296" s="342"/>
      <c r="CG296" s="342"/>
      <c r="CH296" s="342"/>
      <c r="CI296" s="342"/>
      <c r="CJ296" s="342"/>
      <c r="CK296" s="342"/>
      <c r="CL296" s="342"/>
      <c r="CM296" s="342"/>
      <c r="CN296" s="342"/>
      <c r="CO296" s="342"/>
      <c r="CP296" s="342"/>
      <c r="CQ296" s="342"/>
      <c r="CR296" s="342"/>
      <c r="CS296" s="342"/>
      <c r="CT296" s="342"/>
      <c r="CU296" s="342"/>
      <c r="CV296" s="342"/>
      <c r="CW296" s="342"/>
      <c r="CX296" s="342"/>
      <c r="CY296" s="342"/>
      <c r="CZ296" s="342"/>
    </row>
    <row r="297" s="302" customFormat="true" ht="15" customHeight="true" x14ac:dyDescent="0.2">
      <c r="Y297" s="304"/>
      <c r="Z297" s="342"/>
      <c r="AA297" s="342"/>
      <c r="AB297" s="342"/>
      <c r="AC297" s="342"/>
      <c r="AD297" s="342"/>
      <c r="AE297" s="342"/>
      <c r="AF297" s="342"/>
      <c r="AG297" s="342"/>
      <c r="AH297" s="342"/>
      <c r="AI297" s="342"/>
      <c r="AJ297" s="342"/>
      <c r="AK297" s="342"/>
      <c r="AL297" s="342"/>
      <c r="AM297" s="342"/>
      <c r="AN297" s="342"/>
      <c r="AO297" s="342"/>
      <c r="AP297" s="342"/>
      <c r="AQ297" s="342"/>
      <c r="AR297" s="342"/>
      <c r="AS297" s="342"/>
      <c r="AT297" s="342"/>
      <c r="AU297" s="342"/>
      <c r="AV297" s="342"/>
      <c r="AW297" s="342"/>
      <c r="AX297" s="342"/>
      <c r="AY297" s="342"/>
      <c r="AZ297" s="342"/>
      <c r="BA297" s="304"/>
      <c r="BY297" s="304"/>
      <c r="BZ297" s="342"/>
      <c r="CA297" s="342"/>
      <c r="CB297" s="342"/>
      <c r="CC297" s="342"/>
      <c r="CD297" s="342"/>
      <c r="CE297" s="342"/>
      <c r="CF297" s="342"/>
      <c r="CG297" s="342"/>
      <c r="CH297" s="342"/>
      <c r="CI297" s="342"/>
      <c r="CJ297" s="342"/>
      <c r="CK297" s="342"/>
      <c r="CL297" s="342"/>
      <c r="CM297" s="342"/>
      <c r="CN297" s="342"/>
      <c r="CO297" s="342"/>
      <c r="CP297" s="342"/>
      <c r="CQ297" s="342"/>
      <c r="CR297" s="342"/>
      <c r="CS297" s="342"/>
      <c r="CT297" s="342"/>
      <c r="CU297" s="342"/>
      <c r="CV297" s="342"/>
      <c r="CW297" s="342"/>
      <c r="CX297" s="342"/>
      <c r="CY297" s="342"/>
      <c r="CZ297" s="342"/>
    </row>
    <row r="298" s="302" customFormat="true" ht="15" customHeight="true" x14ac:dyDescent="0.2">
      <c r="Y298" s="304"/>
      <c r="Z298" s="342"/>
      <c r="AA298" s="342"/>
      <c r="AB298" s="342"/>
      <c r="AC298" s="342"/>
      <c r="AD298" s="342"/>
      <c r="AE298" s="342"/>
      <c r="AF298" s="342"/>
      <c r="AG298" s="342"/>
      <c r="AH298" s="342"/>
      <c r="AI298" s="342"/>
      <c r="AJ298" s="342"/>
      <c r="AK298" s="342"/>
      <c r="AL298" s="342"/>
      <c r="AM298" s="342"/>
      <c r="AN298" s="342"/>
      <c r="AO298" s="342"/>
      <c r="AP298" s="342"/>
      <c r="AQ298" s="342"/>
      <c r="AR298" s="342"/>
      <c r="AS298" s="342"/>
      <c r="AT298" s="342"/>
      <c r="AU298" s="342"/>
      <c r="AV298" s="342"/>
      <c r="AW298" s="342"/>
      <c r="AX298" s="342"/>
      <c r="AY298" s="342"/>
      <c r="AZ298" s="342"/>
      <c r="BA298" s="304"/>
      <c r="BY298" s="304"/>
      <c r="BZ298" s="342"/>
      <c r="CA298" s="342"/>
      <c r="CB298" s="342"/>
      <c r="CC298" s="342"/>
      <c r="CD298" s="342"/>
      <c r="CE298" s="342"/>
      <c r="CF298" s="342"/>
      <c r="CG298" s="342"/>
      <c r="CH298" s="342"/>
      <c r="CI298" s="342"/>
      <c r="CJ298" s="342"/>
      <c r="CK298" s="342"/>
      <c r="CL298" s="342"/>
      <c r="CM298" s="342"/>
      <c r="CN298" s="342"/>
      <c r="CO298" s="342"/>
      <c r="CP298" s="342"/>
      <c r="CQ298" s="342"/>
      <c r="CR298" s="342"/>
      <c r="CS298" s="342"/>
      <c r="CT298" s="342"/>
      <c r="CU298" s="342"/>
      <c r="CV298" s="342"/>
      <c r="CW298" s="342"/>
      <c r="CX298" s="342"/>
      <c r="CY298" s="342"/>
      <c r="CZ298" s="342"/>
    </row>
    <row r="299" s="302" customFormat="true" ht="15" customHeight="true" x14ac:dyDescent="0.2">
      <c r="Y299" s="304"/>
      <c r="Z299" s="342"/>
      <c r="AA299" s="342"/>
      <c r="AB299" s="342"/>
      <c r="AC299" s="342"/>
      <c r="AD299" s="342"/>
      <c r="AE299" s="342"/>
      <c r="AF299" s="342"/>
      <c r="AG299" s="342"/>
      <c r="AH299" s="342"/>
      <c r="AI299" s="342"/>
      <c r="AJ299" s="342"/>
      <c r="AK299" s="342"/>
      <c r="AL299" s="342"/>
      <c r="AM299" s="342"/>
      <c r="AN299" s="342"/>
      <c r="AO299" s="342"/>
      <c r="AP299" s="342"/>
      <c r="AQ299" s="342"/>
      <c r="AR299" s="342"/>
      <c r="AS299" s="342"/>
      <c r="AT299" s="342"/>
      <c r="AU299" s="342"/>
      <c r="AV299" s="342"/>
      <c r="AW299" s="342"/>
      <c r="AX299" s="342"/>
      <c r="AY299" s="342"/>
      <c r="AZ299" s="342"/>
      <c r="BA299" s="304"/>
      <c r="BY299" s="304"/>
      <c r="BZ299" s="342"/>
      <c r="CA299" s="342"/>
      <c r="CB299" s="342"/>
      <c r="CC299" s="342"/>
      <c r="CD299" s="342"/>
      <c r="CE299" s="342"/>
      <c r="CF299" s="342"/>
      <c r="CG299" s="342"/>
      <c r="CH299" s="342"/>
      <c r="CI299" s="342"/>
      <c r="CJ299" s="342"/>
      <c r="CK299" s="342"/>
      <c r="CL299" s="342"/>
      <c r="CM299" s="342"/>
      <c r="CN299" s="342"/>
      <c r="CO299" s="342"/>
      <c r="CP299" s="342"/>
      <c r="CQ299" s="342"/>
      <c r="CR299" s="342"/>
      <c r="CS299" s="342"/>
      <c r="CT299" s="342"/>
      <c r="CU299" s="342"/>
      <c r="CV299" s="342"/>
      <c r="CW299" s="342"/>
      <c r="CX299" s="342"/>
      <c r="CY299" s="342"/>
      <c r="CZ299" s="342"/>
    </row>
    <row r="300" s="302" customFormat="true" ht="15" customHeight="true" x14ac:dyDescent="0.2">
      <c r="Y300" s="304"/>
      <c r="Z300" s="342"/>
      <c r="AA300" s="342"/>
      <c r="AB300" s="342"/>
      <c r="AC300" s="342"/>
      <c r="AD300" s="342"/>
      <c r="AE300" s="342"/>
      <c r="AF300" s="342"/>
      <c r="AG300" s="342"/>
      <c r="AH300" s="342"/>
      <c r="AI300" s="342"/>
      <c r="AJ300" s="342"/>
      <c r="AK300" s="342"/>
      <c r="AL300" s="342"/>
      <c r="AM300" s="342"/>
      <c r="AN300" s="342"/>
      <c r="AO300" s="342"/>
      <c r="AP300" s="342"/>
      <c r="AQ300" s="342"/>
      <c r="AR300" s="342"/>
      <c r="AS300" s="342"/>
      <c r="AT300" s="342"/>
      <c r="AU300" s="342"/>
      <c r="AV300" s="342"/>
      <c r="AW300" s="342"/>
      <c r="AX300" s="342"/>
      <c r="AY300" s="342"/>
      <c r="AZ300" s="342"/>
      <c r="BA300" s="304"/>
      <c r="BY300" s="304"/>
      <c r="BZ300" s="342"/>
      <c r="CA300" s="342"/>
      <c r="CB300" s="342"/>
      <c r="CC300" s="342"/>
      <c r="CD300" s="342"/>
      <c r="CE300" s="342"/>
      <c r="CF300" s="342"/>
      <c r="CG300" s="342"/>
      <c r="CH300" s="342"/>
      <c r="CI300" s="342"/>
      <c r="CJ300" s="342"/>
      <c r="CK300" s="342"/>
      <c r="CL300" s="342"/>
      <c r="CM300" s="342"/>
      <c r="CN300" s="342"/>
      <c r="CO300" s="342"/>
      <c r="CP300" s="342"/>
      <c r="CQ300" s="342"/>
      <c r="CR300" s="342"/>
      <c r="CS300" s="342"/>
      <c r="CT300" s="342"/>
      <c r="CU300" s="342"/>
      <c r="CV300" s="342"/>
      <c r="CW300" s="342"/>
      <c r="CX300" s="342"/>
      <c r="CY300" s="342"/>
      <c r="CZ300" s="342"/>
    </row>
    <row r="301" s="302" customFormat="true" ht="15" customHeight="true" x14ac:dyDescent="0.2">
      <c r="Y301" s="304"/>
      <c r="Z301" s="342"/>
      <c r="AA301" s="342"/>
      <c r="AB301" s="342"/>
      <c r="AC301" s="342"/>
      <c r="AD301" s="342"/>
      <c r="AE301" s="342"/>
      <c r="AF301" s="342"/>
      <c r="AG301" s="342"/>
      <c r="AH301" s="342"/>
      <c r="AI301" s="342"/>
      <c r="AJ301" s="342"/>
      <c r="AK301" s="342"/>
      <c r="AL301" s="342"/>
      <c r="AM301" s="342"/>
      <c r="AN301" s="342"/>
      <c r="AO301" s="342"/>
      <c r="AP301" s="342"/>
      <c r="AQ301" s="342"/>
      <c r="AR301" s="342"/>
      <c r="AS301" s="342"/>
      <c r="AT301" s="342"/>
      <c r="AU301" s="342"/>
      <c r="AV301" s="342"/>
      <c r="AW301" s="342"/>
      <c r="AX301" s="342"/>
      <c r="AY301" s="342"/>
      <c r="AZ301" s="342"/>
      <c r="BA301" s="304"/>
      <c r="BY301" s="304"/>
      <c r="BZ301" s="342"/>
      <c r="CA301" s="342"/>
      <c r="CB301" s="342"/>
      <c r="CC301" s="342"/>
      <c r="CD301" s="342"/>
      <c r="CE301" s="342"/>
      <c r="CF301" s="342"/>
      <c r="CG301" s="342"/>
      <c r="CH301" s="342"/>
      <c r="CI301" s="342"/>
      <c r="CJ301" s="342"/>
      <c r="CK301" s="342"/>
      <c r="CL301" s="342"/>
      <c r="CM301" s="342"/>
      <c r="CN301" s="342"/>
      <c r="CO301" s="342"/>
      <c r="CP301" s="342"/>
      <c r="CQ301" s="342"/>
      <c r="CR301" s="342"/>
      <c r="CS301" s="342"/>
      <c r="CT301" s="342"/>
      <c r="CU301" s="342"/>
      <c r="CV301" s="342"/>
      <c r="CW301" s="342"/>
      <c r="CX301" s="342"/>
      <c r="CY301" s="342"/>
      <c r="CZ301" s="342"/>
    </row>
    <row r="302" s="302" customFormat="true" ht="15" customHeight="true" x14ac:dyDescent="0.2">
      <c r="Y302" s="304"/>
      <c r="Z302" s="342"/>
      <c r="AA302" s="342"/>
      <c r="AB302" s="342"/>
      <c r="AC302" s="342"/>
      <c r="AD302" s="342"/>
      <c r="AE302" s="342"/>
      <c r="AF302" s="342"/>
      <c r="AG302" s="342"/>
      <c r="AH302" s="342"/>
      <c r="AI302" s="342"/>
      <c r="AJ302" s="342"/>
      <c r="AK302" s="342"/>
      <c r="AL302" s="342"/>
      <c r="AM302" s="342"/>
      <c r="AN302" s="342"/>
      <c r="AO302" s="342"/>
      <c r="AP302" s="342"/>
      <c r="AQ302" s="342"/>
      <c r="AR302" s="342"/>
      <c r="AS302" s="342"/>
      <c r="AT302" s="342"/>
      <c r="AU302" s="342"/>
      <c r="AV302" s="342"/>
      <c r="AW302" s="342"/>
      <c r="AX302" s="342"/>
      <c r="AY302" s="342"/>
      <c r="AZ302" s="342"/>
      <c r="BA302" s="304"/>
      <c r="BY302" s="304"/>
      <c r="BZ302" s="342"/>
      <c r="CA302" s="342"/>
      <c r="CB302" s="342"/>
      <c r="CC302" s="342"/>
      <c r="CD302" s="342"/>
      <c r="CE302" s="342"/>
      <c r="CF302" s="342"/>
      <c r="CG302" s="342"/>
      <c r="CH302" s="342"/>
      <c r="CI302" s="342"/>
      <c r="CJ302" s="342"/>
      <c r="CK302" s="342"/>
      <c r="CL302" s="342"/>
      <c r="CM302" s="342"/>
      <c r="CN302" s="342"/>
      <c r="CO302" s="342"/>
      <c r="CP302" s="342"/>
      <c r="CQ302" s="342"/>
      <c r="CR302" s="342"/>
      <c r="CS302" s="342"/>
      <c r="CT302" s="342"/>
      <c r="CU302" s="342"/>
      <c r="CV302" s="342"/>
      <c r="CW302" s="342"/>
      <c r="CX302" s="342"/>
      <c r="CY302" s="342"/>
      <c r="CZ302" s="342"/>
    </row>
    <row r="303" s="302" customFormat="true" ht="15" customHeight="true" x14ac:dyDescent="0.2">
      <c r="Y303" s="304"/>
      <c r="Z303" s="342"/>
      <c r="AA303" s="342"/>
      <c r="AB303" s="342"/>
      <c r="AC303" s="342"/>
      <c r="AD303" s="342"/>
      <c r="AE303" s="342"/>
      <c r="AF303" s="342"/>
      <c r="AG303" s="342"/>
      <c r="AH303" s="342"/>
      <c r="AI303" s="342"/>
      <c r="AJ303" s="342"/>
      <c r="AK303" s="342"/>
      <c r="AL303" s="342"/>
      <c r="AM303" s="342"/>
      <c r="AN303" s="342"/>
      <c r="AO303" s="342"/>
      <c r="AP303" s="342"/>
      <c r="AQ303" s="342"/>
      <c r="AR303" s="342"/>
      <c r="AS303" s="342"/>
      <c r="AT303" s="342"/>
      <c r="AU303" s="342"/>
      <c r="AV303" s="342"/>
      <c r="AW303" s="342"/>
      <c r="AX303" s="342"/>
      <c r="AY303" s="342"/>
      <c r="AZ303" s="342"/>
      <c r="BA303" s="304"/>
      <c r="BY303" s="304"/>
      <c r="BZ303" s="342"/>
      <c r="CA303" s="342"/>
      <c r="CB303" s="342"/>
      <c r="CC303" s="342"/>
      <c r="CD303" s="342"/>
      <c r="CE303" s="342"/>
      <c r="CF303" s="342"/>
      <c r="CG303" s="342"/>
      <c r="CH303" s="342"/>
      <c r="CI303" s="342"/>
      <c r="CJ303" s="342"/>
      <c r="CK303" s="342"/>
      <c r="CL303" s="342"/>
      <c r="CM303" s="342"/>
      <c r="CN303" s="342"/>
      <c r="CO303" s="342"/>
      <c r="CP303" s="342"/>
      <c r="CQ303" s="342"/>
      <c r="CR303" s="342"/>
      <c r="CS303" s="342"/>
      <c r="CT303" s="342"/>
      <c r="CU303" s="342"/>
      <c r="CV303" s="342"/>
      <c r="CW303" s="342"/>
      <c r="CX303" s="342"/>
      <c r="CY303" s="342"/>
      <c r="CZ303" s="342"/>
    </row>
    <row r="304" s="302" customFormat="true" ht="15" customHeight="true" x14ac:dyDescent="0.2">
      <c r="Y304" s="304"/>
      <c r="Z304" s="342"/>
      <c r="AA304" s="342"/>
      <c r="AB304" s="342"/>
      <c r="AC304" s="342"/>
      <c r="AD304" s="342"/>
      <c r="AE304" s="342"/>
      <c r="AF304" s="342"/>
      <c r="AG304" s="342"/>
      <c r="AH304" s="342"/>
      <c r="AI304" s="342"/>
      <c r="AJ304" s="342"/>
      <c r="AK304" s="342"/>
      <c r="AL304" s="342"/>
      <c r="AM304" s="342"/>
      <c r="AN304" s="342"/>
      <c r="AO304" s="342"/>
      <c r="AP304" s="342"/>
      <c r="AQ304" s="342"/>
      <c r="AR304" s="342"/>
      <c r="AS304" s="342"/>
      <c r="AT304" s="342"/>
      <c r="AU304" s="342"/>
      <c r="AV304" s="342"/>
      <c r="AW304" s="342"/>
      <c r="AX304" s="342"/>
      <c r="AY304" s="342"/>
      <c r="AZ304" s="342"/>
      <c r="BA304" s="304"/>
      <c r="BY304" s="304"/>
      <c r="BZ304" s="342"/>
      <c r="CA304" s="342"/>
      <c r="CB304" s="342"/>
      <c r="CC304" s="342"/>
      <c r="CD304" s="342"/>
      <c r="CE304" s="342"/>
      <c r="CF304" s="342"/>
      <c r="CG304" s="342"/>
      <c r="CH304" s="342"/>
      <c r="CI304" s="342"/>
      <c r="CJ304" s="342"/>
      <c r="CK304" s="342"/>
      <c r="CL304" s="342"/>
      <c r="CM304" s="342"/>
      <c r="CN304" s="342"/>
      <c r="CO304" s="342"/>
      <c r="CP304" s="342"/>
      <c r="CQ304" s="342"/>
      <c r="CR304" s="342"/>
      <c r="CS304" s="342"/>
      <c r="CT304" s="342"/>
      <c r="CU304" s="342"/>
      <c r="CV304" s="342"/>
      <c r="CW304" s="342"/>
      <c r="CX304" s="342"/>
      <c r="CY304" s="342"/>
      <c r="CZ304" s="342"/>
    </row>
    <row r="305" s="302" customFormat="true" ht="15" customHeight="true" x14ac:dyDescent="0.2">
      <c r="Y305" s="304"/>
      <c r="Z305" s="342"/>
      <c r="AA305" s="342"/>
      <c r="AB305" s="342"/>
      <c r="AC305" s="342"/>
      <c r="AD305" s="342"/>
      <c r="AE305" s="342"/>
      <c r="AF305" s="342"/>
      <c r="AG305" s="342"/>
      <c r="AH305" s="342"/>
      <c r="AI305" s="342"/>
      <c r="AJ305" s="342"/>
      <c r="AK305" s="342"/>
      <c r="AL305" s="342"/>
      <c r="AM305" s="342"/>
      <c r="AN305" s="342"/>
      <c r="AO305" s="342"/>
      <c r="AP305" s="342"/>
      <c r="AQ305" s="342"/>
      <c r="AR305" s="342"/>
      <c r="AS305" s="342"/>
      <c r="AT305" s="342"/>
      <c r="AU305" s="342"/>
      <c r="AV305" s="342"/>
      <c r="AW305" s="342"/>
      <c r="AX305" s="342"/>
      <c r="AY305" s="342"/>
      <c r="AZ305" s="342"/>
      <c r="BA305" s="304"/>
      <c r="BY305" s="304"/>
      <c r="BZ305" s="342"/>
      <c r="CA305" s="342"/>
      <c r="CB305" s="342"/>
      <c r="CC305" s="342"/>
      <c r="CD305" s="342"/>
      <c r="CE305" s="342"/>
      <c r="CF305" s="342"/>
      <c r="CG305" s="342"/>
      <c r="CH305" s="342"/>
      <c r="CI305" s="342"/>
      <c r="CJ305" s="342"/>
      <c r="CK305" s="342"/>
      <c r="CL305" s="342"/>
      <c r="CM305" s="342"/>
      <c r="CN305" s="342"/>
      <c r="CO305" s="342"/>
      <c r="CP305" s="342"/>
      <c r="CQ305" s="342"/>
      <c r="CR305" s="342"/>
      <c r="CS305" s="342"/>
      <c r="CT305" s="342"/>
      <c r="CU305" s="342"/>
      <c r="CV305" s="342"/>
      <c r="CW305" s="342"/>
      <c r="CX305" s="342"/>
      <c r="CY305" s="342"/>
      <c r="CZ305" s="342"/>
    </row>
    <row r="306" s="302" customFormat="true" ht="15" customHeight="true" x14ac:dyDescent="0.2">
      <c r="Y306" s="304"/>
      <c r="Z306" s="342"/>
      <c r="AA306" s="342"/>
      <c r="AB306" s="342"/>
      <c r="AC306" s="342"/>
      <c r="AD306" s="342"/>
      <c r="AE306" s="342"/>
      <c r="AF306" s="342"/>
      <c r="AG306" s="342"/>
      <c r="AH306" s="342"/>
      <c r="AI306" s="342"/>
      <c r="AJ306" s="342"/>
      <c r="AK306" s="342"/>
      <c r="AL306" s="342"/>
      <c r="AM306" s="342"/>
      <c r="AN306" s="342"/>
      <c r="AO306" s="342"/>
      <c r="AP306" s="342"/>
      <c r="AQ306" s="342"/>
      <c r="AR306" s="342"/>
      <c r="AS306" s="342"/>
      <c r="AT306" s="342"/>
      <c r="AU306" s="342"/>
      <c r="AV306" s="342"/>
      <c r="AW306" s="342"/>
      <c r="AX306" s="342"/>
      <c r="AY306" s="342"/>
      <c r="AZ306" s="342"/>
      <c r="BA306" s="304"/>
      <c r="BY306" s="304"/>
      <c r="BZ306" s="342"/>
      <c r="CA306" s="342"/>
      <c r="CB306" s="342"/>
      <c r="CC306" s="342"/>
      <c r="CD306" s="342"/>
      <c r="CE306" s="342"/>
      <c r="CF306" s="342"/>
      <c r="CG306" s="342"/>
      <c r="CH306" s="342"/>
      <c r="CI306" s="342"/>
      <c r="CJ306" s="342"/>
      <c r="CK306" s="342"/>
      <c r="CL306" s="342"/>
      <c r="CM306" s="342"/>
      <c r="CN306" s="342"/>
      <c r="CO306" s="342"/>
      <c r="CP306" s="342"/>
      <c r="CQ306" s="342"/>
      <c r="CR306" s="342"/>
      <c r="CS306" s="342"/>
      <c r="CT306" s="342"/>
      <c r="CU306" s="342"/>
      <c r="CV306" s="342"/>
      <c r="CW306" s="342"/>
      <c r="CX306" s="342"/>
      <c r="CY306" s="342"/>
      <c r="CZ306" s="342"/>
    </row>
    <row r="307" s="302" customFormat="true" ht="15" customHeight="true" x14ac:dyDescent="0.2">
      <c r="Y307" s="304"/>
      <c r="Z307" s="342"/>
      <c r="AA307" s="342"/>
      <c r="AB307" s="342"/>
      <c r="AC307" s="342"/>
      <c r="AD307" s="342"/>
      <c r="AE307" s="342"/>
      <c r="AF307" s="342"/>
      <c r="AG307" s="342"/>
      <c r="AH307" s="342"/>
      <c r="AI307" s="342"/>
      <c r="AJ307" s="342"/>
      <c r="AK307" s="342"/>
      <c r="AL307" s="342"/>
      <c r="AM307" s="342"/>
      <c r="AN307" s="342"/>
      <c r="AO307" s="342"/>
      <c r="AP307" s="342"/>
      <c r="AQ307" s="342"/>
      <c r="AR307" s="342"/>
      <c r="AS307" s="342"/>
      <c r="AT307" s="342"/>
      <c r="AU307" s="342"/>
      <c r="AV307" s="342"/>
      <c r="AW307" s="342"/>
      <c r="AX307" s="342"/>
      <c r="AY307" s="342"/>
      <c r="AZ307" s="342"/>
      <c r="BA307" s="304"/>
      <c r="BY307" s="304"/>
      <c r="BZ307" s="342"/>
      <c r="CA307" s="342"/>
      <c r="CB307" s="342"/>
      <c r="CC307" s="342"/>
      <c r="CD307" s="342"/>
      <c r="CE307" s="342"/>
      <c r="CF307" s="342"/>
      <c r="CG307" s="342"/>
      <c r="CH307" s="342"/>
      <c r="CI307" s="342"/>
      <c r="CJ307" s="342"/>
      <c r="CK307" s="342"/>
      <c r="CL307" s="342"/>
      <c r="CM307" s="342"/>
      <c r="CN307" s="342"/>
      <c r="CO307" s="342"/>
      <c r="CP307" s="342"/>
      <c r="CQ307" s="342"/>
      <c r="CR307" s="342"/>
      <c r="CS307" s="342"/>
      <c r="CT307" s="342"/>
      <c r="CU307" s="342"/>
      <c r="CV307" s="342"/>
      <c r="CW307" s="342"/>
      <c r="CX307" s="342"/>
      <c r="CY307" s="342"/>
      <c r="CZ307" s="342"/>
    </row>
    <row r="308" s="302" customFormat="true" ht="15" customHeight="true" x14ac:dyDescent="0.2">
      <c r="Y308" s="304"/>
      <c r="Z308" s="342"/>
      <c r="AA308" s="342"/>
      <c r="AB308" s="342"/>
      <c r="AC308" s="342"/>
      <c r="AD308" s="342"/>
      <c r="AE308" s="342"/>
      <c r="AF308" s="342"/>
      <c r="AG308" s="342"/>
      <c r="AH308" s="342"/>
      <c r="AI308" s="342"/>
      <c r="AJ308" s="342"/>
      <c r="AK308" s="342"/>
      <c r="AL308" s="342"/>
      <c r="AM308" s="342"/>
      <c r="AN308" s="342"/>
      <c r="AO308" s="342"/>
      <c r="AP308" s="342"/>
      <c r="AQ308" s="342"/>
      <c r="AR308" s="342"/>
      <c r="AS308" s="342"/>
      <c r="AT308" s="342"/>
      <c r="AU308" s="342"/>
      <c r="AV308" s="342"/>
      <c r="AW308" s="342"/>
      <c r="AX308" s="342"/>
      <c r="AY308" s="342"/>
      <c r="AZ308" s="342"/>
      <c r="BA308" s="304"/>
      <c r="BY308" s="304"/>
      <c r="BZ308" s="342"/>
      <c r="CA308" s="342"/>
      <c r="CB308" s="342"/>
      <c r="CC308" s="342"/>
      <c r="CD308" s="342"/>
      <c r="CE308" s="342"/>
      <c r="CF308" s="342"/>
      <c r="CG308" s="342"/>
      <c r="CH308" s="342"/>
      <c r="CI308" s="342"/>
      <c r="CJ308" s="342"/>
      <c r="CK308" s="342"/>
      <c r="CL308" s="342"/>
      <c r="CM308" s="342"/>
      <c r="CN308" s="342"/>
      <c r="CO308" s="342"/>
      <c r="CP308" s="342"/>
      <c r="CQ308" s="342"/>
      <c r="CR308" s="342"/>
      <c r="CS308" s="342"/>
      <c r="CT308" s="342"/>
      <c r="CU308" s="342"/>
      <c r="CV308" s="342"/>
      <c r="CW308" s="342"/>
      <c r="CX308" s="342"/>
      <c r="CY308" s="342"/>
      <c r="CZ308" s="342"/>
    </row>
    <row r="309" s="302" customFormat="true" ht="15" customHeight="true" x14ac:dyDescent="0.2">
      <c r="Y309" s="304"/>
      <c r="Z309" s="342"/>
      <c r="AA309" s="342"/>
      <c r="AB309" s="342"/>
      <c r="AC309" s="342"/>
      <c r="AD309" s="342"/>
      <c r="AE309" s="342"/>
      <c r="AF309" s="342"/>
      <c r="AG309" s="342"/>
      <c r="AH309" s="342"/>
      <c r="AI309" s="342"/>
      <c r="AJ309" s="342"/>
      <c r="AK309" s="342"/>
      <c r="AL309" s="342"/>
      <c r="AM309" s="342"/>
      <c r="AN309" s="342"/>
      <c r="AO309" s="342"/>
      <c r="AP309" s="342"/>
      <c r="AQ309" s="342"/>
      <c r="AR309" s="342"/>
      <c r="AS309" s="342"/>
      <c r="AT309" s="342"/>
      <c r="AU309" s="342"/>
      <c r="AV309" s="342"/>
      <c r="AW309" s="342"/>
      <c r="AX309" s="342"/>
      <c r="AY309" s="342"/>
      <c r="AZ309" s="342"/>
      <c r="BA309" s="304"/>
      <c r="BY309" s="304"/>
      <c r="BZ309" s="342"/>
      <c r="CA309" s="342"/>
      <c r="CB309" s="342"/>
      <c r="CC309" s="342"/>
      <c r="CD309" s="342"/>
      <c r="CE309" s="342"/>
      <c r="CF309" s="342"/>
      <c r="CG309" s="342"/>
      <c r="CH309" s="342"/>
      <c r="CI309" s="342"/>
      <c r="CJ309" s="342"/>
      <c r="CK309" s="342"/>
      <c r="CL309" s="342"/>
      <c r="CM309" s="342"/>
      <c r="CN309" s="342"/>
      <c r="CO309" s="342"/>
      <c r="CP309" s="342"/>
      <c r="CQ309" s="342"/>
      <c r="CR309" s="342"/>
      <c r="CS309" s="342"/>
      <c r="CT309" s="342"/>
      <c r="CU309" s="342"/>
      <c r="CV309" s="342"/>
      <c r="CW309" s="342"/>
      <c r="CX309" s="342"/>
      <c r="CY309" s="342"/>
      <c r="CZ309" s="342"/>
    </row>
    <row r="310" s="302" customFormat="true" ht="15" customHeight="true" x14ac:dyDescent="0.2">
      <c r="Y310" s="304"/>
      <c r="Z310" s="342"/>
      <c r="AA310" s="342"/>
      <c r="AB310" s="342"/>
      <c r="AC310" s="342"/>
      <c r="AD310" s="342"/>
      <c r="AE310" s="342"/>
      <c r="AF310" s="342"/>
      <c r="AG310" s="342"/>
      <c r="AH310" s="342"/>
      <c r="AI310" s="342"/>
      <c r="AJ310" s="342"/>
      <c r="AK310" s="342"/>
      <c r="AL310" s="342"/>
      <c r="AM310" s="342"/>
      <c r="AN310" s="342"/>
      <c r="AO310" s="342"/>
      <c r="AP310" s="342"/>
      <c r="AQ310" s="342"/>
      <c r="AR310" s="342"/>
      <c r="AS310" s="342"/>
      <c r="AT310" s="342"/>
      <c r="AU310" s="342"/>
      <c r="AV310" s="342"/>
      <c r="AW310" s="342"/>
      <c r="AX310" s="342"/>
      <c r="AY310" s="342"/>
      <c r="AZ310" s="342"/>
      <c r="BA310" s="304"/>
      <c r="BY310" s="304"/>
      <c r="BZ310" s="342"/>
      <c r="CA310" s="342"/>
      <c r="CB310" s="342"/>
      <c r="CC310" s="342"/>
      <c r="CD310" s="342"/>
      <c r="CE310" s="342"/>
      <c r="CF310" s="342"/>
      <c r="CG310" s="342"/>
      <c r="CH310" s="342"/>
      <c r="CI310" s="342"/>
      <c r="CJ310" s="342"/>
      <c r="CK310" s="342"/>
      <c r="CL310" s="342"/>
      <c r="CM310" s="342"/>
      <c r="CN310" s="342"/>
      <c r="CO310" s="342"/>
      <c r="CP310" s="342"/>
      <c r="CQ310" s="342"/>
      <c r="CR310" s="342"/>
      <c r="CS310" s="342"/>
      <c r="CT310" s="342"/>
      <c r="CU310" s="342"/>
      <c r="CV310" s="342"/>
      <c r="CW310" s="342"/>
      <c r="CX310" s="342"/>
      <c r="CY310" s="342"/>
      <c r="CZ310" s="342"/>
    </row>
    <row r="311" s="302" customFormat="true" ht="15" customHeight="true" x14ac:dyDescent="0.2">
      <c r="Y311" s="304"/>
      <c r="Z311" s="342"/>
      <c r="AA311" s="342"/>
      <c r="AB311" s="342"/>
      <c r="AC311" s="342"/>
      <c r="AD311" s="342"/>
      <c r="AE311" s="342"/>
      <c r="AF311" s="342"/>
      <c r="AG311" s="342"/>
      <c r="AH311" s="342"/>
      <c r="AI311" s="342"/>
      <c r="AJ311" s="342"/>
      <c r="AK311" s="342"/>
      <c r="AL311" s="342"/>
      <c r="AM311" s="342"/>
      <c r="AN311" s="342"/>
      <c r="AO311" s="342"/>
      <c r="AP311" s="342"/>
      <c r="AQ311" s="342"/>
      <c r="AR311" s="342"/>
      <c r="AS311" s="342"/>
      <c r="AT311" s="342"/>
      <c r="AU311" s="342"/>
      <c r="AV311" s="342"/>
      <c r="AW311" s="342"/>
      <c r="AX311" s="342"/>
      <c r="AY311" s="342"/>
      <c r="AZ311" s="342"/>
      <c r="BA311" s="304"/>
      <c r="BY311" s="304"/>
      <c r="BZ311" s="342"/>
      <c r="CA311" s="342"/>
      <c r="CB311" s="342"/>
      <c r="CC311" s="342"/>
      <c r="CD311" s="342"/>
      <c r="CE311" s="342"/>
      <c r="CF311" s="342"/>
      <c r="CG311" s="342"/>
      <c r="CH311" s="342"/>
      <c r="CI311" s="342"/>
      <c r="CJ311" s="342"/>
      <c r="CK311" s="342"/>
      <c r="CL311" s="342"/>
      <c r="CM311" s="342"/>
      <c r="CN311" s="342"/>
      <c r="CO311" s="342"/>
      <c r="CP311" s="342"/>
      <c r="CQ311" s="342"/>
      <c r="CR311" s="342"/>
      <c r="CS311" s="342"/>
      <c r="CT311" s="342"/>
      <c r="CU311" s="342"/>
      <c r="CV311" s="342"/>
      <c r="CW311" s="342"/>
      <c r="CX311" s="342"/>
      <c r="CY311" s="342"/>
      <c r="CZ311" s="342"/>
    </row>
    <row r="312" s="302" customFormat="true" ht="15" customHeight="true" x14ac:dyDescent="0.2">
      <c r="Y312" s="304"/>
      <c r="Z312" s="342"/>
      <c r="AA312" s="342"/>
      <c r="AB312" s="342"/>
      <c r="AC312" s="342"/>
      <c r="AD312" s="342"/>
      <c r="AE312" s="342"/>
      <c r="AF312" s="342"/>
      <c r="AG312" s="342"/>
      <c r="AH312" s="342"/>
      <c r="AI312" s="342"/>
      <c r="AJ312" s="342"/>
      <c r="AK312" s="342"/>
      <c r="AL312" s="342"/>
      <c r="AM312" s="342"/>
      <c r="AN312" s="342"/>
      <c r="AO312" s="342"/>
      <c r="AP312" s="342"/>
      <c r="AQ312" s="342"/>
      <c r="AR312" s="342"/>
      <c r="AS312" s="342"/>
      <c r="AT312" s="342"/>
      <c r="AU312" s="342"/>
      <c r="AV312" s="342"/>
      <c r="AW312" s="342"/>
      <c r="AX312" s="342"/>
      <c r="AY312" s="342"/>
      <c r="AZ312" s="342"/>
      <c r="BA312" s="304"/>
      <c r="BY312" s="304"/>
      <c r="BZ312" s="342"/>
      <c r="CA312" s="342"/>
      <c r="CB312" s="342"/>
      <c r="CC312" s="342"/>
      <c r="CD312" s="342"/>
      <c r="CE312" s="342"/>
      <c r="CF312" s="342"/>
      <c r="CG312" s="342"/>
      <c r="CH312" s="342"/>
      <c r="CI312" s="342"/>
      <c r="CJ312" s="342"/>
      <c r="CK312" s="342"/>
      <c r="CL312" s="342"/>
      <c r="CM312" s="342"/>
      <c r="CN312" s="342"/>
      <c r="CO312" s="342"/>
      <c r="CP312" s="342"/>
      <c r="CQ312" s="342"/>
      <c r="CR312" s="342"/>
      <c r="CS312" s="342"/>
      <c r="CT312" s="342"/>
      <c r="CU312" s="342"/>
      <c r="CV312" s="342"/>
      <c r="CW312" s="342"/>
      <c r="CX312" s="342"/>
      <c r="CY312" s="342"/>
      <c r="CZ312" s="342"/>
    </row>
    <row r="313" s="302" customFormat="true" ht="15" customHeight="true" x14ac:dyDescent="0.2">
      <c r="Y313" s="304"/>
      <c r="Z313" s="342"/>
      <c r="AA313" s="342"/>
      <c r="AB313" s="342"/>
      <c r="AC313" s="342"/>
      <c r="AD313" s="342"/>
      <c r="AE313" s="342"/>
      <c r="AF313" s="342"/>
      <c r="AG313" s="342"/>
      <c r="AH313" s="342"/>
      <c r="AI313" s="342"/>
      <c r="AJ313" s="342"/>
      <c r="AK313" s="342"/>
      <c r="AL313" s="342"/>
      <c r="AM313" s="342"/>
      <c r="AN313" s="342"/>
      <c r="AO313" s="342"/>
      <c r="AP313" s="342"/>
      <c r="AQ313" s="342"/>
      <c r="AR313" s="342"/>
      <c r="AS313" s="342"/>
      <c r="AT313" s="342"/>
      <c r="AU313" s="342"/>
      <c r="AV313" s="342"/>
      <c r="AW313" s="342"/>
      <c r="AX313" s="342"/>
      <c r="AY313" s="342"/>
      <c r="AZ313" s="342"/>
      <c r="BA313" s="304"/>
      <c r="BY313" s="304"/>
      <c r="BZ313" s="342"/>
      <c r="CA313" s="342"/>
      <c r="CB313" s="342"/>
      <c r="CC313" s="342"/>
      <c r="CD313" s="342"/>
      <c r="CE313" s="342"/>
      <c r="CF313" s="342"/>
      <c r="CG313" s="342"/>
      <c r="CH313" s="342"/>
      <c r="CI313" s="342"/>
      <c r="CJ313" s="342"/>
      <c r="CK313" s="342"/>
      <c r="CL313" s="342"/>
      <c r="CM313" s="342"/>
      <c r="CN313" s="342"/>
      <c r="CO313" s="342"/>
      <c r="CP313" s="342"/>
      <c r="CQ313" s="342"/>
      <c r="CR313" s="342"/>
      <c r="CS313" s="342"/>
      <c r="CT313" s="342"/>
      <c r="CU313" s="342"/>
      <c r="CV313" s="342"/>
      <c r="CW313" s="342"/>
      <c r="CX313" s="342"/>
      <c r="CY313" s="342"/>
      <c r="CZ313" s="342"/>
    </row>
    <row r="314" s="302" customFormat="true" ht="15" customHeight="true" x14ac:dyDescent="0.2">
      <c r="Y314" s="304"/>
      <c r="Z314" s="342"/>
      <c r="AA314" s="342"/>
      <c r="AB314" s="342"/>
      <c r="AC314" s="342"/>
      <c r="AD314" s="342"/>
      <c r="AE314" s="342"/>
      <c r="AF314" s="342"/>
      <c r="AG314" s="342"/>
      <c r="AH314" s="342"/>
      <c r="AI314" s="342"/>
      <c r="AJ314" s="342"/>
      <c r="AK314" s="342"/>
      <c r="AL314" s="342"/>
      <c r="AM314" s="342"/>
      <c r="AN314" s="342"/>
      <c r="AO314" s="342"/>
      <c r="AP314" s="342"/>
      <c r="AQ314" s="342"/>
      <c r="AR314" s="342"/>
      <c r="AS314" s="342"/>
      <c r="AT314" s="342"/>
      <c r="AU314" s="342"/>
      <c r="AV314" s="342"/>
      <c r="AW314" s="342"/>
      <c r="AX314" s="342"/>
      <c r="AY314" s="342"/>
      <c r="AZ314" s="342"/>
      <c r="BA314" s="304"/>
      <c r="BY314" s="304"/>
      <c r="BZ314" s="342"/>
      <c r="CA314" s="342"/>
      <c r="CB314" s="342"/>
      <c r="CC314" s="342"/>
      <c r="CD314" s="342"/>
      <c r="CE314" s="342"/>
      <c r="CF314" s="342"/>
      <c r="CG314" s="342"/>
      <c r="CH314" s="342"/>
      <c r="CI314" s="342"/>
      <c r="CJ314" s="342"/>
      <c r="CK314" s="342"/>
      <c r="CL314" s="342"/>
      <c r="CM314" s="342"/>
      <c r="CN314" s="342"/>
      <c r="CO314" s="342"/>
      <c r="CP314" s="342"/>
      <c r="CQ314" s="342"/>
      <c r="CR314" s="342"/>
      <c r="CS314" s="342"/>
      <c r="CT314" s="342"/>
      <c r="CU314" s="342"/>
      <c r="CV314" s="342"/>
      <c r="CW314" s="342"/>
      <c r="CX314" s="342"/>
      <c r="CY314" s="342"/>
      <c r="CZ314" s="342"/>
    </row>
    <row r="315" s="302" customFormat="true" ht="15" customHeight="true" x14ac:dyDescent="0.2">
      <c r="Y315" s="304"/>
      <c r="Z315" s="342"/>
      <c r="AA315" s="342"/>
      <c r="AB315" s="342"/>
      <c r="AC315" s="342"/>
      <c r="AD315" s="342"/>
      <c r="AE315" s="342"/>
      <c r="AF315" s="342"/>
      <c r="AG315" s="342"/>
      <c r="AH315" s="342"/>
      <c r="AI315" s="342"/>
      <c r="AJ315" s="342"/>
      <c r="AK315" s="342"/>
      <c r="AL315" s="342"/>
      <c r="AM315" s="342"/>
      <c r="AN315" s="342"/>
      <c r="AO315" s="342"/>
      <c r="AP315" s="342"/>
      <c r="AQ315" s="342"/>
      <c r="AR315" s="342"/>
      <c r="AS315" s="342"/>
      <c r="AT315" s="342"/>
      <c r="AU315" s="342"/>
      <c r="AV315" s="342"/>
      <c r="AW315" s="342"/>
      <c r="AX315" s="342"/>
      <c r="AY315" s="342"/>
      <c r="AZ315" s="342"/>
      <c r="BA315" s="304"/>
      <c r="BY315" s="304"/>
      <c r="BZ315" s="342"/>
      <c r="CA315" s="342"/>
      <c r="CB315" s="342"/>
      <c r="CC315" s="342"/>
      <c r="CD315" s="342"/>
      <c r="CE315" s="342"/>
      <c r="CF315" s="342"/>
      <c r="CG315" s="342"/>
      <c r="CH315" s="342"/>
      <c r="CI315" s="342"/>
      <c r="CJ315" s="342"/>
      <c r="CK315" s="342"/>
      <c r="CL315" s="342"/>
      <c r="CM315" s="342"/>
      <c r="CN315" s="342"/>
      <c r="CO315" s="342"/>
      <c r="CP315" s="342"/>
      <c r="CQ315" s="342"/>
      <c r="CR315" s="342"/>
      <c r="CS315" s="342"/>
      <c r="CT315" s="342"/>
      <c r="CU315" s="342"/>
      <c r="CV315" s="342"/>
      <c r="CW315" s="342"/>
      <c r="CX315" s="342"/>
      <c r="CY315" s="342"/>
      <c r="CZ315" s="342"/>
    </row>
    <row r="316" s="302" customFormat="true" ht="15" customHeight="true" x14ac:dyDescent="0.2">
      <c r="Y316" s="304"/>
      <c r="Z316" s="342"/>
      <c r="AA316" s="342"/>
      <c r="AB316" s="342"/>
      <c r="AC316" s="342"/>
      <c r="AD316" s="342"/>
      <c r="AE316" s="342"/>
      <c r="AF316" s="342"/>
      <c r="AG316" s="342"/>
      <c r="AH316" s="342"/>
      <c r="AI316" s="342"/>
      <c r="AJ316" s="342"/>
      <c r="AK316" s="342"/>
      <c r="AL316" s="342"/>
      <c r="AM316" s="342"/>
      <c r="AN316" s="342"/>
      <c r="AO316" s="342"/>
      <c r="AP316" s="342"/>
      <c r="AQ316" s="342"/>
      <c r="AR316" s="342"/>
      <c r="AS316" s="342"/>
      <c r="AT316" s="342"/>
      <c r="AU316" s="342"/>
      <c r="AV316" s="342"/>
      <c r="AW316" s="342"/>
      <c r="AX316" s="342"/>
      <c r="AY316" s="342"/>
      <c r="AZ316" s="342"/>
      <c r="BA316" s="304"/>
      <c r="BY316" s="304"/>
      <c r="BZ316" s="342"/>
      <c r="CA316" s="342"/>
      <c r="CB316" s="342"/>
      <c r="CC316" s="342"/>
      <c r="CD316" s="342"/>
      <c r="CE316" s="342"/>
      <c r="CF316" s="342"/>
      <c r="CG316" s="342"/>
      <c r="CH316" s="342"/>
      <c r="CI316" s="342"/>
      <c r="CJ316" s="342"/>
      <c r="CK316" s="342"/>
      <c r="CL316" s="342"/>
      <c r="CM316" s="342"/>
      <c r="CN316" s="342"/>
      <c r="CO316" s="342"/>
      <c r="CP316" s="342"/>
      <c r="CQ316" s="342"/>
      <c r="CR316" s="342"/>
      <c r="CS316" s="342"/>
      <c r="CT316" s="342"/>
      <c r="CU316" s="342"/>
      <c r="CV316" s="342"/>
      <c r="CW316" s="342"/>
      <c r="CX316" s="342"/>
      <c r="CY316" s="342"/>
      <c r="CZ316" s="342"/>
    </row>
    <row r="317" s="302" customFormat="true" ht="15" customHeight="true" x14ac:dyDescent="0.2">
      <c r="Y317" s="304"/>
      <c r="Z317" s="342"/>
      <c r="AA317" s="342"/>
      <c r="AB317" s="342"/>
      <c r="AC317" s="342"/>
      <c r="AD317" s="342"/>
      <c r="AE317" s="342"/>
      <c r="AF317" s="342"/>
      <c r="AG317" s="342"/>
      <c r="AH317" s="342"/>
      <c r="AI317" s="342"/>
      <c r="AJ317" s="342"/>
      <c r="AK317" s="342"/>
      <c r="AL317" s="342"/>
      <c r="AM317" s="342"/>
      <c r="AN317" s="342"/>
      <c r="AO317" s="342"/>
      <c r="AP317" s="342"/>
      <c r="AQ317" s="342"/>
      <c r="AR317" s="342"/>
      <c r="AS317" s="342"/>
      <c r="AT317" s="342"/>
      <c r="AU317" s="342"/>
      <c r="AV317" s="342"/>
      <c r="AW317" s="342"/>
      <c r="AX317" s="342"/>
      <c r="AY317" s="342"/>
      <c r="AZ317" s="342"/>
      <c r="BA317" s="304"/>
      <c r="BY317" s="304"/>
      <c r="BZ317" s="342"/>
      <c r="CA317" s="342"/>
      <c r="CB317" s="342"/>
      <c r="CC317" s="342"/>
      <c r="CD317" s="342"/>
      <c r="CE317" s="342"/>
      <c r="CF317" s="342"/>
      <c r="CG317" s="342"/>
      <c r="CH317" s="342"/>
      <c r="CI317" s="342"/>
      <c r="CJ317" s="342"/>
      <c r="CK317" s="342"/>
      <c r="CL317" s="342"/>
      <c r="CM317" s="342"/>
      <c r="CN317" s="342"/>
      <c r="CO317" s="342"/>
      <c r="CP317" s="342"/>
      <c r="CQ317" s="342"/>
      <c r="CR317" s="342"/>
      <c r="CS317" s="342"/>
      <c r="CT317" s="342"/>
      <c r="CU317" s="342"/>
      <c r="CV317" s="342"/>
      <c r="CW317" s="342"/>
      <c r="CX317" s="342"/>
      <c r="CY317" s="342"/>
      <c r="CZ317" s="342"/>
    </row>
    <row r="318" s="302" customFormat="true" ht="15" customHeight="true" x14ac:dyDescent="0.2">
      <c r="Y318" s="304"/>
      <c r="Z318" s="342"/>
      <c r="AA318" s="342"/>
      <c r="AB318" s="342"/>
      <c r="AC318" s="342"/>
      <c r="AD318" s="342"/>
      <c r="AE318" s="342"/>
      <c r="AF318" s="342"/>
      <c r="AG318" s="342"/>
      <c r="AH318" s="342"/>
      <c r="AI318" s="342"/>
      <c r="AJ318" s="342"/>
      <c r="AK318" s="342"/>
      <c r="AL318" s="342"/>
      <c r="AM318" s="342"/>
      <c r="AN318" s="342"/>
      <c r="AO318" s="342"/>
      <c r="AP318" s="342"/>
      <c r="AQ318" s="342"/>
      <c r="AR318" s="342"/>
      <c r="AS318" s="342"/>
      <c r="AT318" s="342"/>
      <c r="AU318" s="342"/>
      <c r="AV318" s="342"/>
      <c r="AW318" s="342"/>
      <c r="AX318" s="342"/>
      <c r="AY318" s="342"/>
      <c r="AZ318" s="342"/>
      <c r="BA318" s="304"/>
      <c r="BY318" s="304"/>
      <c r="BZ318" s="342"/>
      <c r="CA318" s="342"/>
      <c r="CB318" s="342"/>
      <c r="CC318" s="342"/>
      <c r="CD318" s="342"/>
      <c r="CE318" s="342"/>
      <c r="CF318" s="342"/>
      <c r="CG318" s="342"/>
      <c r="CH318" s="342"/>
      <c r="CI318" s="342"/>
      <c r="CJ318" s="342"/>
      <c r="CK318" s="342"/>
      <c r="CL318" s="342"/>
      <c r="CM318" s="342"/>
      <c r="CN318" s="342"/>
      <c r="CO318" s="342"/>
      <c r="CP318" s="342"/>
      <c r="CQ318" s="342"/>
      <c r="CR318" s="342"/>
      <c r="CS318" s="342"/>
      <c r="CT318" s="342"/>
      <c r="CU318" s="342"/>
      <c r="CV318" s="342"/>
      <c r="CW318" s="342"/>
      <c r="CX318" s="342"/>
      <c r="CY318" s="342"/>
      <c r="CZ318" s="342"/>
    </row>
    <row r="319" s="302" customFormat="true" ht="15" customHeight="true" x14ac:dyDescent="0.2">
      <c r="Y319" s="304"/>
      <c r="Z319" s="342"/>
      <c r="AA319" s="342"/>
      <c r="AB319" s="342"/>
      <c r="AC319" s="342"/>
      <c r="AD319" s="342"/>
      <c r="AE319" s="342"/>
      <c r="AF319" s="342"/>
      <c r="AG319" s="342"/>
      <c r="AH319" s="342"/>
      <c r="AI319" s="342"/>
      <c r="AJ319" s="342"/>
      <c r="AK319" s="342"/>
      <c r="AL319" s="342"/>
      <c r="AM319" s="342"/>
      <c r="AN319" s="342"/>
      <c r="AO319" s="342"/>
      <c r="AP319" s="342"/>
      <c r="AQ319" s="342"/>
      <c r="AR319" s="342"/>
      <c r="AS319" s="342"/>
      <c r="AT319" s="342"/>
      <c r="AU319" s="342"/>
      <c r="AV319" s="342"/>
      <c r="AW319" s="342"/>
      <c r="AX319" s="342"/>
      <c r="AY319" s="342"/>
      <c r="AZ319" s="342"/>
      <c r="BA319" s="304"/>
      <c r="BY319" s="304"/>
      <c r="BZ319" s="342"/>
      <c r="CA319" s="342"/>
      <c r="CB319" s="342"/>
      <c r="CC319" s="342"/>
      <c r="CD319" s="342"/>
      <c r="CE319" s="342"/>
      <c r="CF319" s="342"/>
      <c r="CG319" s="342"/>
      <c r="CH319" s="342"/>
      <c r="CI319" s="342"/>
      <c r="CJ319" s="342"/>
      <c r="CK319" s="342"/>
      <c r="CL319" s="342"/>
      <c r="CM319" s="342"/>
      <c r="CN319" s="342"/>
      <c r="CO319" s="342"/>
      <c r="CP319" s="342"/>
      <c r="CQ319" s="342"/>
      <c r="CR319" s="342"/>
      <c r="CS319" s="342"/>
      <c r="CT319" s="342"/>
      <c r="CU319" s="342"/>
      <c r="CV319" s="342"/>
      <c r="CW319" s="342"/>
      <c r="CX319" s="342"/>
      <c r="CY319" s="342"/>
      <c r="CZ319" s="342"/>
    </row>
    <row r="320" s="302" customFormat="true" ht="15" customHeight="true" x14ac:dyDescent="0.2">
      <c r="Y320" s="304"/>
      <c r="Z320" s="342"/>
      <c r="AA320" s="342"/>
      <c r="AB320" s="342"/>
      <c r="AC320" s="342"/>
      <c r="AD320" s="342"/>
      <c r="AE320" s="342"/>
      <c r="AF320" s="342"/>
      <c r="AG320" s="342"/>
      <c r="AH320" s="342"/>
      <c r="AI320" s="342"/>
      <c r="AJ320" s="342"/>
      <c r="AK320" s="342"/>
      <c r="AL320" s="342"/>
      <c r="AM320" s="342"/>
      <c r="AN320" s="342"/>
      <c r="AO320" s="342"/>
      <c r="AP320" s="342"/>
      <c r="AQ320" s="342"/>
      <c r="AR320" s="342"/>
      <c r="AS320" s="342"/>
      <c r="AT320" s="342"/>
      <c r="AU320" s="342"/>
      <c r="AV320" s="342"/>
      <c r="AW320" s="342"/>
      <c r="AX320" s="342"/>
      <c r="AY320" s="342"/>
      <c r="AZ320" s="342"/>
      <c r="BA320" s="304"/>
      <c r="BY320" s="304"/>
      <c r="BZ320" s="342"/>
      <c r="CA320" s="342"/>
      <c r="CB320" s="342"/>
      <c r="CC320" s="342"/>
      <c r="CD320" s="342"/>
      <c r="CE320" s="342"/>
      <c r="CF320" s="342"/>
      <c r="CG320" s="342"/>
      <c r="CH320" s="342"/>
      <c r="CI320" s="342"/>
      <c r="CJ320" s="342"/>
      <c r="CK320" s="342"/>
      <c r="CL320" s="342"/>
      <c r="CM320" s="342"/>
      <c r="CN320" s="342"/>
      <c r="CO320" s="342"/>
      <c r="CP320" s="342"/>
      <c r="CQ320" s="342"/>
      <c r="CR320" s="342"/>
      <c r="CS320" s="342"/>
      <c r="CT320" s="342"/>
      <c r="CU320" s="342"/>
      <c r="CV320" s="342"/>
      <c r="CW320" s="342"/>
      <c r="CX320" s="342"/>
      <c r="CY320" s="342"/>
      <c r="CZ320" s="342"/>
    </row>
    <row r="321" s="302" customFormat="true" ht="15" customHeight="true" x14ac:dyDescent="0.2">
      <c r="Y321" s="304"/>
      <c r="Z321" s="342"/>
      <c r="AA321" s="342"/>
      <c r="AB321" s="342"/>
      <c r="AC321" s="342"/>
      <c r="AD321" s="342"/>
      <c r="AE321" s="342"/>
      <c r="AF321" s="342"/>
      <c r="AG321" s="342"/>
      <c r="AH321" s="342"/>
      <c r="AI321" s="342"/>
      <c r="AJ321" s="342"/>
      <c r="AK321" s="342"/>
      <c r="AL321" s="342"/>
      <c r="AM321" s="342"/>
      <c r="AN321" s="342"/>
      <c r="AO321" s="342"/>
      <c r="AP321" s="342"/>
      <c r="AQ321" s="342"/>
      <c r="AR321" s="342"/>
      <c r="AS321" s="342"/>
      <c r="AT321" s="342"/>
      <c r="AU321" s="342"/>
      <c r="AV321" s="342"/>
      <c r="AW321" s="342"/>
      <c r="AX321" s="342"/>
      <c r="AY321" s="342"/>
      <c r="AZ321" s="342"/>
      <c r="BA321" s="304"/>
      <c r="BY321" s="304"/>
      <c r="BZ321" s="342"/>
      <c r="CA321" s="342"/>
      <c r="CB321" s="342"/>
      <c r="CC321" s="342"/>
      <c r="CD321" s="342"/>
      <c r="CE321" s="342"/>
      <c r="CF321" s="342"/>
      <c r="CG321" s="342"/>
      <c r="CH321" s="342"/>
      <c r="CI321" s="342"/>
      <c r="CJ321" s="342"/>
      <c r="CK321" s="342"/>
      <c r="CL321" s="342"/>
      <c r="CM321" s="342"/>
      <c r="CN321" s="342"/>
      <c r="CO321" s="342"/>
      <c r="CP321" s="342"/>
      <c r="CQ321" s="342"/>
      <c r="CR321" s="342"/>
      <c r="CS321" s="342"/>
      <c r="CT321" s="342"/>
      <c r="CU321" s="342"/>
      <c r="CV321" s="342"/>
      <c r="CW321" s="342"/>
      <c r="CX321" s="342"/>
      <c r="CY321" s="342"/>
      <c r="CZ321" s="342"/>
    </row>
    <row r="322" s="302" customFormat="true" ht="15" customHeight="true" x14ac:dyDescent="0.2">
      <c r="Y322" s="304"/>
      <c r="Z322" s="342"/>
      <c r="AA322" s="342"/>
      <c r="AB322" s="342"/>
      <c r="AC322" s="342"/>
      <c r="AD322" s="342"/>
      <c r="AE322" s="342"/>
      <c r="AF322" s="342"/>
      <c r="AG322" s="342"/>
      <c r="AH322" s="342"/>
      <c r="AI322" s="342"/>
      <c r="AJ322" s="342"/>
      <c r="AK322" s="342"/>
      <c r="AL322" s="342"/>
      <c r="AM322" s="342"/>
      <c r="AN322" s="342"/>
      <c r="AO322" s="342"/>
      <c r="AP322" s="342"/>
      <c r="AQ322" s="342"/>
      <c r="AR322" s="342"/>
      <c r="AS322" s="342"/>
      <c r="AT322" s="342"/>
      <c r="AU322" s="342"/>
      <c r="AV322" s="342"/>
      <c r="AW322" s="342"/>
      <c r="AX322" s="342"/>
      <c r="AY322" s="342"/>
      <c r="AZ322" s="342"/>
      <c r="BA322" s="304"/>
      <c r="BY322" s="304"/>
      <c r="BZ322" s="342"/>
      <c r="CA322" s="342"/>
      <c r="CB322" s="342"/>
      <c r="CC322" s="342"/>
      <c r="CD322" s="342"/>
      <c r="CE322" s="342"/>
      <c r="CF322" s="342"/>
      <c r="CG322" s="342"/>
      <c r="CH322" s="342"/>
      <c r="CI322" s="342"/>
      <c r="CJ322" s="342"/>
      <c r="CK322" s="342"/>
      <c r="CL322" s="342"/>
      <c r="CM322" s="342"/>
      <c r="CN322" s="342"/>
      <c r="CO322" s="342"/>
      <c r="CP322" s="342"/>
      <c r="CQ322" s="342"/>
      <c r="CR322" s="342"/>
      <c r="CS322" s="342"/>
      <c r="CT322" s="342"/>
      <c r="CU322" s="342"/>
      <c r="CV322" s="342"/>
      <c r="CW322" s="342"/>
      <c r="CX322" s="342"/>
      <c r="CY322" s="342"/>
      <c r="CZ322" s="342"/>
    </row>
    <row r="323" s="302" customFormat="true" ht="15" customHeight="true" x14ac:dyDescent="0.2">
      <c r="Y323" s="304"/>
      <c r="Z323" s="342"/>
      <c r="AA323" s="342"/>
      <c r="AB323" s="342"/>
      <c r="AC323" s="342"/>
      <c r="AD323" s="342"/>
      <c r="AE323" s="342"/>
      <c r="AF323" s="342"/>
      <c r="AG323" s="342"/>
      <c r="AH323" s="342"/>
      <c r="AI323" s="342"/>
      <c r="AJ323" s="342"/>
      <c r="AK323" s="342"/>
      <c r="AL323" s="342"/>
      <c r="AM323" s="342"/>
      <c r="AN323" s="342"/>
      <c r="AO323" s="342"/>
      <c r="AP323" s="342"/>
      <c r="AQ323" s="342"/>
      <c r="AR323" s="342"/>
      <c r="AS323" s="342"/>
      <c r="AT323" s="342"/>
      <c r="AU323" s="342"/>
      <c r="AV323" s="342"/>
      <c r="AW323" s="342"/>
      <c r="AX323" s="342"/>
      <c r="AY323" s="342"/>
      <c r="AZ323" s="342"/>
      <c r="BA323" s="304"/>
      <c r="BY323" s="304"/>
      <c r="BZ323" s="342"/>
      <c r="CA323" s="342"/>
      <c r="CB323" s="342"/>
      <c r="CC323" s="342"/>
      <c r="CD323" s="342"/>
      <c r="CE323" s="342"/>
      <c r="CF323" s="342"/>
      <c r="CG323" s="342"/>
      <c r="CH323" s="342"/>
      <c r="CI323" s="342"/>
      <c r="CJ323" s="342"/>
      <c r="CK323" s="342"/>
      <c r="CL323" s="342"/>
      <c r="CM323" s="342"/>
      <c r="CN323" s="342"/>
      <c r="CO323" s="342"/>
      <c r="CP323" s="342"/>
      <c r="CQ323" s="342"/>
      <c r="CR323" s="342"/>
      <c r="CS323" s="342"/>
      <c r="CT323" s="342"/>
      <c r="CU323" s="342"/>
      <c r="CV323" s="342"/>
      <c r="CW323" s="342"/>
      <c r="CX323" s="342"/>
      <c r="CY323" s="342"/>
      <c r="CZ323" s="342"/>
    </row>
    <row r="324" s="302" customFormat="true" ht="15" customHeight="true" x14ac:dyDescent="0.2">
      <c r="Y324" s="304"/>
      <c r="Z324" s="342"/>
      <c r="AA324" s="342"/>
      <c r="AB324" s="342"/>
      <c r="AC324" s="342"/>
      <c r="AD324" s="342"/>
      <c r="AE324" s="342"/>
      <c r="AF324" s="342"/>
      <c r="AG324" s="342"/>
      <c r="AH324" s="342"/>
      <c r="AI324" s="342"/>
      <c r="AJ324" s="342"/>
      <c r="AK324" s="342"/>
      <c r="AL324" s="342"/>
      <c r="AM324" s="342"/>
      <c r="AN324" s="342"/>
      <c r="AO324" s="342"/>
      <c r="AP324" s="342"/>
      <c r="AQ324" s="342"/>
      <c r="AR324" s="342"/>
      <c r="AS324" s="342"/>
      <c r="AT324" s="342"/>
      <c r="AU324" s="342"/>
      <c r="AV324" s="342"/>
      <c r="AW324" s="342"/>
      <c r="AX324" s="342"/>
      <c r="AY324" s="342"/>
      <c r="AZ324" s="342"/>
      <c r="BA324" s="304"/>
      <c r="BY324" s="304"/>
      <c r="BZ324" s="342"/>
      <c r="CA324" s="342"/>
      <c r="CB324" s="342"/>
      <c r="CC324" s="342"/>
      <c r="CD324" s="342"/>
      <c r="CE324" s="342"/>
      <c r="CF324" s="342"/>
      <c r="CG324" s="342"/>
      <c r="CH324" s="342"/>
      <c r="CI324" s="342"/>
      <c r="CJ324" s="342"/>
      <c r="CK324" s="342"/>
      <c r="CL324" s="342"/>
      <c r="CM324" s="342"/>
      <c r="CN324" s="342"/>
      <c r="CO324" s="342"/>
      <c r="CP324" s="342"/>
      <c r="CQ324" s="342"/>
      <c r="CR324" s="342"/>
      <c r="CS324" s="342"/>
      <c r="CT324" s="342"/>
      <c r="CU324" s="342"/>
      <c r="CV324" s="342"/>
      <c r="CW324" s="342"/>
      <c r="CX324" s="342"/>
      <c r="CY324" s="342"/>
      <c r="CZ324" s="342"/>
    </row>
    <row r="325" s="302" customFormat="true" ht="15" customHeight="true" x14ac:dyDescent="0.2">
      <c r="Y325" s="304"/>
      <c r="Z325" s="342"/>
      <c r="AA325" s="342"/>
      <c r="AB325" s="342"/>
      <c r="AC325" s="342"/>
      <c r="AD325" s="342"/>
      <c r="AE325" s="342"/>
      <c r="AF325" s="342"/>
      <c r="AG325" s="342"/>
      <c r="AH325" s="342"/>
      <c r="AI325" s="342"/>
      <c r="AJ325" s="342"/>
      <c r="AK325" s="342"/>
      <c r="AL325" s="342"/>
      <c r="AM325" s="342"/>
      <c r="AN325" s="342"/>
      <c r="AO325" s="342"/>
      <c r="AP325" s="342"/>
      <c r="AQ325" s="342"/>
      <c r="AR325" s="342"/>
      <c r="AS325" s="342"/>
      <c r="AT325" s="342"/>
      <c r="AU325" s="342"/>
      <c r="AV325" s="342"/>
      <c r="AW325" s="342"/>
      <c r="AX325" s="342"/>
      <c r="AY325" s="342"/>
      <c r="AZ325" s="342"/>
      <c r="BA325" s="304"/>
      <c r="BY325" s="304"/>
      <c r="BZ325" s="342"/>
      <c r="CA325" s="342"/>
      <c r="CB325" s="342"/>
      <c r="CC325" s="342"/>
      <c r="CD325" s="342"/>
      <c r="CE325" s="342"/>
      <c r="CF325" s="342"/>
      <c r="CG325" s="342"/>
      <c r="CH325" s="342"/>
      <c r="CI325" s="342"/>
      <c r="CJ325" s="342"/>
      <c r="CK325" s="342"/>
      <c r="CL325" s="342"/>
      <c r="CM325" s="342"/>
      <c r="CN325" s="342"/>
      <c r="CO325" s="342"/>
      <c r="CP325" s="342"/>
      <c r="CQ325" s="342"/>
      <c r="CR325" s="342"/>
      <c r="CS325" s="342"/>
      <c r="CT325" s="342"/>
      <c r="CU325" s="342"/>
      <c r="CV325" s="342"/>
      <c r="CW325" s="342"/>
      <c r="CX325" s="342"/>
      <c r="CY325" s="342"/>
      <c r="CZ325" s="342"/>
    </row>
    <row r="326" s="302" customFormat="true" ht="15" customHeight="true" x14ac:dyDescent="0.2">
      <c r="Y326" s="304"/>
      <c r="Z326" s="342"/>
      <c r="AA326" s="342"/>
      <c r="AB326" s="342"/>
      <c r="AC326" s="342"/>
      <c r="AD326" s="342"/>
      <c r="AE326" s="342"/>
      <c r="AF326" s="342"/>
      <c r="AG326" s="342"/>
      <c r="AH326" s="342"/>
      <c r="AI326" s="342"/>
      <c r="AJ326" s="342"/>
      <c r="AK326" s="342"/>
      <c r="AL326" s="342"/>
      <c r="AM326" s="342"/>
      <c r="AN326" s="342"/>
      <c r="AO326" s="342"/>
      <c r="AP326" s="342"/>
      <c r="AQ326" s="342"/>
      <c r="AR326" s="342"/>
      <c r="AS326" s="342"/>
      <c r="AT326" s="342"/>
      <c r="AU326" s="342"/>
      <c r="AV326" s="342"/>
      <c r="AW326" s="342"/>
      <c r="AX326" s="342"/>
      <c r="AY326" s="342"/>
      <c r="AZ326" s="342"/>
      <c r="BA326" s="304"/>
      <c r="BY326" s="304"/>
      <c r="BZ326" s="342"/>
      <c r="CA326" s="342"/>
      <c r="CB326" s="342"/>
      <c r="CC326" s="342"/>
      <c r="CD326" s="342"/>
      <c r="CE326" s="342"/>
      <c r="CF326" s="342"/>
      <c r="CG326" s="342"/>
      <c r="CH326" s="342"/>
      <c r="CI326" s="342"/>
      <c r="CJ326" s="342"/>
      <c r="CK326" s="342"/>
      <c r="CL326" s="342"/>
      <c r="CM326" s="342"/>
      <c r="CN326" s="342"/>
      <c r="CO326" s="342"/>
      <c r="CP326" s="342"/>
      <c r="CQ326" s="342"/>
      <c r="CR326" s="342"/>
      <c r="CS326" s="342"/>
      <c r="CT326" s="342"/>
      <c r="CU326" s="342"/>
      <c r="CV326" s="342"/>
      <c r="CW326" s="342"/>
      <c r="CX326" s="342"/>
      <c r="CY326" s="342"/>
      <c r="CZ326" s="342"/>
    </row>
    <row r="327" s="302" customFormat="true" ht="15" customHeight="true" x14ac:dyDescent="0.2">
      <c r="Y327" s="304"/>
      <c r="Z327" s="342"/>
      <c r="AA327" s="342"/>
      <c r="AB327" s="342"/>
      <c r="AC327" s="342"/>
      <c r="AD327" s="342"/>
      <c r="AE327" s="342"/>
      <c r="AF327" s="342"/>
      <c r="AG327" s="342"/>
      <c r="AH327" s="342"/>
      <c r="AI327" s="342"/>
      <c r="AJ327" s="342"/>
      <c r="AK327" s="342"/>
      <c r="AL327" s="342"/>
      <c r="AM327" s="342"/>
      <c r="AN327" s="342"/>
      <c r="AO327" s="342"/>
      <c r="AP327" s="342"/>
      <c r="AQ327" s="342"/>
      <c r="AR327" s="342"/>
      <c r="AS327" s="342"/>
      <c r="AT327" s="342"/>
      <c r="AU327" s="342"/>
      <c r="AV327" s="342"/>
      <c r="AW327" s="342"/>
      <c r="AX327" s="342"/>
      <c r="AY327" s="342"/>
      <c r="AZ327" s="342"/>
      <c r="BA327" s="304"/>
      <c r="BY327" s="304"/>
      <c r="BZ327" s="342"/>
      <c r="CA327" s="342"/>
      <c r="CB327" s="342"/>
      <c r="CC327" s="342"/>
      <c r="CD327" s="342"/>
      <c r="CE327" s="342"/>
      <c r="CF327" s="342"/>
      <c r="CG327" s="342"/>
      <c r="CH327" s="342"/>
      <c r="CI327" s="342"/>
      <c r="CJ327" s="342"/>
      <c r="CK327" s="342"/>
      <c r="CL327" s="342"/>
      <c r="CM327" s="342"/>
      <c r="CN327" s="342"/>
      <c r="CO327" s="342"/>
      <c r="CP327" s="342"/>
      <c r="CQ327" s="342"/>
      <c r="CR327" s="342"/>
      <c r="CS327" s="342"/>
      <c r="CT327" s="342"/>
      <c r="CU327" s="342"/>
      <c r="CV327" s="342"/>
      <c r="CW327" s="342"/>
      <c r="CX327" s="342"/>
      <c r="CY327" s="342"/>
      <c r="CZ327" s="342"/>
    </row>
    <row r="328" s="302" customFormat="true" ht="15" customHeight="true" x14ac:dyDescent="0.2">
      <c r="Y328" s="304"/>
      <c r="Z328" s="342"/>
      <c r="AA328" s="342"/>
      <c r="AB328" s="342"/>
      <c r="AC328" s="342"/>
      <c r="AD328" s="342"/>
      <c r="AE328" s="342"/>
      <c r="AF328" s="342"/>
      <c r="AG328" s="342"/>
      <c r="AH328" s="342"/>
      <c r="AI328" s="342"/>
      <c r="AJ328" s="342"/>
      <c r="AK328" s="342"/>
      <c r="AL328" s="342"/>
      <c r="AM328" s="342"/>
      <c r="AN328" s="342"/>
      <c r="AO328" s="342"/>
      <c r="AP328" s="342"/>
      <c r="AQ328" s="342"/>
      <c r="AR328" s="342"/>
      <c r="AS328" s="342"/>
      <c r="AT328" s="342"/>
      <c r="AU328" s="342"/>
      <c r="AV328" s="342"/>
      <c r="AW328" s="342"/>
      <c r="AX328" s="342"/>
      <c r="AY328" s="342"/>
      <c r="AZ328" s="342"/>
      <c r="BA328" s="304"/>
      <c r="BY328" s="304"/>
      <c r="BZ328" s="342"/>
      <c r="CA328" s="342"/>
      <c r="CB328" s="342"/>
      <c r="CC328" s="342"/>
      <c r="CD328" s="342"/>
      <c r="CE328" s="342"/>
      <c r="CF328" s="342"/>
      <c r="CG328" s="342"/>
      <c r="CH328" s="342"/>
      <c r="CI328" s="342"/>
      <c r="CJ328" s="342"/>
      <c r="CK328" s="342"/>
      <c r="CL328" s="342"/>
      <c r="CM328" s="342"/>
      <c r="CN328" s="342"/>
      <c r="CO328" s="342"/>
      <c r="CP328" s="342"/>
      <c r="CQ328" s="342"/>
      <c r="CR328" s="342"/>
      <c r="CS328" s="342"/>
      <c r="CT328" s="342"/>
      <c r="CU328" s="342"/>
      <c r="CV328" s="342"/>
      <c r="CW328" s="342"/>
      <c r="CX328" s="342"/>
      <c r="CY328" s="342"/>
      <c r="CZ328" s="342"/>
    </row>
    <row r="329" s="302" customFormat="true" ht="250.15" customHeight="true" x14ac:dyDescent="0.2">
      <c r="Y329" s="304"/>
      <c r="Z329" s="342"/>
      <c r="AA329" s="342"/>
      <c r="AB329" s="342"/>
      <c r="AC329" s="342"/>
      <c r="AD329" s="342"/>
      <c r="AE329" s="342"/>
      <c r="AF329" s="342"/>
      <c r="AG329" s="342"/>
      <c r="AH329" s="342"/>
      <c r="AI329" s="342"/>
      <c r="AJ329" s="342"/>
      <c r="AK329" s="342"/>
      <c r="AL329" s="342"/>
      <c r="AM329" s="342"/>
      <c r="AN329" s="342"/>
      <c r="AO329" s="342"/>
      <c r="AP329" s="342"/>
      <c r="AQ329" s="342"/>
      <c r="AR329" s="342"/>
      <c r="AS329" s="342"/>
      <c r="AT329" s="342"/>
      <c r="AU329" s="342"/>
      <c r="AV329" s="342"/>
      <c r="AW329" s="342"/>
      <c r="AX329" s="342"/>
      <c r="AY329" s="342"/>
      <c r="AZ329" s="342"/>
      <c r="BA329" s="304"/>
      <c r="BY329" s="304"/>
      <c r="BZ329" s="342"/>
      <c r="CA329" s="342"/>
      <c r="CB329" s="342"/>
      <c r="CC329" s="342"/>
      <c r="CD329" s="342"/>
      <c r="CE329" s="342"/>
      <c r="CF329" s="342"/>
      <c r="CG329" s="342"/>
      <c r="CH329" s="342"/>
      <c r="CI329" s="342"/>
      <c r="CJ329" s="342"/>
      <c r="CK329" s="342"/>
      <c r="CL329" s="342"/>
      <c r="CM329" s="342"/>
      <c r="CN329" s="342"/>
      <c r="CO329" s="342"/>
      <c r="CP329" s="342"/>
      <c r="CQ329" s="342"/>
      <c r="CR329" s="342"/>
      <c r="CS329" s="342"/>
      <c r="CT329" s="342"/>
      <c r="CU329" s="342"/>
      <c r="CV329" s="342"/>
      <c r="CW329" s="342"/>
      <c r="CX329" s="342"/>
      <c r="CY329" s="342"/>
      <c r="CZ329" s="342"/>
    </row>
    <row r="330" ht="19.15" customHeight="true" x14ac:dyDescent="0.2">
      <c r="A330" s="307"/>
      <c r="B330" s="307"/>
      <c r="BA330" s="307"/>
      <c r="BB330" s="307"/>
    </row>
    <row r="331" ht="22.5" customHeight="true" x14ac:dyDescent="0.2">
      <c r="A331" s="318" t="str">
        <f>A1026</f>
        <v>Gambia</v>
      </c>
      <c r="B331" s="319"/>
      <c r="BA331" s="307"/>
      <c r="BB331" s="307"/>
    </row>
    <row r="332" ht="22.5" customHeight="true" x14ac:dyDescent="0.2">
      <c r="A332" s="316">
        <f>A1034</f>
        <v>2018</v>
      </c>
      <c r="B332" s="317"/>
      <c r="BA332" s="307"/>
      <c r="BB332" s="307"/>
    </row>
    <row r="333" ht="22.5" customHeight="true" x14ac:dyDescent="0.2">
      <c r="A333" s="320" t="s">
        <v>129</v>
      </c>
      <c r="B333" s="321"/>
      <c r="BA333" s="307"/>
      <c r="BB333" s="307"/>
    </row>
    <row r="334" ht="22.5" customHeight="true" x14ac:dyDescent="0.2">
      <c r="A334" s="320" t="s">
        <v>98</v>
      </c>
      <c r="B334" s="321"/>
      <c r="BA334" s="307"/>
      <c r="BB334" s="307"/>
    </row>
    <row r="335" ht="15" customHeight="true" x14ac:dyDescent="0.2">
      <c r="A335" s="322" t="s">
        <v>99</v>
      </c>
      <c r="B335" s="323"/>
      <c r="BA335" s="307"/>
      <c r="BB335" s="307"/>
    </row>
    <row r="336" ht="15" customHeight="true" x14ac:dyDescent="0.2">
      <c r="A336" s="324" t="s">
        <v>41</v>
      </c>
      <c r="B336" s="323"/>
      <c r="BA336" s="307"/>
      <c r="BB336" s="307"/>
    </row>
    <row r="337" ht="18" customHeight="true" x14ac:dyDescent="0.2">
      <c r="A337" s="322" t="s">
        <v>40</v>
      </c>
      <c r="B337" s="325"/>
      <c r="BA337" s="307"/>
      <c r="BB337" s="307"/>
    </row>
    <row r="338" ht="18" customHeight="true" x14ac:dyDescent="0.2">
      <c r="A338" s="348" t="s">
        <v>137</v>
      </c>
      <c r="B338" s="349" t="str">
        <f>A1025</f>
        <v>MICS18</v>
      </c>
      <c r="BA338" s="307"/>
      <c r="BB338" s="307"/>
    </row>
    <row r="339" s="302" customFormat="true" ht="15" customHeight="true" x14ac:dyDescent="0.2">
      <c r="A339" s="289" t="s">
        <v>131</v>
      </c>
      <c r="B339" s="331"/>
      <c r="C339" s="1063" t="s">
        <v>116</v>
      </c>
      <c r="D339" s="1064"/>
      <c r="E339" s="1064"/>
      <c r="F339" s="1064"/>
      <c r="G339" s="1065"/>
      <c r="H339" s="1042" t="s">
        <v>39</v>
      </c>
      <c r="I339" s="1043"/>
      <c r="J339" s="1043"/>
      <c r="K339" s="1043"/>
      <c r="L339" s="1044"/>
      <c r="M339" s="1042" t="s">
        <v>38</v>
      </c>
      <c r="N339" s="1043"/>
      <c r="O339" s="1043"/>
      <c r="P339" s="1043"/>
      <c r="Q339" s="1044"/>
      <c r="R339" s="505" t="s">
        <v>144</v>
      </c>
      <c r="S339" s="454"/>
      <c r="T339" s="454"/>
      <c r="U339" s="454"/>
      <c r="V339" s="454"/>
      <c r="W339" s="454"/>
      <c r="X339" s="454"/>
      <c r="Y339" s="454"/>
      <c r="Z339" s="342"/>
      <c r="AA339" s="342"/>
      <c r="AB339" s="342"/>
      <c r="AC339" s="342"/>
      <c r="AD339" s="342"/>
      <c r="AE339" s="342"/>
      <c r="AF339" s="342"/>
      <c r="AG339" s="342"/>
      <c r="AH339" s="342"/>
      <c r="AI339" s="342"/>
      <c r="AJ339" s="342"/>
      <c r="AK339" s="342"/>
      <c r="AL339" s="342"/>
      <c r="AM339" s="342"/>
      <c r="AN339" s="342"/>
      <c r="AO339" s="342"/>
      <c r="AP339" s="342"/>
      <c r="AQ339" s="342"/>
      <c r="AR339" s="342"/>
      <c r="AS339" s="342"/>
      <c r="AT339" s="342"/>
      <c r="AU339" s="342"/>
      <c r="AV339" s="342"/>
      <c r="AW339" s="342"/>
      <c r="AX339" s="342"/>
      <c r="AY339" s="342"/>
      <c r="AZ339" s="342"/>
      <c r="BA339" s="344" t="s">
        <v>132</v>
      </c>
      <c r="BB339" s="289" t="s">
        <v>131</v>
      </c>
      <c r="BC339" s="1042" t="s">
        <v>116</v>
      </c>
      <c r="BD339" s="1043"/>
      <c r="BE339" s="1043"/>
      <c r="BF339" s="1043"/>
      <c r="BG339" s="1044"/>
      <c r="BH339" s="1042" t="s">
        <v>39</v>
      </c>
      <c r="BI339" s="1043"/>
      <c r="BJ339" s="1043"/>
      <c r="BK339" s="1043"/>
      <c r="BL339" s="1044"/>
      <c r="BM339" s="1042" t="s">
        <v>38</v>
      </c>
      <c r="BN339" s="1043"/>
      <c r="BO339" s="1043"/>
      <c r="BP339" s="1043"/>
      <c r="BQ339" s="1044"/>
      <c r="BR339" s="505" t="s">
        <v>144</v>
      </c>
      <c r="BS339" s="454"/>
      <c r="BT339" s="454"/>
      <c r="BU339" s="454"/>
      <c r="BV339" s="454"/>
      <c r="BW339" s="454"/>
      <c r="BX339" s="454"/>
      <c r="BY339" s="454"/>
      <c r="BZ339" s="342"/>
      <c r="CA339" s="342"/>
      <c r="CB339" s="342"/>
      <c r="CC339" s="342"/>
      <c r="CD339" s="342"/>
      <c r="CE339" s="342"/>
      <c r="CF339" s="342"/>
      <c r="CG339" s="342"/>
      <c r="CH339" s="342"/>
      <c r="CI339" s="342"/>
      <c r="CJ339" s="342"/>
      <c r="CK339" s="342"/>
      <c r="CL339" s="342"/>
      <c r="CM339" s="342"/>
      <c r="CN339" s="342"/>
      <c r="CO339" s="342"/>
      <c r="CP339" s="342"/>
      <c r="CQ339" s="342"/>
      <c r="CR339" s="342"/>
      <c r="CS339" s="342"/>
      <c r="CT339" s="342"/>
      <c r="CU339" s="342"/>
      <c r="CV339" s="342"/>
      <c r="CW339" s="342"/>
      <c r="CX339" s="342"/>
      <c r="CY339" s="342"/>
      <c r="CZ339" s="342"/>
    </row>
    <row r="340" s="302" customFormat="true" ht="12.75" x14ac:dyDescent="0.2">
      <c r="A340" s="329" t="s">
        <v>70</v>
      </c>
      <c r="B340" s="328"/>
      <c r="C340" s="438" t="s">
        <v>0</v>
      </c>
      <c r="D340" s="418" t="s">
        <v>1</v>
      </c>
      <c r="E340" s="418" t="s">
        <v>2</v>
      </c>
      <c r="F340" s="418" t="s">
        <v>3</v>
      </c>
      <c r="G340" s="439" t="s">
        <v>4</v>
      </c>
      <c r="H340" s="455" t="s">
        <v>0</v>
      </c>
      <c r="I340" s="326" t="s">
        <v>1</v>
      </c>
      <c r="J340" s="326" t="s">
        <v>2</v>
      </c>
      <c r="K340" s="326" t="s">
        <v>3</v>
      </c>
      <c r="L340" s="456" t="s">
        <v>4</v>
      </c>
      <c r="M340" s="455" t="s">
        <v>0</v>
      </c>
      <c r="N340" s="326" t="s">
        <v>1</v>
      </c>
      <c r="O340" s="326" t="s">
        <v>2</v>
      </c>
      <c r="P340" s="326" t="s">
        <v>3</v>
      </c>
      <c r="Q340" s="456" t="s">
        <v>4</v>
      </c>
      <c r="R340" s="455" t="s">
        <v>240</v>
      </c>
      <c r="S340" s="326" t="s">
        <v>241</v>
      </c>
      <c r="T340" s="326" t="s">
        <v>242</v>
      </c>
      <c r="U340" s="326" t="s">
        <v>424</v>
      </c>
      <c r="V340" s="326" t="s">
        <v>244</v>
      </c>
      <c r="W340" s="326" t="s">
        <v>245</v>
      </c>
      <c r="X340" s="326" t="s">
        <v>246</v>
      </c>
      <c r="Y340" s="327" t="s">
        <v>247</v>
      </c>
      <c r="Z340" s="803"/>
      <c r="AA340" s="803"/>
      <c r="AB340" s="803"/>
      <c r="AC340" s="803"/>
      <c r="AD340" s="803"/>
      <c r="AE340" s="803"/>
      <c r="AF340" s="803"/>
      <c r="AG340" s="803"/>
      <c r="AH340" s="803"/>
      <c r="AI340" s="803"/>
      <c r="AJ340" s="803"/>
      <c r="AK340" s="803"/>
      <c r="AL340" s="803"/>
      <c r="AM340" s="803"/>
      <c r="AN340" s="803"/>
      <c r="AO340" s="803"/>
      <c r="AP340" s="803"/>
      <c r="AQ340" s="803"/>
      <c r="AR340" s="803"/>
      <c r="AS340" s="803"/>
      <c r="AT340" s="803"/>
      <c r="AU340" s="803"/>
      <c r="AV340" s="803"/>
      <c r="AW340" s="803"/>
      <c r="AX340" s="803"/>
      <c r="AY340" s="803"/>
      <c r="AZ340" s="342"/>
      <c r="BA340" s="329" t="s">
        <v>128</v>
      </c>
      <c r="BB340" s="328"/>
      <c r="BC340" s="455" t="s">
        <v>0</v>
      </c>
      <c r="BD340" s="326" t="s">
        <v>1</v>
      </c>
      <c r="BE340" s="326" t="s">
        <v>2</v>
      </c>
      <c r="BF340" s="326" t="s">
        <v>3</v>
      </c>
      <c r="BG340" s="456" t="s">
        <v>4</v>
      </c>
      <c r="BH340" s="455" t="s">
        <v>0</v>
      </c>
      <c r="BI340" s="326" t="s">
        <v>1</v>
      </c>
      <c r="BJ340" s="326" t="s">
        <v>2</v>
      </c>
      <c r="BK340" s="326" t="s">
        <v>3</v>
      </c>
      <c r="BL340" s="456" t="s">
        <v>4</v>
      </c>
      <c r="BM340" s="455" t="s">
        <v>0</v>
      </c>
      <c r="BN340" s="326" t="s">
        <v>1</v>
      </c>
      <c r="BO340" s="326" t="s">
        <v>2</v>
      </c>
      <c r="BP340" s="326" t="s">
        <v>3</v>
      </c>
      <c r="BQ340" s="456" t="s">
        <v>4</v>
      </c>
      <c r="BR340" s="455" t="s">
        <v>240</v>
      </c>
      <c r="BS340" s="326" t="s">
        <v>241</v>
      </c>
      <c r="BT340" s="326" t="s">
        <v>242</v>
      </c>
      <c r="BU340" s="326" t="s">
        <v>424</v>
      </c>
      <c r="BV340" s="326" t="s">
        <v>244</v>
      </c>
      <c r="BW340" s="326" t="s">
        <v>245</v>
      </c>
      <c r="BX340" s="326" t="s">
        <v>246</v>
      </c>
      <c r="BY340" s="327" t="s">
        <v>247</v>
      </c>
      <c r="BZ340" s="803"/>
      <c r="CA340" s="803"/>
      <c r="CB340" s="803"/>
      <c r="CC340" s="803"/>
      <c r="CD340" s="803"/>
      <c r="CE340" s="803"/>
      <c r="CF340" s="803"/>
      <c r="CG340" s="803"/>
      <c r="CH340" s="803"/>
      <c r="CI340" s="803"/>
      <c r="CJ340" s="803"/>
      <c r="CK340" s="803"/>
      <c r="CL340" s="803"/>
      <c r="CM340" s="803"/>
      <c r="CN340" s="803"/>
      <c r="CO340" s="803"/>
      <c r="CP340" s="803"/>
      <c r="CQ340" s="803"/>
      <c r="CR340" s="803"/>
      <c r="CS340" s="803"/>
      <c r="CT340" s="803"/>
      <c r="CU340" s="803"/>
      <c r="CV340" s="803"/>
      <c r="CW340" s="803"/>
      <c r="CX340" s="803"/>
      <c r="CY340" s="803"/>
      <c r="CZ340" s="803"/>
    </row>
    <row r="341" s="302" customFormat="true" ht="15" customHeight="true" x14ac:dyDescent="0.2">
      <c r="A341" s="1117" t="s">
        <v>151</v>
      </c>
      <c r="B341" s="585" t="s">
        <v>50</v>
      </c>
      <c r="C341" s="467">
        <v>2.5762129669386002</v>
      </c>
      <c r="D341" s="459">
        <v>6.6425992779783396</v>
      </c>
      <c r="E341" s="459">
        <v>7.8542510121457489</v>
      </c>
      <c r="F341" s="459">
        <v>8.9456869009584654</v>
      </c>
      <c r="G341" s="478">
        <v>40.614617940199338</v>
      </c>
      <c r="H341" s="467">
        <v>3.3444816053511706</v>
      </c>
      <c r="I341" s="459">
        <v>5.0805452292441142</v>
      </c>
      <c r="J341" s="459">
        <v>6.7477876106194685</v>
      </c>
      <c r="K341" s="459">
        <v>17.374517374517374</v>
      </c>
      <c r="L341" s="478">
        <v>47.990543735224591</v>
      </c>
      <c r="M341" s="467">
        <v>1.572617946345976</v>
      </c>
      <c r="N341" s="459">
        <v>3.0303030303030303</v>
      </c>
      <c r="O341" s="459">
        <v>5.0822122571001493</v>
      </c>
      <c r="P341" s="459">
        <v>9.8696461824953445</v>
      </c>
      <c r="Q341" s="478">
        <v>14.974619289340103</v>
      </c>
      <c r="R341" s="467">
        <v>20.266990291262136</v>
      </c>
      <c r="S341" s="459">
        <v>9.9153567110036267</v>
      </c>
      <c r="T341" s="459">
        <v>12.325174825174825</v>
      </c>
      <c r="U341" s="459">
        <v>3.75</v>
      </c>
      <c r="V341" s="459">
        <v>24.381625441696116</v>
      </c>
      <c r="W341" s="459">
        <v>4.2105263157894735</v>
      </c>
      <c r="X341" s="459">
        <v>1.7142857142857144</v>
      </c>
      <c r="Y341" s="474">
        <v>11.52073732718894</v>
      </c>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342"/>
      <c r="BA341" s="1046" t="s">
        <v>157</v>
      </c>
      <c r="BB341" s="585" t="s">
        <v>50</v>
      </c>
      <c r="BC341" s="486">
        <v>60</v>
      </c>
      <c r="BD341" s="482">
        <v>92</v>
      </c>
      <c r="BE341" s="482">
        <v>97</v>
      </c>
      <c r="BF341" s="482">
        <v>112</v>
      </c>
      <c r="BG341" s="495">
        <v>489</v>
      </c>
      <c r="BH341" s="486">
        <v>20</v>
      </c>
      <c r="BI341" s="482">
        <v>41</v>
      </c>
      <c r="BJ341" s="482">
        <v>61</v>
      </c>
      <c r="BK341" s="482">
        <v>135</v>
      </c>
      <c r="BL341" s="495">
        <v>406</v>
      </c>
      <c r="BM341" s="486">
        <v>17</v>
      </c>
      <c r="BN341" s="482">
        <v>24</v>
      </c>
      <c r="BO341" s="482">
        <v>34</v>
      </c>
      <c r="BP341" s="482">
        <v>53</v>
      </c>
      <c r="BQ341" s="495">
        <v>59</v>
      </c>
      <c r="BR341" s="486">
        <v>167</v>
      </c>
      <c r="BS341" s="482">
        <v>82</v>
      </c>
      <c r="BT341" s="482">
        <v>141</v>
      </c>
      <c r="BU341" s="482">
        <v>33</v>
      </c>
      <c r="BV341" s="482">
        <v>276</v>
      </c>
      <c r="BW341" s="482">
        <v>36</v>
      </c>
      <c r="BX341" s="482">
        <v>15</v>
      </c>
      <c r="BY341" s="490">
        <v>100</v>
      </c>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4"/>
    </row>
    <row r="342" s="302" customFormat="true" ht="15" customHeight="true" x14ac:dyDescent="0.2">
      <c r="A342" s="1115"/>
      <c r="B342" s="583" t="s">
        <v>49</v>
      </c>
      <c r="C342" s="471">
        <v>97.423787033061402</v>
      </c>
      <c r="D342" s="460">
        <v>93.357400722021666</v>
      </c>
      <c r="E342" s="460">
        <v>92.145748987854248</v>
      </c>
      <c r="F342" s="460">
        <v>91.054313099041522</v>
      </c>
      <c r="G342" s="479">
        <v>59.385382059800662</v>
      </c>
      <c r="H342" s="471">
        <v>96.655518394648837</v>
      </c>
      <c r="I342" s="460">
        <v>94.919454770755891</v>
      </c>
      <c r="J342" s="460">
        <v>93.252212389380531</v>
      </c>
      <c r="K342" s="460">
        <v>82.625482625482633</v>
      </c>
      <c r="L342" s="479">
        <v>52.009456264775409</v>
      </c>
      <c r="M342" s="471">
        <v>98.427382053654028</v>
      </c>
      <c r="N342" s="460">
        <v>96.969696969696969</v>
      </c>
      <c r="O342" s="460">
        <v>94.917787742899847</v>
      </c>
      <c r="P342" s="460">
        <v>90.130353817504655</v>
      </c>
      <c r="Q342" s="479">
        <v>85.025380710659903</v>
      </c>
      <c r="R342" s="471">
        <v>79.733009708737868</v>
      </c>
      <c r="S342" s="460">
        <v>90.084643288996375</v>
      </c>
      <c r="T342" s="460">
        <v>87.674825174825173</v>
      </c>
      <c r="U342" s="460">
        <v>96.25</v>
      </c>
      <c r="V342" s="460">
        <v>75.618374558303884</v>
      </c>
      <c r="W342" s="460">
        <v>95.78947368421052</v>
      </c>
      <c r="X342" s="460">
        <v>98.285714285714292</v>
      </c>
      <c r="Y342" s="475">
        <v>88.47926267281106</v>
      </c>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342"/>
      <c r="BA342" s="1039"/>
      <c r="BB342" s="583" t="s">
        <v>49</v>
      </c>
      <c r="BC342" s="487">
        <v>2269</v>
      </c>
      <c r="BD342" s="483">
        <v>1293</v>
      </c>
      <c r="BE342" s="483">
        <v>1138</v>
      </c>
      <c r="BF342" s="483">
        <v>1140</v>
      </c>
      <c r="BG342" s="496">
        <v>715</v>
      </c>
      <c r="BH342" s="487">
        <v>578</v>
      </c>
      <c r="BI342" s="483">
        <v>766</v>
      </c>
      <c r="BJ342" s="483">
        <v>843</v>
      </c>
      <c r="BK342" s="483">
        <v>642</v>
      </c>
      <c r="BL342" s="496">
        <v>440</v>
      </c>
      <c r="BM342" s="487">
        <v>1064</v>
      </c>
      <c r="BN342" s="483">
        <v>768</v>
      </c>
      <c r="BO342" s="483">
        <v>635</v>
      </c>
      <c r="BP342" s="483">
        <v>484</v>
      </c>
      <c r="BQ342" s="496">
        <v>335</v>
      </c>
      <c r="BR342" s="487">
        <v>657</v>
      </c>
      <c r="BS342" s="483">
        <v>745</v>
      </c>
      <c r="BT342" s="483">
        <v>1003</v>
      </c>
      <c r="BU342" s="483">
        <v>847</v>
      </c>
      <c r="BV342" s="483">
        <v>856</v>
      </c>
      <c r="BW342" s="483">
        <v>819</v>
      </c>
      <c r="BX342" s="483">
        <v>860</v>
      </c>
      <c r="BY342" s="491">
        <v>768</v>
      </c>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4"/>
    </row>
    <row r="343" s="302" customFormat="true" ht="15" customHeight="true" x14ac:dyDescent="0.2">
      <c r="A343" s="1115" t="s">
        <v>146</v>
      </c>
      <c r="B343" s="583" t="s">
        <v>50</v>
      </c>
      <c r="C343" s="471">
        <v>11.24946328896522</v>
      </c>
      <c r="D343" s="460">
        <v>24.04332129963899</v>
      </c>
      <c r="E343" s="460">
        <v>32.874493927125506</v>
      </c>
      <c r="F343" s="460">
        <v>38.977635782747605</v>
      </c>
      <c r="G343" s="479">
        <v>80.647840531561471</v>
      </c>
      <c r="H343" s="471">
        <v>22.073578595317723</v>
      </c>
      <c r="I343" s="460">
        <v>26.146220570012389</v>
      </c>
      <c r="J343" s="460">
        <v>33.407079646017699</v>
      </c>
      <c r="K343" s="460">
        <v>55.598455598455601</v>
      </c>
      <c r="L343" s="479">
        <v>87.470449172576835</v>
      </c>
      <c r="M343" s="471">
        <v>8.0481036077705834</v>
      </c>
      <c r="N343" s="460">
        <v>11.994949494949495</v>
      </c>
      <c r="O343" s="460">
        <v>17.488789237668161</v>
      </c>
      <c r="P343" s="460">
        <v>28.677839851024206</v>
      </c>
      <c r="Q343" s="479">
        <v>48.223350253807105</v>
      </c>
      <c r="R343" s="471">
        <v>46.601941747572816</v>
      </c>
      <c r="S343" s="460">
        <v>37.605804111245469</v>
      </c>
      <c r="T343" s="460">
        <v>42.744755244755247</v>
      </c>
      <c r="U343" s="460">
        <v>17.272727272727273</v>
      </c>
      <c r="V343" s="460">
        <v>54.858657243816253</v>
      </c>
      <c r="W343" s="460">
        <v>18.596491228070175</v>
      </c>
      <c r="X343" s="460">
        <v>8.9142857142857146</v>
      </c>
      <c r="Y343" s="475">
        <v>30.64516129032258</v>
      </c>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342"/>
      <c r="BA343" s="1038" t="s">
        <v>152</v>
      </c>
      <c r="BB343" s="583" t="s">
        <v>50</v>
      </c>
      <c r="BC343" s="487">
        <v>262</v>
      </c>
      <c r="BD343" s="483">
        <v>333</v>
      </c>
      <c r="BE343" s="483">
        <v>406</v>
      </c>
      <c r="BF343" s="483">
        <v>488</v>
      </c>
      <c r="BG343" s="496">
        <v>971</v>
      </c>
      <c r="BH343" s="487">
        <v>132</v>
      </c>
      <c r="BI343" s="483">
        <v>211</v>
      </c>
      <c r="BJ343" s="483">
        <v>302</v>
      </c>
      <c r="BK343" s="483">
        <v>432</v>
      </c>
      <c r="BL343" s="496">
        <v>740</v>
      </c>
      <c r="BM343" s="487">
        <v>87</v>
      </c>
      <c r="BN343" s="483">
        <v>95</v>
      </c>
      <c r="BO343" s="483">
        <v>117</v>
      </c>
      <c r="BP343" s="483">
        <v>154</v>
      </c>
      <c r="BQ343" s="496">
        <v>190</v>
      </c>
      <c r="BR343" s="487">
        <v>384</v>
      </c>
      <c r="BS343" s="483">
        <v>311</v>
      </c>
      <c r="BT343" s="483">
        <v>489</v>
      </c>
      <c r="BU343" s="483">
        <v>152</v>
      </c>
      <c r="BV343" s="483">
        <v>621</v>
      </c>
      <c r="BW343" s="483">
        <v>159</v>
      </c>
      <c r="BX343" s="483">
        <v>78</v>
      </c>
      <c r="BY343" s="491">
        <v>266</v>
      </c>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4"/>
    </row>
    <row r="344" s="302" customFormat="true" ht="15" customHeight="true" x14ac:dyDescent="0.2">
      <c r="A344" s="1115"/>
      <c r="B344" s="583" t="s">
        <v>49</v>
      </c>
      <c r="C344" s="471">
        <v>88.750536711034783</v>
      </c>
      <c r="D344" s="460">
        <v>75.95667870036101</v>
      </c>
      <c r="E344" s="460">
        <v>67.125506072874501</v>
      </c>
      <c r="F344" s="460">
        <v>61.022364217252402</v>
      </c>
      <c r="G344" s="479">
        <v>19.352159468438536</v>
      </c>
      <c r="H344" s="471">
        <v>77.926421404682273</v>
      </c>
      <c r="I344" s="460">
        <v>73.853779429987611</v>
      </c>
      <c r="J344" s="460">
        <v>66.592920353982294</v>
      </c>
      <c r="K344" s="460">
        <v>44.401544401544399</v>
      </c>
      <c r="L344" s="479">
        <v>12.529550827423167</v>
      </c>
      <c r="M344" s="471">
        <v>91.951896392229415</v>
      </c>
      <c r="N344" s="460">
        <v>88.005050505050505</v>
      </c>
      <c r="O344" s="460">
        <v>82.511210762331842</v>
      </c>
      <c r="P344" s="460">
        <v>71.322160148975783</v>
      </c>
      <c r="Q344" s="479">
        <v>51.776649746192895</v>
      </c>
      <c r="R344" s="471">
        <v>53.398058252427184</v>
      </c>
      <c r="S344" s="460">
        <v>62.394195888754531</v>
      </c>
      <c r="T344" s="460">
        <v>57.25524475524476</v>
      </c>
      <c r="U344" s="460">
        <v>82.727272727272734</v>
      </c>
      <c r="V344" s="460">
        <v>45.141342756183747</v>
      </c>
      <c r="W344" s="460">
        <v>81.403508771929822</v>
      </c>
      <c r="X344" s="460">
        <v>91.085714285714275</v>
      </c>
      <c r="Y344" s="475">
        <v>69.354838709677423</v>
      </c>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342"/>
      <c r="BA344" s="1039"/>
      <c r="BB344" s="583" t="s">
        <v>49</v>
      </c>
      <c r="BC344" s="487">
        <v>2067</v>
      </c>
      <c r="BD344" s="483">
        <v>1052</v>
      </c>
      <c r="BE344" s="483">
        <v>829</v>
      </c>
      <c r="BF344" s="483">
        <v>764</v>
      </c>
      <c r="BG344" s="496">
        <v>233</v>
      </c>
      <c r="BH344" s="487">
        <v>466</v>
      </c>
      <c r="BI344" s="483">
        <v>596</v>
      </c>
      <c r="BJ344" s="483">
        <v>602</v>
      </c>
      <c r="BK344" s="483">
        <v>345</v>
      </c>
      <c r="BL344" s="496">
        <v>106</v>
      </c>
      <c r="BM344" s="487">
        <v>994</v>
      </c>
      <c r="BN344" s="483">
        <v>697</v>
      </c>
      <c r="BO344" s="483">
        <v>552</v>
      </c>
      <c r="BP344" s="483">
        <v>383</v>
      </c>
      <c r="BQ344" s="496">
        <v>204</v>
      </c>
      <c r="BR344" s="487">
        <v>440</v>
      </c>
      <c r="BS344" s="483">
        <v>516</v>
      </c>
      <c r="BT344" s="483">
        <v>655</v>
      </c>
      <c r="BU344" s="483">
        <v>728</v>
      </c>
      <c r="BV344" s="483">
        <v>511</v>
      </c>
      <c r="BW344" s="483">
        <v>696</v>
      </c>
      <c r="BX344" s="483">
        <v>797</v>
      </c>
      <c r="BY344" s="491">
        <v>602</v>
      </c>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4"/>
    </row>
    <row r="345" s="302" customFormat="true" ht="15" customHeight="true" x14ac:dyDescent="0.2">
      <c r="A345" s="1115" t="s">
        <v>147</v>
      </c>
      <c r="B345" s="583" t="s">
        <v>50</v>
      </c>
      <c r="C345" s="471">
        <v>11.507084585659081</v>
      </c>
      <c r="D345" s="460">
        <v>16.60649819494585</v>
      </c>
      <c r="E345" s="460">
        <v>14.979757085020243</v>
      </c>
      <c r="F345" s="460">
        <v>16.453674121405751</v>
      </c>
      <c r="G345" s="479">
        <v>43.521594684385384</v>
      </c>
      <c r="H345" s="471">
        <v>7.1906354515050159</v>
      </c>
      <c r="I345" s="460">
        <v>12.391573729863694</v>
      </c>
      <c r="J345" s="460">
        <v>15.044247787610621</v>
      </c>
      <c r="K345" s="460">
        <v>22.136422136422137</v>
      </c>
      <c r="L345" s="479">
        <v>50.709219858156033</v>
      </c>
      <c r="M345" s="471">
        <v>9.990749306197964</v>
      </c>
      <c r="N345" s="460">
        <v>13.636363636363635</v>
      </c>
      <c r="O345" s="460">
        <v>17.189835575485798</v>
      </c>
      <c r="P345" s="460">
        <v>21.787709497206702</v>
      </c>
      <c r="Q345" s="479">
        <v>21.573604060913706</v>
      </c>
      <c r="R345" s="471">
        <v>27.184466019417474</v>
      </c>
      <c r="S345" s="460">
        <v>14.389359129383314</v>
      </c>
      <c r="T345" s="460">
        <v>14.947552447552448</v>
      </c>
      <c r="U345" s="460">
        <v>11.136363636363637</v>
      </c>
      <c r="V345" s="460">
        <v>31.007067137809187</v>
      </c>
      <c r="W345" s="460">
        <v>13.91812865497076</v>
      </c>
      <c r="X345" s="460">
        <v>9.9428571428571431</v>
      </c>
      <c r="Y345" s="475">
        <v>28.110599078341014</v>
      </c>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342"/>
      <c r="BA345" s="1038" t="s">
        <v>153</v>
      </c>
      <c r="BB345" s="583" t="s">
        <v>50</v>
      </c>
      <c r="BC345" s="487">
        <v>268</v>
      </c>
      <c r="BD345" s="483">
        <v>230</v>
      </c>
      <c r="BE345" s="483">
        <v>185</v>
      </c>
      <c r="BF345" s="483">
        <v>206</v>
      </c>
      <c r="BG345" s="496">
        <v>524</v>
      </c>
      <c r="BH345" s="487">
        <v>43</v>
      </c>
      <c r="BI345" s="483">
        <v>100</v>
      </c>
      <c r="BJ345" s="483">
        <v>136</v>
      </c>
      <c r="BK345" s="483">
        <v>172</v>
      </c>
      <c r="BL345" s="496">
        <v>429</v>
      </c>
      <c r="BM345" s="487">
        <v>108</v>
      </c>
      <c r="BN345" s="483">
        <v>108</v>
      </c>
      <c r="BO345" s="483">
        <v>115</v>
      </c>
      <c r="BP345" s="483">
        <v>117</v>
      </c>
      <c r="BQ345" s="496">
        <v>85</v>
      </c>
      <c r="BR345" s="487">
        <v>224</v>
      </c>
      <c r="BS345" s="483">
        <v>119</v>
      </c>
      <c r="BT345" s="483">
        <v>171</v>
      </c>
      <c r="BU345" s="483">
        <v>98</v>
      </c>
      <c r="BV345" s="483">
        <v>351</v>
      </c>
      <c r="BW345" s="483">
        <v>119</v>
      </c>
      <c r="BX345" s="483">
        <v>87</v>
      </c>
      <c r="BY345" s="491">
        <v>244</v>
      </c>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4"/>
    </row>
    <row r="346" s="302" customFormat="true" ht="15" customHeight="true" x14ac:dyDescent="0.2">
      <c r="A346" s="1115"/>
      <c r="B346" s="583" t="s">
        <v>49</v>
      </c>
      <c r="C346" s="471">
        <v>88.492915414340928</v>
      </c>
      <c r="D346" s="460">
        <v>83.393501805054143</v>
      </c>
      <c r="E346" s="460">
        <v>85.020242914979761</v>
      </c>
      <c r="F346" s="460">
        <v>83.546325878594246</v>
      </c>
      <c r="G346" s="479">
        <v>56.478405315614623</v>
      </c>
      <c r="H346" s="471">
        <v>92.809364548494983</v>
      </c>
      <c r="I346" s="460">
        <v>87.608426270136306</v>
      </c>
      <c r="J346" s="460">
        <v>84.955752212389385</v>
      </c>
      <c r="K346" s="460">
        <v>77.863577863577859</v>
      </c>
      <c r="L346" s="479">
        <v>49.290780141843967</v>
      </c>
      <c r="M346" s="471">
        <v>90.009250693802031</v>
      </c>
      <c r="N346" s="460">
        <v>86.36363636363636</v>
      </c>
      <c r="O346" s="460">
        <v>82.810164424514198</v>
      </c>
      <c r="P346" s="460">
        <v>78.212290502793294</v>
      </c>
      <c r="Q346" s="479">
        <v>78.426395939086291</v>
      </c>
      <c r="R346" s="471">
        <v>72.815533980582529</v>
      </c>
      <c r="S346" s="460">
        <v>85.610640870616677</v>
      </c>
      <c r="T346" s="460">
        <v>85.052447552447546</v>
      </c>
      <c r="U346" s="460">
        <v>88.863636363636374</v>
      </c>
      <c r="V346" s="460">
        <v>68.992932862190813</v>
      </c>
      <c r="W346" s="460">
        <v>86.081871345029242</v>
      </c>
      <c r="X346" s="460">
        <v>90.057142857142864</v>
      </c>
      <c r="Y346" s="475">
        <v>71.889400921658989</v>
      </c>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342"/>
      <c r="BA346" s="1039"/>
      <c r="BB346" s="583" t="s">
        <v>49</v>
      </c>
      <c r="BC346" s="487">
        <v>2061</v>
      </c>
      <c r="BD346" s="483">
        <v>1155</v>
      </c>
      <c r="BE346" s="483">
        <v>1050</v>
      </c>
      <c r="BF346" s="483">
        <v>1046</v>
      </c>
      <c r="BG346" s="496">
        <v>680</v>
      </c>
      <c r="BH346" s="487">
        <v>555</v>
      </c>
      <c r="BI346" s="483">
        <v>707</v>
      </c>
      <c r="BJ346" s="483">
        <v>768</v>
      </c>
      <c r="BK346" s="483">
        <v>605</v>
      </c>
      <c r="BL346" s="496">
        <v>417</v>
      </c>
      <c r="BM346" s="487">
        <v>973</v>
      </c>
      <c r="BN346" s="483">
        <v>684</v>
      </c>
      <c r="BO346" s="483">
        <v>554</v>
      </c>
      <c r="BP346" s="483">
        <v>420</v>
      </c>
      <c r="BQ346" s="496">
        <v>309</v>
      </c>
      <c r="BR346" s="487">
        <v>600</v>
      </c>
      <c r="BS346" s="483">
        <v>708</v>
      </c>
      <c r="BT346" s="483">
        <v>973</v>
      </c>
      <c r="BU346" s="483">
        <v>782</v>
      </c>
      <c r="BV346" s="483">
        <v>781</v>
      </c>
      <c r="BW346" s="483">
        <v>736</v>
      </c>
      <c r="BX346" s="483">
        <v>788</v>
      </c>
      <c r="BY346" s="491">
        <v>624</v>
      </c>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4"/>
    </row>
    <row r="347" s="302" customFormat="true" ht="15" customHeight="true" x14ac:dyDescent="0.2">
      <c r="A347" s="1115" t="s">
        <v>148</v>
      </c>
      <c r="B347" s="583" t="s">
        <v>50</v>
      </c>
      <c r="C347" s="471">
        <v>3.2632030914555603</v>
      </c>
      <c r="D347" s="460">
        <v>8.4476534296028873</v>
      </c>
      <c r="E347" s="460">
        <v>8.8259109311740893</v>
      </c>
      <c r="F347" s="460">
        <v>9.3450479233226851</v>
      </c>
      <c r="G347" s="479">
        <v>41.112956810631232</v>
      </c>
      <c r="H347" s="471">
        <v>4.0133779264214047</v>
      </c>
      <c r="I347" s="460">
        <v>5.5762081784386615</v>
      </c>
      <c r="J347" s="460">
        <v>7.0796460176991154</v>
      </c>
      <c r="K347" s="460">
        <v>17.760617760617762</v>
      </c>
      <c r="L347" s="479">
        <v>48.581560283687942</v>
      </c>
      <c r="M347" s="471">
        <v>2.0351526364477337</v>
      </c>
      <c r="N347" s="460">
        <v>3.6616161616161618</v>
      </c>
      <c r="O347" s="460">
        <v>6.5769805680119582</v>
      </c>
      <c r="P347" s="460">
        <v>12.849162011173185</v>
      </c>
      <c r="Q347" s="479">
        <v>17.258883248730964</v>
      </c>
      <c r="R347" s="471">
        <v>20.388349514563107</v>
      </c>
      <c r="S347" s="460">
        <v>11.970979443772672</v>
      </c>
      <c r="T347" s="460">
        <v>12.5</v>
      </c>
      <c r="U347" s="460">
        <v>4.8863636363636367</v>
      </c>
      <c r="V347" s="460">
        <v>24.646643109540637</v>
      </c>
      <c r="W347" s="460">
        <v>5.4970760233918128</v>
      </c>
      <c r="X347" s="460">
        <v>2.2857142857142856</v>
      </c>
      <c r="Y347" s="475">
        <v>13.248847926267281</v>
      </c>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342"/>
      <c r="BA347" s="1038" t="s">
        <v>154</v>
      </c>
      <c r="BB347" s="583" t="s">
        <v>50</v>
      </c>
      <c r="BC347" s="487">
        <v>76</v>
      </c>
      <c r="BD347" s="483">
        <v>117</v>
      </c>
      <c r="BE347" s="483">
        <v>109</v>
      </c>
      <c r="BF347" s="483">
        <v>117</v>
      </c>
      <c r="BG347" s="496">
        <v>495</v>
      </c>
      <c r="BH347" s="487">
        <v>24</v>
      </c>
      <c r="BI347" s="483">
        <v>45</v>
      </c>
      <c r="BJ347" s="483">
        <v>64</v>
      </c>
      <c r="BK347" s="483">
        <v>138</v>
      </c>
      <c r="BL347" s="496">
        <v>411</v>
      </c>
      <c r="BM347" s="487">
        <v>22</v>
      </c>
      <c r="BN347" s="483">
        <v>29</v>
      </c>
      <c r="BO347" s="483">
        <v>44</v>
      </c>
      <c r="BP347" s="483">
        <v>69</v>
      </c>
      <c r="BQ347" s="496">
        <v>68</v>
      </c>
      <c r="BR347" s="487">
        <v>168</v>
      </c>
      <c r="BS347" s="483">
        <v>99</v>
      </c>
      <c r="BT347" s="483">
        <v>143</v>
      </c>
      <c r="BU347" s="483">
        <v>43</v>
      </c>
      <c r="BV347" s="483">
        <v>279</v>
      </c>
      <c r="BW347" s="483">
        <v>47</v>
      </c>
      <c r="BX347" s="483">
        <v>20</v>
      </c>
      <c r="BY347" s="491">
        <v>115</v>
      </c>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4"/>
    </row>
    <row r="348" s="302" customFormat="true" ht="15" customHeight="true" x14ac:dyDescent="0.2">
      <c r="A348" s="1115"/>
      <c r="B348" s="583" t="s">
        <v>49</v>
      </c>
      <c r="C348" s="471">
        <v>96.736796908544449</v>
      </c>
      <c r="D348" s="460">
        <v>91.55234657039712</v>
      </c>
      <c r="E348" s="460">
        <v>91.174089068825907</v>
      </c>
      <c r="F348" s="460">
        <v>90.654952076677318</v>
      </c>
      <c r="G348" s="479">
        <v>58.887043189368768</v>
      </c>
      <c r="H348" s="471">
        <v>95.986622073578602</v>
      </c>
      <c r="I348" s="460">
        <v>94.423791821561338</v>
      </c>
      <c r="J348" s="460">
        <v>92.920353982300881</v>
      </c>
      <c r="K348" s="460">
        <v>82.239382239382238</v>
      </c>
      <c r="L348" s="479">
        <v>51.418439716312058</v>
      </c>
      <c r="M348" s="471">
        <v>97.964847363552266</v>
      </c>
      <c r="N348" s="460">
        <v>96.338383838383834</v>
      </c>
      <c r="O348" s="460">
        <v>93.423019431988038</v>
      </c>
      <c r="P348" s="460">
        <v>87.150837988826808</v>
      </c>
      <c r="Q348" s="479">
        <v>82.741116751269033</v>
      </c>
      <c r="R348" s="471">
        <v>79.611650485436897</v>
      </c>
      <c r="S348" s="460">
        <v>88.029020556227337</v>
      </c>
      <c r="T348" s="460">
        <v>87.5</v>
      </c>
      <c r="U348" s="460">
        <v>95.113636363636374</v>
      </c>
      <c r="V348" s="460">
        <v>75.353356890459366</v>
      </c>
      <c r="W348" s="460">
        <v>94.502923976608187</v>
      </c>
      <c r="X348" s="460">
        <v>97.714285714285708</v>
      </c>
      <c r="Y348" s="475">
        <v>86.751152073732712</v>
      </c>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342"/>
      <c r="BA348" s="1039"/>
      <c r="BB348" s="583" t="s">
        <v>49</v>
      </c>
      <c r="BC348" s="487">
        <v>2253</v>
      </c>
      <c r="BD348" s="483">
        <v>1268</v>
      </c>
      <c r="BE348" s="483">
        <v>1126</v>
      </c>
      <c r="BF348" s="483">
        <v>1135</v>
      </c>
      <c r="BG348" s="496">
        <v>709</v>
      </c>
      <c r="BH348" s="487">
        <v>574</v>
      </c>
      <c r="BI348" s="483">
        <v>762</v>
      </c>
      <c r="BJ348" s="483">
        <v>840</v>
      </c>
      <c r="BK348" s="483">
        <v>639</v>
      </c>
      <c r="BL348" s="496">
        <v>435</v>
      </c>
      <c r="BM348" s="487">
        <v>1059</v>
      </c>
      <c r="BN348" s="483">
        <v>763</v>
      </c>
      <c r="BO348" s="483">
        <v>625</v>
      </c>
      <c r="BP348" s="483">
        <v>468</v>
      </c>
      <c r="BQ348" s="496">
        <v>326</v>
      </c>
      <c r="BR348" s="487">
        <v>656</v>
      </c>
      <c r="BS348" s="483">
        <v>728</v>
      </c>
      <c r="BT348" s="483">
        <v>1001</v>
      </c>
      <c r="BU348" s="483">
        <v>837</v>
      </c>
      <c r="BV348" s="483">
        <v>853</v>
      </c>
      <c r="BW348" s="483">
        <v>808</v>
      </c>
      <c r="BX348" s="483">
        <v>855</v>
      </c>
      <c r="BY348" s="491">
        <v>753</v>
      </c>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4"/>
    </row>
    <row r="349" s="302" customFormat="true" ht="15" customHeight="true" x14ac:dyDescent="0.2">
      <c r="A349" s="1115" t="s">
        <v>149</v>
      </c>
      <c r="B349" s="583" t="s">
        <v>50</v>
      </c>
      <c r="C349" s="471">
        <v>69.600686990124515</v>
      </c>
      <c r="D349" s="460">
        <v>78.194945848375454</v>
      </c>
      <c r="E349" s="460">
        <v>87.530364372469634</v>
      </c>
      <c r="F349" s="460">
        <v>95.607028753993603</v>
      </c>
      <c r="G349" s="479">
        <v>98.338870431893682</v>
      </c>
      <c r="H349" s="471">
        <v>74.749163879598655</v>
      </c>
      <c r="I349" s="460">
        <v>89.46716232961586</v>
      </c>
      <c r="J349" s="460">
        <v>95.353982300884951</v>
      </c>
      <c r="K349" s="460">
        <v>97.425997425997423</v>
      </c>
      <c r="L349" s="479">
        <v>98.581560283687935</v>
      </c>
      <c r="M349" s="471">
        <v>66.512488436632751</v>
      </c>
      <c r="N349" s="460">
        <v>71.212121212121218</v>
      </c>
      <c r="O349" s="460">
        <v>77.279521674140511</v>
      </c>
      <c r="P349" s="460">
        <v>79.143389199255125</v>
      </c>
      <c r="Q349" s="479">
        <v>80.964467005076145</v>
      </c>
      <c r="R349" s="471">
        <v>99.393203883495147</v>
      </c>
      <c r="S349" s="460">
        <v>81.015719467956472</v>
      </c>
      <c r="T349" s="460">
        <v>84.44055944055944</v>
      </c>
      <c r="U349" s="460">
        <v>71.590909090909093</v>
      </c>
      <c r="V349" s="460">
        <v>97.879858657243815</v>
      </c>
      <c r="W349" s="460">
        <v>71.695906432748529</v>
      </c>
      <c r="X349" s="460">
        <v>68.571428571428569</v>
      </c>
      <c r="Y349" s="475">
        <v>87.557603686635943</v>
      </c>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342"/>
      <c r="BA349" s="1038" t="s">
        <v>155</v>
      </c>
      <c r="BB349" s="583" t="s">
        <v>50</v>
      </c>
      <c r="BC349" s="487">
        <v>1621</v>
      </c>
      <c r="BD349" s="483">
        <v>1083</v>
      </c>
      <c r="BE349" s="483">
        <v>1081</v>
      </c>
      <c r="BF349" s="483">
        <v>1197</v>
      </c>
      <c r="BG349" s="496">
        <v>1184</v>
      </c>
      <c r="BH349" s="487">
        <v>447</v>
      </c>
      <c r="BI349" s="483">
        <v>722</v>
      </c>
      <c r="BJ349" s="483">
        <v>862</v>
      </c>
      <c r="BK349" s="483">
        <v>757</v>
      </c>
      <c r="BL349" s="496">
        <v>834</v>
      </c>
      <c r="BM349" s="487">
        <v>719</v>
      </c>
      <c r="BN349" s="483">
        <v>564</v>
      </c>
      <c r="BO349" s="483">
        <v>517</v>
      </c>
      <c r="BP349" s="483">
        <v>425</v>
      </c>
      <c r="BQ349" s="496">
        <v>319</v>
      </c>
      <c r="BR349" s="487">
        <v>819</v>
      </c>
      <c r="BS349" s="483">
        <v>670</v>
      </c>
      <c r="BT349" s="483">
        <v>966</v>
      </c>
      <c r="BU349" s="483">
        <v>630</v>
      </c>
      <c r="BV349" s="483">
        <v>1108</v>
      </c>
      <c r="BW349" s="483">
        <v>613</v>
      </c>
      <c r="BX349" s="483">
        <v>600</v>
      </c>
      <c r="BY349" s="491">
        <v>760</v>
      </c>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4"/>
    </row>
    <row r="350" s="302" customFormat="true" ht="15" customHeight="true" x14ac:dyDescent="0.2">
      <c r="A350" s="1115"/>
      <c r="B350" s="583" t="s">
        <v>49</v>
      </c>
      <c r="C350" s="471">
        <v>30.399313009875485</v>
      </c>
      <c r="D350" s="460">
        <v>21.805054151624546</v>
      </c>
      <c r="E350" s="460">
        <v>12.469635627530366</v>
      </c>
      <c r="F350" s="460">
        <v>4.3929712460063897</v>
      </c>
      <c r="G350" s="479">
        <v>1.6611295681063125</v>
      </c>
      <c r="H350" s="471">
        <v>25.250836120401338</v>
      </c>
      <c r="I350" s="460">
        <v>10.532837670384138</v>
      </c>
      <c r="J350" s="460">
        <v>4.6460176991150446</v>
      </c>
      <c r="K350" s="460">
        <v>2.574002574002574</v>
      </c>
      <c r="L350" s="479">
        <v>1.4184397163120568</v>
      </c>
      <c r="M350" s="471">
        <v>33.487511563367249</v>
      </c>
      <c r="N350" s="460">
        <v>28.787878787878789</v>
      </c>
      <c r="O350" s="460">
        <v>22.720478325859492</v>
      </c>
      <c r="P350" s="460">
        <v>20.856610800744878</v>
      </c>
      <c r="Q350" s="479">
        <v>19.035532994923855</v>
      </c>
      <c r="R350" s="471">
        <v>0.60679611650485432</v>
      </c>
      <c r="S350" s="460">
        <v>18.984280532043531</v>
      </c>
      <c r="T350" s="460">
        <v>15.55944055944056</v>
      </c>
      <c r="U350" s="460">
        <v>28.40909090909091</v>
      </c>
      <c r="V350" s="460">
        <v>2.1201413427561837</v>
      </c>
      <c r="W350" s="460">
        <v>28.30409356725146</v>
      </c>
      <c r="X350" s="460">
        <v>31.428571428571427</v>
      </c>
      <c r="Y350" s="475">
        <v>12.442396313364055</v>
      </c>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342"/>
      <c r="BA350" s="1039"/>
      <c r="BB350" s="583" t="s">
        <v>49</v>
      </c>
      <c r="BC350" s="487">
        <v>708</v>
      </c>
      <c r="BD350" s="483">
        <v>302</v>
      </c>
      <c r="BE350" s="483">
        <v>154</v>
      </c>
      <c r="BF350" s="483">
        <v>55</v>
      </c>
      <c r="BG350" s="496">
        <v>20</v>
      </c>
      <c r="BH350" s="487">
        <v>151</v>
      </c>
      <c r="BI350" s="483">
        <v>85</v>
      </c>
      <c r="BJ350" s="483">
        <v>42</v>
      </c>
      <c r="BK350" s="483">
        <v>20</v>
      </c>
      <c r="BL350" s="496">
        <v>12</v>
      </c>
      <c r="BM350" s="487">
        <v>362</v>
      </c>
      <c r="BN350" s="483">
        <v>228</v>
      </c>
      <c r="BO350" s="483">
        <v>152</v>
      </c>
      <c r="BP350" s="483">
        <v>112</v>
      </c>
      <c r="BQ350" s="496">
        <v>75</v>
      </c>
      <c r="BR350" s="487">
        <v>5</v>
      </c>
      <c r="BS350" s="483">
        <v>157</v>
      </c>
      <c r="BT350" s="483">
        <v>178</v>
      </c>
      <c r="BU350" s="483">
        <v>250</v>
      </c>
      <c r="BV350" s="483">
        <v>24</v>
      </c>
      <c r="BW350" s="483">
        <v>242</v>
      </c>
      <c r="BX350" s="483">
        <v>275</v>
      </c>
      <c r="BY350" s="491">
        <v>108</v>
      </c>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4"/>
    </row>
    <row r="351" s="302" customFormat="true" ht="15" customHeight="true" x14ac:dyDescent="0.2">
      <c r="A351" s="1115" t="s">
        <v>150</v>
      </c>
      <c r="B351" s="583" t="s">
        <v>50</v>
      </c>
      <c r="C351" s="471">
        <v>16.230141691713182</v>
      </c>
      <c r="D351" s="460">
        <v>30.108303249097474</v>
      </c>
      <c r="E351" s="460">
        <v>38.137651821862349</v>
      </c>
      <c r="F351" s="460">
        <v>40.734824281150161</v>
      </c>
      <c r="G351" s="479">
        <v>81.810631229235881</v>
      </c>
      <c r="H351" s="471">
        <v>28.093645484949832</v>
      </c>
      <c r="I351" s="460">
        <v>30.235439900867412</v>
      </c>
      <c r="J351" s="460">
        <v>35.06637168141593</v>
      </c>
      <c r="K351" s="460">
        <v>56.88545688545689</v>
      </c>
      <c r="L351" s="479">
        <v>88.652482269503537</v>
      </c>
      <c r="M351" s="471">
        <v>11.748381128584644</v>
      </c>
      <c r="N351" s="460">
        <v>17.676767676767678</v>
      </c>
      <c r="O351" s="460">
        <v>23.318385650224215</v>
      </c>
      <c r="P351" s="460">
        <v>35.754189944134076</v>
      </c>
      <c r="Q351" s="479">
        <v>57.106598984771573</v>
      </c>
      <c r="R351" s="471">
        <v>46.723300970873787</v>
      </c>
      <c r="S351" s="460">
        <v>46.191051995163242</v>
      </c>
      <c r="T351" s="460">
        <v>48.07692307692308</v>
      </c>
      <c r="U351" s="460">
        <v>22.840909090909093</v>
      </c>
      <c r="V351" s="460">
        <v>55.653710247349821</v>
      </c>
      <c r="W351" s="460">
        <v>23.157894736842106</v>
      </c>
      <c r="X351" s="460">
        <v>12</v>
      </c>
      <c r="Y351" s="475">
        <v>35.714285714285715</v>
      </c>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342"/>
      <c r="BA351" s="1038" t="s">
        <v>156</v>
      </c>
      <c r="BB351" s="583" t="s">
        <v>50</v>
      </c>
      <c r="BC351" s="487">
        <v>378</v>
      </c>
      <c r="BD351" s="483">
        <v>417</v>
      </c>
      <c r="BE351" s="483">
        <v>471</v>
      </c>
      <c r="BF351" s="483">
        <v>510</v>
      </c>
      <c r="BG351" s="496">
        <v>985</v>
      </c>
      <c r="BH351" s="487">
        <v>168</v>
      </c>
      <c r="BI351" s="483">
        <v>244</v>
      </c>
      <c r="BJ351" s="483">
        <v>317</v>
      </c>
      <c r="BK351" s="483">
        <v>442</v>
      </c>
      <c r="BL351" s="496">
        <v>750</v>
      </c>
      <c r="BM351" s="487">
        <v>127</v>
      </c>
      <c r="BN351" s="483">
        <v>140</v>
      </c>
      <c r="BO351" s="483">
        <v>156</v>
      </c>
      <c r="BP351" s="483">
        <v>192</v>
      </c>
      <c r="BQ351" s="496">
        <v>225</v>
      </c>
      <c r="BR351" s="487">
        <v>385</v>
      </c>
      <c r="BS351" s="483">
        <v>382</v>
      </c>
      <c r="BT351" s="483">
        <v>550</v>
      </c>
      <c r="BU351" s="483">
        <v>201</v>
      </c>
      <c r="BV351" s="483">
        <v>630</v>
      </c>
      <c r="BW351" s="483">
        <v>198</v>
      </c>
      <c r="BX351" s="483">
        <v>105</v>
      </c>
      <c r="BY351" s="491">
        <v>310</v>
      </c>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4"/>
    </row>
    <row r="352" s="302" customFormat="true" ht="15" customHeight="true" x14ac:dyDescent="0.2">
      <c r="A352" s="1115"/>
      <c r="B352" s="583" t="s">
        <v>49</v>
      </c>
      <c r="C352" s="471">
        <v>83.769858308286814</v>
      </c>
      <c r="D352" s="460">
        <v>69.891696750902526</v>
      </c>
      <c r="E352" s="460">
        <v>61.862348178137651</v>
      </c>
      <c r="F352" s="460">
        <v>59.265175718849839</v>
      </c>
      <c r="G352" s="479">
        <v>18.189368770764119</v>
      </c>
      <c r="H352" s="471">
        <v>71.906354515050168</v>
      </c>
      <c r="I352" s="460">
        <v>69.764560099132595</v>
      </c>
      <c r="J352" s="460">
        <v>64.93362831858407</v>
      </c>
      <c r="K352" s="460">
        <v>43.11454311454311</v>
      </c>
      <c r="L352" s="479">
        <v>11.347517730496454</v>
      </c>
      <c r="M352" s="471">
        <v>88.25161887141536</v>
      </c>
      <c r="N352" s="460">
        <v>82.323232323232318</v>
      </c>
      <c r="O352" s="460">
        <v>76.681614349775785</v>
      </c>
      <c r="P352" s="460">
        <v>64.245810055865931</v>
      </c>
      <c r="Q352" s="479">
        <v>42.893401015228427</v>
      </c>
      <c r="R352" s="471">
        <v>53.27669902912622</v>
      </c>
      <c r="S352" s="460">
        <v>53.808948004836751</v>
      </c>
      <c r="T352" s="460">
        <v>51.923076923076927</v>
      </c>
      <c r="U352" s="460">
        <v>77.159090909090907</v>
      </c>
      <c r="V352" s="460">
        <v>44.346289752650172</v>
      </c>
      <c r="W352" s="460">
        <v>76.84210526315789</v>
      </c>
      <c r="X352" s="460">
        <v>88</v>
      </c>
      <c r="Y352" s="475">
        <v>64.285714285714292</v>
      </c>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342"/>
      <c r="BA352" s="1039"/>
      <c r="BB352" s="583" t="s">
        <v>49</v>
      </c>
      <c r="BC352" s="487">
        <v>1951</v>
      </c>
      <c r="BD352" s="483">
        <v>968</v>
      </c>
      <c r="BE352" s="483">
        <v>764</v>
      </c>
      <c r="BF352" s="483">
        <v>742</v>
      </c>
      <c r="BG352" s="496">
        <v>219</v>
      </c>
      <c r="BH352" s="487">
        <v>430</v>
      </c>
      <c r="BI352" s="483">
        <v>563</v>
      </c>
      <c r="BJ352" s="483">
        <v>587</v>
      </c>
      <c r="BK352" s="483">
        <v>335</v>
      </c>
      <c r="BL352" s="496">
        <v>96</v>
      </c>
      <c r="BM352" s="487">
        <v>954</v>
      </c>
      <c r="BN352" s="483">
        <v>652</v>
      </c>
      <c r="BO352" s="483">
        <v>513</v>
      </c>
      <c r="BP352" s="483">
        <v>345</v>
      </c>
      <c r="BQ352" s="496">
        <v>169</v>
      </c>
      <c r="BR352" s="487">
        <v>439</v>
      </c>
      <c r="BS352" s="483">
        <v>445</v>
      </c>
      <c r="BT352" s="483">
        <v>594</v>
      </c>
      <c r="BU352" s="483">
        <v>679</v>
      </c>
      <c r="BV352" s="483">
        <v>502</v>
      </c>
      <c r="BW352" s="483">
        <v>657</v>
      </c>
      <c r="BX352" s="483">
        <v>770</v>
      </c>
      <c r="BY352" s="491">
        <v>558</v>
      </c>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4"/>
    </row>
    <row r="353" s="302" customFormat="true" ht="15" customHeight="true" x14ac:dyDescent="0.2">
      <c r="A353" s="1115" t="s">
        <v>138</v>
      </c>
      <c r="B353" s="583" t="s">
        <v>50</v>
      </c>
      <c r="C353" s="471">
        <v>15.371404036066982</v>
      </c>
      <c r="D353" s="460">
        <v>21.227436823104693</v>
      </c>
      <c r="E353" s="460">
        <v>16.923076923076923</v>
      </c>
      <c r="F353" s="460">
        <v>17.332268370607029</v>
      </c>
      <c r="G353" s="479">
        <v>44.019933554817278</v>
      </c>
      <c r="H353" s="471">
        <v>9.0301003344481607</v>
      </c>
      <c r="I353" s="460">
        <v>13.754646840148698</v>
      </c>
      <c r="J353" s="460">
        <v>15.707964601769911</v>
      </c>
      <c r="K353" s="460">
        <v>22.651222651222653</v>
      </c>
      <c r="L353" s="479">
        <v>51.300236406619383</v>
      </c>
      <c r="M353" s="471">
        <v>13.968547641073082</v>
      </c>
      <c r="N353" s="460">
        <v>17.550505050505048</v>
      </c>
      <c r="O353" s="460">
        <v>22.421524663677133</v>
      </c>
      <c r="P353" s="460">
        <v>27.932960893854748</v>
      </c>
      <c r="Q353" s="479">
        <v>25.63451776649746</v>
      </c>
      <c r="R353" s="471">
        <v>27.305825242718445</v>
      </c>
      <c r="S353" s="460">
        <v>17.896009673518741</v>
      </c>
      <c r="T353" s="460">
        <v>15.472027972027972</v>
      </c>
      <c r="U353" s="460">
        <v>14.545454545454545</v>
      </c>
      <c r="V353" s="460">
        <v>31.537102473498237</v>
      </c>
      <c r="W353" s="460">
        <v>19.532163742690059</v>
      </c>
      <c r="X353" s="460">
        <v>15.542857142857141</v>
      </c>
      <c r="Y353" s="475">
        <v>31.105990783410135</v>
      </c>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342"/>
      <c r="BA353" s="1038" t="s">
        <v>145</v>
      </c>
      <c r="BB353" s="583" t="s">
        <v>50</v>
      </c>
      <c r="BC353" s="487">
        <v>358</v>
      </c>
      <c r="BD353" s="483">
        <v>294</v>
      </c>
      <c r="BE353" s="483">
        <v>209</v>
      </c>
      <c r="BF353" s="483">
        <v>217</v>
      </c>
      <c r="BG353" s="496">
        <v>530</v>
      </c>
      <c r="BH353" s="487">
        <v>54</v>
      </c>
      <c r="BI353" s="483">
        <v>111</v>
      </c>
      <c r="BJ353" s="483">
        <v>142</v>
      </c>
      <c r="BK353" s="483">
        <v>176</v>
      </c>
      <c r="BL353" s="496">
        <v>434</v>
      </c>
      <c r="BM353" s="487">
        <v>151</v>
      </c>
      <c r="BN353" s="483">
        <v>139</v>
      </c>
      <c r="BO353" s="483">
        <v>150</v>
      </c>
      <c r="BP353" s="483">
        <v>150</v>
      </c>
      <c r="BQ353" s="496">
        <v>101</v>
      </c>
      <c r="BR353" s="487">
        <v>225</v>
      </c>
      <c r="BS353" s="483">
        <v>148</v>
      </c>
      <c r="BT353" s="483">
        <v>177</v>
      </c>
      <c r="BU353" s="483">
        <v>128</v>
      </c>
      <c r="BV353" s="483">
        <v>357</v>
      </c>
      <c r="BW353" s="483">
        <v>167</v>
      </c>
      <c r="BX353" s="483">
        <v>136</v>
      </c>
      <c r="BY353" s="491">
        <v>270</v>
      </c>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4"/>
    </row>
    <row r="354" s="302" customFormat="true" ht="15" customHeight="true" x14ac:dyDescent="0.2">
      <c r="A354" s="1116"/>
      <c r="B354" s="584" t="s">
        <v>49</v>
      </c>
      <c r="C354" s="469">
        <v>84.628595963933023</v>
      </c>
      <c r="D354" s="461">
        <v>78.772563176895304</v>
      </c>
      <c r="E354" s="461">
        <v>83.07692307692308</v>
      </c>
      <c r="F354" s="461">
        <v>82.667731629392975</v>
      </c>
      <c r="G354" s="480">
        <v>55.980066445182722</v>
      </c>
      <c r="H354" s="469">
        <v>90.969899665551836</v>
      </c>
      <c r="I354" s="461">
        <v>86.245353159851305</v>
      </c>
      <c r="J354" s="461">
        <v>84.292035398230098</v>
      </c>
      <c r="K354" s="461">
        <v>77.348777348777347</v>
      </c>
      <c r="L354" s="480">
        <v>48.699763593380609</v>
      </c>
      <c r="M354" s="469">
        <v>86.031452358926913</v>
      </c>
      <c r="N354" s="461">
        <v>82.449494949494948</v>
      </c>
      <c r="O354" s="461">
        <v>77.578475336322867</v>
      </c>
      <c r="P354" s="461">
        <v>72.067039106145245</v>
      </c>
      <c r="Q354" s="480">
        <v>74.365482233502533</v>
      </c>
      <c r="R354" s="469">
        <v>72.694174757281544</v>
      </c>
      <c r="S354" s="461">
        <v>82.103990326481252</v>
      </c>
      <c r="T354" s="461">
        <v>84.527972027972027</v>
      </c>
      <c r="U354" s="461">
        <v>85.454545454545453</v>
      </c>
      <c r="V354" s="461">
        <v>68.462897526501763</v>
      </c>
      <c r="W354" s="461">
        <v>80.467836257309941</v>
      </c>
      <c r="X354" s="461">
        <v>84.457142857142856</v>
      </c>
      <c r="Y354" s="476">
        <v>68.894009216589865</v>
      </c>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342"/>
      <c r="BA354" s="1040"/>
      <c r="BB354" s="584" t="s">
        <v>49</v>
      </c>
      <c r="BC354" s="488">
        <v>1971</v>
      </c>
      <c r="BD354" s="484">
        <v>1091</v>
      </c>
      <c r="BE354" s="484">
        <v>1026</v>
      </c>
      <c r="BF354" s="484">
        <v>1035</v>
      </c>
      <c r="BG354" s="497">
        <v>674</v>
      </c>
      <c r="BH354" s="488">
        <v>544</v>
      </c>
      <c r="BI354" s="484">
        <v>696</v>
      </c>
      <c r="BJ354" s="484">
        <v>762</v>
      </c>
      <c r="BK354" s="484">
        <v>601</v>
      </c>
      <c r="BL354" s="497">
        <v>412</v>
      </c>
      <c r="BM354" s="488">
        <v>930</v>
      </c>
      <c r="BN354" s="484">
        <v>653</v>
      </c>
      <c r="BO354" s="484">
        <v>519</v>
      </c>
      <c r="BP354" s="484">
        <v>387</v>
      </c>
      <c r="BQ354" s="497">
        <v>293</v>
      </c>
      <c r="BR354" s="488">
        <v>599</v>
      </c>
      <c r="BS354" s="484">
        <v>679</v>
      </c>
      <c r="BT354" s="484">
        <v>967</v>
      </c>
      <c r="BU354" s="484">
        <v>752</v>
      </c>
      <c r="BV354" s="484">
        <v>775</v>
      </c>
      <c r="BW354" s="484">
        <v>688</v>
      </c>
      <c r="BX354" s="484">
        <v>739</v>
      </c>
      <c r="BY354" s="492">
        <v>598</v>
      </c>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4"/>
    </row>
    <row r="355" s="370" customFormat="true" ht="15" customHeight="true" x14ac:dyDescent="0.2">
      <c r="A355" s="307"/>
      <c r="B355" s="307"/>
      <c r="C355" s="307"/>
      <c r="D355" s="307"/>
      <c r="E355" s="307"/>
      <c r="F355" s="307"/>
      <c r="G355" s="307"/>
      <c r="Z355" s="343"/>
      <c r="AA355" s="343"/>
      <c r="AB355" s="343"/>
      <c r="AC355" s="343"/>
      <c r="AD355" s="343"/>
      <c r="AE355" s="343"/>
      <c r="AF355" s="343"/>
      <c r="AG355" s="343"/>
      <c r="AH355" s="343"/>
      <c r="AI355" s="343"/>
      <c r="AJ355" s="343"/>
      <c r="AK355" s="343"/>
      <c r="AL355" s="343"/>
      <c r="AM355" s="343"/>
      <c r="AN355" s="343"/>
      <c r="AO355" s="343"/>
      <c r="AP355" s="343"/>
      <c r="AQ355" s="343"/>
      <c r="AR355" s="343"/>
      <c r="AS355" s="343"/>
      <c r="AT355" s="343"/>
      <c r="AU355" s="343"/>
      <c r="AV355" s="343"/>
      <c r="AW355" s="343"/>
      <c r="AX355" s="343"/>
      <c r="AY355" s="343"/>
      <c r="AZ355" s="343"/>
      <c r="BB355" s="307"/>
      <c r="BC355" s="436"/>
      <c r="BD355" s="436"/>
      <c r="BE355" s="436"/>
      <c r="BF355" s="436"/>
      <c r="BG355" s="436"/>
      <c r="BH355" s="436"/>
      <c r="BI355" s="436"/>
      <c r="BJ355" s="436"/>
      <c r="BK355" s="436"/>
      <c r="BL355" s="436"/>
      <c r="BM355" s="436"/>
      <c r="BN355" s="436"/>
      <c r="BO355" s="436"/>
      <c r="BP355" s="436"/>
      <c r="BQ355" s="436"/>
      <c r="BR355" s="436"/>
      <c r="BS355" s="436"/>
      <c r="BT355" s="436"/>
      <c r="BU355" s="436"/>
      <c r="BV355" s="436"/>
      <c r="BW355" s="436"/>
      <c r="BX355" s="436"/>
      <c r="BY355" s="436"/>
      <c r="BZ355" s="437"/>
      <c r="CA355" s="437"/>
      <c r="CB355" s="437"/>
      <c r="CC355" s="437"/>
      <c r="CD355" s="437"/>
      <c r="CE355" s="437"/>
      <c r="CF355" s="437"/>
      <c r="CG355" s="437"/>
      <c r="CH355" s="437"/>
      <c r="CI355" s="437"/>
      <c r="CJ355" s="437"/>
      <c r="CK355" s="437"/>
      <c r="CL355" s="437"/>
      <c r="CM355" s="437"/>
      <c r="CN355" s="437"/>
      <c r="CO355" s="437"/>
      <c r="CP355" s="437"/>
      <c r="CQ355" s="437"/>
      <c r="CR355" s="437"/>
      <c r="CS355" s="437"/>
      <c r="CT355" s="437"/>
      <c r="CU355" s="437"/>
      <c r="CV355" s="437"/>
      <c r="CW355" s="437"/>
      <c r="CX355" s="437"/>
      <c r="CY355" s="437"/>
      <c r="CZ355" s="437"/>
    </row>
    <row r="356" s="370" customFormat="true" ht="15" customHeight="true" x14ac:dyDescent="0.2">
      <c r="A356" s="307"/>
      <c r="B356" s="307"/>
      <c r="C356" s="307"/>
      <c r="D356" s="307"/>
      <c r="E356" s="307"/>
      <c r="F356" s="307"/>
      <c r="G356" s="307"/>
      <c r="Z356" s="343"/>
      <c r="AA356" s="343"/>
      <c r="AB356" s="343"/>
      <c r="AC356" s="343"/>
      <c r="AD356" s="343"/>
      <c r="AE356" s="343"/>
      <c r="AF356" s="343"/>
      <c r="AG356" s="343"/>
      <c r="AH356" s="343"/>
      <c r="AI356" s="343"/>
      <c r="AJ356" s="343"/>
      <c r="AK356" s="343"/>
      <c r="AL356" s="343"/>
      <c r="AM356" s="343"/>
      <c r="AN356" s="343"/>
      <c r="AO356" s="343"/>
      <c r="AP356" s="343"/>
      <c r="AQ356" s="343"/>
      <c r="AR356" s="343"/>
      <c r="AS356" s="343"/>
      <c r="AT356" s="343"/>
      <c r="AU356" s="343"/>
      <c r="AV356" s="343"/>
      <c r="AW356" s="343"/>
      <c r="AX356" s="343"/>
      <c r="AY356" s="343"/>
      <c r="AZ356" s="343"/>
      <c r="BB356" s="307"/>
      <c r="BZ356" s="343"/>
      <c r="CA356" s="343"/>
      <c r="CB356" s="343"/>
      <c r="CC356" s="343"/>
      <c r="CD356" s="343"/>
      <c r="CE356" s="343"/>
      <c r="CF356" s="343"/>
      <c r="CG356" s="343"/>
      <c r="CH356" s="343"/>
      <c r="CI356" s="343"/>
      <c r="CJ356" s="343"/>
      <c r="CK356" s="343"/>
      <c r="CL356" s="343"/>
      <c r="CM356" s="343"/>
      <c r="CN356" s="343"/>
      <c r="CO356" s="343"/>
      <c r="CP356" s="343"/>
      <c r="CQ356" s="343"/>
      <c r="CR356" s="343"/>
      <c r="CS356" s="343"/>
      <c r="CT356" s="343"/>
      <c r="CU356" s="343"/>
      <c r="CV356" s="343"/>
      <c r="CW356" s="343"/>
      <c r="CX356" s="343"/>
      <c r="CY356" s="343"/>
      <c r="CZ356" s="343"/>
    </row>
    <row r="357" s="370" customFormat="true" ht="15" customHeight="true" x14ac:dyDescent="0.2">
      <c r="A357" s="307"/>
      <c r="B357" s="307"/>
      <c r="C357" s="307"/>
      <c r="D357" s="307"/>
      <c r="E357" s="307"/>
      <c r="F357" s="307"/>
      <c r="G357" s="307"/>
      <c r="Z357" s="343"/>
      <c r="AA357" s="343"/>
      <c r="AB357" s="343"/>
      <c r="AC357" s="343"/>
      <c r="AD357" s="343"/>
      <c r="AE357" s="343"/>
      <c r="AF357" s="343"/>
      <c r="AG357" s="343"/>
      <c r="AH357" s="343"/>
      <c r="AI357" s="343"/>
      <c r="AJ357" s="343"/>
      <c r="AK357" s="343"/>
      <c r="AL357" s="343"/>
      <c r="AM357" s="343"/>
      <c r="AN357" s="343"/>
      <c r="AO357" s="343"/>
      <c r="AP357" s="343"/>
      <c r="AQ357" s="343"/>
      <c r="AR357" s="343"/>
      <c r="AS357" s="343"/>
      <c r="AT357" s="343"/>
      <c r="AU357" s="343"/>
      <c r="AV357" s="343"/>
      <c r="AW357" s="343"/>
      <c r="AX357" s="343"/>
      <c r="AY357" s="343"/>
      <c r="AZ357" s="343"/>
      <c r="BB357" s="307"/>
      <c r="BZ357" s="343"/>
      <c r="CA357" s="343"/>
      <c r="CB357" s="343"/>
      <c r="CC357" s="343"/>
      <c r="CD357" s="343"/>
      <c r="CE357" s="343"/>
      <c r="CF357" s="343"/>
      <c r="CG357" s="343"/>
      <c r="CH357" s="343"/>
      <c r="CI357" s="343"/>
      <c r="CJ357" s="343"/>
      <c r="CK357" s="343"/>
      <c r="CL357" s="343"/>
      <c r="CM357" s="343"/>
      <c r="CN357" s="343"/>
      <c r="CO357" s="343"/>
      <c r="CP357" s="343"/>
      <c r="CQ357" s="343"/>
      <c r="CR357" s="343"/>
      <c r="CS357" s="343"/>
      <c r="CT357" s="343"/>
      <c r="CU357" s="343"/>
      <c r="CV357" s="343"/>
      <c r="CW357" s="343"/>
      <c r="CX357" s="343"/>
      <c r="CY357" s="343"/>
      <c r="CZ357" s="343"/>
    </row>
    <row r="358" s="370" customFormat="true" ht="15" customHeight="true" x14ac:dyDescent="0.2">
      <c r="A358" s="307"/>
      <c r="B358" s="307"/>
      <c r="C358" s="307"/>
      <c r="D358" s="307"/>
      <c r="E358" s="307"/>
      <c r="F358" s="307"/>
      <c r="G358" s="307"/>
      <c r="Z358" s="343"/>
      <c r="AA358" s="343"/>
      <c r="AB358" s="343"/>
      <c r="AC358" s="343"/>
      <c r="AD358" s="343"/>
      <c r="AE358" s="343"/>
      <c r="AF358" s="343"/>
      <c r="AG358" s="343"/>
      <c r="AH358" s="343"/>
      <c r="AI358" s="343"/>
      <c r="AJ358" s="343"/>
      <c r="AK358" s="343"/>
      <c r="AL358" s="343"/>
      <c r="AM358" s="343"/>
      <c r="AN358" s="343"/>
      <c r="AO358" s="343"/>
      <c r="AP358" s="343"/>
      <c r="AQ358" s="343"/>
      <c r="AR358" s="343"/>
      <c r="AS358" s="343"/>
      <c r="AT358" s="343"/>
      <c r="AU358" s="343"/>
      <c r="AV358" s="343"/>
      <c r="AW358" s="343"/>
      <c r="AX358" s="343"/>
      <c r="AY358" s="343"/>
      <c r="AZ358" s="343"/>
      <c r="BB358" s="307"/>
      <c r="BZ358" s="343"/>
      <c r="CA358" s="343"/>
      <c r="CB358" s="343"/>
      <c r="CC358" s="343"/>
      <c r="CD358" s="343"/>
      <c r="CE358" s="343"/>
      <c r="CF358" s="343"/>
      <c r="CG358" s="343"/>
      <c r="CH358" s="343"/>
      <c r="CI358" s="343"/>
      <c r="CJ358" s="343"/>
      <c r="CK358" s="343"/>
      <c r="CL358" s="343"/>
      <c r="CM358" s="343"/>
      <c r="CN358" s="343"/>
      <c r="CO358" s="343"/>
      <c r="CP358" s="343"/>
      <c r="CQ358" s="343"/>
      <c r="CR358" s="343"/>
      <c r="CS358" s="343"/>
      <c r="CT358" s="343"/>
      <c r="CU358" s="343"/>
      <c r="CV358" s="343"/>
      <c r="CW358" s="343"/>
      <c r="CX358" s="343"/>
      <c r="CY358" s="343"/>
      <c r="CZ358" s="343"/>
    </row>
    <row r="359" s="370" customFormat="true" ht="15" customHeight="true" x14ac:dyDescent="0.2">
      <c r="A359" s="307"/>
      <c r="B359" s="307"/>
      <c r="C359" s="307"/>
      <c r="D359" s="307"/>
      <c r="E359" s="307"/>
      <c r="F359" s="307"/>
      <c r="G359" s="307"/>
      <c r="Z359" s="343"/>
      <c r="AA359" s="343"/>
      <c r="AB359" s="343"/>
      <c r="AC359" s="343"/>
      <c r="AD359" s="343"/>
      <c r="AE359" s="343"/>
      <c r="AF359" s="343"/>
      <c r="AG359" s="343"/>
      <c r="AH359" s="343"/>
      <c r="AI359" s="343"/>
      <c r="AJ359" s="343"/>
      <c r="AK359" s="343"/>
      <c r="AL359" s="343"/>
      <c r="AM359" s="343"/>
      <c r="AN359" s="343"/>
      <c r="AO359" s="343"/>
      <c r="AP359" s="343"/>
      <c r="AQ359" s="343"/>
      <c r="AR359" s="343"/>
      <c r="AS359" s="343"/>
      <c r="AT359" s="343"/>
      <c r="AU359" s="343"/>
      <c r="AV359" s="343"/>
      <c r="AW359" s="343"/>
      <c r="AX359" s="343"/>
      <c r="AY359" s="343"/>
      <c r="AZ359" s="343"/>
      <c r="BB359" s="307"/>
      <c r="BZ359" s="343"/>
      <c r="CA359" s="343"/>
      <c r="CB359" s="343"/>
      <c r="CC359" s="343"/>
      <c r="CD359" s="343"/>
      <c r="CE359" s="343"/>
      <c r="CF359" s="343"/>
      <c r="CG359" s="343"/>
      <c r="CH359" s="343"/>
      <c r="CI359" s="343"/>
      <c r="CJ359" s="343"/>
      <c r="CK359" s="343"/>
      <c r="CL359" s="343"/>
      <c r="CM359" s="343"/>
      <c r="CN359" s="343"/>
      <c r="CO359" s="343"/>
      <c r="CP359" s="343"/>
      <c r="CQ359" s="343"/>
      <c r="CR359" s="343"/>
      <c r="CS359" s="343"/>
      <c r="CT359" s="343"/>
      <c r="CU359" s="343"/>
      <c r="CV359" s="343"/>
      <c r="CW359" s="343"/>
      <c r="CX359" s="343"/>
      <c r="CY359" s="343"/>
      <c r="CZ359" s="343"/>
    </row>
    <row r="360" s="370" customFormat="true" ht="15" customHeight="true" x14ac:dyDescent="0.2">
      <c r="A360" s="307"/>
      <c r="B360" s="307"/>
      <c r="C360" s="307"/>
      <c r="D360" s="307"/>
      <c r="E360" s="307"/>
      <c r="F360" s="307"/>
      <c r="G360" s="307"/>
      <c r="Z360" s="343"/>
      <c r="AA360" s="343"/>
      <c r="AB360" s="343"/>
      <c r="AC360" s="343"/>
      <c r="AD360" s="343"/>
      <c r="AE360" s="343"/>
      <c r="AF360" s="343"/>
      <c r="AG360" s="343"/>
      <c r="AH360" s="343"/>
      <c r="AI360" s="343"/>
      <c r="AJ360" s="343"/>
      <c r="AK360" s="343"/>
      <c r="AL360" s="343"/>
      <c r="AM360" s="343"/>
      <c r="AN360" s="343"/>
      <c r="AO360" s="343"/>
      <c r="AP360" s="343"/>
      <c r="AQ360" s="343"/>
      <c r="AR360" s="343"/>
      <c r="AS360" s="343"/>
      <c r="AT360" s="343"/>
      <c r="AU360" s="343"/>
      <c r="AV360" s="343"/>
      <c r="AW360" s="343"/>
      <c r="AX360" s="343"/>
      <c r="AY360" s="343"/>
      <c r="AZ360" s="343"/>
      <c r="BB360" s="307"/>
      <c r="BZ360" s="343"/>
      <c r="CA360" s="343"/>
      <c r="CB360" s="343"/>
      <c r="CC360" s="343"/>
      <c r="CD360" s="343"/>
      <c r="CE360" s="343"/>
      <c r="CF360" s="343"/>
      <c r="CG360" s="343"/>
      <c r="CH360" s="343"/>
      <c r="CI360" s="343"/>
      <c r="CJ360" s="343"/>
      <c r="CK360" s="343"/>
      <c r="CL360" s="343"/>
      <c r="CM360" s="343"/>
      <c r="CN360" s="343"/>
      <c r="CO360" s="343"/>
      <c r="CP360" s="343"/>
      <c r="CQ360" s="343"/>
      <c r="CR360" s="343"/>
      <c r="CS360" s="343"/>
      <c r="CT360" s="343"/>
      <c r="CU360" s="343"/>
      <c r="CV360" s="343"/>
      <c r="CW360" s="343"/>
      <c r="CX360" s="343"/>
      <c r="CY360" s="343"/>
      <c r="CZ360" s="343"/>
    </row>
    <row r="361" s="370" customFormat="true" ht="15" customHeight="true" x14ac:dyDescent="0.2">
      <c r="A361" s="307"/>
      <c r="B361" s="307"/>
      <c r="C361" s="307"/>
      <c r="D361" s="307"/>
      <c r="E361" s="307"/>
      <c r="F361" s="307"/>
      <c r="G361" s="307"/>
      <c r="Z361" s="343"/>
      <c r="AA361" s="343"/>
      <c r="AB361" s="343"/>
      <c r="AC361" s="343"/>
      <c r="AD361" s="343"/>
      <c r="AE361" s="343"/>
      <c r="AF361" s="343"/>
      <c r="AG361" s="343"/>
      <c r="AH361" s="343"/>
      <c r="AI361" s="343"/>
      <c r="AJ361" s="343"/>
      <c r="AK361" s="343"/>
      <c r="AL361" s="343"/>
      <c r="AM361" s="343"/>
      <c r="AN361" s="343"/>
      <c r="AO361" s="343"/>
      <c r="AP361" s="343"/>
      <c r="AQ361" s="343"/>
      <c r="AR361" s="343"/>
      <c r="AS361" s="343"/>
      <c r="AT361" s="343"/>
      <c r="AU361" s="343"/>
      <c r="AV361" s="343"/>
      <c r="AW361" s="343"/>
      <c r="AX361" s="343"/>
      <c r="AY361" s="343"/>
      <c r="AZ361" s="343"/>
      <c r="BB361" s="307"/>
      <c r="BZ361" s="343"/>
      <c r="CA361" s="343"/>
      <c r="CB361" s="343"/>
      <c r="CC361" s="343"/>
      <c r="CD361" s="343"/>
      <c r="CE361" s="343"/>
      <c r="CF361" s="343"/>
      <c r="CG361" s="343"/>
      <c r="CH361" s="343"/>
      <c r="CI361" s="343"/>
      <c r="CJ361" s="343"/>
      <c r="CK361" s="343"/>
      <c r="CL361" s="343"/>
      <c r="CM361" s="343"/>
      <c r="CN361" s="343"/>
      <c r="CO361" s="343"/>
      <c r="CP361" s="343"/>
      <c r="CQ361" s="343"/>
      <c r="CR361" s="343"/>
      <c r="CS361" s="343"/>
      <c r="CT361" s="343"/>
      <c r="CU361" s="343"/>
      <c r="CV361" s="343"/>
      <c r="CW361" s="343"/>
      <c r="CX361" s="343"/>
      <c r="CY361" s="343"/>
      <c r="CZ361" s="343"/>
    </row>
    <row r="362" s="370" customFormat="true" ht="15" customHeight="true" x14ac:dyDescent="0.2">
      <c r="A362" s="307"/>
      <c r="B362" s="307"/>
      <c r="C362" s="307"/>
      <c r="D362" s="307"/>
      <c r="E362" s="307"/>
      <c r="F362" s="307"/>
      <c r="G362" s="307"/>
      <c r="Z362" s="343"/>
      <c r="AA362" s="343"/>
      <c r="AB362" s="343"/>
      <c r="AC362" s="343"/>
      <c r="AD362" s="343"/>
      <c r="AE362" s="343"/>
      <c r="AF362" s="343"/>
      <c r="AG362" s="343"/>
      <c r="AH362" s="343"/>
      <c r="AI362" s="343"/>
      <c r="AJ362" s="343"/>
      <c r="AK362" s="343"/>
      <c r="AL362" s="343"/>
      <c r="AM362" s="343"/>
      <c r="AN362" s="343"/>
      <c r="AO362" s="343"/>
      <c r="AP362" s="343"/>
      <c r="AQ362" s="343"/>
      <c r="AR362" s="343"/>
      <c r="AS362" s="343"/>
      <c r="AT362" s="343"/>
      <c r="AU362" s="343"/>
      <c r="AV362" s="343"/>
      <c r="AW362" s="343"/>
      <c r="AX362" s="343"/>
      <c r="AY362" s="343"/>
      <c r="AZ362" s="343"/>
      <c r="BB362" s="307"/>
      <c r="BZ362" s="343"/>
      <c r="CA362" s="343"/>
      <c r="CB362" s="343"/>
      <c r="CC362" s="343"/>
      <c r="CD362" s="343"/>
      <c r="CE362" s="343"/>
      <c r="CF362" s="343"/>
      <c r="CG362" s="343"/>
      <c r="CH362" s="343"/>
      <c r="CI362" s="343"/>
      <c r="CJ362" s="343"/>
      <c r="CK362" s="343"/>
      <c r="CL362" s="343"/>
      <c r="CM362" s="343"/>
      <c r="CN362" s="343"/>
      <c r="CO362" s="343"/>
      <c r="CP362" s="343"/>
      <c r="CQ362" s="343"/>
      <c r="CR362" s="343"/>
      <c r="CS362" s="343"/>
      <c r="CT362" s="343"/>
      <c r="CU362" s="343"/>
      <c r="CV362" s="343"/>
      <c r="CW362" s="343"/>
      <c r="CX362" s="343"/>
      <c r="CY362" s="343"/>
      <c r="CZ362" s="343"/>
    </row>
    <row r="363" s="370" customFormat="true" ht="15" customHeight="true" x14ac:dyDescent="0.2">
      <c r="A363" s="307"/>
      <c r="B363" s="307"/>
      <c r="C363" s="307"/>
      <c r="D363" s="307"/>
      <c r="E363" s="307"/>
      <c r="F363" s="307"/>
      <c r="G363" s="307"/>
      <c r="Z363" s="343"/>
      <c r="AA363" s="343"/>
      <c r="AB363" s="343"/>
      <c r="AC363" s="343"/>
      <c r="AD363" s="343"/>
      <c r="AE363" s="343"/>
      <c r="AF363" s="343"/>
      <c r="AG363" s="343"/>
      <c r="AH363" s="343"/>
      <c r="AI363" s="343"/>
      <c r="AJ363" s="343"/>
      <c r="AK363" s="343"/>
      <c r="AL363" s="343"/>
      <c r="AM363" s="343"/>
      <c r="AN363" s="343"/>
      <c r="AO363" s="343"/>
      <c r="AP363" s="343"/>
      <c r="AQ363" s="343"/>
      <c r="AR363" s="343"/>
      <c r="AS363" s="343"/>
      <c r="AT363" s="343"/>
      <c r="AU363" s="343"/>
      <c r="AV363" s="343"/>
      <c r="AW363" s="343"/>
      <c r="AX363" s="343"/>
      <c r="AY363" s="343"/>
      <c r="AZ363" s="343"/>
      <c r="BB363" s="307"/>
      <c r="BZ363" s="343"/>
      <c r="CA363" s="343"/>
      <c r="CB363" s="343"/>
      <c r="CC363" s="343"/>
      <c r="CD363" s="343"/>
      <c r="CE363" s="343"/>
      <c r="CF363" s="343"/>
      <c r="CG363" s="343"/>
      <c r="CH363" s="343"/>
      <c r="CI363" s="343"/>
      <c r="CJ363" s="343"/>
      <c r="CK363" s="343"/>
      <c r="CL363" s="343"/>
      <c r="CM363" s="343"/>
      <c r="CN363" s="343"/>
      <c r="CO363" s="343"/>
      <c r="CP363" s="343"/>
      <c r="CQ363" s="343"/>
      <c r="CR363" s="343"/>
      <c r="CS363" s="343"/>
      <c r="CT363" s="343"/>
      <c r="CU363" s="343"/>
      <c r="CV363" s="343"/>
      <c r="CW363" s="343"/>
      <c r="CX363" s="343"/>
      <c r="CY363" s="343"/>
      <c r="CZ363" s="343"/>
    </row>
    <row r="364" s="370" customFormat="true" ht="15" customHeight="true" x14ac:dyDescent="0.2">
      <c r="A364" s="307"/>
      <c r="B364" s="307"/>
      <c r="C364" s="307"/>
      <c r="D364" s="307"/>
      <c r="E364" s="307"/>
      <c r="F364" s="307"/>
      <c r="G364" s="307"/>
      <c r="Z364" s="343"/>
      <c r="AA364" s="343"/>
      <c r="AB364" s="343"/>
      <c r="AC364" s="343"/>
      <c r="AD364" s="343"/>
      <c r="AE364" s="343"/>
      <c r="AF364" s="343"/>
      <c r="AG364" s="343"/>
      <c r="AH364" s="343"/>
      <c r="AI364" s="343"/>
      <c r="AJ364" s="343"/>
      <c r="AK364" s="343"/>
      <c r="AL364" s="343"/>
      <c r="AM364" s="343"/>
      <c r="AN364" s="343"/>
      <c r="AO364" s="343"/>
      <c r="AP364" s="343"/>
      <c r="AQ364" s="343"/>
      <c r="AR364" s="343"/>
      <c r="AS364" s="343"/>
      <c r="AT364" s="343"/>
      <c r="AU364" s="343"/>
      <c r="AV364" s="343"/>
      <c r="AW364" s="343"/>
      <c r="AX364" s="343"/>
      <c r="AY364" s="343"/>
      <c r="AZ364" s="343"/>
      <c r="BB364" s="307"/>
      <c r="BZ364" s="343"/>
      <c r="CA364" s="343"/>
      <c r="CB364" s="343"/>
      <c r="CC364" s="343"/>
      <c r="CD364" s="343"/>
      <c r="CE364" s="343"/>
      <c r="CF364" s="343"/>
      <c r="CG364" s="343"/>
      <c r="CH364" s="343"/>
      <c r="CI364" s="343"/>
      <c r="CJ364" s="343"/>
      <c r="CK364" s="343"/>
      <c r="CL364" s="343"/>
      <c r="CM364" s="343"/>
      <c r="CN364" s="343"/>
      <c r="CO364" s="343"/>
      <c r="CP364" s="343"/>
      <c r="CQ364" s="343"/>
      <c r="CR364" s="343"/>
      <c r="CS364" s="343"/>
      <c r="CT364" s="343"/>
      <c r="CU364" s="343"/>
      <c r="CV364" s="343"/>
      <c r="CW364" s="343"/>
      <c r="CX364" s="343"/>
      <c r="CY364" s="343"/>
      <c r="CZ364" s="343"/>
    </row>
    <row r="365" s="370" customFormat="true" ht="15" customHeight="true" x14ac:dyDescent="0.2">
      <c r="A365" s="307"/>
      <c r="B365" s="307"/>
      <c r="C365" s="307"/>
      <c r="D365" s="307"/>
      <c r="E365" s="307"/>
      <c r="F365" s="307"/>
      <c r="G365" s="307"/>
      <c r="Z365" s="343"/>
      <c r="AA365" s="343"/>
      <c r="AB365" s="343"/>
      <c r="AC365" s="343"/>
      <c r="AD365" s="343"/>
      <c r="AE365" s="343"/>
      <c r="AF365" s="343"/>
      <c r="AG365" s="343"/>
      <c r="AH365" s="343"/>
      <c r="AI365" s="343"/>
      <c r="AJ365" s="343"/>
      <c r="AK365" s="343"/>
      <c r="AL365" s="343"/>
      <c r="AM365" s="343"/>
      <c r="AN365" s="343"/>
      <c r="AO365" s="343"/>
      <c r="AP365" s="343"/>
      <c r="AQ365" s="343"/>
      <c r="AR365" s="343"/>
      <c r="AS365" s="343"/>
      <c r="AT365" s="343"/>
      <c r="AU365" s="343"/>
      <c r="AV365" s="343"/>
      <c r="AW365" s="343"/>
      <c r="AX365" s="343"/>
      <c r="AY365" s="343"/>
      <c r="AZ365" s="343"/>
      <c r="BB365" s="307"/>
      <c r="BZ365" s="343"/>
      <c r="CA365" s="343"/>
      <c r="CB365" s="343"/>
      <c r="CC365" s="343"/>
      <c r="CD365" s="343"/>
      <c r="CE365" s="343"/>
      <c r="CF365" s="343"/>
      <c r="CG365" s="343"/>
      <c r="CH365" s="343"/>
      <c r="CI365" s="343"/>
      <c r="CJ365" s="343"/>
      <c r="CK365" s="343"/>
      <c r="CL365" s="343"/>
      <c r="CM365" s="343"/>
      <c r="CN365" s="343"/>
      <c r="CO365" s="343"/>
      <c r="CP365" s="343"/>
      <c r="CQ365" s="343"/>
      <c r="CR365" s="343"/>
      <c r="CS365" s="343"/>
      <c r="CT365" s="343"/>
      <c r="CU365" s="343"/>
      <c r="CV365" s="343"/>
      <c r="CW365" s="343"/>
      <c r="CX365" s="343"/>
      <c r="CY365" s="343"/>
      <c r="CZ365" s="343"/>
    </row>
    <row r="366" s="370" customFormat="true" ht="15" customHeight="true" x14ac:dyDescent="0.2">
      <c r="A366" s="307"/>
      <c r="B366" s="307"/>
      <c r="C366" s="307"/>
      <c r="D366" s="307"/>
      <c r="E366" s="307"/>
      <c r="F366" s="307"/>
      <c r="G366" s="307"/>
      <c r="Z366" s="343"/>
      <c r="AA366" s="343"/>
      <c r="AB366" s="343"/>
      <c r="AC366" s="343"/>
      <c r="AD366" s="343"/>
      <c r="AE366" s="343"/>
      <c r="AF366" s="343"/>
      <c r="AG366" s="343"/>
      <c r="AH366" s="343"/>
      <c r="AI366" s="343"/>
      <c r="AJ366" s="343"/>
      <c r="AK366" s="343"/>
      <c r="AL366" s="343"/>
      <c r="AM366" s="343"/>
      <c r="AN366" s="343"/>
      <c r="AO366" s="343"/>
      <c r="AP366" s="343"/>
      <c r="AQ366" s="343"/>
      <c r="AR366" s="343"/>
      <c r="AS366" s="343"/>
      <c r="AT366" s="343"/>
      <c r="AU366" s="343"/>
      <c r="AV366" s="343"/>
      <c r="AW366" s="343"/>
      <c r="AX366" s="343"/>
      <c r="AY366" s="343"/>
      <c r="AZ366" s="343"/>
      <c r="BB366" s="307"/>
      <c r="BZ366" s="343"/>
      <c r="CA366" s="343"/>
      <c r="CB366" s="343"/>
      <c r="CC366" s="343"/>
      <c r="CD366" s="343"/>
      <c r="CE366" s="343"/>
      <c r="CF366" s="343"/>
      <c r="CG366" s="343"/>
      <c r="CH366" s="343"/>
      <c r="CI366" s="343"/>
      <c r="CJ366" s="343"/>
      <c r="CK366" s="343"/>
      <c r="CL366" s="343"/>
      <c r="CM366" s="343"/>
      <c r="CN366" s="343"/>
      <c r="CO366" s="343"/>
      <c r="CP366" s="343"/>
      <c r="CQ366" s="343"/>
      <c r="CR366" s="343"/>
      <c r="CS366" s="343"/>
      <c r="CT366" s="343"/>
      <c r="CU366" s="343"/>
      <c r="CV366" s="343"/>
      <c r="CW366" s="343"/>
      <c r="CX366" s="343"/>
      <c r="CY366" s="343"/>
      <c r="CZ366" s="343"/>
    </row>
    <row r="367" s="370" customFormat="true" ht="15" customHeight="true" x14ac:dyDescent="0.2">
      <c r="A367" s="307"/>
      <c r="B367" s="307"/>
      <c r="C367" s="307"/>
      <c r="D367" s="307"/>
      <c r="E367" s="307"/>
      <c r="F367" s="307"/>
      <c r="G367" s="307"/>
      <c r="Z367" s="343"/>
      <c r="AA367" s="343"/>
      <c r="AB367" s="343"/>
      <c r="AC367" s="343"/>
      <c r="AD367" s="343"/>
      <c r="AE367" s="343"/>
      <c r="AF367" s="343"/>
      <c r="AG367" s="343"/>
      <c r="AH367" s="343"/>
      <c r="AI367" s="343"/>
      <c r="AJ367" s="343"/>
      <c r="AK367" s="343"/>
      <c r="AL367" s="343"/>
      <c r="AM367" s="343"/>
      <c r="AN367" s="343"/>
      <c r="AO367" s="343"/>
      <c r="AP367" s="343"/>
      <c r="AQ367" s="343"/>
      <c r="AR367" s="343"/>
      <c r="AS367" s="343"/>
      <c r="AT367" s="343"/>
      <c r="AU367" s="343"/>
      <c r="AV367" s="343"/>
      <c r="AW367" s="343"/>
      <c r="AX367" s="343"/>
      <c r="AY367" s="343"/>
      <c r="AZ367" s="343"/>
      <c r="BB367" s="307"/>
      <c r="BZ367" s="343"/>
      <c r="CA367" s="343"/>
      <c r="CB367" s="343"/>
      <c r="CC367" s="343"/>
      <c r="CD367" s="343"/>
      <c r="CE367" s="343"/>
      <c r="CF367" s="343"/>
      <c r="CG367" s="343"/>
      <c r="CH367" s="343"/>
      <c r="CI367" s="343"/>
      <c r="CJ367" s="343"/>
      <c r="CK367" s="343"/>
      <c r="CL367" s="343"/>
      <c r="CM367" s="343"/>
      <c r="CN367" s="343"/>
      <c r="CO367" s="343"/>
      <c r="CP367" s="343"/>
      <c r="CQ367" s="343"/>
      <c r="CR367" s="343"/>
      <c r="CS367" s="343"/>
      <c r="CT367" s="343"/>
      <c r="CU367" s="343"/>
      <c r="CV367" s="343"/>
      <c r="CW367" s="343"/>
      <c r="CX367" s="343"/>
      <c r="CY367" s="343"/>
      <c r="CZ367" s="343"/>
    </row>
    <row r="368" s="370" customFormat="true" ht="15" customHeight="true" x14ac:dyDescent="0.2">
      <c r="A368" s="307"/>
      <c r="B368" s="307"/>
      <c r="C368" s="307"/>
      <c r="D368" s="307"/>
      <c r="E368" s="307"/>
      <c r="F368" s="307"/>
      <c r="G368" s="307"/>
      <c r="Z368" s="343"/>
      <c r="AA368" s="343"/>
      <c r="AB368" s="343"/>
      <c r="AC368" s="343"/>
      <c r="AD368" s="343"/>
      <c r="AE368" s="343"/>
      <c r="AF368" s="343"/>
      <c r="AG368" s="343"/>
      <c r="AH368" s="343"/>
      <c r="AI368" s="343"/>
      <c r="AJ368" s="343"/>
      <c r="AK368" s="343"/>
      <c r="AL368" s="343"/>
      <c r="AM368" s="343"/>
      <c r="AN368" s="343"/>
      <c r="AO368" s="343"/>
      <c r="AP368" s="343"/>
      <c r="AQ368" s="343"/>
      <c r="AR368" s="343"/>
      <c r="AS368" s="343"/>
      <c r="AT368" s="343"/>
      <c r="AU368" s="343"/>
      <c r="AV368" s="343"/>
      <c r="AW368" s="343"/>
      <c r="AX368" s="343"/>
      <c r="AY368" s="343"/>
      <c r="AZ368" s="343"/>
      <c r="BB368" s="307"/>
      <c r="BZ368" s="343"/>
      <c r="CA368" s="343"/>
      <c r="CB368" s="343"/>
      <c r="CC368" s="343"/>
      <c r="CD368" s="343"/>
      <c r="CE368" s="343"/>
      <c r="CF368" s="343"/>
      <c r="CG368" s="343"/>
      <c r="CH368" s="343"/>
      <c r="CI368" s="343"/>
      <c r="CJ368" s="343"/>
      <c r="CK368" s="343"/>
      <c r="CL368" s="343"/>
      <c r="CM368" s="343"/>
      <c r="CN368" s="343"/>
      <c r="CO368" s="343"/>
      <c r="CP368" s="343"/>
      <c r="CQ368" s="343"/>
      <c r="CR368" s="343"/>
      <c r="CS368" s="343"/>
      <c r="CT368" s="343"/>
      <c r="CU368" s="343"/>
      <c r="CV368" s="343"/>
      <c r="CW368" s="343"/>
      <c r="CX368" s="343"/>
      <c r="CY368" s="343"/>
      <c r="CZ368" s="343"/>
    </row>
    <row r="369" s="370" customFormat="true" ht="15" customHeight="true" x14ac:dyDescent="0.2">
      <c r="A369" s="307"/>
      <c r="B369" s="307"/>
      <c r="C369" s="307"/>
      <c r="D369" s="307"/>
      <c r="E369" s="307"/>
      <c r="F369" s="307"/>
      <c r="G369" s="307"/>
      <c r="Z369" s="343"/>
      <c r="AA369" s="343"/>
      <c r="AB369" s="343"/>
      <c r="AC369" s="343"/>
      <c r="AD369" s="343"/>
      <c r="AE369" s="343"/>
      <c r="AF369" s="343"/>
      <c r="AG369" s="343"/>
      <c r="AH369" s="343"/>
      <c r="AI369" s="343"/>
      <c r="AJ369" s="343"/>
      <c r="AK369" s="343"/>
      <c r="AL369" s="343"/>
      <c r="AM369" s="343"/>
      <c r="AN369" s="343"/>
      <c r="AO369" s="343"/>
      <c r="AP369" s="343"/>
      <c r="AQ369" s="343"/>
      <c r="AR369" s="343"/>
      <c r="AS369" s="343"/>
      <c r="AT369" s="343"/>
      <c r="AU369" s="343"/>
      <c r="AV369" s="343"/>
      <c r="AW369" s="343"/>
      <c r="AX369" s="343"/>
      <c r="AY369" s="343"/>
      <c r="AZ369" s="343"/>
      <c r="BB369" s="307"/>
      <c r="BZ369" s="343"/>
      <c r="CA369" s="343"/>
      <c r="CB369" s="343"/>
      <c r="CC369" s="343"/>
      <c r="CD369" s="343"/>
      <c r="CE369" s="343"/>
      <c r="CF369" s="343"/>
      <c r="CG369" s="343"/>
      <c r="CH369" s="343"/>
      <c r="CI369" s="343"/>
      <c r="CJ369" s="343"/>
      <c r="CK369" s="343"/>
      <c r="CL369" s="343"/>
      <c r="CM369" s="343"/>
      <c r="CN369" s="343"/>
      <c r="CO369" s="343"/>
      <c r="CP369" s="343"/>
      <c r="CQ369" s="343"/>
      <c r="CR369" s="343"/>
      <c r="CS369" s="343"/>
      <c r="CT369" s="343"/>
      <c r="CU369" s="343"/>
      <c r="CV369" s="343"/>
      <c r="CW369" s="343"/>
      <c r="CX369" s="343"/>
      <c r="CY369" s="343"/>
      <c r="CZ369" s="343"/>
    </row>
    <row r="370" s="370" customFormat="true" ht="15" customHeight="true" x14ac:dyDescent="0.2">
      <c r="A370" s="307"/>
      <c r="B370" s="307"/>
      <c r="C370" s="307"/>
      <c r="D370" s="307"/>
      <c r="E370" s="307"/>
      <c r="F370" s="307"/>
      <c r="G370" s="307"/>
      <c r="Z370" s="343"/>
      <c r="AA370" s="343"/>
      <c r="AB370" s="343"/>
      <c r="AC370" s="343"/>
      <c r="AD370" s="343"/>
      <c r="AE370" s="343"/>
      <c r="AF370" s="343"/>
      <c r="AG370" s="343"/>
      <c r="AH370" s="343"/>
      <c r="AI370" s="343"/>
      <c r="AJ370" s="343"/>
      <c r="AK370" s="343"/>
      <c r="AL370" s="343"/>
      <c r="AM370" s="343"/>
      <c r="AN370" s="343"/>
      <c r="AO370" s="343"/>
      <c r="AP370" s="343"/>
      <c r="AQ370" s="343"/>
      <c r="AR370" s="343"/>
      <c r="AS370" s="343"/>
      <c r="AT370" s="343"/>
      <c r="AU370" s="343"/>
      <c r="AV370" s="343"/>
      <c r="AW370" s="343"/>
      <c r="AX370" s="343"/>
      <c r="AY370" s="343"/>
      <c r="AZ370" s="343"/>
      <c r="BB370" s="307"/>
      <c r="BZ370" s="343"/>
      <c r="CA370" s="343"/>
      <c r="CB370" s="343"/>
      <c r="CC370" s="343"/>
      <c r="CD370" s="343"/>
      <c r="CE370" s="343"/>
      <c r="CF370" s="343"/>
      <c r="CG370" s="343"/>
      <c r="CH370" s="343"/>
      <c r="CI370" s="343"/>
      <c r="CJ370" s="343"/>
      <c r="CK370" s="343"/>
      <c r="CL370" s="343"/>
      <c r="CM370" s="343"/>
      <c r="CN370" s="343"/>
      <c r="CO370" s="343"/>
      <c r="CP370" s="343"/>
      <c r="CQ370" s="343"/>
      <c r="CR370" s="343"/>
      <c r="CS370" s="343"/>
      <c r="CT370" s="343"/>
      <c r="CU370" s="343"/>
      <c r="CV370" s="343"/>
      <c r="CW370" s="343"/>
      <c r="CX370" s="343"/>
      <c r="CY370" s="343"/>
      <c r="CZ370" s="343"/>
    </row>
    <row r="371" s="370" customFormat="true" ht="15" customHeight="true" x14ac:dyDescent="0.2">
      <c r="A371" s="307"/>
      <c r="B371" s="307"/>
      <c r="C371" s="307"/>
      <c r="D371" s="307"/>
      <c r="E371" s="307"/>
      <c r="F371" s="307"/>
      <c r="G371" s="307"/>
      <c r="Z371" s="343"/>
      <c r="AA371" s="343"/>
      <c r="AB371" s="343"/>
      <c r="AC371" s="343"/>
      <c r="AD371" s="343"/>
      <c r="AE371" s="343"/>
      <c r="AF371" s="343"/>
      <c r="AG371" s="343"/>
      <c r="AH371" s="343"/>
      <c r="AI371" s="343"/>
      <c r="AJ371" s="343"/>
      <c r="AK371" s="343"/>
      <c r="AL371" s="343"/>
      <c r="AM371" s="343"/>
      <c r="AN371" s="343"/>
      <c r="AO371" s="343"/>
      <c r="AP371" s="343"/>
      <c r="AQ371" s="343"/>
      <c r="AR371" s="343"/>
      <c r="AS371" s="343"/>
      <c r="AT371" s="343"/>
      <c r="AU371" s="343"/>
      <c r="AV371" s="343"/>
      <c r="AW371" s="343"/>
      <c r="AX371" s="343"/>
      <c r="AY371" s="343"/>
      <c r="AZ371" s="343"/>
      <c r="BB371" s="307"/>
      <c r="BZ371" s="343"/>
      <c r="CA371" s="343"/>
      <c r="CB371" s="343"/>
      <c r="CC371" s="343"/>
      <c r="CD371" s="343"/>
      <c r="CE371" s="343"/>
      <c r="CF371" s="343"/>
      <c r="CG371" s="343"/>
      <c r="CH371" s="343"/>
      <c r="CI371" s="343"/>
      <c r="CJ371" s="343"/>
      <c r="CK371" s="343"/>
      <c r="CL371" s="343"/>
      <c r="CM371" s="343"/>
      <c r="CN371" s="343"/>
      <c r="CO371" s="343"/>
      <c r="CP371" s="343"/>
      <c r="CQ371" s="343"/>
      <c r="CR371" s="343"/>
      <c r="CS371" s="343"/>
      <c r="CT371" s="343"/>
      <c r="CU371" s="343"/>
      <c r="CV371" s="343"/>
      <c r="CW371" s="343"/>
      <c r="CX371" s="343"/>
      <c r="CY371" s="343"/>
      <c r="CZ371" s="343"/>
    </row>
    <row r="372" s="370" customFormat="true" ht="15" customHeight="true" x14ac:dyDescent="0.2">
      <c r="A372" s="307"/>
      <c r="B372" s="307"/>
      <c r="C372" s="307"/>
      <c r="D372" s="307"/>
      <c r="E372" s="307"/>
      <c r="F372" s="307"/>
      <c r="G372" s="307"/>
      <c r="Z372" s="343"/>
      <c r="AA372" s="343"/>
      <c r="AB372" s="343"/>
      <c r="AC372" s="343"/>
      <c r="AD372" s="343"/>
      <c r="AE372" s="343"/>
      <c r="AF372" s="343"/>
      <c r="AG372" s="343"/>
      <c r="AH372" s="343"/>
      <c r="AI372" s="343"/>
      <c r="AJ372" s="343"/>
      <c r="AK372" s="343"/>
      <c r="AL372" s="343"/>
      <c r="AM372" s="343"/>
      <c r="AN372" s="343"/>
      <c r="AO372" s="343"/>
      <c r="AP372" s="343"/>
      <c r="AQ372" s="343"/>
      <c r="AR372" s="343"/>
      <c r="AS372" s="343"/>
      <c r="AT372" s="343"/>
      <c r="AU372" s="343"/>
      <c r="AV372" s="343"/>
      <c r="AW372" s="343"/>
      <c r="AX372" s="343"/>
      <c r="AY372" s="343"/>
      <c r="AZ372" s="343"/>
      <c r="BB372" s="307"/>
      <c r="BZ372" s="343"/>
      <c r="CA372" s="343"/>
      <c r="CB372" s="343"/>
      <c r="CC372" s="343"/>
      <c r="CD372" s="343"/>
      <c r="CE372" s="343"/>
      <c r="CF372" s="343"/>
      <c r="CG372" s="343"/>
      <c r="CH372" s="343"/>
      <c r="CI372" s="343"/>
      <c r="CJ372" s="343"/>
      <c r="CK372" s="343"/>
      <c r="CL372" s="343"/>
      <c r="CM372" s="343"/>
      <c r="CN372" s="343"/>
      <c r="CO372" s="343"/>
      <c r="CP372" s="343"/>
      <c r="CQ372" s="343"/>
      <c r="CR372" s="343"/>
      <c r="CS372" s="343"/>
      <c r="CT372" s="343"/>
      <c r="CU372" s="343"/>
      <c r="CV372" s="343"/>
      <c r="CW372" s="343"/>
      <c r="CX372" s="343"/>
      <c r="CY372" s="343"/>
      <c r="CZ372" s="343"/>
    </row>
    <row r="373" s="370" customFormat="true" ht="15" customHeight="true" x14ac:dyDescent="0.2">
      <c r="A373" s="307"/>
      <c r="B373" s="307"/>
      <c r="C373" s="307"/>
      <c r="D373" s="307"/>
      <c r="E373" s="307"/>
      <c r="F373" s="307"/>
      <c r="G373" s="307"/>
      <c r="Z373" s="343"/>
      <c r="AA373" s="343"/>
      <c r="AB373" s="343"/>
      <c r="AC373" s="343"/>
      <c r="AD373" s="343"/>
      <c r="AE373" s="343"/>
      <c r="AF373" s="343"/>
      <c r="AG373" s="343"/>
      <c r="AH373" s="343"/>
      <c r="AI373" s="343"/>
      <c r="AJ373" s="343"/>
      <c r="AK373" s="343"/>
      <c r="AL373" s="343"/>
      <c r="AM373" s="343"/>
      <c r="AN373" s="343"/>
      <c r="AO373" s="343"/>
      <c r="AP373" s="343"/>
      <c r="AQ373" s="343"/>
      <c r="AR373" s="343"/>
      <c r="AS373" s="343"/>
      <c r="AT373" s="343"/>
      <c r="AU373" s="343"/>
      <c r="AV373" s="343"/>
      <c r="AW373" s="343"/>
      <c r="AX373" s="343"/>
      <c r="AY373" s="343"/>
      <c r="AZ373" s="343"/>
      <c r="BB373" s="307"/>
      <c r="BZ373" s="343"/>
      <c r="CA373" s="343"/>
      <c r="CB373" s="343"/>
      <c r="CC373" s="343"/>
      <c r="CD373" s="343"/>
      <c r="CE373" s="343"/>
      <c r="CF373" s="343"/>
      <c r="CG373" s="343"/>
      <c r="CH373" s="343"/>
      <c r="CI373" s="343"/>
      <c r="CJ373" s="343"/>
      <c r="CK373" s="343"/>
      <c r="CL373" s="343"/>
      <c r="CM373" s="343"/>
      <c r="CN373" s="343"/>
      <c r="CO373" s="343"/>
      <c r="CP373" s="343"/>
      <c r="CQ373" s="343"/>
      <c r="CR373" s="343"/>
      <c r="CS373" s="343"/>
      <c r="CT373" s="343"/>
      <c r="CU373" s="343"/>
      <c r="CV373" s="343"/>
      <c r="CW373" s="343"/>
      <c r="CX373" s="343"/>
      <c r="CY373" s="343"/>
      <c r="CZ373" s="343"/>
    </row>
    <row r="374" s="370" customFormat="true" ht="15" customHeight="true" x14ac:dyDescent="0.2">
      <c r="A374" s="307"/>
      <c r="B374" s="307"/>
      <c r="C374" s="307"/>
      <c r="D374" s="307"/>
      <c r="E374" s="307"/>
      <c r="F374" s="307"/>
      <c r="G374" s="307"/>
      <c r="Z374" s="343"/>
      <c r="AA374" s="343"/>
      <c r="AB374" s="343"/>
      <c r="AC374" s="343"/>
      <c r="AD374" s="343"/>
      <c r="AE374" s="343"/>
      <c r="AF374" s="343"/>
      <c r="AG374" s="343"/>
      <c r="AH374" s="343"/>
      <c r="AI374" s="343"/>
      <c r="AJ374" s="343"/>
      <c r="AK374" s="343"/>
      <c r="AL374" s="343"/>
      <c r="AM374" s="343"/>
      <c r="AN374" s="343"/>
      <c r="AO374" s="343"/>
      <c r="AP374" s="343"/>
      <c r="AQ374" s="343"/>
      <c r="AR374" s="343"/>
      <c r="AS374" s="343"/>
      <c r="AT374" s="343"/>
      <c r="AU374" s="343"/>
      <c r="AV374" s="343"/>
      <c r="AW374" s="343"/>
      <c r="AX374" s="343"/>
      <c r="AY374" s="343"/>
      <c r="AZ374" s="343"/>
      <c r="BB374" s="307"/>
      <c r="BZ374" s="343"/>
      <c r="CA374" s="343"/>
      <c r="CB374" s="343"/>
      <c r="CC374" s="343"/>
      <c r="CD374" s="343"/>
      <c r="CE374" s="343"/>
      <c r="CF374" s="343"/>
      <c r="CG374" s="343"/>
      <c r="CH374" s="343"/>
      <c r="CI374" s="343"/>
      <c r="CJ374" s="343"/>
      <c r="CK374" s="343"/>
      <c r="CL374" s="343"/>
      <c r="CM374" s="343"/>
      <c r="CN374" s="343"/>
      <c r="CO374" s="343"/>
      <c r="CP374" s="343"/>
      <c r="CQ374" s="343"/>
      <c r="CR374" s="343"/>
      <c r="CS374" s="343"/>
      <c r="CT374" s="343"/>
      <c r="CU374" s="343"/>
      <c r="CV374" s="343"/>
      <c r="CW374" s="343"/>
      <c r="CX374" s="343"/>
      <c r="CY374" s="343"/>
      <c r="CZ374" s="343"/>
    </row>
    <row r="375" s="302" customFormat="true" ht="15" customHeight="true" x14ac:dyDescent="0.2">
      <c r="Y375" s="304"/>
      <c r="Z375" s="342"/>
      <c r="AA375" s="342"/>
      <c r="AB375" s="342"/>
      <c r="AC375" s="342"/>
      <c r="AD375" s="342"/>
      <c r="AE375" s="342"/>
      <c r="AF375" s="342"/>
      <c r="AG375" s="342"/>
      <c r="AH375" s="342"/>
      <c r="AI375" s="342"/>
      <c r="AJ375" s="342"/>
      <c r="AK375" s="342"/>
      <c r="AL375" s="342"/>
      <c r="AM375" s="342"/>
      <c r="AN375" s="342"/>
      <c r="AO375" s="342"/>
      <c r="AP375" s="342"/>
      <c r="AQ375" s="342"/>
      <c r="AR375" s="342"/>
      <c r="AS375" s="342"/>
      <c r="AT375" s="342"/>
      <c r="AU375" s="342"/>
      <c r="AV375" s="342"/>
      <c r="AW375" s="342"/>
      <c r="AX375" s="342"/>
      <c r="AY375" s="342"/>
      <c r="AZ375" s="342"/>
      <c r="BA375" s="304"/>
      <c r="BY375" s="304"/>
      <c r="BZ375" s="342"/>
      <c r="CA375" s="342"/>
      <c r="CB375" s="342"/>
      <c r="CC375" s="342"/>
      <c r="CD375" s="342"/>
      <c r="CE375" s="342"/>
      <c r="CF375" s="342"/>
      <c r="CG375" s="342"/>
      <c r="CH375" s="342"/>
      <c r="CI375" s="342"/>
      <c r="CJ375" s="342"/>
      <c r="CK375" s="342"/>
      <c r="CL375" s="342"/>
      <c r="CM375" s="342"/>
      <c r="CN375" s="342"/>
      <c r="CO375" s="342"/>
      <c r="CP375" s="342"/>
      <c r="CQ375" s="342"/>
      <c r="CR375" s="342"/>
      <c r="CS375" s="342"/>
      <c r="CT375" s="342"/>
      <c r="CU375" s="342"/>
      <c r="CV375" s="342"/>
      <c r="CW375" s="342"/>
      <c r="CX375" s="342"/>
      <c r="CY375" s="342"/>
      <c r="CZ375" s="342"/>
    </row>
    <row r="376" s="302" customFormat="true" ht="15" customHeight="true" x14ac:dyDescent="0.2">
      <c r="Y376" s="304"/>
      <c r="Z376" s="342"/>
      <c r="AA376" s="342"/>
      <c r="AB376" s="342"/>
      <c r="AC376" s="342"/>
      <c r="AD376" s="342"/>
      <c r="AE376" s="342"/>
      <c r="AF376" s="342"/>
      <c r="AG376" s="342"/>
      <c r="AH376" s="342"/>
      <c r="AI376" s="342"/>
      <c r="AJ376" s="342"/>
      <c r="AK376" s="342"/>
      <c r="AL376" s="342"/>
      <c r="AM376" s="342"/>
      <c r="AN376" s="342"/>
      <c r="AO376" s="342"/>
      <c r="AP376" s="342"/>
      <c r="AQ376" s="342"/>
      <c r="AR376" s="342"/>
      <c r="AS376" s="342"/>
      <c r="AT376" s="342"/>
      <c r="AU376" s="342"/>
      <c r="AV376" s="342"/>
      <c r="AW376" s="342"/>
      <c r="AX376" s="342"/>
      <c r="AY376" s="342"/>
      <c r="AZ376" s="342"/>
      <c r="BA376" s="304"/>
      <c r="BY376" s="304"/>
      <c r="BZ376" s="342"/>
      <c r="CA376" s="342"/>
      <c r="CB376" s="342"/>
      <c r="CC376" s="342"/>
      <c r="CD376" s="342"/>
      <c r="CE376" s="342"/>
      <c r="CF376" s="342"/>
      <c r="CG376" s="342"/>
      <c r="CH376" s="342"/>
      <c r="CI376" s="342"/>
      <c r="CJ376" s="342"/>
      <c r="CK376" s="342"/>
      <c r="CL376" s="342"/>
      <c r="CM376" s="342"/>
      <c r="CN376" s="342"/>
      <c r="CO376" s="342"/>
      <c r="CP376" s="342"/>
      <c r="CQ376" s="342"/>
      <c r="CR376" s="342"/>
      <c r="CS376" s="342"/>
      <c r="CT376" s="342"/>
      <c r="CU376" s="342"/>
      <c r="CV376" s="342"/>
      <c r="CW376" s="342"/>
      <c r="CX376" s="342"/>
      <c r="CY376" s="342"/>
      <c r="CZ376" s="342"/>
    </row>
    <row r="377" s="302" customFormat="true" ht="15" customHeight="true" x14ac:dyDescent="0.2">
      <c r="Y377" s="304"/>
      <c r="Z377" s="342"/>
      <c r="AA377" s="342"/>
      <c r="AB377" s="342"/>
      <c r="AC377" s="342"/>
      <c r="AD377" s="342"/>
      <c r="AE377" s="342"/>
      <c r="AF377" s="342"/>
      <c r="AG377" s="342"/>
      <c r="AH377" s="342"/>
      <c r="AI377" s="342"/>
      <c r="AJ377" s="342"/>
      <c r="AK377" s="342"/>
      <c r="AL377" s="342"/>
      <c r="AM377" s="342"/>
      <c r="AN377" s="342"/>
      <c r="AO377" s="342"/>
      <c r="AP377" s="342"/>
      <c r="AQ377" s="342"/>
      <c r="AR377" s="342"/>
      <c r="AS377" s="342"/>
      <c r="AT377" s="342"/>
      <c r="AU377" s="342"/>
      <c r="AV377" s="342"/>
      <c r="AW377" s="342"/>
      <c r="AX377" s="342"/>
      <c r="AY377" s="342"/>
      <c r="AZ377" s="342"/>
      <c r="BA377" s="304"/>
      <c r="BY377" s="304"/>
      <c r="BZ377" s="342"/>
      <c r="CA377" s="342"/>
      <c r="CB377" s="342"/>
      <c r="CC377" s="342"/>
      <c r="CD377" s="342"/>
      <c r="CE377" s="342"/>
      <c r="CF377" s="342"/>
      <c r="CG377" s="342"/>
      <c r="CH377" s="342"/>
      <c r="CI377" s="342"/>
      <c r="CJ377" s="342"/>
      <c r="CK377" s="342"/>
      <c r="CL377" s="342"/>
      <c r="CM377" s="342"/>
      <c r="CN377" s="342"/>
      <c r="CO377" s="342"/>
      <c r="CP377" s="342"/>
      <c r="CQ377" s="342"/>
      <c r="CR377" s="342"/>
      <c r="CS377" s="342"/>
      <c r="CT377" s="342"/>
      <c r="CU377" s="342"/>
      <c r="CV377" s="342"/>
      <c r="CW377" s="342"/>
      <c r="CX377" s="342"/>
      <c r="CY377" s="342"/>
      <c r="CZ377" s="342"/>
    </row>
    <row r="378" s="302" customFormat="true" ht="15" customHeight="true" x14ac:dyDescent="0.2">
      <c r="Y378" s="304"/>
      <c r="Z378" s="342"/>
      <c r="AA378" s="342"/>
      <c r="AB378" s="342"/>
      <c r="AC378" s="342"/>
      <c r="AD378" s="342"/>
      <c r="AE378" s="342"/>
      <c r="AF378" s="342"/>
      <c r="AG378" s="342"/>
      <c r="AH378" s="342"/>
      <c r="AI378" s="342"/>
      <c r="AJ378" s="342"/>
      <c r="AK378" s="342"/>
      <c r="AL378" s="342"/>
      <c r="AM378" s="342"/>
      <c r="AN378" s="342"/>
      <c r="AO378" s="342"/>
      <c r="AP378" s="342"/>
      <c r="AQ378" s="342"/>
      <c r="AR378" s="342"/>
      <c r="AS378" s="342"/>
      <c r="AT378" s="342"/>
      <c r="AU378" s="342"/>
      <c r="AV378" s="342"/>
      <c r="AW378" s="342"/>
      <c r="AX378" s="342"/>
      <c r="AY378" s="342"/>
      <c r="AZ378" s="342"/>
      <c r="BA378" s="304"/>
      <c r="BY378" s="304"/>
      <c r="BZ378" s="342"/>
      <c r="CA378" s="342"/>
      <c r="CB378" s="342"/>
      <c r="CC378" s="342"/>
      <c r="CD378" s="342"/>
      <c r="CE378" s="342"/>
      <c r="CF378" s="342"/>
      <c r="CG378" s="342"/>
      <c r="CH378" s="342"/>
      <c r="CI378" s="342"/>
      <c r="CJ378" s="342"/>
      <c r="CK378" s="342"/>
      <c r="CL378" s="342"/>
      <c r="CM378" s="342"/>
      <c r="CN378" s="342"/>
      <c r="CO378" s="342"/>
      <c r="CP378" s="342"/>
      <c r="CQ378" s="342"/>
      <c r="CR378" s="342"/>
      <c r="CS378" s="342"/>
      <c r="CT378" s="342"/>
      <c r="CU378" s="342"/>
      <c r="CV378" s="342"/>
      <c r="CW378" s="342"/>
      <c r="CX378" s="342"/>
      <c r="CY378" s="342"/>
      <c r="CZ378" s="342"/>
    </row>
    <row r="379" s="302" customFormat="true" ht="15" customHeight="true" x14ac:dyDescent="0.2">
      <c r="Y379" s="304"/>
      <c r="Z379" s="342"/>
      <c r="AA379" s="342"/>
      <c r="AB379" s="342"/>
      <c r="AC379" s="342"/>
      <c r="AD379" s="342"/>
      <c r="AE379" s="342"/>
      <c r="AF379" s="342"/>
      <c r="AG379" s="342"/>
      <c r="AH379" s="342"/>
      <c r="AI379" s="342"/>
      <c r="AJ379" s="342"/>
      <c r="AK379" s="342"/>
      <c r="AL379" s="342"/>
      <c r="AM379" s="342"/>
      <c r="AN379" s="342"/>
      <c r="AO379" s="342"/>
      <c r="AP379" s="342"/>
      <c r="AQ379" s="342"/>
      <c r="AR379" s="342"/>
      <c r="AS379" s="342"/>
      <c r="AT379" s="342"/>
      <c r="AU379" s="342"/>
      <c r="AV379" s="342"/>
      <c r="AW379" s="342"/>
      <c r="AX379" s="342"/>
      <c r="AY379" s="342"/>
      <c r="AZ379" s="342"/>
      <c r="BA379" s="304"/>
      <c r="BY379" s="304"/>
      <c r="BZ379" s="342"/>
      <c r="CA379" s="342"/>
      <c r="CB379" s="342"/>
      <c r="CC379" s="342"/>
      <c r="CD379" s="342"/>
      <c r="CE379" s="342"/>
      <c r="CF379" s="342"/>
      <c r="CG379" s="342"/>
      <c r="CH379" s="342"/>
      <c r="CI379" s="342"/>
      <c r="CJ379" s="342"/>
      <c r="CK379" s="342"/>
      <c r="CL379" s="342"/>
      <c r="CM379" s="342"/>
      <c r="CN379" s="342"/>
      <c r="CO379" s="342"/>
      <c r="CP379" s="342"/>
      <c r="CQ379" s="342"/>
      <c r="CR379" s="342"/>
      <c r="CS379" s="342"/>
      <c r="CT379" s="342"/>
      <c r="CU379" s="342"/>
      <c r="CV379" s="342"/>
      <c r="CW379" s="342"/>
      <c r="CX379" s="342"/>
      <c r="CY379" s="342"/>
      <c r="CZ379" s="342"/>
    </row>
    <row r="380" s="302" customFormat="true" ht="15" customHeight="true" x14ac:dyDescent="0.2">
      <c r="Y380" s="304"/>
      <c r="Z380" s="342"/>
      <c r="AA380" s="342"/>
      <c r="AB380" s="342"/>
      <c r="AC380" s="342"/>
      <c r="AD380" s="342"/>
      <c r="AE380" s="342"/>
      <c r="AF380" s="342"/>
      <c r="AG380" s="342"/>
      <c r="AH380" s="342"/>
      <c r="AI380" s="342"/>
      <c r="AJ380" s="342"/>
      <c r="AK380" s="342"/>
      <c r="AL380" s="342"/>
      <c r="AM380" s="342"/>
      <c r="AN380" s="342"/>
      <c r="AO380" s="342"/>
      <c r="AP380" s="342"/>
      <c r="AQ380" s="342"/>
      <c r="AR380" s="342"/>
      <c r="AS380" s="342"/>
      <c r="AT380" s="342"/>
      <c r="AU380" s="342"/>
      <c r="AV380" s="342"/>
      <c r="AW380" s="342"/>
      <c r="AX380" s="342"/>
      <c r="AY380" s="342"/>
      <c r="AZ380" s="342"/>
      <c r="BA380" s="304"/>
      <c r="BY380" s="304"/>
      <c r="BZ380" s="342"/>
      <c r="CA380" s="342"/>
      <c r="CB380" s="342"/>
      <c r="CC380" s="342"/>
      <c r="CD380" s="342"/>
      <c r="CE380" s="342"/>
      <c r="CF380" s="342"/>
      <c r="CG380" s="342"/>
      <c r="CH380" s="342"/>
      <c r="CI380" s="342"/>
      <c r="CJ380" s="342"/>
      <c r="CK380" s="342"/>
      <c r="CL380" s="342"/>
      <c r="CM380" s="342"/>
      <c r="CN380" s="342"/>
      <c r="CO380" s="342"/>
      <c r="CP380" s="342"/>
      <c r="CQ380" s="342"/>
      <c r="CR380" s="342"/>
      <c r="CS380" s="342"/>
      <c r="CT380" s="342"/>
      <c r="CU380" s="342"/>
      <c r="CV380" s="342"/>
      <c r="CW380" s="342"/>
      <c r="CX380" s="342"/>
      <c r="CY380" s="342"/>
      <c r="CZ380" s="342"/>
    </row>
    <row r="381" s="302" customFormat="true" ht="15" customHeight="true" x14ac:dyDescent="0.2">
      <c r="Y381" s="304"/>
      <c r="Z381" s="342"/>
      <c r="AA381" s="342"/>
      <c r="AB381" s="342"/>
      <c r="AC381" s="342"/>
      <c r="AD381" s="342"/>
      <c r="AE381" s="342"/>
      <c r="AF381" s="342"/>
      <c r="AG381" s="342"/>
      <c r="AH381" s="342"/>
      <c r="AI381" s="342"/>
      <c r="AJ381" s="342"/>
      <c r="AK381" s="342"/>
      <c r="AL381" s="342"/>
      <c r="AM381" s="342"/>
      <c r="AN381" s="342"/>
      <c r="AO381" s="342"/>
      <c r="AP381" s="342"/>
      <c r="AQ381" s="342"/>
      <c r="AR381" s="342"/>
      <c r="AS381" s="342"/>
      <c r="AT381" s="342"/>
      <c r="AU381" s="342"/>
      <c r="AV381" s="342"/>
      <c r="AW381" s="342"/>
      <c r="AX381" s="342"/>
      <c r="AY381" s="342"/>
      <c r="AZ381" s="342"/>
      <c r="BA381" s="304"/>
      <c r="BY381" s="304"/>
      <c r="BZ381" s="342"/>
      <c r="CA381" s="342"/>
      <c r="CB381" s="342"/>
      <c r="CC381" s="342"/>
      <c r="CD381" s="342"/>
      <c r="CE381" s="342"/>
      <c r="CF381" s="342"/>
      <c r="CG381" s="342"/>
      <c r="CH381" s="342"/>
      <c r="CI381" s="342"/>
      <c r="CJ381" s="342"/>
      <c r="CK381" s="342"/>
      <c r="CL381" s="342"/>
      <c r="CM381" s="342"/>
      <c r="CN381" s="342"/>
      <c r="CO381" s="342"/>
      <c r="CP381" s="342"/>
      <c r="CQ381" s="342"/>
      <c r="CR381" s="342"/>
      <c r="CS381" s="342"/>
      <c r="CT381" s="342"/>
      <c r="CU381" s="342"/>
      <c r="CV381" s="342"/>
      <c r="CW381" s="342"/>
      <c r="CX381" s="342"/>
      <c r="CY381" s="342"/>
      <c r="CZ381" s="342"/>
    </row>
    <row r="382" s="302" customFormat="true" ht="15" customHeight="true" x14ac:dyDescent="0.2">
      <c r="Y382" s="304"/>
      <c r="Z382" s="342"/>
      <c r="AA382" s="342"/>
      <c r="AB382" s="342"/>
      <c r="AC382" s="342"/>
      <c r="AD382" s="342"/>
      <c r="AE382" s="342"/>
      <c r="AF382" s="342"/>
      <c r="AG382" s="342"/>
      <c r="AH382" s="342"/>
      <c r="AI382" s="342"/>
      <c r="AJ382" s="342"/>
      <c r="AK382" s="342"/>
      <c r="AL382" s="342"/>
      <c r="AM382" s="342"/>
      <c r="AN382" s="342"/>
      <c r="AO382" s="342"/>
      <c r="AP382" s="342"/>
      <c r="AQ382" s="342"/>
      <c r="AR382" s="342"/>
      <c r="AS382" s="342"/>
      <c r="AT382" s="342"/>
      <c r="AU382" s="342"/>
      <c r="AV382" s="342"/>
      <c r="AW382" s="342"/>
      <c r="AX382" s="342"/>
      <c r="AY382" s="342"/>
      <c r="AZ382" s="342"/>
      <c r="BA382" s="304"/>
      <c r="BY382" s="304"/>
      <c r="BZ382" s="342"/>
      <c r="CA382" s="342"/>
      <c r="CB382" s="342"/>
      <c r="CC382" s="342"/>
      <c r="CD382" s="342"/>
      <c r="CE382" s="342"/>
      <c r="CF382" s="342"/>
      <c r="CG382" s="342"/>
      <c r="CH382" s="342"/>
      <c r="CI382" s="342"/>
      <c r="CJ382" s="342"/>
      <c r="CK382" s="342"/>
      <c r="CL382" s="342"/>
      <c r="CM382" s="342"/>
      <c r="CN382" s="342"/>
      <c r="CO382" s="342"/>
      <c r="CP382" s="342"/>
      <c r="CQ382" s="342"/>
      <c r="CR382" s="342"/>
      <c r="CS382" s="342"/>
      <c r="CT382" s="342"/>
      <c r="CU382" s="342"/>
      <c r="CV382" s="342"/>
      <c r="CW382" s="342"/>
      <c r="CX382" s="342"/>
      <c r="CY382" s="342"/>
      <c r="CZ382" s="342"/>
    </row>
    <row r="383" s="302" customFormat="true" ht="15" customHeight="true" x14ac:dyDescent="0.2">
      <c r="Y383" s="304"/>
      <c r="Z383" s="342"/>
      <c r="AA383" s="342"/>
      <c r="AB383" s="342"/>
      <c r="AC383" s="342"/>
      <c r="AD383" s="342"/>
      <c r="AE383" s="342"/>
      <c r="AF383" s="342"/>
      <c r="AG383" s="342"/>
      <c r="AH383" s="342"/>
      <c r="AI383" s="342"/>
      <c r="AJ383" s="342"/>
      <c r="AK383" s="342"/>
      <c r="AL383" s="342"/>
      <c r="AM383" s="342"/>
      <c r="AN383" s="342"/>
      <c r="AO383" s="342"/>
      <c r="AP383" s="342"/>
      <c r="AQ383" s="342"/>
      <c r="AR383" s="342"/>
      <c r="AS383" s="342"/>
      <c r="AT383" s="342"/>
      <c r="AU383" s="342"/>
      <c r="AV383" s="342"/>
      <c r="AW383" s="342"/>
      <c r="AX383" s="342"/>
      <c r="AY383" s="342"/>
      <c r="AZ383" s="342"/>
      <c r="BA383" s="304"/>
      <c r="BY383" s="304"/>
      <c r="BZ383" s="342"/>
      <c r="CA383" s="342"/>
      <c r="CB383" s="342"/>
      <c r="CC383" s="342"/>
      <c r="CD383" s="342"/>
      <c r="CE383" s="342"/>
      <c r="CF383" s="342"/>
      <c r="CG383" s="342"/>
      <c r="CH383" s="342"/>
      <c r="CI383" s="342"/>
      <c r="CJ383" s="342"/>
      <c r="CK383" s="342"/>
      <c r="CL383" s="342"/>
      <c r="CM383" s="342"/>
      <c r="CN383" s="342"/>
      <c r="CO383" s="342"/>
      <c r="CP383" s="342"/>
      <c r="CQ383" s="342"/>
      <c r="CR383" s="342"/>
      <c r="CS383" s="342"/>
      <c r="CT383" s="342"/>
      <c r="CU383" s="342"/>
      <c r="CV383" s="342"/>
      <c r="CW383" s="342"/>
      <c r="CX383" s="342"/>
      <c r="CY383" s="342"/>
      <c r="CZ383" s="342"/>
    </row>
    <row r="384" s="302" customFormat="true" ht="15" customHeight="true" x14ac:dyDescent="0.2">
      <c r="Y384" s="304"/>
      <c r="Z384" s="342"/>
      <c r="AA384" s="342"/>
      <c r="AB384" s="342"/>
      <c r="AC384" s="342"/>
      <c r="AD384" s="342"/>
      <c r="AE384" s="342"/>
      <c r="AF384" s="342"/>
      <c r="AG384" s="342"/>
      <c r="AH384" s="342"/>
      <c r="AI384" s="342"/>
      <c r="AJ384" s="342"/>
      <c r="AK384" s="342"/>
      <c r="AL384" s="342"/>
      <c r="AM384" s="342"/>
      <c r="AN384" s="342"/>
      <c r="AO384" s="342"/>
      <c r="AP384" s="342"/>
      <c r="AQ384" s="342"/>
      <c r="AR384" s="342"/>
      <c r="AS384" s="342"/>
      <c r="AT384" s="342"/>
      <c r="AU384" s="342"/>
      <c r="AV384" s="342"/>
      <c r="AW384" s="342"/>
      <c r="AX384" s="342"/>
      <c r="AY384" s="342"/>
      <c r="AZ384" s="342"/>
      <c r="BA384" s="304"/>
      <c r="BY384" s="304"/>
      <c r="BZ384" s="342"/>
      <c r="CA384" s="342"/>
      <c r="CB384" s="342"/>
      <c r="CC384" s="342"/>
      <c r="CD384" s="342"/>
      <c r="CE384" s="342"/>
      <c r="CF384" s="342"/>
      <c r="CG384" s="342"/>
      <c r="CH384" s="342"/>
      <c r="CI384" s="342"/>
      <c r="CJ384" s="342"/>
      <c r="CK384" s="342"/>
      <c r="CL384" s="342"/>
      <c r="CM384" s="342"/>
      <c r="CN384" s="342"/>
      <c r="CO384" s="342"/>
      <c r="CP384" s="342"/>
      <c r="CQ384" s="342"/>
      <c r="CR384" s="342"/>
      <c r="CS384" s="342"/>
      <c r="CT384" s="342"/>
      <c r="CU384" s="342"/>
      <c r="CV384" s="342"/>
      <c r="CW384" s="342"/>
      <c r="CX384" s="342"/>
      <c r="CY384" s="342"/>
      <c r="CZ384" s="342"/>
    </row>
    <row r="385" s="302" customFormat="true" ht="15" customHeight="true" x14ac:dyDescent="0.2">
      <c r="Y385" s="304"/>
      <c r="Z385" s="342"/>
      <c r="AA385" s="342"/>
      <c r="AB385" s="342"/>
      <c r="AC385" s="342"/>
      <c r="AD385" s="342"/>
      <c r="AE385" s="342"/>
      <c r="AF385" s="342"/>
      <c r="AG385" s="342"/>
      <c r="AH385" s="342"/>
      <c r="AI385" s="342"/>
      <c r="AJ385" s="342"/>
      <c r="AK385" s="342"/>
      <c r="AL385" s="342"/>
      <c r="AM385" s="342"/>
      <c r="AN385" s="342"/>
      <c r="AO385" s="342"/>
      <c r="AP385" s="342"/>
      <c r="AQ385" s="342"/>
      <c r="AR385" s="342"/>
      <c r="AS385" s="342"/>
      <c r="AT385" s="342"/>
      <c r="AU385" s="342"/>
      <c r="AV385" s="342"/>
      <c r="AW385" s="342"/>
      <c r="AX385" s="342"/>
      <c r="AY385" s="342"/>
      <c r="AZ385" s="342"/>
      <c r="BA385" s="304"/>
      <c r="BY385" s="304"/>
      <c r="BZ385" s="342"/>
      <c r="CA385" s="342"/>
      <c r="CB385" s="342"/>
      <c r="CC385" s="342"/>
      <c r="CD385" s="342"/>
      <c r="CE385" s="342"/>
      <c r="CF385" s="342"/>
      <c r="CG385" s="342"/>
      <c r="CH385" s="342"/>
      <c r="CI385" s="342"/>
      <c r="CJ385" s="342"/>
      <c r="CK385" s="342"/>
      <c r="CL385" s="342"/>
      <c r="CM385" s="342"/>
      <c r="CN385" s="342"/>
      <c r="CO385" s="342"/>
      <c r="CP385" s="342"/>
      <c r="CQ385" s="342"/>
      <c r="CR385" s="342"/>
      <c r="CS385" s="342"/>
      <c r="CT385" s="342"/>
      <c r="CU385" s="342"/>
      <c r="CV385" s="342"/>
      <c r="CW385" s="342"/>
      <c r="CX385" s="342"/>
      <c r="CY385" s="342"/>
      <c r="CZ385" s="342"/>
    </row>
    <row r="386" s="302" customFormat="true" ht="15" customHeight="true" x14ac:dyDescent="0.2">
      <c r="Y386" s="304"/>
      <c r="Z386" s="342"/>
      <c r="AA386" s="342"/>
      <c r="AB386" s="342"/>
      <c r="AC386" s="342"/>
      <c r="AD386" s="342"/>
      <c r="AE386" s="342"/>
      <c r="AF386" s="342"/>
      <c r="AG386" s="342"/>
      <c r="AH386" s="342"/>
      <c r="AI386" s="342"/>
      <c r="AJ386" s="342"/>
      <c r="AK386" s="342"/>
      <c r="AL386" s="342"/>
      <c r="AM386" s="342"/>
      <c r="AN386" s="342"/>
      <c r="AO386" s="342"/>
      <c r="AP386" s="342"/>
      <c r="AQ386" s="342"/>
      <c r="AR386" s="342"/>
      <c r="AS386" s="342"/>
      <c r="AT386" s="342"/>
      <c r="AU386" s="342"/>
      <c r="AV386" s="342"/>
      <c r="AW386" s="342"/>
      <c r="AX386" s="342"/>
      <c r="AY386" s="342"/>
      <c r="AZ386" s="342"/>
      <c r="BA386" s="304"/>
      <c r="BY386" s="304"/>
      <c r="BZ386" s="342"/>
      <c r="CA386" s="342"/>
      <c r="CB386" s="342"/>
      <c r="CC386" s="342"/>
      <c r="CD386" s="342"/>
      <c r="CE386" s="342"/>
      <c r="CF386" s="342"/>
      <c r="CG386" s="342"/>
      <c r="CH386" s="342"/>
      <c r="CI386" s="342"/>
      <c r="CJ386" s="342"/>
      <c r="CK386" s="342"/>
      <c r="CL386" s="342"/>
      <c r="CM386" s="342"/>
      <c r="CN386" s="342"/>
      <c r="CO386" s="342"/>
      <c r="CP386" s="342"/>
      <c r="CQ386" s="342"/>
      <c r="CR386" s="342"/>
      <c r="CS386" s="342"/>
      <c r="CT386" s="342"/>
      <c r="CU386" s="342"/>
      <c r="CV386" s="342"/>
      <c r="CW386" s="342"/>
      <c r="CX386" s="342"/>
      <c r="CY386" s="342"/>
      <c r="CZ386" s="342"/>
    </row>
    <row r="387" s="302" customFormat="true" ht="15" customHeight="true" x14ac:dyDescent="0.2">
      <c r="Y387" s="304"/>
      <c r="Z387" s="342"/>
      <c r="AA387" s="342"/>
      <c r="AB387" s="342"/>
      <c r="AC387" s="342"/>
      <c r="AD387" s="342"/>
      <c r="AE387" s="342"/>
      <c r="AF387" s="342"/>
      <c r="AG387" s="342"/>
      <c r="AH387" s="342"/>
      <c r="AI387" s="342"/>
      <c r="AJ387" s="342"/>
      <c r="AK387" s="342"/>
      <c r="AL387" s="342"/>
      <c r="AM387" s="342"/>
      <c r="AN387" s="342"/>
      <c r="AO387" s="342"/>
      <c r="AP387" s="342"/>
      <c r="AQ387" s="342"/>
      <c r="AR387" s="342"/>
      <c r="AS387" s="342"/>
      <c r="AT387" s="342"/>
      <c r="AU387" s="342"/>
      <c r="AV387" s="342"/>
      <c r="AW387" s="342"/>
      <c r="AX387" s="342"/>
      <c r="AY387" s="342"/>
      <c r="AZ387" s="342"/>
      <c r="BA387" s="304"/>
      <c r="BY387" s="304"/>
      <c r="BZ387" s="342"/>
      <c r="CA387" s="342"/>
      <c r="CB387" s="342"/>
      <c r="CC387" s="342"/>
      <c r="CD387" s="342"/>
      <c r="CE387" s="342"/>
      <c r="CF387" s="342"/>
      <c r="CG387" s="342"/>
      <c r="CH387" s="342"/>
      <c r="CI387" s="342"/>
      <c r="CJ387" s="342"/>
      <c r="CK387" s="342"/>
      <c r="CL387" s="342"/>
      <c r="CM387" s="342"/>
      <c r="CN387" s="342"/>
      <c r="CO387" s="342"/>
      <c r="CP387" s="342"/>
      <c r="CQ387" s="342"/>
      <c r="CR387" s="342"/>
      <c r="CS387" s="342"/>
      <c r="CT387" s="342"/>
      <c r="CU387" s="342"/>
      <c r="CV387" s="342"/>
      <c r="CW387" s="342"/>
      <c r="CX387" s="342"/>
      <c r="CY387" s="342"/>
      <c r="CZ387" s="342"/>
    </row>
    <row r="388" s="302" customFormat="true" ht="15" customHeight="true" x14ac:dyDescent="0.2">
      <c r="Y388" s="304"/>
      <c r="Z388" s="342"/>
      <c r="AA388" s="342"/>
      <c r="AB388" s="342"/>
      <c r="AC388" s="342"/>
      <c r="AD388" s="342"/>
      <c r="AE388" s="342"/>
      <c r="AF388" s="342"/>
      <c r="AG388" s="342"/>
      <c r="AH388" s="342"/>
      <c r="AI388" s="342"/>
      <c r="AJ388" s="342"/>
      <c r="AK388" s="342"/>
      <c r="AL388" s="342"/>
      <c r="AM388" s="342"/>
      <c r="AN388" s="342"/>
      <c r="AO388" s="342"/>
      <c r="AP388" s="342"/>
      <c r="AQ388" s="342"/>
      <c r="AR388" s="342"/>
      <c r="AS388" s="342"/>
      <c r="AT388" s="342"/>
      <c r="AU388" s="342"/>
      <c r="AV388" s="342"/>
      <c r="AW388" s="342"/>
      <c r="AX388" s="342"/>
      <c r="AY388" s="342"/>
      <c r="AZ388" s="342"/>
      <c r="BA388" s="304"/>
      <c r="BY388" s="304"/>
      <c r="BZ388" s="342"/>
      <c r="CA388" s="342"/>
      <c r="CB388" s="342"/>
      <c r="CC388" s="342"/>
      <c r="CD388" s="342"/>
      <c r="CE388" s="342"/>
      <c r="CF388" s="342"/>
      <c r="CG388" s="342"/>
      <c r="CH388" s="342"/>
      <c r="CI388" s="342"/>
      <c r="CJ388" s="342"/>
      <c r="CK388" s="342"/>
      <c r="CL388" s="342"/>
      <c r="CM388" s="342"/>
      <c r="CN388" s="342"/>
      <c r="CO388" s="342"/>
      <c r="CP388" s="342"/>
      <c r="CQ388" s="342"/>
      <c r="CR388" s="342"/>
      <c r="CS388" s="342"/>
      <c r="CT388" s="342"/>
      <c r="CU388" s="342"/>
      <c r="CV388" s="342"/>
      <c r="CW388" s="342"/>
      <c r="CX388" s="342"/>
      <c r="CY388" s="342"/>
      <c r="CZ388" s="342"/>
    </row>
    <row r="389" s="302" customFormat="true" ht="15" customHeight="true" x14ac:dyDescent="0.2">
      <c r="Y389" s="304"/>
      <c r="Z389" s="342"/>
      <c r="AA389" s="342"/>
      <c r="AB389" s="342"/>
      <c r="AC389" s="342"/>
      <c r="AD389" s="342"/>
      <c r="AE389" s="342"/>
      <c r="AF389" s="342"/>
      <c r="AG389" s="342"/>
      <c r="AH389" s="342"/>
      <c r="AI389" s="342"/>
      <c r="AJ389" s="342"/>
      <c r="AK389" s="342"/>
      <c r="AL389" s="342"/>
      <c r="AM389" s="342"/>
      <c r="AN389" s="342"/>
      <c r="AO389" s="342"/>
      <c r="AP389" s="342"/>
      <c r="AQ389" s="342"/>
      <c r="AR389" s="342"/>
      <c r="AS389" s="342"/>
      <c r="AT389" s="342"/>
      <c r="AU389" s="342"/>
      <c r="AV389" s="342"/>
      <c r="AW389" s="342"/>
      <c r="AX389" s="342"/>
      <c r="AY389" s="342"/>
      <c r="AZ389" s="342"/>
      <c r="BA389" s="304"/>
      <c r="BY389" s="304"/>
      <c r="BZ389" s="342"/>
      <c r="CA389" s="342"/>
      <c r="CB389" s="342"/>
      <c r="CC389" s="342"/>
      <c r="CD389" s="342"/>
      <c r="CE389" s="342"/>
      <c r="CF389" s="342"/>
      <c r="CG389" s="342"/>
      <c r="CH389" s="342"/>
      <c r="CI389" s="342"/>
      <c r="CJ389" s="342"/>
      <c r="CK389" s="342"/>
      <c r="CL389" s="342"/>
      <c r="CM389" s="342"/>
      <c r="CN389" s="342"/>
      <c r="CO389" s="342"/>
      <c r="CP389" s="342"/>
      <c r="CQ389" s="342"/>
      <c r="CR389" s="342"/>
      <c r="CS389" s="342"/>
      <c r="CT389" s="342"/>
      <c r="CU389" s="342"/>
      <c r="CV389" s="342"/>
      <c r="CW389" s="342"/>
      <c r="CX389" s="342"/>
      <c r="CY389" s="342"/>
      <c r="CZ389" s="342"/>
    </row>
    <row r="390" s="302" customFormat="true" ht="15" customHeight="true" x14ac:dyDescent="0.2">
      <c r="Y390" s="304"/>
      <c r="Z390" s="342"/>
      <c r="AA390" s="342"/>
      <c r="AB390" s="342"/>
      <c r="AC390" s="342"/>
      <c r="AD390" s="342"/>
      <c r="AE390" s="342"/>
      <c r="AF390" s="342"/>
      <c r="AG390" s="342"/>
      <c r="AH390" s="342"/>
      <c r="AI390" s="342"/>
      <c r="AJ390" s="342"/>
      <c r="AK390" s="342"/>
      <c r="AL390" s="342"/>
      <c r="AM390" s="342"/>
      <c r="AN390" s="342"/>
      <c r="AO390" s="342"/>
      <c r="AP390" s="342"/>
      <c r="AQ390" s="342"/>
      <c r="AR390" s="342"/>
      <c r="AS390" s="342"/>
      <c r="AT390" s="342"/>
      <c r="AU390" s="342"/>
      <c r="AV390" s="342"/>
      <c r="AW390" s="342"/>
      <c r="AX390" s="342"/>
      <c r="AY390" s="342"/>
      <c r="AZ390" s="342"/>
      <c r="BA390" s="304"/>
      <c r="BY390" s="304"/>
      <c r="BZ390" s="342"/>
      <c r="CA390" s="342"/>
      <c r="CB390" s="342"/>
      <c r="CC390" s="342"/>
      <c r="CD390" s="342"/>
      <c r="CE390" s="342"/>
      <c r="CF390" s="342"/>
      <c r="CG390" s="342"/>
      <c r="CH390" s="342"/>
      <c r="CI390" s="342"/>
      <c r="CJ390" s="342"/>
      <c r="CK390" s="342"/>
      <c r="CL390" s="342"/>
      <c r="CM390" s="342"/>
      <c r="CN390" s="342"/>
      <c r="CO390" s="342"/>
      <c r="CP390" s="342"/>
      <c r="CQ390" s="342"/>
      <c r="CR390" s="342"/>
      <c r="CS390" s="342"/>
      <c r="CT390" s="342"/>
      <c r="CU390" s="342"/>
      <c r="CV390" s="342"/>
      <c r="CW390" s="342"/>
      <c r="CX390" s="342"/>
      <c r="CY390" s="342"/>
      <c r="CZ390" s="342"/>
    </row>
    <row r="391" s="302" customFormat="true" ht="15" customHeight="true" x14ac:dyDescent="0.2">
      <c r="Y391" s="304"/>
      <c r="Z391" s="342"/>
      <c r="AA391" s="342"/>
      <c r="AB391" s="342"/>
      <c r="AC391" s="342"/>
      <c r="AD391" s="342"/>
      <c r="AE391" s="342"/>
      <c r="AF391" s="342"/>
      <c r="AG391" s="342"/>
      <c r="AH391" s="342"/>
      <c r="AI391" s="342"/>
      <c r="AJ391" s="342"/>
      <c r="AK391" s="342"/>
      <c r="AL391" s="342"/>
      <c r="AM391" s="342"/>
      <c r="AN391" s="342"/>
      <c r="AO391" s="342"/>
      <c r="AP391" s="342"/>
      <c r="AQ391" s="342"/>
      <c r="AR391" s="342"/>
      <c r="AS391" s="342"/>
      <c r="AT391" s="342"/>
      <c r="AU391" s="342"/>
      <c r="AV391" s="342"/>
      <c r="AW391" s="342"/>
      <c r="AX391" s="342"/>
      <c r="AY391" s="342"/>
      <c r="AZ391" s="342"/>
      <c r="BA391" s="304"/>
      <c r="BY391" s="304"/>
      <c r="BZ391" s="342"/>
      <c r="CA391" s="342"/>
      <c r="CB391" s="342"/>
      <c r="CC391" s="342"/>
      <c r="CD391" s="342"/>
      <c r="CE391" s="342"/>
      <c r="CF391" s="342"/>
      <c r="CG391" s="342"/>
      <c r="CH391" s="342"/>
      <c r="CI391" s="342"/>
      <c r="CJ391" s="342"/>
      <c r="CK391" s="342"/>
      <c r="CL391" s="342"/>
      <c r="CM391" s="342"/>
      <c r="CN391" s="342"/>
      <c r="CO391" s="342"/>
      <c r="CP391" s="342"/>
      <c r="CQ391" s="342"/>
      <c r="CR391" s="342"/>
      <c r="CS391" s="342"/>
      <c r="CT391" s="342"/>
      <c r="CU391" s="342"/>
      <c r="CV391" s="342"/>
      <c r="CW391" s="342"/>
      <c r="CX391" s="342"/>
      <c r="CY391" s="342"/>
      <c r="CZ391" s="342"/>
    </row>
    <row r="392" s="302" customFormat="true" ht="15" customHeight="true" x14ac:dyDescent="0.2">
      <c r="Y392" s="304"/>
      <c r="Z392" s="342"/>
      <c r="AA392" s="342"/>
      <c r="AB392" s="342"/>
      <c r="AC392" s="342"/>
      <c r="AD392" s="342"/>
      <c r="AE392" s="342"/>
      <c r="AF392" s="342"/>
      <c r="AG392" s="342"/>
      <c r="AH392" s="342"/>
      <c r="AI392" s="342"/>
      <c r="AJ392" s="342"/>
      <c r="AK392" s="342"/>
      <c r="AL392" s="342"/>
      <c r="AM392" s="342"/>
      <c r="AN392" s="342"/>
      <c r="AO392" s="342"/>
      <c r="AP392" s="342"/>
      <c r="AQ392" s="342"/>
      <c r="AR392" s="342"/>
      <c r="AS392" s="342"/>
      <c r="AT392" s="342"/>
      <c r="AU392" s="342"/>
      <c r="AV392" s="342"/>
      <c r="AW392" s="342"/>
      <c r="AX392" s="342"/>
      <c r="AY392" s="342"/>
      <c r="AZ392" s="342"/>
      <c r="BA392" s="304"/>
      <c r="BY392" s="304"/>
      <c r="BZ392" s="342"/>
      <c r="CA392" s="342"/>
      <c r="CB392" s="342"/>
      <c r="CC392" s="342"/>
      <c r="CD392" s="342"/>
      <c r="CE392" s="342"/>
      <c r="CF392" s="342"/>
      <c r="CG392" s="342"/>
      <c r="CH392" s="342"/>
      <c r="CI392" s="342"/>
      <c r="CJ392" s="342"/>
      <c r="CK392" s="342"/>
      <c r="CL392" s="342"/>
      <c r="CM392" s="342"/>
      <c r="CN392" s="342"/>
      <c r="CO392" s="342"/>
      <c r="CP392" s="342"/>
      <c r="CQ392" s="342"/>
      <c r="CR392" s="342"/>
      <c r="CS392" s="342"/>
      <c r="CT392" s="342"/>
      <c r="CU392" s="342"/>
      <c r="CV392" s="342"/>
      <c r="CW392" s="342"/>
      <c r="CX392" s="342"/>
      <c r="CY392" s="342"/>
      <c r="CZ392" s="342"/>
    </row>
    <row r="393" s="302" customFormat="true" ht="15" customHeight="true" x14ac:dyDescent="0.2">
      <c r="Y393" s="304"/>
      <c r="Z393" s="342"/>
      <c r="AA393" s="342"/>
      <c r="AB393" s="342"/>
      <c r="AC393" s="342"/>
      <c r="AD393" s="342"/>
      <c r="AE393" s="342"/>
      <c r="AF393" s="342"/>
      <c r="AG393" s="342"/>
      <c r="AH393" s="342"/>
      <c r="AI393" s="342"/>
      <c r="AJ393" s="342"/>
      <c r="AK393" s="342"/>
      <c r="AL393" s="342"/>
      <c r="AM393" s="342"/>
      <c r="AN393" s="342"/>
      <c r="AO393" s="342"/>
      <c r="AP393" s="342"/>
      <c r="AQ393" s="342"/>
      <c r="AR393" s="342"/>
      <c r="AS393" s="342"/>
      <c r="AT393" s="342"/>
      <c r="AU393" s="342"/>
      <c r="AV393" s="342"/>
      <c r="AW393" s="342"/>
      <c r="AX393" s="342"/>
      <c r="AY393" s="342"/>
      <c r="AZ393" s="342"/>
      <c r="BA393" s="304"/>
      <c r="BY393" s="304"/>
      <c r="BZ393" s="342"/>
      <c r="CA393" s="342"/>
      <c r="CB393" s="342"/>
      <c r="CC393" s="342"/>
      <c r="CD393" s="342"/>
      <c r="CE393" s="342"/>
      <c r="CF393" s="342"/>
      <c r="CG393" s="342"/>
      <c r="CH393" s="342"/>
      <c r="CI393" s="342"/>
      <c r="CJ393" s="342"/>
      <c r="CK393" s="342"/>
      <c r="CL393" s="342"/>
      <c r="CM393" s="342"/>
      <c r="CN393" s="342"/>
      <c r="CO393" s="342"/>
      <c r="CP393" s="342"/>
      <c r="CQ393" s="342"/>
      <c r="CR393" s="342"/>
      <c r="CS393" s="342"/>
      <c r="CT393" s="342"/>
      <c r="CU393" s="342"/>
      <c r="CV393" s="342"/>
      <c r="CW393" s="342"/>
      <c r="CX393" s="342"/>
      <c r="CY393" s="342"/>
      <c r="CZ393" s="342"/>
    </row>
    <row r="394" s="302" customFormat="true" ht="15" customHeight="true" x14ac:dyDescent="0.2">
      <c r="Y394" s="304"/>
      <c r="Z394" s="342"/>
      <c r="AA394" s="342"/>
      <c r="AB394" s="342"/>
      <c r="AC394" s="342"/>
      <c r="AD394" s="342"/>
      <c r="AE394" s="342"/>
      <c r="AF394" s="342"/>
      <c r="AG394" s="342"/>
      <c r="AH394" s="342"/>
      <c r="AI394" s="342"/>
      <c r="AJ394" s="342"/>
      <c r="AK394" s="342"/>
      <c r="AL394" s="342"/>
      <c r="AM394" s="342"/>
      <c r="AN394" s="342"/>
      <c r="AO394" s="342"/>
      <c r="AP394" s="342"/>
      <c r="AQ394" s="342"/>
      <c r="AR394" s="342"/>
      <c r="AS394" s="342"/>
      <c r="AT394" s="342"/>
      <c r="AU394" s="342"/>
      <c r="AV394" s="342"/>
      <c r="AW394" s="342"/>
      <c r="AX394" s="342"/>
      <c r="AY394" s="342"/>
      <c r="AZ394" s="342"/>
      <c r="BA394" s="304"/>
      <c r="BY394" s="304"/>
      <c r="BZ394" s="342"/>
      <c r="CA394" s="342"/>
      <c r="CB394" s="342"/>
      <c r="CC394" s="342"/>
      <c r="CD394" s="342"/>
      <c r="CE394" s="342"/>
      <c r="CF394" s="342"/>
      <c r="CG394" s="342"/>
      <c r="CH394" s="342"/>
      <c r="CI394" s="342"/>
      <c r="CJ394" s="342"/>
      <c r="CK394" s="342"/>
      <c r="CL394" s="342"/>
      <c r="CM394" s="342"/>
      <c r="CN394" s="342"/>
      <c r="CO394" s="342"/>
      <c r="CP394" s="342"/>
      <c r="CQ394" s="342"/>
      <c r="CR394" s="342"/>
      <c r="CS394" s="342"/>
      <c r="CT394" s="342"/>
      <c r="CU394" s="342"/>
      <c r="CV394" s="342"/>
      <c r="CW394" s="342"/>
      <c r="CX394" s="342"/>
      <c r="CY394" s="342"/>
      <c r="CZ394" s="342"/>
    </row>
    <row r="395" s="302" customFormat="true" ht="15" customHeight="true" x14ac:dyDescent="0.2">
      <c r="Y395" s="304"/>
      <c r="Z395" s="342"/>
      <c r="AA395" s="342"/>
      <c r="AB395" s="342"/>
      <c r="AC395" s="342"/>
      <c r="AD395" s="342"/>
      <c r="AE395" s="342"/>
      <c r="AF395" s="342"/>
      <c r="AG395" s="342"/>
      <c r="AH395" s="342"/>
      <c r="AI395" s="342"/>
      <c r="AJ395" s="342"/>
      <c r="AK395" s="342"/>
      <c r="AL395" s="342"/>
      <c r="AM395" s="342"/>
      <c r="AN395" s="342"/>
      <c r="AO395" s="342"/>
      <c r="AP395" s="342"/>
      <c r="AQ395" s="342"/>
      <c r="AR395" s="342"/>
      <c r="AS395" s="342"/>
      <c r="AT395" s="342"/>
      <c r="AU395" s="342"/>
      <c r="AV395" s="342"/>
      <c r="AW395" s="342"/>
      <c r="AX395" s="342"/>
      <c r="AY395" s="342"/>
      <c r="AZ395" s="342"/>
      <c r="BA395" s="304"/>
      <c r="BY395" s="304"/>
      <c r="BZ395" s="342"/>
      <c r="CA395" s="342"/>
      <c r="CB395" s="342"/>
      <c r="CC395" s="342"/>
      <c r="CD395" s="342"/>
      <c r="CE395" s="342"/>
      <c r="CF395" s="342"/>
      <c r="CG395" s="342"/>
      <c r="CH395" s="342"/>
      <c r="CI395" s="342"/>
      <c r="CJ395" s="342"/>
      <c r="CK395" s="342"/>
      <c r="CL395" s="342"/>
      <c r="CM395" s="342"/>
      <c r="CN395" s="342"/>
      <c r="CO395" s="342"/>
      <c r="CP395" s="342"/>
      <c r="CQ395" s="342"/>
      <c r="CR395" s="342"/>
      <c r="CS395" s="342"/>
      <c r="CT395" s="342"/>
      <c r="CU395" s="342"/>
      <c r="CV395" s="342"/>
      <c r="CW395" s="342"/>
      <c r="CX395" s="342"/>
      <c r="CY395" s="342"/>
      <c r="CZ395" s="342"/>
    </row>
    <row r="396" s="302" customFormat="true" ht="15" customHeight="true" x14ac:dyDescent="0.2">
      <c r="Y396" s="304"/>
      <c r="Z396" s="342"/>
      <c r="AA396" s="342"/>
      <c r="AB396" s="342"/>
      <c r="AC396" s="342"/>
      <c r="AD396" s="342"/>
      <c r="AE396" s="342"/>
      <c r="AF396" s="342"/>
      <c r="AG396" s="342"/>
      <c r="AH396" s="342"/>
      <c r="AI396" s="342"/>
      <c r="AJ396" s="342"/>
      <c r="AK396" s="342"/>
      <c r="AL396" s="342"/>
      <c r="AM396" s="342"/>
      <c r="AN396" s="342"/>
      <c r="AO396" s="342"/>
      <c r="AP396" s="342"/>
      <c r="AQ396" s="342"/>
      <c r="AR396" s="342"/>
      <c r="AS396" s="342"/>
      <c r="AT396" s="342"/>
      <c r="AU396" s="342"/>
      <c r="AV396" s="342"/>
      <c r="AW396" s="342"/>
      <c r="AX396" s="342"/>
      <c r="AY396" s="342"/>
      <c r="AZ396" s="342"/>
      <c r="BA396" s="304"/>
      <c r="BY396" s="304"/>
      <c r="BZ396" s="342"/>
      <c r="CA396" s="342"/>
      <c r="CB396" s="342"/>
      <c r="CC396" s="342"/>
      <c r="CD396" s="342"/>
      <c r="CE396" s="342"/>
      <c r="CF396" s="342"/>
      <c r="CG396" s="342"/>
      <c r="CH396" s="342"/>
      <c r="CI396" s="342"/>
      <c r="CJ396" s="342"/>
      <c r="CK396" s="342"/>
      <c r="CL396" s="342"/>
      <c r="CM396" s="342"/>
      <c r="CN396" s="342"/>
      <c r="CO396" s="342"/>
      <c r="CP396" s="342"/>
      <c r="CQ396" s="342"/>
      <c r="CR396" s="342"/>
      <c r="CS396" s="342"/>
      <c r="CT396" s="342"/>
      <c r="CU396" s="342"/>
      <c r="CV396" s="342"/>
      <c r="CW396" s="342"/>
      <c r="CX396" s="342"/>
      <c r="CY396" s="342"/>
      <c r="CZ396" s="342"/>
    </row>
    <row r="397" s="302" customFormat="true" ht="15" customHeight="true" x14ac:dyDescent="0.2">
      <c r="Y397" s="304"/>
      <c r="Z397" s="342"/>
      <c r="AA397" s="342"/>
      <c r="AB397" s="342"/>
      <c r="AC397" s="342"/>
      <c r="AD397" s="342"/>
      <c r="AE397" s="342"/>
      <c r="AF397" s="342"/>
      <c r="AG397" s="342"/>
      <c r="AH397" s="342"/>
      <c r="AI397" s="342"/>
      <c r="AJ397" s="342"/>
      <c r="AK397" s="342"/>
      <c r="AL397" s="342"/>
      <c r="AM397" s="342"/>
      <c r="AN397" s="342"/>
      <c r="AO397" s="342"/>
      <c r="AP397" s="342"/>
      <c r="AQ397" s="342"/>
      <c r="AR397" s="342"/>
      <c r="AS397" s="342"/>
      <c r="AT397" s="342"/>
      <c r="AU397" s="342"/>
      <c r="AV397" s="342"/>
      <c r="AW397" s="342"/>
      <c r="AX397" s="342"/>
      <c r="AY397" s="342"/>
      <c r="AZ397" s="342"/>
      <c r="BA397" s="304"/>
      <c r="BY397" s="304"/>
      <c r="BZ397" s="342"/>
      <c r="CA397" s="342"/>
      <c r="CB397" s="342"/>
      <c r="CC397" s="342"/>
      <c r="CD397" s="342"/>
      <c r="CE397" s="342"/>
      <c r="CF397" s="342"/>
      <c r="CG397" s="342"/>
      <c r="CH397" s="342"/>
      <c r="CI397" s="342"/>
      <c r="CJ397" s="342"/>
      <c r="CK397" s="342"/>
      <c r="CL397" s="342"/>
      <c r="CM397" s="342"/>
      <c r="CN397" s="342"/>
      <c r="CO397" s="342"/>
      <c r="CP397" s="342"/>
      <c r="CQ397" s="342"/>
      <c r="CR397" s="342"/>
      <c r="CS397" s="342"/>
      <c r="CT397" s="342"/>
      <c r="CU397" s="342"/>
      <c r="CV397" s="342"/>
      <c r="CW397" s="342"/>
      <c r="CX397" s="342"/>
      <c r="CY397" s="342"/>
      <c r="CZ397" s="342"/>
    </row>
    <row r="398" s="302" customFormat="true" ht="15" customHeight="true" x14ac:dyDescent="0.2">
      <c r="Y398" s="304"/>
      <c r="Z398" s="342"/>
      <c r="AA398" s="342"/>
      <c r="AB398" s="342"/>
      <c r="AC398" s="342"/>
      <c r="AD398" s="342"/>
      <c r="AE398" s="342"/>
      <c r="AF398" s="342"/>
      <c r="AG398" s="342"/>
      <c r="AH398" s="342"/>
      <c r="AI398" s="342"/>
      <c r="AJ398" s="342"/>
      <c r="AK398" s="342"/>
      <c r="AL398" s="342"/>
      <c r="AM398" s="342"/>
      <c r="AN398" s="342"/>
      <c r="AO398" s="342"/>
      <c r="AP398" s="342"/>
      <c r="AQ398" s="342"/>
      <c r="AR398" s="342"/>
      <c r="AS398" s="342"/>
      <c r="AT398" s="342"/>
      <c r="AU398" s="342"/>
      <c r="AV398" s="342"/>
      <c r="AW398" s="342"/>
      <c r="AX398" s="342"/>
      <c r="AY398" s="342"/>
      <c r="AZ398" s="342"/>
      <c r="BA398" s="304"/>
      <c r="BY398" s="304"/>
      <c r="BZ398" s="342"/>
      <c r="CA398" s="342"/>
      <c r="CB398" s="342"/>
      <c r="CC398" s="342"/>
      <c r="CD398" s="342"/>
      <c r="CE398" s="342"/>
      <c r="CF398" s="342"/>
      <c r="CG398" s="342"/>
      <c r="CH398" s="342"/>
      <c r="CI398" s="342"/>
      <c r="CJ398" s="342"/>
      <c r="CK398" s="342"/>
      <c r="CL398" s="342"/>
      <c r="CM398" s="342"/>
      <c r="CN398" s="342"/>
      <c r="CO398" s="342"/>
      <c r="CP398" s="342"/>
      <c r="CQ398" s="342"/>
      <c r="CR398" s="342"/>
      <c r="CS398" s="342"/>
      <c r="CT398" s="342"/>
      <c r="CU398" s="342"/>
      <c r="CV398" s="342"/>
      <c r="CW398" s="342"/>
      <c r="CX398" s="342"/>
      <c r="CY398" s="342"/>
      <c r="CZ398" s="342"/>
    </row>
    <row r="399" s="525" customFormat="true" ht="15" customHeight="true" x14ac:dyDescent="0.25">
      <c r="A399" s="308"/>
      <c r="B399" s="308"/>
      <c r="C399" s="1071" t="s">
        <v>133</v>
      </c>
      <c r="D399" s="1072"/>
      <c r="E399" s="1072"/>
      <c r="F399" s="1072"/>
      <c r="G399" s="308"/>
      <c r="H399" s="1073" t="s">
        <v>134</v>
      </c>
      <c r="I399" s="1074"/>
      <c r="J399" s="1074"/>
      <c r="K399" s="1074"/>
      <c r="M399" s="1073" t="s">
        <v>135</v>
      </c>
      <c r="N399" s="1074"/>
      <c r="O399" s="1074"/>
      <c r="P399" s="1074"/>
      <c r="Z399" s="338"/>
      <c r="AA399" s="338"/>
      <c r="AB399" s="338"/>
      <c r="AC399" s="338"/>
      <c r="AD399" s="338"/>
      <c r="AE399" s="338"/>
      <c r="AF399" s="338"/>
      <c r="AG399" s="338"/>
      <c r="AH399" s="338"/>
      <c r="AI399" s="338"/>
      <c r="AJ399" s="338"/>
      <c r="AK399" s="338"/>
      <c r="AL399" s="338"/>
      <c r="AM399" s="338"/>
      <c r="AN399" s="338"/>
      <c r="AO399" s="338"/>
      <c r="AP399" s="338"/>
      <c r="AQ399" s="338"/>
      <c r="AR399" s="338"/>
      <c r="AS399" s="338"/>
      <c r="AT399" s="338"/>
      <c r="AU399" s="338"/>
      <c r="AV399" s="338"/>
      <c r="AW399" s="338"/>
      <c r="AX399" s="338"/>
      <c r="AY399" s="338"/>
      <c r="AZ399" s="338"/>
      <c r="BB399" s="308"/>
      <c r="BZ399" s="338"/>
      <c r="CA399" s="338"/>
      <c r="CB399" s="338"/>
      <c r="CC399" s="338"/>
      <c r="CD399" s="338"/>
      <c r="CE399" s="338"/>
      <c r="CF399" s="338"/>
      <c r="CG399" s="338"/>
      <c r="CH399" s="338"/>
      <c r="CI399" s="338"/>
      <c r="CJ399" s="338"/>
      <c r="CK399" s="338"/>
      <c r="CL399" s="338"/>
      <c r="CM399" s="338"/>
      <c r="CN399" s="338"/>
      <c r="CO399" s="338"/>
      <c r="CP399" s="338"/>
      <c r="CQ399" s="338"/>
      <c r="CR399" s="338"/>
      <c r="CS399" s="338"/>
      <c r="CT399" s="338"/>
      <c r="CU399" s="338"/>
      <c r="CV399" s="338"/>
      <c r="CW399" s="338"/>
      <c r="CX399" s="338"/>
      <c r="CY399" s="338"/>
      <c r="CZ399" s="338"/>
    </row>
    <row r="400" s="525" customFormat="true" ht="15" customHeight="true" x14ac:dyDescent="0.2">
      <c r="A400" s="308"/>
      <c r="B400" s="308"/>
      <c r="C400" s="1114" t="s">
        <v>206</v>
      </c>
      <c r="D400" s="1091"/>
      <c r="E400" s="1091"/>
      <c r="F400"/>
      <c r="G400"/>
      <c r="H400" s="1091" t="s">
        <v>206</v>
      </c>
      <c r="I400" s="1091"/>
      <c r="J400" s="1091"/>
      <c r="K400"/>
      <c r="L400"/>
      <c r="M400" s="1091" t="s">
        <v>206</v>
      </c>
      <c r="N400" s="1091"/>
      <c r="O400" s="1091"/>
      <c r="P400"/>
      <c r="Q400"/>
      <c r="R400" s="338"/>
      <c r="Z400" s="338"/>
      <c r="AA400" s="338"/>
      <c r="AB400" s="338"/>
      <c r="AC400" s="338"/>
      <c r="AD400" s="338"/>
      <c r="AE400" s="338"/>
      <c r="AF400" s="338"/>
      <c r="AG400" s="338"/>
      <c r="AH400" s="338"/>
      <c r="AI400" s="338"/>
      <c r="AJ400" s="338"/>
      <c r="AK400" s="338"/>
      <c r="AL400" s="338"/>
      <c r="AM400" s="338"/>
      <c r="AN400" s="338"/>
      <c r="AO400" s="338"/>
      <c r="AP400" s="338"/>
      <c r="AQ400" s="338"/>
      <c r="AR400" s="338"/>
      <c r="AS400" s="338"/>
      <c r="AT400" s="338"/>
      <c r="AU400" s="338"/>
      <c r="AV400" s="338"/>
      <c r="AW400" s="338"/>
      <c r="AX400" s="338"/>
      <c r="AY400" s="338"/>
      <c r="AZ400" s="338"/>
      <c r="BB400" s="308"/>
      <c r="BZ400" s="338"/>
      <c r="CA400" s="338"/>
      <c r="CB400" s="338"/>
      <c r="CC400" s="338"/>
      <c r="CD400" s="338"/>
      <c r="CE400" s="338"/>
      <c r="CF400" s="338"/>
      <c r="CG400" s="338"/>
      <c r="CH400" s="338"/>
      <c r="CI400" s="338"/>
      <c r="CJ400" s="338"/>
      <c r="CK400" s="338"/>
      <c r="CL400" s="338"/>
      <c r="CM400" s="338"/>
      <c r="CN400" s="338"/>
      <c r="CO400" s="338"/>
      <c r="CP400" s="338"/>
      <c r="CQ400" s="338"/>
      <c r="CR400" s="338"/>
      <c r="CS400" s="338"/>
      <c r="CT400" s="338"/>
      <c r="CU400" s="338"/>
      <c r="CV400" s="338"/>
      <c r="CW400" s="338"/>
      <c r="CX400" s="338"/>
      <c r="CY400" s="338"/>
      <c r="CZ400" s="338"/>
    </row>
    <row r="401" s="525" customFormat="true" ht="25.15" customHeight="true" x14ac:dyDescent="0.2">
      <c r="A401" s="308"/>
      <c r="B401" s="308"/>
      <c r="C401" s="1089" t="s">
        <v>195</v>
      </c>
      <c r="D401" s="1090"/>
      <c r="E401" s="829" t="s">
        <v>207</v>
      </c>
      <c r="F401" s="830"/>
      <c r="G401" s="830"/>
      <c r="H401" s="1090" t="s">
        <v>195</v>
      </c>
      <c r="I401" s="1090"/>
      <c r="J401" s="831" t="s">
        <v>207</v>
      </c>
      <c r="K401" s="830"/>
      <c r="L401" s="830"/>
      <c r="M401" s="1090" t="s">
        <v>195</v>
      </c>
      <c r="N401" s="1090"/>
      <c r="O401" s="832" t="s">
        <v>207</v>
      </c>
      <c r="P401" s="830"/>
      <c r="Q401" s="830"/>
      <c r="R401" s="338"/>
      <c r="Z401" s="338"/>
      <c r="AA401" s="338"/>
      <c r="AB401" s="338"/>
      <c r="AC401" s="338"/>
      <c r="AD401" s="338"/>
      <c r="AE401" s="338"/>
      <c r="AF401" s="338"/>
      <c r="AG401" s="338"/>
      <c r="AH401" s="338"/>
      <c r="AI401" s="338"/>
      <c r="AJ401" s="338"/>
      <c r="AK401" s="338"/>
      <c r="AL401" s="338"/>
      <c r="AM401" s="338"/>
      <c r="AN401" s="338"/>
      <c r="AO401" s="338"/>
      <c r="AP401" s="338"/>
      <c r="AQ401" s="338"/>
      <c r="AR401" s="338"/>
      <c r="AS401" s="338"/>
      <c r="AT401" s="338"/>
      <c r="AU401" s="338"/>
      <c r="AV401" s="338"/>
      <c r="AW401" s="338"/>
      <c r="AX401" s="338"/>
      <c r="AY401" s="338"/>
      <c r="AZ401" s="338"/>
      <c r="BB401" s="308"/>
      <c r="BZ401" s="338"/>
      <c r="CA401" s="338"/>
      <c r="CB401" s="338"/>
      <c r="CC401" s="338"/>
      <c r="CD401" s="338"/>
      <c r="CE401" s="338"/>
      <c r="CF401" s="338"/>
      <c r="CG401" s="338"/>
      <c r="CH401" s="338"/>
      <c r="CI401" s="338"/>
      <c r="CJ401" s="338"/>
      <c r="CK401" s="338"/>
      <c r="CL401" s="338"/>
      <c r="CM401" s="338"/>
      <c r="CN401" s="338"/>
      <c r="CO401" s="338"/>
      <c r="CP401" s="338"/>
      <c r="CQ401" s="338"/>
      <c r="CR401" s="338"/>
      <c r="CS401" s="338"/>
      <c r="CT401" s="338"/>
      <c r="CU401" s="338"/>
      <c r="CV401" s="338"/>
      <c r="CW401" s="338"/>
      <c r="CX401" s="338"/>
      <c r="CY401" s="338"/>
      <c r="CZ401" s="338"/>
    </row>
    <row r="402" s="525" customFormat="true" ht="25.15" customHeight="true" x14ac:dyDescent="0.2">
      <c r="A402" s="308"/>
      <c r="B402" s="1079" t="s">
        <v>142</v>
      </c>
      <c r="C402" s="1090"/>
      <c r="D402" s="1090"/>
      <c r="E402" s="833" t="s">
        <v>208</v>
      </c>
      <c r="F402" s="830"/>
      <c r="G402" s="830"/>
      <c r="H402" s="1090"/>
      <c r="I402" s="1090"/>
      <c r="J402" s="834" t="s">
        <v>208</v>
      </c>
      <c r="K402" s="830"/>
      <c r="L402" s="830"/>
      <c r="M402" s="1090"/>
      <c r="N402" s="1090"/>
      <c r="O402" s="835" t="s">
        <v>208</v>
      </c>
      <c r="P402" s="830"/>
      <c r="Q402" s="830"/>
      <c r="R402" s="338"/>
      <c r="Z402" s="338"/>
      <c r="AA402" s="338"/>
      <c r="AB402" s="338"/>
      <c r="AC402" s="338"/>
      <c r="AD402" s="338"/>
      <c r="AE402" s="338"/>
      <c r="AF402" s="338"/>
      <c r="AG402" s="338"/>
      <c r="AH402" s="338"/>
      <c r="AI402" s="338"/>
      <c r="AJ402" s="338"/>
      <c r="AK402" s="338"/>
      <c r="AL402" s="338"/>
      <c r="AM402" s="338"/>
      <c r="AN402" s="338"/>
      <c r="AO402" s="338"/>
      <c r="AP402" s="338"/>
      <c r="AQ402" s="338"/>
      <c r="AR402" s="338"/>
      <c r="AS402" s="338"/>
      <c r="AT402" s="338"/>
      <c r="AU402" s="338"/>
      <c r="AV402" s="338"/>
      <c r="AW402" s="338"/>
      <c r="AX402" s="338"/>
      <c r="AY402" s="338"/>
      <c r="AZ402" s="338"/>
      <c r="BB402" s="308"/>
      <c r="BZ402" s="338"/>
      <c r="CA402" s="338"/>
      <c r="CB402" s="338"/>
      <c r="CC402" s="338"/>
      <c r="CD402" s="338"/>
      <c r="CE402" s="338"/>
      <c r="CF402" s="338"/>
      <c r="CG402" s="338"/>
      <c r="CH402" s="338"/>
      <c r="CI402" s="338"/>
      <c r="CJ402" s="338"/>
      <c r="CK402" s="338"/>
      <c r="CL402" s="338"/>
      <c r="CM402" s="338"/>
      <c r="CN402" s="338"/>
      <c r="CO402" s="338"/>
      <c r="CP402" s="338"/>
      <c r="CQ402" s="338"/>
      <c r="CR402" s="338"/>
      <c r="CS402" s="338"/>
      <c r="CT402" s="338"/>
      <c r="CU402" s="338"/>
      <c r="CV402" s="338"/>
      <c r="CW402" s="338"/>
      <c r="CX402" s="338"/>
      <c r="CY402" s="338"/>
      <c r="CZ402" s="338"/>
    </row>
    <row r="403" s="340" customFormat="true" ht="25.15" customHeight="true" x14ac:dyDescent="0.2">
      <c r="A403" s="419"/>
      <c r="B403" s="960"/>
      <c r="C403" s="1089" t="s">
        <v>540</v>
      </c>
      <c r="D403" s="1090"/>
      <c r="E403" s="836">
        <v>0.85505169897135225</v>
      </c>
      <c r="F403" s="830"/>
      <c r="G403" s="830"/>
      <c r="H403" s="1090" t="s">
        <v>540</v>
      </c>
      <c r="I403" s="1090"/>
      <c r="J403" s="837">
        <v>0.77440985510678551</v>
      </c>
      <c r="K403" s="830"/>
      <c r="L403" s="830"/>
      <c r="M403" s="1090" t="s">
        <v>541</v>
      </c>
      <c r="N403" s="1090"/>
      <c r="O403" s="838">
        <v>-0.66247986737959275</v>
      </c>
      <c r="P403" s="830"/>
      <c r="Q403" s="830"/>
      <c r="R403" s="341"/>
      <c r="Z403" s="341"/>
      <c r="AA403" s="341"/>
      <c r="AB403" s="341"/>
      <c r="AC403" s="341"/>
      <c r="AD403" s="341"/>
      <c r="AE403" s="341"/>
      <c r="AF403" s="341"/>
      <c r="AG403" s="341"/>
      <c r="AH403" s="341"/>
      <c r="AI403" s="341"/>
      <c r="AJ403" s="341"/>
      <c r="AK403" s="341"/>
      <c r="AL403" s="341"/>
      <c r="AM403" s="341"/>
      <c r="AN403" s="341"/>
      <c r="AO403" s="341"/>
      <c r="AP403" s="341"/>
      <c r="AQ403" s="341"/>
      <c r="AR403" s="341"/>
      <c r="AS403" s="341"/>
      <c r="AT403" s="341"/>
      <c r="AU403" s="341"/>
      <c r="AV403" s="341"/>
      <c r="AW403" s="341"/>
      <c r="AX403" s="341"/>
      <c r="AY403" s="341"/>
      <c r="AZ403" s="341"/>
      <c r="BB403" s="419"/>
      <c r="BZ403" s="341"/>
      <c r="CA403" s="341"/>
      <c r="CB403" s="341"/>
      <c r="CC403" s="341"/>
      <c r="CD403" s="341"/>
      <c r="CE403" s="341"/>
      <c r="CF403" s="341"/>
      <c r="CG403" s="341"/>
      <c r="CH403" s="341"/>
      <c r="CI403" s="341"/>
      <c r="CJ403" s="341"/>
      <c r="CK403" s="341"/>
      <c r="CL403" s="341"/>
      <c r="CM403" s="341"/>
      <c r="CN403" s="341"/>
      <c r="CO403" s="341"/>
      <c r="CP403" s="341"/>
      <c r="CQ403" s="341"/>
      <c r="CR403" s="341"/>
      <c r="CS403" s="341"/>
      <c r="CT403" s="341"/>
      <c r="CU403" s="341"/>
      <c r="CV403" s="341"/>
      <c r="CW403" s="341"/>
      <c r="CX403" s="341"/>
      <c r="CY403" s="341"/>
      <c r="CZ403" s="341"/>
    </row>
    <row r="404" s="340" customFormat="true" ht="25.15" customHeight="true" x14ac:dyDescent="0.2">
      <c r="A404" s="419"/>
      <c r="B404" s="960"/>
      <c r="C404" s="1089" t="s">
        <v>361</v>
      </c>
      <c r="D404" s="1090"/>
      <c r="E404" s="839">
        <v>0.84459770995859096</v>
      </c>
      <c r="F404" s="830"/>
      <c r="G404" s="830"/>
      <c r="H404" s="1090" t="s">
        <v>361</v>
      </c>
      <c r="I404" s="1090"/>
      <c r="J404" s="840">
        <v>0.771663298157796</v>
      </c>
      <c r="K404" s="830"/>
      <c r="L404" s="830"/>
      <c r="M404" s="1090" t="s">
        <v>360</v>
      </c>
      <c r="N404" s="1090"/>
      <c r="O404" s="841">
        <v>0.6484012930737435</v>
      </c>
      <c r="P404" s="830"/>
      <c r="Q404" s="830"/>
      <c r="R404" s="341"/>
      <c r="Z404" s="341"/>
      <c r="AA404" s="341"/>
      <c r="AB404" s="341"/>
      <c r="AC404" s="341"/>
      <c r="AD404" s="341"/>
      <c r="AE404" s="341"/>
      <c r="AF404" s="341"/>
      <c r="AG404" s="341"/>
      <c r="AH404" s="341"/>
      <c r="AI404" s="341"/>
      <c r="AJ404" s="341"/>
      <c r="AK404" s="341"/>
      <c r="AL404" s="341"/>
      <c r="AM404" s="341"/>
      <c r="AN404" s="341"/>
      <c r="AO404" s="341"/>
      <c r="AP404" s="341"/>
      <c r="AQ404" s="341"/>
      <c r="AR404" s="341"/>
      <c r="AS404" s="341"/>
      <c r="AT404" s="341"/>
      <c r="AU404" s="341"/>
      <c r="AV404" s="341"/>
      <c r="AW404" s="341"/>
      <c r="AX404" s="341"/>
      <c r="AY404" s="341"/>
      <c r="AZ404" s="341"/>
      <c r="BB404" s="419"/>
      <c r="BZ404" s="341"/>
      <c r="CA404" s="341"/>
      <c r="CB404" s="341"/>
      <c r="CC404" s="341"/>
      <c r="CD404" s="341"/>
      <c r="CE404" s="341"/>
      <c r="CF404" s="341"/>
      <c r="CG404" s="341"/>
      <c r="CH404" s="341"/>
      <c r="CI404" s="341"/>
      <c r="CJ404" s="341"/>
      <c r="CK404" s="341"/>
      <c r="CL404" s="341"/>
      <c r="CM404" s="341"/>
      <c r="CN404" s="341"/>
      <c r="CO404" s="341"/>
      <c r="CP404" s="341"/>
      <c r="CQ404" s="341"/>
      <c r="CR404" s="341"/>
      <c r="CS404" s="341"/>
      <c r="CT404" s="341"/>
      <c r="CU404" s="341"/>
      <c r="CV404" s="341"/>
      <c r="CW404" s="341"/>
      <c r="CX404" s="341"/>
      <c r="CY404" s="341"/>
      <c r="CZ404" s="341"/>
    </row>
    <row r="405" s="340" customFormat="true" ht="25.15" customHeight="true" x14ac:dyDescent="0.2">
      <c r="A405" s="419"/>
      <c r="B405" s="960"/>
      <c r="C405" s="1089" t="s">
        <v>360</v>
      </c>
      <c r="D405" s="1090"/>
      <c r="E405" s="839">
        <v>0.83522500189403448</v>
      </c>
      <c r="F405" s="830"/>
      <c r="G405" s="830"/>
      <c r="H405" s="1090" t="s">
        <v>541</v>
      </c>
      <c r="I405" s="1090"/>
      <c r="J405" s="840">
        <v>-0.76298919010527333</v>
      </c>
      <c r="K405" s="830"/>
      <c r="L405" s="830"/>
      <c r="M405" s="1090" t="s">
        <v>358</v>
      </c>
      <c r="N405" s="1090"/>
      <c r="O405" s="841">
        <v>0.57599893417690895</v>
      </c>
      <c r="P405" s="830"/>
      <c r="Q405" s="830"/>
      <c r="R405" s="341"/>
      <c r="Z405" s="341"/>
      <c r="AA405" s="341"/>
      <c r="AB405" s="341"/>
      <c r="AC405" s="341"/>
      <c r="AD405" s="341"/>
      <c r="AE405" s="341"/>
      <c r="AF405" s="341"/>
      <c r="AG405" s="341"/>
      <c r="AH405" s="341"/>
      <c r="AI405" s="341"/>
      <c r="AJ405" s="341"/>
      <c r="AK405" s="341"/>
      <c r="AL405" s="341"/>
      <c r="AM405" s="341"/>
      <c r="AN405" s="341"/>
      <c r="AO405" s="341"/>
      <c r="AP405" s="341"/>
      <c r="AQ405" s="341"/>
      <c r="AR405" s="341"/>
      <c r="AS405" s="341"/>
      <c r="AT405" s="341"/>
      <c r="AU405" s="341"/>
      <c r="AV405" s="341"/>
      <c r="AW405" s="341"/>
      <c r="AX405" s="341"/>
      <c r="AY405" s="341"/>
      <c r="AZ405" s="341"/>
      <c r="BB405" s="419"/>
      <c r="BZ405" s="341"/>
      <c r="CA405" s="341"/>
      <c r="CB405" s="341"/>
      <c r="CC405" s="341"/>
      <c r="CD405" s="341"/>
      <c r="CE405" s="341"/>
      <c r="CF405" s="341"/>
      <c r="CG405" s="341"/>
      <c r="CH405" s="341"/>
      <c r="CI405" s="341"/>
      <c r="CJ405" s="341"/>
      <c r="CK405" s="341"/>
      <c r="CL405" s="341"/>
      <c r="CM405" s="341"/>
      <c r="CN405" s="341"/>
      <c r="CO405" s="341"/>
      <c r="CP405" s="341"/>
      <c r="CQ405" s="341"/>
      <c r="CR405" s="341"/>
      <c r="CS405" s="341"/>
      <c r="CT405" s="341"/>
      <c r="CU405" s="341"/>
      <c r="CV405" s="341"/>
      <c r="CW405" s="341"/>
      <c r="CX405" s="341"/>
      <c r="CY405" s="341"/>
      <c r="CZ405" s="341"/>
    </row>
    <row r="406" s="340" customFormat="true" ht="25.15" customHeight="true" x14ac:dyDescent="0.2">
      <c r="A406" s="419"/>
      <c r="B406" s="960"/>
      <c r="C406" s="1089" t="s">
        <v>541</v>
      </c>
      <c r="D406" s="1090"/>
      <c r="E406" s="839">
        <v>-0.81383372080071215</v>
      </c>
      <c r="F406" s="830"/>
      <c r="G406" s="830"/>
      <c r="H406" s="1090" t="s">
        <v>360</v>
      </c>
      <c r="I406" s="1090"/>
      <c r="J406" s="840">
        <v>0.76171016493378796</v>
      </c>
      <c r="K406" s="830"/>
      <c r="L406" s="830"/>
      <c r="M406" s="1090" t="s">
        <v>391</v>
      </c>
      <c r="N406" s="1090"/>
      <c r="O406" s="841">
        <v>0.57034017449028807</v>
      </c>
      <c r="P406" s="830"/>
      <c r="Q406" s="830"/>
      <c r="R406" s="341"/>
      <c r="Z406" s="341"/>
      <c r="AA406" s="341"/>
      <c r="AB406" s="341"/>
      <c r="AC406" s="341"/>
      <c r="AD406" s="341"/>
      <c r="AE406" s="341"/>
      <c r="AF406" s="341"/>
      <c r="AG406" s="341"/>
      <c r="AH406" s="341"/>
      <c r="AI406" s="341"/>
      <c r="AJ406" s="341"/>
      <c r="AK406" s="341"/>
      <c r="AL406" s="341"/>
      <c r="AM406" s="341"/>
      <c r="AN406" s="341"/>
      <c r="AO406" s="341"/>
      <c r="AP406" s="341"/>
      <c r="AQ406" s="341"/>
      <c r="AR406" s="341"/>
      <c r="AS406" s="341"/>
      <c r="AT406" s="341"/>
      <c r="AU406" s="341"/>
      <c r="AV406" s="341"/>
      <c r="AW406" s="341"/>
      <c r="AX406" s="341"/>
      <c r="AY406" s="341"/>
      <c r="AZ406" s="341"/>
      <c r="BB406" s="419"/>
      <c r="BZ406" s="341"/>
      <c r="CA406" s="341"/>
      <c r="CB406" s="341"/>
      <c r="CC406" s="341"/>
      <c r="CD406" s="341"/>
      <c r="CE406" s="341"/>
      <c r="CF406" s="341"/>
      <c r="CG406" s="341"/>
      <c r="CH406" s="341"/>
      <c r="CI406" s="341"/>
      <c r="CJ406" s="341"/>
      <c r="CK406" s="341"/>
      <c r="CL406" s="341"/>
      <c r="CM406" s="341"/>
      <c r="CN406" s="341"/>
      <c r="CO406" s="341"/>
      <c r="CP406" s="341"/>
      <c r="CQ406" s="341"/>
      <c r="CR406" s="341"/>
      <c r="CS406" s="341"/>
      <c r="CT406" s="341"/>
      <c r="CU406" s="341"/>
      <c r="CV406" s="341"/>
      <c r="CW406" s="341"/>
      <c r="CX406" s="341"/>
      <c r="CY406" s="341"/>
      <c r="CZ406" s="341"/>
    </row>
    <row r="407" s="340" customFormat="true" ht="25.15" customHeight="true" x14ac:dyDescent="0.2">
      <c r="A407" s="419"/>
      <c r="B407" s="960"/>
      <c r="C407" s="1089" t="s">
        <v>358</v>
      </c>
      <c r="D407" s="1090"/>
      <c r="E407" s="839">
        <v>0.81291675066629066</v>
      </c>
      <c r="F407" s="830"/>
      <c r="G407" s="830"/>
      <c r="H407" s="1090" t="s">
        <v>358</v>
      </c>
      <c r="I407" s="1090"/>
      <c r="J407" s="840">
        <v>0.73365544442860531</v>
      </c>
      <c r="K407" s="830"/>
      <c r="L407" s="830"/>
      <c r="M407" s="1090" t="s">
        <v>361</v>
      </c>
      <c r="N407" s="1090"/>
      <c r="O407" s="841">
        <v>0.55667719795388015</v>
      </c>
      <c r="P407" s="830"/>
      <c r="Q407" s="830"/>
      <c r="R407" s="341"/>
      <c r="Z407" s="341"/>
      <c r="AA407" s="341"/>
      <c r="AB407" s="341"/>
      <c r="AC407" s="341"/>
      <c r="AD407" s="341"/>
      <c r="AE407" s="341"/>
      <c r="AF407" s="341"/>
      <c r="AG407" s="341"/>
      <c r="AH407" s="341"/>
      <c r="AI407" s="341"/>
      <c r="AJ407" s="341"/>
      <c r="AK407" s="341"/>
      <c r="AL407" s="341"/>
      <c r="AM407" s="341"/>
      <c r="AN407" s="341"/>
      <c r="AO407" s="341"/>
      <c r="AP407" s="341"/>
      <c r="AQ407" s="341"/>
      <c r="AR407" s="341"/>
      <c r="AS407" s="341"/>
      <c r="AT407" s="341"/>
      <c r="AU407" s="341"/>
      <c r="AV407" s="341"/>
      <c r="AW407" s="341"/>
      <c r="AX407" s="341"/>
      <c r="AY407" s="341"/>
      <c r="AZ407" s="341"/>
      <c r="BB407" s="419"/>
      <c r="BZ407" s="341"/>
      <c r="CA407" s="341"/>
      <c r="CB407" s="341"/>
      <c r="CC407" s="341"/>
      <c r="CD407" s="341"/>
      <c r="CE407" s="341"/>
      <c r="CF407" s="341"/>
      <c r="CG407" s="341"/>
      <c r="CH407" s="341"/>
      <c r="CI407" s="341"/>
      <c r="CJ407" s="341"/>
      <c r="CK407" s="341"/>
      <c r="CL407" s="341"/>
      <c r="CM407" s="341"/>
      <c r="CN407" s="341"/>
      <c r="CO407" s="341"/>
      <c r="CP407" s="341"/>
      <c r="CQ407" s="341"/>
      <c r="CR407" s="341"/>
      <c r="CS407" s="341"/>
      <c r="CT407" s="341"/>
      <c r="CU407" s="341"/>
      <c r="CV407" s="341"/>
      <c r="CW407" s="341"/>
      <c r="CX407" s="341"/>
      <c r="CY407" s="341"/>
      <c r="CZ407" s="341"/>
    </row>
    <row r="408" s="340" customFormat="true" ht="25.15" customHeight="true" x14ac:dyDescent="0.2">
      <c r="A408" s="419"/>
      <c r="B408" s="960"/>
      <c r="C408" s="1089" t="s">
        <v>542</v>
      </c>
      <c r="D408" s="1090"/>
      <c r="E408" s="839">
        <v>0.7669907252275876</v>
      </c>
      <c r="F408" s="830"/>
      <c r="G408" s="830"/>
      <c r="H408" s="1090" t="s">
        <v>542</v>
      </c>
      <c r="I408" s="1090"/>
      <c r="J408" s="840">
        <v>0.69432295516968201</v>
      </c>
      <c r="K408" s="830"/>
      <c r="L408" s="830"/>
      <c r="M408" s="1090" t="s">
        <v>362</v>
      </c>
      <c r="N408" s="1090"/>
      <c r="O408" s="841">
        <v>0.55508974929785282</v>
      </c>
      <c r="P408" s="830"/>
      <c r="Q408" s="830"/>
      <c r="R408" s="341"/>
      <c r="Z408" s="341"/>
      <c r="AA408" s="341"/>
      <c r="AB408" s="341"/>
      <c r="AC408" s="341"/>
      <c r="AD408" s="341"/>
      <c r="AE408" s="341"/>
      <c r="AF408" s="341"/>
      <c r="AG408" s="341"/>
      <c r="AH408" s="341"/>
      <c r="AI408" s="341"/>
      <c r="AJ408" s="341"/>
      <c r="AK408" s="341"/>
      <c r="AL408" s="341"/>
      <c r="AM408" s="341"/>
      <c r="AN408" s="341"/>
      <c r="AO408" s="341"/>
      <c r="AP408" s="341"/>
      <c r="AQ408" s="341"/>
      <c r="AR408" s="341"/>
      <c r="AS408" s="341"/>
      <c r="AT408" s="341"/>
      <c r="AU408" s="341"/>
      <c r="AV408" s="341"/>
      <c r="AW408" s="341"/>
      <c r="AX408" s="341"/>
      <c r="AY408" s="341"/>
      <c r="AZ408" s="341"/>
      <c r="BB408" s="419"/>
      <c r="BZ408" s="341"/>
      <c r="CA408" s="341"/>
      <c r="CB408" s="341"/>
      <c r="CC408" s="341"/>
      <c r="CD408" s="341"/>
      <c r="CE408" s="341"/>
      <c r="CF408" s="341"/>
      <c r="CG408" s="341"/>
      <c r="CH408" s="341"/>
      <c r="CI408" s="341"/>
      <c r="CJ408" s="341"/>
      <c r="CK408" s="341"/>
      <c r="CL408" s="341"/>
      <c r="CM408" s="341"/>
      <c r="CN408" s="341"/>
      <c r="CO408" s="341"/>
      <c r="CP408" s="341"/>
      <c r="CQ408" s="341"/>
      <c r="CR408" s="341"/>
      <c r="CS408" s="341"/>
      <c r="CT408" s="341"/>
      <c r="CU408" s="341"/>
      <c r="CV408" s="341"/>
      <c r="CW408" s="341"/>
      <c r="CX408" s="341"/>
      <c r="CY408" s="341"/>
      <c r="CZ408" s="341"/>
    </row>
    <row r="409" s="340" customFormat="true" ht="25.15" customHeight="true" x14ac:dyDescent="0.2">
      <c r="A409" s="419"/>
      <c r="B409" s="960"/>
      <c r="C409" s="1089" t="s">
        <v>362</v>
      </c>
      <c r="D409" s="1090"/>
      <c r="E409" s="839">
        <v>0.74491149533963708</v>
      </c>
      <c r="F409" s="830"/>
      <c r="G409" s="830"/>
      <c r="H409" s="1090" t="s">
        <v>362</v>
      </c>
      <c r="I409" s="1090"/>
      <c r="J409" s="840">
        <v>0.65778030699624335</v>
      </c>
      <c r="K409" s="830"/>
      <c r="L409" s="830"/>
      <c r="M409" s="1090" t="s">
        <v>543</v>
      </c>
      <c r="N409" s="1090"/>
      <c r="O409" s="841">
        <v>-0.52832803641037396</v>
      </c>
      <c r="P409" s="830"/>
      <c r="Q409" s="830"/>
      <c r="R409" s="341"/>
      <c r="Z409" s="341"/>
      <c r="AA409" s="341"/>
      <c r="AB409" s="341"/>
      <c r="AC409" s="341"/>
      <c r="AD409" s="341"/>
      <c r="AE409" s="341"/>
      <c r="AF409" s="341"/>
      <c r="AG409" s="341"/>
      <c r="AH409" s="341"/>
      <c r="AI409" s="341"/>
      <c r="AJ409" s="341"/>
      <c r="AK409" s="341"/>
      <c r="AL409" s="341"/>
      <c r="AM409" s="341"/>
      <c r="AN409" s="341"/>
      <c r="AO409" s="341"/>
      <c r="AP409" s="341"/>
      <c r="AQ409" s="341"/>
      <c r="AR409" s="341"/>
      <c r="AS409" s="341"/>
      <c r="AT409" s="341"/>
      <c r="AU409" s="341"/>
      <c r="AV409" s="341"/>
      <c r="AW409" s="341"/>
      <c r="AX409" s="341"/>
      <c r="AY409" s="341"/>
      <c r="AZ409" s="341"/>
      <c r="BB409" s="419"/>
      <c r="BZ409" s="341"/>
      <c r="CA409" s="341"/>
      <c r="CB409" s="341"/>
      <c r="CC409" s="341"/>
      <c r="CD409" s="341"/>
      <c r="CE409" s="341"/>
      <c r="CF409" s="341"/>
      <c r="CG409" s="341"/>
      <c r="CH409" s="341"/>
      <c r="CI409" s="341"/>
      <c r="CJ409" s="341"/>
      <c r="CK409" s="341"/>
      <c r="CL409" s="341"/>
      <c r="CM409" s="341"/>
      <c r="CN409" s="341"/>
      <c r="CO409" s="341"/>
      <c r="CP409" s="341"/>
      <c r="CQ409" s="341"/>
      <c r="CR409" s="341"/>
      <c r="CS409" s="341"/>
      <c r="CT409" s="341"/>
      <c r="CU409" s="341"/>
      <c r="CV409" s="341"/>
      <c r="CW409" s="341"/>
      <c r="CX409" s="341"/>
      <c r="CY409" s="341"/>
      <c r="CZ409" s="341"/>
    </row>
    <row r="410" s="340" customFormat="true" ht="25.15" customHeight="true" x14ac:dyDescent="0.2">
      <c r="A410" s="419"/>
      <c r="B410" s="960"/>
      <c r="C410" s="1089" t="s">
        <v>544</v>
      </c>
      <c r="D410" s="1090"/>
      <c r="E410" s="839">
        <v>-0.7385845180079097</v>
      </c>
      <c r="F410" s="830"/>
      <c r="G410" s="830"/>
      <c r="H410" s="1090" t="s">
        <v>545</v>
      </c>
      <c r="I410" s="1090"/>
      <c r="J410" s="840">
        <v>-0.59850946910793423</v>
      </c>
      <c r="K410" s="830"/>
      <c r="L410" s="830"/>
      <c r="M410" s="1090" t="s">
        <v>540</v>
      </c>
      <c r="N410" s="1090"/>
      <c r="O410" s="841">
        <v>0.52324666468916614</v>
      </c>
      <c r="P410" s="830"/>
      <c r="Q410" s="830"/>
      <c r="R410" s="341"/>
      <c r="Z410" s="341"/>
      <c r="AA410" s="341"/>
      <c r="AB410" s="341"/>
      <c r="AC410" s="341"/>
      <c r="AD410" s="341"/>
      <c r="AE410" s="341"/>
      <c r="AF410" s="341"/>
      <c r="AG410" s="341"/>
      <c r="AH410" s="341"/>
      <c r="AI410" s="341"/>
      <c r="AJ410" s="341"/>
      <c r="AK410" s="341"/>
      <c r="AL410" s="341"/>
      <c r="AM410" s="341"/>
      <c r="AN410" s="341"/>
      <c r="AO410" s="341"/>
      <c r="AP410" s="341"/>
      <c r="AQ410" s="341"/>
      <c r="AR410" s="341"/>
      <c r="AS410" s="341"/>
      <c r="AT410" s="341"/>
      <c r="AU410" s="341"/>
      <c r="AV410" s="341"/>
      <c r="AW410" s="341"/>
      <c r="AX410" s="341"/>
      <c r="AY410" s="341"/>
      <c r="AZ410" s="341"/>
      <c r="BB410" s="419"/>
      <c r="BZ410" s="341"/>
      <c r="CA410" s="341"/>
      <c r="CB410" s="341"/>
      <c r="CC410" s="341"/>
      <c r="CD410" s="341"/>
      <c r="CE410" s="341"/>
      <c r="CF410" s="341"/>
      <c r="CG410" s="341"/>
      <c r="CH410" s="341"/>
      <c r="CI410" s="341"/>
      <c r="CJ410" s="341"/>
      <c r="CK410" s="341"/>
      <c r="CL410" s="341"/>
      <c r="CM410" s="341"/>
      <c r="CN410" s="341"/>
      <c r="CO410" s="341"/>
      <c r="CP410" s="341"/>
      <c r="CQ410" s="341"/>
      <c r="CR410" s="341"/>
      <c r="CS410" s="341"/>
      <c r="CT410" s="341"/>
      <c r="CU410" s="341"/>
      <c r="CV410" s="341"/>
      <c r="CW410" s="341"/>
      <c r="CX410" s="341"/>
      <c r="CY410" s="341"/>
      <c r="CZ410" s="341"/>
    </row>
    <row r="411" s="340" customFormat="true" ht="25.15" customHeight="true" x14ac:dyDescent="0.2">
      <c r="A411" s="419"/>
      <c r="B411" s="960"/>
      <c r="C411" s="1089" t="s">
        <v>546</v>
      </c>
      <c r="D411" s="1090"/>
      <c r="E411" s="839">
        <v>-0.66779348324151244</v>
      </c>
      <c r="F411" s="830"/>
      <c r="G411" s="830"/>
      <c r="H411" s="1090" t="s">
        <v>544</v>
      </c>
      <c r="I411" s="1090"/>
      <c r="J411" s="840">
        <v>-0.56093493051628418</v>
      </c>
      <c r="K411" s="830"/>
      <c r="L411" s="830"/>
      <c r="M411" s="1090" t="s">
        <v>547</v>
      </c>
      <c r="N411" s="1090"/>
      <c r="O411" s="841">
        <v>0.51119611704988943</v>
      </c>
      <c r="P411" s="830"/>
      <c r="Q411" s="830"/>
      <c r="R411" s="341"/>
      <c r="Z411" s="341"/>
      <c r="AA411" s="341"/>
      <c r="AB411" s="341"/>
      <c r="AC411" s="341"/>
      <c r="AD411" s="341"/>
      <c r="AE411" s="341"/>
      <c r="AF411" s="341"/>
      <c r="AG411" s="341"/>
      <c r="AH411" s="341"/>
      <c r="AI411" s="341"/>
      <c r="AJ411" s="341"/>
      <c r="AK411" s="341"/>
      <c r="AL411" s="341"/>
      <c r="AM411" s="341"/>
      <c r="AN411" s="341"/>
      <c r="AO411" s="341"/>
      <c r="AP411" s="341"/>
      <c r="AQ411" s="341"/>
      <c r="AR411" s="341"/>
      <c r="AS411" s="341"/>
      <c r="AT411" s="341"/>
      <c r="AU411" s="341"/>
      <c r="AV411" s="341"/>
      <c r="AW411" s="341"/>
      <c r="AX411" s="341"/>
      <c r="AY411" s="341"/>
      <c r="AZ411" s="341"/>
      <c r="BB411" s="419"/>
      <c r="BZ411" s="341"/>
      <c r="CA411" s="341"/>
      <c r="CB411" s="341"/>
      <c r="CC411" s="341"/>
      <c r="CD411" s="341"/>
      <c r="CE411" s="341"/>
      <c r="CF411" s="341"/>
      <c r="CG411" s="341"/>
      <c r="CH411" s="341"/>
      <c r="CI411" s="341"/>
      <c r="CJ411" s="341"/>
      <c r="CK411" s="341"/>
      <c r="CL411" s="341"/>
      <c r="CM411" s="341"/>
      <c r="CN411" s="341"/>
      <c r="CO411" s="341"/>
      <c r="CP411" s="341"/>
      <c r="CQ411" s="341"/>
      <c r="CR411" s="341"/>
      <c r="CS411" s="341"/>
      <c r="CT411" s="341"/>
      <c r="CU411" s="341"/>
      <c r="CV411" s="341"/>
      <c r="CW411" s="341"/>
      <c r="CX411" s="341"/>
      <c r="CY411" s="341"/>
      <c r="CZ411" s="341"/>
    </row>
    <row r="412" s="340" customFormat="true" ht="25.15" customHeight="true" x14ac:dyDescent="0.2">
      <c r="A412" s="419"/>
      <c r="B412" s="960"/>
      <c r="C412" s="1089" t="s">
        <v>364</v>
      </c>
      <c r="D412" s="1090"/>
      <c r="E412" s="839">
        <v>0.65350819161230511</v>
      </c>
      <c r="F412" s="830"/>
      <c r="G412" s="830"/>
      <c r="H412" s="1090" t="s">
        <v>365</v>
      </c>
      <c r="I412" s="1090"/>
      <c r="J412" s="840">
        <v>0.54989284181440734</v>
      </c>
      <c r="K412" s="830"/>
      <c r="L412" s="830"/>
      <c r="M412" s="1090" t="s">
        <v>545</v>
      </c>
      <c r="N412" s="1090"/>
      <c r="O412" s="841">
        <v>-0.50550717418713387</v>
      </c>
      <c r="P412" s="830"/>
      <c r="Q412" s="830"/>
      <c r="R412" s="341"/>
      <c r="Z412" s="341"/>
      <c r="AA412" s="341"/>
      <c r="AB412" s="341"/>
      <c r="AC412" s="341"/>
      <c r="AD412" s="341"/>
      <c r="AE412" s="341"/>
      <c r="AF412" s="341"/>
      <c r="AG412" s="341"/>
      <c r="AH412" s="341"/>
      <c r="AI412" s="341"/>
      <c r="AJ412" s="341"/>
      <c r="AK412" s="341"/>
      <c r="AL412" s="341"/>
      <c r="AM412" s="341"/>
      <c r="AN412" s="341"/>
      <c r="AO412" s="341"/>
      <c r="AP412" s="341"/>
      <c r="AQ412" s="341"/>
      <c r="AR412" s="341"/>
      <c r="AS412" s="341"/>
      <c r="AT412" s="341"/>
      <c r="AU412" s="341"/>
      <c r="AV412" s="341"/>
      <c r="AW412" s="341"/>
      <c r="AX412" s="341"/>
      <c r="AY412" s="341"/>
      <c r="AZ412" s="341"/>
      <c r="BB412" s="419"/>
      <c r="BZ412" s="341"/>
      <c r="CA412" s="341"/>
      <c r="CB412" s="341"/>
      <c r="CC412" s="341"/>
      <c r="CD412" s="341"/>
      <c r="CE412" s="341"/>
      <c r="CF412" s="341"/>
      <c r="CG412" s="341"/>
      <c r="CH412" s="341"/>
      <c r="CI412" s="341"/>
      <c r="CJ412" s="341"/>
      <c r="CK412" s="341"/>
      <c r="CL412" s="341"/>
      <c r="CM412" s="341"/>
      <c r="CN412" s="341"/>
      <c r="CO412" s="341"/>
      <c r="CP412" s="341"/>
      <c r="CQ412" s="341"/>
      <c r="CR412" s="341"/>
      <c r="CS412" s="341"/>
      <c r="CT412" s="341"/>
      <c r="CU412" s="341"/>
      <c r="CV412" s="341"/>
      <c r="CW412" s="341"/>
      <c r="CX412" s="341"/>
      <c r="CY412" s="341"/>
      <c r="CZ412" s="341"/>
    </row>
    <row r="413" s="340" customFormat="true" ht="25.15" customHeight="true" x14ac:dyDescent="0.2">
      <c r="A413" s="419"/>
      <c r="B413" s="960"/>
      <c r="C413" s="1089" t="s">
        <v>548</v>
      </c>
      <c r="D413" s="1090"/>
      <c r="E413" s="839">
        <v>0.65199838930596976</v>
      </c>
      <c r="F413" s="830"/>
      <c r="G413" s="830"/>
      <c r="H413" s="1090" t="s">
        <v>364</v>
      </c>
      <c r="I413" s="1090"/>
      <c r="J413" s="840">
        <v>0.54791274670634593</v>
      </c>
      <c r="K413" s="830"/>
      <c r="L413" s="830"/>
      <c r="M413" s="1090" t="s">
        <v>549</v>
      </c>
      <c r="N413" s="1090"/>
      <c r="O413" s="841">
        <v>0.49517298729550141</v>
      </c>
      <c r="P413" s="830"/>
      <c r="Q413" s="830"/>
      <c r="R413" s="341"/>
      <c r="Z413" s="341"/>
      <c r="AA413" s="341"/>
      <c r="AB413" s="341"/>
      <c r="AC413" s="341"/>
      <c r="AD413" s="341"/>
      <c r="AE413" s="341"/>
      <c r="AF413" s="341"/>
      <c r="AG413" s="341"/>
      <c r="AH413" s="341"/>
      <c r="AI413" s="341"/>
      <c r="AJ413" s="341"/>
      <c r="AK413" s="341"/>
      <c r="AL413" s="341"/>
      <c r="AM413" s="341"/>
      <c r="AN413" s="341"/>
      <c r="AO413" s="341"/>
      <c r="AP413" s="341"/>
      <c r="AQ413" s="341"/>
      <c r="AR413" s="341"/>
      <c r="AS413" s="341"/>
      <c r="AT413" s="341"/>
      <c r="AU413" s="341"/>
      <c r="AV413" s="341"/>
      <c r="AW413" s="341"/>
      <c r="AX413" s="341"/>
      <c r="AY413" s="341"/>
      <c r="AZ413" s="341"/>
      <c r="BB413" s="419"/>
      <c r="BZ413" s="341"/>
      <c r="CA413" s="341"/>
      <c r="CB413" s="341"/>
      <c r="CC413" s="341"/>
      <c r="CD413" s="341"/>
      <c r="CE413" s="341"/>
      <c r="CF413" s="341"/>
      <c r="CG413" s="341"/>
      <c r="CH413" s="341"/>
      <c r="CI413" s="341"/>
      <c r="CJ413" s="341"/>
      <c r="CK413" s="341"/>
      <c r="CL413" s="341"/>
      <c r="CM413" s="341"/>
      <c r="CN413" s="341"/>
      <c r="CO413" s="341"/>
      <c r="CP413" s="341"/>
      <c r="CQ413" s="341"/>
      <c r="CR413" s="341"/>
      <c r="CS413" s="341"/>
      <c r="CT413" s="341"/>
      <c r="CU413" s="341"/>
      <c r="CV413" s="341"/>
      <c r="CW413" s="341"/>
      <c r="CX413" s="341"/>
      <c r="CY413" s="341"/>
      <c r="CZ413" s="341"/>
    </row>
    <row r="414" s="340" customFormat="true" ht="25.15" customHeight="true" x14ac:dyDescent="0.2">
      <c r="A414" s="419"/>
      <c r="B414" s="960"/>
      <c r="C414" s="1089" t="s">
        <v>550</v>
      </c>
      <c r="D414" s="1090"/>
      <c r="E414" s="839">
        <v>0.61371493151742562</v>
      </c>
      <c r="F414" s="830"/>
      <c r="G414" s="830"/>
      <c r="H414" s="1090" t="s">
        <v>363</v>
      </c>
      <c r="I414" s="1090"/>
      <c r="J414" s="840">
        <v>0.53411641080518202</v>
      </c>
      <c r="K414" s="830"/>
      <c r="L414" s="830"/>
      <c r="M414" s="1090" t="s">
        <v>542</v>
      </c>
      <c r="N414" s="1090"/>
      <c r="O414" s="841">
        <v>0.49321626384551887</v>
      </c>
      <c r="P414" s="830"/>
      <c r="Q414" s="830"/>
      <c r="R414" s="341"/>
      <c r="Z414" s="341"/>
      <c r="AA414" s="341"/>
      <c r="AB414" s="341"/>
      <c r="AC414" s="341"/>
      <c r="AD414" s="341"/>
      <c r="AE414" s="341"/>
      <c r="AF414" s="341"/>
      <c r="AG414" s="341"/>
      <c r="AH414" s="341"/>
      <c r="AI414" s="341"/>
      <c r="AJ414" s="341"/>
      <c r="AK414" s="341"/>
      <c r="AL414" s="341"/>
      <c r="AM414" s="341"/>
      <c r="AN414" s="341"/>
      <c r="AO414" s="341"/>
      <c r="AP414" s="341"/>
      <c r="AQ414" s="341"/>
      <c r="AR414" s="341"/>
      <c r="AS414" s="341"/>
      <c r="AT414" s="341"/>
      <c r="AU414" s="341"/>
      <c r="AV414" s="341"/>
      <c r="AW414" s="341"/>
      <c r="AX414" s="341"/>
      <c r="AY414" s="341"/>
      <c r="AZ414" s="341"/>
      <c r="BB414" s="419"/>
      <c r="BZ414" s="341"/>
      <c r="CA414" s="341"/>
      <c r="CB414" s="341"/>
      <c r="CC414" s="341"/>
      <c r="CD414" s="341"/>
      <c r="CE414" s="341"/>
      <c r="CF414" s="341"/>
      <c r="CG414" s="341"/>
      <c r="CH414" s="341"/>
      <c r="CI414" s="341"/>
      <c r="CJ414" s="341"/>
      <c r="CK414" s="341"/>
      <c r="CL414" s="341"/>
      <c r="CM414" s="341"/>
      <c r="CN414" s="341"/>
      <c r="CO414" s="341"/>
      <c r="CP414" s="341"/>
      <c r="CQ414" s="341"/>
      <c r="CR414" s="341"/>
      <c r="CS414" s="341"/>
      <c r="CT414" s="341"/>
      <c r="CU414" s="341"/>
      <c r="CV414" s="341"/>
      <c r="CW414" s="341"/>
      <c r="CX414" s="341"/>
      <c r="CY414" s="341"/>
      <c r="CZ414" s="341"/>
    </row>
    <row r="415" s="340" customFormat="true" ht="25.15" customHeight="true" x14ac:dyDescent="0.2">
      <c r="A415" s="419"/>
      <c r="B415" s="960"/>
      <c r="C415" s="1089" t="s">
        <v>391</v>
      </c>
      <c r="D415" s="1090"/>
      <c r="E415" s="839">
        <v>0.61263149496152536</v>
      </c>
      <c r="F415" s="830"/>
      <c r="G415" s="830"/>
      <c r="H415" s="1090" t="s">
        <v>374</v>
      </c>
      <c r="I415" s="1090"/>
      <c r="J415" s="840">
        <v>-0.53153709913952341</v>
      </c>
      <c r="K415" s="830"/>
      <c r="L415" s="830"/>
      <c r="M415" s="1090" t="s">
        <v>363</v>
      </c>
      <c r="N415" s="1090"/>
      <c r="O415" s="841">
        <v>0.48570825182498001</v>
      </c>
      <c r="P415" s="830"/>
      <c r="Q415" s="830"/>
      <c r="R415" s="341"/>
      <c r="Z415" s="341"/>
      <c r="AA415" s="341"/>
      <c r="AB415" s="341"/>
      <c r="AC415" s="341"/>
      <c r="AD415" s="341"/>
      <c r="AE415" s="341"/>
      <c r="AF415" s="341"/>
      <c r="AG415" s="341"/>
      <c r="AH415" s="341"/>
      <c r="AI415" s="341"/>
      <c r="AJ415" s="341"/>
      <c r="AK415" s="341"/>
      <c r="AL415" s="341"/>
      <c r="AM415" s="341"/>
      <c r="AN415" s="341"/>
      <c r="AO415" s="341"/>
      <c r="AP415" s="341"/>
      <c r="AQ415" s="341"/>
      <c r="AR415" s="341"/>
      <c r="AS415" s="341"/>
      <c r="AT415" s="341"/>
      <c r="AU415" s="341"/>
      <c r="AV415" s="341"/>
      <c r="AW415" s="341"/>
      <c r="AX415" s="341"/>
      <c r="AY415" s="341"/>
      <c r="AZ415" s="341"/>
      <c r="BB415" s="419"/>
      <c r="BZ415" s="341"/>
      <c r="CA415" s="341"/>
      <c r="CB415" s="341"/>
      <c r="CC415" s="341"/>
      <c r="CD415" s="341"/>
      <c r="CE415" s="341"/>
      <c r="CF415" s="341"/>
      <c r="CG415" s="341"/>
      <c r="CH415" s="341"/>
      <c r="CI415" s="341"/>
      <c r="CJ415" s="341"/>
      <c r="CK415" s="341"/>
      <c r="CL415" s="341"/>
      <c r="CM415" s="341"/>
      <c r="CN415" s="341"/>
      <c r="CO415" s="341"/>
      <c r="CP415" s="341"/>
      <c r="CQ415" s="341"/>
      <c r="CR415" s="341"/>
      <c r="CS415" s="341"/>
      <c r="CT415" s="341"/>
      <c r="CU415" s="341"/>
      <c r="CV415" s="341"/>
      <c r="CW415" s="341"/>
      <c r="CX415" s="341"/>
      <c r="CY415" s="341"/>
      <c r="CZ415" s="341"/>
    </row>
    <row r="416" s="340" customFormat="true" ht="25.15" customHeight="true" x14ac:dyDescent="0.2">
      <c r="A416" s="419"/>
      <c r="B416" s="960"/>
      <c r="C416" s="1089" t="s">
        <v>363</v>
      </c>
      <c r="D416" s="1090"/>
      <c r="E416" s="839">
        <v>0.61196478503558005</v>
      </c>
      <c r="F416" s="830"/>
      <c r="G416" s="830"/>
      <c r="H416" s="1090" t="s">
        <v>548</v>
      </c>
      <c r="I416" s="1090"/>
      <c r="J416" s="840">
        <v>0.47881647518443166</v>
      </c>
      <c r="K416" s="830"/>
      <c r="L416" s="830"/>
      <c r="M416" s="1090" t="s">
        <v>375</v>
      </c>
      <c r="N416" s="1090"/>
      <c r="O416" s="841">
        <v>-0.48029445949738214</v>
      </c>
      <c r="P416" s="830"/>
      <c r="Q416" s="830"/>
      <c r="R416" s="341"/>
      <c r="Z416" s="341"/>
      <c r="AA416" s="341"/>
      <c r="AB416" s="341"/>
      <c r="AC416" s="341"/>
      <c r="AD416" s="341"/>
      <c r="AE416" s="341"/>
      <c r="AF416" s="341"/>
      <c r="AG416" s="341"/>
      <c r="AH416" s="341"/>
      <c r="AI416" s="341"/>
      <c r="AJ416" s="341"/>
      <c r="AK416" s="341"/>
      <c r="AL416" s="341"/>
      <c r="AM416" s="341"/>
      <c r="AN416" s="341"/>
      <c r="AO416" s="341"/>
      <c r="AP416" s="341"/>
      <c r="AQ416" s="341"/>
      <c r="AR416" s="341"/>
      <c r="AS416" s="341"/>
      <c r="AT416" s="341"/>
      <c r="AU416" s="341"/>
      <c r="AV416" s="341"/>
      <c r="AW416" s="341"/>
      <c r="AX416" s="341"/>
      <c r="AY416" s="341"/>
      <c r="AZ416" s="341"/>
      <c r="BB416" s="419"/>
      <c r="BZ416" s="341"/>
      <c r="CA416" s="341"/>
      <c r="CB416" s="341"/>
      <c r="CC416" s="341"/>
      <c r="CD416" s="341"/>
      <c r="CE416" s="341"/>
      <c r="CF416" s="341"/>
      <c r="CG416" s="341"/>
      <c r="CH416" s="341"/>
      <c r="CI416" s="341"/>
      <c r="CJ416" s="341"/>
      <c r="CK416" s="341"/>
      <c r="CL416" s="341"/>
      <c r="CM416" s="341"/>
      <c r="CN416" s="341"/>
      <c r="CO416" s="341"/>
      <c r="CP416" s="341"/>
      <c r="CQ416" s="341"/>
      <c r="CR416" s="341"/>
      <c r="CS416" s="341"/>
      <c r="CT416" s="341"/>
      <c r="CU416" s="341"/>
      <c r="CV416" s="341"/>
      <c r="CW416" s="341"/>
      <c r="CX416" s="341"/>
      <c r="CY416" s="341"/>
      <c r="CZ416" s="341"/>
    </row>
    <row r="417" s="340" customFormat="true" ht="25.15" customHeight="true" x14ac:dyDescent="0.2">
      <c r="A417" s="419"/>
      <c r="B417" s="960"/>
      <c r="C417" s="1089" t="s">
        <v>543</v>
      </c>
      <c r="D417" s="1090"/>
      <c r="E417" s="839">
        <v>-0.60732934020581431</v>
      </c>
      <c r="F417" s="830"/>
      <c r="G417" s="830"/>
      <c r="H417" s="1090" t="s">
        <v>546</v>
      </c>
      <c r="I417" s="1090"/>
      <c r="J417" s="840">
        <v>-0.4589370663771154</v>
      </c>
      <c r="K417" s="830"/>
      <c r="L417" s="830"/>
      <c r="M417" s="1090" t="s">
        <v>366</v>
      </c>
      <c r="N417" s="1090"/>
      <c r="O417" s="841">
        <v>0.47671897136282521</v>
      </c>
      <c r="P417" s="830"/>
      <c r="Q417" s="830"/>
      <c r="R417" s="341"/>
      <c r="Z417" s="341"/>
      <c r="AA417" s="341"/>
      <c r="AB417" s="341"/>
      <c r="AC417" s="341"/>
      <c r="AD417" s="341"/>
      <c r="AE417" s="341"/>
      <c r="AF417" s="341"/>
      <c r="AG417" s="341"/>
      <c r="AH417" s="341"/>
      <c r="AI417" s="341"/>
      <c r="AJ417" s="341"/>
      <c r="AK417" s="341"/>
      <c r="AL417" s="341"/>
      <c r="AM417" s="341"/>
      <c r="AN417" s="341"/>
      <c r="AO417" s="341"/>
      <c r="AP417" s="341"/>
      <c r="AQ417" s="341"/>
      <c r="AR417" s="341"/>
      <c r="AS417" s="341"/>
      <c r="AT417" s="341"/>
      <c r="AU417" s="341"/>
      <c r="AV417" s="341"/>
      <c r="AW417" s="341"/>
      <c r="AX417" s="341"/>
      <c r="AY417" s="341"/>
      <c r="AZ417" s="341"/>
      <c r="BB417" s="419"/>
      <c r="BZ417" s="341"/>
      <c r="CA417" s="341"/>
      <c r="CB417" s="341"/>
      <c r="CC417" s="341"/>
      <c r="CD417" s="341"/>
      <c r="CE417" s="341"/>
      <c r="CF417" s="341"/>
      <c r="CG417" s="341"/>
      <c r="CH417" s="341"/>
      <c r="CI417" s="341"/>
      <c r="CJ417" s="341"/>
      <c r="CK417" s="341"/>
      <c r="CL417" s="341"/>
      <c r="CM417" s="341"/>
      <c r="CN417" s="341"/>
      <c r="CO417" s="341"/>
      <c r="CP417" s="341"/>
      <c r="CQ417" s="341"/>
      <c r="CR417" s="341"/>
      <c r="CS417" s="341"/>
      <c r="CT417" s="341"/>
      <c r="CU417" s="341"/>
      <c r="CV417" s="341"/>
      <c r="CW417" s="341"/>
      <c r="CX417" s="341"/>
      <c r="CY417" s="341"/>
      <c r="CZ417" s="341"/>
    </row>
    <row r="418" s="340" customFormat="true" ht="25.15" customHeight="true" x14ac:dyDescent="0.2">
      <c r="A418" s="419"/>
      <c r="B418" s="960"/>
      <c r="C418" s="1089" t="s">
        <v>545</v>
      </c>
      <c r="D418" s="1090"/>
      <c r="E418" s="839">
        <v>-0.60695277843341122</v>
      </c>
      <c r="F418" s="830"/>
      <c r="G418" s="830"/>
      <c r="H418" s="1090" t="s">
        <v>551</v>
      </c>
      <c r="I418" s="1090"/>
      <c r="J418" s="840">
        <v>0.45143469077746723</v>
      </c>
      <c r="K418" s="830"/>
      <c r="L418" s="830"/>
      <c r="M418" s="1090" t="s">
        <v>368</v>
      </c>
      <c r="N418" s="1090"/>
      <c r="O418" s="841">
        <v>-0.46814533109348083</v>
      </c>
      <c r="P418" s="830"/>
      <c r="Q418" s="830"/>
      <c r="R418" s="341"/>
      <c r="Z418" s="341"/>
      <c r="AA418" s="341"/>
      <c r="AB418" s="341"/>
      <c r="AC418" s="341"/>
      <c r="AD418" s="341"/>
      <c r="AE418" s="341"/>
      <c r="AF418" s="341"/>
      <c r="AG418" s="341"/>
      <c r="AH418" s="341"/>
      <c r="AI418" s="341"/>
      <c r="AJ418" s="341"/>
      <c r="AK418" s="341"/>
      <c r="AL418" s="341"/>
      <c r="AM418" s="341"/>
      <c r="AN418" s="341"/>
      <c r="AO418" s="341"/>
      <c r="AP418" s="341"/>
      <c r="AQ418" s="341"/>
      <c r="AR418" s="341"/>
      <c r="AS418" s="341"/>
      <c r="AT418" s="341"/>
      <c r="AU418" s="341"/>
      <c r="AV418" s="341"/>
      <c r="AW418" s="341"/>
      <c r="AX418" s="341"/>
      <c r="AY418" s="341"/>
      <c r="AZ418" s="341"/>
      <c r="BB418" s="419"/>
      <c r="BZ418" s="341"/>
      <c r="CA418" s="341"/>
      <c r="CB418" s="341"/>
      <c r="CC418" s="341"/>
      <c r="CD418" s="341"/>
      <c r="CE418" s="341"/>
      <c r="CF418" s="341"/>
      <c r="CG418" s="341"/>
      <c r="CH418" s="341"/>
      <c r="CI418" s="341"/>
      <c r="CJ418" s="341"/>
      <c r="CK418" s="341"/>
      <c r="CL418" s="341"/>
      <c r="CM418" s="341"/>
      <c r="CN418" s="341"/>
      <c r="CO418" s="341"/>
      <c r="CP418" s="341"/>
      <c r="CQ418" s="341"/>
      <c r="CR418" s="341"/>
      <c r="CS418" s="341"/>
      <c r="CT418" s="341"/>
      <c r="CU418" s="341"/>
      <c r="CV418" s="341"/>
      <c r="CW418" s="341"/>
      <c r="CX418" s="341"/>
      <c r="CY418" s="341"/>
      <c r="CZ418" s="341"/>
    </row>
    <row r="419" s="340" customFormat="true" ht="25.15" customHeight="true" x14ac:dyDescent="0.2">
      <c r="A419" s="419"/>
      <c r="B419" s="960"/>
      <c r="C419" s="1089" t="s">
        <v>365</v>
      </c>
      <c r="D419" s="1090"/>
      <c r="E419" s="839">
        <v>0.60359272099284356</v>
      </c>
      <c r="F419" s="830"/>
      <c r="G419" s="830"/>
      <c r="H419" s="1090" t="s">
        <v>550</v>
      </c>
      <c r="I419" s="1090"/>
      <c r="J419" s="840">
        <v>0.44795746414672899</v>
      </c>
      <c r="K419" s="830"/>
      <c r="L419" s="830"/>
      <c r="M419" s="1090" t="s">
        <v>364</v>
      </c>
      <c r="N419" s="1090"/>
      <c r="O419" s="841">
        <v>0.45936384725666063</v>
      </c>
      <c r="P419" s="830"/>
      <c r="Q419" s="830"/>
      <c r="R419" s="341"/>
      <c r="Z419" s="341"/>
      <c r="AA419" s="341"/>
      <c r="AB419" s="341"/>
      <c r="AC419" s="341"/>
      <c r="AD419" s="341"/>
      <c r="AE419" s="341"/>
      <c r="AF419" s="341"/>
      <c r="AG419" s="341"/>
      <c r="AH419" s="341"/>
      <c r="AI419" s="341"/>
      <c r="AJ419" s="341"/>
      <c r="AK419" s="341"/>
      <c r="AL419" s="341"/>
      <c r="AM419" s="341"/>
      <c r="AN419" s="341"/>
      <c r="AO419" s="341"/>
      <c r="AP419" s="341"/>
      <c r="AQ419" s="341"/>
      <c r="AR419" s="341"/>
      <c r="AS419" s="341"/>
      <c r="AT419" s="341"/>
      <c r="AU419" s="341"/>
      <c r="AV419" s="341"/>
      <c r="AW419" s="341"/>
      <c r="AX419" s="341"/>
      <c r="AY419" s="341"/>
      <c r="AZ419" s="341"/>
      <c r="BB419" s="419"/>
      <c r="BZ419" s="341"/>
      <c r="CA419" s="341"/>
      <c r="CB419" s="341"/>
      <c r="CC419" s="341"/>
      <c r="CD419" s="341"/>
      <c r="CE419" s="341"/>
      <c r="CF419" s="341"/>
      <c r="CG419" s="341"/>
      <c r="CH419" s="341"/>
      <c r="CI419" s="341"/>
      <c r="CJ419" s="341"/>
      <c r="CK419" s="341"/>
      <c r="CL419" s="341"/>
      <c r="CM419" s="341"/>
      <c r="CN419" s="341"/>
      <c r="CO419" s="341"/>
      <c r="CP419" s="341"/>
      <c r="CQ419" s="341"/>
      <c r="CR419" s="341"/>
      <c r="CS419" s="341"/>
      <c r="CT419" s="341"/>
      <c r="CU419" s="341"/>
      <c r="CV419" s="341"/>
      <c r="CW419" s="341"/>
      <c r="CX419" s="341"/>
      <c r="CY419" s="341"/>
      <c r="CZ419" s="341"/>
    </row>
    <row r="420" s="340" customFormat="true" ht="25.15" customHeight="true" x14ac:dyDescent="0.2">
      <c r="A420" s="419"/>
      <c r="B420" s="960"/>
      <c r="C420" s="1089" t="s">
        <v>549</v>
      </c>
      <c r="D420" s="1090"/>
      <c r="E420" s="839">
        <v>0.54358000606950729</v>
      </c>
      <c r="F420" s="830"/>
      <c r="G420" s="830"/>
      <c r="H420" s="1090" t="s">
        <v>367</v>
      </c>
      <c r="I420" s="1090"/>
      <c r="J420" s="840">
        <v>0.44594282369659577</v>
      </c>
      <c r="K420" s="830"/>
      <c r="L420" s="830"/>
      <c r="M420" s="1090" t="s">
        <v>407</v>
      </c>
      <c r="N420" s="1090"/>
      <c r="O420" s="841">
        <v>0.44598504505587616</v>
      </c>
      <c r="P420" s="830"/>
      <c r="Q420" s="830"/>
      <c r="R420" s="341"/>
      <c r="Z420" s="341"/>
      <c r="AA420" s="341"/>
      <c r="AB420" s="341"/>
      <c r="AC420" s="341"/>
      <c r="AD420" s="341"/>
      <c r="AE420" s="341"/>
      <c r="AF420" s="341"/>
      <c r="AG420" s="341"/>
      <c r="AH420" s="341"/>
      <c r="AI420" s="341"/>
      <c r="AJ420" s="341"/>
      <c r="AK420" s="341"/>
      <c r="AL420" s="341"/>
      <c r="AM420" s="341"/>
      <c r="AN420" s="341"/>
      <c r="AO420" s="341"/>
      <c r="AP420" s="341"/>
      <c r="AQ420" s="341"/>
      <c r="AR420" s="341"/>
      <c r="AS420" s="341"/>
      <c r="AT420" s="341"/>
      <c r="AU420" s="341"/>
      <c r="AV420" s="341"/>
      <c r="AW420" s="341"/>
      <c r="AX420" s="341"/>
      <c r="AY420" s="341"/>
      <c r="AZ420" s="341"/>
      <c r="BB420" s="419"/>
      <c r="BZ420" s="341"/>
      <c r="CA420" s="341"/>
      <c r="CB420" s="341"/>
      <c r="CC420" s="341"/>
      <c r="CD420" s="341"/>
      <c r="CE420" s="341"/>
      <c r="CF420" s="341"/>
      <c r="CG420" s="341"/>
      <c r="CH420" s="341"/>
      <c r="CI420" s="341"/>
      <c r="CJ420" s="341"/>
      <c r="CK420" s="341"/>
      <c r="CL420" s="341"/>
      <c r="CM420" s="341"/>
      <c r="CN420" s="341"/>
      <c r="CO420" s="341"/>
      <c r="CP420" s="341"/>
      <c r="CQ420" s="341"/>
      <c r="CR420" s="341"/>
      <c r="CS420" s="341"/>
      <c r="CT420" s="341"/>
      <c r="CU420" s="341"/>
      <c r="CV420" s="341"/>
      <c r="CW420" s="341"/>
      <c r="CX420" s="341"/>
      <c r="CY420" s="341"/>
      <c r="CZ420" s="341"/>
    </row>
    <row r="421" s="340" customFormat="true" ht="25.15" customHeight="true" x14ac:dyDescent="0.2">
      <c r="A421" s="419"/>
      <c r="B421" s="960"/>
      <c r="C421" s="1089" t="s">
        <v>547</v>
      </c>
      <c r="D421" s="1090"/>
      <c r="E421" s="839">
        <v>0.53917263565150209</v>
      </c>
      <c r="F421" s="830"/>
      <c r="G421" s="830"/>
      <c r="H421" s="1090" t="s">
        <v>552</v>
      </c>
      <c r="I421" s="1090"/>
      <c r="J421" s="840">
        <v>0.41293449803409021</v>
      </c>
      <c r="K421" s="830"/>
      <c r="L421" s="830"/>
      <c r="M421" s="1090" t="s">
        <v>553</v>
      </c>
      <c r="N421" s="1090"/>
      <c r="O421" s="841">
        <v>0.43850206689434029</v>
      </c>
      <c r="P421" s="830"/>
      <c r="Q421" s="830"/>
      <c r="R421" s="341"/>
      <c r="Z421" s="341"/>
      <c r="AA421" s="341"/>
      <c r="AB421" s="341"/>
      <c r="AC421" s="341"/>
      <c r="AD421" s="341"/>
      <c r="AE421" s="341"/>
      <c r="AF421" s="341"/>
      <c r="AG421" s="341"/>
      <c r="AH421" s="341"/>
      <c r="AI421" s="341"/>
      <c r="AJ421" s="341"/>
      <c r="AK421" s="341"/>
      <c r="AL421" s="341"/>
      <c r="AM421" s="341"/>
      <c r="AN421" s="341"/>
      <c r="AO421" s="341"/>
      <c r="AP421" s="341"/>
      <c r="AQ421" s="341"/>
      <c r="AR421" s="341"/>
      <c r="AS421" s="341"/>
      <c r="AT421" s="341"/>
      <c r="AU421" s="341"/>
      <c r="AV421" s="341"/>
      <c r="AW421" s="341"/>
      <c r="AX421" s="341"/>
      <c r="AY421" s="341"/>
      <c r="AZ421" s="341"/>
      <c r="BB421" s="419"/>
      <c r="BZ421" s="341"/>
      <c r="CA421" s="341"/>
      <c r="CB421" s="341"/>
      <c r="CC421" s="341"/>
      <c r="CD421" s="341"/>
      <c r="CE421" s="341"/>
      <c r="CF421" s="341"/>
      <c r="CG421" s="341"/>
      <c r="CH421" s="341"/>
      <c r="CI421" s="341"/>
      <c r="CJ421" s="341"/>
      <c r="CK421" s="341"/>
      <c r="CL421" s="341"/>
      <c r="CM421" s="341"/>
      <c r="CN421" s="341"/>
      <c r="CO421" s="341"/>
      <c r="CP421" s="341"/>
      <c r="CQ421" s="341"/>
      <c r="CR421" s="341"/>
      <c r="CS421" s="341"/>
      <c r="CT421" s="341"/>
      <c r="CU421" s="341"/>
      <c r="CV421" s="341"/>
      <c r="CW421" s="341"/>
      <c r="CX421" s="341"/>
      <c r="CY421" s="341"/>
      <c r="CZ421" s="341"/>
    </row>
    <row r="422" s="340" customFormat="true" ht="25.15" customHeight="true" x14ac:dyDescent="0.2">
      <c r="A422" s="419"/>
      <c r="B422" s="960"/>
      <c r="C422" s="1089" t="s">
        <v>367</v>
      </c>
      <c r="D422" s="1090"/>
      <c r="E422" s="839">
        <v>0.53373129975328726</v>
      </c>
      <c r="F422" s="830"/>
      <c r="G422" s="830"/>
      <c r="H422" s="1090" t="s">
        <v>549</v>
      </c>
      <c r="I422" s="1090"/>
      <c r="J422" s="840">
        <v>0.40131386597960833</v>
      </c>
      <c r="K422" s="830"/>
      <c r="L422" s="830"/>
      <c r="M422" s="1090" t="s">
        <v>554</v>
      </c>
      <c r="N422" s="1090"/>
      <c r="O422" s="841">
        <v>0.40880275841400038</v>
      </c>
      <c r="P422" s="830"/>
      <c r="Q422" s="830"/>
      <c r="R422" s="341"/>
      <c r="Z422" s="341"/>
      <c r="AA422" s="341"/>
      <c r="AB422" s="341"/>
      <c r="AC422" s="341"/>
      <c r="AD422" s="341"/>
      <c r="AE422" s="341"/>
      <c r="AF422" s="341"/>
      <c r="AG422" s="341"/>
      <c r="AH422" s="341"/>
      <c r="AI422" s="341"/>
      <c r="AJ422" s="341"/>
      <c r="AK422" s="341"/>
      <c r="AL422" s="341"/>
      <c r="AM422" s="341"/>
      <c r="AN422" s="341"/>
      <c r="AO422" s="341"/>
      <c r="AP422" s="341"/>
      <c r="AQ422" s="341"/>
      <c r="AR422" s="341"/>
      <c r="AS422" s="341"/>
      <c r="AT422" s="341"/>
      <c r="AU422" s="341"/>
      <c r="AV422" s="341"/>
      <c r="AW422" s="341"/>
      <c r="AX422" s="341"/>
      <c r="AY422" s="341"/>
      <c r="AZ422" s="341"/>
      <c r="BB422" s="419"/>
      <c r="BZ422" s="341"/>
      <c r="CA422" s="341"/>
      <c r="CB422" s="341"/>
      <c r="CC422" s="341"/>
      <c r="CD422" s="341"/>
      <c r="CE422" s="341"/>
      <c r="CF422" s="341"/>
      <c r="CG422" s="341"/>
      <c r="CH422" s="341"/>
      <c r="CI422" s="341"/>
      <c r="CJ422" s="341"/>
      <c r="CK422" s="341"/>
      <c r="CL422" s="341"/>
      <c r="CM422" s="341"/>
      <c r="CN422" s="341"/>
      <c r="CO422" s="341"/>
      <c r="CP422" s="341"/>
      <c r="CQ422" s="341"/>
      <c r="CR422" s="341"/>
      <c r="CS422" s="341"/>
      <c r="CT422" s="341"/>
      <c r="CU422" s="341"/>
      <c r="CV422" s="341"/>
      <c r="CW422" s="341"/>
      <c r="CX422" s="341"/>
      <c r="CY422" s="341"/>
      <c r="CZ422" s="341"/>
    </row>
    <row r="423" s="340" customFormat="true" ht="25.15" customHeight="true" x14ac:dyDescent="0.2">
      <c r="A423" s="419"/>
      <c r="B423" s="960"/>
      <c r="C423" s="1089" t="s">
        <v>368</v>
      </c>
      <c r="D423" s="1090"/>
      <c r="E423" s="839">
        <v>-0.49280813175586863</v>
      </c>
      <c r="F423" s="830"/>
      <c r="G423" s="830"/>
      <c r="H423" s="1090" t="s">
        <v>543</v>
      </c>
      <c r="I423" s="1090"/>
      <c r="J423" s="840">
        <v>-0.36545245289514572</v>
      </c>
      <c r="K423" s="830"/>
      <c r="L423" s="830"/>
      <c r="M423" s="1090" t="s">
        <v>367</v>
      </c>
      <c r="N423" s="1090"/>
      <c r="O423" s="841">
        <v>0.3954247352535446</v>
      </c>
      <c r="P423" s="830"/>
      <c r="Q423" s="830"/>
      <c r="R423" s="341"/>
      <c r="Z423" s="341"/>
      <c r="AA423" s="341"/>
      <c r="AB423" s="341"/>
      <c r="AC423" s="341"/>
      <c r="AD423" s="341"/>
      <c r="AE423" s="341"/>
      <c r="AF423" s="341"/>
      <c r="AG423" s="341"/>
      <c r="AH423" s="341"/>
      <c r="AI423" s="341"/>
      <c r="AJ423" s="341"/>
      <c r="AK423" s="341"/>
      <c r="AL423" s="341"/>
      <c r="AM423" s="341"/>
      <c r="AN423" s="341"/>
      <c r="AO423" s="341"/>
      <c r="AP423" s="341"/>
      <c r="AQ423" s="341"/>
      <c r="AR423" s="341"/>
      <c r="AS423" s="341"/>
      <c r="AT423" s="341"/>
      <c r="AU423" s="341"/>
      <c r="AV423" s="341"/>
      <c r="AW423" s="341"/>
      <c r="AX423" s="341"/>
      <c r="AY423" s="341"/>
      <c r="AZ423" s="341"/>
      <c r="BB423" s="419"/>
      <c r="BZ423" s="341"/>
      <c r="CA423" s="341"/>
      <c r="CB423" s="341"/>
      <c r="CC423" s="341"/>
      <c r="CD423" s="341"/>
      <c r="CE423" s="341"/>
      <c r="CF423" s="341"/>
      <c r="CG423" s="341"/>
      <c r="CH423" s="341"/>
      <c r="CI423" s="341"/>
      <c r="CJ423" s="341"/>
      <c r="CK423" s="341"/>
      <c r="CL423" s="341"/>
      <c r="CM423" s="341"/>
      <c r="CN423" s="341"/>
      <c r="CO423" s="341"/>
      <c r="CP423" s="341"/>
      <c r="CQ423" s="341"/>
      <c r="CR423" s="341"/>
      <c r="CS423" s="341"/>
      <c r="CT423" s="341"/>
      <c r="CU423" s="341"/>
      <c r="CV423" s="341"/>
      <c r="CW423" s="341"/>
      <c r="CX423" s="341"/>
      <c r="CY423" s="341"/>
      <c r="CZ423" s="341"/>
    </row>
    <row r="424" s="340" customFormat="true" ht="25.15" customHeight="true" x14ac:dyDescent="0.2">
      <c r="A424" s="419"/>
      <c r="B424" s="960"/>
      <c r="C424" s="1089" t="s">
        <v>552</v>
      </c>
      <c r="D424" s="1090"/>
      <c r="E424" s="839">
        <v>0.46610175881524935</v>
      </c>
      <c r="F424" s="830"/>
      <c r="G424" s="830"/>
      <c r="H424" s="1090" t="s">
        <v>284</v>
      </c>
      <c r="I424" s="1090"/>
      <c r="J424" s="840">
        <v>0.35825669831349138</v>
      </c>
      <c r="K424" s="830"/>
      <c r="L424" s="830"/>
      <c r="M424" s="1090" t="s">
        <v>555</v>
      </c>
      <c r="N424" s="1090"/>
      <c r="O424" s="841">
        <v>0.37841079643315745</v>
      </c>
      <c r="P424" s="830"/>
      <c r="Q424" s="830"/>
      <c r="R424" s="341"/>
      <c r="Z424" s="341"/>
      <c r="AA424" s="341"/>
      <c r="AB424" s="341"/>
      <c r="AC424" s="341"/>
      <c r="AD424" s="341"/>
      <c r="AE424" s="341"/>
      <c r="AF424" s="341"/>
      <c r="AG424" s="341"/>
      <c r="AH424" s="341"/>
      <c r="AI424" s="341"/>
      <c r="AJ424" s="341"/>
      <c r="AK424" s="341"/>
      <c r="AL424" s="341"/>
      <c r="AM424" s="341"/>
      <c r="AN424" s="341"/>
      <c r="AO424" s="341"/>
      <c r="AP424" s="341"/>
      <c r="AQ424" s="341"/>
      <c r="AR424" s="341"/>
      <c r="AS424" s="341"/>
      <c r="AT424" s="341"/>
      <c r="AU424" s="341"/>
      <c r="AV424" s="341"/>
      <c r="AW424" s="341"/>
      <c r="AX424" s="341"/>
      <c r="AY424" s="341"/>
      <c r="AZ424" s="341"/>
      <c r="BB424" s="419"/>
      <c r="BZ424" s="341"/>
      <c r="CA424" s="341"/>
      <c r="CB424" s="341"/>
      <c r="CC424" s="341"/>
      <c r="CD424" s="341"/>
      <c r="CE424" s="341"/>
      <c r="CF424" s="341"/>
      <c r="CG424" s="341"/>
      <c r="CH424" s="341"/>
      <c r="CI424" s="341"/>
      <c r="CJ424" s="341"/>
      <c r="CK424" s="341"/>
      <c r="CL424" s="341"/>
      <c r="CM424" s="341"/>
      <c r="CN424" s="341"/>
      <c r="CO424" s="341"/>
      <c r="CP424" s="341"/>
      <c r="CQ424" s="341"/>
      <c r="CR424" s="341"/>
      <c r="CS424" s="341"/>
      <c r="CT424" s="341"/>
      <c r="CU424" s="341"/>
      <c r="CV424" s="341"/>
      <c r="CW424" s="341"/>
      <c r="CX424" s="341"/>
      <c r="CY424" s="341"/>
      <c r="CZ424" s="341"/>
    </row>
    <row r="425" s="340" customFormat="true" ht="25.15" customHeight="true" x14ac:dyDescent="0.2">
      <c r="A425" s="419"/>
      <c r="B425" s="960"/>
      <c r="C425" s="1089" t="s">
        <v>375</v>
      </c>
      <c r="D425" s="1090"/>
      <c r="E425" s="839">
        <v>-0.46588841865590763</v>
      </c>
      <c r="F425" s="830"/>
      <c r="G425" s="830"/>
      <c r="H425" s="1090" t="s">
        <v>556</v>
      </c>
      <c r="I425" s="1090"/>
      <c r="J425" s="840">
        <v>0.34823430618058238</v>
      </c>
      <c r="K425" s="830"/>
      <c r="L425" s="830"/>
      <c r="M425" s="1090" t="s">
        <v>557</v>
      </c>
      <c r="N425" s="1090"/>
      <c r="O425" s="841">
        <v>0.3580277464669715</v>
      </c>
      <c r="P425" s="830"/>
      <c r="Q425" s="830"/>
      <c r="R425" s="341"/>
      <c r="Z425" s="341"/>
      <c r="AA425" s="341"/>
      <c r="AB425" s="341"/>
      <c r="AC425" s="341"/>
      <c r="AD425" s="341"/>
      <c r="AE425" s="341"/>
      <c r="AF425" s="341"/>
      <c r="AG425" s="341"/>
      <c r="AH425" s="341"/>
      <c r="AI425" s="341"/>
      <c r="AJ425" s="341"/>
      <c r="AK425" s="341"/>
      <c r="AL425" s="341"/>
      <c r="AM425" s="341"/>
      <c r="AN425" s="341"/>
      <c r="AO425" s="341"/>
      <c r="AP425" s="341"/>
      <c r="AQ425" s="341"/>
      <c r="AR425" s="341"/>
      <c r="AS425" s="341"/>
      <c r="AT425" s="341"/>
      <c r="AU425" s="341"/>
      <c r="AV425" s="341"/>
      <c r="AW425" s="341"/>
      <c r="AX425" s="341"/>
      <c r="AY425" s="341"/>
      <c r="AZ425" s="341"/>
      <c r="BB425" s="419"/>
      <c r="BZ425" s="341"/>
      <c r="CA425" s="341"/>
      <c r="CB425" s="341"/>
      <c r="CC425" s="341"/>
      <c r="CD425" s="341"/>
      <c r="CE425" s="341"/>
      <c r="CF425" s="341"/>
      <c r="CG425" s="341"/>
      <c r="CH425" s="341"/>
      <c r="CI425" s="341"/>
      <c r="CJ425" s="341"/>
      <c r="CK425" s="341"/>
      <c r="CL425" s="341"/>
      <c r="CM425" s="341"/>
      <c r="CN425" s="341"/>
      <c r="CO425" s="341"/>
      <c r="CP425" s="341"/>
      <c r="CQ425" s="341"/>
      <c r="CR425" s="341"/>
      <c r="CS425" s="341"/>
      <c r="CT425" s="341"/>
      <c r="CU425" s="341"/>
      <c r="CV425" s="341"/>
      <c r="CW425" s="341"/>
      <c r="CX425" s="341"/>
      <c r="CY425" s="341"/>
      <c r="CZ425" s="341"/>
    </row>
    <row r="426" s="340" customFormat="true" ht="25.15" customHeight="true" x14ac:dyDescent="0.2">
      <c r="A426" s="419"/>
      <c r="B426" s="960"/>
      <c r="C426" s="1089" t="s">
        <v>551</v>
      </c>
      <c r="D426" s="1090"/>
      <c r="E426" s="839">
        <v>0.46207511236263299</v>
      </c>
      <c r="F426" s="830"/>
      <c r="G426" s="830"/>
      <c r="H426" s="1090" t="s">
        <v>297</v>
      </c>
      <c r="I426" s="1090"/>
      <c r="J426" s="840">
        <v>0.34690819101750137</v>
      </c>
      <c r="K426" s="830"/>
      <c r="L426" s="830"/>
      <c r="M426" s="1090" t="s">
        <v>558</v>
      </c>
      <c r="N426" s="1090"/>
      <c r="O426" s="841">
        <v>0.34328107996182444</v>
      </c>
      <c r="P426" s="830"/>
      <c r="Q426" s="830"/>
      <c r="R426" s="341"/>
      <c r="Z426" s="341"/>
      <c r="AA426" s="341"/>
      <c r="AB426" s="341"/>
      <c r="AC426" s="341"/>
      <c r="AD426" s="341"/>
      <c r="AE426" s="341"/>
      <c r="AF426" s="341"/>
      <c r="AG426" s="341"/>
      <c r="AH426" s="341"/>
      <c r="AI426" s="341"/>
      <c r="AJ426" s="341"/>
      <c r="AK426" s="341"/>
      <c r="AL426" s="341"/>
      <c r="AM426" s="341"/>
      <c r="AN426" s="341"/>
      <c r="AO426" s="341"/>
      <c r="AP426" s="341"/>
      <c r="AQ426" s="341"/>
      <c r="AR426" s="341"/>
      <c r="AS426" s="341"/>
      <c r="AT426" s="341"/>
      <c r="AU426" s="341"/>
      <c r="AV426" s="341"/>
      <c r="AW426" s="341"/>
      <c r="AX426" s="341"/>
      <c r="AY426" s="341"/>
      <c r="AZ426" s="341"/>
      <c r="BB426" s="419"/>
      <c r="BZ426" s="341"/>
      <c r="CA426" s="341"/>
      <c r="CB426" s="341"/>
      <c r="CC426" s="341"/>
      <c r="CD426" s="341"/>
      <c r="CE426" s="341"/>
      <c r="CF426" s="341"/>
      <c r="CG426" s="341"/>
      <c r="CH426" s="341"/>
      <c r="CI426" s="341"/>
      <c r="CJ426" s="341"/>
      <c r="CK426" s="341"/>
      <c r="CL426" s="341"/>
      <c r="CM426" s="341"/>
      <c r="CN426" s="341"/>
      <c r="CO426" s="341"/>
      <c r="CP426" s="341"/>
      <c r="CQ426" s="341"/>
      <c r="CR426" s="341"/>
      <c r="CS426" s="341"/>
      <c r="CT426" s="341"/>
      <c r="CU426" s="341"/>
      <c r="CV426" s="341"/>
      <c r="CW426" s="341"/>
      <c r="CX426" s="341"/>
      <c r="CY426" s="341"/>
      <c r="CZ426" s="341"/>
    </row>
    <row r="427" s="340" customFormat="true" ht="25.15" customHeight="true" x14ac:dyDescent="0.2">
      <c r="A427" s="419"/>
      <c r="B427" s="960"/>
      <c r="C427" s="1089" t="s">
        <v>382</v>
      </c>
      <c r="D427" s="1090"/>
      <c r="E427" s="839">
        <v>-0.3901115904478909</v>
      </c>
      <c r="F427" s="830"/>
      <c r="G427" s="830"/>
      <c r="H427" s="1090" t="s">
        <v>559</v>
      </c>
      <c r="I427" s="1090"/>
      <c r="J427" s="840">
        <v>-0.34124780009380346</v>
      </c>
      <c r="K427" s="830"/>
      <c r="L427" s="830"/>
      <c r="M427" s="1090" t="s">
        <v>382</v>
      </c>
      <c r="N427" s="1090"/>
      <c r="O427" s="841">
        <v>0.32160912196363495</v>
      </c>
      <c r="P427" s="830"/>
      <c r="Q427" s="830"/>
      <c r="R427" s="341"/>
      <c r="Z427" s="341"/>
      <c r="AA427" s="341"/>
      <c r="AB427" s="341"/>
      <c r="AC427" s="341"/>
      <c r="AD427" s="341"/>
      <c r="AE427" s="341"/>
      <c r="AF427" s="341"/>
      <c r="AG427" s="341"/>
      <c r="AH427" s="341"/>
      <c r="AI427" s="341"/>
      <c r="AJ427" s="341"/>
      <c r="AK427" s="341"/>
      <c r="AL427" s="341"/>
      <c r="AM427" s="341"/>
      <c r="AN427" s="341"/>
      <c r="AO427" s="341"/>
      <c r="AP427" s="341"/>
      <c r="AQ427" s="341"/>
      <c r="AR427" s="341"/>
      <c r="AS427" s="341"/>
      <c r="AT427" s="341"/>
      <c r="AU427" s="341"/>
      <c r="AV427" s="341"/>
      <c r="AW427" s="341"/>
      <c r="AX427" s="341"/>
      <c r="AY427" s="341"/>
      <c r="AZ427" s="341"/>
      <c r="BB427" s="419"/>
      <c r="BZ427" s="341"/>
      <c r="CA427" s="341"/>
      <c r="CB427" s="341"/>
      <c r="CC427" s="341"/>
      <c r="CD427" s="341"/>
      <c r="CE427" s="341"/>
      <c r="CF427" s="341"/>
      <c r="CG427" s="341"/>
      <c r="CH427" s="341"/>
      <c r="CI427" s="341"/>
      <c r="CJ427" s="341"/>
      <c r="CK427" s="341"/>
      <c r="CL427" s="341"/>
      <c r="CM427" s="341"/>
      <c r="CN427" s="341"/>
      <c r="CO427" s="341"/>
      <c r="CP427" s="341"/>
      <c r="CQ427" s="341"/>
      <c r="CR427" s="341"/>
      <c r="CS427" s="341"/>
      <c r="CT427" s="341"/>
      <c r="CU427" s="341"/>
      <c r="CV427" s="341"/>
      <c r="CW427" s="341"/>
      <c r="CX427" s="341"/>
      <c r="CY427" s="341"/>
      <c r="CZ427" s="341"/>
    </row>
    <row r="428" s="340" customFormat="true" ht="25.15" customHeight="true" x14ac:dyDescent="0.2">
      <c r="A428" s="419"/>
      <c r="B428" s="960"/>
      <c r="C428" s="1089" t="s">
        <v>558</v>
      </c>
      <c r="D428" s="1090"/>
      <c r="E428" s="839">
        <v>0.37614296407899772</v>
      </c>
      <c r="F428" s="830"/>
      <c r="G428" s="830"/>
      <c r="H428" s="1090" t="s">
        <v>558</v>
      </c>
      <c r="I428" s="1090"/>
      <c r="J428" s="840">
        <v>0.3285337921869565</v>
      </c>
      <c r="K428" s="830"/>
      <c r="L428" s="830"/>
      <c r="M428" s="1090" t="s">
        <v>560</v>
      </c>
      <c r="N428" s="1090"/>
      <c r="O428" s="841">
        <v>0.31913740392198553</v>
      </c>
      <c r="P428" s="830"/>
      <c r="Q428" s="830"/>
      <c r="R428" s="341"/>
      <c r="Z428" s="341"/>
      <c r="AA428" s="341"/>
      <c r="AB428" s="341"/>
      <c r="AC428" s="341"/>
      <c r="AD428" s="341"/>
      <c r="AE428" s="341"/>
      <c r="AF428" s="341"/>
      <c r="AG428" s="341"/>
      <c r="AH428" s="341"/>
      <c r="AI428" s="341"/>
      <c r="AJ428" s="341"/>
      <c r="AK428" s="341"/>
      <c r="AL428" s="341"/>
      <c r="AM428" s="341"/>
      <c r="AN428" s="341"/>
      <c r="AO428" s="341"/>
      <c r="AP428" s="341"/>
      <c r="AQ428" s="341"/>
      <c r="AR428" s="341"/>
      <c r="AS428" s="341"/>
      <c r="AT428" s="341"/>
      <c r="AU428" s="341"/>
      <c r="AV428" s="341"/>
      <c r="AW428" s="341"/>
      <c r="AX428" s="341"/>
      <c r="AY428" s="341"/>
      <c r="AZ428" s="341"/>
      <c r="BB428" s="419"/>
      <c r="BZ428" s="341"/>
      <c r="CA428" s="341"/>
      <c r="CB428" s="341"/>
      <c r="CC428" s="341"/>
      <c r="CD428" s="341"/>
      <c r="CE428" s="341"/>
      <c r="CF428" s="341"/>
      <c r="CG428" s="341"/>
      <c r="CH428" s="341"/>
      <c r="CI428" s="341"/>
      <c r="CJ428" s="341"/>
      <c r="CK428" s="341"/>
      <c r="CL428" s="341"/>
      <c r="CM428" s="341"/>
      <c r="CN428" s="341"/>
      <c r="CO428" s="341"/>
      <c r="CP428" s="341"/>
      <c r="CQ428" s="341"/>
      <c r="CR428" s="341"/>
      <c r="CS428" s="341"/>
      <c r="CT428" s="341"/>
      <c r="CU428" s="341"/>
      <c r="CV428" s="341"/>
      <c r="CW428" s="341"/>
      <c r="CX428" s="341"/>
      <c r="CY428" s="341"/>
      <c r="CZ428" s="341"/>
    </row>
    <row r="429" s="340" customFormat="true" ht="25.15" customHeight="true" x14ac:dyDescent="0.2">
      <c r="A429" s="419"/>
      <c r="B429" s="960"/>
      <c r="C429" s="1089" t="s">
        <v>374</v>
      </c>
      <c r="D429" s="1090"/>
      <c r="E429" s="839">
        <v>-0.36600593238855605</v>
      </c>
      <c r="F429" s="830"/>
      <c r="G429" s="830"/>
      <c r="H429" s="1090" t="s">
        <v>391</v>
      </c>
      <c r="I429" s="1090"/>
      <c r="J429" s="840">
        <v>0.32185325368338025</v>
      </c>
      <c r="K429" s="830"/>
      <c r="L429" s="830"/>
      <c r="M429" s="1090" t="s">
        <v>374</v>
      </c>
      <c r="N429" s="1090"/>
      <c r="O429" s="841">
        <v>0.29804323990028536</v>
      </c>
      <c r="P429" s="830"/>
      <c r="Q429" s="830"/>
      <c r="R429" s="341"/>
      <c r="Z429" s="341"/>
      <c r="AA429" s="341"/>
      <c r="AB429" s="341"/>
      <c r="AC429" s="341"/>
      <c r="AD429" s="341"/>
      <c r="AE429" s="341"/>
      <c r="AF429" s="341"/>
      <c r="AG429" s="341"/>
      <c r="AH429" s="341"/>
      <c r="AI429" s="341"/>
      <c r="AJ429" s="341"/>
      <c r="AK429" s="341"/>
      <c r="AL429" s="341"/>
      <c r="AM429" s="341"/>
      <c r="AN429" s="341"/>
      <c r="AO429" s="341"/>
      <c r="AP429" s="341"/>
      <c r="AQ429" s="341"/>
      <c r="AR429" s="341"/>
      <c r="AS429" s="341"/>
      <c r="AT429" s="341"/>
      <c r="AU429" s="341"/>
      <c r="AV429" s="341"/>
      <c r="AW429" s="341"/>
      <c r="AX429" s="341"/>
      <c r="AY429" s="341"/>
      <c r="AZ429" s="341"/>
      <c r="BB429" s="419"/>
      <c r="BZ429" s="341"/>
      <c r="CA429" s="341"/>
      <c r="CB429" s="341"/>
      <c r="CC429" s="341"/>
      <c r="CD429" s="341"/>
      <c r="CE429" s="341"/>
      <c r="CF429" s="341"/>
      <c r="CG429" s="341"/>
      <c r="CH429" s="341"/>
      <c r="CI429" s="341"/>
      <c r="CJ429" s="341"/>
      <c r="CK429" s="341"/>
      <c r="CL429" s="341"/>
      <c r="CM429" s="341"/>
      <c r="CN429" s="341"/>
      <c r="CO429" s="341"/>
      <c r="CP429" s="341"/>
      <c r="CQ429" s="341"/>
      <c r="CR429" s="341"/>
      <c r="CS429" s="341"/>
      <c r="CT429" s="341"/>
      <c r="CU429" s="341"/>
      <c r="CV429" s="341"/>
      <c r="CW429" s="341"/>
      <c r="CX429" s="341"/>
      <c r="CY429" s="341"/>
      <c r="CZ429" s="341"/>
    </row>
    <row r="430" s="340" customFormat="true" ht="25.15" customHeight="true" x14ac:dyDescent="0.2">
      <c r="A430" s="419"/>
      <c r="B430" s="960"/>
      <c r="C430" s="1089" t="s">
        <v>407</v>
      </c>
      <c r="D430" s="1090"/>
      <c r="E430" s="839">
        <v>0.34326488455960874</v>
      </c>
      <c r="F430" s="830"/>
      <c r="G430" s="830"/>
      <c r="H430" s="1090" t="s">
        <v>547</v>
      </c>
      <c r="I430" s="1090"/>
      <c r="J430" s="840">
        <v>0.31242271781151049</v>
      </c>
      <c r="K430" s="830"/>
      <c r="L430" s="830"/>
      <c r="M430" s="1090" t="s">
        <v>299</v>
      </c>
      <c r="N430" s="1090"/>
      <c r="O430" s="841">
        <v>-0.28956023101919232</v>
      </c>
      <c r="P430" s="830"/>
      <c r="Q430" s="830"/>
      <c r="R430" s="341"/>
      <c r="Z430" s="341"/>
      <c r="AA430" s="341"/>
      <c r="AB430" s="341"/>
      <c r="AC430" s="341"/>
      <c r="AD430" s="341"/>
      <c r="AE430" s="341"/>
      <c r="AF430" s="341"/>
      <c r="AG430" s="341"/>
      <c r="AH430" s="341"/>
      <c r="AI430" s="341"/>
      <c r="AJ430" s="341"/>
      <c r="AK430" s="341"/>
      <c r="AL430" s="341"/>
      <c r="AM430" s="341"/>
      <c r="AN430" s="341"/>
      <c r="AO430" s="341"/>
      <c r="AP430" s="341"/>
      <c r="AQ430" s="341"/>
      <c r="AR430" s="341"/>
      <c r="AS430" s="341"/>
      <c r="AT430" s="341"/>
      <c r="AU430" s="341"/>
      <c r="AV430" s="341"/>
      <c r="AW430" s="341"/>
      <c r="AX430" s="341"/>
      <c r="AY430" s="341"/>
      <c r="AZ430" s="341"/>
      <c r="BB430" s="419"/>
      <c r="BZ430" s="341"/>
      <c r="CA430" s="341"/>
      <c r="CB430" s="341"/>
      <c r="CC430" s="341"/>
      <c r="CD430" s="341"/>
      <c r="CE430" s="341"/>
      <c r="CF430" s="341"/>
      <c r="CG430" s="341"/>
      <c r="CH430" s="341"/>
      <c r="CI430" s="341"/>
      <c r="CJ430" s="341"/>
      <c r="CK430" s="341"/>
      <c r="CL430" s="341"/>
      <c r="CM430" s="341"/>
      <c r="CN430" s="341"/>
      <c r="CO430" s="341"/>
      <c r="CP430" s="341"/>
      <c r="CQ430" s="341"/>
      <c r="CR430" s="341"/>
      <c r="CS430" s="341"/>
      <c r="CT430" s="341"/>
      <c r="CU430" s="341"/>
      <c r="CV430" s="341"/>
      <c r="CW430" s="341"/>
      <c r="CX430" s="341"/>
      <c r="CY430" s="341"/>
      <c r="CZ430" s="341"/>
    </row>
    <row r="431" s="340" customFormat="true" ht="25.15" customHeight="true" x14ac:dyDescent="0.2">
      <c r="A431" s="419"/>
      <c r="B431" s="960"/>
      <c r="C431" s="1089" t="s">
        <v>555</v>
      </c>
      <c r="D431" s="1090"/>
      <c r="E431" s="839">
        <v>0.32454883020369202</v>
      </c>
      <c r="F431" s="830"/>
      <c r="G431" s="830"/>
      <c r="H431" s="1090" t="s">
        <v>555</v>
      </c>
      <c r="I431" s="1090"/>
      <c r="J431" s="840">
        <v>0.30666175744503993</v>
      </c>
      <c r="K431" s="830"/>
      <c r="L431" s="830"/>
      <c r="M431" s="1090" t="s">
        <v>310</v>
      </c>
      <c r="N431" s="1090"/>
      <c r="O431" s="841">
        <v>-0.27987384837456808</v>
      </c>
      <c r="P431" s="830"/>
      <c r="Q431" s="830"/>
      <c r="R431" s="341"/>
      <c r="Z431" s="341"/>
      <c r="AA431" s="341"/>
      <c r="AB431" s="341"/>
      <c r="AC431" s="341"/>
      <c r="AD431" s="341"/>
      <c r="AE431" s="341"/>
      <c r="AF431" s="341"/>
      <c r="AG431" s="341"/>
      <c r="AH431" s="341"/>
      <c r="AI431" s="341"/>
      <c r="AJ431" s="341"/>
      <c r="AK431" s="341"/>
      <c r="AL431" s="341"/>
      <c r="AM431" s="341"/>
      <c r="AN431" s="341"/>
      <c r="AO431" s="341"/>
      <c r="AP431" s="341"/>
      <c r="AQ431" s="341"/>
      <c r="AR431" s="341"/>
      <c r="AS431" s="341"/>
      <c r="AT431" s="341"/>
      <c r="AU431" s="341"/>
      <c r="AV431" s="341"/>
      <c r="AW431" s="341"/>
      <c r="AX431" s="341"/>
      <c r="AY431" s="341"/>
      <c r="AZ431" s="341"/>
      <c r="BB431" s="419"/>
      <c r="BZ431" s="341"/>
      <c r="CA431" s="341"/>
      <c r="CB431" s="341"/>
      <c r="CC431" s="341"/>
      <c r="CD431" s="341"/>
      <c r="CE431" s="341"/>
      <c r="CF431" s="341"/>
      <c r="CG431" s="341"/>
      <c r="CH431" s="341"/>
      <c r="CI431" s="341"/>
      <c r="CJ431" s="341"/>
      <c r="CK431" s="341"/>
      <c r="CL431" s="341"/>
      <c r="CM431" s="341"/>
      <c r="CN431" s="341"/>
      <c r="CO431" s="341"/>
      <c r="CP431" s="341"/>
      <c r="CQ431" s="341"/>
      <c r="CR431" s="341"/>
      <c r="CS431" s="341"/>
      <c r="CT431" s="341"/>
      <c r="CU431" s="341"/>
      <c r="CV431" s="341"/>
      <c r="CW431" s="341"/>
      <c r="CX431" s="341"/>
      <c r="CY431" s="341"/>
      <c r="CZ431" s="341"/>
    </row>
    <row r="432" s="340" customFormat="true" ht="25.15" customHeight="true" x14ac:dyDescent="0.2">
      <c r="A432" s="419"/>
      <c r="B432" s="960"/>
      <c r="C432" s="1089" t="s">
        <v>554</v>
      </c>
      <c r="D432" s="1090"/>
      <c r="E432" s="839">
        <v>0.30406413689750794</v>
      </c>
      <c r="F432" s="830"/>
      <c r="G432" s="830"/>
      <c r="H432" s="1090" t="s">
        <v>294</v>
      </c>
      <c r="I432" s="1090"/>
      <c r="J432" s="840">
        <v>-0.28639553688242564</v>
      </c>
      <c r="K432" s="830"/>
      <c r="L432" s="830"/>
      <c r="M432" s="1090" t="s">
        <v>552</v>
      </c>
      <c r="N432" s="1090"/>
      <c r="O432" s="841">
        <v>0.27863535220408941</v>
      </c>
      <c r="P432" s="830"/>
      <c r="Q432" s="830"/>
      <c r="R432" s="341"/>
      <c r="Z432" s="341"/>
      <c r="AA432" s="341"/>
      <c r="AB432" s="341"/>
      <c r="AC432" s="341"/>
      <c r="AD432" s="341"/>
      <c r="AE432" s="341"/>
      <c r="AF432" s="341"/>
      <c r="AG432" s="341"/>
      <c r="AH432" s="341"/>
      <c r="AI432" s="341"/>
      <c r="AJ432" s="341"/>
      <c r="AK432" s="341"/>
      <c r="AL432" s="341"/>
      <c r="AM432" s="341"/>
      <c r="AN432" s="341"/>
      <c r="AO432" s="341"/>
      <c r="AP432" s="341"/>
      <c r="AQ432" s="341"/>
      <c r="AR432" s="341"/>
      <c r="AS432" s="341"/>
      <c r="AT432" s="341"/>
      <c r="AU432" s="341"/>
      <c r="AV432" s="341"/>
      <c r="AW432" s="341"/>
      <c r="AX432" s="341"/>
      <c r="AY432" s="341"/>
      <c r="AZ432" s="341"/>
      <c r="BB432" s="419"/>
      <c r="BZ432" s="341"/>
      <c r="CA432" s="341"/>
      <c r="CB432" s="341"/>
      <c r="CC432" s="341"/>
      <c r="CD432" s="341"/>
      <c r="CE432" s="341"/>
      <c r="CF432" s="341"/>
      <c r="CG432" s="341"/>
      <c r="CH432" s="341"/>
      <c r="CI432" s="341"/>
      <c r="CJ432" s="341"/>
      <c r="CK432" s="341"/>
      <c r="CL432" s="341"/>
      <c r="CM432" s="341"/>
      <c r="CN432" s="341"/>
      <c r="CO432" s="341"/>
      <c r="CP432" s="341"/>
      <c r="CQ432" s="341"/>
      <c r="CR432" s="341"/>
      <c r="CS432" s="341"/>
      <c r="CT432" s="341"/>
      <c r="CU432" s="341"/>
      <c r="CV432" s="341"/>
      <c r="CW432" s="341"/>
      <c r="CX432" s="341"/>
      <c r="CY432" s="341"/>
      <c r="CZ432" s="341"/>
    </row>
    <row r="433" s="340" customFormat="true" ht="25.15" customHeight="true" x14ac:dyDescent="0.2">
      <c r="A433" s="419"/>
      <c r="B433" s="960"/>
      <c r="C433" s="1089" t="s">
        <v>422</v>
      </c>
      <c r="D433" s="1090"/>
      <c r="E433" s="839">
        <v>0.29031577220364935</v>
      </c>
      <c r="F433" s="830"/>
      <c r="G433" s="830"/>
      <c r="H433" s="1090" t="s">
        <v>382</v>
      </c>
      <c r="I433" s="1090"/>
      <c r="J433" s="840">
        <v>-0.28177967873464682</v>
      </c>
      <c r="K433" s="830"/>
      <c r="L433" s="830"/>
      <c r="M433" s="1090" t="s">
        <v>365</v>
      </c>
      <c r="N433" s="1090"/>
      <c r="O433" s="841">
        <v>0.26304199201487322</v>
      </c>
      <c r="P433" s="830"/>
      <c r="Q433" s="830"/>
      <c r="R433" s="341"/>
      <c r="Z433" s="341"/>
      <c r="AA433" s="341"/>
      <c r="AB433" s="341"/>
      <c r="AC433" s="341"/>
      <c r="AD433" s="341"/>
      <c r="AE433" s="341"/>
      <c r="AF433" s="341"/>
      <c r="AG433" s="341"/>
      <c r="AH433" s="341"/>
      <c r="AI433" s="341"/>
      <c r="AJ433" s="341"/>
      <c r="AK433" s="341"/>
      <c r="AL433" s="341"/>
      <c r="AM433" s="341"/>
      <c r="AN433" s="341"/>
      <c r="AO433" s="341"/>
      <c r="AP433" s="341"/>
      <c r="AQ433" s="341"/>
      <c r="AR433" s="341"/>
      <c r="AS433" s="341"/>
      <c r="AT433" s="341"/>
      <c r="AU433" s="341"/>
      <c r="AV433" s="341"/>
      <c r="AW433" s="341"/>
      <c r="AX433" s="341"/>
      <c r="AY433" s="341"/>
      <c r="AZ433" s="341"/>
      <c r="BB433" s="419"/>
      <c r="BZ433" s="341"/>
      <c r="CA433" s="341"/>
      <c r="CB433" s="341"/>
      <c r="CC433" s="341"/>
      <c r="CD433" s="341"/>
      <c r="CE433" s="341"/>
      <c r="CF433" s="341"/>
      <c r="CG433" s="341"/>
      <c r="CH433" s="341"/>
      <c r="CI433" s="341"/>
      <c r="CJ433" s="341"/>
      <c r="CK433" s="341"/>
      <c r="CL433" s="341"/>
      <c r="CM433" s="341"/>
      <c r="CN433" s="341"/>
      <c r="CO433" s="341"/>
      <c r="CP433" s="341"/>
      <c r="CQ433" s="341"/>
      <c r="CR433" s="341"/>
      <c r="CS433" s="341"/>
      <c r="CT433" s="341"/>
      <c r="CU433" s="341"/>
      <c r="CV433" s="341"/>
      <c r="CW433" s="341"/>
      <c r="CX433" s="341"/>
      <c r="CY433" s="341"/>
      <c r="CZ433" s="341"/>
    </row>
    <row r="434" s="340" customFormat="true" ht="25.15" customHeight="true" x14ac:dyDescent="0.2">
      <c r="A434" s="419"/>
      <c r="B434" s="960"/>
      <c r="C434" s="1089" t="s">
        <v>378</v>
      </c>
      <c r="D434" s="1090"/>
      <c r="E434" s="839">
        <v>0.26567928446553157</v>
      </c>
      <c r="F434" s="830"/>
      <c r="G434" s="830"/>
      <c r="H434" s="1090" t="s">
        <v>561</v>
      </c>
      <c r="I434" s="1090"/>
      <c r="J434" s="840">
        <v>-0.27996903790182781</v>
      </c>
      <c r="K434" s="830"/>
      <c r="L434" s="830"/>
      <c r="M434" s="1090" t="s">
        <v>385</v>
      </c>
      <c r="N434" s="1090"/>
      <c r="O434" s="841">
        <v>0.25883553424184186</v>
      </c>
      <c r="P434" s="830"/>
      <c r="Q434" s="830"/>
      <c r="R434" s="341"/>
      <c r="Z434" s="341"/>
      <c r="AA434" s="341"/>
      <c r="AB434" s="341"/>
      <c r="AC434" s="341"/>
      <c r="AD434" s="341"/>
      <c r="AE434" s="341"/>
      <c r="AF434" s="341"/>
      <c r="AG434" s="341"/>
      <c r="AH434" s="341"/>
      <c r="AI434" s="341"/>
      <c r="AJ434" s="341"/>
      <c r="AK434" s="341"/>
      <c r="AL434" s="341"/>
      <c r="AM434" s="341"/>
      <c r="AN434" s="341"/>
      <c r="AO434" s="341"/>
      <c r="AP434" s="341"/>
      <c r="AQ434" s="341"/>
      <c r="AR434" s="341"/>
      <c r="AS434" s="341"/>
      <c r="AT434" s="341"/>
      <c r="AU434" s="341"/>
      <c r="AV434" s="341"/>
      <c r="AW434" s="341"/>
      <c r="AX434" s="341"/>
      <c r="AY434" s="341"/>
      <c r="AZ434" s="341"/>
      <c r="BB434" s="419"/>
      <c r="BZ434" s="341"/>
      <c r="CA434" s="341"/>
      <c r="CB434" s="341"/>
      <c r="CC434" s="341"/>
      <c r="CD434" s="341"/>
      <c r="CE434" s="341"/>
      <c r="CF434" s="341"/>
      <c r="CG434" s="341"/>
      <c r="CH434" s="341"/>
      <c r="CI434" s="341"/>
      <c r="CJ434" s="341"/>
      <c r="CK434" s="341"/>
      <c r="CL434" s="341"/>
      <c r="CM434" s="341"/>
      <c r="CN434" s="341"/>
      <c r="CO434" s="341"/>
      <c r="CP434" s="341"/>
      <c r="CQ434" s="341"/>
      <c r="CR434" s="341"/>
      <c r="CS434" s="341"/>
      <c r="CT434" s="341"/>
      <c r="CU434" s="341"/>
      <c r="CV434" s="341"/>
      <c r="CW434" s="341"/>
      <c r="CX434" s="341"/>
      <c r="CY434" s="341"/>
      <c r="CZ434" s="341"/>
    </row>
    <row r="435" s="340" customFormat="true" ht="25.15" customHeight="true" x14ac:dyDescent="0.2">
      <c r="A435" s="419"/>
      <c r="B435" s="960"/>
      <c r="C435" s="1089" t="s">
        <v>561</v>
      </c>
      <c r="D435" s="1090"/>
      <c r="E435" s="839">
        <v>-0.19181382995341476</v>
      </c>
      <c r="F435" s="830"/>
      <c r="G435" s="830"/>
      <c r="H435" s="1090" t="s">
        <v>368</v>
      </c>
      <c r="I435" s="1090"/>
      <c r="J435" s="840">
        <v>-0.26817890840895559</v>
      </c>
      <c r="K435" s="830"/>
      <c r="L435" s="830"/>
      <c r="M435" s="1090" t="s">
        <v>562</v>
      </c>
      <c r="N435" s="1090"/>
      <c r="O435" s="841">
        <v>0.23960244838314115</v>
      </c>
      <c r="P435" s="830"/>
      <c r="Q435" s="830"/>
      <c r="R435" s="341"/>
      <c r="Z435" s="341"/>
      <c r="AA435" s="341"/>
      <c r="AB435" s="341"/>
      <c r="AC435" s="341"/>
      <c r="AD435" s="341"/>
      <c r="AE435" s="341"/>
      <c r="AF435" s="341"/>
      <c r="AG435" s="341"/>
      <c r="AH435" s="341"/>
      <c r="AI435" s="341"/>
      <c r="AJ435" s="341"/>
      <c r="AK435" s="341"/>
      <c r="AL435" s="341"/>
      <c r="AM435" s="341"/>
      <c r="AN435" s="341"/>
      <c r="AO435" s="341"/>
      <c r="AP435" s="341"/>
      <c r="AQ435" s="341"/>
      <c r="AR435" s="341"/>
      <c r="AS435" s="341"/>
      <c r="AT435" s="341"/>
      <c r="AU435" s="341"/>
      <c r="AV435" s="341"/>
      <c r="AW435" s="341"/>
      <c r="AX435" s="341"/>
      <c r="AY435" s="341"/>
      <c r="AZ435" s="341"/>
      <c r="BB435" s="419"/>
      <c r="BZ435" s="341"/>
      <c r="CA435" s="341"/>
      <c r="CB435" s="341"/>
      <c r="CC435" s="341"/>
      <c r="CD435" s="341"/>
      <c r="CE435" s="341"/>
      <c r="CF435" s="341"/>
      <c r="CG435" s="341"/>
      <c r="CH435" s="341"/>
      <c r="CI435" s="341"/>
      <c r="CJ435" s="341"/>
      <c r="CK435" s="341"/>
      <c r="CL435" s="341"/>
      <c r="CM435" s="341"/>
      <c r="CN435" s="341"/>
      <c r="CO435" s="341"/>
      <c r="CP435" s="341"/>
      <c r="CQ435" s="341"/>
      <c r="CR435" s="341"/>
      <c r="CS435" s="341"/>
      <c r="CT435" s="341"/>
      <c r="CU435" s="341"/>
      <c r="CV435" s="341"/>
      <c r="CW435" s="341"/>
      <c r="CX435" s="341"/>
      <c r="CY435" s="341"/>
      <c r="CZ435" s="341"/>
    </row>
    <row r="436" s="340" customFormat="true" ht="25.15" customHeight="true" x14ac:dyDescent="0.2">
      <c r="A436" s="419"/>
      <c r="B436" s="960"/>
      <c r="C436" s="1089" t="s">
        <v>560</v>
      </c>
      <c r="D436" s="1090"/>
      <c r="E436" s="839">
        <v>-0.18538036892676454</v>
      </c>
      <c r="F436" s="830"/>
      <c r="G436" s="830"/>
      <c r="H436" s="1090" t="s">
        <v>378</v>
      </c>
      <c r="I436" s="1090"/>
      <c r="J436" s="840">
        <v>0.26653255975005818</v>
      </c>
      <c r="K436" s="830"/>
      <c r="L436" s="830"/>
      <c r="M436" s="1090" t="s">
        <v>563</v>
      </c>
      <c r="N436" s="1090"/>
      <c r="O436" s="841">
        <v>-0.23279394238730067</v>
      </c>
      <c r="P436" s="830"/>
      <c r="Q436" s="830"/>
      <c r="R436" s="341"/>
      <c r="Z436" s="341"/>
      <c r="AA436" s="341"/>
      <c r="AB436" s="341"/>
      <c r="AC436" s="341"/>
      <c r="AD436" s="341"/>
      <c r="AE436" s="341"/>
      <c r="AF436" s="341"/>
      <c r="AG436" s="341"/>
      <c r="AH436" s="341"/>
      <c r="AI436" s="341"/>
      <c r="AJ436" s="341"/>
      <c r="AK436" s="341"/>
      <c r="AL436" s="341"/>
      <c r="AM436" s="341"/>
      <c r="AN436" s="341"/>
      <c r="AO436" s="341"/>
      <c r="AP436" s="341"/>
      <c r="AQ436" s="341"/>
      <c r="AR436" s="341"/>
      <c r="AS436" s="341"/>
      <c r="AT436" s="341"/>
      <c r="AU436" s="341"/>
      <c r="AV436" s="341"/>
      <c r="AW436" s="341"/>
      <c r="AX436" s="341"/>
      <c r="AY436" s="341"/>
      <c r="AZ436" s="341"/>
      <c r="BB436" s="419"/>
      <c r="BZ436" s="341"/>
      <c r="CA436" s="341"/>
      <c r="CB436" s="341"/>
      <c r="CC436" s="341"/>
      <c r="CD436" s="341"/>
      <c r="CE436" s="341"/>
      <c r="CF436" s="341"/>
      <c r="CG436" s="341"/>
      <c r="CH436" s="341"/>
      <c r="CI436" s="341"/>
      <c r="CJ436" s="341"/>
      <c r="CK436" s="341"/>
      <c r="CL436" s="341"/>
      <c r="CM436" s="341"/>
      <c r="CN436" s="341"/>
      <c r="CO436" s="341"/>
      <c r="CP436" s="341"/>
      <c r="CQ436" s="341"/>
      <c r="CR436" s="341"/>
      <c r="CS436" s="341"/>
      <c r="CT436" s="341"/>
      <c r="CU436" s="341"/>
      <c r="CV436" s="341"/>
      <c r="CW436" s="341"/>
      <c r="CX436" s="341"/>
      <c r="CY436" s="341"/>
      <c r="CZ436" s="341"/>
    </row>
    <row r="437" s="340" customFormat="true" ht="25.15" customHeight="true" x14ac:dyDescent="0.2">
      <c r="A437" s="419"/>
      <c r="B437" s="960"/>
      <c r="C437" s="1089" t="s">
        <v>564</v>
      </c>
      <c r="D437" s="1090"/>
      <c r="E437" s="839">
        <v>-0.17976171840403965</v>
      </c>
      <c r="F437" s="830"/>
      <c r="G437" s="830"/>
      <c r="H437" s="1090" t="s">
        <v>305</v>
      </c>
      <c r="I437" s="1090"/>
      <c r="J437" s="840">
        <v>-0.24034430512234511</v>
      </c>
      <c r="K437" s="830"/>
      <c r="L437" s="830"/>
      <c r="M437" s="1090" t="s">
        <v>565</v>
      </c>
      <c r="N437" s="1090"/>
      <c r="O437" s="841">
        <v>0.22200949915642346</v>
      </c>
      <c r="P437" s="830"/>
      <c r="Q437" s="830"/>
      <c r="R437" s="341"/>
      <c r="Z437" s="341"/>
      <c r="AA437" s="341"/>
      <c r="AB437" s="341"/>
      <c r="AC437" s="341"/>
      <c r="AD437" s="341"/>
      <c r="AE437" s="341"/>
      <c r="AF437" s="341"/>
      <c r="AG437" s="341"/>
      <c r="AH437" s="341"/>
      <c r="AI437" s="341"/>
      <c r="AJ437" s="341"/>
      <c r="AK437" s="341"/>
      <c r="AL437" s="341"/>
      <c r="AM437" s="341"/>
      <c r="AN437" s="341"/>
      <c r="AO437" s="341"/>
      <c r="AP437" s="341"/>
      <c r="AQ437" s="341"/>
      <c r="AR437" s="341"/>
      <c r="AS437" s="341"/>
      <c r="AT437" s="341"/>
      <c r="AU437" s="341"/>
      <c r="AV437" s="341"/>
      <c r="AW437" s="341"/>
      <c r="AX437" s="341"/>
      <c r="AY437" s="341"/>
      <c r="AZ437" s="341"/>
      <c r="BB437" s="419"/>
      <c r="BZ437" s="341"/>
      <c r="CA437" s="341"/>
      <c r="CB437" s="341"/>
      <c r="CC437" s="341"/>
      <c r="CD437" s="341"/>
      <c r="CE437" s="341"/>
      <c r="CF437" s="341"/>
      <c r="CG437" s="341"/>
      <c r="CH437" s="341"/>
      <c r="CI437" s="341"/>
      <c r="CJ437" s="341"/>
      <c r="CK437" s="341"/>
      <c r="CL437" s="341"/>
      <c r="CM437" s="341"/>
      <c r="CN437" s="341"/>
      <c r="CO437" s="341"/>
      <c r="CP437" s="341"/>
      <c r="CQ437" s="341"/>
      <c r="CR437" s="341"/>
      <c r="CS437" s="341"/>
      <c r="CT437" s="341"/>
      <c r="CU437" s="341"/>
      <c r="CV437" s="341"/>
      <c r="CW437" s="341"/>
      <c r="CX437" s="341"/>
      <c r="CY437" s="341"/>
      <c r="CZ437" s="341"/>
    </row>
    <row r="438" s="340" customFormat="true" ht="25.15" customHeight="true" x14ac:dyDescent="0.2">
      <c r="A438" s="419"/>
      <c r="B438" s="960"/>
      <c r="C438" s="1089" t="s">
        <v>566</v>
      </c>
      <c r="D438" s="1090"/>
      <c r="E438" s="839">
        <v>-0.17624395503085141</v>
      </c>
      <c r="F438" s="830"/>
      <c r="G438" s="830"/>
      <c r="H438" s="1090" t="s">
        <v>560</v>
      </c>
      <c r="I438" s="1090"/>
      <c r="J438" s="840">
        <v>-0.20992146546597701</v>
      </c>
      <c r="K438" s="830"/>
      <c r="L438" s="830"/>
      <c r="M438" s="1090" t="s">
        <v>567</v>
      </c>
      <c r="N438" s="1090"/>
      <c r="O438" s="841">
        <v>0.22063044521604516</v>
      </c>
      <c r="P438" s="830"/>
      <c r="Q438" s="830"/>
      <c r="R438" s="341"/>
      <c r="Z438" s="341"/>
      <c r="AA438" s="341"/>
      <c r="AB438" s="341"/>
      <c r="AC438" s="341"/>
      <c r="AD438" s="341"/>
      <c r="AE438" s="341"/>
      <c r="AF438" s="341"/>
      <c r="AG438" s="341"/>
      <c r="AH438" s="341"/>
      <c r="AI438" s="341"/>
      <c r="AJ438" s="341"/>
      <c r="AK438" s="341"/>
      <c r="AL438" s="341"/>
      <c r="AM438" s="341"/>
      <c r="AN438" s="341"/>
      <c r="AO438" s="341"/>
      <c r="AP438" s="341"/>
      <c r="AQ438" s="341"/>
      <c r="AR438" s="341"/>
      <c r="AS438" s="341"/>
      <c r="AT438" s="341"/>
      <c r="AU438" s="341"/>
      <c r="AV438" s="341"/>
      <c r="AW438" s="341"/>
      <c r="AX438" s="341"/>
      <c r="AY438" s="341"/>
      <c r="AZ438" s="341"/>
      <c r="BB438" s="419"/>
      <c r="BZ438" s="341"/>
      <c r="CA438" s="341"/>
      <c r="CB438" s="341"/>
      <c r="CC438" s="341"/>
      <c r="CD438" s="341"/>
      <c r="CE438" s="341"/>
      <c r="CF438" s="341"/>
      <c r="CG438" s="341"/>
      <c r="CH438" s="341"/>
      <c r="CI438" s="341"/>
      <c r="CJ438" s="341"/>
      <c r="CK438" s="341"/>
      <c r="CL438" s="341"/>
      <c r="CM438" s="341"/>
      <c r="CN438" s="341"/>
      <c r="CO438" s="341"/>
      <c r="CP438" s="341"/>
      <c r="CQ438" s="341"/>
      <c r="CR438" s="341"/>
      <c r="CS438" s="341"/>
      <c r="CT438" s="341"/>
      <c r="CU438" s="341"/>
      <c r="CV438" s="341"/>
      <c r="CW438" s="341"/>
      <c r="CX438" s="341"/>
      <c r="CY438" s="341"/>
      <c r="CZ438" s="341"/>
    </row>
    <row r="439" s="340" customFormat="true" ht="25.15" customHeight="true" x14ac:dyDescent="0.2">
      <c r="A439" s="419"/>
      <c r="B439" s="960"/>
      <c r="C439" s="1089" t="s">
        <v>568</v>
      </c>
      <c r="D439" s="1090"/>
      <c r="E439" s="839">
        <v>0.1669846794299962</v>
      </c>
      <c r="F439" s="830"/>
      <c r="G439" s="830"/>
      <c r="H439" s="1090" t="s">
        <v>317</v>
      </c>
      <c r="I439" s="1090"/>
      <c r="J439" s="840">
        <v>-0.19651777246157678</v>
      </c>
      <c r="K439" s="830"/>
      <c r="L439" s="830"/>
      <c r="M439" s="1090" t="s">
        <v>286</v>
      </c>
      <c r="N439" s="1090"/>
      <c r="O439" s="841">
        <v>-0.21973884250022416</v>
      </c>
      <c r="P439" s="830"/>
      <c r="Q439" s="830"/>
      <c r="R439" s="341"/>
      <c r="Z439" s="341"/>
      <c r="AA439" s="341"/>
      <c r="AB439" s="341"/>
      <c r="AC439" s="341"/>
      <c r="AD439" s="341"/>
      <c r="AE439" s="341"/>
      <c r="AF439" s="341"/>
      <c r="AG439" s="341"/>
      <c r="AH439" s="341"/>
      <c r="AI439" s="341"/>
      <c r="AJ439" s="341"/>
      <c r="AK439" s="341"/>
      <c r="AL439" s="341"/>
      <c r="AM439" s="341"/>
      <c r="AN439" s="341"/>
      <c r="AO439" s="341"/>
      <c r="AP439" s="341"/>
      <c r="AQ439" s="341"/>
      <c r="AR439" s="341"/>
      <c r="AS439" s="341"/>
      <c r="AT439" s="341"/>
      <c r="AU439" s="341"/>
      <c r="AV439" s="341"/>
      <c r="AW439" s="341"/>
      <c r="AX439" s="341"/>
      <c r="AY439" s="341"/>
      <c r="AZ439" s="341"/>
      <c r="BB439" s="419"/>
      <c r="BZ439" s="341"/>
      <c r="CA439" s="341"/>
      <c r="CB439" s="341"/>
      <c r="CC439" s="341"/>
      <c r="CD439" s="341"/>
      <c r="CE439" s="341"/>
      <c r="CF439" s="341"/>
      <c r="CG439" s="341"/>
      <c r="CH439" s="341"/>
      <c r="CI439" s="341"/>
      <c r="CJ439" s="341"/>
      <c r="CK439" s="341"/>
      <c r="CL439" s="341"/>
      <c r="CM439" s="341"/>
      <c r="CN439" s="341"/>
      <c r="CO439" s="341"/>
      <c r="CP439" s="341"/>
      <c r="CQ439" s="341"/>
      <c r="CR439" s="341"/>
      <c r="CS439" s="341"/>
      <c r="CT439" s="341"/>
      <c r="CU439" s="341"/>
      <c r="CV439" s="341"/>
      <c r="CW439" s="341"/>
      <c r="CX439" s="341"/>
      <c r="CY439" s="341"/>
      <c r="CZ439" s="341"/>
    </row>
    <row r="440" s="340" customFormat="true" ht="25.15" customHeight="true" x14ac:dyDescent="0.2">
      <c r="A440" s="419"/>
      <c r="B440" s="960"/>
      <c r="C440" s="1089" t="s">
        <v>569</v>
      </c>
      <c r="D440" s="1090"/>
      <c r="E440" s="839">
        <v>0.16137540117800026</v>
      </c>
      <c r="F440" s="830"/>
      <c r="G440" s="830"/>
      <c r="H440" s="1090" t="s">
        <v>564</v>
      </c>
      <c r="I440" s="1090"/>
      <c r="J440" s="840">
        <v>-0.19607633909940791</v>
      </c>
      <c r="K440" s="830"/>
      <c r="L440" s="830"/>
      <c r="M440" s="1090" t="s">
        <v>344</v>
      </c>
      <c r="N440" s="1090"/>
      <c r="O440" s="841">
        <v>0.21718197799507991</v>
      </c>
      <c r="P440" s="830"/>
      <c r="Q440" s="830"/>
      <c r="R440" s="341"/>
      <c r="Z440" s="341"/>
      <c r="AA440" s="341"/>
      <c r="AB440" s="341"/>
      <c r="AC440" s="341"/>
      <c r="AD440" s="341"/>
      <c r="AE440" s="341"/>
      <c r="AF440" s="341"/>
      <c r="AG440" s="341"/>
      <c r="AH440" s="341"/>
      <c r="AI440" s="341"/>
      <c r="AJ440" s="341"/>
      <c r="AK440" s="341"/>
      <c r="AL440" s="341"/>
      <c r="AM440" s="341"/>
      <c r="AN440" s="341"/>
      <c r="AO440" s="341"/>
      <c r="AP440" s="341"/>
      <c r="AQ440" s="341"/>
      <c r="AR440" s="341"/>
      <c r="AS440" s="341"/>
      <c r="AT440" s="341"/>
      <c r="AU440" s="341"/>
      <c r="AV440" s="341"/>
      <c r="AW440" s="341"/>
      <c r="AX440" s="341"/>
      <c r="AY440" s="341"/>
      <c r="AZ440" s="341"/>
      <c r="BB440" s="419"/>
      <c r="BZ440" s="341"/>
      <c r="CA440" s="341"/>
      <c r="CB440" s="341"/>
      <c r="CC440" s="341"/>
      <c r="CD440" s="341"/>
      <c r="CE440" s="341"/>
      <c r="CF440" s="341"/>
      <c r="CG440" s="341"/>
      <c r="CH440" s="341"/>
      <c r="CI440" s="341"/>
      <c r="CJ440" s="341"/>
      <c r="CK440" s="341"/>
      <c r="CL440" s="341"/>
      <c r="CM440" s="341"/>
      <c r="CN440" s="341"/>
      <c r="CO440" s="341"/>
      <c r="CP440" s="341"/>
      <c r="CQ440" s="341"/>
      <c r="CR440" s="341"/>
      <c r="CS440" s="341"/>
      <c r="CT440" s="341"/>
      <c r="CU440" s="341"/>
      <c r="CV440" s="341"/>
      <c r="CW440" s="341"/>
      <c r="CX440" s="341"/>
      <c r="CY440" s="341"/>
      <c r="CZ440" s="341"/>
    </row>
    <row r="441" s="340" customFormat="true" ht="25.15" customHeight="true" x14ac:dyDescent="0.2">
      <c r="A441" s="419"/>
      <c r="B441" s="960"/>
      <c r="C441" s="1089" t="s">
        <v>381</v>
      </c>
      <c r="D441" s="1090"/>
      <c r="E441" s="839">
        <v>0.15986683089869827</v>
      </c>
      <c r="F441" s="830"/>
      <c r="G441" s="830"/>
      <c r="H441" s="1090" t="s">
        <v>554</v>
      </c>
      <c r="I441" s="1090"/>
      <c r="J441" s="840">
        <v>0.18527081516000304</v>
      </c>
      <c r="K441" s="830"/>
      <c r="L441" s="830"/>
      <c r="M441" s="1090" t="s">
        <v>380</v>
      </c>
      <c r="N441" s="1090"/>
      <c r="O441" s="841">
        <v>0.20689065150443678</v>
      </c>
      <c r="P441" s="830"/>
      <c r="Q441" s="830"/>
      <c r="R441" s="341"/>
      <c r="Z441" s="341"/>
      <c r="AA441" s="341"/>
      <c r="AB441" s="341"/>
      <c r="AC441" s="341"/>
      <c r="AD441" s="341"/>
      <c r="AE441" s="341"/>
      <c r="AF441" s="341"/>
      <c r="AG441" s="341"/>
      <c r="AH441" s="341"/>
      <c r="AI441" s="341"/>
      <c r="AJ441" s="341"/>
      <c r="AK441" s="341"/>
      <c r="AL441" s="341"/>
      <c r="AM441" s="341"/>
      <c r="AN441" s="341"/>
      <c r="AO441" s="341"/>
      <c r="AP441" s="341"/>
      <c r="AQ441" s="341"/>
      <c r="AR441" s="341"/>
      <c r="AS441" s="341"/>
      <c r="AT441" s="341"/>
      <c r="AU441" s="341"/>
      <c r="AV441" s="341"/>
      <c r="AW441" s="341"/>
      <c r="AX441" s="341"/>
      <c r="AY441" s="341"/>
      <c r="AZ441" s="341"/>
      <c r="BB441" s="419"/>
      <c r="BZ441" s="341"/>
      <c r="CA441" s="341"/>
      <c r="CB441" s="341"/>
      <c r="CC441" s="341"/>
      <c r="CD441" s="341"/>
      <c r="CE441" s="341"/>
      <c r="CF441" s="341"/>
      <c r="CG441" s="341"/>
      <c r="CH441" s="341"/>
      <c r="CI441" s="341"/>
      <c r="CJ441" s="341"/>
      <c r="CK441" s="341"/>
      <c r="CL441" s="341"/>
      <c r="CM441" s="341"/>
      <c r="CN441" s="341"/>
      <c r="CO441" s="341"/>
      <c r="CP441" s="341"/>
      <c r="CQ441" s="341"/>
      <c r="CR441" s="341"/>
      <c r="CS441" s="341"/>
      <c r="CT441" s="341"/>
      <c r="CU441" s="341"/>
      <c r="CV441" s="341"/>
      <c r="CW441" s="341"/>
      <c r="CX441" s="341"/>
      <c r="CY441" s="341"/>
      <c r="CZ441" s="341"/>
    </row>
    <row r="442" s="340" customFormat="true" ht="25.15" customHeight="true" x14ac:dyDescent="0.2">
      <c r="A442" s="419"/>
      <c r="B442" s="960"/>
      <c r="C442" s="1089" t="s">
        <v>383</v>
      </c>
      <c r="D442" s="1090"/>
      <c r="E442" s="839">
        <v>0.14671708975629538</v>
      </c>
      <c r="F442" s="830"/>
      <c r="G442" s="830"/>
      <c r="H442" s="1090" t="s">
        <v>326</v>
      </c>
      <c r="I442" s="1090"/>
      <c r="J442" s="840">
        <v>-0.17511416933793975</v>
      </c>
      <c r="K442" s="830"/>
      <c r="L442" s="830"/>
      <c r="M442" s="1090" t="s">
        <v>306</v>
      </c>
      <c r="N442" s="1090"/>
      <c r="O442" s="841">
        <v>0.20057602467939156</v>
      </c>
      <c r="P442" s="830"/>
      <c r="Q442" s="830"/>
      <c r="R442" s="341"/>
      <c r="Z442" s="341"/>
      <c r="AA442" s="341"/>
      <c r="AB442" s="341"/>
      <c r="AC442" s="341"/>
      <c r="AD442" s="341"/>
      <c r="AE442" s="341"/>
      <c r="AF442" s="341"/>
      <c r="AG442" s="341"/>
      <c r="AH442" s="341"/>
      <c r="AI442" s="341"/>
      <c r="AJ442" s="341"/>
      <c r="AK442" s="341"/>
      <c r="AL442" s="341"/>
      <c r="AM442" s="341"/>
      <c r="AN442" s="341"/>
      <c r="AO442" s="341"/>
      <c r="AP442" s="341"/>
      <c r="AQ442" s="341"/>
      <c r="AR442" s="341"/>
      <c r="AS442" s="341"/>
      <c r="AT442" s="341"/>
      <c r="AU442" s="341"/>
      <c r="AV442" s="341"/>
      <c r="AW442" s="341"/>
      <c r="AX442" s="341"/>
      <c r="AY442" s="341"/>
      <c r="AZ442" s="341"/>
      <c r="BB442" s="419"/>
      <c r="BZ442" s="341"/>
      <c r="CA442" s="341"/>
      <c r="CB442" s="341"/>
      <c r="CC442" s="341"/>
      <c r="CD442" s="341"/>
      <c r="CE442" s="341"/>
      <c r="CF442" s="341"/>
      <c r="CG442" s="341"/>
      <c r="CH442" s="341"/>
      <c r="CI442" s="341"/>
      <c r="CJ442" s="341"/>
      <c r="CK442" s="341"/>
      <c r="CL442" s="341"/>
      <c r="CM442" s="341"/>
      <c r="CN442" s="341"/>
      <c r="CO442" s="341"/>
      <c r="CP442" s="341"/>
      <c r="CQ442" s="341"/>
      <c r="CR442" s="341"/>
      <c r="CS442" s="341"/>
      <c r="CT442" s="341"/>
      <c r="CU442" s="341"/>
      <c r="CV442" s="341"/>
      <c r="CW442" s="341"/>
      <c r="CX442" s="341"/>
      <c r="CY442" s="341"/>
      <c r="CZ442" s="341"/>
    </row>
    <row r="443" s="340" customFormat="true" ht="25.15" customHeight="true" x14ac:dyDescent="0.2">
      <c r="A443" s="419"/>
      <c r="B443" s="960"/>
      <c r="C443" s="1089" t="s">
        <v>570</v>
      </c>
      <c r="D443" s="1090"/>
      <c r="E443" s="839">
        <v>-0.14395222248117293</v>
      </c>
      <c r="F443" s="830"/>
      <c r="G443" s="830"/>
      <c r="H443" s="1090" t="s">
        <v>375</v>
      </c>
      <c r="I443" s="1090"/>
      <c r="J443" s="840">
        <v>-0.17509220846094242</v>
      </c>
      <c r="K443" s="830"/>
      <c r="L443" s="830"/>
      <c r="M443" s="1090" t="s">
        <v>291</v>
      </c>
      <c r="N443" s="1090"/>
      <c r="O443" s="841">
        <v>0.20036847784486103</v>
      </c>
      <c r="P443" s="830"/>
      <c r="Q443" s="830"/>
      <c r="R443" s="341"/>
      <c r="Z443" s="341"/>
      <c r="AA443" s="341"/>
      <c r="AB443" s="341"/>
      <c r="AC443" s="341"/>
      <c r="AD443" s="341"/>
      <c r="AE443" s="341"/>
      <c r="AF443" s="341"/>
      <c r="AG443" s="341"/>
      <c r="AH443" s="341"/>
      <c r="AI443" s="341"/>
      <c r="AJ443" s="341"/>
      <c r="AK443" s="341"/>
      <c r="AL443" s="341"/>
      <c r="AM443" s="341"/>
      <c r="AN443" s="341"/>
      <c r="AO443" s="341"/>
      <c r="AP443" s="341"/>
      <c r="AQ443" s="341"/>
      <c r="AR443" s="341"/>
      <c r="AS443" s="341"/>
      <c r="AT443" s="341"/>
      <c r="AU443" s="341"/>
      <c r="AV443" s="341"/>
      <c r="AW443" s="341"/>
      <c r="AX443" s="341"/>
      <c r="AY443" s="341"/>
      <c r="AZ443" s="341"/>
      <c r="BB443" s="419"/>
      <c r="BZ443" s="341"/>
      <c r="CA443" s="341"/>
      <c r="CB443" s="341"/>
      <c r="CC443" s="341"/>
      <c r="CD443" s="341"/>
      <c r="CE443" s="341"/>
      <c r="CF443" s="341"/>
      <c r="CG443" s="341"/>
      <c r="CH443" s="341"/>
      <c r="CI443" s="341"/>
      <c r="CJ443" s="341"/>
      <c r="CK443" s="341"/>
      <c r="CL443" s="341"/>
      <c r="CM443" s="341"/>
      <c r="CN443" s="341"/>
      <c r="CO443" s="341"/>
      <c r="CP443" s="341"/>
      <c r="CQ443" s="341"/>
      <c r="CR443" s="341"/>
      <c r="CS443" s="341"/>
      <c r="CT443" s="341"/>
      <c r="CU443" s="341"/>
      <c r="CV443" s="341"/>
      <c r="CW443" s="341"/>
      <c r="CX443" s="341"/>
      <c r="CY443" s="341"/>
      <c r="CZ443" s="341"/>
    </row>
    <row r="444" s="340" customFormat="true" ht="25.15" customHeight="true" x14ac:dyDescent="0.2">
      <c r="A444" s="419"/>
      <c r="B444" s="960"/>
      <c r="C444" s="1089" t="s">
        <v>224</v>
      </c>
      <c r="D444" s="1090"/>
      <c r="E444" s="839">
        <v>-0.13898173585669529</v>
      </c>
      <c r="F444" s="830"/>
      <c r="G444" s="830"/>
      <c r="H444" s="1090" t="s">
        <v>291</v>
      </c>
      <c r="I444" s="1090"/>
      <c r="J444" s="840">
        <v>-0.17381946221090214</v>
      </c>
      <c r="K444" s="830"/>
      <c r="L444" s="830"/>
      <c r="M444" s="1090" t="s">
        <v>341</v>
      </c>
      <c r="N444" s="1090"/>
      <c r="O444" s="841">
        <v>0.19543364055088827</v>
      </c>
      <c r="P444" s="830"/>
      <c r="Q444" s="830"/>
      <c r="R444" s="341"/>
      <c r="Z444" s="341"/>
      <c r="AA444" s="341"/>
      <c r="AB444" s="341"/>
      <c r="AC444" s="341"/>
      <c r="AD444" s="341"/>
      <c r="AE444" s="341"/>
      <c r="AF444" s="341"/>
      <c r="AG444" s="341"/>
      <c r="AH444" s="341"/>
      <c r="AI444" s="341"/>
      <c r="AJ444" s="341"/>
      <c r="AK444" s="341"/>
      <c r="AL444" s="341"/>
      <c r="AM444" s="341"/>
      <c r="AN444" s="341"/>
      <c r="AO444" s="341"/>
      <c r="AP444" s="341"/>
      <c r="AQ444" s="341"/>
      <c r="AR444" s="341"/>
      <c r="AS444" s="341"/>
      <c r="AT444" s="341"/>
      <c r="AU444" s="341"/>
      <c r="AV444" s="341"/>
      <c r="AW444" s="341"/>
      <c r="AX444" s="341"/>
      <c r="AY444" s="341"/>
      <c r="AZ444" s="341"/>
      <c r="BB444" s="419"/>
      <c r="BZ444" s="341"/>
      <c r="CA444" s="341"/>
      <c r="CB444" s="341"/>
      <c r="CC444" s="341"/>
      <c r="CD444" s="341"/>
      <c r="CE444" s="341"/>
      <c r="CF444" s="341"/>
      <c r="CG444" s="341"/>
      <c r="CH444" s="341"/>
      <c r="CI444" s="341"/>
      <c r="CJ444" s="341"/>
      <c r="CK444" s="341"/>
      <c r="CL444" s="341"/>
      <c r="CM444" s="341"/>
      <c r="CN444" s="341"/>
      <c r="CO444" s="341"/>
      <c r="CP444" s="341"/>
      <c r="CQ444" s="341"/>
      <c r="CR444" s="341"/>
      <c r="CS444" s="341"/>
      <c r="CT444" s="341"/>
      <c r="CU444" s="341"/>
      <c r="CV444" s="341"/>
      <c r="CW444" s="341"/>
      <c r="CX444" s="341"/>
      <c r="CY444" s="341"/>
      <c r="CZ444" s="341"/>
    </row>
    <row r="445" s="340" customFormat="true" ht="25.15" customHeight="true" x14ac:dyDescent="0.2">
      <c r="A445" s="419"/>
      <c r="B445" s="960"/>
      <c r="C445" s="1089" t="s">
        <v>562</v>
      </c>
      <c r="D445" s="1090"/>
      <c r="E445" s="839">
        <v>0.1354649318770044</v>
      </c>
      <c r="F445" s="830"/>
      <c r="G445" s="830"/>
      <c r="H445" s="1090" t="s">
        <v>568</v>
      </c>
      <c r="I445" s="1090"/>
      <c r="J445" s="840">
        <v>0.17091703865683983</v>
      </c>
      <c r="K445" s="830"/>
      <c r="L445" s="830"/>
      <c r="M445" s="1090" t="s">
        <v>345</v>
      </c>
      <c r="N445" s="1090"/>
      <c r="O445" s="841">
        <v>0.19025401497746702</v>
      </c>
      <c r="P445" s="830"/>
      <c r="Q445" s="830"/>
      <c r="R445" s="341"/>
      <c r="Z445" s="341"/>
      <c r="AA445" s="341"/>
      <c r="AB445" s="341"/>
      <c r="AC445" s="341"/>
      <c r="AD445" s="341"/>
      <c r="AE445" s="341"/>
      <c r="AF445" s="341"/>
      <c r="AG445" s="341"/>
      <c r="AH445" s="341"/>
      <c r="AI445" s="341"/>
      <c r="AJ445" s="341"/>
      <c r="AK445" s="341"/>
      <c r="AL445" s="341"/>
      <c r="AM445" s="341"/>
      <c r="AN445" s="341"/>
      <c r="AO445" s="341"/>
      <c r="AP445" s="341"/>
      <c r="AQ445" s="341"/>
      <c r="AR445" s="341"/>
      <c r="AS445" s="341"/>
      <c r="AT445" s="341"/>
      <c r="AU445" s="341"/>
      <c r="AV445" s="341"/>
      <c r="AW445" s="341"/>
      <c r="AX445" s="341"/>
      <c r="AY445" s="341"/>
      <c r="AZ445" s="341"/>
      <c r="BB445" s="419"/>
      <c r="BZ445" s="341"/>
      <c r="CA445" s="341"/>
      <c r="CB445" s="341"/>
      <c r="CC445" s="341"/>
      <c r="CD445" s="341"/>
      <c r="CE445" s="341"/>
      <c r="CF445" s="341"/>
      <c r="CG445" s="341"/>
      <c r="CH445" s="341"/>
      <c r="CI445" s="341"/>
      <c r="CJ445" s="341"/>
      <c r="CK445" s="341"/>
      <c r="CL445" s="341"/>
      <c r="CM445" s="341"/>
      <c r="CN445" s="341"/>
      <c r="CO445" s="341"/>
      <c r="CP445" s="341"/>
      <c r="CQ445" s="341"/>
      <c r="CR445" s="341"/>
      <c r="CS445" s="341"/>
      <c r="CT445" s="341"/>
      <c r="CU445" s="341"/>
      <c r="CV445" s="341"/>
      <c r="CW445" s="341"/>
      <c r="CX445" s="341"/>
      <c r="CY445" s="341"/>
      <c r="CZ445" s="341"/>
    </row>
    <row r="446" s="340" customFormat="true" ht="25.15" customHeight="true" x14ac:dyDescent="0.2">
      <c r="A446" s="419"/>
      <c r="B446" s="419"/>
      <c r="C446" s="1089" t="s">
        <v>571</v>
      </c>
      <c r="D446" s="1090"/>
      <c r="E446" s="839">
        <v>0.10202089272614591</v>
      </c>
      <c r="F446" s="830"/>
      <c r="G446" s="830"/>
      <c r="H446" s="1090" t="s">
        <v>286</v>
      </c>
      <c r="I446" s="1090"/>
      <c r="J446" s="840">
        <v>0.17052955707231565</v>
      </c>
      <c r="K446" s="830"/>
      <c r="L446" s="830"/>
      <c r="M446" s="1090" t="s">
        <v>556</v>
      </c>
      <c r="N446" s="1090"/>
      <c r="O446" s="841">
        <v>-0.18992710197664275</v>
      </c>
      <c r="P446" s="830"/>
      <c r="Q446" s="830"/>
      <c r="R446" s="341"/>
      <c r="Z446" s="341"/>
      <c r="AA446" s="341"/>
      <c r="AB446" s="341"/>
      <c r="AC446" s="341"/>
      <c r="AD446" s="341"/>
      <c r="AE446" s="341"/>
      <c r="AF446" s="341"/>
      <c r="AG446" s="341"/>
      <c r="AH446" s="341"/>
      <c r="AI446" s="341"/>
      <c r="AJ446" s="341"/>
      <c r="AK446" s="341"/>
      <c r="AL446" s="341"/>
      <c r="AM446" s="341"/>
      <c r="AN446" s="341"/>
      <c r="AO446" s="341"/>
      <c r="AP446" s="341"/>
      <c r="AQ446" s="341"/>
      <c r="AR446" s="341"/>
      <c r="AS446" s="341"/>
      <c r="AT446" s="341"/>
      <c r="AU446" s="341"/>
      <c r="AV446" s="341"/>
      <c r="AW446" s="341"/>
      <c r="AX446" s="341"/>
      <c r="AY446" s="341"/>
      <c r="AZ446" s="341"/>
      <c r="BB446" s="419"/>
      <c r="BZ446" s="341"/>
      <c r="CA446" s="341"/>
      <c r="CB446" s="341"/>
      <c r="CC446" s="341"/>
      <c r="CD446" s="341"/>
      <c r="CE446" s="341"/>
      <c r="CF446" s="341"/>
      <c r="CG446" s="341"/>
      <c r="CH446" s="341"/>
      <c r="CI446" s="341"/>
      <c r="CJ446" s="341"/>
      <c r="CK446" s="341"/>
      <c r="CL446" s="341"/>
      <c r="CM446" s="341"/>
      <c r="CN446" s="341"/>
      <c r="CO446" s="341"/>
      <c r="CP446" s="341"/>
      <c r="CQ446" s="341"/>
      <c r="CR446" s="341"/>
      <c r="CS446" s="341"/>
      <c r="CT446" s="341"/>
      <c r="CU446" s="341"/>
      <c r="CV446" s="341"/>
      <c r="CW446" s="341"/>
      <c r="CX446" s="341"/>
      <c r="CY446" s="341"/>
      <c r="CZ446" s="341"/>
    </row>
    <row r="447" s="340" customFormat="true" ht="25.15" customHeight="true" x14ac:dyDescent="0.2">
      <c r="A447" s="419"/>
      <c r="B447" s="419"/>
      <c r="C447" s="1089" t="s">
        <v>572</v>
      </c>
      <c r="D447" s="1090"/>
      <c r="E447" s="839">
        <v>0.10146385340980903</v>
      </c>
      <c r="F447" s="830"/>
      <c r="G447" s="830"/>
      <c r="H447" s="1090" t="s">
        <v>381</v>
      </c>
      <c r="I447" s="1090"/>
      <c r="J447" s="840">
        <v>0.15411839983132539</v>
      </c>
      <c r="K447" s="830"/>
      <c r="L447" s="830"/>
      <c r="M447" s="1090" t="s">
        <v>551</v>
      </c>
      <c r="N447" s="1090"/>
      <c r="O447" s="841">
        <v>0.17863733274388707</v>
      </c>
      <c r="P447" s="830"/>
      <c r="Q447" s="830"/>
      <c r="R447" s="341"/>
      <c r="Z447" s="341"/>
      <c r="AA447" s="341"/>
      <c r="AB447" s="341"/>
      <c r="AC447" s="341"/>
      <c r="AD447" s="341"/>
      <c r="AE447" s="341"/>
      <c r="AF447" s="341"/>
      <c r="AG447" s="341"/>
      <c r="AH447" s="341"/>
      <c r="AI447" s="341"/>
      <c r="AJ447" s="341"/>
      <c r="AK447" s="341"/>
      <c r="AL447" s="341"/>
      <c r="AM447" s="341"/>
      <c r="AN447" s="341"/>
      <c r="AO447" s="341"/>
      <c r="AP447" s="341"/>
      <c r="AQ447" s="341"/>
      <c r="AR447" s="341"/>
      <c r="AS447" s="341"/>
      <c r="AT447" s="341"/>
      <c r="AU447" s="341"/>
      <c r="AV447" s="341"/>
      <c r="AW447" s="341"/>
      <c r="AX447" s="341"/>
      <c r="AY447" s="341"/>
      <c r="AZ447" s="341"/>
      <c r="BB447" s="419"/>
      <c r="BZ447" s="341"/>
      <c r="CA447" s="341"/>
      <c r="CB447" s="341"/>
      <c r="CC447" s="341"/>
      <c r="CD447" s="341"/>
      <c r="CE447" s="341"/>
      <c r="CF447" s="341"/>
      <c r="CG447" s="341"/>
      <c r="CH447" s="341"/>
      <c r="CI447" s="341"/>
      <c r="CJ447" s="341"/>
      <c r="CK447" s="341"/>
      <c r="CL447" s="341"/>
      <c r="CM447" s="341"/>
      <c r="CN447" s="341"/>
      <c r="CO447" s="341"/>
      <c r="CP447" s="341"/>
      <c r="CQ447" s="341"/>
      <c r="CR447" s="341"/>
      <c r="CS447" s="341"/>
      <c r="CT447" s="341"/>
      <c r="CU447" s="341"/>
      <c r="CV447" s="341"/>
      <c r="CW447" s="341"/>
      <c r="CX447" s="341"/>
      <c r="CY447" s="341"/>
      <c r="CZ447" s="341"/>
    </row>
    <row r="448" s="340" customFormat="true" ht="25.15" customHeight="true" x14ac:dyDescent="0.2">
      <c r="A448" s="419"/>
      <c r="B448" s="419"/>
      <c r="C448" s="1089" t="s">
        <v>550</v>
      </c>
      <c r="D448" s="1090"/>
      <c r="E448" s="839">
        <v>9.9576340524515555E-2</v>
      </c>
      <c r="F448" s="830"/>
      <c r="G448" s="830"/>
      <c r="H448" s="1090" t="s">
        <v>572</v>
      </c>
      <c r="I448" s="1090"/>
      <c r="J448" s="840">
        <v>0.14731716394453875</v>
      </c>
      <c r="K448" s="830"/>
      <c r="L448" s="830"/>
      <c r="M448" s="1090" t="s">
        <v>381</v>
      </c>
      <c r="N448" s="1090"/>
      <c r="O448" s="841">
        <v>0.17838962143303749</v>
      </c>
      <c r="P448" s="830"/>
      <c r="Q448" s="830"/>
      <c r="R448" s="341"/>
      <c r="Z448" s="341"/>
      <c r="AA448" s="341"/>
      <c r="AB448" s="341"/>
      <c r="AC448" s="341"/>
      <c r="AD448" s="341"/>
      <c r="AE448" s="341"/>
      <c r="AF448" s="341"/>
      <c r="AG448" s="341"/>
      <c r="AH448" s="341"/>
      <c r="AI448" s="341"/>
      <c r="AJ448" s="341"/>
      <c r="AK448" s="341"/>
      <c r="AL448" s="341"/>
      <c r="AM448" s="341"/>
      <c r="AN448" s="341"/>
      <c r="AO448" s="341"/>
      <c r="AP448" s="341"/>
      <c r="AQ448" s="341"/>
      <c r="AR448" s="341"/>
      <c r="AS448" s="341"/>
      <c r="AT448" s="341"/>
      <c r="AU448" s="341"/>
      <c r="AV448" s="341"/>
      <c r="AW448" s="341"/>
      <c r="AX448" s="341"/>
      <c r="AY448" s="341"/>
      <c r="AZ448" s="341"/>
      <c r="BB448" s="419"/>
      <c r="BZ448" s="341"/>
      <c r="CA448" s="341"/>
      <c r="CB448" s="341"/>
      <c r="CC448" s="341"/>
      <c r="CD448" s="341"/>
      <c r="CE448" s="341"/>
      <c r="CF448" s="341"/>
      <c r="CG448" s="341"/>
      <c r="CH448" s="341"/>
      <c r="CI448" s="341"/>
      <c r="CJ448" s="341"/>
      <c r="CK448" s="341"/>
      <c r="CL448" s="341"/>
      <c r="CM448" s="341"/>
      <c r="CN448" s="341"/>
      <c r="CO448" s="341"/>
      <c r="CP448" s="341"/>
      <c r="CQ448" s="341"/>
      <c r="CR448" s="341"/>
      <c r="CS448" s="341"/>
      <c r="CT448" s="341"/>
      <c r="CU448" s="341"/>
      <c r="CV448" s="341"/>
      <c r="CW448" s="341"/>
      <c r="CX448" s="341"/>
      <c r="CY448" s="341"/>
      <c r="CZ448" s="341"/>
    </row>
    <row r="449" s="340" customFormat="true" ht="25.15" customHeight="true" x14ac:dyDescent="0.2">
      <c r="A449" s="419"/>
      <c r="B449" s="419"/>
      <c r="C449" s="1089" t="s">
        <v>403</v>
      </c>
      <c r="D449" s="1090"/>
      <c r="E449" s="839">
        <v>-8.8631406513862726E-2</v>
      </c>
      <c r="F449" s="830"/>
      <c r="G449" s="830"/>
      <c r="H449" s="1090" t="s">
        <v>563</v>
      </c>
      <c r="I449" s="1090"/>
      <c r="J449" s="840">
        <v>0.14649666337334777</v>
      </c>
      <c r="K449" s="830"/>
      <c r="L449" s="830"/>
      <c r="M449" s="1090" t="s">
        <v>422</v>
      </c>
      <c r="N449" s="1090"/>
      <c r="O449" s="841">
        <v>0.17836419043784868</v>
      </c>
      <c r="P449" s="830"/>
      <c r="Q449" s="830"/>
      <c r="R449" s="341"/>
      <c r="Z449" s="341"/>
      <c r="AA449" s="341"/>
      <c r="AB449" s="341"/>
      <c r="AC449" s="341"/>
      <c r="AD449" s="341"/>
      <c r="AE449" s="341"/>
      <c r="AF449" s="341"/>
      <c r="AG449" s="341"/>
      <c r="AH449" s="341"/>
      <c r="AI449" s="341"/>
      <c r="AJ449" s="341"/>
      <c r="AK449" s="341"/>
      <c r="AL449" s="341"/>
      <c r="AM449" s="341"/>
      <c r="AN449" s="341"/>
      <c r="AO449" s="341"/>
      <c r="AP449" s="341"/>
      <c r="AQ449" s="341"/>
      <c r="AR449" s="341"/>
      <c r="AS449" s="341"/>
      <c r="AT449" s="341"/>
      <c r="AU449" s="341"/>
      <c r="AV449" s="341"/>
      <c r="AW449" s="341"/>
      <c r="AX449" s="341"/>
      <c r="AY449" s="341"/>
      <c r="AZ449" s="341"/>
      <c r="BB449" s="419"/>
      <c r="BZ449" s="341"/>
      <c r="CA449" s="341"/>
      <c r="CB449" s="341"/>
      <c r="CC449" s="341"/>
      <c r="CD449" s="341"/>
      <c r="CE449" s="341"/>
      <c r="CF449" s="341"/>
      <c r="CG449" s="341"/>
      <c r="CH449" s="341"/>
      <c r="CI449" s="341"/>
      <c r="CJ449" s="341"/>
      <c r="CK449" s="341"/>
      <c r="CL449" s="341"/>
      <c r="CM449" s="341"/>
      <c r="CN449" s="341"/>
      <c r="CO449" s="341"/>
      <c r="CP449" s="341"/>
      <c r="CQ449" s="341"/>
      <c r="CR449" s="341"/>
      <c r="CS449" s="341"/>
      <c r="CT449" s="341"/>
      <c r="CU449" s="341"/>
      <c r="CV449" s="341"/>
      <c r="CW449" s="341"/>
      <c r="CX449" s="341"/>
      <c r="CY449" s="341"/>
      <c r="CZ449" s="341"/>
    </row>
    <row r="450" s="340" customFormat="true" ht="25.15" customHeight="true" x14ac:dyDescent="0.2">
      <c r="A450" s="419"/>
      <c r="B450" s="419"/>
      <c r="C450" s="1089" t="s">
        <v>415</v>
      </c>
      <c r="D450" s="1090"/>
      <c r="E450" s="839">
        <v>-8.8286144718108056E-2</v>
      </c>
      <c r="F450" s="830"/>
      <c r="G450" s="830"/>
      <c r="H450" s="1090" t="s">
        <v>383</v>
      </c>
      <c r="I450" s="1090"/>
      <c r="J450" s="840">
        <v>0.14611451168524739</v>
      </c>
      <c r="K450" s="830"/>
      <c r="L450" s="830"/>
      <c r="M450" s="1090" t="s">
        <v>572</v>
      </c>
      <c r="N450" s="1090"/>
      <c r="O450" s="841">
        <v>0.17642613736919968</v>
      </c>
      <c r="P450" s="830"/>
      <c r="Q450" s="830"/>
      <c r="R450" s="341"/>
      <c r="Z450" s="341"/>
      <c r="AA450" s="341"/>
      <c r="AB450" s="341"/>
      <c r="AC450" s="341"/>
      <c r="AD450" s="341"/>
      <c r="AE450" s="341"/>
      <c r="AF450" s="341"/>
      <c r="AG450" s="341"/>
      <c r="AH450" s="341"/>
      <c r="AI450" s="341"/>
      <c r="AJ450" s="341"/>
      <c r="AK450" s="341"/>
      <c r="AL450" s="341"/>
      <c r="AM450" s="341"/>
      <c r="AN450" s="341"/>
      <c r="AO450" s="341"/>
      <c r="AP450" s="341"/>
      <c r="AQ450" s="341"/>
      <c r="AR450" s="341"/>
      <c r="AS450" s="341"/>
      <c r="AT450" s="341"/>
      <c r="AU450" s="341"/>
      <c r="AV450" s="341"/>
      <c r="AW450" s="341"/>
      <c r="AX450" s="341"/>
      <c r="AY450" s="341"/>
      <c r="AZ450" s="341"/>
      <c r="BB450" s="419"/>
      <c r="BZ450" s="341"/>
      <c r="CA450" s="341"/>
      <c r="CB450" s="341"/>
      <c r="CC450" s="341"/>
      <c r="CD450" s="341"/>
      <c r="CE450" s="341"/>
      <c r="CF450" s="341"/>
      <c r="CG450" s="341"/>
      <c r="CH450" s="341"/>
      <c r="CI450" s="341"/>
      <c r="CJ450" s="341"/>
      <c r="CK450" s="341"/>
      <c r="CL450" s="341"/>
      <c r="CM450" s="341"/>
      <c r="CN450" s="341"/>
      <c r="CO450" s="341"/>
      <c r="CP450" s="341"/>
      <c r="CQ450" s="341"/>
      <c r="CR450" s="341"/>
      <c r="CS450" s="341"/>
      <c r="CT450" s="341"/>
      <c r="CU450" s="341"/>
      <c r="CV450" s="341"/>
      <c r="CW450" s="341"/>
      <c r="CX450" s="341"/>
      <c r="CY450" s="341"/>
      <c r="CZ450" s="341"/>
    </row>
    <row r="451" s="340" customFormat="true" ht="25.15" customHeight="true" x14ac:dyDescent="0.2">
      <c r="A451" s="419"/>
      <c r="B451" s="419"/>
      <c r="C451" s="1089" t="s">
        <v>393</v>
      </c>
      <c r="D451" s="1090"/>
      <c r="E451" s="839">
        <v>8.4686437849797111E-2</v>
      </c>
      <c r="F451" s="830"/>
      <c r="G451" s="830"/>
      <c r="H451" s="1090" t="s">
        <v>569</v>
      </c>
      <c r="I451" s="1090"/>
      <c r="J451" s="840">
        <v>0.13558160769922281</v>
      </c>
      <c r="K451" s="830"/>
      <c r="L451" s="830"/>
      <c r="M451" s="1090" t="s">
        <v>573</v>
      </c>
      <c r="N451" s="1090"/>
      <c r="O451" s="841">
        <v>-0.17104352272908438</v>
      </c>
      <c r="P451" s="830"/>
      <c r="Q451" s="830"/>
      <c r="R451" s="341"/>
      <c r="Z451" s="341"/>
      <c r="AA451" s="341"/>
      <c r="AB451" s="341"/>
      <c r="AC451" s="341"/>
      <c r="AD451" s="341"/>
      <c r="AE451" s="341"/>
      <c r="AF451" s="341"/>
      <c r="AG451" s="341"/>
      <c r="AH451" s="341"/>
      <c r="AI451" s="341"/>
      <c r="AJ451" s="341"/>
      <c r="AK451" s="341"/>
      <c r="AL451" s="341"/>
      <c r="AM451" s="341"/>
      <c r="AN451" s="341"/>
      <c r="AO451" s="341"/>
      <c r="AP451" s="341"/>
      <c r="AQ451" s="341"/>
      <c r="AR451" s="341"/>
      <c r="AS451" s="341"/>
      <c r="AT451" s="341"/>
      <c r="AU451" s="341"/>
      <c r="AV451" s="341"/>
      <c r="AW451" s="341"/>
      <c r="AX451" s="341"/>
      <c r="AY451" s="341"/>
      <c r="AZ451" s="341"/>
      <c r="BB451" s="419"/>
      <c r="BZ451" s="341"/>
      <c r="CA451" s="341"/>
      <c r="CB451" s="341"/>
      <c r="CC451" s="341"/>
      <c r="CD451" s="341"/>
      <c r="CE451" s="341"/>
      <c r="CF451" s="341"/>
      <c r="CG451" s="341"/>
      <c r="CH451" s="341"/>
      <c r="CI451" s="341"/>
      <c r="CJ451" s="341"/>
      <c r="CK451" s="341"/>
      <c r="CL451" s="341"/>
      <c r="CM451" s="341"/>
      <c r="CN451" s="341"/>
      <c r="CO451" s="341"/>
      <c r="CP451" s="341"/>
      <c r="CQ451" s="341"/>
      <c r="CR451" s="341"/>
      <c r="CS451" s="341"/>
      <c r="CT451" s="341"/>
      <c r="CU451" s="341"/>
      <c r="CV451" s="341"/>
      <c r="CW451" s="341"/>
      <c r="CX451" s="341"/>
      <c r="CY451" s="341"/>
      <c r="CZ451" s="341"/>
    </row>
    <row r="452" s="340" customFormat="true" ht="25.15" customHeight="true" x14ac:dyDescent="0.2">
      <c r="A452" s="419"/>
      <c r="B452" s="419"/>
      <c r="C452" s="1089" t="s">
        <v>557</v>
      </c>
      <c r="D452" s="1090"/>
      <c r="E452" s="839">
        <v>-8.1934405051124135E-2</v>
      </c>
      <c r="F452" s="830"/>
      <c r="G452" s="830"/>
      <c r="H452" s="1090" t="s">
        <v>567</v>
      </c>
      <c r="I452" s="1090"/>
      <c r="J452" s="840">
        <v>-0.12456286607017375</v>
      </c>
      <c r="K452" s="830"/>
      <c r="L452" s="830"/>
      <c r="M452" s="1090" t="s">
        <v>284</v>
      </c>
      <c r="N452" s="1090"/>
      <c r="O452" s="841">
        <v>-0.16750997550852673</v>
      </c>
      <c r="P452" s="830"/>
      <c r="Q452" s="830"/>
      <c r="R452" s="341"/>
      <c r="Z452" s="341"/>
      <c r="AA452" s="341"/>
      <c r="AB452" s="341"/>
      <c r="AC452" s="341"/>
      <c r="AD452" s="341"/>
      <c r="AE452" s="341"/>
      <c r="AF452" s="341"/>
      <c r="AG452" s="341"/>
      <c r="AH452" s="341"/>
      <c r="AI452" s="341"/>
      <c r="AJ452" s="341"/>
      <c r="AK452" s="341"/>
      <c r="AL452" s="341"/>
      <c r="AM452" s="341"/>
      <c r="AN452" s="341"/>
      <c r="AO452" s="341"/>
      <c r="AP452" s="341"/>
      <c r="AQ452" s="341"/>
      <c r="AR452" s="341"/>
      <c r="AS452" s="341"/>
      <c r="AT452" s="341"/>
      <c r="AU452" s="341"/>
      <c r="AV452" s="341"/>
      <c r="AW452" s="341"/>
      <c r="AX452" s="341"/>
      <c r="AY452" s="341"/>
      <c r="AZ452" s="341"/>
      <c r="BB452" s="419"/>
      <c r="BZ452" s="341"/>
      <c r="CA452" s="341"/>
      <c r="CB452" s="341"/>
      <c r="CC452" s="341"/>
      <c r="CD452" s="341"/>
      <c r="CE452" s="341"/>
      <c r="CF452" s="341"/>
      <c r="CG452" s="341"/>
      <c r="CH452" s="341"/>
      <c r="CI452" s="341"/>
      <c r="CJ452" s="341"/>
      <c r="CK452" s="341"/>
      <c r="CL452" s="341"/>
      <c r="CM452" s="341"/>
      <c r="CN452" s="341"/>
      <c r="CO452" s="341"/>
      <c r="CP452" s="341"/>
      <c r="CQ452" s="341"/>
      <c r="CR452" s="341"/>
      <c r="CS452" s="341"/>
      <c r="CT452" s="341"/>
      <c r="CU452" s="341"/>
      <c r="CV452" s="341"/>
      <c r="CW452" s="341"/>
      <c r="CX452" s="341"/>
      <c r="CY452" s="341"/>
      <c r="CZ452" s="341"/>
    </row>
    <row r="453" s="340" customFormat="true" ht="25.15" customHeight="true" x14ac:dyDescent="0.2">
      <c r="A453" s="419"/>
      <c r="B453" s="419"/>
      <c r="C453" s="1089" t="s">
        <v>388</v>
      </c>
      <c r="D453" s="1090"/>
      <c r="E453" s="839">
        <v>7.0830051753614176E-2</v>
      </c>
      <c r="F453" s="830"/>
      <c r="G453" s="830"/>
      <c r="H453" s="1090" t="s">
        <v>388</v>
      </c>
      <c r="I453" s="1090"/>
      <c r="J453" s="840">
        <v>-0.12301090831456588</v>
      </c>
      <c r="K453" s="830"/>
      <c r="L453" s="830"/>
      <c r="M453" s="1090" t="s">
        <v>561</v>
      </c>
      <c r="N453" s="1090"/>
      <c r="O453" s="841">
        <v>-0.15018591370858184</v>
      </c>
      <c r="P453" s="830"/>
      <c r="Q453" s="830"/>
      <c r="R453" s="341"/>
      <c r="Z453" s="341"/>
      <c r="AA453" s="341"/>
      <c r="AB453" s="341"/>
      <c r="AC453" s="341"/>
      <c r="AD453" s="341"/>
      <c r="AE453" s="341"/>
      <c r="AF453" s="341"/>
      <c r="AG453" s="341"/>
      <c r="AH453" s="341"/>
      <c r="AI453" s="341"/>
      <c r="AJ453" s="341"/>
      <c r="AK453" s="341"/>
      <c r="AL453" s="341"/>
      <c r="AM453" s="341"/>
      <c r="AN453" s="341"/>
      <c r="AO453" s="341"/>
      <c r="AP453" s="341"/>
      <c r="AQ453" s="341"/>
      <c r="AR453" s="341"/>
      <c r="AS453" s="341"/>
      <c r="AT453" s="341"/>
      <c r="AU453" s="341"/>
      <c r="AV453" s="341"/>
      <c r="AW453" s="341"/>
      <c r="AX453" s="341"/>
      <c r="AY453" s="341"/>
      <c r="AZ453" s="341"/>
      <c r="BB453" s="419"/>
      <c r="BZ453" s="341"/>
      <c r="CA453" s="341"/>
      <c r="CB453" s="341"/>
      <c r="CC453" s="341"/>
      <c r="CD453" s="341"/>
      <c r="CE453" s="341"/>
      <c r="CF453" s="341"/>
      <c r="CG453" s="341"/>
      <c r="CH453" s="341"/>
      <c r="CI453" s="341"/>
      <c r="CJ453" s="341"/>
      <c r="CK453" s="341"/>
      <c r="CL453" s="341"/>
      <c r="CM453" s="341"/>
      <c r="CN453" s="341"/>
      <c r="CO453" s="341"/>
      <c r="CP453" s="341"/>
      <c r="CQ453" s="341"/>
      <c r="CR453" s="341"/>
      <c r="CS453" s="341"/>
      <c r="CT453" s="341"/>
      <c r="CU453" s="341"/>
      <c r="CV453" s="341"/>
      <c r="CW453" s="341"/>
      <c r="CX453" s="341"/>
      <c r="CY453" s="341"/>
      <c r="CZ453" s="341"/>
    </row>
    <row r="454" s="340" customFormat="true" ht="25.15" customHeight="true" x14ac:dyDescent="0.2">
      <c r="A454" s="419"/>
      <c r="B454" s="419"/>
      <c r="C454" s="1089" t="s">
        <v>574</v>
      </c>
      <c r="D454" s="1090"/>
      <c r="E454" s="839">
        <v>7.0730146437570765E-2</v>
      </c>
      <c r="F454" s="830"/>
      <c r="G454" s="830"/>
      <c r="H454" s="1090" t="s">
        <v>310</v>
      </c>
      <c r="I454" s="1090"/>
      <c r="J454" s="840">
        <v>0.12123993898746009</v>
      </c>
      <c r="K454" s="830"/>
      <c r="L454" s="830"/>
      <c r="M454" s="1090" t="s">
        <v>559</v>
      </c>
      <c r="N454" s="1090"/>
      <c r="O454" s="841">
        <v>0.14779734410750939</v>
      </c>
      <c r="P454" s="830"/>
      <c r="Q454" s="830"/>
      <c r="R454" s="341"/>
      <c r="Z454" s="341"/>
      <c r="AA454" s="341"/>
      <c r="AB454" s="341"/>
      <c r="AC454" s="341"/>
      <c r="AD454" s="341"/>
      <c r="AE454" s="341"/>
      <c r="AF454" s="341"/>
      <c r="AG454" s="341"/>
      <c r="AH454" s="341"/>
      <c r="AI454" s="341"/>
      <c r="AJ454" s="341"/>
      <c r="AK454" s="341"/>
      <c r="AL454" s="341"/>
      <c r="AM454" s="341"/>
      <c r="AN454" s="341"/>
      <c r="AO454" s="341"/>
      <c r="AP454" s="341"/>
      <c r="AQ454" s="341"/>
      <c r="AR454" s="341"/>
      <c r="AS454" s="341"/>
      <c r="AT454" s="341"/>
      <c r="AU454" s="341"/>
      <c r="AV454" s="341"/>
      <c r="AW454" s="341"/>
      <c r="AX454" s="341"/>
      <c r="AY454" s="341"/>
      <c r="AZ454" s="341"/>
      <c r="BB454" s="419"/>
      <c r="BZ454" s="341"/>
      <c r="CA454" s="341"/>
      <c r="CB454" s="341"/>
      <c r="CC454" s="341"/>
      <c r="CD454" s="341"/>
      <c r="CE454" s="341"/>
      <c r="CF454" s="341"/>
      <c r="CG454" s="341"/>
      <c r="CH454" s="341"/>
      <c r="CI454" s="341"/>
      <c r="CJ454" s="341"/>
      <c r="CK454" s="341"/>
      <c r="CL454" s="341"/>
      <c r="CM454" s="341"/>
      <c r="CN454" s="341"/>
      <c r="CO454" s="341"/>
      <c r="CP454" s="341"/>
      <c r="CQ454" s="341"/>
      <c r="CR454" s="341"/>
      <c r="CS454" s="341"/>
      <c r="CT454" s="341"/>
      <c r="CU454" s="341"/>
      <c r="CV454" s="341"/>
      <c r="CW454" s="341"/>
      <c r="CX454" s="341"/>
      <c r="CY454" s="341"/>
      <c r="CZ454" s="341"/>
    </row>
    <row r="455" s="340" customFormat="true" ht="25.15" customHeight="true" x14ac:dyDescent="0.2">
      <c r="A455" s="419"/>
      <c r="B455" s="419"/>
      <c r="C455" s="1089" t="s">
        <v>575</v>
      </c>
      <c r="D455" s="1090"/>
      <c r="E455" s="839">
        <v>-6.5744936709279223E-2</v>
      </c>
      <c r="F455" s="830"/>
      <c r="G455" s="830"/>
      <c r="H455" s="1090" t="s">
        <v>557</v>
      </c>
      <c r="I455" s="1090"/>
      <c r="J455" s="840">
        <v>-0.11662966901084701</v>
      </c>
      <c r="K455" s="830"/>
      <c r="L455" s="830"/>
      <c r="M455" s="1090" t="s">
        <v>338</v>
      </c>
      <c r="N455" s="1090"/>
      <c r="O455" s="841">
        <v>0.14509900515388008</v>
      </c>
      <c r="P455" s="830"/>
      <c r="Q455" s="830"/>
      <c r="R455" s="341"/>
      <c r="Z455" s="341"/>
      <c r="AA455" s="341"/>
      <c r="AB455" s="341"/>
      <c r="AC455" s="341"/>
      <c r="AD455" s="341"/>
      <c r="AE455" s="341"/>
      <c r="AF455" s="341"/>
      <c r="AG455" s="341"/>
      <c r="AH455" s="341"/>
      <c r="AI455" s="341"/>
      <c r="AJ455" s="341"/>
      <c r="AK455" s="341"/>
      <c r="AL455" s="341"/>
      <c r="AM455" s="341"/>
      <c r="AN455" s="341"/>
      <c r="AO455" s="341"/>
      <c r="AP455" s="341"/>
      <c r="AQ455" s="341"/>
      <c r="AR455" s="341"/>
      <c r="AS455" s="341"/>
      <c r="AT455" s="341"/>
      <c r="AU455" s="341"/>
      <c r="AV455" s="341"/>
      <c r="AW455" s="341"/>
      <c r="AX455" s="341"/>
      <c r="AY455" s="341"/>
      <c r="AZ455" s="341"/>
      <c r="BB455" s="419"/>
      <c r="BZ455" s="341"/>
      <c r="CA455" s="341"/>
      <c r="CB455" s="341"/>
      <c r="CC455" s="341"/>
      <c r="CD455" s="341"/>
      <c r="CE455" s="341"/>
      <c r="CF455" s="341"/>
      <c r="CG455" s="341"/>
      <c r="CH455" s="341"/>
      <c r="CI455" s="341"/>
      <c r="CJ455" s="341"/>
      <c r="CK455" s="341"/>
      <c r="CL455" s="341"/>
      <c r="CM455" s="341"/>
      <c r="CN455" s="341"/>
      <c r="CO455" s="341"/>
      <c r="CP455" s="341"/>
      <c r="CQ455" s="341"/>
      <c r="CR455" s="341"/>
      <c r="CS455" s="341"/>
      <c r="CT455" s="341"/>
      <c r="CU455" s="341"/>
      <c r="CV455" s="341"/>
      <c r="CW455" s="341"/>
      <c r="CX455" s="341"/>
      <c r="CY455" s="341"/>
      <c r="CZ455" s="341"/>
    </row>
    <row r="456" s="340" customFormat="true" ht="25.15" customHeight="true" x14ac:dyDescent="0.2">
      <c r="A456" s="419"/>
      <c r="B456" s="419"/>
      <c r="C456" s="1089" t="s">
        <v>420</v>
      </c>
      <c r="D456" s="1090"/>
      <c r="E456" s="839">
        <v>-6.0248018883464302E-2</v>
      </c>
      <c r="F456" s="830"/>
      <c r="G456" s="830"/>
      <c r="H456" s="1090" t="s">
        <v>562</v>
      </c>
      <c r="I456" s="1090"/>
      <c r="J456" s="840">
        <v>0.10623155725842424</v>
      </c>
      <c r="K456" s="830"/>
      <c r="L456" s="830"/>
      <c r="M456" s="1090" t="s">
        <v>224</v>
      </c>
      <c r="N456" s="1090"/>
      <c r="O456" s="841">
        <v>-0.1387969596446956</v>
      </c>
      <c r="P456" s="830"/>
      <c r="Q456" s="830"/>
      <c r="R456" s="341"/>
      <c r="Z456" s="341"/>
      <c r="AA456" s="341"/>
      <c r="AB456" s="341"/>
      <c r="AC456" s="341"/>
      <c r="AD456" s="341"/>
      <c r="AE456" s="341"/>
      <c r="AF456" s="341"/>
      <c r="AG456" s="341"/>
      <c r="AH456" s="341"/>
      <c r="AI456" s="341"/>
      <c r="AJ456" s="341"/>
      <c r="AK456" s="341"/>
      <c r="AL456" s="341"/>
      <c r="AM456" s="341"/>
      <c r="AN456" s="341"/>
      <c r="AO456" s="341"/>
      <c r="AP456" s="341"/>
      <c r="AQ456" s="341"/>
      <c r="AR456" s="341"/>
      <c r="AS456" s="341"/>
      <c r="AT456" s="341"/>
      <c r="AU456" s="341"/>
      <c r="AV456" s="341"/>
      <c r="AW456" s="341"/>
      <c r="AX456" s="341"/>
      <c r="AY456" s="341"/>
      <c r="AZ456" s="341"/>
      <c r="BB456" s="419"/>
      <c r="BZ456" s="341"/>
      <c r="CA456" s="341"/>
      <c r="CB456" s="341"/>
      <c r="CC456" s="341"/>
      <c r="CD456" s="341"/>
      <c r="CE456" s="341"/>
      <c r="CF456" s="341"/>
      <c r="CG456" s="341"/>
      <c r="CH456" s="341"/>
      <c r="CI456" s="341"/>
      <c r="CJ456" s="341"/>
      <c r="CK456" s="341"/>
      <c r="CL456" s="341"/>
      <c r="CM456" s="341"/>
      <c r="CN456" s="341"/>
      <c r="CO456" s="341"/>
      <c r="CP456" s="341"/>
      <c r="CQ456" s="341"/>
      <c r="CR456" s="341"/>
      <c r="CS456" s="341"/>
      <c r="CT456" s="341"/>
      <c r="CU456" s="341"/>
      <c r="CV456" s="341"/>
      <c r="CW456" s="341"/>
      <c r="CX456" s="341"/>
      <c r="CY456" s="341"/>
      <c r="CZ456" s="341"/>
    </row>
    <row r="457" s="340" customFormat="true" ht="25.15" customHeight="true" x14ac:dyDescent="0.2">
      <c r="A457" s="419"/>
      <c r="B457" s="419"/>
      <c r="C457" s="1089" t="s">
        <v>546</v>
      </c>
      <c r="D457" s="1090"/>
      <c r="E457" s="839">
        <v>-5.5960586879789297E-2</v>
      </c>
      <c r="F457" s="830"/>
      <c r="G457" s="830"/>
      <c r="H457" s="1090" t="s">
        <v>550</v>
      </c>
      <c r="I457" s="1090"/>
      <c r="J457" s="840">
        <v>0.10487147928733075</v>
      </c>
      <c r="K457" s="830"/>
      <c r="L457" s="830"/>
      <c r="M457" s="1090" t="s">
        <v>570</v>
      </c>
      <c r="N457" s="1090"/>
      <c r="O457" s="841">
        <v>-0.13740396508485769</v>
      </c>
      <c r="P457" s="830"/>
      <c r="Q457" s="830"/>
      <c r="R457" s="341"/>
      <c r="Z457" s="341"/>
      <c r="AA457" s="341"/>
      <c r="AB457" s="341"/>
      <c r="AC457" s="341"/>
      <c r="AD457" s="341"/>
      <c r="AE457" s="341"/>
      <c r="AF457" s="341"/>
      <c r="AG457" s="341"/>
      <c r="AH457" s="341"/>
      <c r="AI457" s="341"/>
      <c r="AJ457" s="341"/>
      <c r="AK457" s="341"/>
      <c r="AL457" s="341"/>
      <c r="AM457" s="341"/>
      <c r="AN457" s="341"/>
      <c r="AO457" s="341"/>
      <c r="AP457" s="341"/>
      <c r="AQ457" s="341"/>
      <c r="AR457" s="341"/>
      <c r="AS457" s="341"/>
      <c r="AT457" s="341"/>
      <c r="AU457" s="341"/>
      <c r="AV457" s="341"/>
      <c r="AW457" s="341"/>
      <c r="AX457" s="341"/>
      <c r="AY457" s="341"/>
      <c r="AZ457" s="341"/>
      <c r="BB457" s="419"/>
      <c r="BZ457" s="341"/>
      <c r="CA457" s="341"/>
      <c r="CB457" s="341"/>
      <c r="CC457" s="341"/>
      <c r="CD457" s="341"/>
      <c r="CE457" s="341"/>
      <c r="CF457" s="341"/>
      <c r="CG457" s="341"/>
      <c r="CH457" s="341"/>
      <c r="CI457" s="341"/>
      <c r="CJ457" s="341"/>
      <c r="CK457" s="341"/>
      <c r="CL457" s="341"/>
      <c r="CM457" s="341"/>
      <c r="CN457" s="341"/>
      <c r="CO457" s="341"/>
      <c r="CP457" s="341"/>
      <c r="CQ457" s="341"/>
      <c r="CR457" s="341"/>
      <c r="CS457" s="341"/>
      <c r="CT457" s="341"/>
      <c r="CU457" s="341"/>
      <c r="CV457" s="341"/>
      <c r="CW457" s="341"/>
      <c r="CX457" s="341"/>
      <c r="CY457" s="341"/>
      <c r="CZ457" s="341"/>
    </row>
    <row r="458" s="340" customFormat="true" ht="25.15" customHeight="true" x14ac:dyDescent="0.2">
      <c r="A458" s="419"/>
      <c r="B458" s="419"/>
      <c r="C458" s="1089" t="s">
        <v>544</v>
      </c>
      <c r="D458" s="1090"/>
      <c r="E458" s="839">
        <v>-5.4119370111292642E-2</v>
      </c>
      <c r="F458" s="830"/>
      <c r="G458" s="830"/>
      <c r="H458" s="1090" t="s">
        <v>380</v>
      </c>
      <c r="I458" s="1090"/>
      <c r="J458" s="840">
        <v>0.10110727075792858</v>
      </c>
      <c r="K458" s="830"/>
      <c r="L458" s="830"/>
      <c r="M458" s="1090" t="s">
        <v>576</v>
      </c>
      <c r="N458" s="1090"/>
      <c r="O458" s="841">
        <v>0.13397975416893576</v>
      </c>
      <c r="P458" s="830"/>
      <c r="Q458" s="830"/>
      <c r="R458" s="341"/>
      <c r="Z458" s="341"/>
      <c r="AA458" s="341"/>
      <c r="AB458" s="341"/>
      <c r="AC458" s="341"/>
      <c r="AD458" s="341"/>
      <c r="AE458" s="341"/>
      <c r="AF458" s="341"/>
      <c r="AG458" s="341"/>
      <c r="AH458" s="341"/>
      <c r="AI458" s="341"/>
      <c r="AJ458" s="341"/>
      <c r="AK458" s="341"/>
      <c r="AL458" s="341"/>
      <c r="AM458" s="341"/>
      <c r="AN458" s="341"/>
      <c r="AO458" s="341"/>
      <c r="AP458" s="341"/>
      <c r="AQ458" s="341"/>
      <c r="AR458" s="341"/>
      <c r="AS458" s="341"/>
      <c r="AT458" s="341"/>
      <c r="AU458" s="341"/>
      <c r="AV458" s="341"/>
      <c r="AW458" s="341"/>
      <c r="AX458" s="341"/>
      <c r="AY458" s="341"/>
      <c r="AZ458" s="341"/>
      <c r="BB458" s="419"/>
      <c r="BZ458" s="341"/>
      <c r="CA458" s="341"/>
      <c r="CB458" s="341"/>
      <c r="CC458" s="341"/>
      <c r="CD458" s="341"/>
      <c r="CE458" s="341"/>
      <c r="CF458" s="341"/>
      <c r="CG458" s="341"/>
      <c r="CH458" s="341"/>
      <c r="CI458" s="341"/>
      <c r="CJ458" s="341"/>
      <c r="CK458" s="341"/>
      <c r="CL458" s="341"/>
      <c r="CM458" s="341"/>
      <c r="CN458" s="341"/>
      <c r="CO458" s="341"/>
      <c r="CP458" s="341"/>
      <c r="CQ458" s="341"/>
      <c r="CR458" s="341"/>
      <c r="CS458" s="341"/>
      <c r="CT458" s="341"/>
      <c r="CU458" s="341"/>
      <c r="CV458" s="341"/>
      <c r="CW458" s="341"/>
      <c r="CX458" s="341"/>
      <c r="CY458" s="341"/>
      <c r="CZ458" s="341"/>
    </row>
    <row r="459" s="340" customFormat="true" ht="25.15" customHeight="true" x14ac:dyDescent="0.2">
      <c r="A459" s="419"/>
      <c r="B459" s="419"/>
      <c r="C459" s="1089" t="s">
        <v>577</v>
      </c>
      <c r="D459" s="1090"/>
      <c r="E459" s="839">
        <v>-5.2153437352071175E-2</v>
      </c>
      <c r="F459" s="830"/>
      <c r="G459" s="830"/>
      <c r="H459" s="1090" t="s">
        <v>224</v>
      </c>
      <c r="I459" s="1090"/>
      <c r="J459" s="840">
        <v>-0.1000663517636039</v>
      </c>
      <c r="K459" s="830"/>
      <c r="L459" s="830"/>
      <c r="M459" s="1090" t="s">
        <v>577</v>
      </c>
      <c r="N459" s="1090"/>
      <c r="O459" s="841">
        <v>-0.13010593280851368</v>
      </c>
      <c r="P459" s="830"/>
      <c r="Q459" s="830"/>
      <c r="R459" s="341"/>
      <c r="Z459" s="341"/>
      <c r="AA459" s="341"/>
      <c r="AB459" s="341"/>
      <c r="AC459" s="341"/>
      <c r="AD459" s="341"/>
      <c r="AE459" s="341"/>
      <c r="AF459" s="341"/>
      <c r="AG459" s="341"/>
      <c r="AH459" s="341"/>
      <c r="AI459" s="341"/>
      <c r="AJ459" s="341"/>
      <c r="AK459" s="341"/>
      <c r="AL459" s="341"/>
      <c r="AM459" s="341"/>
      <c r="AN459" s="341"/>
      <c r="AO459" s="341"/>
      <c r="AP459" s="341"/>
      <c r="AQ459" s="341"/>
      <c r="AR459" s="341"/>
      <c r="AS459" s="341"/>
      <c r="AT459" s="341"/>
      <c r="AU459" s="341"/>
      <c r="AV459" s="341"/>
      <c r="AW459" s="341"/>
      <c r="AX459" s="341"/>
      <c r="AY459" s="341"/>
      <c r="AZ459" s="341"/>
      <c r="BB459" s="419"/>
      <c r="BZ459" s="341"/>
      <c r="CA459" s="341"/>
      <c r="CB459" s="341"/>
      <c r="CC459" s="341"/>
      <c r="CD459" s="341"/>
      <c r="CE459" s="341"/>
      <c r="CF459" s="341"/>
      <c r="CG459" s="341"/>
      <c r="CH459" s="341"/>
      <c r="CI459" s="341"/>
      <c r="CJ459" s="341"/>
      <c r="CK459" s="341"/>
      <c r="CL459" s="341"/>
      <c r="CM459" s="341"/>
      <c r="CN459" s="341"/>
      <c r="CO459" s="341"/>
      <c r="CP459" s="341"/>
      <c r="CQ459" s="341"/>
      <c r="CR459" s="341"/>
      <c r="CS459" s="341"/>
      <c r="CT459" s="341"/>
      <c r="CU459" s="341"/>
      <c r="CV459" s="341"/>
      <c r="CW459" s="341"/>
      <c r="CX459" s="341"/>
      <c r="CY459" s="341"/>
      <c r="CZ459" s="341"/>
    </row>
    <row r="460" s="340" customFormat="true" ht="25.15" customHeight="true" x14ac:dyDescent="0.2">
      <c r="A460" s="419"/>
      <c r="B460" s="419"/>
      <c r="C460" s="1089" t="s">
        <v>578</v>
      </c>
      <c r="D460" s="1090"/>
      <c r="E460" s="839">
        <v>4.4018994789813651E-2</v>
      </c>
      <c r="F460" s="830"/>
      <c r="G460" s="830"/>
      <c r="H460" s="1090" t="s">
        <v>571</v>
      </c>
      <c r="I460" s="1090"/>
      <c r="J460" s="840">
        <v>9.5757602297453406E-2</v>
      </c>
      <c r="K460" s="830"/>
      <c r="L460" s="830"/>
      <c r="M460" s="1090" t="s">
        <v>326</v>
      </c>
      <c r="N460" s="1090"/>
      <c r="O460" s="841">
        <v>0.12823244911246801</v>
      </c>
      <c r="P460" s="830"/>
      <c r="Q460" s="830"/>
      <c r="R460" s="341"/>
      <c r="Z460" s="341"/>
      <c r="AA460" s="341"/>
      <c r="AB460" s="341"/>
      <c r="AC460" s="341"/>
      <c r="AD460" s="341"/>
      <c r="AE460" s="341"/>
      <c r="AF460" s="341"/>
      <c r="AG460" s="341"/>
      <c r="AH460" s="341"/>
      <c r="AI460" s="341"/>
      <c r="AJ460" s="341"/>
      <c r="AK460" s="341"/>
      <c r="AL460" s="341"/>
      <c r="AM460" s="341"/>
      <c r="AN460" s="341"/>
      <c r="AO460" s="341"/>
      <c r="AP460" s="341"/>
      <c r="AQ460" s="341"/>
      <c r="AR460" s="341"/>
      <c r="AS460" s="341"/>
      <c r="AT460" s="341"/>
      <c r="AU460" s="341"/>
      <c r="AV460" s="341"/>
      <c r="AW460" s="341"/>
      <c r="AX460" s="341"/>
      <c r="AY460" s="341"/>
      <c r="AZ460" s="341"/>
      <c r="BB460" s="419"/>
      <c r="BZ460" s="341"/>
      <c r="CA460" s="341"/>
      <c r="CB460" s="341"/>
      <c r="CC460" s="341"/>
      <c r="CD460" s="341"/>
      <c r="CE460" s="341"/>
      <c r="CF460" s="341"/>
      <c r="CG460" s="341"/>
      <c r="CH460" s="341"/>
      <c r="CI460" s="341"/>
      <c r="CJ460" s="341"/>
      <c r="CK460" s="341"/>
      <c r="CL460" s="341"/>
      <c r="CM460" s="341"/>
      <c r="CN460" s="341"/>
      <c r="CO460" s="341"/>
      <c r="CP460" s="341"/>
      <c r="CQ460" s="341"/>
      <c r="CR460" s="341"/>
      <c r="CS460" s="341"/>
      <c r="CT460" s="341"/>
      <c r="CU460" s="341"/>
      <c r="CV460" s="341"/>
      <c r="CW460" s="341"/>
      <c r="CX460" s="341"/>
      <c r="CY460" s="341"/>
      <c r="CZ460" s="341"/>
    </row>
    <row r="461" s="340" customFormat="true" ht="25.15" customHeight="true" x14ac:dyDescent="0.2">
      <c r="A461" s="419"/>
      <c r="B461" s="419"/>
      <c r="C461" s="1089" t="s">
        <v>404</v>
      </c>
      <c r="D461" s="1090"/>
      <c r="E461" s="839">
        <v>-4.1626186211710103E-2</v>
      </c>
      <c r="F461" s="830"/>
      <c r="G461" s="830"/>
      <c r="H461" s="1090" t="s">
        <v>299</v>
      </c>
      <c r="I461" s="1090"/>
      <c r="J461" s="840">
        <v>8.9206831429904987E-2</v>
      </c>
      <c r="K461" s="830"/>
      <c r="L461" s="830"/>
      <c r="M461" s="1090" t="s">
        <v>331</v>
      </c>
      <c r="N461" s="1090"/>
      <c r="O461" s="841">
        <v>0.12591362652165183</v>
      </c>
      <c r="P461" s="830"/>
      <c r="Q461" s="830"/>
      <c r="R461" s="341"/>
      <c r="Z461" s="341"/>
      <c r="AA461" s="341"/>
      <c r="AB461" s="341"/>
      <c r="AC461" s="341"/>
      <c r="AD461" s="341"/>
      <c r="AE461" s="341"/>
      <c r="AF461" s="341"/>
      <c r="AG461" s="341"/>
      <c r="AH461" s="341"/>
      <c r="AI461" s="341"/>
      <c r="AJ461" s="341"/>
      <c r="AK461" s="341"/>
      <c r="AL461" s="341"/>
      <c r="AM461" s="341"/>
      <c r="AN461" s="341"/>
      <c r="AO461" s="341"/>
      <c r="AP461" s="341"/>
      <c r="AQ461" s="341"/>
      <c r="AR461" s="341"/>
      <c r="AS461" s="341"/>
      <c r="AT461" s="341"/>
      <c r="AU461" s="341"/>
      <c r="AV461" s="341"/>
      <c r="AW461" s="341"/>
      <c r="AX461" s="341"/>
      <c r="AY461" s="341"/>
      <c r="AZ461" s="341"/>
      <c r="BB461" s="419"/>
      <c r="BZ461" s="341"/>
      <c r="CA461" s="341"/>
      <c r="CB461" s="341"/>
      <c r="CC461" s="341"/>
      <c r="CD461" s="341"/>
      <c r="CE461" s="341"/>
      <c r="CF461" s="341"/>
      <c r="CG461" s="341"/>
      <c r="CH461" s="341"/>
      <c r="CI461" s="341"/>
      <c r="CJ461" s="341"/>
      <c r="CK461" s="341"/>
      <c r="CL461" s="341"/>
      <c r="CM461" s="341"/>
      <c r="CN461" s="341"/>
      <c r="CO461" s="341"/>
      <c r="CP461" s="341"/>
      <c r="CQ461" s="341"/>
      <c r="CR461" s="341"/>
      <c r="CS461" s="341"/>
      <c r="CT461" s="341"/>
      <c r="CU461" s="341"/>
      <c r="CV461" s="341"/>
      <c r="CW461" s="341"/>
      <c r="CX461" s="341"/>
      <c r="CY461" s="341"/>
      <c r="CZ461" s="341"/>
    </row>
    <row r="462" s="340" customFormat="true" ht="25.15" customHeight="true" x14ac:dyDescent="0.2">
      <c r="A462" s="419"/>
      <c r="B462" s="419"/>
      <c r="C462" s="1089" t="s">
        <v>546</v>
      </c>
      <c r="D462" s="1090"/>
      <c r="E462" s="839">
        <v>-3.862114988997755E-2</v>
      </c>
      <c r="F462" s="830"/>
      <c r="G462" s="830"/>
      <c r="H462" s="1090" t="s">
        <v>407</v>
      </c>
      <c r="I462" s="1090"/>
      <c r="J462" s="840">
        <v>-8.7015618390045874E-2</v>
      </c>
      <c r="K462" s="830"/>
      <c r="L462" s="830"/>
      <c r="M462" s="1090" t="s">
        <v>378</v>
      </c>
      <c r="N462" s="1090"/>
      <c r="O462" s="841">
        <v>0.12138586688852449</v>
      </c>
      <c r="P462" s="830"/>
      <c r="Q462" s="830"/>
      <c r="R462" s="341"/>
      <c r="Z462" s="341"/>
      <c r="AA462" s="341"/>
      <c r="AB462" s="341"/>
      <c r="AC462" s="341"/>
      <c r="AD462" s="341"/>
      <c r="AE462" s="341"/>
      <c r="AF462" s="341"/>
      <c r="AG462" s="341"/>
      <c r="AH462" s="341"/>
      <c r="AI462" s="341"/>
      <c r="AJ462" s="341"/>
      <c r="AK462" s="341"/>
      <c r="AL462" s="341"/>
      <c r="AM462" s="341"/>
      <c r="AN462" s="341"/>
      <c r="AO462" s="341"/>
      <c r="AP462" s="341"/>
      <c r="AQ462" s="341"/>
      <c r="AR462" s="341"/>
      <c r="AS462" s="341"/>
      <c r="AT462" s="341"/>
      <c r="AU462" s="341"/>
      <c r="AV462" s="341"/>
      <c r="AW462" s="341"/>
      <c r="AX462" s="341"/>
      <c r="AY462" s="341"/>
      <c r="AZ462" s="341"/>
      <c r="BB462" s="419"/>
      <c r="BZ462" s="341"/>
      <c r="CA462" s="341"/>
      <c r="CB462" s="341"/>
      <c r="CC462" s="341"/>
      <c r="CD462" s="341"/>
      <c r="CE462" s="341"/>
      <c r="CF462" s="341"/>
      <c r="CG462" s="341"/>
      <c r="CH462" s="341"/>
      <c r="CI462" s="341"/>
      <c r="CJ462" s="341"/>
      <c r="CK462" s="341"/>
      <c r="CL462" s="341"/>
      <c r="CM462" s="341"/>
      <c r="CN462" s="341"/>
      <c r="CO462" s="341"/>
      <c r="CP462" s="341"/>
      <c r="CQ462" s="341"/>
      <c r="CR462" s="341"/>
      <c r="CS462" s="341"/>
      <c r="CT462" s="341"/>
      <c r="CU462" s="341"/>
      <c r="CV462" s="341"/>
      <c r="CW462" s="341"/>
      <c r="CX462" s="341"/>
      <c r="CY462" s="341"/>
      <c r="CZ462" s="341"/>
    </row>
    <row r="463" s="340" customFormat="true" ht="25.15" customHeight="true" x14ac:dyDescent="0.2">
      <c r="A463" s="419"/>
      <c r="B463" s="419"/>
      <c r="C463" s="1089" t="s">
        <v>579</v>
      </c>
      <c r="D463" s="1090"/>
      <c r="E463" s="839">
        <v>-2.7919720318023904E-2</v>
      </c>
      <c r="F463" s="830"/>
      <c r="G463" s="830"/>
      <c r="H463" s="1090" t="s">
        <v>345</v>
      </c>
      <c r="I463" s="1090"/>
      <c r="J463" s="840">
        <v>-8.1116023774106621E-2</v>
      </c>
      <c r="K463" s="830"/>
      <c r="L463" s="830"/>
      <c r="M463" s="1090" t="s">
        <v>548</v>
      </c>
      <c r="N463" s="1090"/>
      <c r="O463" s="841">
        <v>0.11716392681069812</v>
      </c>
      <c r="P463" s="830"/>
      <c r="Q463" s="830"/>
      <c r="R463" s="341"/>
      <c r="Z463" s="341"/>
      <c r="AA463" s="341"/>
      <c r="AB463" s="341"/>
      <c r="AC463" s="341"/>
      <c r="AD463" s="341"/>
      <c r="AE463" s="341"/>
      <c r="AF463" s="341"/>
      <c r="AG463" s="341"/>
      <c r="AH463" s="341"/>
      <c r="AI463" s="341"/>
      <c r="AJ463" s="341"/>
      <c r="AK463" s="341"/>
      <c r="AL463" s="341"/>
      <c r="AM463" s="341"/>
      <c r="AN463" s="341"/>
      <c r="AO463" s="341"/>
      <c r="AP463" s="341"/>
      <c r="AQ463" s="341"/>
      <c r="AR463" s="341"/>
      <c r="AS463" s="341"/>
      <c r="AT463" s="341"/>
      <c r="AU463" s="341"/>
      <c r="AV463" s="341"/>
      <c r="AW463" s="341"/>
      <c r="AX463" s="341"/>
      <c r="AY463" s="341"/>
      <c r="AZ463" s="341"/>
      <c r="BB463" s="419"/>
      <c r="BZ463" s="341"/>
      <c r="CA463" s="341"/>
      <c r="CB463" s="341"/>
      <c r="CC463" s="341"/>
      <c r="CD463" s="341"/>
      <c r="CE463" s="341"/>
      <c r="CF463" s="341"/>
      <c r="CG463" s="341"/>
      <c r="CH463" s="341"/>
      <c r="CI463" s="341"/>
      <c r="CJ463" s="341"/>
      <c r="CK463" s="341"/>
      <c r="CL463" s="341"/>
      <c r="CM463" s="341"/>
      <c r="CN463" s="341"/>
      <c r="CO463" s="341"/>
      <c r="CP463" s="341"/>
      <c r="CQ463" s="341"/>
      <c r="CR463" s="341"/>
      <c r="CS463" s="341"/>
      <c r="CT463" s="341"/>
      <c r="CU463" s="341"/>
      <c r="CV463" s="341"/>
      <c r="CW463" s="341"/>
      <c r="CX463" s="341"/>
      <c r="CY463" s="341"/>
      <c r="CZ463" s="341"/>
    </row>
    <row r="464" s="340" customFormat="true" ht="25.15" customHeight="true" x14ac:dyDescent="0.2">
      <c r="A464" s="419"/>
      <c r="B464" s="419"/>
      <c r="C464" s="1089" t="s">
        <v>550</v>
      </c>
      <c r="D464" s="1090"/>
      <c r="E464" s="839">
        <v>-2.791196723064137E-2</v>
      </c>
      <c r="F464" s="830"/>
      <c r="G464" s="830"/>
      <c r="H464" s="1090" t="s">
        <v>576</v>
      </c>
      <c r="I464" s="1090"/>
      <c r="J464" s="840">
        <v>-7.7476945366730832E-2</v>
      </c>
      <c r="K464" s="830"/>
      <c r="L464" s="830"/>
      <c r="M464" s="1090" t="s">
        <v>383</v>
      </c>
      <c r="N464" s="1090"/>
      <c r="O464" s="841">
        <v>0.11671420183318078</v>
      </c>
      <c r="P464" s="830"/>
      <c r="Q464" s="830"/>
      <c r="R464" s="341"/>
      <c r="Z464" s="341"/>
      <c r="AA464" s="341"/>
      <c r="AB464" s="341"/>
      <c r="AC464" s="341"/>
      <c r="AD464" s="341"/>
      <c r="AE464" s="341"/>
      <c r="AF464" s="341"/>
      <c r="AG464" s="341"/>
      <c r="AH464" s="341"/>
      <c r="AI464" s="341"/>
      <c r="AJ464" s="341"/>
      <c r="AK464" s="341"/>
      <c r="AL464" s="341"/>
      <c r="AM464" s="341"/>
      <c r="AN464" s="341"/>
      <c r="AO464" s="341"/>
      <c r="AP464" s="341"/>
      <c r="AQ464" s="341"/>
      <c r="AR464" s="341"/>
      <c r="AS464" s="341"/>
      <c r="AT464" s="341"/>
      <c r="AU464" s="341"/>
      <c r="AV464" s="341"/>
      <c r="AW464" s="341"/>
      <c r="AX464" s="341"/>
      <c r="AY464" s="341"/>
      <c r="AZ464" s="341"/>
      <c r="BB464" s="419"/>
      <c r="BZ464" s="341"/>
      <c r="CA464" s="341"/>
      <c r="CB464" s="341"/>
      <c r="CC464" s="341"/>
      <c r="CD464" s="341"/>
      <c r="CE464" s="341"/>
      <c r="CF464" s="341"/>
      <c r="CG464" s="341"/>
      <c r="CH464" s="341"/>
      <c r="CI464" s="341"/>
      <c r="CJ464" s="341"/>
      <c r="CK464" s="341"/>
      <c r="CL464" s="341"/>
      <c r="CM464" s="341"/>
      <c r="CN464" s="341"/>
      <c r="CO464" s="341"/>
      <c r="CP464" s="341"/>
      <c r="CQ464" s="341"/>
      <c r="CR464" s="341"/>
      <c r="CS464" s="341"/>
      <c r="CT464" s="341"/>
      <c r="CU464" s="341"/>
      <c r="CV464" s="341"/>
      <c r="CW464" s="341"/>
      <c r="CX464" s="341"/>
      <c r="CY464" s="341"/>
      <c r="CZ464" s="341"/>
    </row>
    <row r="465" s="340" customFormat="true" ht="25.15" customHeight="true" x14ac:dyDescent="0.2">
      <c r="A465" s="419"/>
      <c r="B465" s="419"/>
      <c r="C465" s="1089" t="s">
        <v>478</v>
      </c>
      <c r="D465" s="1090"/>
      <c r="E465" s="839">
        <v>-2.6124494185623792E-2</v>
      </c>
      <c r="F465" s="830"/>
      <c r="G465" s="830"/>
      <c r="H465" s="1090" t="s">
        <v>575</v>
      </c>
      <c r="I465" s="1090"/>
      <c r="J465" s="840">
        <v>-7.7338343489743985E-2</v>
      </c>
      <c r="K465" s="830"/>
      <c r="L465" s="830"/>
      <c r="M465" s="1090" t="s">
        <v>313</v>
      </c>
      <c r="N465" s="1090"/>
      <c r="O465" s="841">
        <v>0.10522729974150846</v>
      </c>
      <c r="P465" s="830"/>
      <c r="Q465" s="830"/>
      <c r="R465" s="341"/>
      <c r="Z465" s="341"/>
      <c r="AA465" s="341"/>
      <c r="AB465" s="341"/>
      <c r="AC465" s="341"/>
      <c r="AD465" s="341"/>
      <c r="AE465" s="341"/>
      <c r="AF465" s="341"/>
      <c r="AG465" s="341"/>
      <c r="AH465" s="341"/>
      <c r="AI465" s="341"/>
      <c r="AJ465" s="341"/>
      <c r="AK465" s="341"/>
      <c r="AL465" s="341"/>
      <c r="AM465" s="341"/>
      <c r="AN465" s="341"/>
      <c r="AO465" s="341"/>
      <c r="AP465" s="341"/>
      <c r="AQ465" s="341"/>
      <c r="AR465" s="341"/>
      <c r="AS465" s="341"/>
      <c r="AT465" s="341"/>
      <c r="AU465" s="341"/>
      <c r="AV465" s="341"/>
      <c r="AW465" s="341"/>
      <c r="AX465" s="341"/>
      <c r="AY465" s="341"/>
      <c r="AZ465" s="341"/>
      <c r="BB465" s="419"/>
      <c r="BZ465" s="341"/>
      <c r="CA465" s="341"/>
      <c r="CB465" s="341"/>
      <c r="CC465" s="341"/>
      <c r="CD465" s="341"/>
      <c r="CE465" s="341"/>
      <c r="CF465" s="341"/>
      <c r="CG465" s="341"/>
      <c r="CH465" s="341"/>
      <c r="CI465" s="341"/>
      <c r="CJ465" s="341"/>
      <c r="CK465" s="341"/>
      <c r="CL465" s="341"/>
      <c r="CM465" s="341"/>
      <c r="CN465" s="341"/>
      <c r="CO465" s="341"/>
      <c r="CP465" s="341"/>
      <c r="CQ465" s="341"/>
      <c r="CR465" s="341"/>
      <c r="CS465" s="341"/>
      <c r="CT465" s="341"/>
      <c r="CU465" s="341"/>
      <c r="CV465" s="341"/>
      <c r="CW465" s="341"/>
      <c r="CX465" s="341"/>
      <c r="CY465" s="341"/>
      <c r="CZ465" s="341"/>
    </row>
    <row r="466" s="340" customFormat="true" ht="25.15" customHeight="true" x14ac:dyDescent="0.2">
      <c r="A466" s="419"/>
      <c r="B466" s="419"/>
      <c r="C466" s="1089" t="s">
        <v>580</v>
      </c>
      <c r="D466" s="1090"/>
      <c r="E466" s="839">
        <v>1.8638457244235084E-2</v>
      </c>
      <c r="F466" s="830"/>
      <c r="G466" s="830"/>
      <c r="H466" s="1090" t="s">
        <v>306</v>
      </c>
      <c r="I466" s="1090"/>
      <c r="J466" s="840">
        <v>-7.5861460695109892E-2</v>
      </c>
      <c r="K466" s="830"/>
      <c r="L466" s="830"/>
      <c r="M466" s="1090" t="s">
        <v>564</v>
      </c>
      <c r="N466" s="1090"/>
      <c r="O466" s="841">
        <v>-0.10148699769913504</v>
      </c>
      <c r="P466" s="830"/>
      <c r="Q466" s="830"/>
      <c r="R466" s="341"/>
      <c r="Z466" s="341"/>
      <c r="AA466" s="341"/>
      <c r="AB466" s="341"/>
      <c r="AC466" s="341"/>
      <c r="AD466" s="341"/>
      <c r="AE466" s="341"/>
      <c r="AF466" s="341"/>
      <c r="AG466" s="341"/>
      <c r="AH466" s="341"/>
      <c r="AI466" s="341"/>
      <c r="AJ466" s="341"/>
      <c r="AK466" s="341"/>
      <c r="AL466" s="341"/>
      <c r="AM466" s="341"/>
      <c r="AN466" s="341"/>
      <c r="AO466" s="341"/>
      <c r="AP466" s="341"/>
      <c r="AQ466" s="341"/>
      <c r="AR466" s="341"/>
      <c r="AS466" s="341"/>
      <c r="AT466" s="341"/>
      <c r="AU466" s="341"/>
      <c r="AV466" s="341"/>
      <c r="AW466" s="341"/>
      <c r="AX466" s="341"/>
      <c r="AY466" s="341"/>
      <c r="AZ466" s="341"/>
      <c r="BB466" s="419"/>
      <c r="BZ466" s="341"/>
      <c r="CA466" s="341"/>
      <c r="CB466" s="341"/>
      <c r="CC466" s="341"/>
      <c r="CD466" s="341"/>
      <c r="CE466" s="341"/>
      <c r="CF466" s="341"/>
      <c r="CG466" s="341"/>
      <c r="CH466" s="341"/>
      <c r="CI466" s="341"/>
      <c r="CJ466" s="341"/>
      <c r="CK466" s="341"/>
      <c r="CL466" s="341"/>
      <c r="CM466" s="341"/>
      <c r="CN466" s="341"/>
      <c r="CO466" s="341"/>
      <c r="CP466" s="341"/>
      <c r="CQ466" s="341"/>
      <c r="CR466" s="341"/>
      <c r="CS466" s="341"/>
      <c r="CT466" s="341"/>
      <c r="CU466" s="341"/>
      <c r="CV466" s="341"/>
      <c r="CW466" s="341"/>
      <c r="CX466" s="341"/>
      <c r="CY466" s="341"/>
      <c r="CZ466" s="341"/>
    </row>
    <row r="467" s="340" customFormat="true" ht="25.15" customHeight="true" x14ac:dyDescent="0.2">
      <c r="A467" s="419"/>
      <c r="B467" s="419"/>
      <c r="C467" s="1089" t="s">
        <v>396</v>
      </c>
      <c r="D467" s="1090"/>
      <c r="E467" s="839">
        <v>-1.8317205053326298E-2</v>
      </c>
      <c r="F467" s="830"/>
      <c r="G467" s="830"/>
      <c r="H467" s="1090" t="s">
        <v>344</v>
      </c>
      <c r="I467" s="1090"/>
      <c r="J467" s="840">
        <v>-7.5538425233664136E-2</v>
      </c>
      <c r="K467" s="830"/>
      <c r="L467" s="830"/>
      <c r="M467" s="1090" t="s">
        <v>332</v>
      </c>
      <c r="N467" s="1090"/>
      <c r="O467" s="841">
        <v>9.8158141403212301E-2</v>
      </c>
      <c r="P467" s="830"/>
      <c r="Q467" s="830"/>
      <c r="R467" s="341"/>
      <c r="Z467" s="341"/>
      <c r="AA467" s="341"/>
      <c r="AB467" s="341"/>
      <c r="AC467" s="341"/>
      <c r="AD467" s="341"/>
      <c r="AE467" s="341"/>
      <c r="AF467" s="341"/>
      <c r="AG467" s="341"/>
      <c r="AH467" s="341"/>
      <c r="AI467" s="341"/>
      <c r="AJ467" s="341"/>
      <c r="AK467" s="341"/>
      <c r="AL467" s="341"/>
      <c r="AM467" s="341"/>
      <c r="AN467" s="341"/>
      <c r="AO467" s="341"/>
      <c r="AP467" s="341"/>
      <c r="AQ467" s="341"/>
      <c r="AR467" s="341"/>
      <c r="AS467" s="341"/>
      <c r="AT467" s="341"/>
      <c r="AU467" s="341"/>
      <c r="AV467" s="341"/>
      <c r="AW467" s="341"/>
      <c r="AX467" s="341"/>
      <c r="AY467" s="341"/>
      <c r="AZ467" s="341"/>
      <c r="BB467" s="419"/>
      <c r="BZ467" s="341"/>
      <c r="CA467" s="341"/>
      <c r="CB467" s="341"/>
      <c r="CC467" s="341"/>
      <c r="CD467" s="341"/>
      <c r="CE467" s="341"/>
      <c r="CF467" s="341"/>
      <c r="CG467" s="341"/>
      <c r="CH467" s="341"/>
      <c r="CI467" s="341"/>
      <c r="CJ467" s="341"/>
      <c r="CK467" s="341"/>
      <c r="CL467" s="341"/>
      <c r="CM467" s="341"/>
      <c r="CN467" s="341"/>
      <c r="CO467" s="341"/>
      <c r="CP467" s="341"/>
      <c r="CQ467" s="341"/>
      <c r="CR467" s="341"/>
      <c r="CS467" s="341"/>
      <c r="CT467" s="341"/>
      <c r="CU467" s="341"/>
      <c r="CV467" s="341"/>
      <c r="CW467" s="341"/>
      <c r="CX467" s="341"/>
      <c r="CY467" s="341"/>
      <c r="CZ467" s="341"/>
    </row>
    <row r="468" s="340" customFormat="true" ht="25.15" customHeight="true" x14ac:dyDescent="0.2">
      <c r="A468" s="419"/>
      <c r="B468" s="419"/>
      <c r="C468" s="1089" t="s">
        <v>410</v>
      </c>
      <c r="D468" s="1090"/>
      <c r="E468" s="839">
        <v>1.7196995823935243E-2</v>
      </c>
      <c r="F468" s="830"/>
      <c r="G468" s="830"/>
      <c r="H468" s="1090" t="s">
        <v>581</v>
      </c>
      <c r="I468" s="1090"/>
      <c r="J468" s="840">
        <v>7.5437465487951022E-2</v>
      </c>
      <c r="K468" s="830"/>
      <c r="L468" s="830"/>
      <c r="M468" s="1090" t="s">
        <v>550</v>
      </c>
      <c r="N468" s="1090"/>
      <c r="O468" s="841">
        <v>9.3104975777414362E-2</v>
      </c>
      <c r="P468" s="830"/>
      <c r="Q468" s="830"/>
      <c r="R468" s="341"/>
      <c r="Z468" s="341"/>
      <c r="AA468" s="341"/>
      <c r="AB468" s="341"/>
      <c r="AC468" s="341"/>
      <c r="AD468" s="341"/>
      <c r="AE468" s="341"/>
      <c r="AF468" s="341"/>
      <c r="AG468" s="341"/>
      <c r="AH468" s="341"/>
      <c r="AI468" s="341"/>
      <c r="AJ468" s="341"/>
      <c r="AK468" s="341"/>
      <c r="AL468" s="341"/>
      <c r="AM468" s="341"/>
      <c r="AN468" s="341"/>
      <c r="AO468" s="341"/>
      <c r="AP468" s="341"/>
      <c r="AQ468" s="341"/>
      <c r="AR468" s="341"/>
      <c r="AS468" s="341"/>
      <c r="AT468" s="341"/>
      <c r="AU468" s="341"/>
      <c r="AV468" s="341"/>
      <c r="AW468" s="341"/>
      <c r="AX468" s="341"/>
      <c r="AY468" s="341"/>
      <c r="AZ468" s="341"/>
      <c r="BB468" s="419"/>
      <c r="BZ468" s="341"/>
      <c r="CA468" s="341"/>
      <c r="CB468" s="341"/>
      <c r="CC468" s="341"/>
      <c r="CD468" s="341"/>
      <c r="CE468" s="341"/>
      <c r="CF468" s="341"/>
      <c r="CG468" s="341"/>
      <c r="CH468" s="341"/>
      <c r="CI468" s="341"/>
      <c r="CJ468" s="341"/>
      <c r="CK468" s="341"/>
      <c r="CL468" s="341"/>
      <c r="CM468" s="341"/>
      <c r="CN468" s="341"/>
      <c r="CO468" s="341"/>
      <c r="CP468" s="341"/>
      <c r="CQ468" s="341"/>
      <c r="CR468" s="341"/>
      <c r="CS468" s="341"/>
      <c r="CT468" s="341"/>
      <c r="CU468" s="341"/>
      <c r="CV468" s="341"/>
      <c r="CW468" s="341"/>
      <c r="CX468" s="341"/>
      <c r="CY468" s="341"/>
      <c r="CZ468" s="341"/>
    </row>
    <row r="469" s="340" customFormat="true" ht="25.15" customHeight="true" x14ac:dyDescent="0.2">
      <c r="A469" s="419"/>
      <c r="B469" s="419"/>
      <c r="C469" s="1089" t="s">
        <v>582</v>
      </c>
      <c r="D469" s="1090"/>
      <c r="E469" s="839">
        <v>1.081520192953876E-2</v>
      </c>
      <c r="F469" s="830"/>
      <c r="G469" s="830"/>
      <c r="H469" s="1090" t="s">
        <v>577</v>
      </c>
      <c r="I469" s="1090"/>
      <c r="J469" s="840">
        <v>-7.4701744696027986E-2</v>
      </c>
      <c r="K469" s="830"/>
      <c r="L469" s="830"/>
      <c r="M469" s="1090" t="s">
        <v>544</v>
      </c>
      <c r="N469" s="1090"/>
      <c r="O469" s="841">
        <v>9.1964852699449637E-2</v>
      </c>
      <c r="P469" s="830"/>
      <c r="Q469" s="830"/>
      <c r="R469" s="341"/>
      <c r="Z469" s="341"/>
      <c r="AA469" s="341"/>
      <c r="AB469" s="341"/>
      <c r="AC469" s="341"/>
      <c r="AD469" s="341"/>
      <c r="AE469" s="341"/>
      <c r="AF469" s="341"/>
      <c r="AG469" s="341"/>
      <c r="AH469" s="341"/>
      <c r="AI469" s="341"/>
      <c r="AJ469" s="341"/>
      <c r="AK469" s="341"/>
      <c r="AL469" s="341"/>
      <c r="AM469" s="341"/>
      <c r="AN469" s="341"/>
      <c r="AO469" s="341"/>
      <c r="AP469" s="341"/>
      <c r="AQ469" s="341"/>
      <c r="AR469" s="341"/>
      <c r="AS469" s="341"/>
      <c r="AT469" s="341"/>
      <c r="AU469" s="341"/>
      <c r="AV469" s="341"/>
      <c r="AW469" s="341"/>
      <c r="AX469" s="341"/>
      <c r="AY469" s="341"/>
      <c r="AZ469" s="341"/>
      <c r="BB469" s="419"/>
      <c r="BZ469" s="341"/>
      <c r="CA469" s="341"/>
      <c r="CB469" s="341"/>
      <c r="CC469" s="341"/>
      <c r="CD469" s="341"/>
      <c r="CE469" s="341"/>
      <c r="CF469" s="341"/>
      <c r="CG469" s="341"/>
      <c r="CH469" s="341"/>
      <c r="CI469" s="341"/>
      <c r="CJ469" s="341"/>
      <c r="CK469" s="341"/>
      <c r="CL469" s="341"/>
      <c r="CM469" s="341"/>
      <c r="CN469" s="341"/>
      <c r="CO469" s="341"/>
      <c r="CP469" s="341"/>
      <c r="CQ469" s="341"/>
      <c r="CR469" s="341"/>
      <c r="CS469" s="341"/>
      <c r="CT469" s="341"/>
      <c r="CU469" s="341"/>
      <c r="CV469" s="341"/>
      <c r="CW469" s="341"/>
      <c r="CX469" s="341"/>
      <c r="CY469" s="341"/>
      <c r="CZ469" s="341"/>
    </row>
    <row r="470" s="340" customFormat="true" ht="25.15" customHeight="true" x14ac:dyDescent="0.2">
      <c r="A470" s="419"/>
      <c r="B470" s="419"/>
      <c r="C470" s="1089" t="s">
        <v>583</v>
      </c>
      <c r="D470" s="1090"/>
      <c r="E470" s="839">
        <v>-9.8720914118320367E-3</v>
      </c>
      <c r="F470" s="830"/>
      <c r="G470" s="830"/>
      <c r="H470" s="1090" t="s">
        <v>544</v>
      </c>
      <c r="I470" s="1090"/>
      <c r="J470" s="840">
        <v>-7.1804622591860531E-2</v>
      </c>
      <c r="K470" s="830"/>
      <c r="L470" s="830"/>
      <c r="M470" s="1090" t="s">
        <v>415</v>
      </c>
      <c r="N470" s="1090"/>
      <c r="O470" s="841">
        <v>-9.0156675069344744E-2</v>
      </c>
      <c r="P470" s="830"/>
      <c r="Q470" s="830"/>
      <c r="R470" s="341"/>
      <c r="Z470" s="341"/>
      <c r="AA470" s="341"/>
      <c r="AB470" s="341"/>
      <c r="AC470" s="341"/>
      <c r="AD470" s="341"/>
      <c r="AE470" s="341"/>
      <c r="AF470" s="341"/>
      <c r="AG470" s="341"/>
      <c r="AH470" s="341"/>
      <c r="AI470" s="341"/>
      <c r="AJ470" s="341"/>
      <c r="AK470" s="341"/>
      <c r="AL470" s="341"/>
      <c r="AM470" s="341"/>
      <c r="AN470" s="341"/>
      <c r="AO470" s="341"/>
      <c r="AP470" s="341"/>
      <c r="AQ470" s="341"/>
      <c r="AR470" s="341"/>
      <c r="AS470" s="341"/>
      <c r="AT470" s="341"/>
      <c r="AU470" s="341"/>
      <c r="AV470" s="341"/>
      <c r="AW470" s="341"/>
      <c r="AX470" s="341"/>
      <c r="AY470" s="341"/>
      <c r="AZ470" s="341"/>
      <c r="BB470" s="419"/>
      <c r="BZ470" s="341"/>
      <c r="CA470" s="341"/>
      <c r="CB470" s="341"/>
      <c r="CC470" s="341"/>
      <c r="CD470" s="341"/>
      <c r="CE470" s="341"/>
      <c r="CF470" s="341"/>
      <c r="CG470" s="341"/>
      <c r="CH470" s="341"/>
      <c r="CI470" s="341"/>
      <c r="CJ470" s="341"/>
      <c r="CK470" s="341"/>
      <c r="CL470" s="341"/>
      <c r="CM470" s="341"/>
      <c r="CN470" s="341"/>
      <c r="CO470" s="341"/>
      <c r="CP470" s="341"/>
      <c r="CQ470" s="341"/>
      <c r="CR470" s="341"/>
      <c r="CS470" s="341"/>
      <c r="CT470" s="341"/>
      <c r="CU470" s="341"/>
      <c r="CV470" s="341"/>
      <c r="CW470" s="341"/>
      <c r="CX470" s="341"/>
      <c r="CY470" s="341"/>
      <c r="CZ470" s="341"/>
    </row>
    <row r="471" s="340" customFormat="true" ht="25.15" customHeight="true" x14ac:dyDescent="0.2">
      <c r="A471" s="419"/>
      <c r="B471" s="419"/>
      <c r="C471" s="1089" t="s">
        <v>584</v>
      </c>
      <c r="D471" s="1090"/>
      <c r="E471" s="842">
        <v>9.2405447085210559E-3</v>
      </c>
      <c r="F471" s="830"/>
      <c r="G471" s="830"/>
      <c r="H471" s="1090" t="s">
        <v>338</v>
      </c>
      <c r="I471" s="1090"/>
      <c r="J471" s="840">
        <v>-7.1495564183610458E-2</v>
      </c>
      <c r="K471" s="830"/>
      <c r="L471" s="830"/>
      <c r="M471" s="1090" t="s">
        <v>346</v>
      </c>
      <c r="N471" s="1090"/>
      <c r="O471" s="841">
        <v>8.9847452298863775E-2</v>
      </c>
      <c r="P471" s="830"/>
      <c r="Q471" s="830"/>
      <c r="R471" s="341"/>
      <c r="Z471" s="341"/>
      <c r="AA471" s="341"/>
      <c r="AB471" s="341"/>
      <c r="AC471" s="341"/>
      <c r="AD471" s="341"/>
      <c r="AE471" s="341"/>
      <c r="AF471" s="341"/>
      <c r="AG471" s="341"/>
      <c r="AH471" s="341"/>
      <c r="AI471" s="341"/>
      <c r="AJ471" s="341"/>
      <c r="AK471" s="341"/>
      <c r="AL471" s="341"/>
      <c r="AM471" s="341"/>
      <c r="AN471" s="341"/>
      <c r="AO471" s="341"/>
      <c r="AP471" s="341"/>
      <c r="AQ471" s="341"/>
      <c r="AR471" s="341"/>
      <c r="AS471" s="341"/>
      <c r="AT471" s="341"/>
      <c r="AU471" s="341"/>
      <c r="AV471" s="341"/>
      <c r="AW471" s="341"/>
      <c r="AX471" s="341"/>
      <c r="AY471" s="341"/>
      <c r="AZ471" s="341"/>
      <c r="BB471" s="419"/>
      <c r="BZ471" s="341"/>
      <c r="CA471" s="341"/>
      <c r="CB471" s="341"/>
      <c r="CC471" s="341"/>
      <c r="CD471" s="341"/>
      <c r="CE471" s="341"/>
      <c r="CF471" s="341"/>
      <c r="CG471" s="341"/>
      <c r="CH471" s="341"/>
      <c r="CI471" s="341"/>
      <c r="CJ471" s="341"/>
      <c r="CK471" s="341"/>
      <c r="CL471" s="341"/>
      <c r="CM471" s="341"/>
      <c r="CN471" s="341"/>
      <c r="CO471" s="341"/>
      <c r="CP471" s="341"/>
      <c r="CQ471" s="341"/>
      <c r="CR471" s="341"/>
      <c r="CS471" s="341"/>
      <c r="CT471" s="341"/>
      <c r="CU471" s="341"/>
      <c r="CV471" s="341"/>
      <c r="CW471" s="341"/>
      <c r="CX471" s="341"/>
      <c r="CY471" s="341"/>
      <c r="CZ471" s="341"/>
    </row>
    <row r="472" s="340" customFormat="true" ht="25.15" customHeight="true" x14ac:dyDescent="0.2">
      <c r="A472" s="419"/>
      <c r="B472" s="419"/>
      <c r="C472" s="1089"/>
      <c r="D472" s="1085"/>
      <c r="E472" s="830"/>
      <c r="F472" s="830"/>
      <c r="G472" s="830"/>
      <c r="H472" s="1090" t="s">
        <v>546</v>
      </c>
      <c r="I472" s="1090"/>
      <c r="J472" s="840">
        <v>-7.1482372304052411E-2</v>
      </c>
      <c r="K472" s="830"/>
      <c r="L472" s="830"/>
      <c r="M472" s="1090" t="s">
        <v>546</v>
      </c>
      <c r="N472" s="1090"/>
      <c r="O472" s="841">
        <v>8.9666475357249767E-2</v>
      </c>
      <c r="P472" s="830"/>
      <c r="Q472" s="830"/>
      <c r="R472" s="341"/>
      <c r="Z472" s="341"/>
      <c r="AA472" s="341"/>
      <c r="AB472" s="341"/>
      <c r="AC472" s="341"/>
      <c r="AD472" s="341"/>
      <c r="AE472" s="341"/>
      <c r="AF472" s="341"/>
      <c r="AG472" s="341"/>
      <c r="AH472" s="341"/>
      <c r="AI472" s="341"/>
      <c r="AJ472" s="341"/>
      <c r="AK472" s="341"/>
      <c r="AL472" s="341"/>
      <c r="AM472" s="341"/>
      <c r="AN472" s="341"/>
      <c r="AO472" s="341"/>
      <c r="AP472" s="341"/>
      <c r="AQ472" s="341"/>
      <c r="AR472" s="341"/>
      <c r="AS472" s="341"/>
      <c r="AT472" s="341"/>
      <c r="AU472" s="341"/>
      <c r="AV472" s="341"/>
      <c r="AW472" s="341"/>
      <c r="AX472" s="341"/>
      <c r="AY472" s="341"/>
      <c r="AZ472" s="341"/>
      <c r="BB472" s="419"/>
      <c r="BZ472" s="341"/>
      <c r="CA472" s="341"/>
      <c r="CB472" s="341"/>
      <c r="CC472" s="341"/>
      <c r="CD472" s="341"/>
      <c r="CE472" s="341"/>
      <c r="CF472" s="341"/>
      <c r="CG472" s="341"/>
      <c r="CH472" s="341"/>
      <c r="CI472" s="341"/>
      <c r="CJ472" s="341"/>
      <c r="CK472" s="341"/>
      <c r="CL472" s="341"/>
      <c r="CM472" s="341"/>
      <c r="CN472" s="341"/>
      <c r="CO472" s="341"/>
      <c r="CP472" s="341"/>
      <c r="CQ472" s="341"/>
      <c r="CR472" s="341"/>
      <c r="CS472" s="341"/>
      <c r="CT472" s="341"/>
      <c r="CU472" s="341"/>
      <c r="CV472" s="341"/>
      <c r="CW472" s="341"/>
      <c r="CX472" s="341"/>
      <c r="CY472" s="341"/>
      <c r="CZ472" s="341"/>
    </row>
    <row r="473" s="340" customFormat="true" ht="25.15" customHeight="true" x14ac:dyDescent="0.2">
      <c r="A473" s="419"/>
      <c r="B473" s="419"/>
      <c r="C473" s="1089"/>
      <c r="D473" s="1085"/>
      <c r="E473" s="830"/>
      <c r="F473" s="830"/>
      <c r="G473" s="830"/>
      <c r="H473" s="1090" t="s">
        <v>313</v>
      </c>
      <c r="I473" s="1090"/>
      <c r="J473" s="840">
        <v>-6.6928216641062091E-2</v>
      </c>
      <c r="K473" s="830"/>
      <c r="L473" s="830"/>
      <c r="M473" s="1090" t="s">
        <v>544</v>
      </c>
      <c r="N473" s="1090"/>
      <c r="O473" s="841">
        <v>-8.6007397363395979E-2</v>
      </c>
      <c r="P473" s="830"/>
      <c r="Q473" s="830"/>
      <c r="R473" s="341"/>
      <c r="Z473" s="341"/>
      <c r="AA473" s="341"/>
      <c r="AB473" s="341"/>
      <c r="AC473" s="341"/>
      <c r="AD473" s="341"/>
      <c r="AE473" s="341"/>
      <c r="AF473" s="341"/>
      <c r="AG473" s="341"/>
      <c r="AH473" s="341"/>
      <c r="AI473" s="341"/>
      <c r="AJ473" s="341"/>
      <c r="AK473" s="341"/>
      <c r="AL473" s="341"/>
      <c r="AM473" s="341"/>
      <c r="AN473" s="341"/>
      <c r="AO473" s="341"/>
      <c r="AP473" s="341"/>
      <c r="AQ473" s="341"/>
      <c r="AR473" s="341"/>
      <c r="AS473" s="341"/>
      <c r="AT473" s="341"/>
      <c r="AU473" s="341"/>
      <c r="AV473" s="341"/>
      <c r="AW473" s="341"/>
      <c r="AX473" s="341"/>
      <c r="AY473" s="341"/>
      <c r="AZ473" s="341"/>
      <c r="BB473" s="419"/>
      <c r="BZ473" s="341"/>
      <c r="CA473" s="341"/>
      <c r="CB473" s="341"/>
      <c r="CC473" s="341"/>
      <c r="CD473" s="341"/>
      <c r="CE473" s="341"/>
      <c r="CF473" s="341"/>
      <c r="CG473" s="341"/>
      <c r="CH473" s="341"/>
      <c r="CI473" s="341"/>
      <c r="CJ473" s="341"/>
      <c r="CK473" s="341"/>
      <c r="CL473" s="341"/>
      <c r="CM473" s="341"/>
      <c r="CN473" s="341"/>
      <c r="CO473" s="341"/>
      <c r="CP473" s="341"/>
      <c r="CQ473" s="341"/>
      <c r="CR473" s="341"/>
      <c r="CS473" s="341"/>
      <c r="CT473" s="341"/>
      <c r="CU473" s="341"/>
      <c r="CV473" s="341"/>
      <c r="CW473" s="341"/>
      <c r="CX473" s="341"/>
      <c r="CY473" s="341"/>
      <c r="CZ473" s="341"/>
    </row>
    <row r="474" s="340" customFormat="true" ht="25.15" customHeight="true" x14ac:dyDescent="0.2">
      <c r="A474" s="419"/>
      <c r="B474" s="419"/>
      <c r="C474" s="1089"/>
      <c r="D474" s="1085"/>
      <c r="E474" s="830"/>
      <c r="F474" s="830"/>
      <c r="G474" s="830"/>
      <c r="H474" s="1090" t="s">
        <v>585</v>
      </c>
      <c r="I474" s="1090"/>
      <c r="J474" s="840">
        <v>-6.4851630672827398E-2</v>
      </c>
      <c r="K474" s="830"/>
      <c r="L474" s="830"/>
      <c r="M474" s="1090" t="s">
        <v>568</v>
      </c>
      <c r="N474" s="1090"/>
      <c r="O474" s="841">
        <v>8.429244622650009E-2</v>
      </c>
      <c r="P474" s="830"/>
      <c r="Q474" s="830"/>
      <c r="R474" s="341"/>
      <c r="Z474" s="341"/>
      <c r="AA474" s="341"/>
      <c r="AB474" s="341"/>
      <c r="AC474" s="341"/>
      <c r="AD474" s="341"/>
      <c r="AE474" s="341"/>
      <c r="AF474" s="341"/>
      <c r="AG474" s="341"/>
      <c r="AH474" s="341"/>
      <c r="AI474" s="341"/>
      <c r="AJ474" s="341"/>
      <c r="AK474" s="341"/>
      <c r="AL474" s="341"/>
      <c r="AM474" s="341"/>
      <c r="AN474" s="341"/>
      <c r="AO474" s="341"/>
      <c r="AP474" s="341"/>
      <c r="AQ474" s="341"/>
      <c r="AR474" s="341"/>
      <c r="AS474" s="341"/>
      <c r="AT474" s="341"/>
      <c r="AU474" s="341"/>
      <c r="AV474" s="341"/>
      <c r="AW474" s="341"/>
      <c r="AX474" s="341"/>
      <c r="AY474" s="341"/>
      <c r="AZ474" s="341"/>
      <c r="BB474" s="419"/>
      <c r="BZ474" s="341"/>
      <c r="CA474" s="341"/>
      <c r="CB474" s="341"/>
      <c r="CC474" s="341"/>
      <c r="CD474" s="341"/>
      <c r="CE474" s="341"/>
      <c r="CF474" s="341"/>
      <c r="CG474" s="341"/>
      <c r="CH474" s="341"/>
      <c r="CI474" s="341"/>
      <c r="CJ474" s="341"/>
      <c r="CK474" s="341"/>
      <c r="CL474" s="341"/>
      <c r="CM474" s="341"/>
      <c r="CN474" s="341"/>
      <c r="CO474" s="341"/>
      <c r="CP474" s="341"/>
      <c r="CQ474" s="341"/>
      <c r="CR474" s="341"/>
      <c r="CS474" s="341"/>
      <c r="CT474" s="341"/>
      <c r="CU474" s="341"/>
      <c r="CV474" s="341"/>
      <c r="CW474" s="341"/>
      <c r="CX474" s="341"/>
      <c r="CY474" s="341"/>
      <c r="CZ474" s="341"/>
    </row>
    <row r="475" s="340" customFormat="true" ht="25.15" customHeight="true" x14ac:dyDescent="0.2">
      <c r="A475" s="419"/>
      <c r="B475" s="419"/>
      <c r="C475" s="1089" t="s">
        <v>232</v>
      </c>
      <c r="D475" s="1090"/>
      <c r="E475" s="1090"/>
      <c r="F475" s="830"/>
      <c r="G475" s="830"/>
      <c r="H475" s="1090" t="s">
        <v>403</v>
      </c>
      <c r="I475" s="1090"/>
      <c r="J475" s="840">
        <v>-6.3583543293885644E-2</v>
      </c>
      <c r="K475" s="830"/>
      <c r="L475" s="830"/>
      <c r="M475" s="1090" t="s">
        <v>317</v>
      </c>
      <c r="N475" s="1090"/>
      <c r="O475" s="841">
        <v>7.8976128806238527E-2</v>
      </c>
      <c r="P475" s="830"/>
      <c r="Q475" s="830"/>
      <c r="R475" s="341"/>
      <c r="Z475" s="341"/>
      <c r="AA475" s="341"/>
      <c r="AB475" s="341"/>
      <c r="AC475" s="341"/>
      <c r="AD475" s="341"/>
      <c r="AE475" s="341"/>
      <c r="AF475" s="341"/>
      <c r="AG475" s="341"/>
      <c r="AH475" s="341"/>
      <c r="AI475" s="341"/>
      <c r="AJ475" s="341"/>
      <c r="AK475" s="341"/>
      <c r="AL475" s="341"/>
      <c r="AM475" s="341"/>
      <c r="AN475" s="341"/>
      <c r="AO475" s="341"/>
      <c r="AP475" s="341"/>
      <c r="AQ475" s="341"/>
      <c r="AR475" s="341"/>
      <c r="AS475" s="341"/>
      <c r="AT475" s="341"/>
      <c r="AU475" s="341"/>
      <c r="AV475" s="341"/>
      <c r="AW475" s="341"/>
      <c r="AX475" s="341"/>
      <c r="AY475" s="341"/>
      <c r="AZ475" s="341"/>
      <c r="BB475" s="419"/>
      <c r="BZ475" s="341"/>
      <c r="CA475" s="341"/>
      <c r="CB475" s="341"/>
      <c r="CC475" s="341"/>
      <c r="CD475" s="341"/>
      <c r="CE475" s="341"/>
      <c r="CF475" s="341"/>
      <c r="CG475" s="341"/>
      <c r="CH475" s="341"/>
      <c r="CI475" s="341"/>
      <c r="CJ475" s="341"/>
      <c r="CK475" s="341"/>
      <c r="CL475" s="341"/>
      <c r="CM475" s="341"/>
      <c r="CN475" s="341"/>
      <c r="CO475" s="341"/>
      <c r="CP475" s="341"/>
      <c r="CQ475" s="341"/>
      <c r="CR475" s="341"/>
      <c r="CS475" s="341"/>
      <c r="CT475" s="341"/>
      <c r="CU475" s="341"/>
      <c r="CV475" s="341"/>
      <c r="CW475" s="341"/>
      <c r="CX475" s="341"/>
      <c r="CY475" s="341"/>
      <c r="CZ475" s="341"/>
    </row>
    <row r="476" s="340" customFormat="true" ht="25.15" customHeight="true" x14ac:dyDescent="0.2">
      <c r="A476" s="419"/>
      <c r="B476" s="419"/>
      <c r="C476" s="1089" t="s">
        <v>195</v>
      </c>
      <c r="D476" s="1090"/>
      <c r="E476" s="844" t="s">
        <v>233</v>
      </c>
      <c r="F476" s="830"/>
      <c r="G476" s="830"/>
      <c r="H476" s="1090" t="s">
        <v>586</v>
      </c>
      <c r="I476" s="1090"/>
      <c r="J476" s="840">
        <v>6.282590278310346E-2</v>
      </c>
      <c r="K476" s="830"/>
      <c r="L476" s="830"/>
      <c r="M476" s="1090" t="s">
        <v>585</v>
      </c>
      <c r="N476" s="1090"/>
      <c r="O476" s="841">
        <v>-7.6286439058233749E-2</v>
      </c>
      <c r="P476" s="830"/>
      <c r="Q476" s="830"/>
      <c r="R476" s="341"/>
      <c r="Z476" s="341"/>
      <c r="AA476" s="341"/>
      <c r="AB476" s="341"/>
      <c r="AC476" s="341"/>
      <c r="AD476" s="341"/>
      <c r="AE476" s="341"/>
      <c r="AF476" s="341"/>
      <c r="AG476" s="341"/>
      <c r="AH476" s="341"/>
      <c r="AI476" s="341"/>
      <c r="AJ476" s="341"/>
      <c r="AK476" s="341"/>
      <c r="AL476" s="341"/>
      <c r="AM476" s="341"/>
      <c r="AN476" s="341"/>
      <c r="AO476" s="341"/>
      <c r="AP476" s="341"/>
      <c r="AQ476" s="341"/>
      <c r="AR476" s="341"/>
      <c r="AS476" s="341"/>
      <c r="AT476" s="341"/>
      <c r="AU476" s="341"/>
      <c r="AV476" s="341"/>
      <c r="AW476" s="341"/>
      <c r="AX476" s="341"/>
      <c r="AY476" s="341"/>
      <c r="AZ476" s="341"/>
      <c r="BB476" s="419"/>
      <c r="BZ476" s="341"/>
      <c r="CA476" s="341"/>
      <c r="CB476" s="341"/>
      <c r="CC476" s="341"/>
      <c r="CD476" s="341"/>
      <c r="CE476" s="341"/>
      <c r="CF476" s="341"/>
      <c r="CG476" s="341"/>
      <c r="CH476" s="341"/>
      <c r="CI476" s="341"/>
      <c r="CJ476" s="341"/>
      <c r="CK476" s="341"/>
      <c r="CL476" s="341"/>
      <c r="CM476" s="341"/>
      <c r="CN476" s="341"/>
      <c r="CO476" s="341"/>
      <c r="CP476" s="341"/>
      <c r="CQ476" s="341"/>
      <c r="CR476" s="341"/>
      <c r="CS476" s="341"/>
      <c r="CT476" s="341"/>
      <c r="CU476" s="341"/>
      <c r="CV476" s="341"/>
      <c r="CW476" s="341"/>
      <c r="CX476" s="341"/>
      <c r="CY476" s="341"/>
      <c r="CZ476" s="341"/>
    </row>
    <row r="477" s="340" customFormat="true" ht="25.15" customHeight="true" x14ac:dyDescent="0.2">
      <c r="A477" s="419"/>
      <c r="B477" s="419"/>
      <c r="C477" s="1089" t="s">
        <v>224</v>
      </c>
      <c r="D477" s="1090"/>
      <c r="E477" s="836">
        <v>1.9315922901740223E-2</v>
      </c>
      <c r="F477" s="830"/>
      <c r="G477" s="830"/>
      <c r="H477" s="1090" t="s">
        <v>587</v>
      </c>
      <c r="I477" s="1090"/>
      <c r="J477" s="840">
        <v>-6.2637205744458357E-2</v>
      </c>
      <c r="K477" s="830"/>
      <c r="L477" s="830"/>
      <c r="M477" s="1090" t="s">
        <v>566</v>
      </c>
      <c r="N477" s="1090"/>
      <c r="O477" s="841">
        <v>7.5291354559616316E-2</v>
      </c>
      <c r="P477" s="830"/>
      <c r="Q477" s="830"/>
      <c r="R477" s="341"/>
      <c r="Z477" s="341"/>
      <c r="AA477" s="341"/>
      <c r="AB477" s="341"/>
      <c r="AC477" s="341"/>
      <c r="AD477" s="341"/>
      <c r="AE477" s="341"/>
      <c r="AF477" s="341"/>
      <c r="AG477" s="341"/>
      <c r="AH477" s="341"/>
      <c r="AI477" s="341"/>
      <c r="AJ477" s="341"/>
      <c r="AK477" s="341"/>
      <c r="AL477" s="341"/>
      <c r="AM477" s="341"/>
      <c r="AN477" s="341"/>
      <c r="AO477" s="341"/>
      <c r="AP477" s="341"/>
      <c r="AQ477" s="341"/>
      <c r="AR477" s="341"/>
      <c r="AS477" s="341"/>
      <c r="AT477" s="341"/>
      <c r="AU477" s="341"/>
      <c r="AV477" s="341"/>
      <c r="AW477" s="341"/>
      <c r="AX477" s="341"/>
      <c r="AY477" s="341"/>
      <c r="AZ477" s="341"/>
      <c r="BB477" s="419"/>
      <c r="BZ477" s="341"/>
      <c r="CA477" s="341"/>
      <c r="CB477" s="341"/>
      <c r="CC477" s="341"/>
      <c r="CD477" s="341"/>
      <c r="CE477" s="341"/>
      <c r="CF477" s="341"/>
      <c r="CG477" s="341"/>
      <c r="CH477" s="341"/>
      <c r="CI477" s="341"/>
      <c r="CJ477" s="341"/>
      <c r="CK477" s="341"/>
      <c r="CL477" s="341"/>
      <c r="CM477" s="341"/>
      <c r="CN477" s="341"/>
      <c r="CO477" s="341"/>
      <c r="CP477" s="341"/>
      <c r="CQ477" s="341"/>
      <c r="CR477" s="341"/>
      <c r="CS477" s="341"/>
      <c r="CT477" s="341"/>
      <c r="CU477" s="341"/>
      <c r="CV477" s="341"/>
      <c r="CW477" s="341"/>
      <c r="CX477" s="341"/>
      <c r="CY477" s="341"/>
      <c r="CZ477" s="341"/>
    </row>
    <row r="478" s="340" customFormat="true" ht="25.15" customHeight="true" x14ac:dyDescent="0.2">
      <c r="A478" s="419"/>
      <c r="B478" s="419"/>
      <c r="C478" s="1089" t="s">
        <v>368</v>
      </c>
      <c r="D478" s="1090"/>
      <c r="E478" s="839">
        <v>0.24285985472470958</v>
      </c>
      <c r="F478" s="830"/>
      <c r="G478" s="830"/>
      <c r="H478" s="1090" t="s">
        <v>420</v>
      </c>
      <c r="I478" s="1090"/>
      <c r="J478" s="840">
        <v>-6.1494983002437394E-2</v>
      </c>
      <c r="K478" s="830"/>
      <c r="L478" s="830"/>
      <c r="M478" s="1090" t="s">
        <v>388</v>
      </c>
      <c r="N478" s="1090"/>
      <c r="O478" s="841">
        <v>-6.2203580823843856E-2</v>
      </c>
      <c r="P478" s="830"/>
      <c r="Q478" s="830"/>
      <c r="R478" s="341"/>
      <c r="Z478" s="341"/>
      <c r="AA478" s="341"/>
      <c r="AB478" s="341"/>
      <c r="AC478" s="341"/>
      <c r="AD478" s="341"/>
      <c r="AE478" s="341"/>
      <c r="AF478" s="341"/>
      <c r="AG478" s="341"/>
      <c r="AH478" s="341"/>
      <c r="AI478" s="341"/>
      <c r="AJ478" s="341"/>
      <c r="AK478" s="341"/>
      <c r="AL478" s="341"/>
      <c r="AM478" s="341"/>
      <c r="AN478" s="341"/>
      <c r="AO478" s="341"/>
      <c r="AP478" s="341"/>
      <c r="AQ478" s="341"/>
      <c r="AR478" s="341"/>
      <c r="AS478" s="341"/>
      <c r="AT478" s="341"/>
      <c r="AU478" s="341"/>
      <c r="AV478" s="341"/>
      <c r="AW478" s="341"/>
      <c r="AX478" s="341"/>
      <c r="AY478" s="341"/>
      <c r="AZ478" s="341"/>
      <c r="BB478" s="419"/>
      <c r="BZ478" s="341"/>
      <c r="CA478" s="341"/>
      <c r="CB478" s="341"/>
      <c r="CC478" s="341"/>
      <c r="CD478" s="341"/>
      <c r="CE478" s="341"/>
      <c r="CF478" s="341"/>
      <c r="CG478" s="341"/>
      <c r="CH478" s="341"/>
      <c r="CI478" s="341"/>
      <c r="CJ478" s="341"/>
      <c r="CK478" s="341"/>
      <c r="CL478" s="341"/>
      <c r="CM478" s="341"/>
      <c r="CN478" s="341"/>
      <c r="CO478" s="341"/>
      <c r="CP478" s="341"/>
      <c r="CQ478" s="341"/>
      <c r="CR478" s="341"/>
      <c r="CS478" s="341"/>
      <c r="CT478" s="341"/>
      <c r="CU478" s="341"/>
      <c r="CV478" s="341"/>
      <c r="CW478" s="341"/>
      <c r="CX478" s="341"/>
      <c r="CY478" s="341"/>
      <c r="CZ478" s="341"/>
    </row>
    <row r="479" s="340" customFormat="true" ht="25.15" customHeight="true" x14ac:dyDescent="0.2">
      <c r="A479" s="419"/>
      <c r="B479" s="419"/>
      <c r="C479" s="1089" t="s">
        <v>570</v>
      </c>
      <c r="D479" s="1090"/>
      <c r="E479" s="839">
        <v>2.0722242357269108E-2</v>
      </c>
      <c r="F479" s="830"/>
      <c r="G479" s="830"/>
      <c r="H479" s="1090" t="s">
        <v>566</v>
      </c>
      <c r="I479" s="1090"/>
      <c r="J479" s="840">
        <v>6.1048411233072843E-2</v>
      </c>
      <c r="K479" s="830"/>
      <c r="L479" s="830"/>
      <c r="M479" s="1090" t="s">
        <v>305</v>
      </c>
      <c r="N479" s="1090"/>
      <c r="O479" s="841">
        <v>-5.7140213656540921E-2</v>
      </c>
      <c r="P479" s="830"/>
      <c r="Q479" s="830"/>
      <c r="R479" s="341"/>
      <c r="Z479" s="341"/>
      <c r="AA479" s="341"/>
      <c r="AB479" s="341"/>
      <c r="AC479" s="341"/>
      <c r="AD479" s="341"/>
      <c r="AE479" s="341"/>
      <c r="AF479" s="341"/>
      <c r="AG479" s="341"/>
      <c r="AH479" s="341"/>
      <c r="AI479" s="341"/>
      <c r="AJ479" s="341"/>
      <c r="AK479" s="341"/>
      <c r="AL479" s="341"/>
      <c r="AM479" s="341"/>
      <c r="AN479" s="341"/>
      <c r="AO479" s="341"/>
      <c r="AP479" s="341"/>
      <c r="AQ479" s="341"/>
      <c r="AR479" s="341"/>
      <c r="AS479" s="341"/>
      <c r="AT479" s="341"/>
      <c r="AU479" s="341"/>
      <c r="AV479" s="341"/>
      <c r="AW479" s="341"/>
      <c r="AX479" s="341"/>
      <c r="AY479" s="341"/>
      <c r="AZ479" s="341"/>
      <c r="BB479" s="419"/>
      <c r="BZ479" s="341"/>
      <c r="CA479" s="341"/>
      <c r="CB479" s="341"/>
      <c r="CC479" s="341"/>
      <c r="CD479" s="341"/>
      <c r="CE479" s="341"/>
      <c r="CF479" s="341"/>
      <c r="CG479" s="341"/>
      <c r="CH479" s="341"/>
      <c r="CI479" s="341"/>
      <c r="CJ479" s="341"/>
      <c r="CK479" s="341"/>
      <c r="CL479" s="341"/>
      <c r="CM479" s="341"/>
      <c r="CN479" s="341"/>
      <c r="CO479" s="341"/>
      <c r="CP479" s="341"/>
      <c r="CQ479" s="341"/>
      <c r="CR479" s="341"/>
      <c r="CS479" s="341"/>
      <c r="CT479" s="341"/>
      <c r="CU479" s="341"/>
      <c r="CV479" s="341"/>
      <c r="CW479" s="341"/>
      <c r="CX479" s="341"/>
      <c r="CY479" s="341"/>
      <c r="CZ479" s="341"/>
    </row>
    <row r="480" s="340" customFormat="true" ht="25.15" customHeight="true" x14ac:dyDescent="0.2">
      <c r="A480" s="419"/>
      <c r="B480" s="419"/>
      <c r="C480" s="1089" t="s">
        <v>422</v>
      </c>
      <c r="D480" s="1090"/>
      <c r="E480" s="839">
        <v>8.4283247590201213E-2</v>
      </c>
      <c r="F480" s="830"/>
      <c r="G480" s="830"/>
      <c r="H480" s="1090" t="s">
        <v>588</v>
      </c>
      <c r="I480" s="1090"/>
      <c r="J480" s="840">
        <v>-5.9795169998422014E-2</v>
      </c>
      <c r="K480" s="830"/>
      <c r="L480" s="830"/>
      <c r="M480" s="1090" t="s">
        <v>550</v>
      </c>
      <c r="N480" s="1090"/>
      <c r="O480" s="841">
        <v>5.6241954749879017E-2</v>
      </c>
      <c r="P480" s="830"/>
      <c r="Q480" s="830"/>
      <c r="R480" s="341"/>
      <c r="Z480" s="341"/>
      <c r="AA480" s="341"/>
      <c r="AB480" s="341"/>
      <c r="AC480" s="341"/>
      <c r="AD480" s="341"/>
      <c r="AE480" s="341"/>
      <c r="AF480" s="341"/>
      <c r="AG480" s="341"/>
      <c r="AH480" s="341"/>
      <c r="AI480" s="341"/>
      <c r="AJ480" s="341"/>
      <c r="AK480" s="341"/>
      <c r="AL480" s="341"/>
      <c r="AM480" s="341"/>
      <c r="AN480" s="341"/>
      <c r="AO480" s="341"/>
      <c r="AP480" s="341"/>
      <c r="AQ480" s="341"/>
      <c r="AR480" s="341"/>
      <c r="AS480" s="341"/>
      <c r="AT480" s="341"/>
      <c r="AU480" s="341"/>
      <c r="AV480" s="341"/>
      <c r="AW480" s="341"/>
      <c r="AX480" s="341"/>
      <c r="AY480" s="341"/>
      <c r="AZ480" s="341"/>
      <c r="BB480" s="419"/>
      <c r="BZ480" s="341"/>
      <c r="CA480" s="341"/>
      <c r="CB480" s="341"/>
      <c r="CC480" s="341"/>
      <c r="CD480" s="341"/>
      <c r="CE480" s="341"/>
      <c r="CF480" s="341"/>
      <c r="CG480" s="341"/>
      <c r="CH480" s="341"/>
      <c r="CI480" s="341"/>
      <c r="CJ480" s="341"/>
      <c r="CK480" s="341"/>
      <c r="CL480" s="341"/>
      <c r="CM480" s="341"/>
      <c r="CN480" s="341"/>
      <c r="CO480" s="341"/>
      <c r="CP480" s="341"/>
      <c r="CQ480" s="341"/>
      <c r="CR480" s="341"/>
      <c r="CS480" s="341"/>
      <c r="CT480" s="341"/>
      <c r="CU480" s="341"/>
      <c r="CV480" s="341"/>
      <c r="CW480" s="341"/>
      <c r="CX480" s="341"/>
      <c r="CY480" s="341"/>
      <c r="CZ480" s="341"/>
    </row>
    <row r="481" s="340" customFormat="true" ht="25.15" customHeight="true" x14ac:dyDescent="0.2">
      <c r="A481" s="419"/>
      <c r="B481" s="419"/>
      <c r="C481" s="1089" t="s">
        <v>365</v>
      </c>
      <c r="D481" s="1090"/>
      <c r="E481" s="839">
        <v>0.36432417283554469</v>
      </c>
      <c r="F481" s="830"/>
      <c r="G481" s="830"/>
      <c r="H481" s="1090" t="s">
        <v>332</v>
      </c>
      <c r="I481" s="1090"/>
      <c r="J481" s="840">
        <v>-5.5736277609684012E-2</v>
      </c>
      <c r="K481" s="830"/>
      <c r="L481" s="830"/>
      <c r="M481" s="1090" t="s">
        <v>297</v>
      </c>
      <c r="N481" s="1090"/>
      <c r="O481" s="841">
        <v>-5.2088842446257326E-2</v>
      </c>
      <c r="P481" s="830"/>
      <c r="Q481" s="830"/>
      <c r="R481" s="341"/>
      <c r="Z481" s="341"/>
      <c r="AA481" s="341"/>
      <c r="AB481" s="341"/>
      <c r="AC481" s="341"/>
      <c r="AD481" s="341"/>
      <c r="AE481" s="341"/>
      <c r="AF481" s="341"/>
      <c r="AG481" s="341"/>
      <c r="AH481" s="341"/>
      <c r="AI481" s="341"/>
      <c r="AJ481" s="341"/>
      <c r="AK481" s="341"/>
      <c r="AL481" s="341"/>
      <c r="AM481" s="341"/>
      <c r="AN481" s="341"/>
      <c r="AO481" s="341"/>
      <c r="AP481" s="341"/>
      <c r="AQ481" s="341"/>
      <c r="AR481" s="341"/>
      <c r="AS481" s="341"/>
      <c r="AT481" s="341"/>
      <c r="AU481" s="341"/>
      <c r="AV481" s="341"/>
      <c r="AW481" s="341"/>
      <c r="AX481" s="341"/>
      <c r="AY481" s="341"/>
      <c r="AZ481" s="341"/>
      <c r="BB481" s="419"/>
      <c r="BZ481" s="341"/>
      <c r="CA481" s="341"/>
      <c r="CB481" s="341"/>
      <c r="CC481" s="341"/>
      <c r="CD481" s="341"/>
      <c r="CE481" s="341"/>
      <c r="CF481" s="341"/>
      <c r="CG481" s="341"/>
      <c r="CH481" s="341"/>
      <c r="CI481" s="341"/>
      <c r="CJ481" s="341"/>
      <c r="CK481" s="341"/>
      <c r="CL481" s="341"/>
      <c r="CM481" s="341"/>
      <c r="CN481" s="341"/>
      <c r="CO481" s="341"/>
      <c r="CP481" s="341"/>
      <c r="CQ481" s="341"/>
      <c r="CR481" s="341"/>
      <c r="CS481" s="341"/>
      <c r="CT481" s="341"/>
      <c r="CU481" s="341"/>
      <c r="CV481" s="341"/>
      <c r="CW481" s="341"/>
      <c r="CX481" s="341"/>
      <c r="CY481" s="341"/>
      <c r="CZ481" s="341"/>
    </row>
    <row r="482" s="340" customFormat="true" ht="25.15" customHeight="true" x14ac:dyDescent="0.2">
      <c r="A482" s="419"/>
      <c r="B482" s="419"/>
      <c r="C482" s="1089" t="s">
        <v>374</v>
      </c>
      <c r="D482" s="1090"/>
      <c r="E482" s="839">
        <v>0.13396034254361627</v>
      </c>
      <c r="F482" s="830"/>
      <c r="G482" s="830"/>
      <c r="H482" s="1090" t="s">
        <v>398</v>
      </c>
      <c r="I482" s="1090"/>
      <c r="J482" s="840">
        <v>5.5153628244552909E-2</v>
      </c>
      <c r="K482" s="830"/>
      <c r="L482" s="830"/>
      <c r="M482" s="1090" t="s">
        <v>588</v>
      </c>
      <c r="N482" s="1090"/>
      <c r="O482" s="841">
        <v>5.1502151709707386E-2</v>
      </c>
      <c r="P482" s="830"/>
      <c r="Q482" s="830"/>
      <c r="R482" s="341"/>
      <c r="Z482" s="341"/>
      <c r="AA482" s="341"/>
      <c r="AB482" s="341"/>
      <c r="AC482" s="341"/>
      <c r="AD482" s="341"/>
      <c r="AE482" s="341"/>
      <c r="AF482" s="341"/>
      <c r="AG482" s="341"/>
      <c r="AH482" s="341"/>
      <c r="AI482" s="341"/>
      <c r="AJ482" s="341"/>
      <c r="AK482" s="341"/>
      <c r="AL482" s="341"/>
      <c r="AM482" s="341"/>
      <c r="AN482" s="341"/>
      <c r="AO482" s="341"/>
      <c r="AP482" s="341"/>
      <c r="AQ482" s="341"/>
      <c r="AR482" s="341"/>
      <c r="AS482" s="341"/>
      <c r="AT482" s="341"/>
      <c r="AU482" s="341"/>
      <c r="AV482" s="341"/>
      <c r="AW482" s="341"/>
      <c r="AX482" s="341"/>
      <c r="AY482" s="341"/>
      <c r="AZ482" s="341"/>
      <c r="BB482" s="419"/>
      <c r="BZ482" s="341"/>
      <c r="CA482" s="341"/>
      <c r="CB482" s="341"/>
      <c r="CC482" s="341"/>
      <c r="CD482" s="341"/>
      <c r="CE482" s="341"/>
      <c r="CF482" s="341"/>
      <c r="CG482" s="341"/>
      <c r="CH482" s="341"/>
      <c r="CI482" s="341"/>
      <c r="CJ482" s="341"/>
      <c r="CK482" s="341"/>
      <c r="CL482" s="341"/>
      <c r="CM482" s="341"/>
      <c r="CN482" s="341"/>
      <c r="CO482" s="341"/>
      <c r="CP482" s="341"/>
      <c r="CQ482" s="341"/>
      <c r="CR482" s="341"/>
      <c r="CS482" s="341"/>
      <c r="CT482" s="341"/>
      <c r="CU482" s="341"/>
      <c r="CV482" s="341"/>
      <c r="CW482" s="341"/>
      <c r="CX482" s="341"/>
      <c r="CY482" s="341"/>
      <c r="CZ482" s="341"/>
    </row>
    <row r="483" s="340" customFormat="true" ht="25.15" customHeight="true" x14ac:dyDescent="0.2">
      <c r="A483" s="419"/>
      <c r="B483" s="419"/>
      <c r="C483" s="1089" t="s">
        <v>393</v>
      </c>
      <c r="D483" s="1090"/>
      <c r="E483" s="839">
        <v>7.1717927556875487E-3</v>
      </c>
      <c r="F483" s="830"/>
      <c r="G483" s="830"/>
      <c r="H483" s="1090" t="s">
        <v>570</v>
      </c>
      <c r="I483" s="1090"/>
      <c r="J483" s="840">
        <v>-5.4880723254962772E-2</v>
      </c>
      <c r="K483" s="830"/>
      <c r="L483" s="830"/>
      <c r="M483" s="1090" t="s">
        <v>571</v>
      </c>
      <c r="N483" s="1090"/>
      <c r="O483" s="841">
        <v>5.0689732433645551E-2</v>
      </c>
      <c r="P483" s="830"/>
      <c r="Q483" s="830"/>
      <c r="R483" s="341"/>
      <c r="Z483" s="341"/>
      <c r="AA483" s="341"/>
      <c r="AB483" s="341"/>
      <c r="AC483" s="341"/>
      <c r="AD483" s="341"/>
      <c r="AE483" s="341"/>
      <c r="AF483" s="341"/>
      <c r="AG483" s="341"/>
      <c r="AH483" s="341"/>
      <c r="AI483" s="341"/>
      <c r="AJ483" s="341"/>
      <c r="AK483" s="341"/>
      <c r="AL483" s="341"/>
      <c r="AM483" s="341"/>
      <c r="AN483" s="341"/>
      <c r="AO483" s="341"/>
      <c r="AP483" s="341"/>
      <c r="AQ483" s="341"/>
      <c r="AR483" s="341"/>
      <c r="AS483" s="341"/>
      <c r="AT483" s="341"/>
      <c r="AU483" s="341"/>
      <c r="AV483" s="341"/>
      <c r="AW483" s="341"/>
      <c r="AX483" s="341"/>
      <c r="AY483" s="341"/>
      <c r="AZ483" s="341"/>
      <c r="BB483" s="419"/>
      <c r="BZ483" s="341"/>
      <c r="CA483" s="341"/>
      <c r="CB483" s="341"/>
      <c r="CC483" s="341"/>
      <c r="CD483" s="341"/>
      <c r="CE483" s="341"/>
      <c r="CF483" s="341"/>
      <c r="CG483" s="341"/>
      <c r="CH483" s="341"/>
      <c r="CI483" s="341"/>
      <c r="CJ483" s="341"/>
      <c r="CK483" s="341"/>
      <c r="CL483" s="341"/>
      <c r="CM483" s="341"/>
      <c r="CN483" s="341"/>
      <c r="CO483" s="341"/>
      <c r="CP483" s="341"/>
      <c r="CQ483" s="341"/>
      <c r="CR483" s="341"/>
      <c r="CS483" s="341"/>
      <c r="CT483" s="341"/>
      <c r="CU483" s="341"/>
      <c r="CV483" s="341"/>
      <c r="CW483" s="341"/>
      <c r="CX483" s="341"/>
      <c r="CY483" s="341"/>
      <c r="CZ483" s="341"/>
    </row>
    <row r="484" s="340" customFormat="true" ht="25.15" customHeight="true" x14ac:dyDescent="0.2">
      <c r="A484" s="419"/>
      <c r="B484" s="419"/>
      <c r="C484" s="1089" t="s">
        <v>375</v>
      </c>
      <c r="D484" s="1090"/>
      <c r="E484" s="839">
        <v>0.21705201863770227</v>
      </c>
      <c r="F484" s="830"/>
      <c r="G484" s="830"/>
      <c r="H484" s="1090" t="s">
        <v>423</v>
      </c>
      <c r="I484" s="1090"/>
      <c r="J484" s="840">
        <v>-5.2155735252470414E-2</v>
      </c>
      <c r="K484" s="830"/>
      <c r="L484" s="830"/>
      <c r="M484" s="1090" t="s">
        <v>580</v>
      </c>
      <c r="N484" s="1090"/>
      <c r="O484" s="841">
        <v>5.0078537042681344E-2</v>
      </c>
      <c r="P484" s="830"/>
      <c r="Q484" s="830"/>
      <c r="R484" s="341"/>
      <c r="Z484" s="341"/>
      <c r="AA484" s="341"/>
      <c r="AB484" s="341"/>
      <c r="AC484" s="341"/>
      <c r="AD484" s="341"/>
      <c r="AE484" s="341"/>
      <c r="AF484" s="341"/>
      <c r="AG484" s="341"/>
      <c r="AH484" s="341"/>
      <c r="AI484" s="341"/>
      <c r="AJ484" s="341"/>
      <c r="AK484" s="341"/>
      <c r="AL484" s="341"/>
      <c r="AM484" s="341"/>
      <c r="AN484" s="341"/>
      <c r="AO484" s="341"/>
      <c r="AP484" s="341"/>
      <c r="AQ484" s="341"/>
      <c r="AR484" s="341"/>
      <c r="AS484" s="341"/>
      <c r="AT484" s="341"/>
      <c r="AU484" s="341"/>
      <c r="AV484" s="341"/>
      <c r="AW484" s="341"/>
      <c r="AX484" s="341"/>
      <c r="AY484" s="341"/>
      <c r="AZ484" s="341"/>
      <c r="BB484" s="419"/>
      <c r="BZ484" s="341"/>
      <c r="CA484" s="341"/>
      <c r="CB484" s="341"/>
      <c r="CC484" s="341"/>
      <c r="CD484" s="341"/>
      <c r="CE484" s="341"/>
      <c r="CF484" s="341"/>
      <c r="CG484" s="341"/>
      <c r="CH484" s="341"/>
      <c r="CI484" s="341"/>
      <c r="CJ484" s="341"/>
      <c r="CK484" s="341"/>
      <c r="CL484" s="341"/>
      <c r="CM484" s="341"/>
      <c r="CN484" s="341"/>
      <c r="CO484" s="341"/>
      <c r="CP484" s="341"/>
      <c r="CQ484" s="341"/>
      <c r="CR484" s="341"/>
      <c r="CS484" s="341"/>
      <c r="CT484" s="341"/>
      <c r="CU484" s="341"/>
      <c r="CV484" s="341"/>
      <c r="CW484" s="341"/>
      <c r="CX484" s="341"/>
      <c r="CY484" s="341"/>
      <c r="CZ484" s="341"/>
    </row>
    <row r="485" s="340" customFormat="true" ht="25.15" customHeight="true" x14ac:dyDescent="0.2">
      <c r="A485" s="419"/>
      <c r="B485" s="419"/>
      <c r="C485" s="1089" t="s">
        <v>404</v>
      </c>
      <c r="D485" s="1090"/>
      <c r="E485" s="839">
        <v>1.7327393785319643E-3</v>
      </c>
      <c r="F485" s="830"/>
      <c r="G485" s="830"/>
      <c r="H485" s="1090" t="s">
        <v>393</v>
      </c>
      <c r="I485" s="1090"/>
      <c r="J485" s="840">
        <v>4.8628191915355168E-2</v>
      </c>
      <c r="K485" s="830"/>
      <c r="L485" s="830"/>
      <c r="M485" s="1090" t="s">
        <v>478</v>
      </c>
      <c r="N485" s="1090"/>
      <c r="O485" s="841">
        <v>-4.8187176276173631E-2</v>
      </c>
      <c r="P485" s="830"/>
      <c r="Q485" s="830"/>
      <c r="R485" s="341"/>
      <c r="Z485" s="341"/>
      <c r="AA485" s="341"/>
      <c r="AB485" s="341"/>
      <c r="AC485" s="341"/>
      <c r="AD485" s="341"/>
      <c r="AE485" s="341"/>
      <c r="AF485" s="341"/>
      <c r="AG485" s="341"/>
      <c r="AH485" s="341"/>
      <c r="AI485" s="341"/>
      <c r="AJ485" s="341"/>
      <c r="AK485" s="341"/>
      <c r="AL485" s="341"/>
      <c r="AM485" s="341"/>
      <c r="AN485" s="341"/>
      <c r="AO485" s="341"/>
      <c r="AP485" s="341"/>
      <c r="AQ485" s="341"/>
      <c r="AR485" s="341"/>
      <c r="AS485" s="341"/>
      <c r="AT485" s="341"/>
      <c r="AU485" s="341"/>
      <c r="AV485" s="341"/>
      <c r="AW485" s="341"/>
      <c r="AX485" s="341"/>
      <c r="AY485" s="341"/>
      <c r="AZ485" s="341"/>
      <c r="BB485" s="419"/>
      <c r="BZ485" s="341"/>
      <c r="CA485" s="341"/>
      <c r="CB485" s="341"/>
      <c r="CC485" s="341"/>
      <c r="CD485" s="341"/>
      <c r="CE485" s="341"/>
      <c r="CF485" s="341"/>
      <c r="CG485" s="341"/>
      <c r="CH485" s="341"/>
      <c r="CI485" s="341"/>
      <c r="CJ485" s="341"/>
      <c r="CK485" s="341"/>
      <c r="CL485" s="341"/>
      <c r="CM485" s="341"/>
      <c r="CN485" s="341"/>
      <c r="CO485" s="341"/>
      <c r="CP485" s="341"/>
      <c r="CQ485" s="341"/>
      <c r="CR485" s="341"/>
      <c r="CS485" s="341"/>
      <c r="CT485" s="341"/>
      <c r="CU485" s="341"/>
      <c r="CV485" s="341"/>
      <c r="CW485" s="341"/>
      <c r="CX485" s="341"/>
      <c r="CY485" s="341"/>
      <c r="CZ485" s="341"/>
    </row>
    <row r="486" s="340" customFormat="true" ht="25.15" customHeight="true" x14ac:dyDescent="0.2">
      <c r="A486" s="419"/>
      <c r="B486" s="419"/>
      <c r="C486" s="1089" t="s">
        <v>407</v>
      </c>
      <c r="D486" s="1090"/>
      <c r="E486" s="839">
        <v>0.11783078097172152</v>
      </c>
      <c r="F486" s="830"/>
      <c r="G486" s="830"/>
      <c r="H486" s="1090" t="s">
        <v>589</v>
      </c>
      <c r="I486" s="1090"/>
      <c r="J486" s="840">
        <v>4.8189213653554323E-2</v>
      </c>
      <c r="K486" s="830"/>
      <c r="L486" s="830"/>
      <c r="M486" s="1090" t="s">
        <v>569</v>
      </c>
      <c r="N486" s="1090"/>
      <c r="O486" s="841">
        <v>4.2925763214525341E-2</v>
      </c>
      <c r="P486" s="830"/>
      <c r="Q486" s="830"/>
      <c r="R486" s="341"/>
      <c r="Z486" s="341"/>
      <c r="AA486" s="341"/>
      <c r="AB486" s="341"/>
      <c r="AC486" s="341"/>
      <c r="AD486" s="341"/>
      <c r="AE486" s="341"/>
      <c r="AF486" s="341"/>
      <c r="AG486" s="341"/>
      <c r="AH486" s="341"/>
      <c r="AI486" s="341"/>
      <c r="AJ486" s="341"/>
      <c r="AK486" s="341"/>
      <c r="AL486" s="341"/>
      <c r="AM486" s="341"/>
      <c r="AN486" s="341"/>
      <c r="AO486" s="341"/>
      <c r="AP486" s="341"/>
      <c r="AQ486" s="341"/>
      <c r="AR486" s="341"/>
      <c r="AS486" s="341"/>
      <c r="AT486" s="341"/>
      <c r="AU486" s="341"/>
      <c r="AV486" s="341"/>
      <c r="AW486" s="341"/>
      <c r="AX486" s="341"/>
      <c r="AY486" s="341"/>
      <c r="AZ486" s="341"/>
      <c r="BB486" s="419"/>
      <c r="BZ486" s="341"/>
      <c r="CA486" s="341"/>
      <c r="CB486" s="341"/>
      <c r="CC486" s="341"/>
      <c r="CD486" s="341"/>
      <c r="CE486" s="341"/>
      <c r="CF486" s="341"/>
      <c r="CG486" s="341"/>
      <c r="CH486" s="341"/>
      <c r="CI486" s="341"/>
      <c r="CJ486" s="341"/>
      <c r="CK486" s="341"/>
      <c r="CL486" s="341"/>
      <c r="CM486" s="341"/>
      <c r="CN486" s="341"/>
      <c r="CO486" s="341"/>
      <c r="CP486" s="341"/>
      <c r="CQ486" s="341"/>
      <c r="CR486" s="341"/>
      <c r="CS486" s="341"/>
      <c r="CT486" s="341"/>
      <c r="CU486" s="341"/>
      <c r="CV486" s="341"/>
      <c r="CW486" s="341"/>
      <c r="CX486" s="341"/>
      <c r="CY486" s="341"/>
      <c r="CZ486" s="341"/>
    </row>
    <row r="487" s="340" customFormat="true" ht="25.15" customHeight="true" x14ac:dyDescent="0.2">
      <c r="A487" s="419"/>
      <c r="B487" s="419"/>
      <c r="C487" s="1089" t="s">
        <v>383</v>
      </c>
      <c r="D487" s="1090"/>
      <c r="E487" s="839">
        <v>2.1525904426556837E-2</v>
      </c>
      <c r="F487" s="830"/>
      <c r="G487" s="830"/>
      <c r="H487" s="1090" t="s">
        <v>573</v>
      </c>
      <c r="I487" s="1090"/>
      <c r="J487" s="840">
        <v>-4.2129206644427333E-2</v>
      </c>
      <c r="K487" s="830"/>
      <c r="L487" s="830"/>
      <c r="M487" s="1090" t="s">
        <v>587</v>
      </c>
      <c r="N487" s="1090"/>
      <c r="O487" s="841">
        <v>4.0250583032232924E-2</v>
      </c>
      <c r="P487" s="830"/>
      <c r="Q487" s="830"/>
      <c r="R487" s="341"/>
      <c r="Z487" s="341"/>
      <c r="AA487" s="341"/>
      <c r="AB487" s="341"/>
      <c r="AC487" s="341"/>
      <c r="AD487" s="341"/>
      <c r="AE487" s="341"/>
      <c r="AF487" s="341"/>
      <c r="AG487" s="341"/>
      <c r="AH487" s="341"/>
      <c r="AI487" s="341"/>
      <c r="AJ487" s="341"/>
      <c r="AK487" s="341"/>
      <c r="AL487" s="341"/>
      <c r="AM487" s="341"/>
      <c r="AN487" s="341"/>
      <c r="AO487" s="341"/>
      <c r="AP487" s="341"/>
      <c r="AQ487" s="341"/>
      <c r="AR487" s="341"/>
      <c r="AS487" s="341"/>
      <c r="AT487" s="341"/>
      <c r="AU487" s="341"/>
      <c r="AV487" s="341"/>
      <c r="AW487" s="341"/>
      <c r="AX487" s="341"/>
      <c r="AY487" s="341"/>
      <c r="AZ487" s="341"/>
      <c r="BB487" s="419"/>
      <c r="BZ487" s="341"/>
      <c r="CA487" s="341"/>
      <c r="CB487" s="341"/>
      <c r="CC487" s="341"/>
      <c r="CD487" s="341"/>
      <c r="CE487" s="341"/>
      <c r="CF487" s="341"/>
      <c r="CG487" s="341"/>
      <c r="CH487" s="341"/>
      <c r="CI487" s="341"/>
      <c r="CJ487" s="341"/>
      <c r="CK487" s="341"/>
      <c r="CL487" s="341"/>
      <c r="CM487" s="341"/>
      <c r="CN487" s="341"/>
      <c r="CO487" s="341"/>
      <c r="CP487" s="341"/>
      <c r="CQ487" s="341"/>
      <c r="CR487" s="341"/>
      <c r="CS487" s="341"/>
      <c r="CT487" s="341"/>
      <c r="CU487" s="341"/>
      <c r="CV487" s="341"/>
      <c r="CW487" s="341"/>
      <c r="CX487" s="341"/>
      <c r="CY487" s="341"/>
      <c r="CZ487" s="341"/>
    </row>
    <row r="488" s="340" customFormat="true" ht="25.15" customHeight="true" x14ac:dyDescent="0.2">
      <c r="A488" s="419"/>
      <c r="B488" s="419"/>
      <c r="C488" s="1089" t="s">
        <v>478</v>
      </c>
      <c r="D488" s="1090"/>
      <c r="E488" s="839">
        <v>6.8248919645469137E-4</v>
      </c>
      <c r="F488" s="830"/>
      <c r="G488" s="830"/>
      <c r="H488" s="1090" t="s">
        <v>346</v>
      </c>
      <c r="I488" s="1090"/>
      <c r="J488" s="840">
        <v>-4.1879314077806609E-2</v>
      </c>
      <c r="K488" s="830"/>
      <c r="L488" s="830"/>
      <c r="M488" s="1090" t="s">
        <v>294</v>
      </c>
      <c r="N488" s="1090"/>
      <c r="O488" s="841">
        <v>-4.0025379223620511E-2</v>
      </c>
      <c r="P488" s="830"/>
      <c r="Q488" s="830"/>
      <c r="R488" s="341"/>
      <c r="Z488" s="341"/>
      <c r="AA488" s="341"/>
      <c r="AB488" s="341"/>
      <c r="AC488" s="341"/>
      <c r="AD488" s="341"/>
      <c r="AE488" s="341"/>
      <c r="AF488" s="341"/>
      <c r="AG488" s="341"/>
      <c r="AH488" s="341"/>
      <c r="AI488" s="341"/>
      <c r="AJ488" s="341"/>
      <c r="AK488" s="341"/>
      <c r="AL488" s="341"/>
      <c r="AM488" s="341"/>
      <c r="AN488" s="341"/>
      <c r="AO488" s="341"/>
      <c r="AP488" s="341"/>
      <c r="AQ488" s="341"/>
      <c r="AR488" s="341"/>
      <c r="AS488" s="341"/>
      <c r="AT488" s="341"/>
      <c r="AU488" s="341"/>
      <c r="AV488" s="341"/>
      <c r="AW488" s="341"/>
      <c r="AX488" s="341"/>
      <c r="AY488" s="341"/>
      <c r="AZ488" s="341"/>
      <c r="BB488" s="419"/>
      <c r="BZ488" s="341"/>
      <c r="CA488" s="341"/>
      <c r="CB488" s="341"/>
      <c r="CC488" s="341"/>
      <c r="CD488" s="341"/>
      <c r="CE488" s="341"/>
      <c r="CF488" s="341"/>
      <c r="CG488" s="341"/>
      <c r="CH488" s="341"/>
      <c r="CI488" s="341"/>
      <c r="CJ488" s="341"/>
      <c r="CK488" s="341"/>
      <c r="CL488" s="341"/>
      <c r="CM488" s="341"/>
      <c r="CN488" s="341"/>
      <c r="CO488" s="341"/>
      <c r="CP488" s="341"/>
      <c r="CQ488" s="341"/>
      <c r="CR488" s="341"/>
      <c r="CS488" s="341"/>
      <c r="CT488" s="341"/>
      <c r="CU488" s="341"/>
      <c r="CV488" s="341"/>
      <c r="CW488" s="341"/>
      <c r="CX488" s="341"/>
      <c r="CY488" s="341"/>
      <c r="CZ488" s="341"/>
    </row>
    <row r="489" s="340" customFormat="true" ht="25.15" customHeight="true" x14ac:dyDescent="0.2">
      <c r="A489" s="419"/>
      <c r="B489" s="419"/>
      <c r="C489" s="1089" t="s">
        <v>415</v>
      </c>
      <c r="D489" s="1090"/>
      <c r="E489" s="839">
        <v>7.7944433491867193E-3</v>
      </c>
      <c r="F489" s="830"/>
      <c r="G489" s="830"/>
      <c r="H489" s="1090" t="s">
        <v>418</v>
      </c>
      <c r="I489" s="1090"/>
      <c r="J489" s="840">
        <v>4.1372630958237351E-2</v>
      </c>
      <c r="K489" s="830"/>
      <c r="L489" s="830"/>
      <c r="M489" s="1090" t="s">
        <v>574</v>
      </c>
      <c r="N489" s="1090"/>
      <c r="O489" s="841">
        <v>3.9088158480704745E-2</v>
      </c>
      <c r="P489" s="830"/>
      <c r="Q489" s="830"/>
      <c r="R489" s="341"/>
      <c r="Z489" s="341"/>
      <c r="AA489" s="341"/>
      <c r="AB489" s="341"/>
      <c r="AC489" s="341"/>
      <c r="AD489" s="341"/>
      <c r="AE489" s="341"/>
      <c r="AF489" s="341"/>
      <c r="AG489" s="341"/>
      <c r="AH489" s="341"/>
      <c r="AI489" s="341"/>
      <c r="AJ489" s="341"/>
      <c r="AK489" s="341"/>
      <c r="AL489" s="341"/>
      <c r="AM489" s="341"/>
      <c r="AN489" s="341"/>
      <c r="AO489" s="341"/>
      <c r="AP489" s="341"/>
      <c r="AQ489" s="341"/>
      <c r="AR489" s="341"/>
      <c r="AS489" s="341"/>
      <c r="AT489" s="341"/>
      <c r="AU489" s="341"/>
      <c r="AV489" s="341"/>
      <c r="AW489" s="341"/>
      <c r="AX489" s="341"/>
      <c r="AY489" s="341"/>
      <c r="AZ489" s="341"/>
      <c r="BB489" s="419"/>
      <c r="BZ489" s="341"/>
      <c r="CA489" s="341"/>
      <c r="CB489" s="341"/>
      <c r="CC489" s="341"/>
      <c r="CD489" s="341"/>
      <c r="CE489" s="341"/>
      <c r="CF489" s="341"/>
      <c r="CG489" s="341"/>
      <c r="CH489" s="341"/>
      <c r="CI489" s="341"/>
      <c r="CJ489" s="341"/>
      <c r="CK489" s="341"/>
      <c r="CL489" s="341"/>
      <c r="CM489" s="341"/>
      <c r="CN489" s="341"/>
      <c r="CO489" s="341"/>
      <c r="CP489" s="341"/>
      <c r="CQ489" s="341"/>
      <c r="CR489" s="341"/>
      <c r="CS489" s="341"/>
      <c r="CT489" s="341"/>
      <c r="CU489" s="341"/>
      <c r="CV489" s="341"/>
      <c r="CW489" s="341"/>
      <c r="CX489" s="341"/>
      <c r="CY489" s="341"/>
      <c r="CZ489" s="341"/>
    </row>
    <row r="490" s="340" customFormat="true" ht="25.15" customHeight="true" x14ac:dyDescent="0.2">
      <c r="A490" s="419"/>
      <c r="B490" s="419"/>
      <c r="C490" s="1089" t="s">
        <v>403</v>
      </c>
      <c r="D490" s="1090"/>
      <c r="E490" s="839">
        <v>7.8555262206255888E-3</v>
      </c>
      <c r="F490" s="830"/>
      <c r="G490" s="830"/>
      <c r="H490" s="1090" t="s">
        <v>396</v>
      </c>
      <c r="I490" s="1090"/>
      <c r="J490" s="840">
        <v>-3.9151956089384918E-2</v>
      </c>
      <c r="K490" s="830"/>
      <c r="L490" s="830"/>
      <c r="M490" s="1090" t="s">
        <v>584</v>
      </c>
      <c r="N490" s="1090"/>
      <c r="O490" s="841">
        <v>3.6903762090153912E-2</v>
      </c>
      <c r="P490" s="830"/>
      <c r="Q490" s="830"/>
      <c r="R490" s="341"/>
      <c r="Z490" s="341"/>
      <c r="AA490" s="341"/>
      <c r="AB490" s="341"/>
      <c r="AC490" s="341"/>
      <c r="AD490" s="341"/>
      <c r="AE490" s="341"/>
      <c r="AF490" s="341"/>
      <c r="AG490" s="341"/>
      <c r="AH490" s="341"/>
      <c r="AI490" s="341"/>
      <c r="AJ490" s="341"/>
      <c r="AK490" s="341"/>
      <c r="AL490" s="341"/>
      <c r="AM490" s="341"/>
      <c r="AN490" s="341"/>
      <c r="AO490" s="341"/>
      <c r="AP490" s="341"/>
      <c r="AQ490" s="341"/>
      <c r="AR490" s="341"/>
      <c r="AS490" s="341"/>
      <c r="AT490" s="341"/>
      <c r="AU490" s="341"/>
      <c r="AV490" s="341"/>
      <c r="AW490" s="341"/>
      <c r="AX490" s="341"/>
      <c r="AY490" s="341"/>
      <c r="AZ490" s="341"/>
      <c r="BB490" s="419"/>
      <c r="BZ490" s="341"/>
      <c r="CA490" s="341"/>
      <c r="CB490" s="341"/>
      <c r="CC490" s="341"/>
      <c r="CD490" s="341"/>
      <c r="CE490" s="341"/>
      <c r="CF490" s="341"/>
      <c r="CG490" s="341"/>
      <c r="CH490" s="341"/>
      <c r="CI490" s="341"/>
      <c r="CJ490" s="341"/>
      <c r="CK490" s="341"/>
      <c r="CL490" s="341"/>
      <c r="CM490" s="341"/>
      <c r="CN490" s="341"/>
      <c r="CO490" s="341"/>
      <c r="CP490" s="341"/>
      <c r="CQ490" s="341"/>
      <c r="CR490" s="341"/>
      <c r="CS490" s="341"/>
      <c r="CT490" s="341"/>
      <c r="CU490" s="341"/>
      <c r="CV490" s="341"/>
      <c r="CW490" s="341"/>
      <c r="CX490" s="341"/>
      <c r="CY490" s="341"/>
      <c r="CZ490" s="341"/>
    </row>
    <row r="491" s="340" customFormat="true" ht="25.15" customHeight="true" x14ac:dyDescent="0.2">
      <c r="A491" s="419"/>
      <c r="B491" s="419"/>
      <c r="C491" s="1089" t="s">
        <v>543</v>
      </c>
      <c r="D491" s="1090"/>
      <c r="E491" s="839">
        <v>0.36884892747482972</v>
      </c>
      <c r="F491" s="830"/>
      <c r="G491" s="830"/>
      <c r="H491" s="1090" t="s">
        <v>400</v>
      </c>
      <c r="I491" s="1090"/>
      <c r="J491" s="840">
        <v>3.7976787221016647E-2</v>
      </c>
      <c r="K491" s="830"/>
      <c r="L491" s="830"/>
      <c r="M491" s="1090" t="s">
        <v>417</v>
      </c>
      <c r="N491" s="1090"/>
      <c r="O491" s="841">
        <v>-3.4691122860119349E-2</v>
      </c>
      <c r="P491" s="830"/>
      <c r="Q491" s="830"/>
      <c r="R491" s="341"/>
      <c r="Z491" s="341"/>
      <c r="AA491" s="341"/>
      <c r="AB491" s="341"/>
      <c r="AC491" s="341"/>
      <c r="AD491" s="341"/>
      <c r="AE491" s="341"/>
      <c r="AF491" s="341"/>
      <c r="AG491" s="341"/>
      <c r="AH491" s="341"/>
      <c r="AI491" s="341"/>
      <c r="AJ491" s="341"/>
      <c r="AK491" s="341"/>
      <c r="AL491" s="341"/>
      <c r="AM491" s="341"/>
      <c r="AN491" s="341"/>
      <c r="AO491" s="341"/>
      <c r="AP491" s="341"/>
      <c r="AQ491" s="341"/>
      <c r="AR491" s="341"/>
      <c r="AS491" s="341"/>
      <c r="AT491" s="341"/>
      <c r="AU491" s="341"/>
      <c r="AV491" s="341"/>
      <c r="AW491" s="341"/>
      <c r="AX491" s="341"/>
      <c r="AY491" s="341"/>
      <c r="AZ491" s="341"/>
      <c r="BB491" s="419"/>
      <c r="BZ491" s="341"/>
      <c r="CA491" s="341"/>
      <c r="CB491" s="341"/>
      <c r="CC491" s="341"/>
      <c r="CD491" s="341"/>
      <c r="CE491" s="341"/>
      <c r="CF491" s="341"/>
      <c r="CG491" s="341"/>
      <c r="CH491" s="341"/>
      <c r="CI491" s="341"/>
      <c r="CJ491" s="341"/>
      <c r="CK491" s="341"/>
      <c r="CL491" s="341"/>
      <c r="CM491" s="341"/>
      <c r="CN491" s="341"/>
      <c r="CO491" s="341"/>
      <c r="CP491" s="341"/>
      <c r="CQ491" s="341"/>
      <c r="CR491" s="341"/>
      <c r="CS491" s="341"/>
      <c r="CT491" s="341"/>
      <c r="CU491" s="341"/>
      <c r="CV491" s="341"/>
      <c r="CW491" s="341"/>
      <c r="CX491" s="341"/>
      <c r="CY491" s="341"/>
      <c r="CZ491" s="341"/>
    </row>
    <row r="492" s="340" customFormat="true" ht="25.15" customHeight="true" x14ac:dyDescent="0.2">
      <c r="A492" s="419"/>
      <c r="B492" s="419"/>
      <c r="C492" s="1089" t="s">
        <v>391</v>
      </c>
      <c r="D492" s="1090"/>
      <c r="E492" s="839">
        <v>0.37531734861879346</v>
      </c>
      <c r="F492" s="830"/>
      <c r="G492" s="830"/>
      <c r="H492" s="1090" t="s">
        <v>590</v>
      </c>
      <c r="I492" s="1090"/>
      <c r="J492" s="840">
        <v>3.7224659414608584E-2</v>
      </c>
      <c r="K492" s="830"/>
      <c r="L492" s="830"/>
      <c r="M492" s="1090" t="s">
        <v>546</v>
      </c>
      <c r="N492" s="1090"/>
      <c r="O492" s="841">
        <v>-3.0821059921786857E-2</v>
      </c>
      <c r="P492" s="830"/>
      <c r="Q492" s="830"/>
      <c r="R492" s="341"/>
      <c r="Z492" s="341"/>
      <c r="AA492" s="341"/>
      <c r="AB492" s="341"/>
      <c r="AC492" s="341"/>
      <c r="AD492" s="341"/>
      <c r="AE492" s="341"/>
      <c r="AF492" s="341"/>
      <c r="AG492" s="341"/>
      <c r="AH492" s="341"/>
      <c r="AI492" s="341"/>
      <c r="AJ492" s="341"/>
      <c r="AK492" s="341"/>
      <c r="AL492" s="341"/>
      <c r="AM492" s="341"/>
      <c r="AN492" s="341"/>
      <c r="AO492" s="341"/>
      <c r="AP492" s="341"/>
      <c r="AQ492" s="341"/>
      <c r="AR492" s="341"/>
      <c r="AS492" s="341"/>
      <c r="AT492" s="341"/>
      <c r="AU492" s="341"/>
      <c r="AV492" s="341"/>
      <c r="AW492" s="341"/>
      <c r="AX492" s="341"/>
      <c r="AY492" s="341"/>
      <c r="AZ492" s="341"/>
      <c r="BB492" s="419"/>
      <c r="BZ492" s="341"/>
      <c r="CA492" s="341"/>
      <c r="CB492" s="341"/>
      <c r="CC492" s="341"/>
      <c r="CD492" s="341"/>
      <c r="CE492" s="341"/>
      <c r="CF492" s="341"/>
      <c r="CG492" s="341"/>
      <c r="CH492" s="341"/>
      <c r="CI492" s="341"/>
      <c r="CJ492" s="341"/>
      <c r="CK492" s="341"/>
      <c r="CL492" s="341"/>
      <c r="CM492" s="341"/>
      <c r="CN492" s="341"/>
      <c r="CO492" s="341"/>
      <c r="CP492" s="341"/>
      <c r="CQ492" s="341"/>
      <c r="CR492" s="341"/>
      <c r="CS492" s="341"/>
      <c r="CT492" s="341"/>
      <c r="CU492" s="341"/>
      <c r="CV492" s="341"/>
      <c r="CW492" s="341"/>
      <c r="CX492" s="341"/>
      <c r="CY492" s="341"/>
      <c r="CZ492" s="341"/>
    </row>
    <row r="493" s="340" customFormat="true" ht="25.15" customHeight="true" x14ac:dyDescent="0.2">
      <c r="A493" s="419"/>
      <c r="B493" s="419"/>
      <c r="C493" s="1089" t="s">
        <v>420</v>
      </c>
      <c r="D493" s="1090"/>
      <c r="E493" s="839">
        <v>3.6298237793822713E-3</v>
      </c>
      <c r="F493" s="830"/>
      <c r="G493" s="830"/>
      <c r="H493" s="1090" t="s">
        <v>341</v>
      </c>
      <c r="I493" s="1090"/>
      <c r="J493" s="840">
        <v>-3.5394464510288631E-2</v>
      </c>
      <c r="K493" s="830"/>
      <c r="L493" s="830"/>
      <c r="M493" s="1090" t="s">
        <v>404</v>
      </c>
      <c r="N493" s="1090"/>
      <c r="O493" s="841">
        <v>-2.9403827655635203E-2</v>
      </c>
      <c r="P493" s="830"/>
      <c r="Q493" s="830"/>
      <c r="R493" s="341"/>
      <c r="Z493" s="341"/>
      <c r="AA493" s="341"/>
      <c r="AB493" s="341"/>
      <c r="AC493" s="341"/>
      <c r="AD493" s="341"/>
      <c r="AE493" s="341"/>
      <c r="AF493" s="341"/>
      <c r="AG493" s="341"/>
      <c r="AH493" s="341"/>
      <c r="AI493" s="341"/>
      <c r="AJ493" s="341"/>
      <c r="AK493" s="341"/>
      <c r="AL493" s="341"/>
      <c r="AM493" s="341"/>
      <c r="AN493" s="341"/>
      <c r="AO493" s="341"/>
      <c r="AP493" s="341"/>
      <c r="AQ493" s="341"/>
      <c r="AR493" s="341"/>
      <c r="AS493" s="341"/>
      <c r="AT493" s="341"/>
      <c r="AU493" s="341"/>
      <c r="AV493" s="341"/>
      <c r="AW493" s="341"/>
      <c r="AX493" s="341"/>
      <c r="AY493" s="341"/>
      <c r="AZ493" s="341"/>
      <c r="BB493" s="419"/>
      <c r="BZ493" s="341"/>
      <c r="CA493" s="341"/>
      <c r="CB493" s="341"/>
      <c r="CC493" s="341"/>
      <c r="CD493" s="341"/>
      <c r="CE493" s="341"/>
      <c r="CF493" s="341"/>
      <c r="CG493" s="341"/>
      <c r="CH493" s="341"/>
      <c r="CI493" s="341"/>
      <c r="CJ493" s="341"/>
      <c r="CK493" s="341"/>
      <c r="CL493" s="341"/>
      <c r="CM493" s="341"/>
      <c r="CN493" s="341"/>
      <c r="CO493" s="341"/>
      <c r="CP493" s="341"/>
      <c r="CQ493" s="341"/>
      <c r="CR493" s="341"/>
      <c r="CS493" s="341"/>
      <c r="CT493" s="341"/>
      <c r="CU493" s="341"/>
      <c r="CV493" s="341"/>
      <c r="CW493" s="341"/>
      <c r="CX493" s="341"/>
      <c r="CY493" s="341"/>
      <c r="CZ493" s="341"/>
    </row>
    <row r="494" s="340" customFormat="true" ht="25.15" customHeight="true" x14ac:dyDescent="0.2">
      <c r="A494" s="419"/>
      <c r="B494" s="419"/>
      <c r="C494" s="1089" t="s">
        <v>396</v>
      </c>
      <c r="D494" s="1090"/>
      <c r="E494" s="839">
        <v>3.3552000096560245E-4</v>
      </c>
      <c r="F494" s="830"/>
      <c r="G494" s="830"/>
      <c r="H494" s="1090" t="s">
        <v>419</v>
      </c>
      <c r="I494" s="1090"/>
      <c r="J494" s="840">
        <v>-3.4739417021181725E-2</v>
      </c>
      <c r="K494" s="830"/>
      <c r="L494" s="830"/>
      <c r="M494" s="1090" t="s">
        <v>403</v>
      </c>
      <c r="N494" s="1090"/>
      <c r="O494" s="841">
        <v>-2.4900478256931594E-2</v>
      </c>
      <c r="P494" s="830"/>
      <c r="Q494" s="830"/>
      <c r="R494" s="341"/>
      <c r="Z494" s="341"/>
      <c r="AA494" s="341"/>
      <c r="AB494" s="341"/>
      <c r="AC494" s="341"/>
      <c r="AD494" s="341"/>
      <c r="AE494" s="341"/>
      <c r="AF494" s="341"/>
      <c r="AG494" s="341"/>
      <c r="AH494" s="341"/>
      <c r="AI494" s="341"/>
      <c r="AJ494" s="341"/>
      <c r="AK494" s="341"/>
      <c r="AL494" s="341"/>
      <c r="AM494" s="341"/>
      <c r="AN494" s="341"/>
      <c r="AO494" s="341"/>
      <c r="AP494" s="341"/>
      <c r="AQ494" s="341"/>
      <c r="AR494" s="341"/>
      <c r="AS494" s="341"/>
      <c r="AT494" s="341"/>
      <c r="AU494" s="341"/>
      <c r="AV494" s="341"/>
      <c r="AW494" s="341"/>
      <c r="AX494" s="341"/>
      <c r="AY494" s="341"/>
      <c r="AZ494" s="341"/>
      <c r="BB494" s="419"/>
      <c r="BZ494" s="341"/>
      <c r="CA494" s="341"/>
      <c r="CB494" s="341"/>
      <c r="CC494" s="341"/>
      <c r="CD494" s="341"/>
      <c r="CE494" s="341"/>
      <c r="CF494" s="341"/>
      <c r="CG494" s="341"/>
      <c r="CH494" s="341"/>
      <c r="CI494" s="341"/>
      <c r="CJ494" s="341"/>
      <c r="CK494" s="341"/>
      <c r="CL494" s="341"/>
      <c r="CM494" s="341"/>
      <c r="CN494" s="341"/>
      <c r="CO494" s="341"/>
      <c r="CP494" s="341"/>
      <c r="CQ494" s="341"/>
      <c r="CR494" s="341"/>
      <c r="CS494" s="341"/>
      <c r="CT494" s="341"/>
      <c r="CU494" s="341"/>
      <c r="CV494" s="341"/>
      <c r="CW494" s="341"/>
      <c r="CX494" s="341"/>
      <c r="CY494" s="341"/>
      <c r="CZ494" s="341"/>
    </row>
    <row r="495" s="340" customFormat="true" ht="25.15" customHeight="true" x14ac:dyDescent="0.2">
      <c r="A495" s="419"/>
      <c r="B495" s="419"/>
      <c r="C495" s="1089" t="s">
        <v>582</v>
      </c>
      <c r="D495" s="1090"/>
      <c r="E495" s="839">
        <v>1.1696859277669892E-4</v>
      </c>
      <c r="F495" s="830"/>
      <c r="G495" s="830"/>
      <c r="H495" s="1090" t="s">
        <v>591</v>
      </c>
      <c r="I495" s="1090"/>
      <c r="J495" s="840">
        <v>3.2477211680031356E-2</v>
      </c>
      <c r="K495" s="830"/>
      <c r="L495" s="830"/>
      <c r="M495" s="1090" t="s">
        <v>575</v>
      </c>
      <c r="N495" s="1090"/>
      <c r="O495" s="841">
        <v>-2.3058794974518643E-2</v>
      </c>
      <c r="P495" s="830"/>
      <c r="Q495" s="830"/>
      <c r="R495" s="341"/>
      <c r="Z495" s="341"/>
      <c r="AA495" s="341"/>
      <c r="AB495" s="341"/>
      <c r="AC495" s="341"/>
      <c r="AD495" s="341"/>
      <c r="AE495" s="341"/>
      <c r="AF495" s="341"/>
      <c r="AG495" s="341"/>
      <c r="AH495" s="341"/>
      <c r="AI495" s="341"/>
      <c r="AJ495" s="341"/>
      <c r="AK495" s="341"/>
      <c r="AL495" s="341"/>
      <c r="AM495" s="341"/>
      <c r="AN495" s="341"/>
      <c r="AO495" s="341"/>
      <c r="AP495" s="341"/>
      <c r="AQ495" s="341"/>
      <c r="AR495" s="341"/>
      <c r="AS495" s="341"/>
      <c r="AT495" s="341"/>
      <c r="AU495" s="341"/>
      <c r="AV495" s="341"/>
      <c r="AW495" s="341"/>
      <c r="AX495" s="341"/>
      <c r="AY495" s="341"/>
      <c r="AZ495" s="341"/>
      <c r="BB495" s="419"/>
      <c r="BZ495" s="341"/>
      <c r="CA495" s="341"/>
      <c r="CB495" s="341"/>
      <c r="CC495" s="341"/>
      <c r="CD495" s="341"/>
      <c r="CE495" s="341"/>
      <c r="CF495" s="341"/>
      <c r="CG495" s="341"/>
      <c r="CH495" s="341"/>
      <c r="CI495" s="341"/>
      <c r="CJ495" s="341"/>
      <c r="CK495" s="341"/>
      <c r="CL495" s="341"/>
      <c r="CM495" s="341"/>
      <c r="CN495" s="341"/>
      <c r="CO495" s="341"/>
      <c r="CP495" s="341"/>
      <c r="CQ495" s="341"/>
      <c r="CR495" s="341"/>
      <c r="CS495" s="341"/>
      <c r="CT495" s="341"/>
      <c r="CU495" s="341"/>
      <c r="CV495" s="341"/>
      <c r="CW495" s="341"/>
      <c r="CX495" s="341"/>
      <c r="CY495" s="341"/>
      <c r="CZ495" s="341"/>
    </row>
    <row r="496" s="340" customFormat="true" ht="25.15" customHeight="true" x14ac:dyDescent="0.2">
      <c r="A496" s="419"/>
      <c r="B496" s="419"/>
      <c r="C496" s="1089" t="s">
        <v>568</v>
      </c>
      <c r="D496" s="1090"/>
      <c r="E496" s="839">
        <v>2.7883883164338596E-2</v>
      </c>
      <c r="F496" s="830"/>
      <c r="G496" s="830"/>
      <c r="H496" s="1090" t="s">
        <v>592</v>
      </c>
      <c r="I496" s="1090"/>
      <c r="J496" s="840">
        <v>-2.9034564664694437E-2</v>
      </c>
      <c r="K496" s="830"/>
      <c r="L496" s="830"/>
      <c r="M496" s="1090" t="s">
        <v>550</v>
      </c>
      <c r="N496" s="1090"/>
      <c r="O496" s="841">
        <v>-2.2930296603490545E-2</v>
      </c>
      <c r="P496" s="830"/>
      <c r="Q496" s="830"/>
      <c r="R496" s="341"/>
      <c r="Z496" s="341"/>
      <c r="AA496" s="341"/>
      <c r="AB496" s="341"/>
      <c r="AC496" s="341"/>
      <c r="AD496" s="341"/>
      <c r="AE496" s="341"/>
      <c r="AF496" s="341"/>
      <c r="AG496" s="341"/>
      <c r="AH496" s="341"/>
      <c r="AI496" s="341"/>
      <c r="AJ496" s="341"/>
      <c r="AK496" s="341"/>
      <c r="AL496" s="341"/>
      <c r="AM496" s="341"/>
      <c r="AN496" s="341"/>
      <c r="AO496" s="341"/>
      <c r="AP496" s="341"/>
      <c r="AQ496" s="341"/>
      <c r="AR496" s="341"/>
      <c r="AS496" s="341"/>
      <c r="AT496" s="341"/>
      <c r="AU496" s="341"/>
      <c r="AV496" s="341"/>
      <c r="AW496" s="341"/>
      <c r="AX496" s="341"/>
      <c r="AY496" s="341"/>
      <c r="AZ496" s="341"/>
      <c r="BB496" s="419"/>
      <c r="BZ496" s="341"/>
      <c r="CA496" s="341"/>
      <c r="CB496" s="341"/>
      <c r="CC496" s="341"/>
      <c r="CD496" s="341"/>
      <c r="CE496" s="341"/>
      <c r="CF496" s="341"/>
      <c r="CG496" s="341"/>
      <c r="CH496" s="341"/>
      <c r="CI496" s="341"/>
      <c r="CJ496" s="341"/>
      <c r="CK496" s="341"/>
      <c r="CL496" s="341"/>
      <c r="CM496" s="341"/>
      <c r="CN496" s="341"/>
      <c r="CO496" s="341"/>
      <c r="CP496" s="341"/>
      <c r="CQ496" s="341"/>
      <c r="CR496" s="341"/>
      <c r="CS496" s="341"/>
      <c r="CT496" s="341"/>
      <c r="CU496" s="341"/>
      <c r="CV496" s="341"/>
      <c r="CW496" s="341"/>
      <c r="CX496" s="341"/>
      <c r="CY496" s="341"/>
      <c r="CZ496" s="341"/>
    </row>
    <row r="497" s="340" customFormat="true" ht="25.15" customHeight="true" x14ac:dyDescent="0.2">
      <c r="A497" s="419"/>
      <c r="B497" s="419"/>
      <c r="C497" s="1089" t="s">
        <v>554</v>
      </c>
      <c r="D497" s="1090"/>
      <c r="E497" s="839">
        <v>9.2454999347226452E-2</v>
      </c>
      <c r="F497" s="830"/>
      <c r="G497" s="830"/>
      <c r="H497" s="1090" t="s">
        <v>421</v>
      </c>
      <c r="I497" s="1090"/>
      <c r="J497" s="840">
        <v>-2.9016140197819052E-2</v>
      </c>
      <c r="K497" s="830"/>
      <c r="L497" s="830"/>
      <c r="M497" s="1090" t="s">
        <v>402</v>
      </c>
      <c r="N497" s="1090"/>
      <c r="O497" s="841">
        <v>1.8279486450167099E-2</v>
      </c>
      <c r="P497" s="830"/>
      <c r="Q497" s="830"/>
      <c r="R497" s="341"/>
      <c r="Z497" s="341"/>
      <c r="AA497" s="341"/>
      <c r="AB497" s="341"/>
      <c r="AC497" s="341"/>
      <c r="AD497" s="341"/>
      <c r="AE497" s="341"/>
      <c r="AF497" s="341"/>
      <c r="AG497" s="341"/>
      <c r="AH497" s="341"/>
      <c r="AI497" s="341"/>
      <c r="AJ497" s="341"/>
      <c r="AK497" s="341"/>
      <c r="AL497" s="341"/>
      <c r="AM497" s="341"/>
      <c r="AN497" s="341"/>
      <c r="AO497" s="341"/>
      <c r="AP497" s="341"/>
      <c r="AQ497" s="341"/>
      <c r="AR497" s="341"/>
      <c r="AS497" s="341"/>
      <c r="AT497" s="341"/>
      <c r="AU497" s="341"/>
      <c r="AV497" s="341"/>
      <c r="AW497" s="341"/>
      <c r="AX497" s="341"/>
      <c r="AY497" s="341"/>
      <c r="AZ497" s="341"/>
      <c r="BB497" s="419"/>
      <c r="BZ497" s="341"/>
      <c r="CA497" s="341"/>
      <c r="CB497" s="341"/>
      <c r="CC497" s="341"/>
      <c r="CD497" s="341"/>
      <c r="CE497" s="341"/>
      <c r="CF497" s="341"/>
      <c r="CG497" s="341"/>
      <c r="CH497" s="341"/>
      <c r="CI497" s="341"/>
      <c r="CJ497" s="341"/>
      <c r="CK497" s="341"/>
      <c r="CL497" s="341"/>
      <c r="CM497" s="341"/>
      <c r="CN497" s="341"/>
      <c r="CO497" s="341"/>
      <c r="CP497" s="341"/>
      <c r="CQ497" s="341"/>
      <c r="CR497" s="341"/>
      <c r="CS497" s="341"/>
      <c r="CT497" s="341"/>
      <c r="CU497" s="341"/>
      <c r="CV497" s="341"/>
      <c r="CW497" s="341"/>
      <c r="CX497" s="341"/>
      <c r="CY497" s="341"/>
      <c r="CZ497" s="341"/>
    </row>
    <row r="498" s="340" customFormat="true" ht="25.15" customHeight="true" x14ac:dyDescent="0.2">
      <c r="A498" s="419"/>
      <c r="B498" s="419"/>
      <c r="C498" s="1089" t="s">
        <v>364</v>
      </c>
      <c r="D498" s="1090"/>
      <c r="E498" s="839">
        <v>0.42707295650438531</v>
      </c>
      <c r="F498" s="830"/>
      <c r="G498" s="830"/>
      <c r="H498" s="1090" t="s">
        <v>415</v>
      </c>
      <c r="I498" s="1090"/>
      <c r="J498" s="840">
        <v>-2.854911822691945E-2</v>
      </c>
      <c r="K498" s="830"/>
      <c r="L498" s="830"/>
      <c r="M498" s="1090" t="s">
        <v>419</v>
      </c>
      <c r="N498" s="1090"/>
      <c r="O498" s="841">
        <v>-1.7946125287423009E-2</v>
      </c>
      <c r="P498" s="830"/>
      <c r="Q498" s="830"/>
      <c r="R498" s="341"/>
      <c r="Z498" s="341"/>
      <c r="AA498" s="341"/>
      <c r="AB498" s="341"/>
      <c r="AC498" s="341"/>
      <c r="AD498" s="341"/>
      <c r="AE498" s="341"/>
      <c r="AF498" s="341"/>
      <c r="AG498" s="341"/>
      <c r="AH498" s="341"/>
      <c r="AI498" s="341"/>
      <c r="AJ498" s="341"/>
      <c r="AK498" s="341"/>
      <c r="AL498" s="341"/>
      <c r="AM498" s="341"/>
      <c r="AN498" s="341"/>
      <c r="AO498" s="341"/>
      <c r="AP498" s="341"/>
      <c r="AQ498" s="341"/>
      <c r="AR498" s="341"/>
      <c r="AS498" s="341"/>
      <c r="AT498" s="341"/>
      <c r="AU498" s="341"/>
      <c r="AV498" s="341"/>
      <c r="AW498" s="341"/>
      <c r="AX498" s="341"/>
      <c r="AY498" s="341"/>
      <c r="AZ498" s="341"/>
      <c r="BB498" s="419"/>
      <c r="BZ498" s="341"/>
      <c r="CA498" s="341"/>
      <c r="CB498" s="341"/>
      <c r="CC498" s="341"/>
      <c r="CD498" s="341"/>
      <c r="CE498" s="341"/>
      <c r="CF498" s="341"/>
      <c r="CG498" s="341"/>
      <c r="CH498" s="341"/>
      <c r="CI498" s="341"/>
      <c r="CJ498" s="341"/>
      <c r="CK498" s="341"/>
      <c r="CL498" s="341"/>
      <c r="CM498" s="341"/>
      <c r="CN498" s="341"/>
      <c r="CO498" s="341"/>
      <c r="CP498" s="341"/>
      <c r="CQ498" s="341"/>
      <c r="CR498" s="341"/>
      <c r="CS498" s="341"/>
      <c r="CT498" s="341"/>
      <c r="CU498" s="341"/>
      <c r="CV498" s="341"/>
      <c r="CW498" s="341"/>
      <c r="CX498" s="341"/>
      <c r="CY498" s="341"/>
      <c r="CZ498" s="341"/>
    </row>
    <row r="499" s="340" customFormat="true" ht="25.15" customHeight="true" x14ac:dyDescent="0.2">
      <c r="A499" s="419"/>
      <c r="B499" s="419"/>
      <c r="C499" s="1089" t="s">
        <v>551</v>
      </c>
      <c r="D499" s="1090"/>
      <c r="E499" s="839">
        <v>0.21351340946493991</v>
      </c>
      <c r="F499" s="830"/>
      <c r="G499" s="830"/>
      <c r="H499" s="1090" t="s">
        <v>361</v>
      </c>
      <c r="I499" s="1090"/>
      <c r="J499" s="840">
        <v>2.7732125350402537E-2</v>
      </c>
      <c r="K499" s="830"/>
      <c r="L499" s="830"/>
      <c r="M499" s="1090" t="s">
        <v>582</v>
      </c>
      <c r="N499" s="1090"/>
      <c r="O499" s="841">
        <v>-1.7593553763960365E-2</v>
      </c>
      <c r="P499" s="830"/>
      <c r="Q499" s="830"/>
      <c r="R499" s="341"/>
      <c r="Z499" s="341"/>
      <c r="AA499" s="341"/>
      <c r="AB499" s="341"/>
      <c r="AC499" s="341"/>
      <c r="AD499" s="341"/>
      <c r="AE499" s="341"/>
      <c r="AF499" s="341"/>
      <c r="AG499" s="341"/>
      <c r="AH499" s="341"/>
      <c r="AI499" s="341"/>
      <c r="AJ499" s="341"/>
      <c r="AK499" s="341"/>
      <c r="AL499" s="341"/>
      <c r="AM499" s="341"/>
      <c r="AN499" s="341"/>
      <c r="AO499" s="341"/>
      <c r="AP499" s="341"/>
      <c r="AQ499" s="341"/>
      <c r="AR499" s="341"/>
      <c r="AS499" s="341"/>
      <c r="AT499" s="341"/>
      <c r="AU499" s="341"/>
      <c r="AV499" s="341"/>
      <c r="AW499" s="341"/>
      <c r="AX499" s="341"/>
      <c r="AY499" s="341"/>
      <c r="AZ499" s="341"/>
      <c r="BB499" s="419"/>
      <c r="BZ499" s="341"/>
      <c r="CA499" s="341"/>
      <c r="CB499" s="341"/>
      <c r="CC499" s="341"/>
      <c r="CD499" s="341"/>
      <c r="CE499" s="341"/>
      <c r="CF499" s="341"/>
      <c r="CG499" s="341"/>
      <c r="CH499" s="341"/>
      <c r="CI499" s="341"/>
      <c r="CJ499" s="341"/>
      <c r="CK499" s="341"/>
      <c r="CL499" s="341"/>
      <c r="CM499" s="341"/>
      <c r="CN499" s="341"/>
      <c r="CO499" s="341"/>
      <c r="CP499" s="341"/>
      <c r="CQ499" s="341"/>
      <c r="CR499" s="341"/>
      <c r="CS499" s="341"/>
      <c r="CT499" s="341"/>
      <c r="CU499" s="341"/>
      <c r="CV499" s="341"/>
      <c r="CW499" s="341"/>
      <c r="CX499" s="341"/>
      <c r="CY499" s="341"/>
      <c r="CZ499" s="341"/>
    </row>
    <row r="500" s="340" customFormat="true" ht="25.15" customHeight="true" x14ac:dyDescent="0.2">
      <c r="A500" s="419"/>
      <c r="B500" s="419"/>
      <c r="C500" s="1089" t="s">
        <v>363</v>
      </c>
      <c r="D500" s="1090"/>
      <c r="E500" s="839">
        <v>0.37450089812364368</v>
      </c>
      <c r="F500" s="830"/>
      <c r="G500" s="830"/>
      <c r="H500" s="1090" t="s">
        <v>584</v>
      </c>
      <c r="I500" s="1090"/>
      <c r="J500" s="840">
        <v>2.5179108901897181E-2</v>
      </c>
      <c r="K500" s="830"/>
      <c r="L500" s="830"/>
      <c r="M500" s="1090" t="s">
        <v>593</v>
      </c>
      <c r="N500" s="1090"/>
      <c r="O500" s="841">
        <v>1.3297582102033752E-2</v>
      </c>
      <c r="P500" s="830"/>
      <c r="Q500" s="830"/>
      <c r="R500" s="341"/>
      <c r="Z500" s="341"/>
      <c r="AA500" s="341"/>
      <c r="AB500" s="341"/>
      <c r="AC500" s="341"/>
      <c r="AD500" s="341"/>
      <c r="AE500" s="341"/>
      <c r="AF500" s="341"/>
      <c r="AG500" s="341"/>
      <c r="AH500" s="341"/>
      <c r="AI500" s="341"/>
      <c r="AJ500" s="341"/>
      <c r="AK500" s="341"/>
      <c r="AL500" s="341"/>
      <c r="AM500" s="341"/>
      <c r="AN500" s="341"/>
      <c r="AO500" s="341"/>
      <c r="AP500" s="341"/>
      <c r="AQ500" s="341"/>
      <c r="AR500" s="341"/>
      <c r="AS500" s="341"/>
      <c r="AT500" s="341"/>
      <c r="AU500" s="341"/>
      <c r="AV500" s="341"/>
      <c r="AW500" s="341"/>
      <c r="AX500" s="341"/>
      <c r="AY500" s="341"/>
      <c r="AZ500" s="341"/>
      <c r="BB500" s="419"/>
      <c r="BZ500" s="341"/>
      <c r="CA500" s="341"/>
      <c r="CB500" s="341"/>
      <c r="CC500" s="341"/>
      <c r="CD500" s="341"/>
      <c r="CE500" s="341"/>
      <c r="CF500" s="341"/>
      <c r="CG500" s="341"/>
      <c r="CH500" s="341"/>
      <c r="CI500" s="341"/>
      <c r="CJ500" s="341"/>
      <c r="CK500" s="341"/>
      <c r="CL500" s="341"/>
      <c r="CM500" s="341"/>
      <c r="CN500" s="341"/>
      <c r="CO500" s="341"/>
      <c r="CP500" s="341"/>
      <c r="CQ500" s="341"/>
      <c r="CR500" s="341"/>
      <c r="CS500" s="341"/>
      <c r="CT500" s="341"/>
      <c r="CU500" s="341"/>
      <c r="CV500" s="341"/>
      <c r="CW500" s="341"/>
      <c r="CX500" s="341"/>
      <c r="CY500" s="341"/>
      <c r="CZ500" s="341"/>
    </row>
    <row r="501" s="340" customFormat="true" ht="25.15" customHeight="true" x14ac:dyDescent="0.2">
      <c r="A501" s="419"/>
      <c r="B501" s="419"/>
      <c r="C501" s="1089" t="s">
        <v>547</v>
      </c>
      <c r="D501" s="1090"/>
      <c r="E501" s="839">
        <v>0.29070713103538742</v>
      </c>
      <c r="F501" s="830"/>
      <c r="G501" s="830"/>
      <c r="H501" s="1090" t="s">
        <v>594</v>
      </c>
      <c r="I501" s="1090"/>
      <c r="J501" s="840">
        <v>-2.4809848219307498E-2</v>
      </c>
      <c r="K501" s="830"/>
      <c r="L501" s="830"/>
      <c r="M501" s="1090" t="s">
        <v>398</v>
      </c>
      <c r="N501" s="1090"/>
      <c r="O501" s="841">
        <v>1.292124758672757E-2</v>
      </c>
      <c r="P501" s="830"/>
      <c r="Q501" s="830"/>
      <c r="R501" s="341"/>
      <c r="Z501" s="341"/>
      <c r="AA501" s="341"/>
      <c r="AB501" s="341"/>
      <c r="AC501" s="341"/>
      <c r="AD501" s="341"/>
      <c r="AE501" s="341"/>
      <c r="AF501" s="341"/>
      <c r="AG501" s="341"/>
      <c r="AH501" s="341"/>
      <c r="AI501" s="341"/>
      <c r="AJ501" s="341"/>
      <c r="AK501" s="341"/>
      <c r="AL501" s="341"/>
      <c r="AM501" s="341"/>
      <c r="AN501" s="341"/>
      <c r="AO501" s="341"/>
      <c r="AP501" s="341"/>
      <c r="AQ501" s="341"/>
      <c r="AR501" s="341"/>
      <c r="AS501" s="341"/>
      <c r="AT501" s="341"/>
      <c r="AU501" s="341"/>
      <c r="AV501" s="341"/>
      <c r="AW501" s="341"/>
      <c r="AX501" s="341"/>
      <c r="AY501" s="341"/>
      <c r="AZ501" s="341"/>
      <c r="BB501" s="419"/>
      <c r="BZ501" s="341"/>
      <c r="CA501" s="341"/>
      <c r="CB501" s="341"/>
      <c r="CC501" s="341"/>
      <c r="CD501" s="341"/>
      <c r="CE501" s="341"/>
      <c r="CF501" s="341"/>
      <c r="CG501" s="341"/>
      <c r="CH501" s="341"/>
      <c r="CI501" s="341"/>
      <c r="CJ501" s="341"/>
      <c r="CK501" s="341"/>
      <c r="CL501" s="341"/>
      <c r="CM501" s="341"/>
      <c r="CN501" s="341"/>
      <c r="CO501" s="341"/>
      <c r="CP501" s="341"/>
      <c r="CQ501" s="341"/>
      <c r="CR501" s="341"/>
      <c r="CS501" s="341"/>
      <c r="CT501" s="341"/>
      <c r="CU501" s="341"/>
      <c r="CV501" s="341"/>
      <c r="CW501" s="341"/>
      <c r="CX501" s="341"/>
      <c r="CY501" s="341"/>
      <c r="CZ501" s="341"/>
    </row>
    <row r="502" s="340" customFormat="true" ht="25.15" customHeight="true" x14ac:dyDescent="0.2">
      <c r="A502" s="419"/>
      <c r="B502" s="419"/>
      <c r="C502" s="1089" t="s">
        <v>562</v>
      </c>
      <c r="D502" s="1090"/>
      <c r="E502" s="839">
        <v>1.8350747768441443E-2</v>
      </c>
      <c r="F502" s="830"/>
      <c r="G502" s="830"/>
      <c r="H502" s="1090" t="s">
        <v>595</v>
      </c>
      <c r="I502" s="1090"/>
      <c r="J502" s="840">
        <v>2.3276504445126536E-2</v>
      </c>
      <c r="K502" s="830"/>
      <c r="L502" s="830"/>
      <c r="M502" s="1090" t="s">
        <v>396</v>
      </c>
      <c r="N502" s="1090"/>
      <c r="O502" s="841">
        <v>1.2881708140955267E-2</v>
      </c>
      <c r="P502" s="830"/>
      <c r="Q502" s="830"/>
      <c r="R502" s="341"/>
      <c r="Z502" s="341"/>
      <c r="AA502" s="341"/>
      <c r="AB502" s="341"/>
      <c r="AC502" s="341"/>
      <c r="AD502" s="341"/>
      <c r="AE502" s="341"/>
      <c r="AF502" s="341"/>
      <c r="AG502" s="341"/>
      <c r="AH502" s="341"/>
      <c r="AI502" s="341"/>
      <c r="AJ502" s="341"/>
      <c r="AK502" s="341"/>
      <c r="AL502" s="341"/>
      <c r="AM502" s="341"/>
      <c r="AN502" s="341"/>
      <c r="AO502" s="341"/>
      <c r="AP502" s="341"/>
      <c r="AQ502" s="341"/>
      <c r="AR502" s="341"/>
      <c r="AS502" s="341"/>
      <c r="AT502" s="341"/>
      <c r="AU502" s="341"/>
      <c r="AV502" s="341"/>
      <c r="AW502" s="341"/>
      <c r="AX502" s="341"/>
      <c r="AY502" s="341"/>
      <c r="AZ502" s="341"/>
      <c r="BB502" s="419"/>
      <c r="BZ502" s="341"/>
      <c r="CA502" s="341"/>
      <c r="CB502" s="341"/>
      <c r="CC502" s="341"/>
      <c r="CD502" s="341"/>
      <c r="CE502" s="341"/>
      <c r="CF502" s="341"/>
      <c r="CG502" s="341"/>
      <c r="CH502" s="341"/>
      <c r="CI502" s="341"/>
      <c r="CJ502" s="341"/>
      <c r="CK502" s="341"/>
      <c r="CL502" s="341"/>
      <c r="CM502" s="341"/>
      <c r="CN502" s="341"/>
      <c r="CO502" s="341"/>
      <c r="CP502" s="341"/>
      <c r="CQ502" s="341"/>
      <c r="CR502" s="341"/>
      <c r="CS502" s="341"/>
      <c r="CT502" s="341"/>
      <c r="CU502" s="341"/>
      <c r="CV502" s="341"/>
      <c r="CW502" s="341"/>
      <c r="CX502" s="341"/>
      <c r="CY502" s="341"/>
      <c r="CZ502" s="341"/>
    </row>
    <row r="503" s="340" customFormat="true" ht="25.15" customHeight="true" x14ac:dyDescent="0.2">
      <c r="A503" s="419"/>
      <c r="B503" s="419"/>
      <c r="C503" s="1089" t="s">
        <v>540</v>
      </c>
      <c r="D503" s="1090"/>
      <c r="E503" s="839">
        <v>0.73111340791379598</v>
      </c>
      <c r="F503" s="830"/>
      <c r="G503" s="830"/>
      <c r="H503" s="1090" t="s">
        <v>596</v>
      </c>
      <c r="I503" s="1090"/>
      <c r="J503" s="840">
        <v>2.1014564116035896E-2</v>
      </c>
      <c r="K503" s="830"/>
      <c r="L503" s="830"/>
      <c r="M503" s="1090" t="s">
        <v>420</v>
      </c>
      <c r="N503" s="1090"/>
      <c r="O503" s="841">
        <v>1.2186731434405785E-2</v>
      </c>
      <c r="P503" s="830"/>
      <c r="Q503" s="830"/>
      <c r="R503" s="341"/>
      <c r="Z503" s="341"/>
      <c r="AA503" s="341"/>
      <c r="AB503" s="341"/>
      <c r="AC503" s="341"/>
      <c r="AD503" s="341"/>
      <c r="AE503" s="341"/>
      <c r="AF503" s="341"/>
      <c r="AG503" s="341"/>
      <c r="AH503" s="341"/>
      <c r="AI503" s="341"/>
      <c r="AJ503" s="341"/>
      <c r="AK503" s="341"/>
      <c r="AL503" s="341"/>
      <c r="AM503" s="341"/>
      <c r="AN503" s="341"/>
      <c r="AO503" s="341"/>
      <c r="AP503" s="341"/>
      <c r="AQ503" s="341"/>
      <c r="AR503" s="341"/>
      <c r="AS503" s="341"/>
      <c r="AT503" s="341"/>
      <c r="AU503" s="341"/>
      <c r="AV503" s="341"/>
      <c r="AW503" s="341"/>
      <c r="AX503" s="341"/>
      <c r="AY503" s="341"/>
      <c r="AZ503" s="341"/>
      <c r="BB503" s="419"/>
      <c r="BZ503" s="341"/>
      <c r="CA503" s="341"/>
      <c r="CB503" s="341"/>
      <c r="CC503" s="341"/>
      <c r="CD503" s="341"/>
      <c r="CE503" s="341"/>
      <c r="CF503" s="341"/>
      <c r="CG503" s="341"/>
      <c r="CH503" s="341"/>
      <c r="CI503" s="341"/>
      <c r="CJ503" s="341"/>
      <c r="CK503" s="341"/>
      <c r="CL503" s="341"/>
      <c r="CM503" s="341"/>
      <c r="CN503" s="341"/>
      <c r="CO503" s="341"/>
      <c r="CP503" s="341"/>
      <c r="CQ503" s="341"/>
      <c r="CR503" s="341"/>
      <c r="CS503" s="341"/>
      <c r="CT503" s="341"/>
      <c r="CU503" s="341"/>
      <c r="CV503" s="341"/>
      <c r="CW503" s="341"/>
      <c r="CX503" s="341"/>
      <c r="CY503" s="341"/>
      <c r="CZ503" s="341"/>
    </row>
    <row r="504" s="340" customFormat="true" ht="25.15" customHeight="true" x14ac:dyDescent="0.2">
      <c r="A504" s="419"/>
      <c r="B504" s="419"/>
      <c r="C504" s="1089" t="s">
        <v>557</v>
      </c>
      <c r="D504" s="1090"/>
      <c r="E504" s="839">
        <v>6.7132467310816761E-3</v>
      </c>
      <c r="F504" s="830"/>
      <c r="G504" s="830"/>
      <c r="H504" s="1090" t="s">
        <v>597</v>
      </c>
      <c r="I504" s="1090"/>
      <c r="J504" s="840">
        <v>2.0491070090137942E-2</v>
      </c>
      <c r="K504" s="830"/>
      <c r="L504" s="830"/>
      <c r="M504" s="1090" t="s">
        <v>423</v>
      </c>
      <c r="N504" s="1090"/>
      <c r="O504" s="841">
        <v>1.1970067301874015E-2</v>
      </c>
      <c r="P504" s="830"/>
      <c r="Q504" s="830"/>
      <c r="R504" s="341"/>
      <c r="Z504" s="341"/>
      <c r="AA504" s="341"/>
      <c r="AB504" s="341"/>
      <c r="AC504" s="341"/>
      <c r="AD504" s="341"/>
      <c r="AE504" s="341"/>
      <c r="AF504" s="341"/>
      <c r="AG504" s="341"/>
      <c r="AH504" s="341"/>
      <c r="AI504" s="341"/>
      <c r="AJ504" s="341"/>
      <c r="AK504" s="341"/>
      <c r="AL504" s="341"/>
      <c r="AM504" s="341"/>
      <c r="AN504" s="341"/>
      <c r="AO504" s="341"/>
      <c r="AP504" s="341"/>
      <c r="AQ504" s="341"/>
      <c r="AR504" s="341"/>
      <c r="AS504" s="341"/>
      <c r="AT504" s="341"/>
      <c r="AU504" s="341"/>
      <c r="AV504" s="341"/>
      <c r="AW504" s="341"/>
      <c r="AX504" s="341"/>
      <c r="AY504" s="341"/>
      <c r="AZ504" s="341"/>
      <c r="BB504" s="419"/>
      <c r="BZ504" s="341"/>
      <c r="CA504" s="341"/>
      <c r="CB504" s="341"/>
      <c r="CC504" s="341"/>
      <c r="CD504" s="341"/>
      <c r="CE504" s="341"/>
      <c r="CF504" s="341"/>
      <c r="CG504" s="341"/>
      <c r="CH504" s="341"/>
      <c r="CI504" s="341"/>
      <c r="CJ504" s="341"/>
      <c r="CK504" s="341"/>
      <c r="CL504" s="341"/>
      <c r="CM504" s="341"/>
      <c r="CN504" s="341"/>
      <c r="CO504" s="341"/>
      <c r="CP504" s="341"/>
      <c r="CQ504" s="341"/>
      <c r="CR504" s="341"/>
      <c r="CS504" s="341"/>
      <c r="CT504" s="341"/>
      <c r="CU504" s="341"/>
      <c r="CV504" s="341"/>
      <c r="CW504" s="341"/>
      <c r="CX504" s="341"/>
      <c r="CY504" s="341"/>
      <c r="CZ504" s="341"/>
    </row>
    <row r="505" s="340" customFormat="true" ht="25.15" customHeight="true" x14ac:dyDescent="0.2">
      <c r="A505" s="419"/>
      <c r="B505" s="419"/>
      <c r="C505" s="1089" t="s">
        <v>541</v>
      </c>
      <c r="D505" s="1090"/>
      <c r="E505" s="839">
        <v>0.66232532511233144</v>
      </c>
      <c r="F505" s="830"/>
      <c r="G505" s="830"/>
      <c r="H505" s="1090" t="s">
        <v>550</v>
      </c>
      <c r="I505" s="1090"/>
      <c r="J505" s="840">
        <v>1.8969120521990041E-2</v>
      </c>
      <c r="K505" s="830"/>
      <c r="L505" s="830"/>
      <c r="M505" s="1090" t="s">
        <v>497</v>
      </c>
      <c r="N505" s="1090"/>
      <c r="O505" s="841">
        <v>1.1924489060482763E-2</v>
      </c>
      <c r="P505" s="830"/>
      <c r="Q505" s="830"/>
      <c r="R505" s="341"/>
      <c r="Z505" s="341"/>
      <c r="AA505" s="341"/>
      <c r="AB505" s="341"/>
      <c r="AC505" s="341"/>
      <c r="AD505" s="341"/>
      <c r="AE505" s="341"/>
      <c r="AF505" s="341"/>
      <c r="AG505" s="341"/>
      <c r="AH505" s="341"/>
      <c r="AI505" s="341"/>
      <c r="AJ505" s="341"/>
      <c r="AK505" s="341"/>
      <c r="AL505" s="341"/>
      <c r="AM505" s="341"/>
      <c r="AN505" s="341"/>
      <c r="AO505" s="341"/>
      <c r="AP505" s="341"/>
      <c r="AQ505" s="341"/>
      <c r="AR505" s="341"/>
      <c r="AS505" s="341"/>
      <c r="AT505" s="341"/>
      <c r="AU505" s="341"/>
      <c r="AV505" s="341"/>
      <c r="AW505" s="341"/>
      <c r="AX505" s="341"/>
      <c r="AY505" s="341"/>
      <c r="AZ505" s="341"/>
      <c r="BB505" s="419"/>
      <c r="BZ505" s="341"/>
      <c r="CA505" s="341"/>
      <c r="CB505" s="341"/>
      <c r="CC505" s="341"/>
      <c r="CD505" s="341"/>
      <c r="CE505" s="341"/>
      <c r="CF505" s="341"/>
      <c r="CG505" s="341"/>
      <c r="CH505" s="341"/>
      <c r="CI505" s="341"/>
      <c r="CJ505" s="341"/>
      <c r="CK505" s="341"/>
      <c r="CL505" s="341"/>
      <c r="CM505" s="341"/>
      <c r="CN505" s="341"/>
      <c r="CO505" s="341"/>
      <c r="CP505" s="341"/>
      <c r="CQ505" s="341"/>
      <c r="CR505" s="341"/>
      <c r="CS505" s="341"/>
      <c r="CT505" s="341"/>
      <c r="CU505" s="341"/>
      <c r="CV505" s="341"/>
      <c r="CW505" s="341"/>
      <c r="CX505" s="341"/>
      <c r="CY505" s="341"/>
      <c r="CZ505" s="341"/>
    </row>
    <row r="506" s="340" customFormat="true" ht="25.15" customHeight="true" x14ac:dyDescent="0.2">
      <c r="A506" s="419"/>
      <c r="B506" s="419"/>
      <c r="C506" s="1089" t="s">
        <v>360</v>
      </c>
      <c r="D506" s="1090"/>
      <c r="E506" s="839">
        <v>0.69760080378888989</v>
      </c>
      <c r="F506" s="830"/>
      <c r="G506" s="830"/>
      <c r="H506" s="1090" t="s">
        <v>583</v>
      </c>
      <c r="I506" s="1090"/>
      <c r="J506" s="840">
        <v>-1.8659698494538062E-2</v>
      </c>
      <c r="K506" s="830"/>
      <c r="L506" s="830"/>
      <c r="M506" s="1090" t="s">
        <v>598</v>
      </c>
      <c r="N506" s="1090"/>
      <c r="O506" s="841">
        <v>1.0207770411444633E-2</v>
      </c>
      <c r="P506" s="830"/>
      <c r="Q506" s="830"/>
      <c r="R506" s="341"/>
      <c r="Z506" s="341"/>
      <c r="AA506" s="341"/>
      <c r="AB506" s="341"/>
      <c r="AC506" s="341"/>
      <c r="AD506" s="341"/>
      <c r="AE506" s="341"/>
      <c r="AF506" s="341"/>
      <c r="AG506" s="341"/>
      <c r="AH506" s="341"/>
      <c r="AI506" s="341"/>
      <c r="AJ506" s="341"/>
      <c r="AK506" s="341"/>
      <c r="AL506" s="341"/>
      <c r="AM506" s="341"/>
      <c r="AN506" s="341"/>
      <c r="AO506" s="341"/>
      <c r="AP506" s="341"/>
      <c r="AQ506" s="341"/>
      <c r="AR506" s="341"/>
      <c r="AS506" s="341"/>
      <c r="AT506" s="341"/>
      <c r="AU506" s="341"/>
      <c r="AV506" s="341"/>
      <c r="AW506" s="341"/>
      <c r="AX506" s="341"/>
      <c r="AY506" s="341"/>
      <c r="AZ506" s="341"/>
      <c r="BB506" s="419"/>
      <c r="BZ506" s="341"/>
      <c r="CA506" s="341"/>
      <c r="CB506" s="341"/>
      <c r="CC506" s="341"/>
      <c r="CD506" s="341"/>
      <c r="CE506" s="341"/>
      <c r="CF506" s="341"/>
      <c r="CG506" s="341"/>
      <c r="CH506" s="341"/>
      <c r="CI506" s="341"/>
      <c r="CJ506" s="341"/>
      <c r="CK506" s="341"/>
      <c r="CL506" s="341"/>
      <c r="CM506" s="341"/>
      <c r="CN506" s="341"/>
      <c r="CO506" s="341"/>
      <c r="CP506" s="341"/>
      <c r="CQ506" s="341"/>
      <c r="CR506" s="341"/>
      <c r="CS506" s="341"/>
      <c r="CT506" s="341"/>
      <c r="CU506" s="341"/>
      <c r="CV506" s="341"/>
      <c r="CW506" s="341"/>
      <c r="CX506" s="341"/>
      <c r="CY506" s="341"/>
      <c r="CZ506" s="341"/>
    </row>
    <row r="507" s="340" customFormat="true" ht="25.15" customHeight="true" x14ac:dyDescent="0.2">
      <c r="A507" s="419"/>
      <c r="B507" s="419"/>
      <c r="C507" s="1089" t="s">
        <v>362</v>
      </c>
      <c r="D507" s="1090"/>
      <c r="E507" s="839">
        <v>0.55489313588913414</v>
      </c>
      <c r="F507" s="830"/>
      <c r="G507" s="830"/>
      <c r="H507" s="1090" t="s">
        <v>579</v>
      </c>
      <c r="I507" s="1090"/>
      <c r="J507" s="840">
        <v>-1.4399720466124002E-2</v>
      </c>
      <c r="K507" s="830"/>
      <c r="L507" s="830"/>
      <c r="M507" s="1090" t="s">
        <v>393</v>
      </c>
      <c r="N507" s="1090"/>
      <c r="O507" s="841">
        <v>8.2040446866745581E-3</v>
      </c>
      <c r="P507" s="830"/>
      <c r="Q507" s="830"/>
      <c r="R507" s="341"/>
      <c r="Z507" s="341"/>
      <c r="AA507" s="341"/>
      <c r="AB507" s="341"/>
      <c r="AC507" s="341"/>
      <c r="AD507" s="341"/>
      <c r="AE507" s="341"/>
      <c r="AF507" s="341"/>
      <c r="AG507" s="341"/>
      <c r="AH507" s="341"/>
      <c r="AI507" s="341"/>
      <c r="AJ507" s="341"/>
      <c r="AK507" s="341"/>
      <c r="AL507" s="341"/>
      <c r="AM507" s="341"/>
      <c r="AN507" s="341"/>
      <c r="AO507" s="341"/>
      <c r="AP507" s="341"/>
      <c r="AQ507" s="341"/>
      <c r="AR507" s="341"/>
      <c r="AS507" s="341"/>
      <c r="AT507" s="341"/>
      <c r="AU507" s="341"/>
      <c r="AV507" s="341"/>
      <c r="AW507" s="341"/>
      <c r="AX507" s="341"/>
      <c r="AY507" s="341"/>
      <c r="AZ507" s="341"/>
      <c r="BB507" s="419"/>
      <c r="BZ507" s="341"/>
      <c r="CA507" s="341"/>
      <c r="CB507" s="341"/>
      <c r="CC507" s="341"/>
      <c r="CD507" s="341"/>
      <c r="CE507" s="341"/>
      <c r="CF507" s="341"/>
      <c r="CG507" s="341"/>
      <c r="CH507" s="341"/>
      <c r="CI507" s="341"/>
      <c r="CJ507" s="341"/>
      <c r="CK507" s="341"/>
      <c r="CL507" s="341"/>
      <c r="CM507" s="341"/>
      <c r="CN507" s="341"/>
      <c r="CO507" s="341"/>
      <c r="CP507" s="341"/>
      <c r="CQ507" s="341"/>
      <c r="CR507" s="341"/>
      <c r="CS507" s="341"/>
      <c r="CT507" s="341"/>
      <c r="CU507" s="341"/>
      <c r="CV507" s="341"/>
      <c r="CW507" s="341"/>
      <c r="CX507" s="341"/>
      <c r="CY507" s="341"/>
      <c r="CZ507" s="341"/>
    </row>
    <row r="508" s="340" customFormat="true" ht="25.15" customHeight="true" x14ac:dyDescent="0.2">
      <c r="A508" s="419"/>
      <c r="B508" s="419"/>
      <c r="C508" s="1089" t="s">
        <v>358</v>
      </c>
      <c r="D508" s="1090"/>
      <c r="E508" s="839">
        <v>0.66083364351384022</v>
      </c>
      <c r="F508" s="830"/>
      <c r="G508" s="830"/>
      <c r="H508" s="1090" t="s">
        <v>546</v>
      </c>
      <c r="I508" s="1090"/>
      <c r="J508" s="840">
        <v>-1.3303060530299345E-2</v>
      </c>
      <c r="K508" s="830"/>
      <c r="L508" s="830"/>
      <c r="M508" s="1090" t="s">
        <v>546</v>
      </c>
      <c r="N508" s="1090"/>
      <c r="O508" s="841">
        <v>-7.9715555673003282E-3</v>
      </c>
      <c r="P508" s="830"/>
      <c r="Q508" s="830"/>
      <c r="R508" s="341"/>
      <c r="Z508" s="341"/>
      <c r="AA508" s="341"/>
      <c r="AB508" s="341"/>
      <c r="AC508" s="341"/>
      <c r="AD508" s="341"/>
      <c r="AE508" s="341"/>
      <c r="AF508" s="341"/>
      <c r="AG508" s="341"/>
      <c r="AH508" s="341"/>
      <c r="AI508" s="341"/>
      <c r="AJ508" s="341"/>
      <c r="AK508" s="341"/>
      <c r="AL508" s="341"/>
      <c r="AM508" s="341"/>
      <c r="AN508" s="341"/>
      <c r="AO508" s="341"/>
      <c r="AP508" s="341"/>
      <c r="AQ508" s="341"/>
      <c r="AR508" s="341"/>
      <c r="AS508" s="341"/>
      <c r="AT508" s="341"/>
      <c r="AU508" s="341"/>
      <c r="AV508" s="341"/>
      <c r="AW508" s="341"/>
      <c r="AX508" s="341"/>
      <c r="AY508" s="341"/>
      <c r="AZ508" s="341"/>
      <c r="BB508" s="419"/>
      <c r="BZ508" s="341"/>
      <c r="CA508" s="341"/>
      <c r="CB508" s="341"/>
      <c r="CC508" s="341"/>
      <c r="CD508" s="341"/>
      <c r="CE508" s="341"/>
      <c r="CF508" s="341"/>
      <c r="CG508" s="341"/>
      <c r="CH508" s="341"/>
      <c r="CI508" s="341"/>
      <c r="CJ508" s="341"/>
      <c r="CK508" s="341"/>
      <c r="CL508" s="341"/>
      <c r="CM508" s="341"/>
      <c r="CN508" s="341"/>
      <c r="CO508" s="341"/>
      <c r="CP508" s="341"/>
      <c r="CQ508" s="341"/>
      <c r="CR508" s="341"/>
      <c r="CS508" s="341"/>
      <c r="CT508" s="341"/>
      <c r="CU508" s="341"/>
      <c r="CV508" s="341"/>
      <c r="CW508" s="341"/>
      <c r="CX508" s="341"/>
      <c r="CY508" s="341"/>
      <c r="CZ508" s="341"/>
    </row>
    <row r="509" s="340" customFormat="true" ht="25.15" customHeight="true" x14ac:dyDescent="0.2">
      <c r="A509" s="419"/>
      <c r="B509" s="419"/>
      <c r="C509" s="1089" t="s">
        <v>378</v>
      </c>
      <c r="D509" s="1090"/>
      <c r="E509" s="839">
        <v>7.0585482194116853E-2</v>
      </c>
      <c r="F509" s="830"/>
      <c r="G509" s="830"/>
      <c r="H509" s="1090" t="s">
        <v>404</v>
      </c>
      <c r="I509" s="1090"/>
      <c r="J509" s="840">
        <v>-1.2640443498719131E-2</v>
      </c>
      <c r="K509" s="830"/>
      <c r="L509" s="830"/>
      <c r="M509" s="1090" t="s">
        <v>410</v>
      </c>
      <c r="N509" s="1090"/>
      <c r="O509" s="841">
        <v>7.213920556863475E-3</v>
      </c>
      <c r="P509" s="830"/>
      <c r="Q509" s="830"/>
      <c r="R509" s="341"/>
      <c r="Z509" s="341"/>
      <c r="AA509" s="341"/>
      <c r="AB509" s="341"/>
      <c r="AC509" s="341"/>
      <c r="AD509" s="341"/>
      <c r="AE509" s="341"/>
      <c r="AF509" s="341"/>
      <c r="AG509" s="341"/>
      <c r="AH509" s="341"/>
      <c r="AI509" s="341"/>
      <c r="AJ509" s="341"/>
      <c r="AK509" s="341"/>
      <c r="AL509" s="341"/>
      <c r="AM509" s="341"/>
      <c r="AN509" s="341"/>
      <c r="AO509" s="341"/>
      <c r="AP509" s="341"/>
      <c r="AQ509" s="341"/>
      <c r="AR509" s="341"/>
      <c r="AS509" s="341"/>
      <c r="AT509" s="341"/>
      <c r="AU509" s="341"/>
      <c r="AV509" s="341"/>
      <c r="AW509" s="341"/>
      <c r="AX509" s="341"/>
      <c r="AY509" s="341"/>
      <c r="AZ509" s="341"/>
      <c r="BB509" s="419"/>
      <c r="BZ509" s="341"/>
      <c r="CA509" s="341"/>
      <c r="CB509" s="341"/>
      <c r="CC509" s="341"/>
      <c r="CD509" s="341"/>
      <c r="CE509" s="341"/>
      <c r="CF509" s="341"/>
      <c r="CG509" s="341"/>
      <c r="CH509" s="341"/>
      <c r="CI509" s="341"/>
      <c r="CJ509" s="341"/>
      <c r="CK509" s="341"/>
      <c r="CL509" s="341"/>
      <c r="CM509" s="341"/>
      <c r="CN509" s="341"/>
      <c r="CO509" s="341"/>
      <c r="CP509" s="341"/>
      <c r="CQ509" s="341"/>
      <c r="CR509" s="341"/>
      <c r="CS509" s="341"/>
      <c r="CT509" s="341"/>
      <c r="CU509" s="341"/>
      <c r="CV509" s="341"/>
      <c r="CW509" s="341"/>
      <c r="CX509" s="341"/>
      <c r="CY509" s="341"/>
      <c r="CZ509" s="341"/>
    </row>
    <row r="510" s="340" customFormat="true" ht="25.15" customHeight="true" x14ac:dyDescent="0.2">
      <c r="A510" s="419"/>
      <c r="B510" s="419"/>
      <c r="C510" s="1089" t="s">
        <v>542</v>
      </c>
      <c r="D510" s="1090"/>
      <c r="E510" s="839">
        <v>0.58827477258514083</v>
      </c>
      <c r="F510" s="830"/>
      <c r="G510" s="830"/>
      <c r="H510" s="1090" t="s">
        <v>580</v>
      </c>
      <c r="I510" s="1090"/>
      <c r="J510" s="840">
        <v>1.1642204225534086E-2</v>
      </c>
      <c r="K510" s="830"/>
      <c r="L510" s="830"/>
      <c r="M510" s="1090" t="s">
        <v>594</v>
      </c>
      <c r="N510" s="1090"/>
      <c r="O510" s="845">
        <v>-5.4218514456348275E-4</v>
      </c>
      <c r="P510" s="830"/>
      <c r="Q510" s="830"/>
      <c r="R510" s="341"/>
      <c r="Z510" s="341"/>
      <c r="AA510" s="341"/>
      <c r="AB510" s="341"/>
      <c r="AC510" s="341"/>
      <c r="AD510" s="341"/>
      <c r="AE510" s="341"/>
      <c r="AF510" s="341"/>
      <c r="AG510" s="341"/>
      <c r="AH510" s="341"/>
      <c r="AI510" s="341"/>
      <c r="AJ510" s="341"/>
      <c r="AK510" s="341"/>
      <c r="AL510" s="341"/>
      <c r="AM510" s="341"/>
      <c r="AN510" s="341"/>
      <c r="AO510" s="341"/>
      <c r="AP510" s="341"/>
      <c r="AQ510" s="341"/>
      <c r="AR510" s="341"/>
      <c r="AS510" s="341"/>
      <c r="AT510" s="341"/>
      <c r="AU510" s="341"/>
      <c r="AV510" s="341"/>
      <c r="AW510" s="341"/>
      <c r="AX510" s="341"/>
      <c r="AY510" s="341"/>
      <c r="AZ510" s="341"/>
      <c r="BB510" s="419"/>
      <c r="BZ510" s="341"/>
      <c r="CA510" s="341"/>
      <c r="CB510" s="341"/>
      <c r="CC510" s="341"/>
      <c r="CD510" s="341"/>
      <c r="CE510" s="341"/>
      <c r="CF510" s="341"/>
      <c r="CG510" s="341"/>
      <c r="CH510" s="341"/>
      <c r="CI510" s="341"/>
      <c r="CJ510" s="341"/>
      <c r="CK510" s="341"/>
      <c r="CL510" s="341"/>
      <c r="CM510" s="341"/>
      <c r="CN510" s="341"/>
      <c r="CO510" s="341"/>
      <c r="CP510" s="341"/>
      <c r="CQ510" s="341"/>
      <c r="CR510" s="341"/>
      <c r="CS510" s="341"/>
      <c r="CT510" s="341"/>
      <c r="CU510" s="341"/>
      <c r="CV510" s="341"/>
      <c r="CW510" s="341"/>
      <c r="CX510" s="341"/>
      <c r="CY510" s="341"/>
      <c r="CZ510" s="341"/>
    </row>
    <row r="511" s="340" customFormat="true" ht="25.15" customHeight="true" x14ac:dyDescent="0.2">
      <c r="A511" s="419"/>
      <c r="B511" s="419"/>
      <c r="C511" s="1089" t="s">
        <v>555</v>
      </c>
      <c r="D511" s="1090"/>
      <c r="E511" s="839">
        <v>0.10533194318658491</v>
      </c>
      <c r="F511" s="830"/>
      <c r="G511" s="830"/>
      <c r="H511" s="1090" t="s">
        <v>582</v>
      </c>
      <c r="I511" s="1090"/>
      <c r="J511" s="840">
        <v>-1.1162831208122078E-2</v>
      </c>
      <c r="K511" s="830"/>
      <c r="L511" s="830"/>
      <c r="M511" s="1085"/>
      <c r="N511" s="1085"/>
      <c r="O511" s="830"/>
      <c r="P511" s="830"/>
      <c r="Q511" s="830"/>
      <c r="R511" s="341"/>
      <c r="Z511" s="341"/>
      <c r="AA511" s="341"/>
      <c r="AB511" s="341"/>
      <c r="AC511" s="341"/>
      <c r="AD511" s="341"/>
      <c r="AE511" s="341"/>
      <c r="AF511" s="341"/>
      <c r="AG511" s="341"/>
      <c r="AH511" s="341"/>
      <c r="AI511" s="341"/>
      <c r="AJ511" s="341"/>
      <c r="AK511" s="341"/>
      <c r="AL511" s="341"/>
      <c r="AM511" s="341"/>
      <c r="AN511" s="341"/>
      <c r="AO511" s="341"/>
      <c r="AP511" s="341"/>
      <c r="AQ511" s="341"/>
      <c r="AR511" s="341"/>
      <c r="AS511" s="341"/>
      <c r="AT511" s="341"/>
      <c r="AU511" s="341"/>
      <c r="AV511" s="341"/>
      <c r="AW511" s="341"/>
      <c r="AX511" s="341"/>
      <c r="AY511" s="341"/>
      <c r="AZ511" s="341"/>
      <c r="BB511" s="419"/>
      <c r="BZ511" s="341"/>
      <c r="CA511" s="341"/>
      <c r="CB511" s="341"/>
      <c r="CC511" s="341"/>
      <c r="CD511" s="341"/>
      <c r="CE511" s="341"/>
      <c r="CF511" s="341"/>
      <c r="CG511" s="341"/>
      <c r="CH511" s="341"/>
      <c r="CI511" s="341"/>
      <c r="CJ511" s="341"/>
      <c r="CK511" s="341"/>
      <c r="CL511" s="341"/>
      <c r="CM511" s="341"/>
      <c r="CN511" s="341"/>
      <c r="CO511" s="341"/>
      <c r="CP511" s="341"/>
      <c r="CQ511" s="341"/>
      <c r="CR511" s="341"/>
      <c r="CS511" s="341"/>
      <c r="CT511" s="341"/>
      <c r="CU511" s="341"/>
      <c r="CV511" s="341"/>
      <c r="CW511" s="341"/>
      <c r="CX511" s="341"/>
      <c r="CY511" s="341"/>
      <c r="CZ511" s="341"/>
    </row>
    <row r="512" s="340" customFormat="true" ht="25.15" customHeight="true" x14ac:dyDescent="0.2">
      <c r="A512" s="419"/>
      <c r="B512" s="419"/>
      <c r="C512" s="1089" t="s">
        <v>382</v>
      </c>
      <c r="D512" s="1090"/>
      <c r="E512" s="839">
        <v>0.15218705300178295</v>
      </c>
      <c r="F512" s="830"/>
      <c r="G512" s="830"/>
      <c r="H512" s="1090" t="s">
        <v>401</v>
      </c>
      <c r="I512" s="1090"/>
      <c r="J512" s="840">
        <v>-1.0456991100736513E-2</v>
      </c>
      <c r="K512" s="830"/>
      <c r="L512" s="830"/>
      <c r="M512" s="1085"/>
      <c r="N512" s="1085"/>
      <c r="O512" s="830"/>
      <c r="P512" s="830"/>
      <c r="Q512" s="830"/>
      <c r="R512" s="341"/>
      <c r="Z512" s="341"/>
      <c r="AA512" s="341"/>
      <c r="AB512" s="341"/>
      <c r="AC512" s="341"/>
      <c r="AD512" s="341"/>
      <c r="AE512" s="341"/>
      <c r="AF512" s="341"/>
      <c r="AG512" s="341"/>
      <c r="AH512" s="341"/>
      <c r="AI512" s="341"/>
      <c r="AJ512" s="341"/>
      <c r="AK512" s="341"/>
      <c r="AL512" s="341"/>
      <c r="AM512" s="341"/>
      <c r="AN512" s="341"/>
      <c r="AO512" s="341"/>
      <c r="AP512" s="341"/>
      <c r="AQ512" s="341"/>
      <c r="AR512" s="341"/>
      <c r="AS512" s="341"/>
      <c r="AT512" s="341"/>
      <c r="AU512" s="341"/>
      <c r="AV512" s="341"/>
      <c r="AW512" s="341"/>
      <c r="AX512" s="341"/>
      <c r="AY512" s="341"/>
      <c r="AZ512" s="341"/>
      <c r="BB512" s="419"/>
      <c r="BZ512" s="341"/>
      <c r="CA512" s="341"/>
      <c r="CB512" s="341"/>
      <c r="CC512" s="341"/>
      <c r="CD512" s="341"/>
      <c r="CE512" s="341"/>
      <c r="CF512" s="341"/>
      <c r="CG512" s="341"/>
      <c r="CH512" s="341"/>
      <c r="CI512" s="341"/>
      <c r="CJ512" s="341"/>
      <c r="CK512" s="341"/>
      <c r="CL512" s="341"/>
      <c r="CM512" s="341"/>
      <c r="CN512" s="341"/>
      <c r="CO512" s="341"/>
      <c r="CP512" s="341"/>
      <c r="CQ512" s="341"/>
      <c r="CR512" s="341"/>
      <c r="CS512" s="341"/>
      <c r="CT512" s="341"/>
      <c r="CU512" s="341"/>
      <c r="CV512" s="341"/>
      <c r="CW512" s="341"/>
      <c r="CX512" s="341"/>
      <c r="CY512" s="341"/>
      <c r="CZ512" s="341"/>
    </row>
    <row r="513" s="340" customFormat="true" ht="25.15" customHeight="true" x14ac:dyDescent="0.2">
      <c r="A513" s="419"/>
      <c r="B513" s="419"/>
      <c r="C513" s="1089" t="s">
        <v>558</v>
      </c>
      <c r="D513" s="1090"/>
      <c r="E513" s="839">
        <v>0.14148352942613418</v>
      </c>
      <c r="F513" s="830"/>
      <c r="G513" s="830"/>
      <c r="H513" s="1090" t="s">
        <v>409</v>
      </c>
      <c r="I513" s="1090"/>
      <c r="J513" s="840">
        <v>9.6936583697943817E-3</v>
      </c>
      <c r="K513" s="830"/>
      <c r="L513" s="830"/>
      <c r="M513" s="1085"/>
      <c r="N513" s="1085"/>
      <c r="O513" s="830"/>
      <c r="P513" s="830"/>
      <c r="Q513" s="830"/>
      <c r="R513" s="341"/>
      <c r="Z513" s="341"/>
      <c r="AA513" s="341"/>
      <c r="AB513" s="341"/>
      <c r="AC513" s="341"/>
      <c r="AD513" s="341"/>
      <c r="AE513" s="341"/>
      <c r="AF513" s="341"/>
      <c r="AG513" s="341"/>
      <c r="AH513" s="341"/>
      <c r="AI513" s="341"/>
      <c r="AJ513" s="341"/>
      <c r="AK513" s="341"/>
      <c r="AL513" s="341"/>
      <c r="AM513" s="341"/>
      <c r="AN513" s="341"/>
      <c r="AO513" s="341"/>
      <c r="AP513" s="341"/>
      <c r="AQ513" s="341"/>
      <c r="AR513" s="341"/>
      <c r="AS513" s="341"/>
      <c r="AT513" s="341"/>
      <c r="AU513" s="341"/>
      <c r="AV513" s="341"/>
      <c r="AW513" s="341"/>
      <c r="AX513" s="341"/>
      <c r="AY513" s="341"/>
      <c r="AZ513" s="341"/>
      <c r="BB513" s="419"/>
      <c r="BZ513" s="341"/>
      <c r="CA513" s="341"/>
      <c r="CB513" s="341"/>
      <c r="CC513" s="341"/>
      <c r="CD513" s="341"/>
      <c r="CE513" s="341"/>
      <c r="CF513" s="341"/>
      <c r="CG513" s="341"/>
      <c r="CH513" s="341"/>
      <c r="CI513" s="341"/>
      <c r="CJ513" s="341"/>
      <c r="CK513" s="341"/>
      <c r="CL513" s="341"/>
      <c r="CM513" s="341"/>
      <c r="CN513" s="341"/>
      <c r="CO513" s="341"/>
      <c r="CP513" s="341"/>
      <c r="CQ513" s="341"/>
      <c r="CR513" s="341"/>
      <c r="CS513" s="341"/>
      <c r="CT513" s="341"/>
      <c r="CU513" s="341"/>
      <c r="CV513" s="341"/>
      <c r="CW513" s="341"/>
      <c r="CX513" s="341"/>
      <c r="CY513" s="341"/>
      <c r="CZ513" s="341"/>
    </row>
    <row r="514" s="340" customFormat="true" ht="25.15" customHeight="true" x14ac:dyDescent="0.2">
      <c r="A514" s="419"/>
      <c r="B514" s="419"/>
      <c r="C514" s="1089" t="s">
        <v>410</v>
      </c>
      <c r="D514" s="1090"/>
      <c r="E514" s="839">
        <v>2.9573666536844616E-4</v>
      </c>
      <c r="F514" s="830"/>
      <c r="G514" s="830"/>
      <c r="H514" s="1090" t="s">
        <v>478</v>
      </c>
      <c r="I514" s="1090"/>
      <c r="J514" s="840">
        <v>-7.7806589125793369E-3</v>
      </c>
      <c r="K514" s="830"/>
      <c r="L514" s="830"/>
      <c r="M514" s="1090" t="s">
        <v>232</v>
      </c>
      <c r="N514" s="1090"/>
      <c r="O514" s="1090"/>
      <c r="P514" s="830"/>
      <c r="Q514" s="830"/>
      <c r="R514" s="341"/>
      <c r="Z514" s="341"/>
      <c r="AA514" s="341"/>
      <c r="AB514" s="341"/>
      <c r="AC514" s="341"/>
      <c r="AD514" s="341"/>
      <c r="AE514" s="341"/>
      <c r="AF514" s="341"/>
      <c r="AG514" s="341"/>
      <c r="AH514" s="341"/>
      <c r="AI514" s="341"/>
      <c r="AJ514" s="341"/>
      <c r="AK514" s="341"/>
      <c r="AL514" s="341"/>
      <c r="AM514" s="341"/>
      <c r="AN514" s="341"/>
      <c r="AO514" s="341"/>
      <c r="AP514" s="341"/>
      <c r="AQ514" s="341"/>
      <c r="AR514" s="341"/>
      <c r="AS514" s="341"/>
      <c r="AT514" s="341"/>
      <c r="AU514" s="341"/>
      <c r="AV514" s="341"/>
      <c r="AW514" s="341"/>
      <c r="AX514" s="341"/>
      <c r="AY514" s="341"/>
      <c r="AZ514" s="341"/>
      <c r="BB514" s="419"/>
      <c r="BZ514" s="341"/>
      <c r="CA514" s="341"/>
      <c r="CB514" s="341"/>
      <c r="CC514" s="341"/>
      <c r="CD514" s="341"/>
      <c r="CE514" s="341"/>
      <c r="CF514" s="341"/>
      <c r="CG514" s="341"/>
      <c r="CH514" s="341"/>
      <c r="CI514" s="341"/>
      <c r="CJ514" s="341"/>
      <c r="CK514" s="341"/>
      <c r="CL514" s="341"/>
      <c r="CM514" s="341"/>
      <c r="CN514" s="341"/>
      <c r="CO514" s="341"/>
      <c r="CP514" s="341"/>
      <c r="CQ514" s="341"/>
      <c r="CR514" s="341"/>
      <c r="CS514" s="341"/>
      <c r="CT514" s="341"/>
      <c r="CU514" s="341"/>
      <c r="CV514" s="341"/>
      <c r="CW514" s="341"/>
      <c r="CX514" s="341"/>
      <c r="CY514" s="341"/>
      <c r="CZ514" s="341"/>
    </row>
    <row r="515" s="340" customFormat="true" ht="25.15" customHeight="true" x14ac:dyDescent="0.2">
      <c r="A515" s="419"/>
      <c r="B515" s="419"/>
      <c r="C515" s="1089" t="s">
        <v>579</v>
      </c>
      <c r="D515" s="1090"/>
      <c r="E515" s="839">
        <v>7.7951078263667679E-4</v>
      </c>
      <c r="F515" s="830"/>
      <c r="G515" s="830"/>
      <c r="H515" s="1090" t="s">
        <v>599</v>
      </c>
      <c r="I515" s="1090"/>
      <c r="J515" s="840">
        <v>-6.7426804062372375E-3</v>
      </c>
      <c r="K515" s="830"/>
      <c r="L515" s="830"/>
      <c r="M515" s="1090" t="s">
        <v>195</v>
      </c>
      <c r="N515" s="1090"/>
      <c r="O515" s="846" t="s">
        <v>233</v>
      </c>
      <c r="P515" s="830"/>
      <c r="Q515" s="830"/>
      <c r="R515" s="341"/>
      <c r="Z515" s="341"/>
      <c r="AA515" s="341"/>
      <c r="AB515" s="341"/>
      <c r="AC515" s="341"/>
      <c r="AD515" s="341"/>
      <c r="AE515" s="341"/>
      <c r="AF515" s="341"/>
      <c r="AG515" s="341"/>
      <c r="AH515" s="341"/>
      <c r="AI515" s="341"/>
      <c r="AJ515" s="341"/>
      <c r="AK515" s="341"/>
      <c r="AL515" s="341"/>
      <c r="AM515" s="341"/>
      <c r="AN515" s="341"/>
      <c r="AO515" s="341"/>
      <c r="AP515" s="341"/>
      <c r="AQ515" s="341"/>
      <c r="AR515" s="341"/>
      <c r="AS515" s="341"/>
      <c r="AT515" s="341"/>
      <c r="AU515" s="341"/>
      <c r="AV515" s="341"/>
      <c r="AW515" s="341"/>
      <c r="AX515" s="341"/>
      <c r="AY515" s="341"/>
      <c r="AZ515" s="341"/>
      <c r="BB515" s="419"/>
      <c r="BZ515" s="341"/>
      <c r="CA515" s="341"/>
      <c r="CB515" s="341"/>
      <c r="CC515" s="341"/>
      <c r="CD515" s="341"/>
      <c r="CE515" s="341"/>
      <c r="CF515" s="341"/>
      <c r="CG515" s="341"/>
      <c r="CH515" s="341"/>
      <c r="CI515" s="341"/>
      <c r="CJ515" s="341"/>
      <c r="CK515" s="341"/>
      <c r="CL515" s="341"/>
      <c r="CM515" s="341"/>
      <c r="CN515" s="341"/>
      <c r="CO515" s="341"/>
      <c r="CP515" s="341"/>
      <c r="CQ515" s="341"/>
      <c r="CR515" s="341"/>
      <c r="CS515" s="341"/>
      <c r="CT515" s="341"/>
      <c r="CU515" s="341"/>
      <c r="CV515" s="341"/>
      <c r="CW515" s="341"/>
      <c r="CX515" s="341"/>
      <c r="CY515" s="341"/>
      <c r="CZ515" s="341"/>
    </row>
    <row r="516" s="340" customFormat="true" ht="25.15" customHeight="true" x14ac:dyDescent="0.2">
      <c r="A516" s="419"/>
      <c r="B516" s="419"/>
      <c r="C516" s="1089" t="s">
        <v>552</v>
      </c>
      <c r="D516" s="1090"/>
      <c r="E516" s="839">
        <v>0.21725084957066887</v>
      </c>
      <c r="F516" s="830"/>
      <c r="G516" s="830"/>
      <c r="H516" s="1090" t="s">
        <v>422</v>
      </c>
      <c r="I516" s="1090"/>
      <c r="J516" s="840">
        <v>-6.1472798200924994E-3</v>
      </c>
      <c r="K516" s="830"/>
      <c r="L516" s="830"/>
      <c r="M516" s="1090" t="s">
        <v>224</v>
      </c>
      <c r="N516" s="1090"/>
      <c r="O516" s="838">
        <v>1.9264596006611259E-2</v>
      </c>
      <c r="P516" s="830"/>
      <c r="Q516" s="830"/>
      <c r="R516" s="341"/>
      <c r="Z516" s="341"/>
      <c r="AA516" s="341"/>
      <c r="AB516" s="341"/>
      <c r="AC516" s="341"/>
      <c r="AD516" s="341"/>
      <c r="AE516" s="341"/>
      <c r="AF516" s="341"/>
      <c r="AG516" s="341"/>
      <c r="AH516" s="341"/>
      <c r="AI516" s="341"/>
      <c r="AJ516" s="341"/>
      <c r="AK516" s="341"/>
      <c r="AL516" s="341"/>
      <c r="AM516" s="341"/>
      <c r="AN516" s="341"/>
      <c r="AO516" s="341"/>
      <c r="AP516" s="341"/>
      <c r="AQ516" s="341"/>
      <c r="AR516" s="341"/>
      <c r="AS516" s="341"/>
      <c r="AT516" s="341"/>
      <c r="AU516" s="341"/>
      <c r="AV516" s="341"/>
      <c r="AW516" s="341"/>
      <c r="AX516" s="341"/>
      <c r="AY516" s="341"/>
      <c r="AZ516" s="341"/>
      <c r="BB516" s="419"/>
      <c r="BZ516" s="341"/>
      <c r="CA516" s="341"/>
      <c r="CB516" s="341"/>
      <c r="CC516" s="341"/>
      <c r="CD516" s="341"/>
      <c r="CE516" s="341"/>
      <c r="CF516" s="341"/>
      <c r="CG516" s="341"/>
      <c r="CH516" s="341"/>
      <c r="CI516" s="341"/>
      <c r="CJ516" s="341"/>
      <c r="CK516" s="341"/>
      <c r="CL516" s="341"/>
      <c r="CM516" s="341"/>
      <c r="CN516" s="341"/>
      <c r="CO516" s="341"/>
      <c r="CP516" s="341"/>
      <c r="CQ516" s="341"/>
      <c r="CR516" s="341"/>
      <c r="CS516" s="341"/>
      <c r="CT516" s="341"/>
      <c r="CU516" s="341"/>
      <c r="CV516" s="341"/>
      <c r="CW516" s="341"/>
      <c r="CX516" s="341"/>
      <c r="CY516" s="341"/>
      <c r="CZ516" s="341"/>
    </row>
    <row r="517" s="340" customFormat="true" ht="25.15" customHeight="true" x14ac:dyDescent="0.2">
      <c r="A517" s="419"/>
      <c r="B517" s="419"/>
      <c r="C517" s="1089" t="s">
        <v>381</v>
      </c>
      <c r="D517" s="1090"/>
      <c r="E517" s="839">
        <v>2.5557403621592988E-2</v>
      </c>
      <c r="F517" s="830"/>
      <c r="G517" s="830"/>
      <c r="H517" s="1090" t="s">
        <v>578</v>
      </c>
      <c r="I517" s="1090"/>
      <c r="J517" s="840">
        <v>-4.5216441006445465E-3</v>
      </c>
      <c r="K517" s="830"/>
      <c r="L517" s="830"/>
      <c r="M517" s="1090" t="s">
        <v>368</v>
      </c>
      <c r="N517" s="1090"/>
      <c r="O517" s="841">
        <v>0.2191600510246248</v>
      </c>
      <c r="P517" s="830"/>
      <c r="Q517" s="830"/>
      <c r="R517" s="341"/>
      <c r="Z517" s="341"/>
      <c r="AA517" s="341"/>
      <c r="AB517" s="341"/>
      <c r="AC517" s="341"/>
      <c r="AD517" s="341"/>
      <c r="AE517" s="341"/>
      <c r="AF517" s="341"/>
      <c r="AG517" s="341"/>
      <c r="AH517" s="341"/>
      <c r="AI517" s="341"/>
      <c r="AJ517" s="341"/>
      <c r="AK517" s="341"/>
      <c r="AL517" s="341"/>
      <c r="AM517" s="341"/>
      <c r="AN517" s="341"/>
      <c r="AO517" s="341"/>
      <c r="AP517" s="341"/>
      <c r="AQ517" s="341"/>
      <c r="AR517" s="341"/>
      <c r="AS517" s="341"/>
      <c r="AT517" s="341"/>
      <c r="AU517" s="341"/>
      <c r="AV517" s="341"/>
      <c r="AW517" s="341"/>
      <c r="AX517" s="341"/>
      <c r="AY517" s="341"/>
      <c r="AZ517" s="341"/>
      <c r="BB517" s="419"/>
      <c r="BZ517" s="341"/>
      <c r="CA517" s="341"/>
      <c r="CB517" s="341"/>
      <c r="CC517" s="341"/>
      <c r="CD517" s="341"/>
      <c r="CE517" s="341"/>
      <c r="CF517" s="341"/>
      <c r="CG517" s="341"/>
      <c r="CH517" s="341"/>
      <c r="CI517" s="341"/>
      <c r="CJ517" s="341"/>
      <c r="CK517" s="341"/>
      <c r="CL517" s="341"/>
      <c r="CM517" s="341"/>
      <c r="CN517" s="341"/>
      <c r="CO517" s="341"/>
      <c r="CP517" s="341"/>
      <c r="CQ517" s="341"/>
      <c r="CR517" s="341"/>
      <c r="CS517" s="341"/>
      <c r="CT517" s="341"/>
      <c r="CU517" s="341"/>
      <c r="CV517" s="341"/>
      <c r="CW517" s="341"/>
      <c r="CX517" s="341"/>
      <c r="CY517" s="341"/>
      <c r="CZ517" s="341"/>
    </row>
    <row r="518" s="340" customFormat="true" ht="25.15" customHeight="true" x14ac:dyDescent="0.2">
      <c r="A518" s="419"/>
      <c r="B518" s="419"/>
      <c r="C518" s="1089" t="s">
        <v>549</v>
      </c>
      <c r="D518" s="1090"/>
      <c r="E518" s="839">
        <v>0.29547922299852558</v>
      </c>
      <c r="F518" s="830"/>
      <c r="G518" s="830"/>
      <c r="H518" s="1090" t="s">
        <v>574</v>
      </c>
      <c r="I518" s="1090"/>
      <c r="J518" s="847">
        <v>-3.9628253396398446E-3</v>
      </c>
      <c r="K518" s="830"/>
      <c r="L518" s="830"/>
      <c r="M518" s="1090" t="s">
        <v>570</v>
      </c>
      <c r="N518" s="1090"/>
      <c r="O518" s="841">
        <v>1.8879849621040792E-2</v>
      </c>
      <c r="P518" s="830"/>
      <c r="Q518" s="830"/>
      <c r="R518" s="341"/>
      <c r="Z518" s="341"/>
      <c r="AA518" s="341"/>
      <c r="AB518" s="341"/>
      <c r="AC518" s="341"/>
      <c r="AD518" s="341"/>
      <c r="AE518" s="341"/>
      <c r="AF518" s="341"/>
      <c r="AG518" s="341"/>
      <c r="AH518" s="341"/>
      <c r="AI518" s="341"/>
      <c r="AJ518" s="341"/>
      <c r="AK518" s="341"/>
      <c r="AL518" s="341"/>
      <c r="AM518" s="341"/>
      <c r="AN518" s="341"/>
      <c r="AO518" s="341"/>
      <c r="AP518" s="341"/>
      <c r="AQ518" s="341"/>
      <c r="AR518" s="341"/>
      <c r="AS518" s="341"/>
      <c r="AT518" s="341"/>
      <c r="AU518" s="341"/>
      <c r="AV518" s="341"/>
      <c r="AW518" s="341"/>
      <c r="AX518" s="341"/>
      <c r="AY518" s="341"/>
      <c r="AZ518" s="341"/>
      <c r="BB518" s="419"/>
      <c r="BZ518" s="341"/>
      <c r="CA518" s="341"/>
      <c r="CB518" s="341"/>
      <c r="CC518" s="341"/>
      <c r="CD518" s="341"/>
      <c r="CE518" s="341"/>
      <c r="CF518" s="341"/>
      <c r="CG518" s="341"/>
      <c r="CH518" s="341"/>
      <c r="CI518" s="341"/>
      <c r="CJ518" s="341"/>
      <c r="CK518" s="341"/>
      <c r="CL518" s="341"/>
      <c r="CM518" s="341"/>
      <c r="CN518" s="341"/>
      <c r="CO518" s="341"/>
      <c r="CP518" s="341"/>
      <c r="CQ518" s="341"/>
      <c r="CR518" s="341"/>
      <c r="CS518" s="341"/>
      <c r="CT518" s="341"/>
      <c r="CU518" s="341"/>
      <c r="CV518" s="341"/>
      <c r="CW518" s="341"/>
      <c r="CX518" s="341"/>
      <c r="CY518" s="341"/>
      <c r="CZ518" s="341"/>
    </row>
    <row r="519" s="340" customFormat="true" ht="25.15" customHeight="true" x14ac:dyDescent="0.2">
      <c r="A519" s="419"/>
      <c r="B519" s="419"/>
      <c r="C519" s="1089" t="s">
        <v>367</v>
      </c>
      <c r="D519" s="1090"/>
      <c r="E519" s="839">
        <v>0.28486910033633339</v>
      </c>
      <c r="F519" s="830"/>
      <c r="G519" s="830"/>
      <c r="H519" s="1085"/>
      <c r="I519" s="1085"/>
      <c r="J519" s="830"/>
      <c r="K519" s="830"/>
      <c r="L519" s="830"/>
      <c r="M519" s="1090" t="s">
        <v>417</v>
      </c>
      <c r="N519" s="1090"/>
      <c r="O519" s="841">
        <v>1.2034740052958952E-3</v>
      </c>
      <c r="P519" s="830"/>
      <c r="Q519" s="830"/>
      <c r="R519" s="341"/>
      <c r="Z519" s="341"/>
      <c r="AA519" s="341"/>
      <c r="AB519" s="341"/>
      <c r="AC519" s="341"/>
      <c r="AD519" s="341"/>
      <c r="AE519" s="341"/>
      <c r="AF519" s="341"/>
      <c r="AG519" s="341"/>
      <c r="AH519" s="341"/>
      <c r="AI519" s="341"/>
      <c r="AJ519" s="341"/>
      <c r="AK519" s="341"/>
      <c r="AL519" s="341"/>
      <c r="AM519" s="341"/>
      <c r="AN519" s="341"/>
      <c r="AO519" s="341"/>
      <c r="AP519" s="341"/>
      <c r="AQ519" s="341"/>
      <c r="AR519" s="341"/>
      <c r="AS519" s="341"/>
      <c r="AT519" s="341"/>
      <c r="AU519" s="341"/>
      <c r="AV519" s="341"/>
      <c r="AW519" s="341"/>
      <c r="AX519" s="341"/>
      <c r="AY519" s="341"/>
      <c r="AZ519" s="341"/>
      <c r="BB519" s="419"/>
      <c r="BZ519" s="341"/>
      <c r="CA519" s="341"/>
      <c r="CB519" s="341"/>
      <c r="CC519" s="341"/>
      <c r="CD519" s="341"/>
      <c r="CE519" s="341"/>
      <c r="CF519" s="341"/>
      <c r="CG519" s="341"/>
      <c r="CH519" s="341"/>
      <c r="CI519" s="341"/>
      <c r="CJ519" s="341"/>
      <c r="CK519" s="341"/>
      <c r="CL519" s="341"/>
      <c r="CM519" s="341"/>
      <c r="CN519" s="341"/>
      <c r="CO519" s="341"/>
      <c r="CP519" s="341"/>
      <c r="CQ519" s="341"/>
      <c r="CR519" s="341"/>
      <c r="CS519" s="341"/>
      <c r="CT519" s="341"/>
      <c r="CU519" s="341"/>
      <c r="CV519" s="341"/>
      <c r="CW519" s="341"/>
      <c r="CX519" s="341"/>
      <c r="CY519" s="341"/>
      <c r="CZ519" s="341"/>
    </row>
    <row r="520" s="340" customFormat="true" ht="25.15" customHeight="true" x14ac:dyDescent="0.2">
      <c r="A520" s="419"/>
      <c r="B520" s="419"/>
      <c r="C520" s="1089" t="s">
        <v>569</v>
      </c>
      <c r="D520" s="1090"/>
      <c r="E520" s="839">
        <v>2.6042020105360525E-2</v>
      </c>
      <c r="F520" s="830"/>
      <c r="G520" s="830"/>
      <c r="H520" s="1085"/>
      <c r="I520" s="1085"/>
      <c r="J520" s="830"/>
      <c r="K520" s="830"/>
      <c r="L520" s="830"/>
      <c r="M520" s="1090" t="s">
        <v>422</v>
      </c>
      <c r="N520" s="1090"/>
      <c r="O520" s="841">
        <v>3.181378443054915E-2</v>
      </c>
      <c r="P520" s="830"/>
      <c r="Q520" s="830"/>
      <c r="R520" s="341"/>
      <c r="Z520" s="341"/>
      <c r="AA520" s="341"/>
      <c r="AB520" s="341"/>
      <c r="AC520" s="341"/>
      <c r="AD520" s="341"/>
      <c r="AE520" s="341"/>
      <c r="AF520" s="341"/>
      <c r="AG520" s="341"/>
      <c r="AH520" s="341"/>
      <c r="AI520" s="341"/>
      <c r="AJ520" s="341"/>
      <c r="AK520" s="341"/>
      <c r="AL520" s="341"/>
      <c r="AM520" s="341"/>
      <c r="AN520" s="341"/>
      <c r="AO520" s="341"/>
      <c r="AP520" s="341"/>
      <c r="AQ520" s="341"/>
      <c r="AR520" s="341"/>
      <c r="AS520" s="341"/>
      <c r="AT520" s="341"/>
      <c r="AU520" s="341"/>
      <c r="AV520" s="341"/>
      <c r="AW520" s="341"/>
      <c r="AX520" s="341"/>
      <c r="AY520" s="341"/>
      <c r="AZ520" s="341"/>
      <c r="BB520" s="419"/>
      <c r="BZ520" s="341"/>
      <c r="CA520" s="341"/>
      <c r="CB520" s="341"/>
      <c r="CC520" s="341"/>
      <c r="CD520" s="341"/>
      <c r="CE520" s="341"/>
      <c r="CF520" s="341"/>
      <c r="CG520" s="341"/>
      <c r="CH520" s="341"/>
      <c r="CI520" s="341"/>
      <c r="CJ520" s="341"/>
      <c r="CK520" s="341"/>
      <c r="CL520" s="341"/>
      <c r="CM520" s="341"/>
      <c r="CN520" s="341"/>
      <c r="CO520" s="341"/>
      <c r="CP520" s="341"/>
      <c r="CQ520" s="341"/>
      <c r="CR520" s="341"/>
      <c r="CS520" s="341"/>
      <c r="CT520" s="341"/>
      <c r="CU520" s="341"/>
      <c r="CV520" s="341"/>
      <c r="CW520" s="341"/>
      <c r="CX520" s="341"/>
      <c r="CY520" s="341"/>
      <c r="CZ520" s="341"/>
    </row>
    <row r="521" s="340" customFormat="true" ht="25.15" customHeight="true" x14ac:dyDescent="0.2">
      <c r="A521" s="419"/>
      <c r="B521" s="419"/>
      <c r="C521" s="1089" t="s">
        <v>548</v>
      </c>
      <c r="D521" s="1090"/>
      <c r="E521" s="839">
        <v>0.42510189965757889</v>
      </c>
      <c r="F521" s="830"/>
      <c r="G521" s="830"/>
      <c r="H521" s="1085"/>
      <c r="I521" s="1085"/>
      <c r="J521" s="830"/>
      <c r="K521" s="830"/>
      <c r="L521" s="830"/>
      <c r="M521" s="1090" t="s">
        <v>365</v>
      </c>
      <c r="N521" s="1090"/>
      <c r="O521" s="841">
        <v>6.9191089563152619E-2</v>
      </c>
      <c r="P521" s="830"/>
      <c r="Q521" s="830"/>
      <c r="R521" s="341"/>
      <c r="Z521" s="341"/>
      <c r="AA521" s="341"/>
      <c r="AB521" s="341"/>
      <c r="AC521" s="341"/>
      <c r="AD521" s="341"/>
      <c r="AE521" s="341"/>
      <c r="AF521" s="341"/>
      <c r="AG521" s="341"/>
      <c r="AH521" s="341"/>
      <c r="AI521" s="341"/>
      <c r="AJ521" s="341"/>
      <c r="AK521" s="341"/>
      <c r="AL521" s="341"/>
      <c r="AM521" s="341"/>
      <c r="AN521" s="341"/>
      <c r="AO521" s="341"/>
      <c r="AP521" s="341"/>
      <c r="AQ521" s="341"/>
      <c r="AR521" s="341"/>
      <c r="AS521" s="341"/>
      <c r="AT521" s="341"/>
      <c r="AU521" s="341"/>
      <c r="AV521" s="341"/>
      <c r="AW521" s="341"/>
      <c r="AX521" s="341"/>
      <c r="AY521" s="341"/>
      <c r="AZ521" s="341"/>
      <c r="BB521" s="419"/>
      <c r="BZ521" s="341"/>
      <c r="CA521" s="341"/>
      <c r="CB521" s="341"/>
      <c r="CC521" s="341"/>
      <c r="CD521" s="341"/>
      <c r="CE521" s="341"/>
      <c r="CF521" s="341"/>
      <c r="CG521" s="341"/>
      <c r="CH521" s="341"/>
      <c r="CI521" s="341"/>
      <c r="CJ521" s="341"/>
      <c r="CK521" s="341"/>
      <c r="CL521" s="341"/>
      <c r="CM521" s="341"/>
      <c r="CN521" s="341"/>
      <c r="CO521" s="341"/>
      <c r="CP521" s="341"/>
      <c r="CQ521" s="341"/>
      <c r="CR521" s="341"/>
      <c r="CS521" s="341"/>
      <c r="CT521" s="341"/>
      <c r="CU521" s="341"/>
      <c r="CV521" s="341"/>
      <c r="CW521" s="341"/>
      <c r="CX521" s="341"/>
      <c r="CY521" s="341"/>
      <c r="CZ521" s="341"/>
    </row>
    <row r="522" s="340" customFormat="true" ht="25.15" customHeight="true" x14ac:dyDescent="0.2">
      <c r="A522" s="419"/>
      <c r="B522" s="419"/>
      <c r="C522" s="1089" t="s">
        <v>574</v>
      </c>
      <c r="D522" s="1090"/>
      <c r="E522" s="839">
        <v>5.0027536150802042E-3</v>
      </c>
      <c r="F522" s="830"/>
      <c r="G522" s="830"/>
      <c r="H522" s="1090" t="s">
        <v>232</v>
      </c>
      <c r="I522" s="1090"/>
      <c r="J522" s="1090"/>
      <c r="K522" s="830"/>
      <c r="L522" s="830"/>
      <c r="M522" s="1090" t="s">
        <v>374</v>
      </c>
      <c r="N522" s="1090"/>
      <c r="O522" s="841">
        <v>8.8829772850259059E-2</v>
      </c>
      <c r="P522" s="830"/>
      <c r="Q522" s="830"/>
      <c r="R522" s="341"/>
      <c r="Z522" s="341"/>
      <c r="AA522" s="341"/>
      <c r="AB522" s="341"/>
      <c r="AC522" s="341"/>
      <c r="AD522" s="341"/>
      <c r="AE522" s="341"/>
      <c r="AF522" s="341"/>
      <c r="AG522" s="341"/>
      <c r="AH522" s="341"/>
      <c r="AI522" s="341"/>
      <c r="AJ522" s="341"/>
      <c r="AK522" s="341"/>
      <c r="AL522" s="341"/>
      <c r="AM522" s="341"/>
      <c r="AN522" s="341"/>
      <c r="AO522" s="341"/>
      <c r="AP522" s="341"/>
      <c r="AQ522" s="341"/>
      <c r="AR522" s="341"/>
      <c r="AS522" s="341"/>
      <c r="AT522" s="341"/>
      <c r="AU522" s="341"/>
      <c r="AV522" s="341"/>
      <c r="AW522" s="341"/>
      <c r="AX522" s="341"/>
      <c r="AY522" s="341"/>
      <c r="AZ522" s="341"/>
      <c r="BB522" s="419"/>
      <c r="BZ522" s="341"/>
      <c r="CA522" s="341"/>
      <c r="CB522" s="341"/>
      <c r="CC522" s="341"/>
      <c r="CD522" s="341"/>
      <c r="CE522" s="341"/>
      <c r="CF522" s="341"/>
      <c r="CG522" s="341"/>
      <c r="CH522" s="341"/>
      <c r="CI522" s="341"/>
      <c r="CJ522" s="341"/>
      <c r="CK522" s="341"/>
      <c r="CL522" s="341"/>
      <c r="CM522" s="341"/>
      <c r="CN522" s="341"/>
      <c r="CO522" s="341"/>
      <c r="CP522" s="341"/>
      <c r="CQ522" s="341"/>
      <c r="CR522" s="341"/>
      <c r="CS522" s="341"/>
      <c r="CT522" s="341"/>
      <c r="CU522" s="341"/>
      <c r="CV522" s="341"/>
      <c r="CW522" s="341"/>
      <c r="CX522" s="341"/>
      <c r="CY522" s="341"/>
      <c r="CZ522" s="341"/>
    </row>
    <row r="523" s="340" customFormat="true" ht="25.15" customHeight="true" x14ac:dyDescent="0.2">
      <c r="A523" s="419"/>
      <c r="B523" s="419"/>
      <c r="C523" s="1089" t="s">
        <v>544</v>
      </c>
      <c r="D523" s="1090"/>
      <c r="E523" s="839">
        <v>0.54550709024097632</v>
      </c>
      <c r="F523" s="830"/>
      <c r="G523" s="830"/>
      <c r="H523" s="1090" t="s">
        <v>195</v>
      </c>
      <c r="I523" s="1090"/>
      <c r="J523" s="848" t="s">
        <v>233</v>
      </c>
      <c r="K523" s="830"/>
      <c r="L523" s="830"/>
      <c r="M523" s="1090" t="s">
        <v>393</v>
      </c>
      <c r="N523" s="1090"/>
      <c r="O523" s="849">
        <v>6.7306349220953054E-5</v>
      </c>
      <c r="P523" s="830"/>
      <c r="Q523" s="830"/>
      <c r="R523" s="341"/>
      <c r="Z523" s="341"/>
      <c r="AA523" s="341"/>
      <c r="AB523" s="341"/>
      <c r="AC523" s="341"/>
      <c r="AD523" s="341"/>
      <c r="AE523" s="341"/>
      <c r="AF523" s="341"/>
      <c r="AG523" s="341"/>
      <c r="AH523" s="341"/>
      <c r="AI523" s="341"/>
      <c r="AJ523" s="341"/>
      <c r="AK523" s="341"/>
      <c r="AL523" s="341"/>
      <c r="AM523" s="341"/>
      <c r="AN523" s="341"/>
      <c r="AO523" s="341"/>
      <c r="AP523" s="341"/>
      <c r="AQ523" s="341"/>
      <c r="AR523" s="341"/>
      <c r="AS523" s="341"/>
      <c r="AT523" s="341"/>
      <c r="AU523" s="341"/>
      <c r="AV523" s="341"/>
      <c r="AW523" s="341"/>
      <c r="AX523" s="341"/>
      <c r="AY523" s="341"/>
      <c r="AZ523" s="341"/>
      <c r="BB523" s="419"/>
      <c r="BZ523" s="341"/>
      <c r="CA523" s="341"/>
      <c r="CB523" s="341"/>
      <c r="CC523" s="341"/>
      <c r="CD523" s="341"/>
      <c r="CE523" s="341"/>
      <c r="CF523" s="341"/>
      <c r="CG523" s="341"/>
      <c r="CH523" s="341"/>
      <c r="CI523" s="341"/>
      <c r="CJ523" s="341"/>
      <c r="CK523" s="341"/>
      <c r="CL523" s="341"/>
      <c r="CM523" s="341"/>
      <c r="CN523" s="341"/>
      <c r="CO523" s="341"/>
      <c r="CP523" s="341"/>
      <c r="CQ523" s="341"/>
      <c r="CR523" s="341"/>
      <c r="CS523" s="341"/>
      <c r="CT523" s="341"/>
      <c r="CU523" s="341"/>
      <c r="CV523" s="341"/>
      <c r="CW523" s="341"/>
      <c r="CX523" s="341"/>
      <c r="CY523" s="341"/>
      <c r="CZ523" s="341"/>
    </row>
    <row r="524" s="340" customFormat="true" ht="25.15" customHeight="true" x14ac:dyDescent="0.2">
      <c r="A524" s="419"/>
      <c r="B524" s="419"/>
      <c r="C524" s="1089" t="s">
        <v>388</v>
      </c>
      <c r="D524" s="1090"/>
      <c r="E524" s="839">
        <v>5.0168962314196628E-3</v>
      </c>
      <c r="F524" s="830"/>
      <c r="G524" s="830"/>
      <c r="H524" s="1090" t="s">
        <v>224</v>
      </c>
      <c r="I524" s="1090"/>
      <c r="J524" s="837">
        <v>1.0013274755277314E-2</v>
      </c>
      <c r="K524" s="830"/>
      <c r="L524" s="830"/>
      <c r="M524" s="1090" t="s">
        <v>402</v>
      </c>
      <c r="N524" s="1090"/>
      <c r="O524" s="841">
        <v>3.3413962488184257E-4</v>
      </c>
      <c r="P524" s="830"/>
      <c r="Q524" s="830"/>
      <c r="R524" s="341"/>
      <c r="Z524" s="341"/>
      <c r="AA524" s="341"/>
      <c r="AB524" s="341"/>
      <c r="AC524" s="341"/>
      <c r="AD524" s="341"/>
      <c r="AE524" s="341"/>
      <c r="AF524" s="341"/>
      <c r="AG524" s="341"/>
      <c r="AH524" s="341"/>
      <c r="AI524" s="341"/>
      <c r="AJ524" s="341"/>
      <c r="AK524" s="341"/>
      <c r="AL524" s="341"/>
      <c r="AM524" s="341"/>
      <c r="AN524" s="341"/>
      <c r="AO524" s="341"/>
      <c r="AP524" s="341"/>
      <c r="AQ524" s="341"/>
      <c r="AR524" s="341"/>
      <c r="AS524" s="341"/>
      <c r="AT524" s="341"/>
      <c r="AU524" s="341"/>
      <c r="AV524" s="341"/>
      <c r="AW524" s="341"/>
      <c r="AX524" s="341"/>
      <c r="AY524" s="341"/>
      <c r="AZ524" s="341"/>
      <c r="BB524" s="419"/>
      <c r="BZ524" s="341"/>
      <c r="CA524" s="341"/>
      <c r="CB524" s="341"/>
      <c r="CC524" s="341"/>
      <c r="CD524" s="341"/>
      <c r="CE524" s="341"/>
      <c r="CF524" s="341"/>
      <c r="CG524" s="341"/>
      <c r="CH524" s="341"/>
      <c r="CI524" s="341"/>
      <c r="CJ524" s="341"/>
      <c r="CK524" s="341"/>
      <c r="CL524" s="341"/>
      <c r="CM524" s="341"/>
      <c r="CN524" s="341"/>
      <c r="CO524" s="341"/>
      <c r="CP524" s="341"/>
      <c r="CQ524" s="341"/>
      <c r="CR524" s="341"/>
      <c r="CS524" s="341"/>
      <c r="CT524" s="341"/>
      <c r="CU524" s="341"/>
      <c r="CV524" s="341"/>
      <c r="CW524" s="341"/>
      <c r="CX524" s="341"/>
      <c r="CY524" s="341"/>
      <c r="CZ524" s="341"/>
    </row>
    <row r="525" s="340" customFormat="true" ht="25.15" customHeight="true" x14ac:dyDescent="0.2">
      <c r="A525" s="419"/>
      <c r="B525" s="419"/>
      <c r="C525" s="1089" t="s">
        <v>550</v>
      </c>
      <c r="D525" s="1090"/>
      <c r="E525" s="839">
        <v>0.3766460171674384</v>
      </c>
      <c r="F525" s="830"/>
      <c r="G525" s="830"/>
      <c r="H525" s="1090" t="s">
        <v>368</v>
      </c>
      <c r="I525" s="1090"/>
      <c r="J525" s="840">
        <v>7.1919926915418986E-2</v>
      </c>
      <c r="K525" s="830"/>
      <c r="L525" s="830"/>
      <c r="M525" s="1090" t="s">
        <v>375</v>
      </c>
      <c r="N525" s="1090"/>
      <c r="O525" s="841">
        <v>0.23068276782388245</v>
      </c>
      <c r="P525" s="830"/>
      <c r="Q525" s="830"/>
      <c r="R525" s="341"/>
      <c r="Z525" s="341"/>
      <c r="AA525" s="341"/>
      <c r="AB525" s="341"/>
      <c r="AC525" s="341"/>
      <c r="AD525" s="341"/>
      <c r="AE525" s="341"/>
      <c r="AF525" s="341"/>
      <c r="AG525" s="341"/>
      <c r="AH525" s="341"/>
      <c r="AI525" s="341"/>
      <c r="AJ525" s="341"/>
      <c r="AK525" s="341"/>
      <c r="AL525" s="341"/>
      <c r="AM525" s="341"/>
      <c r="AN525" s="341"/>
      <c r="AO525" s="341"/>
      <c r="AP525" s="341"/>
      <c r="AQ525" s="341"/>
      <c r="AR525" s="341"/>
      <c r="AS525" s="341"/>
      <c r="AT525" s="341"/>
      <c r="AU525" s="341"/>
      <c r="AV525" s="341"/>
      <c r="AW525" s="341"/>
      <c r="AX525" s="341"/>
      <c r="AY525" s="341"/>
      <c r="AZ525" s="341"/>
      <c r="BB525" s="419"/>
      <c r="BZ525" s="341"/>
      <c r="CA525" s="341"/>
      <c r="CB525" s="341"/>
      <c r="CC525" s="341"/>
      <c r="CD525" s="341"/>
      <c r="CE525" s="341"/>
      <c r="CF525" s="341"/>
      <c r="CG525" s="341"/>
      <c r="CH525" s="341"/>
      <c r="CI525" s="341"/>
      <c r="CJ525" s="341"/>
      <c r="CK525" s="341"/>
      <c r="CL525" s="341"/>
      <c r="CM525" s="341"/>
      <c r="CN525" s="341"/>
      <c r="CO525" s="341"/>
      <c r="CP525" s="341"/>
      <c r="CQ525" s="341"/>
      <c r="CR525" s="341"/>
      <c r="CS525" s="341"/>
      <c r="CT525" s="341"/>
      <c r="CU525" s="341"/>
      <c r="CV525" s="341"/>
      <c r="CW525" s="341"/>
      <c r="CX525" s="341"/>
      <c r="CY525" s="341"/>
      <c r="CZ525" s="341"/>
    </row>
    <row r="526" s="340" customFormat="true" ht="25.15" customHeight="true" x14ac:dyDescent="0.2">
      <c r="A526" s="419"/>
      <c r="B526" s="419"/>
      <c r="C526" s="1089" t="s">
        <v>546</v>
      </c>
      <c r="D526" s="1090"/>
      <c r="E526" s="839">
        <v>0.44594813625983215</v>
      </c>
      <c r="F526" s="830"/>
      <c r="G526" s="830"/>
      <c r="H526" s="1090" t="s">
        <v>570</v>
      </c>
      <c r="I526" s="1090"/>
      <c r="J526" s="840">
        <v>3.0118937849878116E-3</v>
      </c>
      <c r="K526" s="830"/>
      <c r="L526" s="830"/>
      <c r="M526" s="1090" t="s">
        <v>404</v>
      </c>
      <c r="N526" s="1090"/>
      <c r="O526" s="841">
        <v>8.6458508080229754E-4</v>
      </c>
      <c r="P526" s="830"/>
      <c r="Q526" s="830"/>
      <c r="R526" s="341"/>
      <c r="Z526" s="341"/>
      <c r="AA526" s="341"/>
      <c r="AB526" s="341"/>
      <c r="AC526" s="341"/>
      <c r="AD526" s="341"/>
      <c r="AE526" s="341"/>
      <c r="AF526" s="341"/>
      <c r="AG526" s="341"/>
      <c r="AH526" s="341"/>
      <c r="AI526" s="341"/>
      <c r="AJ526" s="341"/>
      <c r="AK526" s="341"/>
      <c r="AL526" s="341"/>
      <c r="AM526" s="341"/>
      <c r="AN526" s="341"/>
      <c r="AO526" s="341"/>
      <c r="AP526" s="341"/>
      <c r="AQ526" s="341"/>
      <c r="AR526" s="341"/>
      <c r="AS526" s="341"/>
      <c r="AT526" s="341"/>
      <c r="AU526" s="341"/>
      <c r="AV526" s="341"/>
      <c r="AW526" s="341"/>
      <c r="AX526" s="341"/>
      <c r="AY526" s="341"/>
      <c r="AZ526" s="341"/>
      <c r="BB526" s="419"/>
      <c r="BZ526" s="341"/>
      <c r="CA526" s="341"/>
      <c r="CB526" s="341"/>
      <c r="CC526" s="341"/>
      <c r="CD526" s="341"/>
      <c r="CE526" s="341"/>
      <c r="CF526" s="341"/>
      <c r="CG526" s="341"/>
      <c r="CH526" s="341"/>
      <c r="CI526" s="341"/>
      <c r="CJ526" s="341"/>
      <c r="CK526" s="341"/>
      <c r="CL526" s="341"/>
      <c r="CM526" s="341"/>
      <c r="CN526" s="341"/>
      <c r="CO526" s="341"/>
      <c r="CP526" s="341"/>
      <c r="CQ526" s="341"/>
      <c r="CR526" s="341"/>
      <c r="CS526" s="341"/>
      <c r="CT526" s="341"/>
      <c r="CU526" s="341"/>
      <c r="CV526" s="341"/>
      <c r="CW526" s="341"/>
      <c r="CX526" s="341"/>
      <c r="CY526" s="341"/>
      <c r="CZ526" s="341"/>
    </row>
    <row r="527" s="340" customFormat="true" ht="25.15" customHeight="true" x14ac:dyDescent="0.2">
      <c r="A527" s="419"/>
      <c r="B527" s="419"/>
      <c r="C527" s="1089" t="s">
        <v>583</v>
      </c>
      <c r="D527" s="1090"/>
      <c r="E527" s="850">
        <v>9.7458188843567859E-5</v>
      </c>
      <c r="F527" s="830"/>
      <c r="G527" s="830"/>
      <c r="H527" s="1090" t="s">
        <v>421</v>
      </c>
      <c r="I527" s="1090"/>
      <c r="J527" s="840">
        <v>8.4193639197949069E-4</v>
      </c>
      <c r="K527" s="830"/>
      <c r="L527" s="830"/>
      <c r="M527" s="1090" t="s">
        <v>497</v>
      </c>
      <c r="N527" s="1090"/>
      <c r="O527" s="841">
        <v>1.4219343935357309E-4</v>
      </c>
      <c r="P527" s="830"/>
      <c r="Q527" s="830"/>
      <c r="R527" s="341"/>
      <c r="Z527" s="341"/>
      <c r="AA527" s="341"/>
      <c r="AB527" s="341"/>
      <c r="AC527" s="341"/>
      <c r="AD527" s="341"/>
      <c r="AE527" s="341"/>
      <c r="AF527" s="341"/>
      <c r="AG527" s="341"/>
      <c r="AH527" s="341"/>
      <c r="AI527" s="341"/>
      <c r="AJ527" s="341"/>
      <c r="AK527" s="341"/>
      <c r="AL527" s="341"/>
      <c r="AM527" s="341"/>
      <c r="AN527" s="341"/>
      <c r="AO527" s="341"/>
      <c r="AP527" s="341"/>
      <c r="AQ527" s="341"/>
      <c r="AR527" s="341"/>
      <c r="AS527" s="341"/>
      <c r="AT527" s="341"/>
      <c r="AU527" s="341"/>
      <c r="AV527" s="341"/>
      <c r="AW527" s="341"/>
      <c r="AX527" s="341"/>
      <c r="AY527" s="341"/>
      <c r="AZ527" s="341"/>
      <c r="BB527" s="419"/>
      <c r="BZ527" s="341"/>
      <c r="CA527" s="341"/>
      <c r="CB527" s="341"/>
      <c r="CC527" s="341"/>
      <c r="CD527" s="341"/>
      <c r="CE527" s="341"/>
      <c r="CF527" s="341"/>
      <c r="CG527" s="341"/>
      <c r="CH527" s="341"/>
      <c r="CI527" s="341"/>
      <c r="CJ527" s="341"/>
      <c r="CK527" s="341"/>
      <c r="CL527" s="341"/>
      <c r="CM527" s="341"/>
      <c r="CN527" s="341"/>
      <c r="CO527" s="341"/>
      <c r="CP527" s="341"/>
      <c r="CQ527" s="341"/>
      <c r="CR527" s="341"/>
      <c r="CS527" s="341"/>
      <c r="CT527" s="341"/>
      <c r="CU527" s="341"/>
      <c r="CV527" s="341"/>
      <c r="CW527" s="341"/>
      <c r="CX527" s="341"/>
      <c r="CY527" s="341"/>
      <c r="CZ527" s="341"/>
    </row>
    <row r="528" s="340" customFormat="true" ht="25.15" customHeight="true" x14ac:dyDescent="0.2">
      <c r="A528" s="419"/>
      <c r="B528" s="419"/>
      <c r="C528" s="1089" t="s">
        <v>578</v>
      </c>
      <c r="D528" s="1090"/>
      <c r="E528" s="839">
        <v>1.9376719023056414E-3</v>
      </c>
      <c r="F528" s="830"/>
      <c r="G528" s="830"/>
      <c r="H528" s="1090" t="s">
        <v>422</v>
      </c>
      <c r="I528" s="1090"/>
      <c r="J528" s="851">
        <v>3.7789049186516473E-5</v>
      </c>
      <c r="K528" s="830"/>
      <c r="L528" s="830"/>
      <c r="M528" s="1090" t="s">
        <v>407</v>
      </c>
      <c r="N528" s="1090"/>
      <c r="O528" s="841">
        <v>0.19890266041349189</v>
      </c>
      <c r="P528" s="830"/>
      <c r="Q528" s="830"/>
      <c r="R528" s="341"/>
      <c r="Z528" s="341"/>
      <c r="AA528" s="341"/>
      <c r="AB528" s="341"/>
      <c r="AC528" s="341"/>
      <c r="AD528" s="341"/>
      <c r="AE528" s="341"/>
      <c r="AF528" s="341"/>
      <c r="AG528" s="341"/>
      <c r="AH528" s="341"/>
      <c r="AI528" s="341"/>
      <c r="AJ528" s="341"/>
      <c r="AK528" s="341"/>
      <c r="AL528" s="341"/>
      <c r="AM528" s="341"/>
      <c r="AN528" s="341"/>
      <c r="AO528" s="341"/>
      <c r="AP528" s="341"/>
      <c r="AQ528" s="341"/>
      <c r="AR528" s="341"/>
      <c r="AS528" s="341"/>
      <c r="AT528" s="341"/>
      <c r="AU528" s="341"/>
      <c r="AV528" s="341"/>
      <c r="AW528" s="341"/>
      <c r="AX528" s="341"/>
      <c r="AY528" s="341"/>
      <c r="AZ528" s="341"/>
      <c r="BB528" s="419"/>
      <c r="BZ528" s="341"/>
      <c r="CA528" s="341"/>
      <c r="CB528" s="341"/>
      <c r="CC528" s="341"/>
      <c r="CD528" s="341"/>
      <c r="CE528" s="341"/>
      <c r="CF528" s="341"/>
      <c r="CG528" s="341"/>
      <c r="CH528" s="341"/>
      <c r="CI528" s="341"/>
      <c r="CJ528" s="341"/>
      <c r="CK528" s="341"/>
      <c r="CL528" s="341"/>
      <c r="CM528" s="341"/>
      <c r="CN528" s="341"/>
      <c r="CO528" s="341"/>
      <c r="CP528" s="341"/>
      <c r="CQ528" s="341"/>
      <c r="CR528" s="341"/>
      <c r="CS528" s="341"/>
      <c r="CT528" s="341"/>
      <c r="CU528" s="341"/>
      <c r="CV528" s="341"/>
      <c r="CW528" s="341"/>
      <c r="CX528" s="341"/>
      <c r="CY528" s="341"/>
      <c r="CZ528" s="341"/>
    </row>
    <row r="529" s="340" customFormat="true" ht="25.15" customHeight="true" x14ac:dyDescent="0.2">
      <c r="A529" s="419"/>
      <c r="B529" s="419"/>
      <c r="C529" s="1089" t="s">
        <v>572</v>
      </c>
      <c r="D529" s="1090"/>
      <c r="E529" s="839">
        <v>1.0294913548767215E-2</v>
      </c>
      <c r="F529" s="830"/>
      <c r="G529" s="830"/>
      <c r="H529" s="1090" t="s">
        <v>365</v>
      </c>
      <c r="I529" s="1090"/>
      <c r="J529" s="840">
        <v>0.30238213747872483</v>
      </c>
      <c r="K529" s="830"/>
      <c r="L529" s="830"/>
      <c r="M529" s="1090" t="s">
        <v>383</v>
      </c>
      <c r="N529" s="1090"/>
      <c r="O529" s="841">
        <v>1.3622204909556459E-2</v>
      </c>
      <c r="P529" s="830"/>
      <c r="Q529" s="830"/>
      <c r="R529" s="341"/>
      <c r="Z529" s="341"/>
      <c r="AA529" s="341"/>
      <c r="AB529" s="341"/>
      <c r="AC529" s="341"/>
      <c r="AD529" s="341"/>
      <c r="AE529" s="341"/>
      <c r="AF529" s="341"/>
      <c r="AG529" s="341"/>
      <c r="AH529" s="341"/>
      <c r="AI529" s="341"/>
      <c r="AJ529" s="341"/>
      <c r="AK529" s="341"/>
      <c r="AL529" s="341"/>
      <c r="AM529" s="341"/>
      <c r="AN529" s="341"/>
      <c r="AO529" s="341"/>
      <c r="AP529" s="341"/>
      <c r="AQ529" s="341"/>
      <c r="AR529" s="341"/>
      <c r="AS529" s="341"/>
      <c r="AT529" s="341"/>
      <c r="AU529" s="341"/>
      <c r="AV529" s="341"/>
      <c r="AW529" s="341"/>
      <c r="AX529" s="341"/>
      <c r="AY529" s="341"/>
      <c r="AZ529" s="341"/>
      <c r="BB529" s="419"/>
      <c r="BZ529" s="341"/>
      <c r="CA529" s="341"/>
      <c r="CB529" s="341"/>
      <c r="CC529" s="341"/>
      <c r="CD529" s="341"/>
      <c r="CE529" s="341"/>
      <c r="CF529" s="341"/>
      <c r="CG529" s="341"/>
      <c r="CH529" s="341"/>
      <c r="CI529" s="341"/>
      <c r="CJ529" s="341"/>
      <c r="CK529" s="341"/>
      <c r="CL529" s="341"/>
      <c r="CM529" s="341"/>
      <c r="CN529" s="341"/>
      <c r="CO529" s="341"/>
      <c r="CP529" s="341"/>
      <c r="CQ529" s="341"/>
      <c r="CR529" s="341"/>
      <c r="CS529" s="341"/>
      <c r="CT529" s="341"/>
      <c r="CU529" s="341"/>
      <c r="CV529" s="341"/>
      <c r="CW529" s="341"/>
      <c r="CX529" s="341"/>
      <c r="CY529" s="341"/>
      <c r="CZ529" s="341"/>
    </row>
    <row r="530" s="340" customFormat="true" ht="25.15" customHeight="true" x14ac:dyDescent="0.2">
      <c r="A530" s="419"/>
      <c r="B530" s="419"/>
      <c r="C530" s="1089" t="s">
        <v>566</v>
      </c>
      <c r="D530" s="1090"/>
      <c r="E530" s="839">
        <v>3.1061931684916774E-2</v>
      </c>
      <c r="F530" s="830"/>
      <c r="G530" s="830"/>
      <c r="H530" s="1090" t="s">
        <v>374</v>
      </c>
      <c r="I530" s="1090"/>
      <c r="J530" s="840">
        <v>0.28253168776165954</v>
      </c>
      <c r="K530" s="830"/>
      <c r="L530" s="830"/>
      <c r="M530" s="1090" t="s">
        <v>478</v>
      </c>
      <c r="N530" s="1090"/>
      <c r="O530" s="841">
        <v>2.3220039574710308E-3</v>
      </c>
      <c r="P530" s="830"/>
      <c r="Q530" s="830"/>
      <c r="R530" s="341"/>
      <c r="Z530" s="341"/>
      <c r="AA530" s="341"/>
      <c r="AB530" s="341"/>
      <c r="AC530" s="341"/>
      <c r="AD530" s="341"/>
      <c r="AE530" s="341"/>
      <c r="AF530" s="341"/>
      <c r="AG530" s="341"/>
      <c r="AH530" s="341"/>
      <c r="AI530" s="341"/>
      <c r="AJ530" s="341"/>
      <c r="AK530" s="341"/>
      <c r="AL530" s="341"/>
      <c r="AM530" s="341"/>
      <c r="AN530" s="341"/>
      <c r="AO530" s="341"/>
      <c r="AP530" s="341"/>
      <c r="AQ530" s="341"/>
      <c r="AR530" s="341"/>
      <c r="AS530" s="341"/>
      <c r="AT530" s="341"/>
      <c r="AU530" s="341"/>
      <c r="AV530" s="341"/>
      <c r="AW530" s="341"/>
      <c r="AX530" s="341"/>
      <c r="AY530" s="341"/>
      <c r="AZ530" s="341"/>
      <c r="BB530" s="419"/>
      <c r="BZ530" s="341"/>
      <c r="CA530" s="341"/>
      <c r="CB530" s="341"/>
      <c r="CC530" s="341"/>
      <c r="CD530" s="341"/>
      <c r="CE530" s="341"/>
      <c r="CF530" s="341"/>
      <c r="CG530" s="341"/>
      <c r="CH530" s="341"/>
      <c r="CI530" s="341"/>
      <c r="CJ530" s="341"/>
      <c r="CK530" s="341"/>
      <c r="CL530" s="341"/>
      <c r="CM530" s="341"/>
      <c r="CN530" s="341"/>
      <c r="CO530" s="341"/>
      <c r="CP530" s="341"/>
      <c r="CQ530" s="341"/>
      <c r="CR530" s="341"/>
      <c r="CS530" s="341"/>
      <c r="CT530" s="341"/>
      <c r="CU530" s="341"/>
      <c r="CV530" s="341"/>
      <c r="CW530" s="341"/>
      <c r="CX530" s="341"/>
      <c r="CY530" s="341"/>
      <c r="CZ530" s="341"/>
    </row>
    <row r="531" s="340" customFormat="true" ht="25.15" customHeight="true" x14ac:dyDescent="0.2">
      <c r="A531" s="419"/>
      <c r="B531" s="419"/>
      <c r="C531" s="1089" t="s">
        <v>584</v>
      </c>
      <c r="D531" s="1090"/>
      <c r="E531" s="850">
        <v>8.5387666510176492E-5</v>
      </c>
      <c r="F531" s="830"/>
      <c r="G531" s="830"/>
      <c r="H531" s="1090" t="s">
        <v>393</v>
      </c>
      <c r="I531" s="1090"/>
      <c r="J531" s="840">
        <v>2.3647010489566138E-3</v>
      </c>
      <c r="K531" s="830"/>
      <c r="L531" s="830"/>
      <c r="M531" s="1090" t="s">
        <v>415</v>
      </c>
      <c r="N531" s="1090"/>
      <c r="O531" s="841">
        <v>8.1282260595594083E-3</v>
      </c>
      <c r="P531" s="830"/>
      <c r="Q531" s="830"/>
      <c r="R531" s="341"/>
      <c r="Z531" s="341"/>
      <c r="AA531" s="341"/>
      <c r="AB531" s="341"/>
      <c r="AC531" s="341"/>
      <c r="AD531" s="341"/>
      <c r="AE531" s="341"/>
      <c r="AF531" s="341"/>
      <c r="AG531" s="341"/>
      <c r="AH531" s="341"/>
      <c r="AI531" s="341"/>
      <c r="AJ531" s="341"/>
      <c r="AK531" s="341"/>
      <c r="AL531" s="341"/>
      <c r="AM531" s="341"/>
      <c r="AN531" s="341"/>
      <c r="AO531" s="341"/>
      <c r="AP531" s="341"/>
      <c r="AQ531" s="341"/>
      <c r="AR531" s="341"/>
      <c r="AS531" s="341"/>
      <c r="AT531" s="341"/>
      <c r="AU531" s="341"/>
      <c r="AV531" s="341"/>
      <c r="AW531" s="341"/>
      <c r="AX531" s="341"/>
      <c r="AY531" s="341"/>
      <c r="AZ531" s="341"/>
      <c r="BB531" s="419"/>
      <c r="BZ531" s="341"/>
      <c r="CA531" s="341"/>
      <c r="CB531" s="341"/>
      <c r="CC531" s="341"/>
      <c r="CD531" s="341"/>
      <c r="CE531" s="341"/>
      <c r="CF531" s="341"/>
      <c r="CG531" s="341"/>
      <c r="CH531" s="341"/>
      <c r="CI531" s="341"/>
      <c r="CJ531" s="341"/>
      <c r="CK531" s="341"/>
      <c r="CL531" s="341"/>
      <c r="CM531" s="341"/>
      <c r="CN531" s="341"/>
      <c r="CO531" s="341"/>
      <c r="CP531" s="341"/>
      <c r="CQ531" s="341"/>
      <c r="CR531" s="341"/>
      <c r="CS531" s="341"/>
      <c r="CT531" s="341"/>
      <c r="CU531" s="341"/>
      <c r="CV531" s="341"/>
      <c r="CW531" s="341"/>
      <c r="CX531" s="341"/>
      <c r="CY531" s="341"/>
      <c r="CZ531" s="341"/>
    </row>
    <row r="532" s="340" customFormat="true" ht="25.15" customHeight="true" x14ac:dyDescent="0.2">
      <c r="A532" s="419"/>
      <c r="B532" s="419"/>
      <c r="C532" s="1089" t="s">
        <v>580</v>
      </c>
      <c r="D532" s="1090"/>
      <c r="E532" s="839">
        <v>3.4739208844517926E-4</v>
      </c>
      <c r="F532" s="830"/>
      <c r="G532" s="830"/>
      <c r="H532" s="1090" t="s">
        <v>375</v>
      </c>
      <c r="I532" s="1090"/>
      <c r="J532" s="840">
        <v>3.0657281463730118E-2</v>
      </c>
      <c r="K532" s="830"/>
      <c r="L532" s="830"/>
      <c r="M532" s="1090" t="s">
        <v>403</v>
      </c>
      <c r="N532" s="1090"/>
      <c r="O532" s="841">
        <v>6.2003381742392312E-4</v>
      </c>
      <c r="P532" s="830"/>
      <c r="Q532" s="830"/>
      <c r="R532" s="341"/>
      <c r="Z532" s="341"/>
      <c r="AA532" s="341"/>
      <c r="AB532" s="341"/>
      <c r="AC532" s="341"/>
      <c r="AD532" s="341"/>
      <c r="AE532" s="341"/>
      <c r="AF532" s="341"/>
      <c r="AG532" s="341"/>
      <c r="AH532" s="341"/>
      <c r="AI532" s="341"/>
      <c r="AJ532" s="341"/>
      <c r="AK532" s="341"/>
      <c r="AL532" s="341"/>
      <c r="AM532" s="341"/>
      <c r="AN532" s="341"/>
      <c r="AO532" s="341"/>
      <c r="AP532" s="341"/>
      <c r="AQ532" s="341"/>
      <c r="AR532" s="341"/>
      <c r="AS532" s="341"/>
      <c r="AT532" s="341"/>
      <c r="AU532" s="341"/>
      <c r="AV532" s="341"/>
      <c r="AW532" s="341"/>
      <c r="AX532" s="341"/>
      <c r="AY532" s="341"/>
      <c r="AZ532" s="341"/>
      <c r="BB532" s="419"/>
      <c r="BZ532" s="341"/>
      <c r="CA532" s="341"/>
      <c r="CB532" s="341"/>
      <c r="CC532" s="341"/>
      <c r="CD532" s="341"/>
      <c r="CE532" s="341"/>
      <c r="CF532" s="341"/>
      <c r="CG532" s="341"/>
      <c r="CH532" s="341"/>
      <c r="CI532" s="341"/>
      <c r="CJ532" s="341"/>
      <c r="CK532" s="341"/>
      <c r="CL532" s="341"/>
      <c r="CM532" s="341"/>
      <c r="CN532" s="341"/>
      <c r="CO532" s="341"/>
      <c r="CP532" s="341"/>
      <c r="CQ532" s="341"/>
      <c r="CR532" s="341"/>
      <c r="CS532" s="341"/>
      <c r="CT532" s="341"/>
      <c r="CU532" s="341"/>
      <c r="CV532" s="341"/>
      <c r="CW532" s="341"/>
      <c r="CX532" s="341"/>
      <c r="CY532" s="341"/>
      <c r="CZ532" s="341"/>
    </row>
    <row r="533" s="340" customFormat="true" ht="25.15" customHeight="true" x14ac:dyDescent="0.2">
      <c r="A533" s="419"/>
      <c r="B533" s="419"/>
      <c r="C533" s="1089" t="s">
        <v>544</v>
      </c>
      <c r="D533" s="1090"/>
      <c r="E533" s="839">
        <v>2.9289062212430753E-3</v>
      </c>
      <c r="F533" s="830"/>
      <c r="G533" s="830"/>
      <c r="H533" s="1090" t="s">
        <v>404</v>
      </c>
      <c r="I533" s="1090"/>
      <c r="J533" s="840">
        <v>1.5978081184431076E-4</v>
      </c>
      <c r="K533" s="830"/>
      <c r="L533" s="830"/>
      <c r="M533" s="1090" t="s">
        <v>543</v>
      </c>
      <c r="N533" s="1090"/>
      <c r="O533" s="841">
        <v>0.27913051405724143</v>
      </c>
      <c r="P533" s="830"/>
      <c r="Q533" s="830"/>
      <c r="R533" s="341"/>
      <c r="Z533" s="341"/>
      <c r="AA533" s="341"/>
      <c r="AB533" s="341"/>
      <c r="AC533" s="341"/>
      <c r="AD533" s="341"/>
      <c r="AE533" s="341"/>
      <c r="AF533" s="341"/>
      <c r="AG533" s="341"/>
      <c r="AH533" s="341"/>
      <c r="AI533" s="341"/>
      <c r="AJ533" s="341"/>
      <c r="AK533" s="341"/>
      <c r="AL533" s="341"/>
      <c r="AM533" s="341"/>
      <c r="AN533" s="341"/>
      <c r="AO533" s="341"/>
      <c r="AP533" s="341"/>
      <c r="AQ533" s="341"/>
      <c r="AR533" s="341"/>
      <c r="AS533" s="341"/>
      <c r="AT533" s="341"/>
      <c r="AU533" s="341"/>
      <c r="AV533" s="341"/>
      <c r="AW533" s="341"/>
      <c r="AX533" s="341"/>
      <c r="AY533" s="341"/>
      <c r="AZ533" s="341"/>
      <c r="BB533" s="419"/>
      <c r="BZ533" s="341"/>
      <c r="CA533" s="341"/>
      <c r="CB533" s="341"/>
      <c r="CC533" s="341"/>
      <c r="CD533" s="341"/>
      <c r="CE533" s="341"/>
      <c r="CF533" s="341"/>
      <c r="CG533" s="341"/>
      <c r="CH533" s="341"/>
      <c r="CI533" s="341"/>
      <c r="CJ533" s="341"/>
      <c r="CK533" s="341"/>
      <c r="CL533" s="341"/>
      <c r="CM533" s="341"/>
      <c r="CN533" s="341"/>
      <c r="CO533" s="341"/>
      <c r="CP533" s="341"/>
      <c r="CQ533" s="341"/>
      <c r="CR533" s="341"/>
      <c r="CS533" s="341"/>
      <c r="CT533" s="341"/>
      <c r="CU533" s="341"/>
      <c r="CV533" s="341"/>
      <c r="CW533" s="341"/>
      <c r="CX533" s="341"/>
      <c r="CY533" s="341"/>
      <c r="CZ533" s="341"/>
    </row>
    <row r="534" s="340" customFormat="true" ht="25.15" customHeight="true" x14ac:dyDescent="0.2">
      <c r="A534" s="419"/>
      <c r="B534" s="419"/>
      <c r="C534" s="1089" t="s">
        <v>577</v>
      </c>
      <c r="D534" s="1090"/>
      <c r="E534" s="839">
        <v>2.7199810276364129E-3</v>
      </c>
      <c r="F534" s="830"/>
      <c r="G534" s="830"/>
      <c r="H534" s="1090" t="s">
        <v>409</v>
      </c>
      <c r="I534" s="1090"/>
      <c r="J534" s="851">
        <v>9.3967012590284667E-5</v>
      </c>
      <c r="K534" s="830"/>
      <c r="L534" s="830"/>
      <c r="M534" s="1090" t="s">
        <v>391</v>
      </c>
      <c r="N534" s="1090"/>
      <c r="O534" s="841">
        <v>0.32528791463761225</v>
      </c>
      <c r="P534" s="830"/>
      <c r="Q534" s="830"/>
      <c r="R534" s="341"/>
      <c r="Z534" s="341"/>
      <c r="AA534" s="341"/>
      <c r="AB534" s="341"/>
      <c r="AC534" s="341"/>
      <c r="AD534" s="341"/>
      <c r="AE534" s="341"/>
      <c r="AF534" s="341"/>
      <c r="AG534" s="341"/>
      <c r="AH534" s="341"/>
      <c r="AI534" s="341"/>
      <c r="AJ534" s="341"/>
      <c r="AK534" s="341"/>
      <c r="AL534" s="341"/>
      <c r="AM534" s="341"/>
      <c r="AN534" s="341"/>
      <c r="AO534" s="341"/>
      <c r="AP534" s="341"/>
      <c r="AQ534" s="341"/>
      <c r="AR534" s="341"/>
      <c r="AS534" s="341"/>
      <c r="AT534" s="341"/>
      <c r="AU534" s="341"/>
      <c r="AV534" s="341"/>
      <c r="AW534" s="341"/>
      <c r="AX534" s="341"/>
      <c r="AY534" s="341"/>
      <c r="AZ534" s="341"/>
      <c r="BB534" s="419"/>
      <c r="BZ534" s="341"/>
      <c r="CA534" s="341"/>
      <c r="CB534" s="341"/>
      <c r="CC534" s="341"/>
      <c r="CD534" s="341"/>
      <c r="CE534" s="341"/>
      <c r="CF534" s="341"/>
      <c r="CG534" s="341"/>
      <c r="CH534" s="341"/>
      <c r="CI534" s="341"/>
      <c r="CJ534" s="341"/>
      <c r="CK534" s="341"/>
      <c r="CL534" s="341"/>
      <c r="CM534" s="341"/>
      <c r="CN534" s="341"/>
      <c r="CO534" s="341"/>
      <c r="CP534" s="341"/>
      <c r="CQ534" s="341"/>
      <c r="CR534" s="341"/>
      <c r="CS534" s="341"/>
      <c r="CT534" s="341"/>
      <c r="CU534" s="341"/>
      <c r="CV534" s="341"/>
      <c r="CW534" s="341"/>
      <c r="CX534" s="341"/>
      <c r="CY534" s="341"/>
      <c r="CZ534" s="341"/>
    </row>
    <row r="535" s="340" customFormat="true" ht="25.15" customHeight="true" x14ac:dyDescent="0.2">
      <c r="A535" s="419"/>
      <c r="B535" s="419"/>
      <c r="C535" s="1089" t="s">
        <v>550</v>
      </c>
      <c r="D535" s="1090"/>
      <c r="E535" s="839">
        <v>9.9154475922542794E-3</v>
      </c>
      <c r="F535" s="830"/>
      <c r="G535" s="830"/>
      <c r="H535" s="1090" t="s">
        <v>407</v>
      </c>
      <c r="I535" s="1090"/>
      <c r="J535" s="840">
        <v>7.5717178438020893E-3</v>
      </c>
      <c r="K535" s="830"/>
      <c r="L535" s="830"/>
      <c r="M535" s="1090" t="s">
        <v>420</v>
      </c>
      <c r="N535" s="1090"/>
      <c r="O535" s="841">
        <v>1.4851642305433409E-4</v>
      </c>
      <c r="P535" s="830"/>
      <c r="Q535" s="830"/>
      <c r="R535" s="341"/>
      <c r="Z535" s="341"/>
      <c r="AA535" s="341"/>
      <c r="AB535" s="341"/>
      <c r="AC535" s="341"/>
      <c r="AD535" s="341"/>
      <c r="AE535" s="341"/>
      <c r="AF535" s="341"/>
      <c r="AG535" s="341"/>
      <c r="AH535" s="341"/>
      <c r="AI535" s="341"/>
      <c r="AJ535" s="341"/>
      <c r="AK535" s="341"/>
      <c r="AL535" s="341"/>
      <c r="AM535" s="341"/>
      <c r="AN535" s="341"/>
      <c r="AO535" s="341"/>
      <c r="AP535" s="341"/>
      <c r="AQ535" s="341"/>
      <c r="AR535" s="341"/>
      <c r="AS535" s="341"/>
      <c r="AT535" s="341"/>
      <c r="AU535" s="341"/>
      <c r="AV535" s="341"/>
      <c r="AW535" s="341"/>
      <c r="AX535" s="341"/>
      <c r="AY535" s="341"/>
      <c r="AZ535" s="341"/>
      <c r="BB535" s="419"/>
      <c r="BZ535" s="341"/>
      <c r="CA535" s="341"/>
      <c r="CB535" s="341"/>
      <c r="CC535" s="341"/>
      <c r="CD535" s="341"/>
      <c r="CE535" s="341"/>
      <c r="CF535" s="341"/>
      <c r="CG535" s="341"/>
      <c r="CH535" s="341"/>
      <c r="CI535" s="341"/>
      <c r="CJ535" s="341"/>
      <c r="CK535" s="341"/>
      <c r="CL535" s="341"/>
      <c r="CM535" s="341"/>
      <c r="CN535" s="341"/>
      <c r="CO535" s="341"/>
      <c r="CP535" s="341"/>
      <c r="CQ535" s="341"/>
      <c r="CR535" s="341"/>
      <c r="CS535" s="341"/>
      <c r="CT535" s="341"/>
      <c r="CU535" s="341"/>
      <c r="CV535" s="341"/>
      <c r="CW535" s="341"/>
      <c r="CX535" s="341"/>
      <c r="CY535" s="341"/>
      <c r="CZ535" s="341"/>
    </row>
    <row r="536" s="340" customFormat="true" ht="25.15" customHeight="true" x14ac:dyDescent="0.2">
      <c r="A536" s="419"/>
      <c r="B536" s="419"/>
      <c r="C536" s="1089" t="s">
        <v>546</v>
      </c>
      <c r="D536" s="1090"/>
      <c r="E536" s="839">
        <v>3.1315872839304459E-3</v>
      </c>
      <c r="F536" s="830"/>
      <c r="G536" s="830"/>
      <c r="H536" s="1090" t="s">
        <v>596</v>
      </c>
      <c r="I536" s="1090"/>
      <c r="J536" s="840">
        <v>4.4161190498698353E-4</v>
      </c>
      <c r="K536" s="830"/>
      <c r="L536" s="830"/>
      <c r="M536" s="1090" t="s">
        <v>396</v>
      </c>
      <c r="N536" s="1090"/>
      <c r="O536" s="841">
        <v>1.6593840462875319E-4</v>
      </c>
      <c r="P536" s="830"/>
      <c r="Q536" s="830"/>
      <c r="R536" s="341"/>
      <c r="Z536" s="341"/>
      <c r="AA536" s="341"/>
      <c r="AB536" s="341"/>
      <c r="AC536" s="341"/>
      <c r="AD536" s="341"/>
      <c r="AE536" s="341"/>
      <c r="AF536" s="341"/>
      <c r="AG536" s="341"/>
      <c r="AH536" s="341"/>
      <c r="AI536" s="341"/>
      <c r="AJ536" s="341"/>
      <c r="AK536" s="341"/>
      <c r="AL536" s="341"/>
      <c r="AM536" s="341"/>
      <c r="AN536" s="341"/>
      <c r="AO536" s="341"/>
      <c r="AP536" s="341"/>
      <c r="AQ536" s="341"/>
      <c r="AR536" s="341"/>
      <c r="AS536" s="341"/>
      <c r="AT536" s="341"/>
      <c r="AU536" s="341"/>
      <c r="AV536" s="341"/>
      <c r="AW536" s="341"/>
      <c r="AX536" s="341"/>
      <c r="AY536" s="341"/>
      <c r="AZ536" s="341"/>
      <c r="BB536" s="419"/>
      <c r="BZ536" s="341"/>
      <c r="CA536" s="341"/>
      <c r="CB536" s="341"/>
      <c r="CC536" s="341"/>
      <c r="CD536" s="341"/>
      <c r="CE536" s="341"/>
      <c r="CF536" s="341"/>
      <c r="CG536" s="341"/>
      <c r="CH536" s="341"/>
      <c r="CI536" s="341"/>
      <c r="CJ536" s="341"/>
      <c r="CK536" s="341"/>
      <c r="CL536" s="341"/>
      <c r="CM536" s="341"/>
      <c r="CN536" s="341"/>
      <c r="CO536" s="341"/>
      <c r="CP536" s="341"/>
      <c r="CQ536" s="341"/>
      <c r="CR536" s="341"/>
      <c r="CS536" s="341"/>
      <c r="CT536" s="341"/>
      <c r="CU536" s="341"/>
      <c r="CV536" s="341"/>
      <c r="CW536" s="341"/>
      <c r="CX536" s="341"/>
      <c r="CY536" s="341"/>
      <c r="CZ536" s="341"/>
    </row>
    <row r="537" s="340" customFormat="true" ht="25.15" customHeight="true" x14ac:dyDescent="0.2">
      <c r="A537" s="419"/>
      <c r="B537" s="419"/>
      <c r="C537" s="1089" t="s">
        <v>361</v>
      </c>
      <c r="D537" s="1090"/>
      <c r="E537" s="839">
        <v>0.7133452916672961</v>
      </c>
      <c r="F537" s="830"/>
      <c r="G537" s="830"/>
      <c r="H537" s="1090" t="s">
        <v>418</v>
      </c>
      <c r="I537" s="1090"/>
      <c r="J537" s="840">
        <v>1.7116945924064997E-3</v>
      </c>
      <c r="K537" s="830"/>
      <c r="L537" s="830"/>
      <c r="M537" s="1090" t="s">
        <v>582</v>
      </c>
      <c r="N537" s="1090"/>
      <c r="O537" s="841">
        <v>3.0953313404536391E-4</v>
      </c>
      <c r="P537" s="830"/>
      <c r="Q537" s="830"/>
      <c r="R537" s="341"/>
      <c r="Z537" s="341"/>
      <c r="AA537" s="341"/>
      <c r="AB537" s="341"/>
      <c r="AC537" s="341"/>
      <c r="AD537" s="341"/>
      <c r="AE537" s="341"/>
      <c r="AF537" s="341"/>
      <c r="AG537" s="341"/>
      <c r="AH537" s="341"/>
      <c r="AI537" s="341"/>
      <c r="AJ537" s="341"/>
      <c r="AK537" s="341"/>
      <c r="AL537" s="341"/>
      <c r="AM537" s="341"/>
      <c r="AN537" s="341"/>
      <c r="AO537" s="341"/>
      <c r="AP537" s="341"/>
      <c r="AQ537" s="341"/>
      <c r="AR537" s="341"/>
      <c r="AS537" s="341"/>
      <c r="AT537" s="341"/>
      <c r="AU537" s="341"/>
      <c r="AV537" s="341"/>
      <c r="AW537" s="341"/>
      <c r="AX537" s="341"/>
      <c r="AY537" s="341"/>
      <c r="AZ537" s="341"/>
      <c r="BB537" s="419"/>
      <c r="BZ537" s="341"/>
      <c r="CA537" s="341"/>
      <c r="CB537" s="341"/>
      <c r="CC537" s="341"/>
      <c r="CD537" s="341"/>
      <c r="CE537" s="341"/>
      <c r="CF537" s="341"/>
      <c r="CG537" s="341"/>
      <c r="CH537" s="341"/>
      <c r="CI537" s="341"/>
      <c r="CJ537" s="341"/>
      <c r="CK537" s="341"/>
      <c r="CL537" s="341"/>
      <c r="CM537" s="341"/>
      <c r="CN537" s="341"/>
      <c r="CO537" s="341"/>
      <c r="CP537" s="341"/>
      <c r="CQ537" s="341"/>
      <c r="CR537" s="341"/>
      <c r="CS537" s="341"/>
      <c r="CT537" s="341"/>
      <c r="CU537" s="341"/>
      <c r="CV537" s="341"/>
      <c r="CW537" s="341"/>
      <c r="CX537" s="341"/>
      <c r="CY537" s="341"/>
      <c r="CZ537" s="341"/>
    </row>
    <row r="538" s="340" customFormat="true" ht="25.15" customHeight="true" x14ac:dyDescent="0.2">
      <c r="A538" s="419"/>
      <c r="B538" s="419"/>
      <c r="C538" s="1089" t="s">
        <v>560</v>
      </c>
      <c r="D538" s="1090"/>
      <c r="E538" s="839">
        <v>3.4365881183423326E-2</v>
      </c>
      <c r="F538" s="830"/>
      <c r="G538" s="830"/>
      <c r="H538" s="1090" t="s">
        <v>400</v>
      </c>
      <c r="I538" s="1090"/>
      <c r="J538" s="840">
        <v>1.4422363676303734E-3</v>
      </c>
      <c r="K538" s="830"/>
      <c r="L538" s="830"/>
      <c r="M538" s="1090" t="s">
        <v>594</v>
      </c>
      <c r="N538" s="1090"/>
      <c r="O538" s="849">
        <v>2.9396473098532471E-7</v>
      </c>
      <c r="P538" s="830"/>
      <c r="Q538" s="830"/>
      <c r="R538" s="341"/>
      <c r="Z538" s="341"/>
      <c r="AA538" s="341"/>
      <c r="AB538" s="341"/>
      <c r="AC538" s="341"/>
      <c r="AD538" s="341"/>
      <c r="AE538" s="341"/>
      <c r="AF538" s="341"/>
      <c r="AG538" s="341"/>
      <c r="AH538" s="341"/>
      <c r="AI538" s="341"/>
      <c r="AJ538" s="341"/>
      <c r="AK538" s="341"/>
      <c r="AL538" s="341"/>
      <c r="AM538" s="341"/>
      <c r="AN538" s="341"/>
      <c r="AO538" s="341"/>
      <c r="AP538" s="341"/>
      <c r="AQ538" s="341"/>
      <c r="AR538" s="341"/>
      <c r="AS538" s="341"/>
      <c r="AT538" s="341"/>
      <c r="AU538" s="341"/>
      <c r="AV538" s="341"/>
      <c r="AW538" s="341"/>
      <c r="AX538" s="341"/>
      <c r="AY538" s="341"/>
      <c r="AZ538" s="341"/>
      <c r="BB538" s="419"/>
      <c r="BZ538" s="341"/>
      <c r="CA538" s="341"/>
      <c r="CB538" s="341"/>
      <c r="CC538" s="341"/>
      <c r="CD538" s="341"/>
      <c r="CE538" s="341"/>
      <c r="CF538" s="341"/>
      <c r="CG538" s="341"/>
      <c r="CH538" s="341"/>
      <c r="CI538" s="341"/>
      <c r="CJ538" s="341"/>
      <c r="CK538" s="341"/>
      <c r="CL538" s="341"/>
      <c r="CM538" s="341"/>
      <c r="CN538" s="341"/>
      <c r="CO538" s="341"/>
      <c r="CP538" s="341"/>
      <c r="CQ538" s="341"/>
      <c r="CR538" s="341"/>
      <c r="CS538" s="341"/>
      <c r="CT538" s="341"/>
      <c r="CU538" s="341"/>
      <c r="CV538" s="341"/>
      <c r="CW538" s="341"/>
      <c r="CX538" s="341"/>
      <c r="CY538" s="341"/>
      <c r="CZ538" s="341"/>
    </row>
    <row r="539" s="340" customFormat="true" ht="25.15" customHeight="true" x14ac:dyDescent="0.2">
      <c r="A539" s="419"/>
      <c r="B539" s="419"/>
      <c r="C539" s="1089" t="s">
        <v>564</v>
      </c>
      <c r="D539" s="1090"/>
      <c r="E539" s="839">
        <v>3.2314275403573248E-2</v>
      </c>
      <c r="F539" s="830"/>
      <c r="G539" s="830"/>
      <c r="H539" s="1090" t="s">
        <v>383</v>
      </c>
      <c r="I539" s="1090"/>
      <c r="J539" s="840">
        <v>2.1349450525018295E-2</v>
      </c>
      <c r="K539" s="830"/>
      <c r="L539" s="830"/>
      <c r="M539" s="1090" t="s">
        <v>568</v>
      </c>
      <c r="N539" s="1090"/>
      <c r="O539" s="841">
        <v>7.1052164908474089E-3</v>
      </c>
      <c r="P539" s="830"/>
      <c r="Q539" s="830"/>
      <c r="R539" s="341"/>
      <c r="Z539" s="341"/>
      <c r="AA539" s="341"/>
      <c r="AB539" s="341"/>
      <c r="AC539" s="341"/>
      <c r="AD539" s="341"/>
      <c r="AE539" s="341"/>
      <c r="AF539" s="341"/>
      <c r="AG539" s="341"/>
      <c r="AH539" s="341"/>
      <c r="AI539" s="341"/>
      <c r="AJ539" s="341"/>
      <c r="AK539" s="341"/>
      <c r="AL539" s="341"/>
      <c r="AM539" s="341"/>
      <c r="AN539" s="341"/>
      <c r="AO539" s="341"/>
      <c r="AP539" s="341"/>
      <c r="AQ539" s="341"/>
      <c r="AR539" s="341"/>
      <c r="AS539" s="341"/>
      <c r="AT539" s="341"/>
      <c r="AU539" s="341"/>
      <c r="AV539" s="341"/>
      <c r="AW539" s="341"/>
      <c r="AX539" s="341"/>
      <c r="AY539" s="341"/>
      <c r="AZ539" s="341"/>
      <c r="BB539" s="419"/>
      <c r="BZ539" s="341"/>
      <c r="CA539" s="341"/>
      <c r="CB539" s="341"/>
      <c r="CC539" s="341"/>
      <c r="CD539" s="341"/>
      <c r="CE539" s="341"/>
      <c r="CF539" s="341"/>
      <c r="CG539" s="341"/>
      <c r="CH539" s="341"/>
      <c r="CI539" s="341"/>
      <c r="CJ539" s="341"/>
      <c r="CK539" s="341"/>
      <c r="CL539" s="341"/>
      <c r="CM539" s="341"/>
      <c r="CN539" s="341"/>
      <c r="CO539" s="341"/>
      <c r="CP539" s="341"/>
      <c r="CQ539" s="341"/>
      <c r="CR539" s="341"/>
      <c r="CS539" s="341"/>
      <c r="CT539" s="341"/>
      <c r="CU539" s="341"/>
      <c r="CV539" s="341"/>
      <c r="CW539" s="341"/>
      <c r="CX539" s="341"/>
      <c r="CY539" s="341"/>
      <c r="CZ539" s="341"/>
    </row>
    <row r="540" s="340" customFormat="true" ht="25.15" customHeight="true" x14ac:dyDescent="0.2">
      <c r="A540" s="419"/>
      <c r="B540" s="419"/>
      <c r="C540" s="1089" t="s">
        <v>545</v>
      </c>
      <c r="D540" s="1090"/>
      <c r="E540" s="839">
        <v>0.36839167524803756</v>
      </c>
      <c r="F540" s="830"/>
      <c r="G540" s="830"/>
      <c r="H540" s="1090" t="s">
        <v>478</v>
      </c>
      <c r="I540" s="1090"/>
      <c r="J540" s="851">
        <v>6.0538653113900271E-5</v>
      </c>
      <c r="K540" s="830"/>
      <c r="L540" s="830"/>
      <c r="M540" s="1090" t="s">
        <v>380</v>
      </c>
      <c r="N540" s="1090"/>
      <c r="O540" s="841">
        <v>4.2803741679930306E-2</v>
      </c>
      <c r="P540" s="830"/>
      <c r="Q540" s="830"/>
      <c r="R540" s="341"/>
      <c r="Z540" s="341"/>
      <c r="AA540" s="341"/>
      <c r="AB540" s="341"/>
      <c r="AC540" s="341"/>
      <c r="AD540" s="341"/>
      <c r="AE540" s="341"/>
      <c r="AF540" s="341"/>
      <c r="AG540" s="341"/>
      <c r="AH540" s="341"/>
      <c r="AI540" s="341"/>
      <c r="AJ540" s="341"/>
      <c r="AK540" s="341"/>
      <c r="AL540" s="341"/>
      <c r="AM540" s="341"/>
      <c r="AN540" s="341"/>
      <c r="AO540" s="341"/>
      <c r="AP540" s="341"/>
      <c r="AQ540" s="341"/>
      <c r="AR540" s="341"/>
      <c r="AS540" s="341"/>
      <c r="AT540" s="341"/>
      <c r="AU540" s="341"/>
      <c r="AV540" s="341"/>
      <c r="AW540" s="341"/>
      <c r="AX540" s="341"/>
      <c r="AY540" s="341"/>
      <c r="AZ540" s="341"/>
      <c r="BB540" s="419"/>
      <c r="BZ540" s="341"/>
      <c r="CA540" s="341"/>
      <c r="CB540" s="341"/>
      <c r="CC540" s="341"/>
      <c r="CD540" s="341"/>
      <c r="CE540" s="341"/>
      <c r="CF540" s="341"/>
      <c r="CG540" s="341"/>
      <c r="CH540" s="341"/>
      <c r="CI540" s="341"/>
      <c r="CJ540" s="341"/>
      <c r="CK540" s="341"/>
      <c r="CL540" s="341"/>
      <c r="CM540" s="341"/>
      <c r="CN540" s="341"/>
      <c r="CO540" s="341"/>
      <c r="CP540" s="341"/>
      <c r="CQ540" s="341"/>
      <c r="CR540" s="341"/>
      <c r="CS540" s="341"/>
      <c r="CT540" s="341"/>
      <c r="CU540" s="341"/>
      <c r="CV540" s="341"/>
      <c r="CW540" s="341"/>
      <c r="CX540" s="341"/>
      <c r="CY540" s="341"/>
      <c r="CZ540" s="341"/>
    </row>
    <row r="541" s="340" customFormat="true" ht="25.15" customHeight="true" x14ac:dyDescent="0.2">
      <c r="A541" s="419"/>
      <c r="B541" s="419"/>
      <c r="C541" s="1089" t="s">
        <v>575</v>
      </c>
      <c r="D541" s="1090"/>
      <c r="E541" s="839">
        <v>4.322396702907131E-3</v>
      </c>
      <c r="F541" s="830"/>
      <c r="G541" s="830"/>
      <c r="H541" s="1090" t="s">
        <v>415</v>
      </c>
      <c r="I541" s="1090"/>
      <c r="J541" s="840">
        <v>8.150521515346244E-4</v>
      </c>
      <c r="K541" s="830"/>
      <c r="L541" s="830"/>
      <c r="M541" s="1090" t="s">
        <v>554</v>
      </c>
      <c r="N541" s="1090"/>
      <c r="O541" s="841">
        <v>0.16711969528689555</v>
      </c>
      <c r="P541" s="830"/>
      <c r="Q541" s="830"/>
      <c r="R541" s="341"/>
      <c r="Z541" s="341"/>
      <c r="AA541" s="341"/>
      <c r="AB541" s="341"/>
      <c r="AC541" s="341"/>
      <c r="AD541" s="341"/>
      <c r="AE541" s="341"/>
      <c r="AF541" s="341"/>
      <c r="AG541" s="341"/>
      <c r="AH541" s="341"/>
      <c r="AI541" s="341"/>
      <c r="AJ541" s="341"/>
      <c r="AK541" s="341"/>
      <c r="AL541" s="341"/>
      <c r="AM541" s="341"/>
      <c r="AN541" s="341"/>
      <c r="AO541" s="341"/>
      <c r="AP541" s="341"/>
      <c r="AQ541" s="341"/>
      <c r="AR541" s="341"/>
      <c r="AS541" s="341"/>
      <c r="AT541" s="341"/>
      <c r="AU541" s="341"/>
      <c r="AV541" s="341"/>
      <c r="AW541" s="341"/>
      <c r="AX541" s="341"/>
      <c r="AY541" s="341"/>
      <c r="AZ541" s="341"/>
      <c r="BB541" s="419"/>
      <c r="BZ541" s="341"/>
      <c r="CA541" s="341"/>
      <c r="CB541" s="341"/>
      <c r="CC541" s="341"/>
      <c r="CD541" s="341"/>
      <c r="CE541" s="341"/>
      <c r="CF541" s="341"/>
      <c r="CG541" s="341"/>
      <c r="CH541" s="341"/>
      <c r="CI541" s="341"/>
      <c r="CJ541" s="341"/>
      <c r="CK541" s="341"/>
      <c r="CL541" s="341"/>
      <c r="CM541" s="341"/>
      <c r="CN541" s="341"/>
      <c r="CO541" s="341"/>
      <c r="CP541" s="341"/>
      <c r="CQ541" s="341"/>
      <c r="CR541" s="341"/>
      <c r="CS541" s="341"/>
      <c r="CT541" s="341"/>
      <c r="CU541" s="341"/>
      <c r="CV541" s="341"/>
      <c r="CW541" s="341"/>
      <c r="CX541" s="341"/>
      <c r="CY541" s="341"/>
      <c r="CZ541" s="341"/>
    </row>
    <row r="542" s="340" customFormat="true" ht="25.15" customHeight="true" x14ac:dyDescent="0.2">
      <c r="A542" s="419"/>
      <c r="B542" s="419"/>
      <c r="C542" s="1089" t="s">
        <v>550</v>
      </c>
      <c r="D542" s="1090"/>
      <c r="E542" s="839">
        <v>7.7907791468439765E-4</v>
      </c>
      <c r="F542" s="830"/>
      <c r="G542" s="830"/>
      <c r="H542" s="1090" t="s">
        <v>403</v>
      </c>
      <c r="I542" s="1090"/>
      <c r="J542" s="840">
        <v>4.0428669778054304E-3</v>
      </c>
      <c r="K542" s="830"/>
      <c r="L542" s="830"/>
      <c r="M542" s="1090" t="s">
        <v>364</v>
      </c>
      <c r="N542" s="1090"/>
      <c r="O542" s="841">
        <v>0.21101514416644063</v>
      </c>
      <c r="P542" s="830"/>
      <c r="Q542" s="830"/>
      <c r="R542" s="341"/>
      <c r="Z542" s="341"/>
      <c r="AA542" s="341"/>
      <c r="AB542" s="341"/>
      <c r="AC542" s="341"/>
      <c r="AD542" s="341"/>
      <c r="AE542" s="341"/>
      <c r="AF542" s="341"/>
      <c r="AG542" s="341"/>
      <c r="AH542" s="341"/>
      <c r="AI542" s="341"/>
      <c r="AJ542" s="341"/>
      <c r="AK542" s="341"/>
      <c r="AL542" s="341"/>
      <c r="AM542" s="341"/>
      <c r="AN542" s="341"/>
      <c r="AO542" s="341"/>
      <c r="AP542" s="341"/>
      <c r="AQ542" s="341"/>
      <c r="AR542" s="341"/>
      <c r="AS542" s="341"/>
      <c r="AT542" s="341"/>
      <c r="AU542" s="341"/>
      <c r="AV542" s="341"/>
      <c r="AW542" s="341"/>
      <c r="AX542" s="341"/>
      <c r="AY542" s="341"/>
      <c r="AZ542" s="341"/>
      <c r="BB542" s="419"/>
      <c r="BZ542" s="341"/>
      <c r="CA542" s="341"/>
      <c r="CB542" s="341"/>
      <c r="CC542" s="341"/>
      <c r="CD542" s="341"/>
      <c r="CE542" s="341"/>
      <c r="CF542" s="341"/>
      <c r="CG542" s="341"/>
      <c r="CH542" s="341"/>
      <c r="CI542" s="341"/>
      <c r="CJ542" s="341"/>
      <c r="CK542" s="341"/>
      <c r="CL542" s="341"/>
      <c r="CM542" s="341"/>
      <c r="CN542" s="341"/>
      <c r="CO542" s="341"/>
      <c r="CP542" s="341"/>
      <c r="CQ542" s="341"/>
      <c r="CR542" s="341"/>
      <c r="CS542" s="341"/>
      <c r="CT542" s="341"/>
      <c r="CU542" s="341"/>
      <c r="CV542" s="341"/>
      <c r="CW542" s="341"/>
      <c r="CX542" s="341"/>
      <c r="CY542" s="341"/>
      <c r="CZ542" s="341"/>
    </row>
    <row r="543" s="340" customFormat="true" ht="25.15" customHeight="true" x14ac:dyDescent="0.2">
      <c r="A543" s="419"/>
      <c r="B543" s="419"/>
      <c r="C543" s="1089" t="s">
        <v>546</v>
      </c>
      <c r="D543" s="1090"/>
      <c r="E543" s="839">
        <v>1.491593218824113E-3</v>
      </c>
      <c r="F543" s="830"/>
      <c r="G543" s="830"/>
      <c r="H543" s="1090" t="s">
        <v>543</v>
      </c>
      <c r="I543" s="1090"/>
      <c r="J543" s="840">
        <v>0.13355549532707869</v>
      </c>
      <c r="K543" s="830"/>
      <c r="L543" s="830"/>
      <c r="M543" s="1090" t="s">
        <v>551</v>
      </c>
      <c r="N543" s="1090"/>
      <c r="O543" s="841">
        <v>3.1911296649850228E-2</v>
      </c>
      <c r="P543" s="830"/>
      <c r="Q543" s="830"/>
      <c r="R543" s="341"/>
      <c r="Z543" s="341"/>
      <c r="AA543" s="341"/>
      <c r="AB543" s="341"/>
      <c r="AC543" s="341"/>
      <c r="AD543" s="341"/>
      <c r="AE543" s="341"/>
      <c r="AF543" s="341"/>
      <c r="AG543" s="341"/>
      <c r="AH543" s="341"/>
      <c r="AI543" s="341"/>
      <c r="AJ543" s="341"/>
      <c r="AK543" s="341"/>
      <c r="AL543" s="341"/>
      <c r="AM543" s="341"/>
      <c r="AN543" s="341"/>
      <c r="AO543" s="341"/>
      <c r="AP543" s="341"/>
      <c r="AQ543" s="341"/>
      <c r="AR543" s="341"/>
      <c r="AS543" s="341"/>
      <c r="AT543" s="341"/>
      <c r="AU543" s="341"/>
      <c r="AV543" s="341"/>
      <c r="AW543" s="341"/>
      <c r="AX543" s="341"/>
      <c r="AY543" s="341"/>
      <c r="AZ543" s="341"/>
      <c r="BB543" s="419"/>
      <c r="BZ543" s="341"/>
      <c r="CA543" s="341"/>
      <c r="CB543" s="341"/>
      <c r="CC543" s="341"/>
      <c r="CD543" s="341"/>
      <c r="CE543" s="341"/>
      <c r="CF543" s="341"/>
      <c r="CG543" s="341"/>
      <c r="CH543" s="341"/>
      <c r="CI543" s="341"/>
      <c r="CJ543" s="341"/>
      <c r="CK543" s="341"/>
      <c r="CL543" s="341"/>
      <c r="CM543" s="341"/>
      <c r="CN543" s="341"/>
      <c r="CO543" s="341"/>
      <c r="CP543" s="341"/>
      <c r="CQ543" s="341"/>
      <c r="CR543" s="341"/>
      <c r="CS543" s="341"/>
      <c r="CT543" s="341"/>
      <c r="CU543" s="341"/>
      <c r="CV543" s="341"/>
      <c r="CW543" s="341"/>
      <c r="CX543" s="341"/>
      <c r="CY543" s="341"/>
      <c r="CZ543" s="341"/>
    </row>
    <row r="544" s="340" customFormat="true" ht="25.15" customHeight="true" x14ac:dyDescent="0.2">
      <c r="A544" s="419"/>
      <c r="B544" s="419"/>
      <c r="C544" s="1089" t="s">
        <v>561</v>
      </c>
      <c r="D544" s="1090"/>
      <c r="E544" s="839">
        <v>3.6792545361397512E-2</v>
      </c>
      <c r="F544" s="830"/>
      <c r="G544" s="830"/>
      <c r="H544" s="1090" t="s">
        <v>391</v>
      </c>
      <c r="I544" s="1090"/>
      <c r="J544" s="840">
        <v>0.10358951690657832</v>
      </c>
      <c r="K544" s="830"/>
      <c r="L544" s="830"/>
      <c r="M544" s="1090" t="s">
        <v>363</v>
      </c>
      <c r="N544" s="1090"/>
      <c r="O544" s="841">
        <v>0.2359125058908782</v>
      </c>
      <c r="P544" s="830"/>
      <c r="Q544" s="830"/>
      <c r="R544" s="341"/>
      <c r="Z544" s="341"/>
      <c r="AA544" s="341"/>
      <c r="AB544" s="341"/>
      <c r="AC544" s="341"/>
      <c r="AD544" s="341"/>
      <c r="AE544" s="341"/>
      <c r="AF544" s="341"/>
      <c r="AG544" s="341"/>
      <c r="AH544" s="341"/>
      <c r="AI544" s="341"/>
      <c r="AJ544" s="341"/>
      <c r="AK544" s="341"/>
      <c r="AL544" s="341"/>
      <c r="AM544" s="341"/>
      <c r="AN544" s="341"/>
      <c r="AO544" s="341"/>
      <c r="AP544" s="341"/>
      <c r="AQ544" s="341"/>
      <c r="AR544" s="341"/>
      <c r="AS544" s="341"/>
      <c r="AT544" s="341"/>
      <c r="AU544" s="341"/>
      <c r="AV544" s="341"/>
      <c r="AW544" s="341"/>
      <c r="AX544" s="341"/>
      <c r="AY544" s="341"/>
      <c r="AZ544" s="341"/>
      <c r="BB544" s="419"/>
      <c r="BZ544" s="341"/>
      <c r="CA544" s="341"/>
      <c r="CB544" s="341"/>
      <c r="CC544" s="341"/>
      <c r="CD544" s="341"/>
      <c r="CE544" s="341"/>
      <c r="CF544" s="341"/>
      <c r="CG544" s="341"/>
      <c r="CH544" s="341"/>
      <c r="CI544" s="341"/>
      <c r="CJ544" s="341"/>
      <c r="CK544" s="341"/>
      <c r="CL544" s="341"/>
      <c r="CM544" s="341"/>
      <c r="CN544" s="341"/>
      <c r="CO544" s="341"/>
      <c r="CP544" s="341"/>
      <c r="CQ544" s="341"/>
      <c r="CR544" s="341"/>
      <c r="CS544" s="341"/>
      <c r="CT544" s="341"/>
      <c r="CU544" s="341"/>
      <c r="CV544" s="341"/>
      <c r="CW544" s="341"/>
      <c r="CX544" s="341"/>
      <c r="CY544" s="341"/>
      <c r="CZ544" s="341"/>
    </row>
    <row r="545" s="340" customFormat="true" ht="25.15" customHeight="true" x14ac:dyDescent="0.2">
      <c r="A545" s="419"/>
      <c r="B545" s="419"/>
      <c r="C545" s="1089" t="s">
        <v>571</v>
      </c>
      <c r="D545" s="1090"/>
      <c r="E545" s="842">
        <v>1.040826255263977E-2</v>
      </c>
      <c r="F545" s="830"/>
      <c r="G545" s="830"/>
      <c r="H545" s="1090" t="s">
        <v>420</v>
      </c>
      <c r="I545" s="1090"/>
      <c r="J545" s="840">
        <v>3.7816329344700639E-3</v>
      </c>
      <c r="K545" s="830"/>
      <c r="L545" s="830"/>
      <c r="M545" s="1090" t="s">
        <v>547</v>
      </c>
      <c r="N545" s="1090"/>
      <c r="O545" s="841">
        <v>0.26132147008688428</v>
      </c>
      <c r="P545" s="830"/>
      <c r="Q545" s="830"/>
      <c r="R545" s="341"/>
      <c r="Z545" s="341"/>
      <c r="AA545" s="341"/>
      <c r="AB545" s="341"/>
      <c r="AC545" s="341"/>
      <c r="AD545" s="341"/>
      <c r="AE545" s="341"/>
      <c r="AF545" s="341"/>
      <c r="AG545" s="341"/>
      <c r="AH545" s="341"/>
      <c r="AI545" s="341"/>
      <c r="AJ545" s="341"/>
      <c r="AK545" s="341"/>
      <c r="AL545" s="341"/>
      <c r="AM545" s="341"/>
      <c r="AN545" s="341"/>
      <c r="AO545" s="341"/>
      <c r="AP545" s="341"/>
      <c r="AQ545" s="341"/>
      <c r="AR545" s="341"/>
      <c r="AS545" s="341"/>
      <c r="AT545" s="341"/>
      <c r="AU545" s="341"/>
      <c r="AV545" s="341"/>
      <c r="AW545" s="341"/>
      <c r="AX545" s="341"/>
      <c r="AY545" s="341"/>
      <c r="AZ545" s="341"/>
      <c r="BB545" s="419"/>
      <c r="BZ545" s="341"/>
      <c r="CA545" s="341"/>
      <c r="CB545" s="341"/>
      <c r="CC545" s="341"/>
      <c r="CD545" s="341"/>
      <c r="CE545" s="341"/>
      <c r="CF545" s="341"/>
      <c r="CG545" s="341"/>
      <c r="CH545" s="341"/>
      <c r="CI545" s="341"/>
      <c r="CJ545" s="341"/>
      <c r="CK545" s="341"/>
      <c r="CL545" s="341"/>
      <c r="CM545" s="341"/>
      <c r="CN545" s="341"/>
      <c r="CO545" s="341"/>
      <c r="CP545" s="341"/>
      <c r="CQ545" s="341"/>
      <c r="CR545" s="341"/>
      <c r="CS545" s="341"/>
      <c r="CT545" s="341"/>
      <c r="CU545" s="341"/>
      <c r="CV545" s="341"/>
      <c r="CW545" s="341"/>
      <c r="CX545" s="341"/>
      <c r="CY545" s="341"/>
      <c r="CZ545" s="341"/>
    </row>
    <row r="546" s="340" customFormat="true" ht="25.15" customHeight="true" x14ac:dyDescent="0.2">
      <c r="A546" s="419"/>
      <c r="B546" s="419"/>
      <c r="C546" s="1089"/>
      <c r="D546" s="1085"/>
      <c r="E546" s="830"/>
      <c r="F546" s="830"/>
      <c r="G546" s="830"/>
      <c r="H546" s="1090" t="s">
        <v>396</v>
      </c>
      <c r="I546" s="1090"/>
      <c r="J546" s="840">
        <v>1.5328756656251248E-3</v>
      </c>
      <c r="K546" s="830"/>
      <c r="L546" s="830"/>
      <c r="M546" s="1090" t="s">
        <v>562</v>
      </c>
      <c r="N546" s="1090"/>
      <c r="O546" s="841">
        <v>5.7409333271195823E-2</v>
      </c>
      <c r="P546" s="830"/>
      <c r="Q546" s="830"/>
      <c r="R546" s="341"/>
      <c r="Z546" s="341"/>
      <c r="AA546" s="341"/>
      <c r="AB546" s="341"/>
      <c r="AC546" s="341"/>
      <c r="AD546" s="341"/>
      <c r="AE546" s="341"/>
      <c r="AF546" s="341"/>
      <c r="AG546" s="341"/>
      <c r="AH546" s="341"/>
      <c r="AI546" s="341"/>
      <c r="AJ546" s="341"/>
      <c r="AK546" s="341"/>
      <c r="AL546" s="341"/>
      <c r="AM546" s="341"/>
      <c r="AN546" s="341"/>
      <c r="AO546" s="341"/>
      <c r="AP546" s="341"/>
      <c r="AQ546" s="341"/>
      <c r="AR546" s="341"/>
      <c r="AS546" s="341"/>
      <c r="AT546" s="341"/>
      <c r="AU546" s="341"/>
      <c r="AV546" s="341"/>
      <c r="AW546" s="341"/>
      <c r="AX546" s="341"/>
      <c r="AY546" s="341"/>
      <c r="AZ546" s="341"/>
      <c r="BB546" s="419"/>
      <c r="BZ546" s="341"/>
      <c r="CA546" s="341"/>
      <c r="CB546" s="341"/>
      <c r="CC546" s="341"/>
      <c r="CD546" s="341"/>
      <c r="CE546" s="341"/>
      <c r="CF546" s="341"/>
      <c r="CG546" s="341"/>
      <c r="CH546" s="341"/>
      <c r="CI546" s="341"/>
      <c r="CJ546" s="341"/>
      <c r="CK546" s="341"/>
      <c r="CL546" s="341"/>
      <c r="CM546" s="341"/>
      <c r="CN546" s="341"/>
      <c r="CO546" s="341"/>
      <c r="CP546" s="341"/>
      <c r="CQ546" s="341"/>
      <c r="CR546" s="341"/>
      <c r="CS546" s="341"/>
      <c r="CT546" s="341"/>
      <c r="CU546" s="341"/>
      <c r="CV546" s="341"/>
      <c r="CW546" s="341"/>
      <c r="CX546" s="341"/>
      <c r="CY546" s="341"/>
      <c r="CZ546" s="341"/>
    </row>
    <row r="547" s="340" customFormat="true" ht="25.15" customHeight="true" x14ac:dyDescent="0.2">
      <c r="A547" s="419"/>
      <c r="B547" s="419"/>
      <c r="C547" s="1089"/>
      <c r="D547" s="1085"/>
      <c r="E547" s="830"/>
      <c r="F547" s="830"/>
      <c r="G547" s="830"/>
      <c r="H547" s="1090" t="s">
        <v>582</v>
      </c>
      <c r="I547" s="1090"/>
      <c r="J547" s="840">
        <v>1.2460880058102423E-4</v>
      </c>
      <c r="K547" s="830"/>
      <c r="L547" s="830"/>
      <c r="M547" s="1090" t="s">
        <v>553</v>
      </c>
      <c r="N547" s="1090"/>
      <c r="O547" s="841">
        <v>0.19228406267060849</v>
      </c>
      <c r="P547" s="830"/>
      <c r="Q547" s="830"/>
      <c r="R547" s="341"/>
      <c r="Z547" s="341"/>
      <c r="AA547" s="341"/>
      <c r="AB547" s="341"/>
      <c r="AC547" s="341"/>
      <c r="AD547" s="341"/>
      <c r="AE547" s="341"/>
      <c r="AF547" s="341"/>
      <c r="AG547" s="341"/>
      <c r="AH547" s="341"/>
      <c r="AI547" s="341"/>
      <c r="AJ547" s="341"/>
      <c r="AK547" s="341"/>
      <c r="AL547" s="341"/>
      <c r="AM547" s="341"/>
      <c r="AN547" s="341"/>
      <c r="AO547" s="341"/>
      <c r="AP547" s="341"/>
      <c r="AQ547" s="341"/>
      <c r="AR547" s="341"/>
      <c r="AS547" s="341"/>
      <c r="AT547" s="341"/>
      <c r="AU547" s="341"/>
      <c r="AV547" s="341"/>
      <c r="AW547" s="341"/>
      <c r="AX547" s="341"/>
      <c r="AY547" s="341"/>
      <c r="AZ547" s="341"/>
      <c r="BB547" s="419"/>
      <c r="BZ547" s="341"/>
      <c r="CA547" s="341"/>
      <c r="CB547" s="341"/>
      <c r="CC547" s="341"/>
      <c r="CD547" s="341"/>
      <c r="CE547" s="341"/>
      <c r="CF547" s="341"/>
      <c r="CG547" s="341"/>
      <c r="CH547" s="341"/>
      <c r="CI547" s="341"/>
      <c r="CJ547" s="341"/>
      <c r="CK547" s="341"/>
      <c r="CL547" s="341"/>
      <c r="CM547" s="341"/>
      <c r="CN547" s="341"/>
      <c r="CO547" s="341"/>
      <c r="CP547" s="341"/>
      <c r="CQ547" s="341"/>
      <c r="CR547" s="341"/>
      <c r="CS547" s="341"/>
      <c r="CT547" s="341"/>
      <c r="CU547" s="341"/>
      <c r="CV547" s="341"/>
      <c r="CW547" s="341"/>
      <c r="CX547" s="341"/>
      <c r="CY547" s="341"/>
      <c r="CZ547" s="341"/>
    </row>
    <row r="548" s="340" customFormat="true" ht="25.15" customHeight="true" x14ac:dyDescent="0.2">
      <c r="A548" s="419"/>
      <c r="B548" s="419"/>
      <c r="C548" s="1089" t="s">
        <v>234</v>
      </c>
      <c r="D548" s="1090"/>
      <c r="E548" s="1090"/>
      <c r="F548" s="1090"/>
      <c r="G548" s="1090"/>
      <c r="H548" s="1090" t="s">
        <v>594</v>
      </c>
      <c r="I548" s="1090"/>
      <c r="J548" s="840">
        <v>6.1552856866507548E-4</v>
      </c>
      <c r="K548" s="830"/>
      <c r="L548" s="830"/>
      <c r="M548" s="1090" t="s">
        <v>540</v>
      </c>
      <c r="N548" s="1090"/>
      <c r="O548" s="841">
        <v>0.27378707210833664</v>
      </c>
      <c r="P548" s="830"/>
      <c r="Q548" s="830"/>
      <c r="R548" s="341"/>
      <c r="Z548" s="341"/>
      <c r="AA548" s="341"/>
      <c r="AB548" s="341"/>
      <c r="AC548" s="341"/>
      <c r="AD548" s="341"/>
      <c r="AE548" s="341"/>
      <c r="AF548" s="341"/>
      <c r="AG548" s="341"/>
      <c r="AH548" s="341"/>
      <c r="AI548" s="341"/>
      <c r="AJ548" s="341"/>
      <c r="AK548" s="341"/>
      <c r="AL548" s="341"/>
      <c r="AM548" s="341"/>
      <c r="AN548" s="341"/>
      <c r="AO548" s="341"/>
      <c r="AP548" s="341"/>
      <c r="AQ548" s="341"/>
      <c r="AR548" s="341"/>
      <c r="AS548" s="341"/>
      <c r="AT548" s="341"/>
      <c r="AU548" s="341"/>
      <c r="AV548" s="341"/>
      <c r="AW548" s="341"/>
      <c r="AX548" s="341"/>
      <c r="AY548" s="341"/>
      <c r="AZ548" s="341"/>
      <c r="BB548" s="419"/>
      <c r="BZ548" s="341"/>
      <c r="CA548" s="341"/>
      <c r="CB548" s="341"/>
      <c r="CC548" s="341"/>
      <c r="CD548" s="341"/>
      <c r="CE548" s="341"/>
      <c r="CF548" s="341"/>
      <c r="CG548" s="341"/>
      <c r="CH548" s="341"/>
      <c r="CI548" s="341"/>
      <c r="CJ548" s="341"/>
      <c r="CK548" s="341"/>
      <c r="CL548" s="341"/>
      <c r="CM548" s="341"/>
      <c r="CN548" s="341"/>
      <c r="CO548" s="341"/>
      <c r="CP548" s="341"/>
      <c r="CQ548" s="341"/>
      <c r="CR548" s="341"/>
      <c r="CS548" s="341"/>
      <c r="CT548" s="341"/>
      <c r="CU548" s="341"/>
      <c r="CV548" s="341"/>
      <c r="CW548" s="341"/>
      <c r="CX548" s="341"/>
      <c r="CY548" s="341"/>
      <c r="CZ548" s="341"/>
    </row>
    <row r="549" s="340" customFormat="true" ht="25.15" customHeight="true" x14ac:dyDescent="0.2">
      <c r="A549" s="419"/>
      <c r="B549" s="419"/>
      <c r="C549" s="1089" t="s">
        <v>207</v>
      </c>
      <c r="D549" s="1090"/>
      <c r="E549" s="1098" t="s">
        <v>235</v>
      </c>
      <c r="F549" s="1099"/>
      <c r="G549" s="1100"/>
      <c r="H549" s="1090" t="s">
        <v>568</v>
      </c>
      <c r="I549" s="1090"/>
      <c r="J549" s="840">
        <v>2.9212634103223681E-2</v>
      </c>
      <c r="K549" s="830"/>
      <c r="L549" s="830"/>
      <c r="M549" s="1090" t="s">
        <v>557</v>
      </c>
      <c r="N549" s="1090"/>
      <c r="O549" s="841">
        <v>0.12818386724021802</v>
      </c>
      <c r="P549" s="830"/>
      <c r="Q549" s="830"/>
      <c r="R549" s="341"/>
      <c r="Z549" s="341"/>
      <c r="AA549" s="341"/>
      <c r="AB549" s="341"/>
      <c r="AC549" s="341"/>
      <c r="AD549" s="341"/>
      <c r="AE549" s="341"/>
      <c r="AF549" s="341"/>
      <c r="AG549" s="341"/>
      <c r="AH549" s="341"/>
      <c r="AI549" s="341"/>
      <c r="AJ549" s="341"/>
      <c r="AK549" s="341"/>
      <c r="AL549" s="341"/>
      <c r="AM549" s="341"/>
      <c r="AN549" s="341"/>
      <c r="AO549" s="341"/>
      <c r="AP549" s="341"/>
      <c r="AQ549" s="341"/>
      <c r="AR549" s="341"/>
      <c r="AS549" s="341"/>
      <c r="AT549" s="341"/>
      <c r="AU549" s="341"/>
      <c r="AV549" s="341"/>
      <c r="AW549" s="341"/>
      <c r="AX549" s="341"/>
      <c r="AY549" s="341"/>
      <c r="AZ549" s="341"/>
      <c r="BB549" s="419"/>
      <c r="BZ549" s="341"/>
      <c r="CA549" s="341"/>
      <c r="CB549" s="341"/>
      <c r="CC549" s="341"/>
      <c r="CD549" s="341"/>
      <c r="CE549" s="341"/>
      <c r="CF549" s="341"/>
      <c r="CG549" s="341"/>
      <c r="CH549" s="341"/>
      <c r="CI549" s="341"/>
      <c r="CJ549" s="341"/>
      <c r="CK549" s="341"/>
      <c r="CL549" s="341"/>
      <c r="CM549" s="341"/>
      <c r="CN549" s="341"/>
      <c r="CO549" s="341"/>
      <c r="CP549" s="341"/>
      <c r="CQ549" s="341"/>
      <c r="CR549" s="341"/>
      <c r="CS549" s="341"/>
      <c r="CT549" s="341"/>
      <c r="CU549" s="341"/>
      <c r="CV549" s="341"/>
      <c r="CW549" s="341"/>
      <c r="CX549" s="341"/>
      <c r="CY549" s="341"/>
      <c r="CZ549" s="341"/>
    </row>
    <row r="550" s="340" customFormat="true" ht="25.15" customHeight="true" x14ac:dyDescent="0.2">
      <c r="A550" s="419"/>
      <c r="B550" s="419"/>
      <c r="C550" s="1090"/>
      <c r="D550" s="1090"/>
      <c r="E550" s="852" t="s">
        <v>191</v>
      </c>
      <c r="F550" s="853" t="s">
        <v>236</v>
      </c>
      <c r="G550" s="854" t="s">
        <v>237</v>
      </c>
      <c r="H550" s="1090" t="s">
        <v>380</v>
      </c>
      <c r="I550" s="1090"/>
      <c r="J550" s="840">
        <v>1.0222680200117081E-2</v>
      </c>
      <c r="K550" s="830"/>
      <c r="L550" s="830"/>
      <c r="M550" s="1090" t="s">
        <v>541</v>
      </c>
      <c r="N550" s="1090"/>
      <c r="O550" s="841">
        <v>0.43887957468328281</v>
      </c>
      <c r="P550" s="830"/>
      <c r="Q550" s="830"/>
      <c r="R550" s="341"/>
      <c r="Z550" s="341"/>
      <c r="AA550" s="341"/>
      <c r="AB550" s="341"/>
      <c r="AC550" s="341"/>
      <c r="AD550" s="341"/>
      <c r="AE550" s="341"/>
      <c r="AF550" s="341"/>
      <c r="AG550" s="341"/>
      <c r="AH550" s="341"/>
      <c r="AI550" s="341"/>
      <c r="AJ550" s="341"/>
      <c r="AK550" s="341"/>
      <c r="AL550" s="341"/>
      <c r="AM550" s="341"/>
      <c r="AN550" s="341"/>
      <c r="AO550" s="341"/>
      <c r="AP550" s="341"/>
      <c r="AQ550" s="341"/>
      <c r="AR550" s="341"/>
      <c r="AS550" s="341"/>
      <c r="AT550" s="341"/>
      <c r="AU550" s="341"/>
      <c r="AV550" s="341"/>
      <c r="AW550" s="341"/>
      <c r="AX550" s="341"/>
      <c r="AY550" s="341"/>
      <c r="AZ550" s="341"/>
      <c r="BB550" s="419"/>
      <c r="BZ550" s="341"/>
      <c r="CA550" s="341"/>
      <c r="CB550" s="341"/>
      <c r="CC550" s="341"/>
      <c r="CD550" s="341"/>
      <c r="CE550" s="341"/>
      <c r="CF550" s="341"/>
      <c r="CG550" s="341"/>
      <c r="CH550" s="341"/>
      <c r="CI550" s="341"/>
      <c r="CJ550" s="341"/>
      <c r="CK550" s="341"/>
      <c r="CL550" s="341"/>
      <c r="CM550" s="341"/>
      <c r="CN550" s="341"/>
      <c r="CO550" s="341"/>
      <c r="CP550" s="341"/>
      <c r="CQ550" s="341"/>
      <c r="CR550" s="341"/>
      <c r="CS550" s="341"/>
      <c r="CT550" s="341"/>
      <c r="CU550" s="341"/>
      <c r="CV550" s="341"/>
      <c r="CW550" s="341"/>
      <c r="CX550" s="341"/>
      <c r="CY550" s="341"/>
      <c r="CZ550" s="341"/>
    </row>
    <row r="551" s="340" customFormat="true" ht="25.15" customHeight="true" x14ac:dyDescent="0.2">
      <c r="A551" s="419"/>
      <c r="B551" s="419"/>
      <c r="C551" s="1089" t="s">
        <v>208</v>
      </c>
      <c r="D551" s="1090"/>
      <c r="E551" s="855">
        <v>11.729414748817939</v>
      </c>
      <c r="F551" s="856">
        <v>16.99915180988107</v>
      </c>
      <c r="G551" s="857">
        <v>16.99915180988107</v>
      </c>
      <c r="H551" s="1090" t="s">
        <v>554</v>
      </c>
      <c r="I551" s="1090"/>
      <c r="J551" s="840">
        <v>3.4325274950052012E-2</v>
      </c>
      <c r="K551" s="830"/>
      <c r="L551" s="830"/>
      <c r="M551" s="1090" t="s">
        <v>360</v>
      </c>
      <c r="N551" s="1090"/>
      <c r="O551" s="841">
        <v>0.42042423685970259</v>
      </c>
      <c r="P551" s="830"/>
      <c r="Q551" s="830"/>
      <c r="R551" s="341"/>
      <c r="Z551" s="341"/>
      <c r="AA551" s="341"/>
      <c r="AB551" s="341"/>
      <c r="AC551" s="341"/>
      <c r="AD551" s="341"/>
      <c r="AE551" s="341"/>
      <c r="AF551" s="341"/>
      <c r="AG551" s="341"/>
      <c r="AH551" s="341"/>
      <c r="AI551" s="341"/>
      <c r="AJ551" s="341"/>
      <c r="AK551" s="341"/>
      <c r="AL551" s="341"/>
      <c r="AM551" s="341"/>
      <c r="AN551" s="341"/>
      <c r="AO551" s="341"/>
      <c r="AP551" s="341"/>
      <c r="AQ551" s="341"/>
      <c r="AR551" s="341"/>
      <c r="AS551" s="341"/>
      <c r="AT551" s="341"/>
      <c r="AU551" s="341"/>
      <c r="AV551" s="341"/>
      <c r="AW551" s="341"/>
      <c r="AX551" s="341"/>
      <c r="AY551" s="341"/>
      <c r="AZ551" s="341"/>
      <c r="BB551" s="419"/>
      <c r="BZ551" s="341"/>
      <c r="CA551" s="341"/>
      <c r="CB551" s="341"/>
      <c r="CC551" s="341"/>
      <c r="CD551" s="341"/>
      <c r="CE551" s="341"/>
      <c r="CF551" s="341"/>
      <c r="CG551" s="341"/>
      <c r="CH551" s="341"/>
      <c r="CI551" s="341"/>
      <c r="CJ551" s="341"/>
      <c r="CK551" s="341"/>
      <c r="CL551" s="341"/>
      <c r="CM551" s="341"/>
      <c r="CN551" s="341"/>
      <c r="CO551" s="341"/>
      <c r="CP551" s="341"/>
      <c r="CQ551" s="341"/>
      <c r="CR551" s="341"/>
      <c r="CS551" s="341"/>
      <c r="CT551" s="341"/>
      <c r="CU551" s="341"/>
      <c r="CV551" s="341"/>
      <c r="CW551" s="341"/>
      <c r="CX551" s="341"/>
      <c r="CY551" s="341"/>
      <c r="CZ551" s="341"/>
    </row>
    <row r="552" s="340" customFormat="true" ht="25.15" customHeight="true" x14ac:dyDescent="0.2">
      <c r="A552" s="419"/>
      <c r="B552" s="419"/>
      <c r="C552" s="1089"/>
      <c r="D552" s="1085"/>
      <c r="E552" s="830"/>
      <c r="F552" s="830"/>
      <c r="G552" s="830"/>
      <c r="H552" s="1090" t="s">
        <v>364</v>
      </c>
      <c r="I552" s="1090"/>
      <c r="J552" s="840">
        <v>0.30020837800329242</v>
      </c>
      <c r="K552" s="830"/>
      <c r="L552" s="830"/>
      <c r="M552" s="1090" t="s">
        <v>362</v>
      </c>
      <c r="N552" s="1090"/>
      <c r="O552" s="841">
        <v>0.3081246297755531</v>
      </c>
      <c r="P552" s="830"/>
      <c r="Q552" s="830"/>
      <c r="R552" s="341"/>
      <c r="Z552" s="341"/>
      <c r="AA552" s="341"/>
      <c r="AB552" s="341"/>
      <c r="AC552" s="341"/>
      <c r="AD552" s="341"/>
      <c r="AE552" s="341"/>
      <c r="AF552" s="341"/>
      <c r="AG552" s="341"/>
      <c r="AH552" s="341"/>
      <c r="AI552" s="341"/>
      <c r="AJ552" s="341"/>
      <c r="AK552" s="341"/>
      <c r="AL552" s="341"/>
      <c r="AM552" s="341"/>
      <c r="AN552" s="341"/>
      <c r="AO552" s="341"/>
      <c r="AP552" s="341"/>
      <c r="AQ552" s="341"/>
      <c r="AR552" s="341"/>
      <c r="AS552" s="341"/>
      <c r="AT552" s="341"/>
      <c r="AU552" s="341"/>
      <c r="AV552" s="341"/>
      <c r="AW552" s="341"/>
      <c r="AX552" s="341"/>
      <c r="AY552" s="341"/>
      <c r="AZ552" s="341"/>
      <c r="BB552" s="419"/>
      <c r="BZ552" s="341"/>
      <c r="CA552" s="341"/>
      <c r="CB552" s="341"/>
      <c r="CC552" s="341"/>
      <c r="CD552" s="341"/>
      <c r="CE552" s="341"/>
      <c r="CF552" s="341"/>
      <c r="CG552" s="341"/>
      <c r="CH552" s="341"/>
      <c r="CI552" s="341"/>
      <c r="CJ552" s="341"/>
      <c r="CK552" s="341"/>
      <c r="CL552" s="341"/>
      <c r="CM552" s="341"/>
      <c r="CN552" s="341"/>
      <c r="CO552" s="341"/>
      <c r="CP552" s="341"/>
      <c r="CQ552" s="341"/>
      <c r="CR552" s="341"/>
      <c r="CS552" s="341"/>
      <c r="CT552" s="341"/>
      <c r="CU552" s="341"/>
      <c r="CV552" s="341"/>
      <c r="CW552" s="341"/>
      <c r="CX552" s="341"/>
      <c r="CY552" s="341"/>
      <c r="CZ552" s="341"/>
    </row>
    <row r="553" s="340" customFormat="true" ht="25.15" customHeight="true" x14ac:dyDescent="0.2">
      <c r="A553" s="419"/>
      <c r="B553" s="419"/>
      <c r="C553" s="1089"/>
      <c r="D553" s="1085"/>
      <c r="E553" s="830"/>
      <c r="F553" s="830"/>
      <c r="G553" s="830"/>
      <c r="H553" s="1090" t="s">
        <v>551</v>
      </c>
      <c r="I553" s="1090"/>
      <c r="J553" s="840">
        <v>0.20379328003734745</v>
      </c>
      <c r="K553" s="830"/>
      <c r="L553" s="830"/>
      <c r="M553" s="1090" t="s">
        <v>358</v>
      </c>
      <c r="N553" s="1090"/>
      <c r="O553" s="841">
        <v>0.33177477217293511</v>
      </c>
      <c r="P553" s="830"/>
      <c r="Q553" s="830"/>
      <c r="R553" s="341"/>
      <c r="Z553" s="341"/>
      <c r="AA553" s="341"/>
      <c r="AB553" s="341"/>
      <c r="AC553" s="341"/>
      <c r="AD553" s="341"/>
      <c r="AE553" s="341"/>
      <c r="AF553" s="341"/>
      <c r="AG553" s="341"/>
      <c r="AH553" s="341"/>
      <c r="AI553" s="341"/>
      <c r="AJ553" s="341"/>
      <c r="AK553" s="341"/>
      <c r="AL553" s="341"/>
      <c r="AM553" s="341"/>
      <c r="AN553" s="341"/>
      <c r="AO553" s="341"/>
      <c r="AP553" s="341"/>
      <c r="AQ553" s="341"/>
      <c r="AR553" s="341"/>
      <c r="AS553" s="341"/>
      <c r="AT553" s="341"/>
      <c r="AU553" s="341"/>
      <c r="AV553" s="341"/>
      <c r="AW553" s="341"/>
      <c r="AX553" s="341"/>
      <c r="AY553" s="341"/>
      <c r="AZ553" s="341"/>
      <c r="BB553" s="419"/>
      <c r="BZ553" s="341"/>
      <c r="CA553" s="341"/>
      <c r="CB553" s="341"/>
      <c r="CC553" s="341"/>
      <c r="CD553" s="341"/>
      <c r="CE553" s="341"/>
      <c r="CF553" s="341"/>
      <c r="CG553" s="341"/>
      <c r="CH553" s="341"/>
      <c r="CI553" s="341"/>
      <c r="CJ553" s="341"/>
      <c r="CK553" s="341"/>
      <c r="CL553" s="341"/>
      <c r="CM553" s="341"/>
      <c r="CN553" s="341"/>
      <c r="CO553" s="341"/>
      <c r="CP553" s="341"/>
      <c r="CQ553" s="341"/>
      <c r="CR553" s="341"/>
      <c r="CS553" s="341"/>
      <c r="CT553" s="341"/>
      <c r="CU553" s="341"/>
      <c r="CV553" s="341"/>
      <c r="CW553" s="341"/>
      <c r="CX553" s="341"/>
      <c r="CY553" s="341"/>
      <c r="CZ553" s="341"/>
    </row>
    <row r="554" s="340" customFormat="true" ht="25.15" customHeight="true" x14ac:dyDescent="0.2">
      <c r="A554" s="419"/>
      <c r="B554" s="419"/>
      <c r="C554" s="1089"/>
      <c r="D554" s="1085"/>
      <c r="E554" s="830"/>
      <c r="F554" s="830"/>
      <c r="G554" s="830"/>
      <c r="H554" s="1090" t="s">
        <v>363</v>
      </c>
      <c r="I554" s="1090"/>
      <c r="J554" s="840">
        <v>0.28528034029140997</v>
      </c>
      <c r="K554" s="830"/>
      <c r="L554" s="830"/>
      <c r="M554" s="1090" t="s">
        <v>378</v>
      </c>
      <c r="N554" s="1090"/>
      <c r="O554" s="841">
        <v>1.4734528680278585E-2</v>
      </c>
      <c r="P554" s="830"/>
      <c r="Q554" s="830"/>
      <c r="R554" s="341"/>
      <c r="Z554" s="341"/>
      <c r="AA554" s="341"/>
      <c r="AB554" s="341"/>
      <c r="AC554" s="341"/>
      <c r="AD554" s="341"/>
      <c r="AE554" s="341"/>
      <c r="AF554" s="341"/>
      <c r="AG554" s="341"/>
      <c r="AH554" s="341"/>
      <c r="AI554" s="341"/>
      <c r="AJ554" s="341"/>
      <c r="AK554" s="341"/>
      <c r="AL554" s="341"/>
      <c r="AM554" s="341"/>
      <c r="AN554" s="341"/>
      <c r="AO554" s="341"/>
      <c r="AP554" s="341"/>
      <c r="AQ554" s="341"/>
      <c r="AR554" s="341"/>
      <c r="AS554" s="341"/>
      <c r="AT554" s="341"/>
      <c r="AU554" s="341"/>
      <c r="AV554" s="341"/>
      <c r="AW554" s="341"/>
      <c r="AX554" s="341"/>
      <c r="AY554" s="341"/>
      <c r="AZ554" s="341"/>
      <c r="BB554" s="419"/>
      <c r="BZ554" s="341"/>
      <c r="CA554" s="341"/>
      <c r="CB554" s="341"/>
      <c r="CC554" s="341"/>
      <c r="CD554" s="341"/>
      <c r="CE554" s="341"/>
      <c r="CF554" s="341"/>
      <c r="CG554" s="341"/>
      <c r="CH554" s="341"/>
      <c r="CI554" s="341"/>
      <c r="CJ554" s="341"/>
      <c r="CK554" s="341"/>
      <c r="CL554" s="341"/>
      <c r="CM554" s="341"/>
      <c r="CN554" s="341"/>
      <c r="CO554" s="341"/>
      <c r="CP554" s="341"/>
      <c r="CQ554" s="341"/>
      <c r="CR554" s="341"/>
      <c r="CS554" s="341"/>
      <c r="CT554" s="341"/>
      <c r="CU554" s="341"/>
      <c r="CV554" s="341"/>
      <c r="CW554" s="341"/>
      <c r="CX554" s="341"/>
      <c r="CY554" s="341"/>
      <c r="CZ554" s="341"/>
    </row>
    <row r="555" s="340" customFormat="true" ht="25.15" customHeight="true" x14ac:dyDescent="0.2">
      <c r="A555" s="419"/>
      <c r="B555" s="419"/>
      <c r="C555" s="1089"/>
      <c r="D555" s="1085"/>
      <c r="E555" s="830"/>
      <c r="F555" s="830"/>
      <c r="G555" s="830"/>
      <c r="H555" s="1090" t="s">
        <v>547</v>
      </c>
      <c r="I555" s="1090"/>
      <c r="J555" s="840">
        <v>9.7607954604730707E-2</v>
      </c>
      <c r="K555" s="830"/>
      <c r="L555" s="830"/>
      <c r="M555" s="1090" t="s">
        <v>542</v>
      </c>
      <c r="N555" s="1090"/>
      <c r="O555" s="841">
        <v>0.24326228292173249</v>
      </c>
      <c r="P555" s="830"/>
      <c r="Q555" s="830"/>
      <c r="R555" s="341"/>
      <c r="Z555" s="341"/>
      <c r="AA555" s="341"/>
      <c r="AB555" s="341"/>
      <c r="AC555" s="341"/>
      <c r="AD555" s="341"/>
      <c r="AE555" s="341"/>
      <c r="AF555" s="341"/>
      <c r="AG555" s="341"/>
      <c r="AH555" s="341"/>
      <c r="AI555" s="341"/>
      <c r="AJ555" s="341"/>
      <c r="AK555" s="341"/>
      <c r="AL555" s="341"/>
      <c r="AM555" s="341"/>
      <c r="AN555" s="341"/>
      <c r="AO555" s="341"/>
      <c r="AP555" s="341"/>
      <c r="AQ555" s="341"/>
      <c r="AR555" s="341"/>
      <c r="AS555" s="341"/>
      <c r="AT555" s="341"/>
      <c r="AU555" s="341"/>
      <c r="AV555" s="341"/>
      <c r="AW555" s="341"/>
      <c r="AX555" s="341"/>
      <c r="AY555" s="341"/>
      <c r="AZ555" s="341"/>
      <c r="BB555" s="419"/>
      <c r="BZ555" s="341"/>
      <c r="CA555" s="341"/>
      <c r="CB555" s="341"/>
      <c r="CC555" s="341"/>
      <c r="CD555" s="341"/>
      <c r="CE555" s="341"/>
      <c r="CF555" s="341"/>
      <c r="CG555" s="341"/>
      <c r="CH555" s="341"/>
      <c r="CI555" s="341"/>
      <c r="CJ555" s="341"/>
      <c r="CK555" s="341"/>
      <c r="CL555" s="341"/>
      <c r="CM555" s="341"/>
      <c r="CN555" s="341"/>
      <c r="CO555" s="341"/>
      <c r="CP555" s="341"/>
      <c r="CQ555" s="341"/>
      <c r="CR555" s="341"/>
      <c r="CS555" s="341"/>
      <c r="CT555" s="341"/>
      <c r="CU555" s="341"/>
      <c r="CV555" s="341"/>
      <c r="CW555" s="341"/>
      <c r="CX555" s="341"/>
      <c r="CY555" s="341"/>
      <c r="CZ555" s="341"/>
    </row>
    <row r="556" s="340" customFormat="true" ht="25.15" customHeight="true" x14ac:dyDescent="0.2">
      <c r="A556" s="419"/>
      <c r="B556" s="419"/>
      <c r="C556" s="1089"/>
      <c r="D556" s="1085"/>
      <c r="E556" s="830"/>
      <c r="F556" s="830"/>
      <c r="G556" s="830"/>
      <c r="H556" s="1090" t="s">
        <v>562</v>
      </c>
      <c r="I556" s="1090"/>
      <c r="J556" s="840">
        <v>1.1285143757549869E-2</v>
      </c>
      <c r="K556" s="830"/>
      <c r="L556" s="830"/>
      <c r="M556" s="1090" t="s">
        <v>555</v>
      </c>
      <c r="N556" s="1090"/>
      <c r="O556" s="841">
        <v>0.14319473085717652</v>
      </c>
      <c r="P556" s="830"/>
      <c r="Q556" s="830"/>
      <c r="R556" s="341"/>
      <c r="Z556" s="341"/>
      <c r="AA556" s="341"/>
      <c r="AB556" s="341"/>
      <c r="AC556" s="341"/>
      <c r="AD556" s="341"/>
      <c r="AE556" s="341"/>
      <c r="AF556" s="341"/>
      <c r="AG556" s="341"/>
      <c r="AH556" s="341"/>
      <c r="AI556" s="341"/>
      <c r="AJ556" s="341"/>
      <c r="AK556" s="341"/>
      <c r="AL556" s="341"/>
      <c r="AM556" s="341"/>
      <c r="AN556" s="341"/>
      <c r="AO556" s="341"/>
      <c r="AP556" s="341"/>
      <c r="AQ556" s="341"/>
      <c r="AR556" s="341"/>
      <c r="AS556" s="341"/>
      <c r="AT556" s="341"/>
      <c r="AU556" s="341"/>
      <c r="AV556" s="341"/>
      <c r="AW556" s="341"/>
      <c r="AX556" s="341"/>
      <c r="AY556" s="341"/>
      <c r="AZ556" s="341"/>
      <c r="BB556" s="419"/>
      <c r="BZ556" s="341"/>
      <c r="CA556" s="341"/>
      <c r="CB556" s="341"/>
      <c r="CC556" s="341"/>
      <c r="CD556" s="341"/>
      <c r="CE556" s="341"/>
      <c r="CF556" s="341"/>
      <c r="CG556" s="341"/>
      <c r="CH556" s="341"/>
      <c r="CI556" s="341"/>
      <c r="CJ556" s="341"/>
      <c r="CK556" s="341"/>
      <c r="CL556" s="341"/>
      <c r="CM556" s="341"/>
      <c r="CN556" s="341"/>
      <c r="CO556" s="341"/>
      <c r="CP556" s="341"/>
      <c r="CQ556" s="341"/>
      <c r="CR556" s="341"/>
      <c r="CS556" s="341"/>
      <c r="CT556" s="341"/>
      <c r="CU556" s="341"/>
      <c r="CV556" s="341"/>
      <c r="CW556" s="341"/>
      <c r="CX556" s="341"/>
      <c r="CY556" s="341"/>
      <c r="CZ556" s="341"/>
    </row>
    <row r="557" s="340" customFormat="true" ht="25.15" customHeight="true" x14ac:dyDescent="0.2">
      <c r="A557" s="419"/>
      <c r="B557" s="419"/>
      <c r="C557" s="1089"/>
      <c r="D557" s="1085"/>
      <c r="E557" s="830"/>
      <c r="F557" s="830"/>
      <c r="G557" s="830"/>
      <c r="H557" s="1090" t="s">
        <v>540</v>
      </c>
      <c r="I557" s="1090"/>
      <c r="J557" s="840">
        <v>0.59971062368651251</v>
      </c>
      <c r="K557" s="830"/>
      <c r="L557" s="830"/>
      <c r="M557" s="1090" t="s">
        <v>385</v>
      </c>
      <c r="N557" s="1090"/>
      <c r="O557" s="841">
        <v>6.6995833786259687E-2</v>
      </c>
      <c r="P557" s="830"/>
      <c r="Q557" s="830"/>
      <c r="R557" s="341"/>
      <c r="Z557" s="341"/>
      <c r="AA557" s="341"/>
      <c r="AB557" s="341"/>
      <c r="AC557" s="341"/>
      <c r="AD557" s="341"/>
      <c r="AE557" s="341"/>
      <c r="AF557" s="341"/>
      <c r="AG557" s="341"/>
      <c r="AH557" s="341"/>
      <c r="AI557" s="341"/>
      <c r="AJ557" s="341"/>
      <c r="AK557" s="341"/>
      <c r="AL557" s="341"/>
      <c r="AM557" s="341"/>
      <c r="AN557" s="341"/>
      <c r="AO557" s="341"/>
      <c r="AP557" s="341"/>
      <c r="AQ557" s="341"/>
      <c r="AR557" s="341"/>
      <c r="AS557" s="341"/>
      <c r="AT557" s="341"/>
      <c r="AU557" s="341"/>
      <c r="AV557" s="341"/>
      <c r="AW557" s="341"/>
      <c r="AX557" s="341"/>
      <c r="AY557" s="341"/>
      <c r="AZ557" s="341"/>
      <c r="BB557" s="419"/>
      <c r="BZ557" s="341"/>
      <c r="CA557" s="341"/>
      <c r="CB557" s="341"/>
      <c r="CC557" s="341"/>
      <c r="CD557" s="341"/>
      <c r="CE557" s="341"/>
      <c r="CF557" s="341"/>
      <c r="CG557" s="341"/>
      <c r="CH557" s="341"/>
      <c r="CI557" s="341"/>
      <c r="CJ557" s="341"/>
      <c r="CK557" s="341"/>
      <c r="CL557" s="341"/>
      <c r="CM557" s="341"/>
      <c r="CN557" s="341"/>
      <c r="CO557" s="341"/>
      <c r="CP557" s="341"/>
      <c r="CQ557" s="341"/>
      <c r="CR557" s="341"/>
      <c r="CS557" s="341"/>
      <c r="CT557" s="341"/>
      <c r="CU557" s="341"/>
      <c r="CV557" s="341"/>
      <c r="CW557" s="341"/>
      <c r="CX557" s="341"/>
      <c r="CY557" s="341"/>
      <c r="CZ557" s="341"/>
    </row>
    <row r="558" s="340" customFormat="true" ht="25.15" customHeight="true" x14ac:dyDescent="0.2">
      <c r="A558" s="419"/>
      <c r="B558" s="419"/>
      <c r="C558" s="1089"/>
      <c r="D558" s="1085"/>
      <c r="E558" s="830"/>
      <c r="F558" s="830"/>
      <c r="G558" s="830"/>
      <c r="H558" s="1090" t="s">
        <v>557</v>
      </c>
      <c r="I558" s="1090"/>
      <c r="J558" s="840">
        <v>1.3602479693579727E-2</v>
      </c>
      <c r="K558" s="830"/>
      <c r="L558" s="830"/>
      <c r="M558" s="1090" t="s">
        <v>366</v>
      </c>
      <c r="N558" s="1090"/>
      <c r="O558" s="841">
        <v>0.22726097765723016</v>
      </c>
      <c r="P558" s="830"/>
      <c r="Q558" s="830"/>
      <c r="R558" s="341"/>
      <c r="Z558" s="341"/>
      <c r="AA558" s="341"/>
      <c r="AB558" s="341"/>
      <c r="AC558" s="341"/>
      <c r="AD558" s="341"/>
      <c r="AE558" s="341"/>
      <c r="AF558" s="341"/>
      <c r="AG558" s="341"/>
      <c r="AH558" s="341"/>
      <c r="AI558" s="341"/>
      <c r="AJ558" s="341"/>
      <c r="AK558" s="341"/>
      <c r="AL558" s="341"/>
      <c r="AM558" s="341"/>
      <c r="AN558" s="341"/>
      <c r="AO558" s="341"/>
      <c r="AP558" s="341"/>
      <c r="AQ558" s="341"/>
      <c r="AR558" s="341"/>
      <c r="AS558" s="341"/>
      <c r="AT558" s="341"/>
      <c r="AU558" s="341"/>
      <c r="AV558" s="341"/>
      <c r="AW558" s="341"/>
      <c r="AX558" s="341"/>
      <c r="AY558" s="341"/>
      <c r="AZ558" s="341"/>
      <c r="BB558" s="419"/>
      <c r="BZ558" s="341"/>
      <c r="CA558" s="341"/>
      <c r="CB558" s="341"/>
      <c r="CC558" s="341"/>
      <c r="CD558" s="341"/>
      <c r="CE558" s="341"/>
      <c r="CF558" s="341"/>
      <c r="CG558" s="341"/>
      <c r="CH558" s="341"/>
      <c r="CI558" s="341"/>
      <c r="CJ558" s="341"/>
      <c r="CK558" s="341"/>
      <c r="CL558" s="341"/>
      <c r="CM558" s="341"/>
      <c r="CN558" s="341"/>
      <c r="CO558" s="341"/>
      <c r="CP558" s="341"/>
      <c r="CQ558" s="341"/>
      <c r="CR558" s="341"/>
      <c r="CS558" s="341"/>
      <c r="CT558" s="341"/>
      <c r="CU558" s="341"/>
      <c r="CV558" s="341"/>
      <c r="CW558" s="341"/>
      <c r="CX558" s="341"/>
      <c r="CY558" s="341"/>
      <c r="CZ558" s="341"/>
    </row>
    <row r="559" s="340" customFormat="true" ht="25.15" customHeight="true" x14ac:dyDescent="0.2">
      <c r="A559" s="419"/>
      <c r="B559" s="419"/>
      <c r="C559" s="1089"/>
      <c r="D559" s="1085"/>
      <c r="E559" s="830"/>
      <c r="F559" s="830"/>
      <c r="G559" s="830"/>
      <c r="H559" s="1090" t="s">
        <v>541</v>
      </c>
      <c r="I559" s="1090"/>
      <c r="J559" s="840">
        <v>0.58215250421750098</v>
      </c>
      <c r="K559" s="830"/>
      <c r="L559" s="830"/>
      <c r="M559" s="1090" t="s">
        <v>382</v>
      </c>
      <c r="N559" s="1090"/>
      <c r="O559" s="841">
        <v>0.10343242733022022</v>
      </c>
      <c r="P559" s="830"/>
      <c r="Q559" s="830"/>
      <c r="R559" s="341"/>
      <c r="Z559" s="341"/>
      <c r="AA559" s="341"/>
      <c r="AB559" s="341"/>
      <c r="AC559" s="341"/>
      <c r="AD559" s="341"/>
      <c r="AE559" s="341"/>
      <c r="AF559" s="341"/>
      <c r="AG559" s="341"/>
      <c r="AH559" s="341"/>
      <c r="AI559" s="341"/>
      <c r="AJ559" s="341"/>
      <c r="AK559" s="341"/>
      <c r="AL559" s="341"/>
      <c r="AM559" s="341"/>
      <c r="AN559" s="341"/>
      <c r="AO559" s="341"/>
      <c r="AP559" s="341"/>
      <c r="AQ559" s="341"/>
      <c r="AR559" s="341"/>
      <c r="AS559" s="341"/>
      <c r="AT559" s="341"/>
      <c r="AU559" s="341"/>
      <c r="AV559" s="341"/>
      <c r="AW559" s="341"/>
      <c r="AX559" s="341"/>
      <c r="AY559" s="341"/>
      <c r="AZ559" s="341"/>
      <c r="BB559" s="419"/>
      <c r="BZ559" s="341"/>
      <c r="CA559" s="341"/>
      <c r="CB559" s="341"/>
      <c r="CC559" s="341"/>
      <c r="CD559" s="341"/>
      <c r="CE559" s="341"/>
      <c r="CF559" s="341"/>
      <c r="CG559" s="341"/>
      <c r="CH559" s="341"/>
      <c r="CI559" s="341"/>
      <c r="CJ559" s="341"/>
      <c r="CK559" s="341"/>
      <c r="CL559" s="341"/>
      <c r="CM559" s="341"/>
      <c r="CN559" s="341"/>
      <c r="CO559" s="341"/>
      <c r="CP559" s="341"/>
      <c r="CQ559" s="341"/>
      <c r="CR559" s="341"/>
      <c r="CS559" s="341"/>
      <c r="CT559" s="341"/>
      <c r="CU559" s="341"/>
      <c r="CV559" s="341"/>
      <c r="CW559" s="341"/>
      <c r="CX559" s="341"/>
      <c r="CY559" s="341"/>
      <c r="CZ559" s="341"/>
    </row>
    <row r="560" s="340" customFormat="true" ht="25.15" customHeight="true" x14ac:dyDescent="0.2">
      <c r="A560" s="419"/>
      <c r="B560" s="419"/>
      <c r="C560" s="1089"/>
      <c r="D560" s="1085"/>
      <c r="E560" s="830"/>
      <c r="F560" s="830"/>
      <c r="G560" s="830"/>
      <c r="H560" s="1090" t="s">
        <v>360</v>
      </c>
      <c r="I560" s="1090"/>
      <c r="J560" s="840">
        <v>0.58020237536345842</v>
      </c>
      <c r="K560" s="830"/>
      <c r="L560" s="830"/>
      <c r="M560" s="1090" t="s">
        <v>558</v>
      </c>
      <c r="N560" s="1090"/>
      <c r="O560" s="841">
        <v>0.1178418998597565</v>
      </c>
      <c r="P560" s="830"/>
      <c r="Q560" s="830"/>
      <c r="R560" s="341"/>
      <c r="Z560" s="341"/>
      <c r="AA560" s="341"/>
      <c r="AB560" s="341"/>
      <c r="AC560" s="341"/>
      <c r="AD560" s="341"/>
      <c r="AE560" s="341"/>
      <c r="AF560" s="341"/>
      <c r="AG560" s="341"/>
      <c r="AH560" s="341"/>
      <c r="AI560" s="341"/>
      <c r="AJ560" s="341"/>
      <c r="AK560" s="341"/>
      <c r="AL560" s="341"/>
      <c r="AM560" s="341"/>
      <c r="AN560" s="341"/>
      <c r="AO560" s="341"/>
      <c r="AP560" s="341"/>
      <c r="AQ560" s="341"/>
      <c r="AR560" s="341"/>
      <c r="AS560" s="341"/>
      <c r="AT560" s="341"/>
      <c r="AU560" s="341"/>
      <c r="AV560" s="341"/>
      <c r="AW560" s="341"/>
      <c r="AX560" s="341"/>
      <c r="AY560" s="341"/>
      <c r="AZ560" s="341"/>
      <c r="BB560" s="419"/>
      <c r="BZ560" s="341"/>
      <c r="CA560" s="341"/>
      <c r="CB560" s="341"/>
      <c r="CC560" s="341"/>
      <c r="CD560" s="341"/>
      <c r="CE560" s="341"/>
      <c r="CF560" s="341"/>
      <c r="CG560" s="341"/>
      <c r="CH560" s="341"/>
      <c r="CI560" s="341"/>
      <c r="CJ560" s="341"/>
      <c r="CK560" s="341"/>
      <c r="CL560" s="341"/>
      <c r="CM560" s="341"/>
      <c r="CN560" s="341"/>
      <c r="CO560" s="341"/>
      <c r="CP560" s="341"/>
      <c r="CQ560" s="341"/>
      <c r="CR560" s="341"/>
      <c r="CS560" s="341"/>
      <c r="CT560" s="341"/>
      <c r="CU560" s="341"/>
      <c r="CV560" s="341"/>
      <c r="CW560" s="341"/>
      <c r="CX560" s="341"/>
      <c r="CY560" s="341"/>
      <c r="CZ560" s="341"/>
    </row>
    <row r="561" s="340" customFormat="true" ht="25.15" customHeight="true" x14ac:dyDescent="0.2">
      <c r="A561" s="419"/>
      <c r="B561" s="419"/>
      <c r="C561" s="1089"/>
      <c r="D561" s="1085"/>
      <c r="E561" s="830"/>
      <c r="F561" s="830"/>
      <c r="G561" s="830"/>
      <c r="H561" s="1090" t="s">
        <v>362</v>
      </c>
      <c r="I561" s="1090"/>
      <c r="J561" s="840">
        <v>0.43267493227207215</v>
      </c>
      <c r="K561" s="830"/>
      <c r="L561" s="830"/>
      <c r="M561" s="1090" t="s">
        <v>410</v>
      </c>
      <c r="N561" s="1090"/>
      <c r="O561" s="849">
        <v>5.2040649800737432E-5</v>
      </c>
      <c r="P561" s="830"/>
      <c r="Q561" s="830"/>
      <c r="R561" s="341"/>
      <c r="Z561" s="341"/>
      <c r="AA561" s="341"/>
      <c r="AB561" s="341"/>
      <c r="AC561" s="341"/>
      <c r="AD561" s="341"/>
      <c r="AE561" s="341"/>
      <c r="AF561" s="341"/>
      <c r="AG561" s="341"/>
      <c r="AH561" s="341"/>
      <c r="AI561" s="341"/>
      <c r="AJ561" s="341"/>
      <c r="AK561" s="341"/>
      <c r="AL561" s="341"/>
      <c r="AM561" s="341"/>
      <c r="AN561" s="341"/>
      <c r="AO561" s="341"/>
      <c r="AP561" s="341"/>
      <c r="AQ561" s="341"/>
      <c r="AR561" s="341"/>
      <c r="AS561" s="341"/>
      <c r="AT561" s="341"/>
      <c r="AU561" s="341"/>
      <c r="AV561" s="341"/>
      <c r="AW561" s="341"/>
      <c r="AX561" s="341"/>
      <c r="AY561" s="341"/>
      <c r="AZ561" s="341"/>
      <c r="BB561" s="419"/>
      <c r="BZ561" s="341"/>
      <c r="CA561" s="341"/>
      <c r="CB561" s="341"/>
      <c r="CC561" s="341"/>
      <c r="CD561" s="341"/>
      <c r="CE561" s="341"/>
      <c r="CF561" s="341"/>
      <c r="CG561" s="341"/>
      <c r="CH561" s="341"/>
      <c r="CI561" s="341"/>
      <c r="CJ561" s="341"/>
      <c r="CK561" s="341"/>
      <c r="CL561" s="341"/>
      <c r="CM561" s="341"/>
      <c r="CN561" s="341"/>
      <c r="CO561" s="341"/>
      <c r="CP561" s="341"/>
      <c r="CQ561" s="341"/>
      <c r="CR561" s="341"/>
      <c r="CS561" s="341"/>
      <c r="CT561" s="341"/>
      <c r="CU561" s="341"/>
      <c r="CV561" s="341"/>
      <c r="CW561" s="341"/>
      <c r="CX561" s="341"/>
      <c r="CY561" s="341"/>
      <c r="CZ561" s="341"/>
    </row>
    <row r="562" s="340" customFormat="true" ht="25.15" customHeight="true" x14ac:dyDescent="0.2">
      <c r="A562" s="419"/>
      <c r="B562" s="419"/>
      <c r="C562" s="1089"/>
      <c r="D562" s="1085"/>
      <c r="E562" s="830"/>
      <c r="F562" s="830"/>
      <c r="G562" s="830"/>
      <c r="H562" s="1090" t="s">
        <v>358</v>
      </c>
      <c r="I562" s="1090"/>
      <c r="J562" s="840">
        <v>0.53825031113973432</v>
      </c>
      <c r="K562" s="830"/>
      <c r="L562" s="830"/>
      <c r="M562" s="1090" t="s">
        <v>552</v>
      </c>
      <c r="N562" s="1090"/>
      <c r="O562" s="841">
        <v>7.7637659497896958E-2</v>
      </c>
      <c r="P562" s="830"/>
      <c r="Q562" s="830"/>
      <c r="R562" s="341"/>
      <c r="Z562" s="341"/>
      <c r="AA562" s="341"/>
      <c r="AB562" s="341"/>
      <c r="AC562" s="341"/>
      <c r="AD562" s="341"/>
      <c r="AE562" s="341"/>
      <c r="AF562" s="341"/>
      <c r="AG562" s="341"/>
      <c r="AH562" s="341"/>
      <c r="AI562" s="341"/>
      <c r="AJ562" s="341"/>
      <c r="AK562" s="341"/>
      <c r="AL562" s="341"/>
      <c r="AM562" s="341"/>
      <c r="AN562" s="341"/>
      <c r="AO562" s="341"/>
      <c r="AP562" s="341"/>
      <c r="AQ562" s="341"/>
      <c r="AR562" s="341"/>
      <c r="AS562" s="341"/>
      <c r="AT562" s="341"/>
      <c r="AU562" s="341"/>
      <c r="AV562" s="341"/>
      <c r="AW562" s="341"/>
      <c r="AX562" s="341"/>
      <c r="AY562" s="341"/>
      <c r="AZ562" s="341"/>
      <c r="BB562" s="419"/>
      <c r="BZ562" s="341"/>
      <c r="CA562" s="341"/>
      <c r="CB562" s="341"/>
      <c r="CC562" s="341"/>
      <c r="CD562" s="341"/>
      <c r="CE562" s="341"/>
      <c r="CF562" s="341"/>
      <c r="CG562" s="341"/>
      <c r="CH562" s="341"/>
      <c r="CI562" s="341"/>
      <c r="CJ562" s="341"/>
      <c r="CK562" s="341"/>
      <c r="CL562" s="341"/>
      <c r="CM562" s="341"/>
      <c r="CN562" s="341"/>
      <c r="CO562" s="341"/>
      <c r="CP562" s="341"/>
      <c r="CQ562" s="341"/>
      <c r="CR562" s="341"/>
      <c r="CS562" s="341"/>
      <c r="CT562" s="341"/>
      <c r="CU562" s="341"/>
      <c r="CV562" s="341"/>
      <c r="CW562" s="341"/>
      <c r="CX562" s="341"/>
      <c r="CY562" s="341"/>
      <c r="CZ562" s="341"/>
    </row>
    <row r="563" s="340" customFormat="true" ht="25.15" customHeight="true" x14ac:dyDescent="0.2">
      <c r="A563" s="419"/>
      <c r="B563" s="419"/>
      <c r="C563" s="1089"/>
      <c r="D563" s="1085"/>
      <c r="E563" s="830"/>
      <c r="F563" s="830"/>
      <c r="G563" s="830"/>
      <c r="H563" s="1090" t="s">
        <v>378</v>
      </c>
      <c r="I563" s="1090"/>
      <c r="J563" s="840">
        <v>7.1039605406918338E-2</v>
      </c>
      <c r="K563" s="830"/>
      <c r="L563" s="830"/>
      <c r="M563" s="1090" t="s">
        <v>381</v>
      </c>
      <c r="N563" s="1090"/>
      <c r="O563" s="841">
        <v>3.1822857035022432E-2</v>
      </c>
      <c r="P563" s="830"/>
      <c r="Q563" s="830"/>
      <c r="R563" s="341"/>
      <c r="Z563" s="341"/>
      <c r="AA563" s="341"/>
      <c r="AB563" s="341"/>
      <c r="AC563" s="341"/>
      <c r="AD563" s="341"/>
      <c r="AE563" s="341"/>
      <c r="AF563" s="341"/>
      <c r="AG563" s="341"/>
      <c r="AH563" s="341"/>
      <c r="AI563" s="341"/>
      <c r="AJ563" s="341"/>
      <c r="AK563" s="341"/>
      <c r="AL563" s="341"/>
      <c r="AM563" s="341"/>
      <c r="AN563" s="341"/>
      <c r="AO563" s="341"/>
      <c r="AP563" s="341"/>
      <c r="AQ563" s="341"/>
      <c r="AR563" s="341"/>
      <c r="AS563" s="341"/>
      <c r="AT563" s="341"/>
      <c r="AU563" s="341"/>
      <c r="AV563" s="341"/>
      <c r="AW563" s="341"/>
      <c r="AX563" s="341"/>
      <c r="AY563" s="341"/>
      <c r="AZ563" s="341"/>
      <c r="BB563" s="419"/>
      <c r="BZ563" s="341"/>
      <c r="CA563" s="341"/>
      <c r="CB563" s="341"/>
      <c r="CC563" s="341"/>
      <c r="CD563" s="341"/>
      <c r="CE563" s="341"/>
      <c r="CF563" s="341"/>
      <c r="CG563" s="341"/>
      <c r="CH563" s="341"/>
      <c r="CI563" s="341"/>
      <c r="CJ563" s="341"/>
      <c r="CK563" s="341"/>
      <c r="CL563" s="341"/>
      <c r="CM563" s="341"/>
      <c r="CN563" s="341"/>
      <c r="CO563" s="341"/>
      <c r="CP563" s="341"/>
      <c r="CQ563" s="341"/>
      <c r="CR563" s="341"/>
      <c r="CS563" s="341"/>
      <c r="CT563" s="341"/>
      <c r="CU563" s="341"/>
      <c r="CV563" s="341"/>
      <c r="CW563" s="341"/>
      <c r="CX563" s="341"/>
      <c r="CY563" s="341"/>
      <c r="CZ563" s="341"/>
    </row>
    <row r="564" s="340" customFormat="true" ht="25.15" customHeight="true" x14ac:dyDescent="0.2">
      <c r="A564" s="419"/>
      <c r="B564" s="419"/>
      <c r="C564" s="1089"/>
      <c r="D564" s="1085"/>
      <c r="E564" s="830"/>
      <c r="F564" s="830"/>
      <c r="G564" s="830"/>
      <c r="H564" s="1090" t="s">
        <v>542</v>
      </c>
      <c r="I564" s="1090"/>
      <c r="J564" s="840">
        <v>0.48208436607556027</v>
      </c>
      <c r="K564" s="830"/>
      <c r="L564" s="830"/>
      <c r="M564" s="1090" t="s">
        <v>549</v>
      </c>
      <c r="N564" s="1090"/>
      <c r="O564" s="841">
        <v>0.24519628734715079</v>
      </c>
      <c r="P564" s="830"/>
      <c r="Q564" s="830"/>
      <c r="R564" s="341"/>
      <c r="Z564" s="341"/>
      <c r="AA564" s="341"/>
      <c r="AB564" s="341"/>
      <c r="AC564" s="341"/>
      <c r="AD564" s="341"/>
      <c r="AE564" s="341"/>
      <c r="AF564" s="341"/>
      <c r="AG564" s="341"/>
      <c r="AH564" s="341"/>
      <c r="AI564" s="341"/>
      <c r="AJ564" s="341"/>
      <c r="AK564" s="341"/>
      <c r="AL564" s="341"/>
      <c r="AM564" s="341"/>
      <c r="AN564" s="341"/>
      <c r="AO564" s="341"/>
      <c r="AP564" s="341"/>
      <c r="AQ564" s="341"/>
      <c r="AR564" s="341"/>
      <c r="AS564" s="341"/>
      <c r="AT564" s="341"/>
      <c r="AU564" s="341"/>
      <c r="AV564" s="341"/>
      <c r="AW564" s="341"/>
      <c r="AX564" s="341"/>
      <c r="AY564" s="341"/>
      <c r="AZ564" s="341"/>
      <c r="BB564" s="419"/>
      <c r="BZ564" s="341"/>
      <c r="CA564" s="341"/>
      <c r="CB564" s="341"/>
      <c r="CC564" s="341"/>
      <c r="CD564" s="341"/>
      <c r="CE564" s="341"/>
      <c r="CF564" s="341"/>
      <c r="CG564" s="341"/>
      <c r="CH564" s="341"/>
      <c r="CI564" s="341"/>
      <c r="CJ564" s="341"/>
      <c r="CK564" s="341"/>
      <c r="CL564" s="341"/>
      <c r="CM564" s="341"/>
      <c r="CN564" s="341"/>
      <c r="CO564" s="341"/>
      <c r="CP564" s="341"/>
      <c r="CQ564" s="341"/>
      <c r="CR564" s="341"/>
      <c r="CS564" s="341"/>
      <c r="CT564" s="341"/>
      <c r="CU564" s="341"/>
      <c r="CV564" s="341"/>
      <c r="CW564" s="341"/>
      <c r="CX564" s="341"/>
      <c r="CY564" s="341"/>
      <c r="CZ564" s="341"/>
    </row>
    <row r="565" s="340" customFormat="true" ht="25.15" customHeight="true" x14ac:dyDescent="0.2">
      <c r="A565" s="419"/>
      <c r="B565" s="419"/>
      <c r="C565" s="1089"/>
      <c r="D565" s="1085"/>
      <c r="E565" s="830"/>
      <c r="F565" s="830"/>
      <c r="G565" s="830"/>
      <c r="H565" s="1090" t="s">
        <v>555</v>
      </c>
      <c r="I565" s="1090"/>
      <c r="J565" s="840">
        <v>9.4041433479280498E-2</v>
      </c>
      <c r="K565" s="830"/>
      <c r="L565" s="830"/>
      <c r="M565" s="1090" t="s">
        <v>565</v>
      </c>
      <c r="N565" s="1090"/>
      <c r="O565" s="841">
        <v>4.9288217715685985E-2</v>
      </c>
      <c r="P565" s="830"/>
      <c r="Q565" s="830"/>
      <c r="R565" s="341"/>
      <c r="Z565" s="341"/>
      <c r="AA565" s="341"/>
      <c r="AB565" s="341"/>
      <c r="AC565" s="341"/>
      <c r="AD565" s="341"/>
      <c r="AE565" s="341"/>
      <c r="AF565" s="341"/>
      <c r="AG565" s="341"/>
      <c r="AH565" s="341"/>
      <c r="AI565" s="341"/>
      <c r="AJ565" s="341"/>
      <c r="AK565" s="341"/>
      <c r="AL565" s="341"/>
      <c r="AM565" s="341"/>
      <c r="AN565" s="341"/>
      <c r="AO565" s="341"/>
      <c r="AP565" s="341"/>
      <c r="AQ565" s="341"/>
      <c r="AR565" s="341"/>
      <c r="AS565" s="341"/>
      <c r="AT565" s="341"/>
      <c r="AU565" s="341"/>
      <c r="AV565" s="341"/>
      <c r="AW565" s="341"/>
      <c r="AX565" s="341"/>
      <c r="AY565" s="341"/>
      <c r="AZ565" s="341"/>
      <c r="BB565" s="419"/>
      <c r="BZ565" s="341"/>
      <c r="CA565" s="341"/>
      <c r="CB565" s="341"/>
      <c r="CC565" s="341"/>
      <c r="CD565" s="341"/>
      <c r="CE565" s="341"/>
      <c r="CF565" s="341"/>
      <c r="CG565" s="341"/>
      <c r="CH565" s="341"/>
      <c r="CI565" s="341"/>
      <c r="CJ565" s="341"/>
      <c r="CK565" s="341"/>
      <c r="CL565" s="341"/>
      <c r="CM565" s="341"/>
      <c r="CN565" s="341"/>
      <c r="CO565" s="341"/>
      <c r="CP565" s="341"/>
      <c r="CQ565" s="341"/>
      <c r="CR565" s="341"/>
      <c r="CS565" s="341"/>
      <c r="CT565" s="341"/>
      <c r="CU565" s="341"/>
      <c r="CV565" s="341"/>
      <c r="CW565" s="341"/>
      <c r="CX565" s="341"/>
      <c r="CY565" s="341"/>
      <c r="CZ565" s="341"/>
    </row>
    <row r="566" s="340" customFormat="true" ht="25.15" customHeight="true" x14ac:dyDescent="0.2">
      <c r="A566" s="419"/>
      <c r="B566" s="419"/>
      <c r="C566" s="1089"/>
      <c r="D566" s="1085"/>
      <c r="E566" s="830"/>
      <c r="F566" s="830"/>
      <c r="G566" s="830"/>
      <c r="H566" s="1090" t="s">
        <v>382</v>
      </c>
      <c r="I566" s="1090"/>
      <c r="J566" s="840">
        <v>7.9399787347800774E-2</v>
      </c>
      <c r="K566" s="830"/>
      <c r="L566" s="830"/>
      <c r="M566" s="1090" t="s">
        <v>310</v>
      </c>
      <c r="N566" s="1090"/>
      <c r="O566" s="841">
        <v>7.8329371003990719E-2</v>
      </c>
      <c r="P566" s="830"/>
      <c r="Q566" s="830"/>
      <c r="R566" s="341"/>
      <c r="Z566" s="341"/>
      <c r="AA566" s="341"/>
      <c r="AB566" s="341"/>
      <c r="AC566" s="341"/>
      <c r="AD566" s="341"/>
      <c r="AE566" s="341"/>
      <c r="AF566" s="341"/>
      <c r="AG566" s="341"/>
      <c r="AH566" s="341"/>
      <c r="AI566" s="341"/>
      <c r="AJ566" s="341"/>
      <c r="AK566" s="341"/>
      <c r="AL566" s="341"/>
      <c r="AM566" s="341"/>
      <c r="AN566" s="341"/>
      <c r="AO566" s="341"/>
      <c r="AP566" s="341"/>
      <c r="AQ566" s="341"/>
      <c r="AR566" s="341"/>
      <c r="AS566" s="341"/>
      <c r="AT566" s="341"/>
      <c r="AU566" s="341"/>
      <c r="AV566" s="341"/>
      <c r="AW566" s="341"/>
      <c r="AX566" s="341"/>
      <c r="AY566" s="341"/>
      <c r="AZ566" s="341"/>
      <c r="BB566" s="419"/>
      <c r="BZ566" s="341"/>
      <c r="CA566" s="341"/>
      <c r="CB566" s="341"/>
      <c r="CC566" s="341"/>
      <c r="CD566" s="341"/>
      <c r="CE566" s="341"/>
      <c r="CF566" s="341"/>
      <c r="CG566" s="341"/>
      <c r="CH566" s="341"/>
      <c r="CI566" s="341"/>
      <c r="CJ566" s="341"/>
      <c r="CK566" s="341"/>
      <c r="CL566" s="341"/>
      <c r="CM566" s="341"/>
      <c r="CN566" s="341"/>
      <c r="CO566" s="341"/>
      <c r="CP566" s="341"/>
      <c r="CQ566" s="341"/>
      <c r="CR566" s="341"/>
      <c r="CS566" s="341"/>
      <c r="CT566" s="341"/>
      <c r="CU566" s="341"/>
      <c r="CV566" s="341"/>
      <c r="CW566" s="341"/>
      <c r="CX566" s="341"/>
      <c r="CY566" s="341"/>
      <c r="CZ566" s="341"/>
    </row>
    <row r="567" s="340" customFormat="true" ht="25.15" customHeight="true" x14ac:dyDescent="0.2">
      <c r="A567" s="419"/>
      <c r="B567" s="419"/>
      <c r="C567" s="1089"/>
      <c r="D567" s="1085"/>
      <c r="E567" s="830"/>
      <c r="F567" s="830"/>
      <c r="G567" s="830"/>
      <c r="H567" s="1090" t="s">
        <v>558</v>
      </c>
      <c r="I567" s="1090"/>
      <c r="J567" s="840">
        <v>0.10793445260874232</v>
      </c>
      <c r="K567" s="830"/>
      <c r="L567" s="830"/>
      <c r="M567" s="1090" t="s">
        <v>313</v>
      </c>
      <c r="N567" s="1090"/>
      <c r="O567" s="841">
        <v>1.1072784610889267E-2</v>
      </c>
      <c r="P567" s="830"/>
      <c r="Q567" s="830"/>
      <c r="R567" s="341"/>
      <c r="Z567" s="341"/>
      <c r="AA567" s="341"/>
      <c r="AB567" s="341"/>
      <c r="AC567" s="341"/>
      <c r="AD567" s="341"/>
      <c r="AE567" s="341"/>
      <c r="AF567" s="341"/>
      <c r="AG567" s="341"/>
      <c r="AH567" s="341"/>
      <c r="AI567" s="341"/>
      <c r="AJ567" s="341"/>
      <c r="AK567" s="341"/>
      <c r="AL567" s="341"/>
      <c r="AM567" s="341"/>
      <c r="AN567" s="341"/>
      <c r="AO567" s="341"/>
      <c r="AP567" s="341"/>
      <c r="AQ567" s="341"/>
      <c r="AR567" s="341"/>
      <c r="AS567" s="341"/>
      <c r="AT567" s="341"/>
      <c r="AU567" s="341"/>
      <c r="AV567" s="341"/>
      <c r="AW567" s="341"/>
      <c r="AX567" s="341"/>
      <c r="AY567" s="341"/>
      <c r="AZ567" s="341"/>
      <c r="BB567" s="419"/>
      <c r="BZ567" s="341"/>
      <c r="CA567" s="341"/>
      <c r="CB567" s="341"/>
      <c r="CC567" s="341"/>
      <c r="CD567" s="341"/>
      <c r="CE567" s="341"/>
      <c r="CF567" s="341"/>
      <c r="CG567" s="341"/>
      <c r="CH567" s="341"/>
      <c r="CI567" s="341"/>
      <c r="CJ567" s="341"/>
      <c r="CK567" s="341"/>
      <c r="CL567" s="341"/>
      <c r="CM567" s="341"/>
      <c r="CN567" s="341"/>
      <c r="CO567" s="341"/>
      <c r="CP567" s="341"/>
      <c r="CQ567" s="341"/>
      <c r="CR567" s="341"/>
      <c r="CS567" s="341"/>
      <c r="CT567" s="341"/>
      <c r="CU567" s="341"/>
      <c r="CV567" s="341"/>
      <c r="CW567" s="341"/>
      <c r="CX567" s="341"/>
      <c r="CY567" s="341"/>
      <c r="CZ567" s="341"/>
    </row>
    <row r="568" s="340" customFormat="true" ht="25.15" customHeight="true" x14ac:dyDescent="0.2">
      <c r="A568" s="419"/>
      <c r="B568" s="419"/>
      <c r="C568" s="1089"/>
      <c r="D568" s="1085"/>
      <c r="E568" s="830"/>
      <c r="F568" s="830"/>
      <c r="G568" s="830"/>
      <c r="H568" s="1090" t="s">
        <v>579</v>
      </c>
      <c r="I568" s="1090"/>
      <c r="J568" s="840">
        <v>2.0735194950251043E-4</v>
      </c>
      <c r="K568" s="830"/>
      <c r="L568" s="830"/>
      <c r="M568" s="1090" t="s">
        <v>338</v>
      </c>
      <c r="N568" s="1090"/>
      <c r="O568" s="841">
        <v>2.1053721296645716E-2</v>
      </c>
      <c r="P568" s="830"/>
      <c r="Q568" s="830"/>
      <c r="R568" s="341"/>
      <c r="Z568" s="341"/>
      <c r="AA568" s="341"/>
      <c r="AB568" s="341"/>
      <c r="AC568" s="341"/>
      <c r="AD568" s="341"/>
      <c r="AE568" s="341"/>
      <c r="AF568" s="341"/>
      <c r="AG568" s="341"/>
      <c r="AH568" s="341"/>
      <c r="AI568" s="341"/>
      <c r="AJ568" s="341"/>
      <c r="AK568" s="341"/>
      <c r="AL568" s="341"/>
      <c r="AM568" s="341"/>
      <c r="AN568" s="341"/>
      <c r="AO568" s="341"/>
      <c r="AP568" s="341"/>
      <c r="AQ568" s="341"/>
      <c r="AR568" s="341"/>
      <c r="AS568" s="341"/>
      <c r="AT568" s="341"/>
      <c r="AU568" s="341"/>
      <c r="AV568" s="341"/>
      <c r="AW568" s="341"/>
      <c r="AX568" s="341"/>
      <c r="AY568" s="341"/>
      <c r="AZ568" s="341"/>
      <c r="BB568" s="419"/>
      <c r="BZ568" s="341"/>
      <c r="CA568" s="341"/>
      <c r="CB568" s="341"/>
      <c r="CC568" s="341"/>
      <c r="CD568" s="341"/>
      <c r="CE568" s="341"/>
      <c r="CF568" s="341"/>
      <c r="CG568" s="341"/>
      <c r="CH568" s="341"/>
      <c r="CI568" s="341"/>
      <c r="CJ568" s="341"/>
      <c r="CK568" s="341"/>
      <c r="CL568" s="341"/>
      <c r="CM568" s="341"/>
      <c r="CN568" s="341"/>
      <c r="CO568" s="341"/>
      <c r="CP568" s="341"/>
      <c r="CQ568" s="341"/>
      <c r="CR568" s="341"/>
      <c r="CS568" s="341"/>
      <c r="CT568" s="341"/>
      <c r="CU568" s="341"/>
      <c r="CV568" s="341"/>
      <c r="CW568" s="341"/>
      <c r="CX568" s="341"/>
      <c r="CY568" s="341"/>
      <c r="CZ568" s="341"/>
    </row>
    <row r="569" s="340" customFormat="true" ht="25.15" customHeight="true" x14ac:dyDescent="0.2">
      <c r="A569" s="419"/>
      <c r="B569" s="419"/>
      <c r="C569" s="1089"/>
      <c r="D569" s="1085"/>
      <c r="E569" s="830"/>
      <c r="F569" s="830"/>
      <c r="G569" s="830"/>
      <c r="H569" s="1090" t="s">
        <v>552</v>
      </c>
      <c r="I569" s="1090"/>
      <c r="J569" s="840">
        <v>0.17051489966666605</v>
      </c>
      <c r="K569" s="830"/>
      <c r="L569" s="830"/>
      <c r="M569" s="1090" t="s">
        <v>344</v>
      </c>
      <c r="N569" s="1090"/>
      <c r="O569" s="841">
        <v>4.7168011565855372E-2</v>
      </c>
      <c r="P569" s="830"/>
      <c r="Q569" s="830"/>
      <c r="R569" s="341"/>
      <c r="Z569" s="341"/>
      <c r="AA569" s="341"/>
      <c r="AB569" s="341"/>
      <c r="AC569" s="341"/>
      <c r="AD569" s="341"/>
      <c r="AE569" s="341"/>
      <c r="AF569" s="341"/>
      <c r="AG569" s="341"/>
      <c r="AH569" s="341"/>
      <c r="AI569" s="341"/>
      <c r="AJ569" s="341"/>
      <c r="AK569" s="341"/>
      <c r="AL569" s="341"/>
      <c r="AM569" s="341"/>
      <c r="AN569" s="341"/>
      <c r="AO569" s="341"/>
      <c r="AP569" s="341"/>
      <c r="AQ569" s="341"/>
      <c r="AR569" s="341"/>
      <c r="AS569" s="341"/>
      <c r="AT569" s="341"/>
      <c r="AU569" s="341"/>
      <c r="AV569" s="341"/>
      <c r="AW569" s="341"/>
      <c r="AX569" s="341"/>
      <c r="AY569" s="341"/>
      <c r="AZ569" s="341"/>
      <c r="BB569" s="419"/>
      <c r="BZ569" s="341"/>
      <c r="CA569" s="341"/>
      <c r="CB569" s="341"/>
      <c r="CC569" s="341"/>
      <c r="CD569" s="341"/>
      <c r="CE569" s="341"/>
      <c r="CF569" s="341"/>
      <c r="CG569" s="341"/>
      <c r="CH569" s="341"/>
      <c r="CI569" s="341"/>
      <c r="CJ569" s="341"/>
      <c r="CK569" s="341"/>
      <c r="CL569" s="341"/>
      <c r="CM569" s="341"/>
      <c r="CN569" s="341"/>
      <c r="CO569" s="341"/>
      <c r="CP569" s="341"/>
      <c r="CQ569" s="341"/>
      <c r="CR569" s="341"/>
      <c r="CS569" s="341"/>
      <c r="CT569" s="341"/>
      <c r="CU569" s="341"/>
      <c r="CV569" s="341"/>
      <c r="CW569" s="341"/>
      <c r="CX569" s="341"/>
      <c r="CY569" s="341"/>
      <c r="CZ569" s="341"/>
    </row>
    <row r="570" s="340" customFormat="true" ht="25.15" customHeight="true" x14ac:dyDescent="0.2">
      <c r="A570" s="419"/>
      <c r="B570" s="419"/>
      <c r="C570" s="1089"/>
      <c r="D570" s="1085"/>
      <c r="E570" s="830"/>
      <c r="F570" s="830"/>
      <c r="G570" s="830"/>
      <c r="H570" s="1090" t="s">
        <v>381</v>
      </c>
      <c r="I570" s="1090"/>
      <c r="J570" s="840">
        <v>2.3752481166568275E-2</v>
      </c>
      <c r="K570" s="830"/>
      <c r="L570" s="830"/>
      <c r="M570" s="1090" t="s">
        <v>563</v>
      </c>
      <c r="N570" s="1090"/>
      <c r="O570" s="841">
        <v>5.4193019612221865E-2</v>
      </c>
      <c r="P570" s="830"/>
      <c r="Q570" s="830"/>
      <c r="R570" s="341"/>
      <c r="Z570" s="341"/>
      <c r="AA570" s="341"/>
      <c r="AB570" s="341"/>
      <c r="AC570" s="341"/>
      <c r="AD570" s="341"/>
      <c r="AE570" s="341"/>
      <c r="AF570" s="341"/>
      <c r="AG570" s="341"/>
      <c r="AH570" s="341"/>
      <c r="AI570" s="341"/>
      <c r="AJ570" s="341"/>
      <c r="AK570" s="341"/>
      <c r="AL570" s="341"/>
      <c r="AM570" s="341"/>
      <c r="AN570" s="341"/>
      <c r="AO570" s="341"/>
      <c r="AP570" s="341"/>
      <c r="AQ570" s="341"/>
      <c r="AR570" s="341"/>
      <c r="AS570" s="341"/>
      <c r="AT570" s="341"/>
      <c r="AU570" s="341"/>
      <c r="AV570" s="341"/>
      <c r="AW570" s="341"/>
      <c r="AX570" s="341"/>
      <c r="AY570" s="341"/>
      <c r="AZ570" s="341"/>
      <c r="BB570" s="419"/>
      <c r="BZ570" s="341"/>
      <c r="CA570" s="341"/>
      <c r="CB570" s="341"/>
      <c r="CC570" s="341"/>
      <c r="CD570" s="341"/>
      <c r="CE570" s="341"/>
      <c r="CF570" s="341"/>
      <c r="CG570" s="341"/>
      <c r="CH570" s="341"/>
      <c r="CI570" s="341"/>
      <c r="CJ570" s="341"/>
      <c r="CK570" s="341"/>
      <c r="CL570" s="341"/>
      <c r="CM570" s="341"/>
      <c r="CN570" s="341"/>
      <c r="CO570" s="341"/>
      <c r="CP570" s="341"/>
      <c r="CQ570" s="341"/>
      <c r="CR570" s="341"/>
      <c r="CS570" s="341"/>
      <c r="CT570" s="341"/>
      <c r="CU570" s="341"/>
      <c r="CV570" s="341"/>
      <c r="CW570" s="341"/>
      <c r="CX570" s="341"/>
      <c r="CY570" s="341"/>
      <c r="CZ570" s="341"/>
    </row>
    <row r="571" s="340" customFormat="true" ht="25.15" customHeight="true" x14ac:dyDescent="0.2">
      <c r="A571" s="419"/>
      <c r="B571" s="419"/>
      <c r="C571" s="1089"/>
      <c r="D571" s="1085"/>
      <c r="E571" s="830"/>
      <c r="F571" s="830"/>
      <c r="G571" s="830"/>
      <c r="H571" s="1090" t="s">
        <v>549</v>
      </c>
      <c r="I571" s="1090"/>
      <c r="J571" s="840">
        <v>0.16105281902749904</v>
      </c>
      <c r="K571" s="830"/>
      <c r="L571" s="830"/>
      <c r="M571" s="1090" t="s">
        <v>567</v>
      </c>
      <c r="N571" s="1090"/>
      <c r="O571" s="841">
        <v>4.8677793356230306E-2</v>
      </c>
      <c r="P571" s="830"/>
      <c r="Q571" s="830"/>
      <c r="R571" s="341"/>
      <c r="Z571" s="341"/>
      <c r="AA571" s="341"/>
      <c r="AB571" s="341"/>
      <c r="AC571" s="341"/>
      <c r="AD571" s="341"/>
      <c r="AE571" s="341"/>
      <c r="AF571" s="341"/>
      <c r="AG571" s="341"/>
      <c r="AH571" s="341"/>
      <c r="AI571" s="341"/>
      <c r="AJ571" s="341"/>
      <c r="AK571" s="341"/>
      <c r="AL571" s="341"/>
      <c r="AM571" s="341"/>
      <c r="AN571" s="341"/>
      <c r="AO571" s="341"/>
      <c r="AP571" s="341"/>
      <c r="AQ571" s="341"/>
      <c r="AR571" s="341"/>
      <c r="AS571" s="341"/>
      <c r="AT571" s="341"/>
      <c r="AU571" s="341"/>
      <c r="AV571" s="341"/>
      <c r="AW571" s="341"/>
      <c r="AX571" s="341"/>
      <c r="AY571" s="341"/>
      <c r="AZ571" s="341"/>
      <c r="BB571" s="419"/>
      <c r="BZ571" s="341"/>
      <c r="CA571" s="341"/>
      <c r="CB571" s="341"/>
      <c r="CC571" s="341"/>
      <c r="CD571" s="341"/>
      <c r="CE571" s="341"/>
      <c r="CF571" s="341"/>
      <c r="CG571" s="341"/>
      <c r="CH571" s="341"/>
      <c r="CI571" s="341"/>
      <c r="CJ571" s="341"/>
      <c r="CK571" s="341"/>
      <c r="CL571" s="341"/>
      <c r="CM571" s="341"/>
      <c r="CN571" s="341"/>
      <c r="CO571" s="341"/>
      <c r="CP571" s="341"/>
      <c r="CQ571" s="341"/>
      <c r="CR571" s="341"/>
      <c r="CS571" s="341"/>
      <c r="CT571" s="341"/>
      <c r="CU571" s="341"/>
      <c r="CV571" s="341"/>
      <c r="CW571" s="341"/>
      <c r="CX571" s="341"/>
      <c r="CY571" s="341"/>
      <c r="CZ571" s="341"/>
    </row>
    <row r="572" s="340" customFormat="true" ht="25.15" customHeight="true" x14ac:dyDescent="0.2">
      <c r="A572" s="419"/>
      <c r="B572" s="419"/>
      <c r="C572" s="1089"/>
      <c r="D572" s="1085"/>
      <c r="E572" s="830"/>
      <c r="F572" s="830"/>
      <c r="G572" s="830"/>
      <c r="H572" s="1090" t="s">
        <v>310</v>
      </c>
      <c r="I572" s="1090"/>
      <c r="J572" s="840">
        <v>1.4699122805683045E-2</v>
      </c>
      <c r="K572" s="830"/>
      <c r="L572" s="830"/>
      <c r="M572" s="1090" t="s">
        <v>587</v>
      </c>
      <c r="N572" s="1090"/>
      <c r="O572" s="841">
        <v>1.620109434434677E-3</v>
      </c>
      <c r="P572" s="830"/>
      <c r="Q572" s="830"/>
      <c r="R572" s="341"/>
      <c r="Z572" s="341"/>
      <c r="AA572" s="341"/>
      <c r="AB572" s="341"/>
      <c r="AC572" s="341"/>
      <c r="AD572" s="341"/>
      <c r="AE572" s="341"/>
      <c r="AF572" s="341"/>
      <c r="AG572" s="341"/>
      <c r="AH572" s="341"/>
      <c r="AI572" s="341"/>
      <c r="AJ572" s="341"/>
      <c r="AK572" s="341"/>
      <c r="AL572" s="341"/>
      <c r="AM572" s="341"/>
      <c r="AN572" s="341"/>
      <c r="AO572" s="341"/>
      <c r="AP572" s="341"/>
      <c r="AQ572" s="341"/>
      <c r="AR572" s="341"/>
      <c r="AS572" s="341"/>
      <c r="AT572" s="341"/>
      <c r="AU572" s="341"/>
      <c r="AV572" s="341"/>
      <c r="AW572" s="341"/>
      <c r="AX572" s="341"/>
      <c r="AY572" s="341"/>
      <c r="AZ572" s="341"/>
      <c r="BB572" s="419"/>
      <c r="BZ572" s="341"/>
      <c r="CA572" s="341"/>
      <c r="CB572" s="341"/>
      <c r="CC572" s="341"/>
      <c r="CD572" s="341"/>
      <c r="CE572" s="341"/>
      <c r="CF572" s="341"/>
      <c r="CG572" s="341"/>
      <c r="CH572" s="341"/>
      <c r="CI572" s="341"/>
      <c r="CJ572" s="341"/>
      <c r="CK572" s="341"/>
      <c r="CL572" s="341"/>
      <c r="CM572" s="341"/>
      <c r="CN572" s="341"/>
      <c r="CO572" s="341"/>
      <c r="CP572" s="341"/>
      <c r="CQ572" s="341"/>
      <c r="CR572" s="341"/>
      <c r="CS572" s="341"/>
      <c r="CT572" s="341"/>
      <c r="CU572" s="341"/>
      <c r="CV572" s="341"/>
      <c r="CW572" s="341"/>
      <c r="CX572" s="341"/>
      <c r="CY572" s="341"/>
      <c r="CZ572" s="341"/>
    </row>
    <row r="573" s="340" customFormat="true" ht="25.15" customHeight="true" x14ac:dyDescent="0.2">
      <c r="A573" s="419"/>
      <c r="B573" s="419"/>
      <c r="C573" s="1089"/>
      <c r="D573" s="1085"/>
      <c r="E573" s="830"/>
      <c r="F573" s="830"/>
      <c r="G573" s="830"/>
      <c r="H573" s="1090" t="s">
        <v>313</v>
      </c>
      <c r="I573" s="1090"/>
      <c r="J573" s="840">
        <v>4.4793861827529405E-3</v>
      </c>
      <c r="K573" s="830"/>
      <c r="L573" s="830"/>
      <c r="M573" s="1090" t="s">
        <v>588</v>
      </c>
      <c r="N573" s="1090"/>
      <c r="O573" s="841">
        <v>2.6524716307297154E-3</v>
      </c>
      <c r="P573" s="830"/>
      <c r="Q573" s="830"/>
      <c r="R573" s="341"/>
      <c r="Z573" s="341"/>
      <c r="AA573" s="341"/>
      <c r="AB573" s="341"/>
      <c r="AC573" s="341"/>
      <c r="AD573" s="341"/>
      <c r="AE573" s="341"/>
      <c r="AF573" s="341"/>
      <c r="AG573" s="341"/>
      <c r="AH573" s="341"/>
      <c r="AI573" s="341"/>
      <c r="AJ573" s="341"/>
      <c r="AK573" s="341"/>
      <c r="AL573" s="341"/>
      <c r="AM573" s="341"/>
      <c r="AN573" s="341"/>
      <c r="AO573" s="341"/>
      <c r="AP573" s="341"/>
      <c r="AQ573" s="341"/>
      <c r="AR573" s="341"/>
      <c r="AS573" s="341"/>
      <c r="AT573" s="341"/>
      <c r="AU573" s="341"/>
      <c r="AV573" s="341"/>
      <c r="AW573" s="341"/>
      <c r="AX573" s="341"/>
      <c r="AY573" s="341"/>
      <c r="AZ573" s="341"/>
      <c r="BB573" s="419"/>
      <c r="BZ573" s="341"/>
      <c r="CA573" s="341"/>
      <c r="CB573" s="341"/>
      <c r="CC573" s="341"/>
      <c r="CD573" s="341"/>
      <c r="CE573" s="341"/>
      <c r="CF573" s="341"/>
      <c r="CG573" s="341"/>
      <c r="CH573" s="341"/>
      <c r="CI573" s="341"/>
      <c r="CJ573" s="341"/>
      <c r="CK573" s="341"/>
      <c r="CL573" s="341"/>
      <c r="CM573" s="341"/>
      <c r="CN573" s="341"/>
      <c r="CO573" s="341"/>
      <c r="CP573" s="341"/>
      <c r="CQ573" s="341"/>
      <c r="CR573" s="341"/>
      <c r="CS573" s="341"/>
      <c r="CT573" s="341"/>
      <c r="CU573" s="341"/>
      <c r="CV573" s="341"/>
      <c r="CW573" s="341"/>
      <c r="CX573" s="341"/>
      <c r="CY573" s="341"/>
      <c r="CZ573" s="341"/>
    </row>
    <row r="574" s="340" customFormat="true" ht="25.15" customHeight="true" x14ac:dyDescent="0.2">
      <c r="A574" s="419"/>
      <c r="B574" s="419"/>
      <c r="C574" s="1089"/>
      <c r="D574" s="1085"/>
      <c r="E574" s="830"/>
      <c r="F574" s="830"/>
      <c r="G574" s="830"/>
      <c r="H574" s="1090" t="s">
        <v>338</v>
      </c>
      <c r="I574" s="1090"/>
      <c r="J574" s="840">
        <v>5.1116156979327627E-3</v>
      </c>
      <c r="K574" s="830"/>
      <c r="L574" s="830"/>
      <c r="M574" s="1090" t="s">
        <v>286</v>
      </c>
      <c r="N574" s="1090"/>
      <c r="O574" s="841">
        <v>4.8285158903338316E-2</v>
      </c>
      <c r="P574" s="830"/>
      <c r="Q574" s="830"/>
      <c r="R574" s="341"/>
      <c r="Z574" s="341"/>
      <c r="AA574" s="341"/>
      <c r="AB574" s="341"/>
      <c r="AC574" s="341"/>
      <c r="AD574" s="341"/>
      <c r="AE574" s="341"/>
      <c r="AF574" s="341"/>
      <c r="AG574" s="341"/>
      <c r="AH574" s="341"/>
      <c r="AI574" s="341"/>
      <c r="AJ574" s="341"/>
      <c r="AK574" s="341"/>
      <c r="AL574" s="341"/>
      <c r="AM574" s="341"/>
      <c r="AN574" s="341"/>
      <c r="AO574" s="341"/>
      <c r="AP574" s="341"/>
      <c r="AQ574" s="341"/>
      <c r="AR574" s="341"/>
      <c r="AS574" s="341"/>
      <c r="AT574" s="341"/>
      <c r="AU574" s="341"/>
      <c r="AV574" s="341"/>
      <c r="AW574" s="341"/>
      <c r="AX574" s="341"/>
      <c r="AY574" s="341"/>
      <c r="AZ574" s="341"/>
      <c r="BB574" s="419"/>
      <c r="BZ574" s="341"/>
      <c r="CA574" s="341"/>
      <c r="CB574" s="341"/>
      <c r="CC574" s="341"/>
      <c r="CD574" s="341"/>
      <c r="CE574" s="341"/>
      <c r="CF574" s="341"/>
      <c r="CG574" s="341"/>
      <c r="CH574" s="341"/>
      <c r="CI574" s="341"/>
      <c r="CJ574" s="341"/>
      <c r="CK574" s="341"/>
      <c r="CL574" s="341"/>
      <c r="CM574" s="341"/>
      <c r="CN574" s="341"/>
      <c r="CO574" s="341"/>
      <c r="CP574" s="341"/>
      <c r="CQ574" s="341"/>
      <c r="CR574" s="341"/>
      <c r="CS574" s="341"/>
      <c r="CT574" s="341"/>
      <c r="CU574" s="341"/>
      <c r="CV574" s="341"/>
      <c r="CW574" s="341"/>
      <c r="CX574" s="341"/>
      <c r="CY574" s="341"/>
      <c r="CZ574" s="341"/>
    </row>
    <row r="575" s="340" customFormat="true" ht="25.15" customHeight="true" x14ac:dyDescent="0.2">
      <c r="A575" s="419"/>
      <c r="B575" s="419"/>
      <c r="C575" s="1089"/>
      <c r="D575" s="1085"/>
      <c r="E575" s="830"/>
      <c r="F575" s="830"/>
      <c r="G575" s="830"/>
      <c r="H575" s="1090" t="s">
        <v>344</v>
      </c>
      <c r="I575" s="1090"/>
      <c r="J575" s="840">
        <v>5.7060536867818666E-3</v>
      </c>
      <c r="K575" s="830"/>
      <c r="L575" s="830"/>
      <c r="M575" s="1090" t="s">
        <v>291</v>
      </c>
      <c r="N575" s="1090"/>
      <c r="O575" s="841">
        <v>4.0147526913866569E-2</v>
      </c>
      <c r="P575" s="830"/>
      <c r="Q575" s="830"/>
      <c r="R575" s="341"/>
      <c r="Z575" s="341"/>
      <c r="AA575" s="341"/>
      <c r="AB575" s="341"/>
      <c r="AC575" s="341"/>
      <c r="AD575" s="341"/>
      <c r="AE575" s="341"/>
      <c r="AF575" s="341"/>
      <c r="AG575" s="341"/>
      <c r="AH575" s="341"/>
      <c r="AI575" s="341"/>
      <c r="AJ575" s="341"/>
      <c r="AK575" s="341"/>
      <c r="AL575" s="341"/>
      <c r="AM575" s="341"/>
      <c r="AN575" s="341"/>
      <c r="AO575" s="341"/>
      <c r="AP575" s="341"/>
      <c r="AQ575" s="341"/>
      <c r="AR575" s="341"/>
      <c r="AS575" s="341"/>
      <c r="AT575" s="341"/>
      <c r="AU575" s="341"/>
      <c r="AV575" s="341"/>
      <c r="AW575" s="341"/>
      <c r="AX575" s="341"/>
      <c r="AY575" s="341"/>
      <c r="AZ575" s="341"/>
      <c r="BB575" s="419"/>
      <c r="BZ575" s="341"/>
      <c r="CA575" s="341"/>
      <c r="CB575" s="341"/>
      <c r="CC575" s="341"/>
      <c r="CD575" s="341"/>
      <c r="CE575" s="341"/>
      <c r="CF575" s="341"/>
      <c r="CG575" s="341"/>
      <c r="CH575" s="341"/>
      <c r="CI575" s="341"/>
      <c r="CJ575" s="341"/>
      <c r="CK575" s="341"/>
      <c r="CL575" s="341"/>
      <c r="CM575" s="341"/>
      <c r="CN575" s="341"/>
      <c r="CO575" s="341"/>
      <c r="CP575" s="341"/>
      <c r="CQ575" s="341"/>
      <c r="CR575" s="341"/>
      <c r="CS575" s="341"/>
      <c r="CT575" s="341"/>
      <c r="CU575" s="341"/>
      <c r="CV575" s="341"/>
      <c r="CW575" s="341"/>
      <c r="CX575" s="341"/>
      <c r="CY575" s="341"/>
      <c r="CZ575" s="341"/>
    </row>
    <row r="576" s="340" customFormat="true" ht="25.15" customHeight="true" x14ac:dyDescent="0.2">
      <c r="A576" s="419"/>
      <c r="B576" s="419"/>
      <c r="C576" s="1089"/>
      <c r="D576" s="1085"/>
      <c r="E576" s="830"/>
      <c r="F576" s="830"/>
      <c r="G576" s="830"/>
      <c r="H576" s="1090" t="s">
        <v>563</v>
      </c>
      <c r="I576" s="1090"/>
      <c r="J576" s="840">
        <v>2.1461272379523975E-2</v>
      </c>
      <c r="K576" s="830"/>
      <c r="L576" s="830"/>
      <c r="M576" s="1090" t="s">
        <v>331</v>
      </c>
      <c r="N576" s="1090"/>
      <c r="O576" s="841">
        <v>1.5854241343834025E-2</v>
      </c>
      <c r="P576" s="830"/>
      <c r="Q576" s="830"/>
      <c r="R576" s="341"/>
      <c r="Z576" s="341"/>
      <c r="AA576" s="341"/>
      <c r="AB576" s="341"/>
      <c r="AC576" s="341"/>
      <c r="AD576" s="341"/>
      <c r="AE576" s="341"/>
      <c r="AF576" s="341"/>
      <c r="AG576" s="341"/>
      <c r="AH576" s="341"/>
      <c r="AI576" s="341"/>
      <c r="AJ576" s="341"/>
      <c r="AK576" s="341"/>
      <c r="AL576" s="341"/>
      <c r="AM576" s="341"/>
      <c r="AN576" s="341"/>
      <c r="AO576" s="341"/>
      <c r="AP576" s="341"/>
      <c r="AQ576" s="341"/>
      <c r="AR576" s="341"/>
      <c r="AS576" s="341"/>
      <c r="AT576" s="341"/>
      <c r="AU576" s="341"/>
      <c r="AV576" s="341"/>
      <c r="AW576" s="341"/>
      <c r="AX576" s="341"/>
      <c r="AY576" s="341"/>
      <c r="AZ576" s="341"/>
      <c r="BB576" s="419"/>
      <c r="BZ576" s="341"/>
      <c r="CA576" s="341"/>
      <c r="CB576" s="341"/>
      <c r="CC576" s="341"/>
      <c r="CD576" s="341"/>
      <c r="CE576" s="341"/>
      <c r="CF576" s="341"/>
      <c r="CG576" s="341"/>
      <c r="CH576" s="341"/>
      <c r="CI576" s="341"/>
      <c r="CJ576" s="341"/>
      <c r="CK576" s="341"/>
      <c r="CL576" s="341"/>
      <c r="CM576" s="341"/>
      <c r="CN576" s="341"/>
      <c r="CO576" s="341"/>
      <c r="CP576" s="341"/>
      <c r="CQ576" s="341"/>
      <c r="CR576" s="341"/>
      <c r="CS576" s="341"/>
      <c r="CT576" s="341"/>
      <c r="CU576" s="341"/>
      <c r="CV576" s="341"/>
      <c r="CW576" s="341"/>
      <c r="CX576" s="341"/>
      <c r="CY576" s="341"/>
      <c r="CZ576" s="341"/>
    </row>
    <row r="577" s="340" customFormat="true" ht="25.15" customHeight="true" x14ac:dyDescent="0.2">
      <c r="A577" s="419"/>
      <c r="B577" s="419"/>
      <c r="C577" s="1089"/>
      <c r="D577" s="1085"/>
      <c r="E577" s="830"/>
      <c r="F577" s="830"/>
      <c r="G577" s="830"/>
      <c r="H577" s="1090" t="s">
        <v>567</v>
      </c>
      <c r="I577" s="1090"/>
      <c r="J577" s="840">
        <v>1.5515907603616043E-2</v>
      </c>
      <c r="K577" s="830"/>
      <c r="L577" s="830"/>
      <c r="M577" s="1090" t="s">
        <v>556</v>
      </c>
      <c r="N577" s="1090"/>
      <c r="O577" s="841">
        <v>3.6072304065246058E-2</v>
      </c>
      <c r="P577" s="830"/>
      <c r="Q577" s="830"/>
      <c r="R577" s="341"/>
      <c r="Z577" s="341"/>
      <c r="AA577" s="341"/>
      <c r="AB577" s="341"/>
      <c r="AC577" s="341"/>
      <c r="AD577" s="341"/>
      <c r="AE577" s="341"/>
      <c r="AF577" s="341"/>
      <c r="AG577" s="341"/>
      <c r="AH577" s="341"/>
      <c r="AI577" s="341"/>
      <c r="AJ577" s="341"/>
      <c r="AK577" s="341"/>
      <c r="AL577" s="341"/>
      <c r="AM577" s="341"/>
      <c r="AN577" s="341"/>
      <c r="AO577" s="341"/>
      <c r="AP577" s="341"/>
      <c r="AQ577" s="341"/>
      <c r="AR577" s="341"/>
      <c r="AS577" s="341"/>
      <c r="AT577" s="341"/>
      <c r="AU577" s="341"/>
      <c r="AV577" s="341"/>
      <c r="AW577" s="341"/>
      <c r="AX577" s="341"/>
      <c r="AY577" s="341"/>
      <c r="AZ577" s="341"/>
      <c r="BB577" s="419"/>
      <c r="BZ577" s="341"/>
      <c r="CA577" s="341"/>
      <c r="CB577" s="341"/>
      <c r="CC577" s="341"/>
      <c r="CD577" s="341"/>
      <c r="CE577" s="341"/>
      <c r="CF577" s="341"/>
      <c r="CG577" s="341"/>
      <c r="CH577" s="341"/>
      <c r="CI577" s="341"/>
      <c r="CJ577" s="341"/>
      <c r="CK577" s="341"/>
      <c r="CL577" s="341"/>
      <c r="CM577" s="341"/>
      <c r="CN577" s="341"/>
      <c r="CO577" s="341"/>
      <c r="CP577" s="341"/>
      <c r="CQ577" s="341"/>
      <c r="CR577" s="341"/>
      <c r="CS577" s="341"/>
      <c r="CT577" s="341"/>
      <c r="CU577" s="341"/>
      <c r="CV577" s="341"/>
      <c r="CW577" s="341"/>
      <c r="CX577" s="341"/>
      <c r="CY577" s="341"/>
      <c r="CZ577" s="341"/>
    </row>
    <row r="578" s="340" customFormat="true" ht="25.15" customHeight="true" x14ac:dyDescent="0.2">
      <c r="A578" s="419"/>
      <c r="B578" s="419"/>
      <c r="C578" s="1089"/>
      <c r="D578" s="1085"/>
      <c r="E578" s="830"/>
      <c r="F578" s="830"/>
      <c r="G578" s="830"/>
      <c r="H578" s="1090" t="s">
        <v>587</v>
      </c>
      <c r="I578" s="1090"/>
      <c r="J578" s="840">
        <v>3.9234195434736073E-3</v>
      </c>
      <c r="K578" s="830"/>
      <c r="L578" s="830"/>
      <c r="M578" s="1090" t="s">
        <v>559</v>
      </c>
      <c r="N578" s="1090"/>
      <c r="O578" s="841">
        <v>2.1844054925233541E-2</v>
      </c>
      <c r="P578" s="830"/>
      <c r="Q578" s="830"/>
      <c r="R578" s="341"/>
      <c r="Z578" s="341"/>
      <c r="AA578" s="341"/>
      <c r="AB578" s="341"/>
      <c r="AC578" s="341"/>
      <c r="AD578" s="341"/>
      <c r="AE578" s="341"/>
      <c r="AF578" s="341"/>
      <c r="AG578" s="341"/>
      <c r="AH578" s="341"/>
      <c r="AI578" s="341"/>
      <c r="AJ578" s="341"/>
      <c r="AK578" s="341"/>
      <c r="AL578" s="341"/>
      <c r="AM578" s="341"/>
      <c r="AN578" s="341"/>
      <c r="AO578" s="341"/>
      <c r="AP578" s="341"/>
      <c r="AQ578" s="341"/>
      <c r="AR578" s="341"/>
      <c r="AS578" s="341"/>
      <c r="AT578" s="341"/>
      <c r="AU578" s="341"/>
      <c r="AV578" s="341"/>
      <c r="AW578" s="341"/>
      <c r="AX578" s="341"/>
      <c r="AY578" s="341"/>
      <c r="AZ578" s="341"/>
      <c r="BB578" s="419"/>
      <c r="BZ578" s="341"/>
      <c r="CA578" s="341"/>
      <c r="CB578" s="341"/>
      <c r="CC578" s="341"/>
      <c r="CD578" s="341"/>
      <c r="CE578" s="341"/>
      <c r="CF578" s="341"/>
      <c r="CG578" s="341"/>
      <c r="CH578" s="341"/>
      <c r="CI578" s="341"/>
      <c r="CJ578" s="341"/>
      <c r="CK578" s="341"/>
      <c r="CL578" s="341"/>
      <c r="CM578" s="341"/>
      <c r="CN578" s="341"/>
      <c r="CO578" s="341"/>
      <c r="CP578" s="341"/>
      <c r="CQ578" s="341"/>
      <c r="CR578" s="341"/>
      <c r="CS578" s="341"/>
      <c r="CT578" s="341"/>
      <c r="CU578" s="341"/>
      <c r="CV578" s="341"/>
      <c r="CW578" s="341"/>
      <c r="CX578" s="341"/>
      <c r="CY578" s="341"/>
      <c r="CZ578" s="341"/>
    </row>
    <row r="579" s="340" customFormat="true" ht="25.15" customHeight="true" x14ac:dyDescent="0.2">
      <c r="A579" s="419"/>
      <c r="B579" s="419"/>
      <c r="C579" s="1089"/>
      <c r="D579" s="1085"/>
      <c r="E579" s="830"/>
      <c r="F579" s="830"/>
      <c r="G579" s="830"/>
      <c r="H579" s="1090" t="s">
        <v>588</v>
      </c>
      <c r="I579" s="1090"/>
      <c r="J579" s="840">
        <v>3.5754623551401883E-3</v>
      </c>
      <c r="K579" s="830"/>
      <c r="L579" s="830"/>
      <c r="M579" s="1090" t="s">
        <v>576</v>
      </c>
      <c r="N579" s="1090"/>
      <c r="O579" s="841">
        <v>1.7950574527168459E-2</v>
      </c>
      <c r="P579" s="830"/>
      <c r="Q579" s="830"/>
      <c r="R579" s="341"/>
      <c r="Z579" s="341"/>
      <c r="AA579" s="341"/>
      <c r="AB579" s="341"/>
      <c r="AC579" s="341"/>
      <c r="AD579" s="341"/>
      <c r="AE579" s="341"/>
      <c r="AF579" s="341"/>
      <c r="AG579" s="341"/>
      <c r="AH579" s="341"/>
      <c r="AI579" s="341"/>
      <c r="AJ579" s="341"/>
      <c r="AK579" s="341"/>
      <c r="AL579" s="341"/>
      <c r="AM579" s="341"/>
      <c r="AN579" s="341"/>
      <c r="AO579" s="341"/>
      <c r="AP579" s="341"/>
      <c r="AQ579" s="341"/>
      <c r="AR579" s="341"/>
      <c r="AS579" s="341"/>
      <c r="AT579" s="341"/>
      <c r="AU579" s="341"/>
      <c r="AV579" s="341"/>
      <c r="AW579" s="341"/>
      <c r="AX579" s="341"/>
      <c r="AY579" s="341"/>
      <c r="AZ579" s="341"/>
      <c r="BB579" s="419"/>
      <c r="BZ579" s="341"/>
      <c r="CA579" s="341"/>
      <c r="CB579" s="341"/>
      <c r="CC579" s="341"/>
      <c r="CD579" s="341"/>
      <c r="CE579" s="341"/>
      <c r="CF579" s="341"/>
      <c r="CG579" s="341"/>
      <c r="CH579" s="341"/>
      <c r="CI579" s="341"/>
      <c r="CJ579" s="341"/>
      <c r="CK579" s="341"/>
      <c r="CL579" s="341"/>
      <c r="CM579" s="341"/>
      <c r="CN579" s="341"/>
      <c r="CO579" s="341"/>
      <c r="CP579" s="341"/>
      <c r="CQ579" s="341"/>
      <c r="CR579" s="341"/>
      <c r="CS579" s="341"/>
      <c r="CT579" s="341"/>
      <c r="CU579" s="341"/>
      <c r="CV579" s="341"/>
      <c r="CW579" s="341"/>
      <c r="CX579" s="341"/>
      <c r="CY579" s="341"/>
      <c r="CZ579" s="341"/>
    </row>
    <row r="580" s="340" customFormat="true" ht="25.15" customHeight="true" x14ac:dyDescent="0.2">
      <c r="A580" s="419"/>
      <c r="B580" s="419"/>
      <c r="C580" s="1089"/>
      <c r="D580" s="1085"/>
      <c r="E580" s="830"/>
      <c r="F580" s="830"/>
      <c r="G580" s="830"/>
      <c r="H580" s="1090" t="s">
        <v>286</v>
      </c>
      <c r="I580" s="1090"/>
      <c r="J580" s="840">
        <v>2.908032983528016E-2</v>
      </c>
      <c r="K580" s="830"/>
      <c r="L580" s="830"/>
      <c r="M580" s="1090" t="s">
        <v>593</v>
      </c>
      <c r="N580" s="1090"/>
      <c r="O580" s="841">
        <v>1.7682568976032836E-4</v>
      </c>
      <c r="P580" s="830"/>
      <c r="Q580" s="830"/>
      <c r="R580" s="341"/>
      <c r="Z580" s="341"/>
      <c r="AA580" s="341"/>
      <c r="AB580" s="341"/>
      <c r="AC580" s="341"/>
      <c r="AD580" s="341"/>
      <c r="AE580" s="341"/>
      <c r="AF580" s="341"/>
      <c r="AG580" s="341"/>
      <c r="AH580" s="341"/>
      <c r="AI580" s="341"/>
      <c r="AJ580" s="341"/>
      <c r="AK580" s="341"/>
      <c r="AL580" s="341"/>
      <c r="AM580" s="341"/>
      <c r="AN580" s="341"/>
      <c r="AO580" s="341"/>
      <c r="AP580" s="341"/>
      <c r="AQ580" s="341"/>
      <c r="AR580" s="341"/>
      <c r="AS580" s="341"/>
      <c r="AT580" s="341"/>
      <c r="AU580" s="341"/>
      <c r="AV580" s="341"/>
      <c r="AW580" s="341"/>
      <c r="AX580" s="341"/>
      <c r="AY580" s="341"/>
      <c r="AZ580" s="341"/>
      <c r="BB580" s="419"/>
      <c r="BZ580" s="341"/>
      <c r="CA580" s="341"/>
      <c r="CB580" s="341"/>
      <c r="CC580" s="341"/>
      <c r="CD580" s="341"/>
      <c r="CE580" s="341"/>
      <c r="CF580" s="341"/>
      <c r="CG580" s="341"/>
      <c r="CH580" s="341"/>
      <c r="CI580" s="341"/>
      <c r="CJ580" s="341"/>
      <c r="CK580" s="341"/>
      <c r="CL580" s="341"/>
      <c r="CM580" s="341"/>
      <c r="CN580" s="341"/>
      <c r="CO580" s="341"/>
      <c r="CP580" s="341"/>
      <c r="CQ580" s="341"/>
      <c r="CR580" s="341"/>
      <c r="CS580" s="341"/>
      <c r="CT580" s="341"/>
      <c r="CU580" s="341"/>
      <c r="CV580" s="341"/>
      <c r="CW580" s="341"/>
      <c r="CX580" s="341"/>
      <c r="CY580" s="341"/>
      <c r="CZ580" s="341"/>
    </row>
    <row r="581" s="340" customFormat="true" ht="25.15" customHeight="true" x14ac:dyDescent="0.2">
      <c r="A581" s="419"/>
      <c r="B581" s="419"/>
      <c r="C581" s="1089"/>
      <c r="D581" s="1085"/>
      <c r="E581" s="830"/>
      <c r="F581" s="830"/>
      <c r="G581" s="830"/>
      <c r="H581" s="1090" t="s">
        <v>291</v>
      </c>
      <c r="I581" s="1090"/>
      <c r="J581" s="840">
        <v>3.0213205443287237E-2</v>
      </c>
      <c r="K581" s="830"/>
      <c r="L581" s="830"/>
      <c r="M581" s="1090" t="s">
        <v>284</v>
      </c>
      <c r="N581" s="1090"/>
      <c r="O581" s="841">
        <v>2.8059591894867224E-2</v>
      </c>
      <c r="P581" s="830"/>
      <c r="Q581" s="830"/>
      <c r="R581" s="341"/>
      <c r="Z581" s="341"/>
      <c r="AA581" s="341"/>
      <c r="AB581" s="341"/>
      <c r="AC581" s="341"/>
      <c r="AD581" s="341"/>
      <c r="AE581" s="341"/>
      <c r="AF581" s="341"/>
      <c r="AG581" s="341"/>
      <c r="AH581" s="341"/>
      <c r="AI581" s="341"/>
      <c r="AJ581" s="341"/>
      <c r="AK581" s="341"/>
      <c r="AL581" s="341"/>
      <c r="AM581" s="341"/>
      <c r="AN581" s="341"/>
      <c r="AO581" s="341"/>
      <c r="AP581" s="341"/>
      <c r="AQ581" s="341"/>
      <c r="AR581" s="341"/>
      <c r="AS581" s="341"/>
      <c r="AT581" s="341"/>
      <c r="AU581" s="341"/>
      <c r="AV581" s="341"/>
      <c r="AW581" s="341"/>
      <c r="AX581" s="341"/>
      <c r="AY581" s="341"/>
      <c r="AZ581" s="341"/>
      <c r="BB581" s="419"/>
      <c r="BZ581" s="341"/>
      <c r="CA581" s="341"/>
      <c r="CB581" s="341"/>
      <c r="CC581" s="341"/>
      <c r="CD581" s="341"/>
      <c r="CE581" s="341"/>
      <c r="CF581" s="341"/>
      <c r="CG581" s="341"/>
      <c r="CH581" s="341"/>
      <c r="CI581" s="341"/>
      <c r="CJ581" s="341"/>
      <c r="CK581" s="341"/>
      <c r="CL581" s="341"/>
      <c r="CM581" s="341"/>
      <c r="CN581" s="341"/>
      <c r="CO581" s="341"/>
      <c r="CP581" s="341"/>
      <c r="CQ581" s="341"/>
      <c r="CR581" s="341"/>
      <c r="CS581" s="341"/>
      <c r="CT581" s="341"/>
      <c r="CU581" s="341"/>
      <c r="CV581" s="341"/>
      <c r="CW581" s="341"/>
      <c r="CX581" s="341"/>
      <c r="CY581" s="341"/>
      <c r="CZ581" s="341"/>
    </row>
    <row r="582" s="340" customFormat="true" ht="25.15" customHeight="true" x14ac:dyDescent="0.2">
      <c r="A582" s="419"/>
      <c r="B582" s="419"/>
      <c r="C582" s="1089"/>
      <c r="D582" s="1085"/>
      <c r="E582" s="830"/>
      <c r="F582" s="830"/>
      <c r="G582" s="830"/>
      <c r="H582" s="1090" t="s">
        <v>556</v>
      </c>
      <c r="I582" s="1090"/>
      <c r="J582" s="840">
        <v>0.12126713200107159</v>
      </c>
      <c r="K582" s="830"/>
      <c r="L582" s="830"/>
      <c r="M582" s="1090" t="s">
        <v>294</v>
      </c>
      <c r="N582" s="1090"/>
      <c r="O582" s="841">
        <v>1.6020309819946325E-3</v>
      </c>
      <c r="P582" s="830"/>
      <c r="Q582" s="830"/>
      <c r="R582" s="341"/>
      <c r="Z582" s="341"/>
      <c r="AA582" s="341"/>
      <c r="AB582" s="341"/>
      <c r="AC582" s="341"/>
      <c r="AD582" s="341"/>
      <c r="AE582" s="341"/>
      <c r="AF582" s="341"/>
      <c r="AG582" s="341"/>
      <c r="AH582" s="341"/>
      <c r="AI582" s="341"/>
      <c r="AJ582" s="341"/>
      <c r="AK582" s="341"/>
      <c r="AL582" s="341"/>
      <c r="AM582" s="341"/>
      <c r="AN582" s="341"/>
      <c r="AO582" s="341"/>
      <c r="AP582" s="341"/>
      <c r="AQ582" s="341"/>
      <c r="AR582" s="341"/>
      <c r="AS582" s="341"/>
      <c r="AT582" s="341"/>
      <c r="AU582" s="341"/>
      <c r="AV582" s="341"/>
      <c r="AW582" s="341"/>
      <c r="AX582" s="341"/>
      <c r="AY582" s="341"/>
      <c r="AZ582" s="341"/>
      <c r="BB582" s="419"/>
      <c r="BZ582" s="341"/>
      <c r="CA582" s="341"/>
      <c r="CB582" s="341"/>
      <c r="CC582" s="341"/>
      <c r="CD582" s="341"/>
      <c r="CE582" s="341"/>
      <c r="CF582" s="341"/>
      <c r="CG582" s="341"/>
      <c r="CH582" s="341"/>
      <c r="CI582" s="341"/>
      <c r="CJ582" s="341"/>
      <c r="CK582" s="341"/>
      <c r="CL582" s="341"/>
      <c r="CM582" s="341"/>
      <c r="CN582" s="341"/>
      <c r="CO582" s="341"/>
      <c r="CP582" s="341"/>
      <c r="CQ582" s="341"/>
      <c r="CR582" s="341"/>
      <c r="CS582" s="341"/>
      <c r="CT582" s="341"/>
      <c r="CU582" s="341"/>
      <c r="CV582" s="341"/>
      <c r="CW582" s="341"/>
      <c r="CX582" s="341"/>
      <c r="CY582" s="341"/>
      <c r="CZ582" s="341"/>
    </row>
    <row r="583" s="340" customFormat="true" ht="25.15" customHeight="true" x14ac:dyDescent="0.2">
      <c r="A583" s="419"/>
      <c r="B583" s="419"/>
      <c r="C583" s="1089"/>
      <c r="D583" s="1085"/>
      <c r="E583" s="830"/>
      <c r="F583" s="830"/>
      <c r="G583" s="830"/>
      <c r="H583" s="1090" t="s">
        <v>559</v>
      </c>
      <c r="I583" s="1090"/>
      <c r="J583" s="840">
        <v>0.11645006106886044</v>
      </c>
      <c r="K583" s="830"/>
      <c r="L583" s="830"/>
      <c r="M583" s="1090" t="s">
        <v>326</v>
      </c>
      <c r="N583" s="1090"/>
      <c r="O583" s="841">
        <v>1.6443561005381697E-2</v>
      </c>
      <c r="P583" s="830"/>
      <c r="Q583" s="830"/>
      <c r="R583" s="341"/>
      <c r="Z583" s="341"/>
      <c r="AA583" s="341"/>
      <c r="AB583" s="341"/>
      <c r="AC583" s="341"/>
      <c r="AD583" s="341"/>
      <c r="AE583" s="341"/>
      <c r="AF583" s="341"/>
      <c r="AG583" s="341"/>
      <c r="AH583" s="341"/>
      <c r="AI583" s="341"/>
      <c r="AJ583" s="341"/>
      <c r="AK583" s="341"/>
      <c r="AL583" s="341"/>
      <c r="AM583" s="341"/>
      <c r="AN583" s="341"/>
      <c r="AO583" s="341"/>
      <c r="AP583" s="341"/>
      <c r="AQ583" s="341"/>
      <c r="AR583" s="341"/>
      <c r="AS583" s="341"/>
      <c r="AT583" s="341"/>
      <c r="AU583" s="341"/>
      <c r="AV583" s="341"/>
      <c r="AW583" s="341"/>
      <c r="AX583" s="341"/>
      <c r="AY583" s="341"/>
      <c r="AZ583" s="341"/>
      <c r="BB583" s="419"/>
      <c r="BZ583" s="341"/>
      <c r="CA583" s="341"/>
      <c r="CB583" s="341"/>
      <c r="CC583" s="341"/>
      <c r="CD583" s="341"/>
      <c r="CE583" s="341"/>
      <c r="CF583" s="341"/>
      <c r="CG583" s="341"/>
      <c r="CH583" s="341"/>
      <c r="CI583" s="341"/>
      <c r="CJ583" s="341"/>
      <c r="CK583" s="341"/>
      <c r="CL583" s="341"/>
      <c r="CM583" s="341"/>
      <c r="CN583" s="341"/>
      <c r="CO583" s="341"/>
      <c r="CP583" s="341"/>
      <c r="CQ583" s="341"/>
      <c r="CR583" s="341"/>
      <c r="CS583" s="341"/>
      <c r="CT583" s="341"/>
      <c r="CU583" s="341"/>
      <c r="CV583" s="341"/>
      <c r="CW583" s="341"/>
      <c r="CX583" s="341"/>
      <c r="CY583" s="341"/>
      <c r="CZ583" s="341"/>
    </row>
    <row r="584" s="340" customFormat="true" ht="25.15" customHeight="true" x14ac:dyDescent="0.2">
      <c r="A584" s="419"/>
      <c r="B584" s="419"/>
      <c r="C584" s="1089"/>
      <c r="D584" s="1085"/>
      <c r="E584" s="830"/>
      <c r="F584" s="830"/>
      <c r="G584" s="830"/>
      <c r="H584" s="1090" t="s">
        <v>576</v>
      </c>
      <c r="I584" s="1090"/>
      <c r="J584" s="840">
        <v>6.0026770633593938E-3</v>
      </c>
      <c r="K584" s="830"/>
      <c r="L584" s="830"/>
      <c r="M584" s="1090" t="s">
        <v>345</v>
      </c>
      <c r="N584" s="1090"/>
      <c r="O584" s="841">
        <v>3.6196590215046245E-2</v>
      </c>
      <c r="P584" s="830"/>
      <c r="Q584" s="830"/>
      <c r="R584" s="341"/>
      <c r="Z584" s="341"/>
      <c r="AA584" s="341"/>
      <c r="AB584" s="341"/>
      <c r="AC584" s="341"/>
      <c r="AD584" s="341"/>
      <c r="AE584" s="341"/>
      <c r="AF584" s="341"/>
      <c r="AG584" s="341"/>
      <c r="AH584" s="341"/>
      <c r="AI584" s="341"/>
      <c r="AJ584" s="341"/>
      <c r="AK584" s="341"/>
      <c r="AL584" s="341"/>
      <c r="AM584" s="341"/>
      <c r="AN584" s="341"/>
      <c r="AO584" s="341"/>
      <c r="AP584" s="341"/>
      <c r="AQ584" s="341"/>
      <c r="AR584" s="341"/>
      <c r="AS584" s="341"/>
      <c r="AT584" s="341"/>
      <c r="AU584" s="341"/>
      <c r="AV584" s="341"/>
      <c r="AW584" s="341"/>
      <c r="AX584" s="341"/>
      <c r="AY584" s="341"/>
      <c r="AZ584" s="341"/>
      <c r="BB584" s="419"/>
      <c r="BZ584" s="341"/>
      <c r="CA584" s="341"/>
      <c r="CB584" s="341"/>
      <c r="CC584" s="341"/>
      <c r="CD584" s="341"/>
      <c r="CE584" s="341"/>
      <c r="CF584" s="341"/>
      <c r="CG584" s="341"/>
      <c r="CH584" s="341"/>
      <c r="CI584" s="341"/>
      <c r="CJ584" s="341"/>
      <c r="CK584" s="341"/>
      <c r="CL584" s="341"/>
      <c r="CM584" s="341"/>
      <c r="CN584" s="341"/>
      <c r="CO584" s="341"/>
      <c r="CP584" s="341"/>
      <c r="CQ584" s="341"/>
      <c r="CR584" s="341"/>
      <c r="CS584" s="341"/>
      <c r="CT584" s="341"/>
      <c r="CU584" s="341"/>
      <c r="CV584" s="341"/>
      <c r="CW584" s="341"/>
      <c r="CX584" s="341"/>
      <c r="CY584" s="341"/>
      <c r="CZ584" s="341"/>
    </row>
    <row r="585" s="340" customFormat="true" ht="25.15" customHeight="true" x14ac:dyDescent="0.2">
      <c r="A585" s="419"/>
      <c r="B585" s="419"/>
      <c r="C585" s="1089"/>
      <c r="D585" s="1085"/>
      <c r="E585" s="830"/>
      <c r="F585" s="830"/>
      <c r="G585" s="830"/>
      <c r="H585" s="1090" t="s">
        <v>284</v>
      </c>
      <c r="I585" s="1090"/>
      <c r="J585" s="840">
        <v>0.12834786188648398</v>
      </c>
      <c r="K585" s="830"/>
      <c r="L585" s="830"/>
      <c r="M585" s="1090" t="s">
        <v>299</v>
      </c>
      <c r="N585" s="1090"/>
      <c r="O585" s="841">
        <v>8.3845127387888019E-2</v>
      </c>
      <c r="P585" s="830"/>
      <c r="Q585" s="830"/>
      <c r="R585" s="341"/>
      <c r="Z585" s="341"/>
      <c r="AA585" s="341"/>
      <c r="AB585" s="341"/>
      <c r="AC585" s="341"/>
      <c r="AD585" s="341"/>
      <c r="AE585" s="341"/>
      <c r="AF585" s="341"/>
      <c r="AG585" s="341"/>
      <c r="AH585" s="341"/>
      <c r="AI585" s="341"/>
      <c r="AJ585" s="341"/>
      <c r="AK585" s="341"/>
      <c r="AL585" s="341"/>
      <c r="AM585" s="341"/>
      <c r="AN585" s="341"/>
      <c r="AO585" s="341"/>
      <c r="AP585" s="341"/>
      <c r="AQ585" s="341"/>
      <c r="AR585" s="341"/>
      <c r="AS585" s="341"/>
      <c r="AT585" s="341"/>
      <c r="AU585" s="341"/>
      <c r="AV585" s="341"/>
      <c r="AW585" s="341"/>
      <c r="AX585" s="341"/>
      <c r="AY585" s="341"/>
      <c r="AZ585" s="341"/>
      <c r="BB585" s="419"/>
      <c r="BZ585" s="341"/>
      <c r="CA585" s="341"/>
      <c r="CB585" s="341"/>
      <c r="CC585" s="341"/>
      <c r="CD585" s="341"/>
      <c r="CE585" s="341"/>
      <c r="CF585" s="341"/>
      <c r="CG585" s="341"/>
      <c r="CH585" s="341"/>
      <c r="CI585" s="341"/>
      <c r="CJ585" s="341"/>
      <c r="CK585" s="341"/>
      <c r="CL585" s="341"/>
      <c r="CM585" s="341"/>
      <c r="CN585" s="341"/>
      <c r="CO585" s="341"/>
      <c r="CP585" s="341"/>
      <c r="CQ585" s="341"/>
      <c r="CR585" s="341"/>
      <c r="CS585" s="341"/>
      <c r="CT585" s="341"/>
      <c r="CU585" s="341"/>
      <c r="CV585" s="341"/>
      <c r="CW585" s="341"/>
      <c r="CX585" s="341"/>
      <c r="CY585" s="341"/>
      <c r="CZ585" s="341"/>
    </row>
    <row r="586" s="340" customFormat="true" ht="25.15" customHeight="true" x14ac:dyDescent="0.2">
      <c r="A586" s="419"/>
      <c r="B586" s="419"/>
      <c r="C586" s="1089"/>
      <c r="D586" s="1085"/>
      <c r="E586" s="830"/>
      <c r="F586" s="830"/>
      <c r="G586" s="830"/>
      <c r="H586" s="1090" t="s">
        <v>294</v>
      </c>
      <c r="I586" s="1090"/>
      <c r="J586" s="840">
        <v>8.2022403546172823E-2</v>
      </c>
      <c r="K586" s="830"/>
      <c r="L586" s="830"/>
      <c r="M586" s="1090" t="s">
        <v>306</v>
      </c>
      <c r="N586" s="1090"/>
      <c r="O586" s="841">
        <v>4.0230741676187891E-2</v>
      </c>
      <c r="P586" s="830"/>
      <c r="Q586" s="830"/>
      <c r="R586" s="341"/>
      <c r="Z586" s="341"/>
      <c r="AA586" s="341"/>
      <c r="AB586" s="341"/>
      <c r="AC586" s="341"/>
      <c r="AD586" s="341"/>
      <c r="AE586" s="341"/>
      <c r="AF586" s="341"/>
      <c r="AG586" s="341"/>
      <c r="AH586" s="341"/>
      <c r="AI586" s="341"/>
      <c r="AJ586" s="341"/>
      <c r="AK586" s="341"/>
      <c r="AL586" s="341"/>
      <c r="AM586" s="341"/>
      <c r="AN586" s="341"/>
      <c r="AO586" s="341"/>
      <c r="AP586" s="341"/>
      <c r="AQ586" s="341"/>
      <c r="AR586" s="341"/>
      <c r="AS586" s="341"/>
      <c r="AT586" s="341"/>
      <c r="AU586" s="341"/>
      <c r="AV586" s="341"/>
      <c r="AW586" s="341"/>
      <c r="AX586" s="341"/>
      <c r="AY586" s="341"/>
      <c r="AZ586" s="341"/>
      <c r="BB586" s="419"/>
      <c r="BZ586" s="341"/>
      <c r="CA586" s="341"/>
      <c r="CB586" s="341"/>
      <c r="CC586" s="341"/>
      <c r="CD586" s="341"/>
      <c r="CE586" s="341"/>
      <c r="CF586" s="341"/>
      <c r="CG586" s="341"/>
      <c r="CH586" s="341"/>
      <c r="CI586" s="341"/>
      <c r="CJ586" s="341"/>
      <c r="CK586" s="341"/>
      <c r="CL586" s="341"/>
      <c r="CM586" s="341"/>
      <c r="CN586" s="341"/>
      <c r="CO586" s="341"/>
      <c r="CP586" s="341"/>
      <c r="CQ586" s="341"/>
      <c r="CR586" s="341"/>
      <c r="CS586" s="341"/>
      <c r="CT586" s="341"/>
      <c r="CU586" s="341"/>
      <c r="CV586" s="341"/>
      <c r="CW586" s="341"/>
      <c r="CX586" s="341"/>
      <c r="CY586" s="341"/>
      <c r="CZ586" s="341"/>
    </row>
    <row r="587" s="340" customFormat="true" ht="25.15" customHeight="true" x14ac:dyDescent="0.2">
      <c r="A587" s="419"/>
      <c r="B587" s="419"/>
      <c r="C587" s="1089"/>
      <c r="D587" s="1085"/>
      <c r="E587" s="830"/>
      <c r="F587" s="830"/>
      <c r="G587" s="830"/>
      <c r="H587" s="1090" t="s">
        <v>326</v>
      </c>
      <c r="I587" s="1090"/>
      <c r="J587" s="840">
        <v>3.0664972302916635E-2</v>
      </c>
      <c r="K587" s="830"/>
      <c r="L587" s="830"/>
      <c r="M587" s="1090" t="s">
        <v>341</v>
      </c>
      <c r="N587" s="1090"/>
      <c r="O587" s="841">
        <v>3.8194307858973799E-2</v>
      </c>
      <c r="P587" s="830"/>
      <c r="Q587" s="830"/>
      <c r="R587" s="341"/>
      <c r="Z587" s="341"/>
      <c r="AA587" s="341"/>
      <c r="AB587" s="341"/>
      <c r="AC587" s="341"/>
      <c r="AD587" s="341"/>
      <c r="AE587" s="341"/>
      <c r="AF587" s="341"/>
      <c r="AG587" s="341"/>
      <c r="AH587" s="341"/>
      <c r="AI587" s="341"/>
      <c r="AJ587" s="341"/>
      <c r="AK587" s="341"/>
      <c r="AL587" s="341"/>
      <c r="AM587" s="341"/>
      <c r="AN587" s="341"/>
      <c r="AO587" s="341"/>
      <c r="AP587" s="341"/>
      <c r="AQ587" s="341"/>
      <c r="AR587" s="341"/>
      <c r="AS587" s="341"/>
      <c r="AT587" s="341"/>
      <c r="AU587" s="341"/>
      <c r="AV587" s="341"/>
      <c r="AW587" s="341"/>
      <c r="AX587" s="341"/>
      <c r="AY587" s="341"/>
      <c r="AZ587" s="341"/>
      <c r="BB587" s="419"/>
      <c r="BZ587" s="341"/>
      <c r="CA587" s="341"/>
      <c r="CB587" s="341"/>
      <c r="CC587" s="341"/>
      <c r="CD587" s="341"/>
      <c r="CE587" s="341"/>
      <c r="CF587" s="341"/>
      <c r="CG587" s="341"/>
      <c r="CH587" s="341"/>
      <c r="CI587" s="341"/>
      <c r="CJ587" s="341"/>
      <c r="CK587" s="341"/>
      <c r="CL587" s="341"/>
      <c r="CM587" s="341"/>
      <c r="CN587" s="341"/>
      <c r="CO587" s="341"/>
      <c r="CP587" s="341"/>
      <c r="CQ587" s="341"/>
      <c r="CR587" s="341"/>
      <c r="CS587" s="341"/>
      <c r="CT587" s="341"/>
      <c r="CU587" s="341"/>
      <c r="CV587" s="341"/>
      <c r="CW587" s="341"/>
      <c r="CX587" s="341"/>
      <c r="CY587" s="341"/>
      <c r="CZ587" s="341"/>
    </row>
    <row r="588" s="340" customFormat="true" ht="25.15" customHeight="true" x14ac:dyDescent="0.2">
      <c r="A588" s="419"/>
      <c r="B588" s="419"/>
      <c r="C588" s="1089"/>
      <c r="D588" s="1085"/>
      <c r="E588" s="830"/>
      <c r="F588" s="830"/>
      <c r="G588" s="830"/>
      <c r="H588" s="1090" t="s">
        <v>345</v>
      </c>
      <c r="I588" s="1090"/>
      <c r="J588" s="840">
        <v>6.5798093129214308E-3</v>
      </c>
      <c r="K588" s="830"/>
      <c r="L588" s="830"/>
      <c r="M588" s="1090" t="s">
        <v>346</v>
      </c>
      <c r="N588" s="1090"/>
      <c r="O588" s="841">
        <v>8.0725646845966007E-3</v>
      </c>
      <c r="P588" s="830"/>
      <c r="Q588" s="830"/>
      <c r="R588" s="341"/>
      <c r="Z588" s="341"/>
      <c r="AA588" s="341"/>
      <c r="AB588" s="341"/>
      <c r="AC588" s="341"/>
      <c r="AD588" s="341"/>
      <c r="AE588" s="341"/>
      <c r="AF588" s="341"/>
      <c r="AG588" s="341"/>
      <c r="AH588" s="341"/>
      <c r="AI588" s="341"/>
      <c r="AJ588" s="341"/>
      <c r="AK588" s="341"/>
      <c r="AL588" s="341"/>
      <c r="AM588" s="341"/>
      <c r="AN588" s="341"/>
      <c r="AO588" s="341"/>
      <c r="AP588" s="341"/>
      <c r="AQ588" s="341"/>
      <c r="AR588" s="341"/>
      <c r="AS588" s="341"/>
      <c r="AT588" s="341"/>
      <c r="AU588" s="341"/>
      <c r="AV588" s="341"/>
      <c r="AW588" s="341"/>
      <c r="AX588" s="341"/>
      <c r="AY588" s="341"/>
      <c r="AZ588" s="341"/>
      <c r="BB588" s="419"/>
      <c r="BZ588" s="341"/>
      <c r="CA588" s="341"/>
      <c r="CB588" s="341"/>
      <c r="CC588" s="341"/>
      <c r="CD588" s="341"/>
      <c r="CE588" s="341"/>
      <c r="CF588" s="341"/>
      <c r="CG588" s="341"/>
      <c r="CH588" s="341"/>
      <c r="CI588" s="341"/>
      <c r="CJ588" s="341"/>
      <c r="CK588" s="341"/>
      <c r="CL588" s="341"/>
      <c r="CM588" s="341"/>
      <c r="CN588" s="341"/>
      <c r="CO588" s="341"/>
      <c r="CP588" s="341"/>
      <c r="CQ588" s="341"/>
      <c r="CR588" s="341"/>
      <c r="CS588" s="341"/>
      <c r="CT588" s="341"/>
      <c r="CU588" s="341"/>
      <c r="CV588" s="341"/>
      <c r="CW588" s="341"/>
      <c r="CX588" s="341"/>
      <c r="CY588" s="341"/>
      <c r="CZ588" s="341"/>
    </row>
    <row r="589" s="340" customFormat="true" ht="25.15" customHeight="true" x14ac:dyDescent="0.2">
      <c r="A589" s="419"/>
      <c r="B589" s="419"/>
      <c r="C589" s="1089"/>
      <c r="D589" s="1085"/>
      <c r="E589" s="830"/>
      <c r="F589" s="830"/>
      <c r="G589" s="830"/>
      <c r="H589" s="1090" t="s">
        <v>299</v>
      </c>
      <c r="I589" s="1090"/>
      <c r="J589" s="840">
        <v>7.9578587737634838E-3</v>
      </c>
      <c r="K589" s="830"/>
      <c r="L589" s="830"/>
      <c r="M589" s="1090" t="s">
        <v>297</v>
      </c>
      <c r="N589" s="1090"/>
      <c r="O589" s="841">
        <v>2.7132475073910188E-3</v>
      </c>
      <c r="P589" s="830"/>
      <c r="Q589" s="830"/>
      <c r="R589" s="341"/>
      <c r="Z589" s="341"/>
      <c r="AA589" s="341"/>
      <c r="AB589" s="341"/>
      <c r="AC589" s="341"/>
      <c r="AD589" s="341"/>
      <c r="AE589" s="341"/>
      <c r="AF589" s="341"/>
      <c r="AG589" s="341"/>
      <c r="AH589" s="341"/>
      <c r="AI589" s="341"/>
      <c r="AJ589" s="341"/>
      <c r="AK589" s="341"/>
      <c r="AL589" s="341"/>
      <c r="AM589" s="341"/>
      <c r="AN589" s="341"/>
      <c r="AO589" s="341"/>
      <c r="AP589" s="341"/>
      <c r="AQ589" s="341"/>
      <c r="AR589" s="341"/>
      <c r="AS589" s="341"/>
      <c r="AT589" s="341"/>
      <c r="AU589" s="341"/>
      <c r="AV589" s="341"/>
      <c r="AW589" s="341"/>
      <c r="AX589" s="341"/>
      <c r="AY589" s="341"/>
      <c r="AZ589" s="341"/>
      <c r="BB589" s="419"/>
      <c r="BZ589" s="341"/>
      <c r="CA589" s="341"/>
      <c r="CB589" s="341"/>
      <c r="CC589" s="341"/>
      <c r="CD589" s="341"/>
      <c r="CE589" s="341"/>
      <c r="CF589" s="341"/>
      <c r="CG589" s="341"/>
      <c r="CH589" s="341"/>
      <c r="CI589" s="341"/>
      <c r="CJ589" s="341"/>
      <c r="CK589" s="341"/>
      <c r="CL589" s="341"/>
      <c r="CM589" s="341"/>
      <c r="CN589" s="341"/>
      <c r="CO589" s="341"/>
      <c r="CP589" s="341"/>
      <c r="CQ589" s="341"/>
      <c r="CR589" s="341"/>
      <c r="CS589" s="341"/>
      <c r="CT589" s="341"/>
      <c r="CU589" s="341"/>
      <c r="CV589" s="341"/>
      <c r="CW589" s="341"/>
      <c r="CX589" s="341"/>
      <c r="CY589" s="341"/>
      <c r="CZ589" s="341"/>
    </row>
    <row r="590" s="340" customFormat="true" ht="25.15" customHeight="true" x14ac:dyDescent="0.2">
      <c r="A590" s="419"/>
      <c r="B590" s="419"/>
      <c r="C590" s="1089"/>
      <c r="D590" s="1085"/>
      <c r="E590" s="830"/>
      <c r="F590" s="830"/>
      <c r="G590" s="830"/>
      <c r="H590" s="1090" t="s">
        <v>306</v>
      </c>
      <c r="I590" s="1090"/>
      <c r="J590" s="840">
        <v>5.7549612187957032E-3</v>
      </c>
      <c r="K590" s="830"/>
      <c r="L590" s="830"/>
      <c r="M590" s="1090" t="s">
        <v>305</v>
      </c>
      <c r="N590" s="1090"/>
      <c r="O590" s="841">
        <v>3.2650040167151455E-3</v>
      </c>
      <c r="P590" s="830"/>
      <c r="Q590" s="830"/>
      <c r="R590" s="341"/>
      <c r="Z590" s="341"/>
      <c r="AA590" s="341"/>
      <c r="AB590" s="341"/>
      <c r="AC590" s="341"/>
      <c r="AD590" s="341"/>
      <c r="AE590" s="341"/>
      <c r="AF590" s="341"/>
      <c r="AG590" s="341"/>
      <c r="AH590" s="341"/>
      <c r="AI590" s="341"/>
      <c r="AJ590" s="341"/>
      <c r="AK590" s="341"/>
      <c r="AL590" s="341"/>
      <c r="AM590" s="341"/>
      <c r="AN590" s="341"/>
      <c r="AO590" s="341"/>
      <c r="AP590" s="341"/>
      <c r="AQ590" s="341"/>
      <c r="AR590" s="341"/>
      <c r="AS590" s="341"/>
      <c r="AT590" s="341"/>
      <c r="AU590" s="341"/>
      <c r="AV590" s="341"/>
      <c r="AW590" s="341"/>
      <c r="AX590" s="341"/>
      <c r="AY590" s="341"/>
      <c r="AZ590" s="341"/>
      <c r="BB590" s="419"/>
      <c r="BZ590" s="341"/>
      <c r="CA590" s="341"/>
      <c r="CB590" s="341"/>
      <c r="CC590" s="341"/>
      <c r="CD590" s="341"/>
      <c r="CE590" s="341"/>
      <c r="CF590" s="341"/>
      <c r="CG590" s="341"/>
      <c r="CH590" s="341"/>
      <c r="CI590" s="341"/>
      <c r="CJ590" s="341"/>
      <c r="CK590" s="341"/>
      <c r="CL590" s="341"/>
      <c r="CM590" s="341"/>
      <c r="CN590" s="341"/>
      <c r="CO590" s="341"/>
      <c r="CP590" s="341"/>
      <c r="CQ590" s="341"/>
      <c r="CR590" s="341"/>
      <c r="CS590" s="341"/>
      <c r="CT590" s="341"/>
      <c r="CU590" s="341"/>
      <c r="CV590" s="341"/>
      <c r="CW590" s="341"/>
      <c r="CX590" s="341"/>
      <c r="CY590" s="341"/>
      <c r="CZ590" s="341"/>
    </row>
    <row r="591" s="340" customFormat="true" ht="25.15" customHeight="true" x14ac:dyDescent="0.2">
      <c r="A591" s="419"/>
      <c r="B591" s="419"/>
      <c r="C591" s="1089"/>
      <c r="D591" s="1085"/>
      <c r="E591" s="830"/>
      <c r="F591" s="830"/>
      <c r="G591" s="830"/>
      <c r="H591" s="1090" t="s">
        <v>341</v>
      </c>
      <c r="I591" s="1090"/>
      <c r="J591" s="840">
        <v>1.2527681179700814E-3</v>
      </c>
      <c r="K591" s="830"/>
      <c r="L591" s="830"/>
      <c r="M591" s="1090" t="s">
        <v>317</v>
      </c>
      <c r="N591" s="1090"/>
      <c r="O591" s="841">
        <v>6.237228921219579E-3</v>
      </c>
      <c r="P591" s="830"/>
      <c r="Q591" s="830"/>
      <c r="R591" s="341"/>
      <c r="Z591" s="341"/>
      <c r="AA591" s="341"/>
      <c r="AB591" s="341"/>
      <c r="AC591" s="341"/>
      <c r="AD591" s="341"/>
      <c r="AE591" s="341"/>
      <c r="AF591" s="341"/>
      <c r="AG591" s="341"/>
      <c r="AH591" s="341"/>
      <c r="AI591" s="341"/>
      <c r="AJ591" s="341"/>
      <c r="AK591" s="341"/>
      <c r="AL591" s="341"/>
      <c r="AM591" s="341"/>
      <c r="AN591" s="341"/>
      <c r="AO591" s="341"/>
      <c r="AP591" s="341"/>
      <c r="AQ591" s="341"/>
      <c r="AR591" s="341"/>
      <c r="AS591" s="341"/>
      <c r="AT591" s="341"/>
      <c r="AU591" s="341"/>
      <c r="AV591" s="341"/>
      <c r="AW591" s="341"/>
      <c r="AX591" s="341"/>
      <c r="AY591" s="341"/>
      <c r="AZ591" s="341"/>
      <c r="BB591" s="419"/>
      <c r="BZ591" s="341"/>
      <c r="CA591" s="341"/>
      <c r="CB591" s="341"/>
      <c r="CC591" s="341"/>
      <c r="CD591" s="341"/>
      <c r="CE591" s="341"/>
      <c r="CF591" s="341"/>
      <c r="CG591" s="341"/>
      <c r="CH591" s="341"/>
      <c r="CI591" s="341"/>
      <c r="CJ591" s="341"/>
      <c r="CK591" s="341"/>
      <c r="CL591" s="341"/>
      <c r="CM591" s="341"/>
      <c r="CN591" s="341"/>
      <c r="CO591" s="341"/>
      <c r="CP591" s="341"/>
      <c r="CQ591" s="341"/>
      <c r="CR591" s="341"/>
      <c r="CS591" s="341"/>
      <c r="CT591" s="341"/>
      <c r="CU591" s="341"/>
      <c r="CV591" s="341"/>
      <c r="CW591" s="341"/>
      <c r="CX591" s="341"/>
      <c r="CY591" s="341"/>
      <c r="CZ591" s="341"/>
    </row>
    <row r="592" s="340" customFormat="true" ht="25.15" customHeight="true" x14ac:dyDescent="0.2">
      <c r="A592" s="419"/>
      <c r="B592" s="419"/>
      <c r="C592" s="1089"/>
      <c r="D592" s="1085"/>
      <c r="E592" s="830"/>
      <c r="F592" s="830"/>
      <c r="G592" s="830"/>
      <c r="H592" s="1090" t="s">
        <v>346</v>
      </c>
      <c r="I592" s="1090"/>
      <c r="J592" s="840">
        <v>1.7538769476275709E-3</v>
      </c>
      <c r="K592" s="830"/>
      <c r="L592" s="830"/>
      <c r="M592" s="1090" t="s">
        <v>332</v>
      </c>
      <c r="N592" s="1090"/>
      <c r="O592" s="841">
        <v>9.6350207237330208E-3</v>
      </c>
      <c r="P592" s="830"/>
      <c r="Q592" s="830"/>
      <c r="R592" s="341"/>
      <c r="Z592" s="341"/>
      <c r="AA592" s="341"/>
      <c r="AB592" s="341"/>
      <c r="AC592" s="341"/>
      <c r="AD592" s="341"/>
      <c r="AE592" s="341"/>
      <c r="AF592" s="341"/>
      <c r="AG592" s="341"/>
      <c r="AH592" s="341"/>
      <c r="AI592" s="341"/>
      <c r="AJ592" s="341"/>
      <c r="AK592" s="341"/>
      <c r="AL592" s="341"/>
      <c r="AM592" s="341"/>
      <c r="AN592" s="341"/>
      <c r="AO592" s="341"/>
      <c r="AP592" s="341"/>
      <c r="AQ592" s="341"/>
      <c r="AR592" s="341"/>
      <c r="AS592" s="341"/>
      <c r="AT592" s="341"/>
      <c r="AU592" s="341"/>
      <c r="AV592" s="341"/>
      <c r="AW592" s="341"/>
      <c r="AX592" s="341"/>
      <c r="AY592" s="341"/>
      <c r="AZ592" s="341"/>
      <c r="BB592" s="419"/>
      <c r="BZ592" s="341"/>
      <c r="CA592" s="341"/>
      <c r="CB592" s="341"/>
      <c r="CC592" s="341"/>
      <c r="CD592" s="341"/>
      <c r="CE592" s="341"/>
      <c r="CF592" s="341"/>
      <c r="CG592" s="341"/>
      <c r="CH592" s="341"/>
      <c r="CI592" s="341"/>
      <c r="CJ592" s="341"/>
      <c r="CK592" s="341"/>
      <c r="CL592" s="341"/>
      <c r="CM592" s="341"/>
      <c r="CN592" s="341"/>
      <c r="CO592" s="341"/>
      <c r="CP592" s="341"/>
      <c r="CQ592" s="341"/>
      <c r="CR592" s="341"/>
      <c r="CS592" s="341"/>
      <c r="CT592" s="341"/>
      <c r="CU592" s="341"/>
      <c r="CV592" s="341"/>
      <c r="CW592" s="341"/>
      <c r="CX592" s="341"/>
      <c r="CY592" s="341"/>
      <c r="CZ592" s="341"/>
    </row>
    <row r="593" s="340" customFormat="true" ht="25.15" customHeight="true" x14ac:dyDescent="0.2">
      <c r="A593" s="419"/>
      <c r="B593" s="419"/>
      <c r="C593" s="1089"/>
      <c r="D593" s="1085"/>
      <c r="E593" s="830"/>
      <c r="F593" s="830"/>
      <c r="G593" s="830"/>
      <c r="H593" s="1090" t="s">
        <v>297</v>
      </c>
      <c r="I593" s="1090"/>
      <c r="J593" s="840">
        <v>0.12034529299503521</v>
      </c>
      <c r="K593" s="830"/>
      <c r="L593" s="830"/>
      <c r="M593" s="1090" t="s">
        <v>398</v>
      </c>
      <c r="N593" s="1090"/>
      <c r="O593" s="841">
        <v>1.6695863919751304E-4</v>
      </c>
      <c r="P593" s="830"/>
      <c r="Q593" s="830"/>
      <c r="R593" s="341"/>
      <c r="Z593" s="341"/>
      <c r="AA593" s="341"/>
      <c r="AB593" s="341"/>
      <c r="AC593" s="341"/>
      <c r="AD593" s="341"/>
      <c r="AE593" s="341"/>
      <c r="AF593" s="341"/>
      <c r="AG593" s="341"/>
      <c r="AH593" s="341"/>
      <c r="AI593" s="341"/>
      <c r="AJ593" s="341"/>
      <c r="AK593" s="341"/>
      <c r="AL593" s="341"/>
      <c r="AM593" s="341"/>
      <c r="AN593" s="341"/>
      <c r="AO593" s="341"/>
      <c r="AP593" s="341"/>
      <c r="AQ593" s="341"/>
      <c r="AR593" s="341"/>
      <c r="AS593" s="341"/>
      <c r="AT593" s="341"/>
      <c r="AU593" s="341"/>
      <c r="AV593" s="341"/>
      <c r="AW593" s="341"/>
      <c r="AX593" s="341"/>
      <c r="AY593" s="341"/>
      <c r="AZ593" s="341"/>
      <c r="BB593" s="419"/>
      <c r="BZ593" s="341"/>
      <c r="CA593" s="341"/>
      <c r="CB593" s="341"/>
      <c r="CC593" s="341"/>
      <c r="CD593" s="341"/>
      <c r="CE593" s="341"/>
      <c r="CF593" s="341"/>
      <c r="CG593" s="341"/>
      <c r="CH593" s="341"/>
      <c r="CI593" s="341"/>
      <c r="CJ593" s="341"/>
      <c r="CK593" s="341"/>
      <c r="CL593" s="341"/>
      <c r="CM593" s="341"/>
      <c r="CN593" s="341"/>
      <c r="CO593" s="341"/>
      <c r="CP593" s="341"/>
      <c r="CQ593" s="341"/>
      <c r="CR593" s="341"/>
      <c r="CS593" s="341"/>
      <c r="CT593" s="341"/>
      <c r="CU593" s="341"/>
      <c r="CV593" s="341"/>
      <c r="CW593" s="341"/>
      <c r="CX593" s="341"/>
      <c r="CY593" s="341"/>
      <c r="CZ593" s="341"/>
    </row>
    <row r="594" s="340" customFormat="true" ht="25.15" customHeight="true" x14ac:dyDescent="0.2">
      <c r="A594" s="419"/>
      <c r="B594" s="419"/>
      <c r="C594" s="1089"/>
      <c r="D594" s="1085"/>
      <c r="E594" s="830"/>
      <c r="F594" s="830"/>
      <c r="G594" s="830"/>
      <c r="H594" s="1090" t="s">
        <v>305</v>
      </c>
      <c r="I594" s="1090"/>
      <c r="J594" s="840">
        <v>5.7765385004742931E-2</v>
      </c>
      <c r="K594" s="830"/>
      <c r="L594" s="830"/>
      <c r="M594" s="1090" t="s">
        <v>419</v>
      </c>
      <c r="N594" s="1090"/>
      <c r="O594" s="841">
        <v>3.2206341283188357E-4</v>
      </c>
      <c r="P594" s="830"/>
      <c r="Q594" s="830"/>
      <c r="R594" s="341"/>
      <c r="Z594" s="341"/>
      <c r="AA594" s="341"/>
      <c r="AB594" s="341"/>
      <c r="AC594" s="341"/>
      <c r="AD594" s="341"/>
      <c r="AE594" s="341"/>
      <c r="AF594" s="341"/>
      <c r="AG594" s="341"/>
      <c r="AH594" s="341"/>
      <c r="AI594" s="341"/>
      <c r="AJ594" s="341"/>
      <c r="AK594" s="341"/>
      <c r="AL594" s="341"/>
      <c r="AM594" s="341"/>
      <c r="AN594" s="341"/>
      <c r="AO594" s="341"/>
      <c r="AP594" s="341"/>
      <c r="AQ594" s="341"/>
      <c r="AR594" s="341"/>
      <c r="AS594" s="341"/>
      <c r="AT594" s="341"/>
      <c r="AU594" s="341"/>
      <c r="AV594" s="341"/>
      <c r="AW594" s="341"/>
      <c r="AX594" s="341"/>
      <c r="AY594" s="341"/>
      <c r="AZ594" s="341"/>
      <c r="BB594" s="419"/>
      <c r="BZ594" s="341"/>
      <c r="CA594" s="341"/>
      <c r="CB594" s="341"/>
      <c r="CC594" s="341"/>
      <c r="CD594" s="341"/>
      <c r="CE594" s="341"/>
      <c r="CF594" s="341"/>
      <c r="CG594" s="341"/>
      <c r="CH594" s="341"/>
      <c r="CI594" s="341"/>
      <c r="CJ594" s="341"/>
      <c r="CK594" s="341"/>
      <c r="CL594" s="341"/>
      <c r="CM594" s="341"/>
      <c r="CN594" s="341"/>
      <c r="CO594" s="341"/>
      <c r="CP594" s="341"/>
      <c r="CQ594" s="341"/>
      <c r="CR594" s="341"/>
      <c r="CS594" s="341"/>
      <c r="CT594" s="341"/>
      <c r="CU594" s="341"/>
      <c r="CV594" s="341"/>
      <c r="CW594" s="341"/>
      <c r="CX594" s="341"/>
      <c r="CY594" s="341"/>
      <c r="CZ594" s="341"/>
    </row>
    <row r="595" s="340" customFormat="true" ht="25.15" customHeight="true" x14ac:dyDescent="0.2">
      <c r="A595" s="419"/>
      <c r="B595" s="419"/>
      <c r="C595" s="1089"/>
      <c r="D595" s="1085"/>
      <c r="E595" s="830"/>
      <c r="F595" s="830"/>
      <c r="G595" s="830"/>
      <c r="H595" s="1090" t="s">
        <v>317</v>
      </c>
      <c r="I595" s="1090"/>
      <c r="J595" s="840">
        <v>3.8619234893260065E-2</v>
      </c>
      <c r="K595" s="830"/>
      <c r="L595" s="830"/>
      <c r="M595" s="1090" t="s">
        <v>423</v>
      </c>
      <c r="N595" s="1090"/>
      <c r="O595" s="841">
        <v>1.4328251121139345E-4</v>
      </c>
      <c r="P595" s="830"/>
      <c r="Q595" s="830"/>
      <c r="R595" s="341"/>
      <c r="Z595" s="341"/>
      <c r="AA595" s="341"/>
      <c r="AB595" s="341"/>
      <c r="AC595" s="341"/>
      <c r="AD595" s="341"/>
      <c r="AE595" s="341"/>
      <c r="AF595" s="341"/>
      <c r="AG595" s="341"/>
      <c r="AH595" s="341"/>
      <c r="AI595" s="341"/>
      <c r="AJ595" s="341"/>
      <c r="AK595" s="341"/>
      <c r="AL595" s="341"/>
      <c r="AM595" s="341"/>
      <c r="AN595" s="341"/>
      <c r="AO595" s="341"/>
      <c r="AP595" s="341"/>
      <c r="AQ595" s="341"/>
      <c r="AR595" s="341"/>
      <c r="AS595" s="341"/>
      <c r="AT595" s="341"/>
      <c r="AU595" s="341"/>
      <c r="AV595" s="341"/>
      <c r="AW595" s="341"/>
      <c r="AX595" s="341"/>
      <c r="AY595" s="341"/>
      <c r="AZ595" s="341"/>
      <c r="BB595" s="419"/>
      <c r="BZ595" s="341"/>
      <c r="CA595" s="341"/>
      <c r="CB595" s="341"/>
      <c r="CC595" s="341"/>
      <c r="CD595" s="341"/>
      <c r="CE595" s="341"/>
      <c r="CF595" s="341"/>
      <c r="CG595" s="341"/>
      <c r="CH595" s="341"/>
      <c r="CI595" s="341"/>
      <c r="CJ595" s="341"/>
      <c r="CK595" s="341"/>
      <c r="CL595" s="341"/>
      <c r="CM595" s="341"/>
      <c r="CN595" s="341"/>
      <c r="CO595" s="341"/>
      <c r="CP595" s="341"/>
      <c r="CQ595" s="341"/>
      <c r="CR595" s="341"/>
      <c r="CS595" s="341"/>
      <c r="CT595" s="341"/>
      <c r="CU595" s="341"/>
      <c r="CV595" s="341"/>
      <c r="CW595" s="341"/>
      <c r="CX595" s="341"/>
      <c r="CY595" s="341"/>
      <c r="CZ595" s="341"/>
    </row>
    <row r="596" s="340" customFormat="true" ht="25.15" customHeight="true" x14ac:dyDescent="0.2">
      <c r="A596" s="419"/>
      <c r="B596" s="419"/>
      <c r="C596" s="1089"/>
      <c r="D596" s="1085"/>
      <c r="E596" s="830"/>
      <c r="F596" s="830"/>
      <c r="G596" s="830"/>
      <c r="H596" s="1090" t="s">
        <v>332</v>
      </c>
      <c r="I596" s="1090"/>
      <c r="J596" s="840">
        <v>3.1065326417837632E-3</v>
      </c>
      <c r="K596" s="830"/>
      <c r="L596" s="830"/>
      <c r="M596" s="1090" t="s">
        <v>367</v>
      </c>
      <c r="N596" s="1090"/>
      <c r="O596" s="841">
        <v>0.15636072125033584</v>
      </c>
      <c r="P596" s="830"/>
      <c r="Q596" s="830"/>
      <c r="R596" s="341"/>
      <c r="Z596" s="341"/>
      <c r="AA596" s="341"/>
      <c r="AB596" s="341"/>
      <c r="AC596" s="341"/>
      <c r="AD596" s="341"/>
      <c r="AE596" s="341"/>
      <c r="AF596" s="341"/>
      <c r="AG596" s="341"/>
      <c r="AH596" s="341"/>
      <c r="AI596" s="341"/>
      <c r="AJ596" s="341"/>
      <c r="AK596" s="341"/>
      <c r="AL596" s="341"/>
      <c r="AM596" s="341"/>
      <c r="AN596" s="341"/>
      <c r="AO596" s="341"/>
      <c r="AP596" s="341"/>
      <c r="AQ596" s="341"/>
      <c r="AR596" s="341"/>
      <c r="AS596" s="341"/>
      <c r="AT596" s="341"/>
      <c r="AU596" s="341"/>
      <c r="AV596" s="341"/>
      <c r="AW596" s="341"/>
      <c r="AX596" s="341"/>
      <c r="AY596" s="341"/>
      <c r="AZ596" s="341"/>
      <c r="BB596" s="419"/>
      <c r="BZ596" s="341"/>
      <c r="CA596" s="341"/>
      <c r="CB596" s="341"/>
      <c r="CC596" s="341"/>
      <c r="CD596" s="341"/>
      <c r="CE596" s="341"/>
      <c r="CF596" s="341"/>
      <c r="CG596" s="341"/>
      <c r="CH596" s="341"/>
      <c r="CI596" s="341"/>
      <c r="CJ596" s="341"/>
      <c r="CK596" s="341"/>
      <c r="CL596" s="341"/>
      <c r="CM596" s="341"/>
      <c r="CN596" s="341"/>
      <c r="CO596" s="341"/>
      <c r="CP596" s="341"/>
      <c r="CQ596" s="341"/>
      <c r="CR596" s="341"/>
      <c r="CS596" s="341"/>
      <c r="CT596" s="341"/>
      <c r="CU596" s="341"/>
      <c r="CV596" s="341"/>
      <c r="CW596" s="341"/>
      <c r="CX596" s="341"/>
      <c r="CY596" s="341"/>
      <c r="CZ596" s="341"/>
    </row>
    <row r="597" s="340" customFormat="true" ht="25.15" customHeight="true" x14ac:dyDescent="0.2">
      <c r="A597" s="419"/>
      <c r="B597" s="419"/>
      <c r="C597" s="1089"/>
      <c r="D597" s="1085"/>
      <c r="E597" s="830"/>
      <c r="F597" s="830"/>
      <c r="G597" s="830"/>
      <c r="H597" s="1090" t="s">
        <v>398</v>
      </c>
      <c r="I597" s="1090"/>
      <c r="J597" s="840">
        <v>3.0419227085383442E-3</v>
      </c>
      <c r="K597" s="830"/>
      <c r="L597" s="830"/>
      <c r="M597" s="1090" t="s">
        <v>569</v>
      </c>
      <c r="N597" s="1090"/>
      <c r="O597" s="841">
        <v>1.8426211475494969E-3</v>
      </c>
      <c r="P597" s="830"/>
      <c r="Q597" s="830"/>
      <c r="R597" s="341"/>
      <c r="Z597" s="341"/>
      <c r="AA597" s="341"/>
      <c r="AB597" s="341"/>
      <c r="AC597" s="341"/>
      <c r="AD597" s="341"/>
      <c r="AE597" s="341"/>
      <c r="AF597" s="341"/>
      <c r="AG597" s="341"/>
      <c r="AH597" s="341"/>
      <c r="AI597" s="341"/>
      <c r="AJ597" s="341"/>
      <c r="AK597" s="341"/>
      <c r="AL597" s="341"/>
      <c r="AM597" s="341"/>
      <c r="AN597" s="341"/>
      <c r="AO597" s="341"/>
      <c r="AP597" s="341"/>
      <c r="AQ597" s="341"/>
      <c r="AR597" s="341"/>
      <c r="AS597" s="341"/>
      <c r="AT597" s="341"/>
      <c r="AU597" s="341"/>
      <c r="AV597" s="341"/>
      <c r="AW597" s="341"/>
      <c r="AX597" s="341"/>
      <c r="AY597" s="341"/>
      <c r="AZ597" s="341"/>
      <c r="BB597" s="419"/>
      <c r="BZ597" s="341"/>
      <c r="CA597" s="341"/>
      <c r="CB597" s="341"/>
      <c r="CC597" s="341"/>
      <c r="CD597" s="341"/>
      <c r="CE597" s="341"/>
      <c r="CF597" s="341"/>
      <c r="CG597" s="341"/>
      <c r="CH597" s="341"/>
      <c r="CI597" s="341"/>
      <c r="CJ597" s="341"/>
      <c r="CK597" s="341"/>
      <c r="CL597" s="341"/>
      <c r="CM597" s="341"/>
      <c r="CN597" s="341"/>
      <c r="CO597" s="341"/>
      <c r="CP597" s="341"/>
      <c r="CQ597" s="341"/>
      <c r="CR597" s="341"/>
      <c r="CS597" s="341"/>
      <c r="CT597" s="341"/>
      <c r="CU597" s="341"/>
      <c r="CV597" s="341"/>
      <c r="CW597" s="341"/>
      <c r="CX597" s="341"/>
      <c r="CY597" s="341"/>
      <c r="CZ597" s="341"/>
    </row>
    <row r="598" s="340" customFormat="true" ht="25.15" customHeight="true" x14ac:dyDescent="0.2">
      <c r="A598" s="419"/>
      <c r="B598" s="419"/>
      <c r="C598" s="1089"/>
      <c r="D598" s="1085"/>
      <c r="E598" s="830"/>
      <c r="F598" s="830"/>
      <c r="G598" s="830"/>
      <c r="H598" s="1090" t="s">
        <v>419</v>
      </c>
      <c r="I598" s="1090"/>
      <c r="J598" s="840">
        <v>1.2068270949715705E-3</v>
      </c>
      <c r="K598" s="830"/>
      <c r="L598" s="830"/>
      <c r="M598" s="1090" t="s">
        <v>548</v>
      </c>
      <c r="N598" s="1090"/>
      <c r="O598" s="841">
        <v>1.3727385745702626E-2</v>
      </c>
      <c r="P598" s="830"/>
      <c r="Q598" s="830"/>
      <c r="R598" s="341"/>
      <c r="Z598" s="341"/>
      <c r="AA598" s="341"/>
      <c r="AB598" s="341"/>
      <c r="AC598" s="341"/>
      <c r="AD598" s="341"/>
      <c r="AE598" s="341"/>
      <c r="AF598" s="341"/>
      <c r="AG598" s="341"/>
      <c r="AH598" s="341"/>
      <c r="AI598" s="341"/>
      <c r="AJ598" s="341"/>
      <c r="AK598" s="341"/>
      <c r="AL598" s="341"/>
      <c r="AM598" s="341"/>
      <c r="AN598" s="341"/>
      <c r="AO598" s="341"/>
      <c r="AP598" s="341"/>
      <c r="AQ598" s="341"/>
      <c r="AR598" s="341"/>
      <c r="AS598" s="341"/>
      <c r="AT598" s="341"/>
      <c r="AU598" s="341"/>
      <c r="AV598" s="341"/>
      <c r="AW598" s="341"/>
      <c r="AX598" s="341"/>
      <c r="AY598" s="341"/>
      <c r="AZ598" s="341"/>
      <c r="BB598" s="419"/>
      <c r="BZ598" s="341"/>
      <c r="CA598" s="341"/>
      <c r="CB598" s="341"/>
      <c r="CC598" s="341"/>
      <c r="CD598" s="341"/>
      <c r="CE598" s="341"/>
      <c r="CF598" s="341"/>
      <c r="CG598" s="341"/>
      <c r="CH598" s="341"/>
      <c r="CI598" s="341"/>
      <c r="CJ598" s="341"/>
      <c r="CK598" s="341"/>
      <c r="CL598" s="341"/>
      <c r="CM598" s="341"/>
      <c r="CN598" s="341"/>
      <c r="CO598" s="341"/>
      <c r="CP598" s="341"/>
      <c r="CQ598" s="341"/>
      <c r="CR598" s="341"/>
      <c r="CS598" s="341"/>
      <c r="CT598" s="341"/>
      <c r="CU598" s="341"/>
      <c r="CV598" s="341"/>
      <c r="CW598" s="341"/>
      <c r="CX598" s="341"/>
      <c r="CY598" s="341"/>
      <c r="CZ598" s="341"/>
    </row>
    <row r="599" s="340" customFormat="true" ht="25.15" customHeight="true" x14ac:dyDescent="0.2">
      <c r="A599" s="419"/>
      <c r="B599" s="419"/>
      <c r="C599" s="1089"/>
      <c r="D599" s="1085"/>
      <c r="E599" s="830"/>
      <c r="F599" s="830"/>
      <c r="G599" s="830"/>
      <c r="H599" s="1090" t="s">
        <v>423</v>
      </c>
      <c r="I599" s="1090"/>
      <c r="J599" s="840">
        <v>2.7202207197257852E-3</v>
      </c>
      <c r="K599" s="830"/>
      <c r="L599" s="830"/>
      <c r="M599" s="1090" t="s">
        <v>574</v>
      </c>
      <c r="N599" s="1090"/>
      <c r="O599" s="841">
        <v>1.5278841334126902E-3</v>
      </c>
      <c r="P599" s="830"/>
      <c r="Q599" s="830"/>
      <c r="R599" s="341"/>
      <c r="Z599" s="341"/>
      <c r="AA599" s="341"/>
      <c r="AB599" s="341"/>
      <c r="AC599" s="341"/>
      <c r="AD599" s="341"/>
      <c r="AE599" s="341"/>
      <c r="AF599" s="341"/>
      <c r="AG599" s="341"/>
      <c r="AH599" s="341"/>
      <c r="AI599" s="341"/>
      <c r="AJ599" s="341"/>
      <c r="AK599" s="341"/>
      <c r="AL599" s="341"/>
      <c r="AM599" s="341"/>
      <c r="AN599" s="341"/>
      <c r="AO599" s="341"/>
      <c r="AP599" s="341"/>
      <c r="AQ599" s="341"/>
      <c r="AR599" s="341"/>
      <c r="AS599" s="341"/>
      <c r="AT599" s="341"/>
      <c r="AU599" s="341"/>
      <c r="AV599" s="341"/>
      <c r="AW599" s="341"/>
      <c r="AX599" s="341"/>
      <c r="AY599" s="341"/>
      <c r="AZ599" s="341"/>
      <c r="BB599" s="419"/>
      <c r="BZ599" s="341"/>
      <c r="CA599" s="341"/>
      <c r="CB599" s="341"/>
      <c r="CC599" s="341"/>
      <c r="CD599" s="341"/>
      <c r="CE599" s="341"/>
      <c r="CF599" s="341"/>
      <c r="CG599" s="341"/>
      <c r="CH599" s="341"/>
      <c r="CI599" s="341"/>
      <c r="CJ599" s="341"/>
      <c r="CK599" s="341"/>
      <c r="CL599" s="341"/>
      <c r="CM599" s="341"/>
      <c r="CN599" s="341"/>
      <c r="CO599" s="341"/>
      <c r="CP599" s="341"/>
      <c r="CQ599" s="341"/>
      <c r="CR599" s="341"/>
      <c r="CS599" s="341"/>
      <c r="CT599" s="341"/>
      <c r="CU599" s="341"/>
      <c r="CV599" s="341"/>
      <c r="CW599" s="341"/>
      <c r="CX599" s="341"/>
      <c r="CY599" s="341"/>
      <c r="CZ599" s="341"/>
    </row>
    <row r="600" s="340" customFormat="true" ht="25.15" customHeight="true" x14ac:dyDescent="0.2">
      <c r="A600" s="419"/>
      <c r="B600" s="419"/>
      <c r="C600" s="1089"/>
      <c r="D600" s="1085"/>
      <c r="E600" s="830"/>
      <c r="F600" s="830"/>
      <c r="G600" s="830"/>
      <c r="H600" s="1090" t="s">
        <v>401</v>
      </c>
      <c r="I600" s="1090"/>
      <c r="J600" s="840">
        <v>1.0934866288088264E-4</v>
      </c>
      <c r="K600" s="830"/>
      <c r="L600" s="830"/>
      <c r="M600" s="1090" t="s">
        <v>544</v>
      </c>
      <c r="N600" s="1090"/>
      <c r="O600" s="841">
        <v>7.3972724012250938E-3</v>
      </c>
      <c r="P600" s="830"/>
      <c r="Q600" s="830"/>
      <c r="R600" s="341"/>
      <c r="Z600" s="341"/>
      <c r="AA600" s="341"/>
      <c r="AB600" s="341"/>
      <c r="AC600" s="341"/>
      <c r="AD600" s="341"/>
      <c r="AE600" s="341"/>
      <c r="AF600" s="341"/>
      <c r="AG600" s="341"/>
      <c r="AH600" s="341"/>
      <c r="AI600" s="341"/>
      <c r="AJ600" s="341"/>
      <c r="AK600" s="341"/>
      <c r="AL600" s="341"/>
      <c r="AM600" s="341"/>
      <c r="AN600" s="341"/>
      <c r="AO600" s="341"/>
      <c r="AP600" s="341"/>
      <c r="AQ600" s="341"/>
      <c r="AR600" s="341"/>
      <c r="AS600" s="341"/>
      <c r="AT600" s="341"/>
      <c r="AU600" s="341"/>
      <c r="AV600" s="341"/>
      <c r="AW600" s="341"/>
      <c r="AX600" s="341"/>
      <c r="AY600" s="341"/>
      <c r="AZ600" s="341"/>
      <c r="BB600" s="419"/>
      <c r="BZ600" s="341"/>
      <c r="CA600" s="341"/>
      <c r="CB600" s="341"/>
      <c r="CC600" s="341"/>
      <c r="CD600" s="341"/>
      <c r="CE600" s="341"/>
      <c r="CF600" s="341"/>
      <c r="CG600" s="341"/>
      <c r="CH600" s="341"/>
      <c r="CI600" s="341"/>
      <c r="CJ600" s="341"/>
      <c r="CK600" s="341"/>
      <c r="CL600" s="341"/>
      <c r="CM600" s="341"/>
      <c r="CN600" s="341"/>
      <c r="CO600" s="341"/>
      <c r="CP600" s="341"/>
      <c r="CQ600" s="341"/>
      <c r="CR600" s="341"/>
      <c r="CS600" s="341"/>
      <c r="CT600" s="341"/>
      <c r="CU600" s="341"/>
      <c r="CV600" s="341"/>
      <c r="CW600" s="341"/>
      <c r="CX600" s="341"/>
      <c r="CY600" s="341"/>
      <c r="CZ600" s="341"/>
    </row>
    <row r="601" s="340" customFormat="true" ht="25.15" customHeight="true" x14ac:dyDescent="0.2">
      <c r="A601" s="419"/>
      <c r="B601" s="419"/>
      <c r="C601" s="1089"/>
      <c r="D601" s="1085"/>
      <c r="E601" s="830"/>
      <c r="F601" s="830"/>
      <c r="G601" s="830"/>
      <c r="H601" s="1090" t="s">
        <v>367</v>
      </c>
      <c r="I601" s="1090"/>
      <c r="J601" s="840">
        <v>0.1988650020064931</v>
      </c>
      <c r="K601" s="830"/>
      <c r="L601" s="830"/>
      <c r="M601" s="1090" t="s">
        <v>388</v>
      </c>
      <c r="N601" s="1090"/>
      <c r="O601" s="841">
        <v>3.869285467308475E-3</v>
      </c>
      <c r="P601" s="830"/>
      <c r="Q601" s="830"/>
      <c r="R601" s="341"/>
      <c r="Z601" s="341"/>
      <c r="AA601" s="341"/>
      <c r="AB601" s="341"/>
      <c r="AC601" s="341"/>
      <c r="AD601" s="341"/>
      <c r="AE601" s="341"/>
      <c r="AF601" s="341"/>
      <c r="AG601" s="341"/>
      <c r="AH601" s="341"/>
      <c r="AI601" s="341"/>
      <c r="AJ601" s="341"/>
      <c r="AK601" s="341"/>
      <c r="AL601" s="341"/>
      <c r="AM601" s="341"/>
      <c r="AN601" s="341"/>
      <c r="AO601" s="341"/>
      <c r="AP601" s="341"/>
      <c r="AQ601" s="341"/>
      <c r="AR601" s="341"/>
      <c r="AS601" s="341"/>
      <c r="AT601" s="341"/>
      <c r="AU601" s="341"/>
      <c r="AV601" s="341"/>
      <c r="AW601" s="341"/>
      <c r="AX601" s="341"/>
      <c r="AY601" s="341"/>
      <c r="AZ601" s="341"/>
      <c r="BB601" s="419"/>
      <c r="BZ601" s="341"/>
      <c r="CA601" s="341"/>
      <c r="CB601" s="341"/>
      <c r="CC601" s="341"/>
      <c r="CD601" s="341"/>
      <c r="CE601" s="341"/>
      <c r="CF601" s="341"/>
      <c r="CG601" s="341"/>
      <c r="CH601" s="341"/>
      <c r="CI601" s="341"/>
      <c r="CJ601" s="341"/>
      <c r="CK601" s="341"/>
      <c r="CL601" s="341"/>
      <c r="CM601" s="341"/>
      <c r="CN601" s="341"/>
      <c r="CO601" s="341"/>
      <c r="CP601" s="341"/>
      <c r="CQ601" s="341"/>
      <c r="CR601" s="341"/>
      <c r="CS601" s="341"/>
      <c r="CT601" s="341"/>
      <c r="CU601" s="341"/>
      <c r="CV601" s="341"/>
      <c r="CW601" s="341"/>
      <c r="CX601" s="341"/>
      <c r="CY601" s="341"/>
      <c r="CZ601" s="341"/>
    </row>
    <row r="602" s="340" customFormat="true" ht="25.15" customHeight="true" x14ac:dyDescent="0.2">
      <c r="A602" s="419"/>
      <c r="B602" s="419"/>
      <c r="C602" s="1089"/>
      <c r="D602" s="1085"/>
      <c r="E602" s="830"/>
      <c r="F602" s="830"/>
      <c r="G602" s="830"/>
      <c r="H602" s="1090" t="s">
        <v>590</v>
      </c>
      <c r="I602" s="1090"/>
      <c r="J602" s="840">
        <v>1.3856752685336075E-3</v>
      </c>
      <c r="K602" s="830"/>
      <c r="L602" s="830"/>
      <c r="M602" s="1090" t="s">
        <v>550</v>
      </c>
      <c r="N602" s="1090"/>
      <c r="O602" s="841">
        <v>3.1631574740874388E-3</v>
      </c>
      <c r="P602" s="830"/>
      <c r="Q602" s="830"/>
      <c r="R602" s="341"/>
      <c r="Z602" s="341"/>
      <c r="AA602" s="341"/>
      <c r="AB602" s="341"/>
      <c r="AC602" s="341"/>
      <c r="AD602" s="341"/>
      <c r="AE602" s="341"/>
      <c r="AF602" s="341"/>
      <c r="AG602" s="341"/>
      <c r="AH602" s="341"/>
      <c r="AI602" s="341"/>
      <c r="AJ602" s="341"/>
      <c r="AK602" s="341"/>
      <c r="AL602" s="341"/>
      <c r="AM602" s="341"/>
      <c r="AN602" s="341"/>
      <c r="AO602" s="341"/>
      <c r="AP602" s="341"/>
      <c r="AQ602" s="341"/>
      <c r="AR602" s="341"/>
      <c r="AS602" s="341"/>
      <c r="AT602" s="341"/>
      <c r="AU602" s="341"/>
      <c r="AV602" s="341"/>
      <c r="AW602" s="341"/>
      <c r="AX602" s="341"/>
      <c r="AY602" s="341"/>
      <c r="AZ602" s="341"/>
      <c r="BB602" s="419"/>
      <c r="BZ602" s="341"/>
      <c r="CA602" s="341"/>
      <c r="CB602" s="341"/>
      <c r="CC602" s="341"/>
      <c r="CD602" s="341"/>
      <c r="CE602" s="341"/>
      <c r="CF602" s="341"/>
      <c r="CG602" s="341"/>
      <c r="CH602" s="341"/>
      <c r="CI602" s="341"/>
      <c r="CJ602" s="341"/>
      <c r="CK602" s="341"/>
      <c r="CL602" s="341"/>
      <c r="CM602" s="341"/>
      <c r="CN602" s="341"/>
      <c r="CO602" s="341"/>
      <c r="CP602" s="341"/>
      <c r="CQ602" s="341"/>
      <c r="CR602" s="341"/>
      <c r="CS602" s="341"/>
      <c r="CT602" s="341"/>
      <c r="CU602" s="341"/>
      <c r="CV602" s="341"/>
      <c r="CW602" s="341"/>
      <c r="CX602" s="341"/>
      <c r="CY602" s="341"/>
      <c r="CZ602" s="341"/>
    </row>
    <row r="603" s="340" customFormat="true" ht="25.15" customHeight="true" x14ac:dyDescent="0.2">
      <c r="A603" s="419"/>
      <c r="B603" s="419"/>
      <c r="C603" s="1089"/>
      <c r="D603" s="1085"/>
      <c r="E603" s="830"/>
      <c r="F603" s="830"/>
      <c r="G603" s="830"/>
      <c r="H603" s="1090" t="s">
        <v>569</v>
      </c>
      <c r="I603" s="1090"/>
      <c r="J603" s="840">
        <v>1.8382372346305954E-2</v>
      </c>
      <c r="K603" s="830"/>
      <c r="L603" s="830"/>
      <c r="M603" s="1090" t="s">
        <v>546</v>
      </c>
      <c r="N603" s="1090"/>
      <c r="O603" s="849">
        <v>6.3545698162556863E-5</v>
      </c>
      <c r="P603" s="830"/>
      <c r="Q603" s="830"/>
      <c r="R603" s="341"/>
      <c r="Z603" s="341"/>
      <c r="AA603" s="341"/>
      <c r="AB603" s="341"/>
      <c r="AC603" s="341"/>
      <c r="AD603" s="341"/>
      <c r="AE603" s="341"/>
      <c r="AF603" s="341"/>
      <c r="AG603" s="341"/>
      <c r="AH603" s="341"/>
      <c r="AI603" s="341"/>
      <c r="AJ603" s="341"/>
      <c r="AK603" s="341"/>
      <c r="AL603" s="341"/>
      <c r="AM603" s="341"/>
      <c r="AN603" s="341"/>
      <c r="AO603" s="341"/>
      <c r="AP603" s="341"/>
      <c r="AQ603" s="341"/>
      <c r="AR603" s="341"/>
      <c r="AS603" s="341"/>
      <c r="AT603" s="341"/>
      <c r="AU603" s="341"/>
      <c r="AV603" s="341"/>
      <c r="AW603" s="341"/>
      <c r="AX603" s="341"/>
      <c r="AY603" s="341"/>
      <c r="AZ603" s="341"/>
      <c r="BB603" s="419"/>
      <c r="BZ603" s="341"/>
      <c r="CA603" s="341"/>
      <c r="CB603" s="341"/>
      <c r="CC603" s="341"/>
      <c r="CD603" s="341"/>
      <c r="CE603" s="341"/>
      <c r="CF603" s="341"/>
      <c r="CG603" s="341"/>
      <c r="CH603" s="341"/>
      <c r="CI603" s="341"/>
      <c r="CJ603" s="341"/>
      <c r="CK603" s="341"/>
      <c r="CL603" s="341"/>
      <c r="CM603" s="341"/>
      <c r="CN603" s="341"/>
      <c r="CO603" s="341"/>
      <c r="CP603" s="341"/>
      <c r="CQ603" s="341"/>
      <c r="CR603" s="341"/>
      <c r="CS603" s="341"/>
      <c r="CT603" s="341"/>
      <c r="CU603" s="341"/>
      <c r="CV603" s="341"/>
      <c r="CW603" s="341"/>
      <c r="CX603" s="341"/>
      <c r="CY603" s="341"/>
      <c r="CZ603" s="341"/>
    </row>
    <row r="604" s="341" customFormat="true" ht="25.15" customHeight="true" x14ac:dyDescent="0.2">
      <c r="A604" s="420"/>
      <c r="B604" s="420"/>
      <c r="C604" s="1089"/>
      <c r="D604" s="1085"/>
      <c r="E604" s="830"/>
      <c r="F604" s="830"/>
      <c r="G604" s="830"/>
      <c r="H604" s="1090" t="s">
        <v>589</v>
      </c>
      <c r="I604" s="1090"/>
      <c r="J604" s="840">
        <v>2.3222003125479064E-3</v>
      </c>
      <c r="K604" s="830"/>
      <c r="L604" s="830"/>
      <c r="M604" s="1090" t="s">
        <v>572</v>
      </c>
      <c r="N604" s="1090"/>
      <c r="O604" s="841">
        <v>3.1126181947015715E-2</v>
      </c>
      <c r="P604" s="830"/>
      <c r="Q604" s="830"/>
      <c r="BB604" s="420"/>
    </row>
    <row r="605" s="341" customFormat="true" ht="25.15" customHeight="true" x14ac:dyDescent="0.2">
      <c r="A605" s="420"/>
      <c r="B605" s="420"/>
      <c r="C605" s="1089"/>
      <c r="D605" s="1085"/>
      <c r="E605" s="830"/>
      <c r="F605" s="830"/>
      <c r="G605" s="830"/>
      <c r="H605" s="1090" t="s">
        <v>581</v>
      </c>
      <c r="I605" s="1090"/>
      <c r="J605" s="840">
        <v>5.6908111992458018E-3</v>
      </c>
      <c r="K605" s="830"/>
      <c r="L605" s="830"/>
      <c r="M605" s="1090" t="s">
        <v>566</v>
      </c>
      <c r="N605" s="1090"/>
      <c r="O605" s="841">
        <v>5.6687880714218564E-3</v>
      </c>
      <c r="P605" s="830"/>
      <c r="Q605" s="830"/>
      <c r="BB605" s="420"/>
    </row>
    <row r="606" s="341" customFormat="true" ht="25.15" customHeight="true" x14ac:dyDescent="0.2">
      <c r="A606" s="420"/>
      <c r="B606" s="420"/>
      <c r="C606" s="1089"/>
      <c r="D606" s="1085"/>
      <c r="E606" s="830"/>
      <c r="F606" s="830"/>
      <c r="G606" s="830"/>
      <c r="H606" s="1090" t="s">
        <v>597</v>
      </c>
      <c r="I606" s="1090"/>
      <c r="J606" s="840">
        <v>4.1988395343894576E-4</v>
      </c>
      <c r="K606" s="830"/>
      <c r="L606" s="830"/>
      <c r="M606" s="1090" t="s">
        <v>573</v>
      </c>
      <c r="N606" s="1090"/>
      <c r="O606" s="841">
        <v>2.9255886667574806E-2</v>
      </c>
      <c r="P606" s="830"/>
      <c r="Q606" s="830"/>
      <c r="BB606" s="420"/>
    </row>
    <row r="607" s="341" customFormat="true" ht="25.15" customHeight="true" x14ac:dyDescent="0.2">
      <c r="A607" s="420"/>
      <c r="B607" s="420"/>
      <c r="C607" s="1089"/>
      <c r="D607" s="1085"/>
      <c r="E607" s="830"/>
      <c r="F607" s="830"/>
      <c r="G607" s="830"/>
      <c r="H607" s="1090" t="s">
        <v>548</v>
      </c>
      <c r="I607" s="1090"/>
      <c r="J607" s="840">
        <v>0.22926521690804347</v>
      </c>
      <c r="K607" s="830"/>
      <c r="L607" s="830"/>
      <c r="M607" s="1090" t="s">
        <v>585</v>
      </c>
      <c r="N607" s="1090"/>
      <c r="O607" s="841">
        <v>5.8196207841856116E-3</v>
      </c>
      <c r="P607" s="830"/>
      <c r="Q607" s="830"/>
      <c r="BB607" s="420"/>
    </row>
    <row r="608" s="341" customFormat="true" ht="25.15" customHeight="true" x14ac:dyDescent="0.2">
      <c r="A608" s="420"/>
      <c r="B608" s="420"/>
      <c r="C608" s="1089"/>
      <c r="D608" s="1085"/>
      <c r="E608" s="830"/>
      <c r="F608" s="830"/>
      <c r="G608" s="830"/>
      <c r="H608" s="1090" t="s">
        <v>574</v>
      </c>
      <c r="I608" s="1090"/>
      <c r="J608" s="851">
        <v>1.5703984672491651E-5</v>
      </c>
      <c r="K608" s="830"/>
      <c r="L608" s="830"/>
      <c r="M608" s="1090" t="s">
        <v>584</v>
      </c>
      <c r="N608" s="1090"/>
      <c r="O608" s="841">
        <v>1.361887656406681E-3</v>
      </c>
      <c r="P608" s="830"/>
      <c r="Q608" s="830"/>
      <c r="BB608" s="420"/>
    </row>
    <row r="609" s="341" customFormat="true" ht="25.15" customHeight="true" x14ac:dyDescent="0.2">
      <c r="A609" s="420"/>
      <c r="B609" s="420"/>
      <c r="C609" s="1089"/>
      <c r="D609" s="1085"/>
      <c r="E609" s="830"/>
      <c r="F609" s="830"/>
      <c r="G609" s="830"/>
      <c r="H609" s="1090" t="s">
        <v>544</v>
      </c>
      <c r="I609" s="1090"/>
      <c r="J609" s="840">
        <v>0.31464799627330858</v>
      </c>
      <c r="K609" s="830"/>
      <c r="L609" s="830"/>
      <c r="M609" s="1090" t="s">
        <v>580</v>
      </c>
      <c r="N609" s="1090"/>
      <c r="O609" s="841">
        <v>2.5078598723352074E-3</v>
      </c>
      <c r="P609" s="830"/>
      <c r="Q609" s="830"/>
      <c r="BB609" s="420"/>
    </row>
    <row r="610" s="341" customFormat="true" ht="25.15" customHeight="true" x14ac:dyDescent="0.2">
      <c r="A610" s="420"/>
      <c r="B610" s="420"/>
      <c r="C610" s="1089"/>
      <c r="D610" s="1085"/>
      <c r="E610" s="830"/>
      <c r="F610" s="830"/>
      <c r="G610" s="830"/>
      <c r="H610" s="1090" t="s">
        <v>388</v>
      </c>
      <c r="I610" s="1090"/>
      <c r="J610" s="840">
        <v>1.5131683564374531E-2</v>
      </c>
      <c r="K610" s="830"/>
      <c r="L610" s="830"/>
      <c r="M610" s="1090" t="s">
        <v>544</v>
      </c>
      <c r="N610" s="1090"/>
      <c r="O610" s="841">
        <v>8.45753413203147E-3</v>
      </c>
      <c r="P610" s="830"/>
      <c r="Q610" s="830"/>
      <c r="BB610" s="420"/>
    </row>
    <row r="611" s="341" customFormat="true" ht="25.15" customHeight="true" x14ac:dyDescent="0.2">
      <c r="A611" s="420"/>
      <c r="B611" s="420"/>
      <c r="C611" s="1089"/>
      <c r="D611" s="1085"/>
      <c r="E611" s="830"/>
      <c r="F611" s="830"/>
      <c r="G611" s="830"/>
      <c r="H611" s="1090" t="s">
        <v>599</v>
      </c>
      <c r="I611" s="1090"/>
      <c r="J611" s="851">
        <v>4.5463739060655558E-5</v>
      </c>
      <c r="K611" s="830"/>
      <c r="L611" s="830"/>
      <c r="M611" s="1090" t="s">
        <v>577</v>
      </c>
      <c r="N611" s="1090"/>
      <c r="O611" s="841">
        <v>1.6927553751973478E-2</v>
      </c>
      <c r="P611" s="830"/>
      <c r="Q611" s="830"/>
      <c r="BB611" s="420"/>
    </row>
    <row r="612" s="341" customFormat="true" ht="25.15" customHeight="true" x14ac:dyDescent="0.2">
      <c r="A612" s="420"/>
      <c r="B612" s="420"/>
      <c r="C612" s="1089"/>
      <c r="D612" s="1085"/>
      <c r="E612" s="830"/>
      <c r="F612" s="830"/>
      <c r="G612" s="830"/>
      <c r="H612" s="1090" t="s">
        <v>550</v>
      </c>
      <c r="I612" s="1090"/>
      <c r="J612" s="840">
        <v>0.20066588968476798</v>
      </c>
      <c r="K612" s="830"/>
      <c r="L612" s="830"/>
      <c r="M612" s="1090" t="s">
        <v>550</v>
      </c>
      <c r="N612" s="1090"/>
      <c r="O612" s="841">
        <v>8.6685365145129142E-3</v>
      </c>
      <c r="P612" s="830"/>
      <c r="Q612" s="830"/>
      <c r="BB612" s="420"/>
    </row>
    <row r="613" s="341" customFormat="true" ht="25.15" customHeight="true" x14ac:dyDescent="0.2">
      <c r="A613" s="420"/>
      <c r="B613" s="420"/>
      <c r="C613" s="1089"/>
      <c r="D613" s="1085"/>
      <c r="E613" s="830"/>
      <c r="F613" s="830"/>
      <c r="G613" s="830"/>
      <c r="H613" s="1090" t="s">
        <v>546</v>
      </c>
      <c r="I613" s="1090"/>
      <c r="J613" s="840">
        <v>0.21062323089483281</v>
      </c>
      <c r="K613" s="830"/>
      <c r="L613" s="830"/>
      <c r="M613" s="1090" t="s">
        <v>546</v>
      </c>
      <c r="N613" s="1090"/>
      <c r="O613" s="841">
        <v>8.0400768029922805E-3</v>
      </c>
      <c r="P613" s="830"/>
      <c r="Q613" s="830"/>
      <c r="BB613" s="420"/>
    </row>
    <row r="614" s="341" customFormat="true" ht="25.15" customHeight="true" x14ac:dyDescent="0.2">
      <c r="A614" s="420"/>
      <c r="B614" s="420"/>
      <c r="C614" s="1089"/>
      <c r="D614" s="1085"/>
      <c r="E614" s="830"/>
      <c r="F614" s="830"/>
      <c r="G614" s="830"/>
      <c r="H614" s="1090" t="s">
        <v>583</v>
      </c>
      <c r="I614" s="1090"/>
      <c r="J614" s="840">
        <v>3.4818434790706603E-4</v>
      </c>
      <c r="K614" s="830"/>
      <c r="L614" s="830"/>
      <c r="M614" s="1090" t="s">
        <v>361</v>
      </c>
      <c r="N614" s="1090"/>
      <c r="O614" s="841">
        <v>0.30988950272178345</v>
      </c>
      <c r="P614" s="830"/>
      <c r="Q614" s="830"/>
      <c r="BB614" s="420"/>
    </row>
    <row r="615" s="341" customFormat="true" ht="25.15" customHeight="true" x14ac:dyDescent="0.2">
      <c r="A615" s="420"/>
      <c r="B615" s="420"/>
      <c r="C615" s="1089"/>
      <c r="D615" s="1085"/>
      <c r="E615" s="830"/>
      <c r="F615" s="830"/>
      <c r="G615" s="830"/>
      <c r="H615" s="1090" t="s">
        <v>578</v>
      </c>
      <c r="I615" s="1090"/>
      <c r="J615" s="851">
        <v>2.0445265372893631E-5</v>
      </c>
      <c r="K615" s="830"/>
      <c r="L615" s="830"/>
      <c r="M615" s="1090" t="s">
        <v>560</v>
      </c>
      <c r="N615" s="1090"/>
      <c r="O615" s="841">
        <v>0.10184868258206455</v>
      </c>
      <c r="P615" s="830"/>
      <c r="Q615" s="830"/>
      <c r="BB615" s="420"/>
    </row>
    <row r="616" s="341" customFormat="true" ht="25.15" customHeight="true" x14ac:dyDescent="0.2">
      <c r="A616" s="420"/>
      <c r="B616" s="420"/>
      <c r="C616" s="1089"/>
      <c r="D616" s="1085"/>
      <c r="E616" s="830"/>
      <c r="F616" s="830"/>
      <c r="G616" s="830"/>
      <c r="H616" s="1090" t="s">
        <v>586</v>
      </c>
      <c r="I616" s="1090"/>
      <c r="J616" s="840">
        <v>3.9470940605119669E-3</v>
      </c>
      <c r="K616" s="830"/>
      <c r="L616" s="830"/>
      <c r="M616" s="1090" t="s">
        <v>564</v>
      </c>
      <c r="N616" s="1090"/>
      <c r="O616" s="841">
        <v>1.0299610701984241E-2</v>
      </c>
      <c r="P616" s="830"/>
      <c r="Q616" s="830"/>
      <c r="BB616" s="420"/>
    </row>
    <row r="617" s="341" customFormat="true" ht="25.15" customHeight="true" x14ac:dyDescent="0.2">
      <c r="A617" s="420"/>
      <c r="B617" s="420"/>
      <c r="C617" s="1089"/>
      <c r="D617" s="1085"/>
      <c r="E617" s="830"/>
      <c r="F617" s="830"/>
      <c r="G617" s="830"/>
      <c r="H617" s="1090" t="s">
        <v>572</v>
      </c>
      <c r="I617" s="1090"/>
      <c r="J617" s="840">
        <v>2.170234679266211E-2</v>
      </c>
      <c r="K617" s="830"/>
      <c r="L617" s="830"/>
      <c r="M617" s="1090" t="s">
        <v>545</v>
      </c>
      <c r="N617" s="1090"/>
      <c r="O617" s="841">
        <v>0.25553750315466128</v>
      </c>
      <c r="P617" s="830"/>
      <c r="Q617" s="830"/>
      <c r="BB617" s="420"/>
    </row>
    <row r="618" s="341" customFormat="true" ht="25.15" customHeight="true" x14ac:dyDescent="0.2">
      <c r="A618" s="420"/>
      <c r="B618" s="420"/>
      <c r="C618" s="1089"/>
      <c r="D618" s="1085"/>
      <c r="E618" s="830"/>
      <c r="F618" s="830"/>
      <c r="G618" s="830"/>
      <c r="H618" s="1090" t="s">
        <v>566</v>
      </c>
      <c r="I618" s="1090"/>
      <c r="J618" s="840">
        <v>3.7269085140823745E-3</v>
      </c>
      <c r="K618" s="830"/>
      <c r="L618" s="830"/>
      <c r="M618" s="1090" t="s">
        <v>575</v>
      </c>
      <c r="N618" s="1090"/>
      <c r="O618" s="841">
        <v>5.3170802567688628E-4</v>
      </c>
      <c r="P618" s="830"/>
      <c r="Q618" s="830"/>
      <c r="BB618" s="420"/>
    </row>
    <row r="619" s="341" customFormat="true" ht="25.15" customHeight="true" x14ac:dyDescent="0.2">
      <c r="A619" s="420"/>
      <c r="B619" s="420"/>
      <c r="C619" s="1089"/>
      <c r="D619" s="1085"/>
      <c r="E619" s="830"/>
      <c r="F619" s="830"/>
      <c r="G619" s="830"/>
      <c r="H619" s="1090" t="s">
        <v>573</v>
      </c>
      <c r="I619" s="1090"/>
      <c r="J619" s="840">
        <v>1.7748700524888603E-3</v>
      </c>
      <c r="K619" s="830"/>
      <c r="L619" s="830"/>
      <c r="M619" s="1090" t="s">
        <v>598</v>
      </c>
      <c r="N619" s="1090"/>
      <c r="O619" s="841">
        <v>1.0419857677276454E-4</v>
      </c>
      <c r="P619" s="830"/>
      <c r="Q619" s="830"/>
      <c r="BB619" s="420"/>
    </row>
    <row r="620" s="341" customFormat="true" ht="25.15" customHeight="true" x14ac:dyDescent="0.2">
      <c r="A620" s="420"/>
      <c r="B620" s="420"/>
      <c r="C620" s="1089"/>
      <c r="D620" s="1085"/>
      <c r="E620" s="830"/>
      <c r="F620" s="830"/>
      <c r="G620" s="830"/>
      <c r="H620" s="1090" t="s">
        <v>585</v>
      </c>
      <c r="I620" s="1090"/>
      <c r="J620" s="840">
        <v>4.2057340009248071E-3</v>
      </c>
      <c r="K620" s="830"/>
      <c r="L620" s="830"/>
      <c r="M620" s="1090" t="s">
        <v>550</v>
      </c>
      <c r="N620" s="1090"/>
      <c r="O620" s="841">
        <v>5.2579850232405004E-4</v>
      </c>
      <c r="P620" s="830"/>
      <c r="Q620" s="830"/>
      <c r="BB620" s="420"/>
    </row>
    <row r="621" s="341" customFormat="true" ht="25.15" customHeight="true" x14ac:dyDescent="0.2">
      <c r="A621" s="420"/>
      <c r="B621" s="420"/>
      <c r="C621" s="1089"/>
      <c r="D621" s="1085"/>
      <c r="E621" s="830"/>
      <c r="F621" s="830"/>
      <c r="G621" s="830"/>
      <c r="H621" s="1090" t="s">
        <v>591</v>
      </c>
      <c r="I621" s="1090"/>
      <c r="J621" s="840">
        <v>1.0547692785095651E-3</v>
      </c>
      <c r="K621" s="830"/>
      <c r="L621" s="830"/>
      <c r="M621" s="1090" t="s">
        <v>546</v>
      </c>
      <c r="N621" s="1090"/>
      <c r="O621" s="841">
        <v>9.4993773470237607E-4</v>
      </c>
      <c r="P621" s="830"/>
      <c r="Q621" s="830"/>
      <c r="BB621" s="420"/>
    </row>
    <row r="622" s="341" customFormat="true" ht="25.15" customHeight="true" x14ac:dyDescent="0.2">
      <c r="A622" s="420"/>
      <c r="B622" s="420"/>
      <c r="C622" s="1089"/>
      <c r="D622" s="1085"/>
      <c r="E622" s="830"/>
      <c r="F622" s="830"/>
      <c r="G622" s="830"/>
      <c r="H622" s="1090" t="s">
        <v>595</v>
      </c>
      <c r="I622" s="1090"/>
      <c r="J622" s="840">
        <v>5.4179565918399545E-4</v>
      </c>
      <c r="K622" s="830"/>
      <c r="L622" s="830"/>
      <c r="M622" s="1090" t="s">
        <v>561</v>
      </c>
      <c r="N622" s="1090"/>
      <c r="O622" s="841">
        <v>2.255580867648159E-2</v>
      </c>
      <c r="P622" s="830"/>
      <c r="Q622" s="830"/>
      <c r="BB622" s="420"/>
    </row>
    <row r="623" s="341" customFormat="true" ht="25.15" customHeight="true" x14ac:dyDescent="0.2">
      <c r="A623" s="420"/>
      <c r="B623" s="420"/>
      <c r="C623" s="1089"/>
      <c r="D623" s="1085"/>
      <c r="E623" s="830"/>
      <c r="F623" s="830"/>
      <c r="G623" s="830"/>
      <c r="H623" s="1090" t="s">
        <v>584</v>
      </c>
      <c r="I623" s="1090"/>
      <c r="J623" s="840">
        <v>6.3398752509359786E-4</v>
      </c>
      <c r="K623" s="830"/>
      <c r="L623" s="830"/>
      <c r="M623" s="1090" t="s">
        <v>571</v>
      </c>
      <c r="N623" s="1090"/>
      <c r="O623" s="845">
        <v>2.5694489741945777E-3</v>
      </c>
      <c r="P623" s="830"/>
      <c r="Q623" s="830"/>
      <c r="BB623" s="420"/>
    </row>
    <row r="624" s="341" customFormat="true" ht="25.15" customHeight="true" x14ac:dyDescent="0.2">
      <c r="A624" s="420"/>
      <c r="B624" s="420"/>
      <c r="C624" s="1089"/>
      <c r="D624" s="1085"/>
      <c r="E624" s="830"/>
      <c r="F624" s="830"/>
      <c r="G624" s="830"/>
      <c r="H624" s="1090" t="s">
        <v>580</v>
      </c>
      <c r="I624" s="1090"/>
      <c r="J624" s="840">
        <v>1.3554091922904373E-4</v>
      </c>
      <c r="K624" s="830"/>
      <c r="L624" s="830"/>
      <c r="M624" s="1085"/>
      <c r="N624" s="1085"/>
      <c r="O624" s="830"/>
      <c r="P624" s="830"/>
      <c r="Q624" s="830"/>
      <c r="BB624" s="420"/>
    </row>
    <row r="625" s="341" customFormat="true" ht="25.15" customHeight="true" x14ac:dyDescent="0.2">
      <c r="A625" s="420"/>
      <c r="B625" s="420"/>
      <c r="C625" s="1089"/>
      <c r="D625" s="1085"/>
      <c r="E625" s="830"/>
      <c r="F625" s="830"/>
      <c r="G625" s="830"/>
      <c r="H625" s="1090" t="s">
        <v>544</v>
      </c>
      <c r="I625" s="1090"/>
      <c r="J625" s="840">
        <v>5.1559038255595277E-3</v>
      </c>
      <c r="K625" s="830"/>
      <c r="L625" s="830"/>
      <c r="M625" s="1085"/>
      <c r="N625" s="1085"/>
      <c r="O625" s="830"/>
      <c r="P625" s="830"/>
      <c r="Q625" s="830"/>
      <c r="BB625" s="420"/>
    </row>
    <row r="626" s="341" customFormat="true" ht="25.15" customHeight="true" x14ac:dyDescent="0.2">
      <c r="A626" s="420"/>
      <c r="B626" s="420"/>
      <c r="C626" s="1089"/>
      <c r="D626" s="1085"/>
      <c r="E626" s="830"/>
      <c r="F626" s="830"/>
      <c r="G626" s="830"/>
      <c r="H626" s="1090" t="s">
        <v>577</v>
      </c>
      <c r="I626" s="1090"/>
      <c r="J626" s="840">
        <v>5.5803506606305455E-3</v>
      </c>
      <c r="K626" s="830"/>
      <c r="L626" s="830"/>
      <c r="M626" s="1090" t="s">
        <v>234</v>
      </c>
      <c r="N626" s="1090"/>
      <c r="O626" s="1090"/>
      <c r="P626" s="1090"/>
      <c r="Q626" s="1090"/>
      <c r="BB626" s="420"/>
    </row>
    <row r="627" s="341" customFormat="true" ht="25.15" customHeight="true" x14ac:dyDescent="0.2">
      <c r="A627" s="420"/>
      <c r="B627" s="420"/>
      <c r="C627" s="1089"/>
      <c r="D627" s="1085"/>
      <c r="E627" s="830"/>
      <c r="F627" s="830"/>
      <c r="G627" s="830"/>
      <c r="H627" s="1090" t="s">
        <v>361</v>
      </c>
      <c r="I627" s="1090"/>
      <c r="J627" s="840">
        <v>7.6907077645043905E-4</v>
      </c>
      <c r="K627" s="830"/>
      <c r="L627" s="830"/>
      <c r="M627" s="1090" t="s">
        <v>207</v>
      </c>
      <c r="N627" s="1090"/>
      <c r="O627" s="1092" t="s">
        <v>235</v>
      </c>
      <c r="P627" s="1093"/>
      <c r="Q627" s="1094"/>
      <c r="BB627" s="420"/>
    </row>
    <row r="628" s="341" customFormat="true" ht="25.15" customHeight="true" x14ac:dyDescent="0.2">
      <c r="A628" s="420"/>
      <c r="B628" s="420"/>
      <c r="C628" s="1089"/>
      <c r="D628" s="1085"/>
      <c r="E628" s="830"/>
      <c r="F628" s="830"/>
      <c r="G628" s="830"/>
      <c r="H628" s="1090" t="s">
        <v>550</v>
      </c>
      <c r="I628" s="1090"/>
      <c r="J628" s="840">
        <v>1.0998027167913042E-2</v>
      </c>
      <c r="K628" s="830"/>
      <c r="L628" s="830"/>
      <c r="M628" s="1090"/>
      <c r="N628" s="1090"/>
      <c r="O628" s="858" t="s">
        <v>191</v>
      </c>
      <c r="P628" s="859" t="s">
        <v>236</v>
      </c>
      <c r="Q628" s="860" t="s">
        <v>237</v>
      </c>
      <c r="BB628" s="420"/>
    </row>
    <row r="629" s="341" customFormat="true" ht="25.15" customHeight="true" x14ac:dyDescent="0.2">
      <c r="A629" s="420"/>
      <c r="B629" s="420"/>
      <c r="C629" s="1089"/>
      <c r="D629" s="1085"/>
      <c r="E629" s="830"/>
      <c r="F629" s="830"/>
      <c r="G629" s="830"/>
      <c r="H629" s="1090" t="s">
        <v>546</v>
      </c>
      <c r="I629" s="1090"/>
      <c r="J629" s="840">
        <v>5.1097295502151594E-3</v>
      </c>
      <c r="K629" s="830"/>
      <c r="L629" s="830"/>
      <c r="M629" s="1090" t="s">
        <v>208</v>
      </c>
      <c r="N629" s="1090"/>
      <c r="O629" s="861">
        <v>7.6686711014558231</v>
      </c>
      <c r="P629" s="862">
        <v>7.1006213902368733</v>
      </c>
      <c r="Q629" s="863">
        <v>7.1006213902368733</v>
      </c>
      <c r="BB629" s="420"/>
    </row>
    <row r="630" s="341" customFormat="true" ht="25.15" customHeight="true" x14ac:dyDescent="0.2">
      <c r="A630" s="420"/>
      <c r="B630" s="420"/>
      <c r="C630" s="1089"/>
      <c r="D630" s="1085"/>
      <c r="E630" s="830"/>
      <c r="F630" s="830"/>
      <c r="G630" s="830"/>
      <c r="H630" s="1090" t="s">
        <v>361</v>
      </c>
      <c r="I630" s="1090"/>
      <c r="J630" s="840">
        <v>0.59546424572376755</v>
      </c>
      <c r="K630" s="830"/>
      <c r="L630" s="830"/>
      <c r="M630" s="1085"/>
      <c r="N630" s="1085"/>
      <c r="O630" s="830"/>
      <c r="P630" s="830"/>
      <c r="Q630" s="830"/>
      <c r="BB630" s="420"/>
    </row>
    <row r="631" s="341" customFormat="true" ht="25.15" customHeight="true" x14ac:dyDescent="0.2">
      <c r="A631" s="420"/>
      <c r="B631" s="420"/>
      <c r="C631" s="1089"/>
      <c r="D631" s="1085"/>
      <c r="E631" s="830"/>
      <c r="F631" s="830"/>
      <c r="G631" s="830"/>
      <c r="H631" s="1090" t="s">
        <v>560</v>
      </c>
      <c r="I631" s="1090"/>
      <c r="J631" s="840">
        <v>4.4067021663383381E-2</v>
      </c>
      <c r="K631" s="830"/>
      <c r="L631" s="830"/>
      <c r="M631" s="1085"/>
      <c r="N631" s="1085"/>
      <c r="O631" s="830"/>
      <c r="P631" s="830"/>
      <c r="Q631" s="830"/>
      <c r="BB631" s="420"/>
    </row>
    <row r="632" s="341" customFormat="true" ht="25.15" customHeight="true" x14ac:dyDescent="0.2">
      <c r="A632" s="420"/>
      <c r="B632" s="420"/>
      <c r="C632" s="1089"/>
      <c r="D632" s="1085"/>
      <c r="E632" s="830"/>
      <c r="F632" s="830"/>
      <c r="G632" s="830"/>
      <c r="H632" s="1090" t="s">
        <v>564</v>
      </c>
      <c r="I632" s="1090"/>
      <c r="J632" s="840">
        <v>3.8445930754626004E-2</v>
      </c>
      <c r="K632" s="830"/>
      <c r="L632" s="830"/>
      <c r="M632" s="1085"/>
      <c r="N632" s="1085"/>
      <c r="O632" s="830"/>
      <c r="P632" s="830"/>
      <c r="Q632" s="830"/>
      <c r="BB632" s="420"/>
    </row>
    <row r="633" s="341" customFormat="true" ht="25.15" customHeight="true" x14ac:dyDescent="0.2">
      <c r="A633" s="420"/>
      <c r="B633" s="420"/>
      <c r="C633" s="1089"/>
      <c r="D633" s="1085"/>
      <c r="E633" s="830"/>
      <c r="F633" s="830"/>
      <c r="G633" s="830"/>
      <c r="H633" s="1090" t="s">
        <v>545</v>
      </c>
      <c r="I633" s="1090"/>
      <c r="J633" s="840">
        <v>0.35821358461186126</v>
      </c>
      <c r="K633" s="830"/>
      <c r="L633" s="830"/>
      <c r="M633" s="1085"/>
      <c r="N633" s="1085"/>
      <c r="O633" s="830"/>
      <c r="P633" s="830"/>
      <c r="Q633" s="830"/>
      <c r="BB633" s="420"/>
    </row>
    <row r="634" s="341" customFormat="true" ht="25.15" customHeight="true" x14ac:dyDescent="0.2">
      <c r="A634" s="420"/>
      <c r="B634" s="420"/>
      <c r="C634" s="1089"/>
      <c r="D634" s="1085"/>
      <c r="E634" s="830"/>
      <c r="F634" s="830"/>
      <c r="G634" s="830"/>
      <c r="H634" s="1090" t="s">
        <v>575</v>
      </c>
      <c r="I634" s="1090"/>
      <c r="J634" s="840">
        <v>5.9812193737376262E-3</v>
      </c>
      <c r="K634" s="830"/>
      <c r="L634" s="830"/>
      <c r="M634" s="1085"/>
      <c r="N634" s="1085"/>
      <c r="O634" s="830"/>
      <c r="P634" s="830"/>
      <c r="Q634" s="830"/>
      <c r="BB634" s="420"/>
    </row>
    <row r="635" s="341" customFormat="true" ht="25.15" customHeight="true" x14ac:dyDescent="0.2">
      <c r="A635" s="420"/>
      <c r="B635" s="420"/>
      <c r="C635" s="1089"/>
      <c r="D635" s="1085"/>
      <c r="E635" s="830"/>
      <c r="F635" s="830"/>
      <c r="G635" s="830"/>
      <c r="H635" s="1090" t="s">
        <v>550</v>
      </c>
      <c r="I635" s="1090"/>
      <c r="J635" s="840">
        <v>3.5982753337778368E-4</v>
      </c>
      <c r="K635" s="830"/>
      <c r="L635" s="830"/>
      <c r="M635" s="1085"/>
      <c r="N635" s="1085"/>
      <c r="O635" s="830"/>
      <c r="P635" s="830"/>
      <c r="Q635" s="830"/>
      <c r="BB635" s="420"/>
    </row>
    <row r="636" s="341" customFormat="true" ht="25.15" customHeight="true" x14ac:dyDescent="0.2">
      <c r="A636" s="420"/>
      <c r="B636" s="420"/>
      <c r="C636" s="1089"/>
      <c r="D636" s="1085"/>
      <c r="E636" s="830"/>
      <c r="F636" s="830"/>
      <c r="G636" s="830"/>
      <c r="H636" s="1090" t="s">
        <v>546</v>
      </c>
      <c r="I636" s="1090"/>
      <c r="J636" s="840">
        <v>1.7697141947280829E-4</v>
      </c>
      <c r="K636" s="830"/>
      <c r="L636" s="830"/>
      <c r="M636" s="1085"/>
      <c r="N636" s="1085"/>
      <c r="O636" s="830"/>
      <c r="P636" s="830"/>
      <c r="Q636" s="830"/>
      <c r="BB636" s="420"/>
    </row>
    <row r="637" s="341" customFormat="true" ht="25.15" customHeight="true" x14ac:dyDescent="0.2">
      <c r="A637" s="420"/>
      <c r="B637" s="420"/>
      <c r="C637" s="1089"/>
      <c r="D637" s="1085"/>
      <c r="E637" s="830"/>
      <c r="F637" s="830"/>
      <c r="G637" s="830"/>
      <c r="H637" s="1090" t="s">
        <v>561</v>
      </c>
      <c r="I637" s="1090"/>
      <c r="J637" s="840">
        <v>7.8382662183675095E-2</v>
      </c>
      <c r="K637" s="830"/>
      <c r="L637" s="830"/>
      <c r="M637" s="1085"/>
      <c r="N637" s="1085"/>
      <c r="O637" s="830"/>
      <c r="P637" s="830"/>
      <c r="Q637" s="830"/>
      <c r="BB637" s="420"/>
    </row>
    <row r="638" s="341" customFormat="true" ht="25.15" customHeight="true" x14ac:dyDescent="0.2">
      <c r="A638" s="420"/>
      <c r="B638" s="420"/>
      <c r="C638" s="1089"/>
      <c r="D638" s="1085"/>
      <c r="E638" s="830"/>
      <c r="F638" s="830"/>
      <c r="G638" s="830"/>
      <c r="H638" s="1090" t="s">
        <v>592</v>
      </c>
      <c r="I638" s="1090"/>
      <c r="J638" s="840">
        <v>8.4300594526832279E-4</v>
      </c>
      <c r="K638" s="830"/>
      <c r="L638" s="830"/>
      <c r="M638" s="1085"/>
      <c r="N638" s="1085"/>
      <c r="O638" s="830"/>
      <c r="P638" s="830"/>
      <c r="Q638" s="830"/>
      <c r="BB638" s="420"/>
    </row>
    <row r="639" s="341" customFormat="true" ht="25.15" customHeight="true" x14ac:dyDescent="0.2">
      <c r="A639" s="420"/>
      <c r="B639" s="420"/>
      <c r="C639" s="1089"/>
      <c r="D639" s="1085"/>
      <c r="E639" s="830"/>
      <c r="F639" s="830"/>
      <c r="G639" s="830"/>
      <c r="H639" s="1090" t="s">
        <v>571</v>
      </c>
      <c r="I639" s="1090"/>
      <c r="J639" s="847">
        <v>9.169518397757254E-3</v>
      </c>
      <c r="K639" s="830"/>
      <c r="L639" s="830"/>
      <c r="M639" s="1085"/>
      <c r="N639" s="1085"/>
      <c r="O639" s="830"/>
      <c r="P639" s="830"/>
      <c r="Q639" s="830"/>
      <c r="BB639" s="420"/>
    </row>
    <row r="640" s="341" customFormat="true" ht="25.15" customHeight="true" x14ac:dyDescent="0.2">
      <c r="A640" s="420"/>
      <c r="B640" s="420"/>
      <c r="C640" s="1089"/>
      <c r="D640" s="1085"/>
      <c r="E640" s="830"/>
      <c r="F640" s="830"/>
      <c r="G640" s="830"/>
      <c r="H640" s="1085"/>
      <c r="I640" s="1085"/>
      <c r="J640" s="830"/>
      <c r="K640" s="830"/>
      <c r="L640" s="830"/>
      <c r="M640" s="1085"/>
      <c r="N640" s="1085"/>
      <c r="O640" s="830"/>
      <c r="P640" s="830"/>
      <c r="Q640" s="830"/>
      <c r="BB640" s="420"/>
    </row>
    <row r="641" s="341" customFormat="true" ht="25.15" customHeight="true" x14ac:dyDescent="0.2">
      <c r="A641" s="420"/>
      <c r="B641" s="420"/>
      <c r="C641" s="1089"/>
      <c r="D641" s="1085"/>
      <c r="E641" s="830"/>
      <c r="F641" s="830"/>
      <c r="G641" s="830"/>
      <c r="H641" s="1085"/>
      <c r="I641" s="1085"/>
      <c r="J641" s="830"/>
      <c r="K641" s="830"/>
      <c r="L641" s="830"/>
      <c r="M641" s="1085"/>
      <c r="N641" s="1085"/>
      <c r="O641" s="830"/>
      <c r="P641" s="830"/>
      <c r="Q641" s="830"/>
      <c r="BB641" s="420"/>
    </row>
    <row r="642" s="341" customFormat="true" ht="25.15" customHeight="true" x14ac:dyDescent="0.2">
      <c r="A642" s="420"/>
      <c r="B642" s="420"/>
      <c r="C642" s="1089"/>
      <c r="D642" s="1085"/>
      <c r="E642" s="830"/>
      <c r="F642" s="830"/>
      <c r="G642" s="830"/>
      <c r="H642" s="1090" t="s">
        <v>234</v>
      </c>
      <c r="I642" s="1090"/>
      <c r="J642" s="1090"/>
      <c r="K642" s="1090"/>
      <c r="L642" s="1090"/>
      <c r="M642" s="1085"/>
      <c r="N642" s="1085"/>
      <c r="O642" s="830"/>
      <c r="P642" s="830"/>
      <c r="Q642" s="830"/>
      <c r="BB642" s="420"/>
    </row>
    <row r="643" s="341" customFormat="true" ht="25.15" customHeight="true" x14ac:dyDescent="0.2">
      <c r="A643" s="420"/>
      <c r="B643" s="420"/>
      <c r="C643" s="1089"/>
      <c r="D643" s="1085"/>
      <c r="E643" s="830"/>
      <c r="F643" s="830"/>
      <c r="G643" s="830"/>
      <c r="H643" s="1090" t="s">
        <v>207</v>
      </c>
      <c r="I643" s="1090"/>
      <c r="J643" s="1095" t="s">
        <v>235</v>
      </c>
      <c r="K643" s="1096"/>
      <c r="L643" s="1097"/>
      <c r="M643" s="1085"/>
      <c r="N643" s="1085"/>
      <c r="O643" s="830"/>
      <c r="P643" s="830"/>
      <c r="Q643" s="830"/>
      <c r="BB643" s="420"/>
    </row>
    <row r="644" s="341" customFormat="true" ht="25.15" customHeight="true" x14ac:dyDescent="0.2">
      <c r="A644" s="420"/>
      <c r="B644" s="420"/>
      <c r="C644" s="1089"/>
      <c r="D644" s="1085"/>
      <c r="E644" s="830"/>
      <c r="F644" s="830"/>
      <c r="G644" s="830"/>
      <c r="H644" s="1090"/>
      <c r="I644" s="1090"/>
      <c r="J644" s="864" t="s">
        <v>191</v>
      </c>
      <c r="K644" s="865" t="s">
        <v>236</v>
      </c>
      <c r="L644" s="866" t="s">
        <v>237</v>
      </c>
      <c r="M644" s="1085"/>
      <c r="N644" s="1085"/>
      <c r="O644" s="830"/>
      <c r="P644" s="830"/>
      <c r="Q644" s="830"/>
      <c r="BB644" s="420"/>
    </row>
    <row r="645" s="341" customFormat="true" ht="25.15" customHeight="true" x14ac:dyDescent="0.2">
      <c r="A645" s="420"/>
      <c r="B645" s="420"/>
      <c r="C645" s="1089"/>
      <c r="D645" s="1085"/>
      <c r="E645" s="830"/>
      <c r="F645" s="830"/>
      <c r="G645" s="830"/>
      <c r="H645" s="1090" t="s">
        <v>208</v>
      </c>
      <c r="I645" s="1090"/>
      <c r="J645" s="867">
        <v>9.1562101113764118</v>
      </c>
      <c r="K645" s="868">
        <v>7.8932845787727688</v>
      </c>
      <c r="L645" s="869">
        <v>7.8932845787727688</v>
      </c>
      <c r="M645" s="1085"/>
      <c r="N645" s="1085"/>
      <c r="O645" s="830"/>
      <c r="P645" s="830"/>
      <c r="Q645" s="830"/>
      <c r="BB645" s="420"/>
    </row>
    <row r="646" s="341" customFormat="true" ht="25.15" customHeight="true" x14ac:dyDescent="0.2">
      <c r="A646" s="420"/>
      <c r="B646" s="420"/>
      <c r="C646" s="1089"/>
      <c r="D646" s="1085"/>
      <c r="E646" s="830"/>
      <c r="F646" s="830"/>
      <c r="G646" s="830"/>
      <c r="H646" s="1085"/>
      <c r="I646" s="1085"/>
      <c r="J646" s="830"/>
      <c r="K646" s="830"/>
      <c r="L646" s="830"/>
      <c r="M646" s="1085"/>
      <c r="N646" s="1085"/>
      <c r="O646" s="830"/>
      <c r="P646" s="830"/>
      <c r="Q646" s="830"/>
      <c r="BB646" s="420"/>
    </row>
    <row r="647" s="341" customFormat="true" ht="25.15" customHeight="true" x14ac:dyDescent="0.2">
      <c r="A647" s="420"/>
      <c r="B647" s="420"/>
      <c r="C647" s="1089"/>
      <c r="D647" s="1085"/>
      <c r="E647" s="830"/>
      <c r="F647" s="830"/>
      <c r="G647" s="830"/>
      <c r="H647" s="1085"/>
      <c r="I647" s="1085"/>
      <c r="J647" s="830"/>
      <c r="K647" s="830"/>
      <c r="L647" s="830"/>
      <c r="M647" s="1085"/>
      <c r="N647" s="1085"/>
      <c r="O647" s="830"/>
      <c r="P647" s="830"/>
      <c r="Q647" s="830"/>
      <c r="BB647" s="420"/>
    </row>
    <row r="648" s="341" customFormat="true" ht="25.15" customHeight="true" x14ac:dyDescent="0.2">
      <c r="A648" s="420"/>
      <c r="B648" s="420"/>
      <c r="C648" s="1089"/>
      <c r="D648" s="1085"/>
      <c r="E648" s="830"/>
      <c r="F648" s="830"/>
      <c r="G648" s="830"/>
      <c r="H648" s="1085"/>
      <c r="I648" s="1085"/>
      <c r="J648" s="830"/>
      <c r="K648" s="830"/>
      <c r="L648" s="830"/>
      <c r="M648" s="1085"/>
      <c r="N648" s="1085"/>
      <c r="O648" s="830"/>
      <c r="P648" s="830"/>
      <c r="Q648" s="830"/>
      <c r="BB648" s="420"/>
    </row>
    <row r="649" s="341" customFormat="true" ht="25.15" customHeight="true" x14ac:dyDescent="0.2">
      <c r="A649" s="420"/>
      <c r="B649" s="420"/>
      <c r="C649" s="1089"/>
      <c r="D649" s="1085"/>
      <c r="E649" s="830"/>
      <c r="F649" s="830"/>
      <c r="G649" s="830"/>
      <c r="H649" s="1085"/>
      <c r="I649" s="1085"/>
      <c r="J649" s="830"/>
      <c r="K649" s="830"/>
      <c r="L649" s="830"/>
      <c r="M649" s="1085"/>
      <c r="N649" s="1085"/>
      <c r="O649" s="830"/>
      <c r="P649" s="830"/>
      <c r="Q649" s="830"/>
      <c r="BB649" s="420"/>
    </row>
    <row r="650" s="341" customFormat="true" ht="25.15" customHeight="true" x14ac:dyDescent="0.2">
      <c r="A650" s="420"/>
      <c r="B650" s="420"/>
      <c r="C650" s="1089"/>
      <c r="D650" s="1085"/>
      <c r="E650" s="830"/>
      <c r="F650" s="830"/>
      <c r="G650" s="830"/>
      <c r="H650" s="1085"/>
      <c r="I650" s="1085"/>
      <c r="J650" s="830"/>
      <c r="K650" s="830"/>
      <c r="L650" s="830"/>
      <c r="M650" s="1085"/>
      <c r="N650" s="1085"/>
      <c r="O650" s="830"/>
      <c r="P650" s="830"/>
      <c r="Q650" s="830"/>
      <c r="BB650" s="420"/>
    </row>
    <row r="651" s="341" customFormat="true" ht="25.15" customHeight="true" x14ac:dyDescent="0.2">
      <c r="A651" s="420"/>
      <c r="B651" s="420"/>
      <c r="C651" s="1089"/>
      <c r="D651" s="1085"/>
      <c r="E651" s="830"/>
      <c r="F651" s="830"/>
      <c r="G651" s="830"/>
      <c r="H651" s="1085"/>
      <c r="I651" s="1085"/>
      <c r="J651" s="830"/>
      <c r="K651" s="830"/>
      <c r="L651" s="830"/>
      <c r="M651" s="1085"/>
      <c r="N651" s="1085"/>
      <c r="O651" s="830"/>
      <c r="P651" s="830"/>
      <c r="Q651" s="830"/>
      <c r="BB651" s="420"/>
    </row>
    <row r="652" s="341" customFormat="true" ht="25.15" customHeight="true" x14ac:dyDescent="0.2">
      <c r="A652" s="420"/>
      <c r="B652" s="420"/>
      <c r="C652" s="1089"/>
      <c r="D652" s="1085"/>
      <c r="E652" s="830"/>
      <c r="F652" s="830"/>
      <c r="G652" s="830"/>
      <c r="H652" s="1085"/>
      <c r="I652" s="1085"/>
      <c r="J652" s="830"/>
      <c r="K652" s="830"/>
      <c r="L652" s="830"/>
      <c r="M652" s="1085"/>
      <c r="N652" s="1085"/>
      <c r="O652" s="830"/>
      <c r="P652" s="830"/>
      <c r="Q652" s="830"/>
      <c r="BB652" s="420"/>
    </row>
    <row r="653" s="341" customFormat="true" ht="25.15" customHeight="true" x14ac:dyDescent="0.2">
      <c r="A653" s="420"/>
      <c r="B653" s="420"/>
      <c r="C653" s="1089"/>
      <c r="D653" s="1085"/>
      <c r="E653" s="830"/>
      <c r="F653" s="830"/>
      <c r="G653" s="830"/>
      <c r="H653" s="1085"/>
      <c r="I653" s="1085"/>
      <c r="J653" s="830"/>
      <c r="K653" s="830"/>
      <c r="L653" s="830"/>
      <c r="M653" s="1085"/>
      <c r="N653" s="1085"/>
      <c r="O653" s="830"/>
      <c r="P653" s="830"/>
      <c r="Q653" s="830"/>
      <c r="BB653" s="420"/>
    </row>
    <row r="654" s="341" customFormat="true" ht="25.15" customHeight="true" x14ac:dyDescent="0.2">
      <c r="A654" s="420"/>
      <c r="B654" s="420"/>
      <c r="C654" s="1089"/>
      <c r="D654" s="1085"/>
      <c r="E654" s="830"/>
      <c r="F654" s="830"/>
      <c r="G654" s="830"/>
      <c r="H654" s="1085"/>
      <c r="I654" s="1085"/>
      <c r="J654" s="830"/>
      <c r="K654" s="830"/>
      <c r="L654" s="830"/>
      <c r="M654" s="1085"/>
      <c r="N654" s="1085"/>
      <c r="O654" s="830"/>
      <c r="P654" s="830"/>
      <c r="Q654" s="830"/>
      <c r="BB654" s="420"/>
    </row>
    <row r="655" s="341" customFormat="true" ht="25.15" customHeight="true" x14ac:dyDescent="0.2">
      <c r="A655" s="420"/>
      <c r="B655" s="420"/>
      <c r="C655" s="1089"/>
      <c r="D655" s="1085"/>
      <c r="E655" s="830"/>
      <c r="F655" s="830"/>
      <c r="G655" s="830"/>
      <c r="H655" s="1085"/>
      <c r="I655" s="1085"/>
      <c r="J655" s="830"/>
      <c r="K655" s="830"/>
      <c r="L655" s="830"/>
      <c r="M655" s="1085"/>
      <c r="N655" s="1085"/>
      <c r="O655" s="830"/>
      <c r="P655" s="830"/>
      <c r="Q655" s="830"/>
      <c r="BB655" s="420"/>
    </row>
    <row r="656" s="341" customFormat="true" ht="25.15" customHeight="true" x14ac:dyDescent="0.2">
      <c r="A656" s="420"/>
      <c r="B656" s="420"/>
      <c r="C656" s="1089"/>
      <c r="D656" s="1085"/>
      <c r="E656" s="830"/>
      <c r="F656" s="830"/>
      <c r="G656" s="830"/>
      <c r="H656" s="1085"/>
      <c r="I656" s="1085"/>
      <c r="J656" s="830"/>
      <c r="K656" s="830"/>
      <c r="L656" s="830"/>
      <c r="M656" s="1085"/>
      <c r="N656" s="1085"/>
      <c r="O656" s="830"/>
      <c r="P656" s="830"/>
      <c r="Q656" s="830"/>
      <c r="BB656" s="420"/>
    </row>
    <row r="657" s="341" customFormat="true" ht="25.15" customHeight="true" x14ac:dyDescent="0.2">
      <c r="A657" s="420"/>
      <c r="B657" s="420"/>
      <c r="C657" s="1089"/>
      <c r="D657" s="1085"/>
      <c r="E657" s="830"/>
      <c r="F657" s="830"/>
      <c r="G657" s="830"/>
      <c r="H657" s="1085"/>
      <c r="I657" s="1085"/>
      <c r="J657" s="830"/>
      <c r="K657" s="830"/>
      <c r="L657" s="830"/>
      <c r="M657" s="1085"/>
      <c r="N657" s="1085"/>
      <c r="O657" s="830"/>
      <c r="P657" s="830"/>
      <c r="Q657" s="830"/>
      <c r="BB657" s="420"/>
    </row>
    <row r="658" s="341" customFormat="true" ht="25.15" customHeight="true" x14ac:dyDescent="0.2">
      <c r="A658" s="420"/>
      <c r="B658" s="420"/>
      <c r="C658" s="1089"/>
      <c r="D658" s="1085"/>
      <c r="E658" s="830"/>
      <c r="F658" s="830"/>
      <c r="G658" s="830"/>
      <c r="H658" s="1085"/>
      <c r="I658" s="1085"/>
      <c r="J658" s="830"/>
      <c r="K658" s="830"/>
      <c r="L658" s="830"/>
      <c r="M658" s="1085"/>
      <c r="N658" s="1085"/>
      <c r="O658" s="830"/>
      <c r="P658" s="830"/>
      <c r="Q658" s="830"/>
      <c r="BB658" s="420"/>
    </row>
    <row r="659" s="341" customFormat="true" ht="25.15" customHeight="true" x14ac:dyDescent="0.2">
      <c r="A659" s="420"/>
      <c r="B659" s="420"/>
      <c r="C659" s="1089"/>
      <c r="D659" s="1085"/>
      <c r="E659" s="830"/>
      <c r="F659" s="830"/>
      <c r="G659" s="830"/>
      <c r="H659" s="1085"/>
      <c r="I659" s="1085"/>
      <c r="J659" s="830"/>
      <c r="K659" s="830"/>
      <c r="L659" s="830"/>
      <c r="M659" s="1085"/>
      <c r="N659" s="1085"/>
      <c r="O659" s="830"/>
      <c r="P659" s="830"/>
      <c r="Q659" s="830"/>
      <c r="BB659" s="420"/>
    </row>
    <row r="660" s="341" customFormat="true" ht="25.15" customHeight="true" x14ac:dyDescent="0.2">
      <c r="A660" s="420"/>
      <c r="B660" s="420"/>
      <c r="C660" s="1089"/>
      <c r="D660" s="1085"/>
      <c r="E660" s="830"/>
      <c r="F660" s="830"/>
      <c r="G660" s="830"/>
      <c r="H660" s="1085"/>
      <c r="I660" s="1085"/>
      <c r="J660" s="830"/>
      <c r="K660" s="830"/>
      <c r="L660" s="830"/>
      <c r="M660" s="1085"/>
      <c r="N660" s="1085"/>
      <c r="O660" s="830"/>
      <c r="P660" s="830"/>
      <c r="Q660" s="830"/>
      <c r="BB660" s="420"/>
    </row>
    <row r="661" s="341" customFormat="true" ht="25.15" customHeight="true" x14ac:dyDescent="0.2">
      <c r="A661" s="420"/>
      <c r="B661" s="420"/>
      <c r="C661" s="1089"/>
      <c r="D661" s="1085"/>
      <c r="E661" s="830"/>
      <c r="F661" s="830"/>
      <c r="G661" s="830"/>
      <c r="H661" s="1085"/>
      <c r="I661" s="1085"/>
      <c r="J661" s="830"/>
      <c r="K661" s="830"/>
      <c r="L661" s="830"/>
      <c r="M661" s="1085"/>
      <c r="N661" s="1085"/>
      <c r="O661" s="830"/>
      <c r="P661" s="830"/>
      <c r="Q661" s="830"/>
      <c r="BB661" s="420"/>
    </row>
    <row r="662" s="341" customFormat="true" ht="25.15" customHeight="true" x14ac:dyDescent="0.2">
      <c r="A662" s="420"/>
      <c r="B662" s="420"/>
      <c r="C662" s="1089"/>
      <c r="D662" s="1085"/>
      <c r="E662" s="830"/>
      <c r="F662" s="830"/>
      <c r="G662" s="830"/>
      <c r="H662" s="1085"/>
      <c r="I662" s="1085"/>
      <c r="J662" s="830"/>
      <c r="K662" s="830"/>
      <c r="L662" s="830"/>
      <c r="M662" s="1085"/>
      <c r="N662" s="1085"/>
      <c r="O662" s="830"/>
      <c r="P662" s="830"/>
      <c r="Q662" s="830"/>
      <c r="BB662" s="420"/>
    </row>
    <row r="663" s="341" customFormat="true" ht="25.15" customHeight="true" x14ac:dyDescent="0.2">
      <c r="A663" s="420"/>
      <c r="B663" s="420"/>
      <c r="C663" s="1089"/>
      <c r="D663" s="1085"/>
      <c r="E663" s="830"/>
      <c r="F663" s="830"/>
      <c r="G663" s="830"/>
      <c r="H663" s="1085"/>
      <c r="I663" s="1085"/>
      <c r="J663" s="830"/>
      <c r="K663" s="830"/>
      <c r="L663" s="830"/>
      <c r="M663" s="1085"/>
      <c r="N663" s="1085"/>
      <c r="O663" s="830"/>
      <c r="P663" s="830"/>
      <c r="Q663" s="830"/>
      <c r="BB663" s="420"/>
    </row>
    <row r="664" s="341" customFormat="true" ht="25.15" customHeight="true" x14ac:dyDescent="0.2">
      <c r="A664" s="420"/>
      <c r="B664" s="420"/>
      <c r="C664" s="1089"/>
      <c r="D664" s="1085"/>
      <c r="E664" s="830"/>
      <c r="F664" s="830"/>
      <c r="G664" s="830"/>
      <c r="H664" s="1085"/>
      <c r="I664" s="1085"/>
      <c r="J664" s="830"/>
      <c r="K664" s="830"/>
      <c r="L664" s="830"/>
      <c r="M664" s="1085"/>
      <c r="N664" s="1085"/>
      <c r="O664" s="830"/>
      <c r="P664" s="830"/>
      <c r="Q664" s="830"/>
      <c r="BB664" s="420"/>
    </row>
    <row r="665" s="341" customFormat="true" ht="25.15" customHeight="true" x14ac:dyDescent="0.2">
      <c r="A665" s="420"/>
      <c r="B665" s="420"/>
      <c r="C665" s="1089"/>
      <c r="D665" s="1085"/>
      <c r="E665" s="830"/>
      <c r="F665" s="830"/>
      <c r="G665" s="830"/>
      <c r="H665" s="1085"/>
      <c r="I665" s="1085"/>
      <c r="J665" s="830"/>
      <c r="K665" s="830"/>
      <c r="L665" s="830"/>
      <c r="M665" s="1085"/>
      <c r="N665" s="1085"/>
      <c r="O665" s="830"/>
      <c r="P665" s="830"/>
      <c r="Q665" s="830"/>
      <c r="BB665" s="420"/>
    </row>
    <row r="666" s="341" customFormat="true" ht="25.15" customHeight="true" x14ac:dyDescent="0.2">
      <c r="A666" s="420"/>
      <c r="B666" s="420"/>
      <c r="C666" s="1089"/>
      <c r="D666" s="1085"/>
      <c r="E666" s="830"/>
      <c r="F666" s="830"/>
      <c r="G666" s="830"/>
      <c r="H666" s="1085"/>
      <c r="I666" s="1085"/>
      <c r="J666" s="830"/>
      <c r="K666" s="830"/>
      <c r="L666" s="830"/>
      <c r="M666" s="1085"/>
      <c r="N666" s="1085"/>
      <c r="O666" s="830"/>
      <c r="P666" s="830"/>
      <c r="Q666" s="830"/>
      <c r="BB666" s="420"/>
    </row>
    <row r="667" s="341" customFormat="true" ht="25.15" customHeight="true" x14ac:dyDescent="0.2">
      <c r="A667" s="420"/>
      <c r="B667" s="420"/>
      <c r="C667" s="1089"/>
      <c r="D667" s="1085"/>
      <c r="E667" s="830"/>
      <c r="F667" s="830"/>
      <c r="G667" s="830"/>
      <c r="H667" s="1085"/>
      <c r="I667" s="1085"/>
      <c r="J667" s="830"/>
      <c r="K667" s="830"/>
      <c r="L667" s="830"/>
      <c r="M667" s="1085"/>
      <c r="N667" s="1085"/>
      <c r="O667" s="830"/>
      <c r="P667" s="830"/>
      <c r="Q667" s="830"/>
      <c r="BB667" s="420"/>
    </row>
    <row r="668" s="341" customFormat="true" ht="25.15" customHeight="true" x14ac:dyDescent="0.2">
      <c r="A668" s="420"/>
      <c r="B668" s="420"/>
      <c r="C668" s="1089"/>
      <c r="D668" s="1085"/>
      <c r="E668" s="830"/>
      <c r="F668" s="830"/>
      <c r="G668" s="830"/>
      <c r="H668" s="1085"/>
      <c r="I668" s="1085"/>
      <c r="J668" s="830"/>
      <c r="K668" s="830"/>
      <c r="L668" s="830"/>
      <c r="M668" s="1085"/>
      <c r="N668" s="1085"/>
      <c r="O668" s="830"/>
      <c r="P668" s="830"/>
      <c r="Q668" s="830"/>
      <c r="BB668" s="420"/>
    </row>
    <row r="669" s="341" customFormat="true" ht="25.15" customHeight="true" x14ac:dyDescent="0.2">
      <c r="A669" s="420"/>
      <c r="B669" s="420"/>
      <c r="C669" s="1089"/>
      <c r="D669" s="1085"/>
      <c r="E669" s="830"/>
      <c r="F669" s="830"/>
      <c r="G669" s="830"/>
      <c r="H669" s="1085"/>
      <c r="I669" s="1085"/>
      <c r="J669" s="830"/>
      <c r="K669" s="830"/>
      <c r="L669" s="830"/>
      <c r="M669" s="1085"/>
      <c r="N669" s="1085"/>
      <c r="O669" s="830"/>
      <c r="P669" s="830"/>
      <c r="Q669" s="830"/>
      <c r="BB669" s="420"/>
    </row>
    <row r="670" s="341" customFormat="true" ht="25.15" customHeight="true" x14ac:dyDescent="0.2">
      <c r="A670" s="420"/>
      <c r="B670" s="420"/>
      <c r="C670" s="1089"/>
      <c r="D670" s="1085"/>
      <c r="E670" s="830"/>
      <c r="F670" s="830"/>
      <c r="G670" s="830"/>
      <c r="H670" s="1085"/>
      <c r="I670" s="1085"/>
      <c r="J670" s="830"/>
      <c r="K670" s="830"/>
      <c r="L670" s="830"/>
      <c r="M670" s="1085"/>
      <c r="N670" s="1085"/>
      <c r="O670" s="830"/>
      <c r="P670" s="830"/>
      <c r="Q670" s="830"/>
      <c r="BB670" s="420"/>
    </row>
    <row r="671" s="341" customFormat="true" ht="25.15" customHeight="true" x14ac:dyDescent="0.2">
      <c r="A671" s="420"/>
      <c r="B671" s="420"/>
      <c r="C671" s="1089"/>
      <c r="D671" s="1085"/>
      <c r="E671" s="830"/>
      <c r="F671" s="830"/>
      <c r="G671" s="830"/>
      <c r="H671" s="1085"/>
      <c r="I671" s="1085"/>
      <c r="J671" s="830"/>
      <c r="K671" s="830"/>
      <c r="L671" s="830"/>
      <c r="M671" s="1085"/>
      <c r="N671" s="1085"/>
      <c r="O671" s="830"/>
      <c r="P671" s="830"/>
      <c r="Q671" s="830"/>
      <c r="BB671" s="420"/>
    </row>
    <row r="672" s="341" customFormat="true" ht="25.15" customHeight="true" x14ac:dyDescent="0.2">
      <c r="A672" s="420"/>
      <c r="B672" s="420"/>
      <c r="C672" s="1089"/>
      <c r="D672" s="1085"/>
      <c r="E672" s="830"/>
      <c r="F672" s="830"/>
      <c r="G672" s="830"/>
      <c r="H672" s="1085"/>
      <c r="I672" s="1085"/>
      <c r="J672" s="830"/>
      <c r="K672" s="830"/>
      <c r="L672" s="830"/>
      <c r="M672" s="1085"/>
      <c r="N672" s="1085"/>
      <c r="O672" s="830"/>
      <c r="P672" s="830"/>
      <c r="Q672" s="830"/>
      <c r="BB672" s="420"/>
    </row>
    <row r="673" s="341" customFormat="true" ht="25.15" customHeight="true" x14ac:dyDescent="0.2">
      <c r="A673" s="420"/>
      <c r="B673" s="420"/>
      <c r="C673" s="1089"/>
      <c r="D673" s="1085"/>
      <c r="E673" s="830"/>
      <c r="F673" s="830"/>
      <c r="G673" s="830"/>
      <c r="H673" s="1085"/>
      <c r="I673" s="1085"/>
      <c r="J673" s="830"/>
      <c r="K673" s="830"/>
      <c r="L673" s="830"/>
      <c r="M673" s="1085"/>
      <c r="N673" s="1085"/>
      <c r="O673" s="830"/>
      <c r="P673" s="830"/>
      <c r="Q673" s="830"/>
      <c r="BB673" s="420"/>
    </row>
    <row r="674" s="341" customFormat="true" ht="25.15" customHeight="true" x14ac:dyDescent="0.2">
      <c r="A674" s="420"/>
      <c r="B674" s="420"/>
      <c r="C674" s="1089"/>
      <c r="D674" s="1085"/>
      <c r="E674" s="830"/>
      <c r="F674" s="830"/>
      <c r="G674" s="830"/>
      <c r="H674" s="1085"/>
      <c r="I674" s="1085"/>
      <c r="J674" s="830"/>
      <c r="K674" s="830"/>
      <c r="L674" s="830"/>
      <c r="M674" s="1085"/>
      <c r="N674" s="1085"/>
      <c r="O674" s="830"/>
      <c r="P674" s="830"/>
      <c r="Q674" s="830"/>
      <c r="BB674" s="420"/>
    </row>
    <row r="675" s="341" customFormat="true" ht="25.15" customHeight="true" x14ac:dyDescent="0.2">
      <c r="A675" s="420"/>
      <c r="B675" s="420"/>
      <c r="C675" s="1089"/>
      <c r="D675" s="1085"/>
      <c r="E675" s="830"/>
      <c r="F675" s="830"/>
      <c r="G675" s="830"/>
      <c r="H675" s="1085"/>
      <c r="I675" s="1085"/>
      <c r="J675" s="830"/>
      <c r="K675" s="830"/>
      <c r="L675" s="830"/>
      <c r="M675" s="1085"/>
      <c r="N675" s="1085"/>
      <c r="O675" s="830"/>
      <c r="P675" s="830"/>
      <c r="Q675" s="830"/>
      <c r="BB675" s="420"/>
    </row>
    <row r="676" s="341" customFormat="true" ht="25.15" customHeight="true" x14ac:dyDescent="0.2">
      <c r="A676" s="420"/>
      <c r="B676" s="420"/>
      <c r="C676" s="1089"/>
      <c r="D676" s="1085"/>
      <c r="E676" s="830"/>
      <c r="F676" s="830"/>
      <c r="G676" s="830"/>
      <c r="H676" s="1085"/>
      <c r="I676" s="1085"/>
      <c r="J676" s="830"/>
      <c r="K676" s="830"/>
      <c r="L676" s="830"/>
      <c r="M676" s="1085"/>
      <c r="N676" s="1085"/>
      <c r="O676" s="830"/>
      <c r="P676" s="830"/>
      <c r="Q676" s="830"/>
      <c r="BB676" s="420"/>
    </row>
    <row r="677" s="341" customFormat="true" ht="25.15" customHeight="true" x14ac:dyDescent="0.2">
      <c r="A677" s="420"/>
      <c r="B677" s="420"/>
      <c r="C677" s="1089"/>
      <c r="D677" s="1085"/>
      <c r="E677" s="830"/>
      <c r="F677" s="830"/>
      <c r="G677" s="830"/>
      <c r="H677" s="1085"/>
      <c r="I677" s="1085"/>
      <c r="J677" s="830"/>
      <c r="K677" s="830"/>
      <c r="L677" s="830"/>
      <c r="M677" s="1085"/>
      <c r="N677" s="1085"/>
      <c r="O677" s="830"/>
      <c r="P677" s="830"/>
      <c r="Q677" s="830"/>
      <c r="BB677" s="420"/>
    </row>
    <row r="678" s="341" customFormat="true" ht="25.15" customHeight="true" x14ac:dyDescent="0.2">
      <c r="A678" s="420"/>
      <c r="B678" s="420"/>
      <c r="C678" s="1089"/>
      <c r="D678" s="1085"/>
      <c r="E678" s="830"/>
      <c r="F678" s="830"/>
      <c r="G678" s="830"/>
      <c r="H678" s="1085"/>
      <c r="I678" s="1085"/>
      <c r="J678" s="830"/>
      <c r="K678" s="830"/>
      <c r="L678" s="830"/>
      <c r="M678" s="1085"/>
      <c r="N678" s="1085"/>
      <c r="O678" s="830"/>
      <c r="P678" s="830"/>
      <c r="Q678" s="830"/>
      <c r="BB678" s="420"/>
    </row>
    <row r="679" s="341" customFormat="true" ht="25.15" customHeight="true" x14ac:dyDescent="0.2">
      <c r="A679" s="420"/>
      <c r="B679" s="420"/>
      <c r="C679" s="1089"/>
      <c r="D679" s="1085"/>
      <c r="E679" s="830"/>
      <c r="F679" s="830"/>
      <c r="G679" s="830"/>
      <c r="H679" s="1085"/>
      <c r="I679" s="1085"/>
      <c r="J679" s="830"/>
      <c r="K679" s="830"/>
      <c r="L679" s="830"/>
      <c r="M679" s="1085"/>
      <c r="N679" s="1085"/>
      <c r="O679" s="830"/>
      <c r="P679" s="830"/>
      <c r="Q679" s="830"/>
      <c r="BB679" s="420"/>
    </row>
    <row r="680" s="341" customFormat="true" ht="25.15" customHeight="true" x14ac:dyDescent="0.2">
      <c r="A680" s="420"/>
      <c r="B680" s="420"/>
      <c r="C680" s="1089"/>
      <c r="D680" s="1085"/>
      <c r="E680" s="830"/>
      <c r="F680" s="830"/>
      <c r="G680" s="830"/>
      <c r="H680" s="1085"/>
      <c r="I680" s="1085"/>
      <c r="J680" s="830"/>
      <c r="K680" s="830"/>
      <c r="L680" s="830"/>
      <c r="M680" s="1085"/>
      <c r="N680" s="1085"/>
      <c r="O680" s="830"/>
      <c r="P680" s="830"/>
      <c r="Q680" s="830"/>
      <c r="BB680" s="420"/>
    </row>
    <row r="681" s="341" customFormat="true" ht="25.15" customHeight="true" x14ac:dyDescent="0.2">
      <c r="A681" s="420"/>
      <c r="B681" s="420"/>
      <c r="C681" s="1089"/>
      <c r="D681" s="1085"/>
      <c r="E681" s="830"/>
      <c r="F681" s="830"/>
      <c r="G681" s="830"/>
      <c r="H681" s="1085"/>
      <c r="I681" s="1085"/>
      <c r="J681" s="830"/>
      <c r="K681" s="830"/>
      <c r="L681" s="830"/>
      <c r="M681" s="1085"/>
      <c r="N681" s="1085"/>
      <c r="O681" s="830"/>
      <c r="P681" s="830"/>
      <c r="Q681" s="830"/>
      <c r="BB681" s="420"/>
    </row>
    <row r="682" s="341" customFormat="true" ht="25.15" customHeight="true" x14ac:dyDescent="0.2">
      <c r="A682" s="420"/>
      <c r="B682" s="420"/>
      <c r="C682" s="1089"/>
      <c r="D682" s="1085"/>
      <c r="E682" s="830"/>
      <c r="F682" s="830"/>
      <c r="G682" s="830"/>
      <c r="H682" s="1085"/>
      <c r="I682" s="1085"/>
      <c r="J682" s="830"/>
      <c r="K682" s="830"/>
      <c r="L682" s="830"/>
      <c r="M682" s="1085"/>
      <c r="N682" s="1085"/>
      <c r="O682" s="830"/>
      <c r="P682" s="830"/>
      <c r="Q682" s="830"/>
      <c r="BB682" s="420"/>
    </row>
    <row r="683" s="341" customFormat="true" ht="25.15" customHeight="true" x14ac:dyDescent="0.2">
      <c r="A683" s="420"/>
      <c r="B683" s="420"/>
      <c r="C683" s="1089"/>
      <c r="D683" s="1085"/>
      <c r="E683" s="830"/>
      <c r="F683" s="830"/>
      <c r="G683" s="830"/>
      <c r="H683" s="1085"/>
      <c r="I683" s="1085"/>
      <c r="J683" s="830"/>
      <c r="K683" s="830"/>
      <c r="L683" s="830"/>
      <c r="M683" s="1085"/>
      <c r="N683" s="1085"/>
      <c r="O683" s="830"/>
      <c r="P683" s="830"/>
      <c r="Q683" s="830"/>
      <c r="BB683" s="420"/>
    </row>
    <row r="684" s="341" customFormat="true" ht="25.15" customHeight="true" x14ac:dyDescent="0.2">
      <c r="A684" s="420"/>
      <c r="B684" s="420"/>
      <c r="C684" s="1089"/>
      <c r="D684" s="1085"/>
      <c r="E684" s="830"/>
      <c r="F684" s="830"/>
      <c r="G684" s="830"/>
      <c r="H684" s="1085"/>
      <c r="I684" s="1085"/>
      <c r="J684" s="830"/>
      <c r="K684" s="830"/>
      <c r="L684" s="830"/>
      <c r="M684" s="1085"/>
      <c r="N684" s="1085"/>
      <c r="O684" s="830"/>
      <c r="P684" s="830"/>
      <c r="Q684" s="830"/>
      <c r="BB684" s="420"/>
    </row>
    <row r="685" s="341" customFormat="true" ht="25.15" customHeight="true" x14ac:dyDescent="0.2">
      <c r="A685" s="420"/>
      <c r="B685" s="420"/>
      <c r="C685" s="1089"/>
      <c r="D685" s="1085"/>
      <c r="E685" s="830"/>
      <c r="F685" s="830"/>
      <c r="G685" s="830"/>
      <c r="H685" s="1085"/>
      <c r="I685" s="1085"/>
      <c r="J685" s="830"/>
      <c r="K685" s="830"/>
      <c r="L685" s="830"/>
      <c r="M685" s="1085"/>
      <c r="N685" s="1085"/>
      <c r="O685" s="830"/>
      <c r="P685" s="830"/>
      <c r="Q685" s="830"/>
      <c r="BB685" s="420"/>
    </row>
    <row r="686" s="341" customFormat="true" ht="25.15" customHeight="true" x14ac:dyDescent="0.2">
      <c r="A686" s="420"/>
      <c r="B686" s="420"/>
      <c r="C686" s="1089"/>
      <c r="D686" s="1085"/>
      <c r="E686" s="830"/>
      <c r="F686" s="830"/>
      <c r="G686" s="830"/>
      <c r="H686" s="1085"/>
      <c r="I686" s="1085"/>
      <c r="J686" s="830"/>
      <c r="K686" s="830"/>
      <c r="L686" s="830"/>
      <c r="M686" s="1085"/>
      <c r="N686" s="1085"/>
      <c r="O686" s="830"/>
      <c r="P686" s="830"/>
      <c r="Q686" s="830"/>
      <c r="BB686" s="420"/>
    </row>
    <row r="687" s="341" customFormat="true" ht="25.15" customHeight="true" x14ac:dyDescent="0.2">
      <c r="A687" s="420"/>
      <c r="B687" s="420"/>
      <c r="C687" s="1089"/>
      <c r="D687" s="1085"/>
      <c r="E687" s="830"/>
      <c r="F687" s="830"/>
      <c r="G687" s="830"/>
      <c r="H687" s="1085"/>
      <c r="I687" s="1085"/>
      <c r="J687" s="830"/>
      <c r="K687" s="830"/>
      <c r="L687" s="830"/>
      <c r="M687" s="1085"/>
      <c r="N687" s="1085"/>
      <c r="O687" s="830"/>
      <c r="P687" s="830"/>
      <c r="Q687" s="830"/>
      <c r="BB687" s="420"/>
    </row>
    <row r="688" s="341" customFormat="true" ht="25.15" customHeight="true" x14ac:dyDescent="0.2">
      <c r="A688" s="420"/>
      <c r="B688" s="420"/>
      <c r="C688" s="1089"/>
      <c r="D688" s="1085"/>
      <c r="E688" s="830"/>
      <c r="F688" s="830"/>
      <c r="G688" s="830"/>
      <c r="H688" s="1085"/>
      <c r="I688" s="1085"/>
      <c r="J688" s="830"/>
      <c r="K688" s="830"/>
      <c r="L688" s="830"/>
      <c r="M688" s="1085"/>
      <c r="N688" s="1085"/>
      <c r="O688" s="830"/>
      <c r="P688" s="830"/>
      <c r="Q688" s="830"/>
      <c r="BB688" s="420"/>
    </row>
    <row r="689" s="341" customFormat="true" ht="25.15" customHeight="true" x14ac:dyDescent="0.2">
      <c r="A689" s="420"/>
      <c r="B689" s="420"/>
      <c r="C689" s="1089"/>
      <c r="D689" s="1085"/>
      <c r="E689" s="830"/>
      <c r="F689" s="830"/>
      <c r="G689" s="830"/>
      <c r="H689" s="1085"/>
      <c r="I689" s="1085"/>
      <c r="J689" s="830"/>
      <c r="K689" s="830"/>
      <c r="L689" s="830"/>
      <c r="M689" s="1085"/>
      <c r="N689" s="1085"/>
      <c r="O689" s="830"/>
      <c r="P689" s="830"/>
      <c r="Q689" s="830"/>
      <c r="BB689" s="420"/>
    </row>
    <row r="690" s="341" customFormat="true" ht="25.15" customHeight="true" x14ac:dyDescent="0.2">
      <c r="A690" s="420"/>
      <c r="B690" s="420"/>
      <c r="C690" s="1089"/>
      <c r="D690" s="1085"/>
      <c r="E690" s="830"/>
      <c r="F690" s="830"/>
      <c r="G690" s="830"/>
      <c r="H690" s="1085"/>
      <c r="I690" s="1085"/>
      <c r="J690" s="830"/>
      <c r="K690" s="830"/>
      <c r="L690" s="830"/>
      <c r="M690" s="1085"/>
      <c r="N690" s="1085"/>
      <c r="O690" s="830"/>
      <c r="P690" s="830"/>
      <c r="Q690" s="830"/>
      <c r="BB690" s="420"/>
    </row>
    <row r="691" s="341" customFormat="true" ht="25.15" customHeight="true" x14ac:dyDescent="0.2">
      <c r="A691" s="420"/>
      <c r="B691" s="420"/>
      <c r="C691" s="1089"/>
      <c r="D691" s="1085"/>
      <c r="E691" s="830"/>
      <c r="F691" s="830"/>
      <c r="G691" s="830"/>
      <c r="H691" s="1085"/>
      <c r="I691" s="1085"/>
      <c r="J691" s="830"/>
      <c r="K691" s="830"/>
      <c r="L691" s="830"/>
      <c r="M691" s="1085"/>
      <c r="N691" s="1085"/>
      <c r="O691" s="830"/>
      <c r="P691" s="830"/>
      <c r="Q691" s="830"/>
      <c r="BB691" s="420"/>
    </row>
    <row r="692" s="341" customFormat="true" ht="25.15" customHeight="true" x14ac:dyDescent="0.2">
      <c r="A692" s="420"/>
      <c r="B692" s="420"/>
      <c r="C692" s="1089"/>
      <c r="D692" s="1085"/>
      <c r="E692" s="830"/>
      <c r="F692" s="830"/>
      <c r="G692" s="830"/>
      <c r="H692" s="1085"/>
      <c r="I692" s="1085"/>
      <c r="J692" s="830"/>
      <c r="K692" s="830"/>
      <c r="L692" s="830"/>
      <c r="M692" s="1085"/>
      <c r="N692" s="1085"/>
      <c r="O692" s="830"/>
      <c r="P692" s="830"/>
      <c r="Q692" s="830"/>
      <c r="BB692" s="420"/>
    </row>
    <row r="693" s="341" customFormat="true" ht="25.15" customHeight="true" x14ac:dyDescent="0.2">
      <c r="A693" s="420"/>
      <c r="B693" s="420"/>
      <c r="C693" s="1089"/>
      <c r="D693" s="1085"/>
      <c r="E693" s="830"/>
      <c r="F693" s="830"/>
      <c r="G693" s="830"/>
      <c r="H693" s="1085"/>
      <c r="I693" s="1085"/>
      <c r="J693" s="830"/>
      <c r="K693" s="830"/>
      <c r="L693" s="830"/>
      <c r="M693" s="1085"/>
      <c r="N693" s="1085"/>
      <c r="O693" s="830"/>
      <c r="P693" s="830"/>
      <c r="Q693" s="830"/>
      <c r="BB693" s="420"/>
    </row>
    <row r="694" s="341" customFormat="true" ht="25.15" customHeight="true" x14ac:dyDescent="0.2">
      <c r="A694" s="420"/>
      <c r="B694" s="420"/>
      <c r="C694" s="1089"/>
      <c r="D694" s="1085"/>
      <c r="E694" s="830"/>
      <c r="F694" s="830"/>
      <c r="G694" s="830"/>
      <c r="H694" s="1085"/>
      <c r="I694" s="1085"/>
      <c r="J694" s="830"/>
      <c r="K694" s="830"/>
      <c r="L694" s="830"/>
      <c r="M694" s="1085"/>
      <c r="N694" s="1085"/>
      <c r="O694" s="830"/>
      <c r="P694" s="830"/>
      <c r="Q694" s="830"/>
      <c r="BB694" s="420"/>
    </row>
    <row r="695" s="341" customFormat="true" ht="25.15" customHeight="true" x14ac:dyDescent="0.2">
      <c r="A695" s="420"/>
      <c r="B695" s="420"/>
      <c r="C695" s="1089"/>
      <c r="D695" s="1085"/>
      <c r="E695" s="830"/>
      <c r="F695" s="830"/>
      <c r="G695" s="830"/>
      <c r="H695" s="1085"/>
      <c r="I695" s="1085"/>
      <c r="J695" s="830"/>
      <c r="K695" s="830"/>
      <c r="L695" s="830"/>
      <c r="M695" s="1085"/>
      <c r="N695" s="1085"/>
      <c r="O695" s="830"/>
      <c r="P695" s="830"/>
      <c r="Q695" s="830"/>
      <c r="BB695" s="420"/>
    </row>
    <row r="696" s="341" customFormat="true" ht="25.15" customHeight="true" x14ac:dyDescent="0.2">
      <c r="A696" s="420"/>
      <c r="B696" s="420"/>
      <c r="C696" s="1089"/>
      <c r="D696" s="1085"/>
      <c r="E696" s="830"/>
      <c r="F696" s="830"/>
      <c r="G696" s="830"/>
      <c r="H696" s="1085"/>
      <c r="I696" s="1085"/>
      <c r="J696" s="830"/>
      <c r="K696" s="830"/>
      <c r="L696" s="830"/>
      <c r="M696" s="1085"/>
      <c r="N696" s="1085"/>
      <c r="O696" s="830"/>
      <c r="P696" s="830"/>
      <c r="Q696" s="830"/>
      <c r="BB696" s="420"/>
    </row>
    <row r="697" s="341" customFormat="true" ht="25.15" customHeight="true" x14ac:dyDescent="0.2">
      <c r="A697" s="420"/>
      <c r="B697" s="420"/>
      <c r="C697" s="1089"/>
      <c r="D697" s="1085"/>
      <c r="E697" s="830"/>
      <c r="F697" s="830"/>
      <c r="G697" s="830"/>
      <c r="H697" s="1085"/>
      <c r="I697" s="1085"/>
      <c r="J697" s="830"/>
      <c r="K697" s="830"/>
      <c r="L697" s="830"/>
      <c r="M697" s="1085"/>
      <c r="N697" s="1085"/>
      <c r="O697" s="830"/>
      <c r="P697" s="830"/>
      <c r="Q697" s="830"/>
      <c r="BB697" s="420"/>
    </row>
    <row r="698" s="341" customFormat="true" ht="25.15" customHeight="true" x14ac:dyDescent="0.2">
      <c r="A698" s="420"/>
      <c r="B698" s="420"/>
      <c r="C698" s="1089"/>
      <c r="D698" s="1085"/>
      <c r="E698" s="830"/>
      <c r="F698" s="830"/>
      <c r="G698" s="830"/>
      <c r="H698" s="1085"/>
      <c r="I698" s="1085"/>
      <c r="J698" s="830"/>
      <c r="K698" s="830"/>
      <c r="L698" s="830"/>
      <c r="M698" s="1085"/>
      <c r="N698" s="1085"/>
      <c r="O698" s="830"/>
      <c r="P698" s="830"/>
      <c r="Q698" s="830"/>
      <c r="BB698" s="420"/>
    </row>
    <row r="699" s="341" customFormat="true" ht="25.15" customHeight="true" x14ac:dyDescent="0.2">
      <c r="A699" s="420"/>
      <c r="B699" s="420"/>
      <c r="C699" s="1089"/>
      <c r="D699" s="1085"/>
      <c r="E699" s="830"/>
      <c r="F699" s="830"/>
      <c r="G699" s="830"/>
      <c r="H699" s="1085"/>
      <c r="I699" s="1085"/>
      <c r="J699" s="830"/>
      <c r="K699" s="830"/>
      <c r="L699" s="830"/>
      <c r="M699" s="1085"/>
      <c r="N699" s="1085"/>
      <c r="O699" s="830"/>
      <c r="P699" s="830"/>
      <c r="Q699" s="830"/>
      <c r="BB699" s="420"/>
    </row>
    <row r="700" s="341" customFormat="true" ht="25.15" customHeight="true" x14ac:dyDescent="0.2">
      <c r="A700" s="420"/>
      <c r="B700" s="420"/>
      <c r="C700" s="1089"/>
      <c r="D700" s="1085"/>
      <c r="E700" s="830"/>
      <c r="F700" s="830"/>
      <c r="G700" s="830"/>
      <c r="H700" s="1085"/>
      <c r="I700" s="1085"/>
      <c r="J700" s="830"/>
      <c r="K700" s="830"/>
      <c r="L700" s="830"/>
      <c r="M700" s="1085"/>
      <c r="N700" s="1085"/>
      <c r="O700" s="830"/>
      <c r="P700" s="830"/>
      <c r="Q700" s="830"/>
      <c r="BB700" s="420"/>
    </row>
    <row r="701" s="341" customFormat="true" ht="25.15" customHeight="true" x14ac:dyDescent="0.2">
      <c r="A701" s="420"/>
      <c r="B701" s="420"/>
      <c r="C701" s="1089"/>
      <c r="D701" s="1085"/>
      <c r="E701" s="830"/>
      <c r="F701" s="830"/>
      <c r="G701" s="830"/>
      <c r="H701" s="1085"/>
      <c r="I701" s="1085"/>
      <c r="J701" s="830"/>
      <c r="K701" s="830"/>
      <c r="L701" s="830"/>
      <c r="M701" s="1085"/>
      <c r="N701" s="1085"/>
      <c r="O701" s="830"/>
      <c r="P701" s="830"/>
      <c r="Q701" s="830"/>
      <c r="BB701" s="420"/>
    </row>
    <row r="702" s="341" customFormat="true" ht="25.15" customHeight="true" x14ac:dyDescent="0.2">
      <c r="A702" s="420"/>
      <c r="B702" s="420"/>
      <c r="C702" s="1089"/>
      <c r="D702" s="1085"/>
      <c r="E702" s="830"/>
      <c r="F702" s="830"/>
      <c r="G702" s="830"/>
      <c r="H702" s="1085"/>
      <c r="I702" s="1085"/>
      <c r="J702" s="830"/>
      <c r="K702" s="830"/>
      <c r="L702" s="830"/>
      <c r="M702" s="1085"/>
      <c r="N702" s="1085"/>
      <c r="O702" s="830"/>
      <c r="P702" s="830"/>
      <c r="Q702" s="830"/>
      <c r="BB702" s="420"/>
    </row>
    <row r="703" s="341" customFormat="true" ht="25.15" customHeight="true" x14ac:dyDescent="0.2">
      <c r="A703" s="420"/>
      <c r="B703" s="420"/>
      <c r="C703" s="1089"/>
      <c r="D703" s="1085"/>
      <c r="E703" s="830"/>
      <c r="F703" s="830"/>
      <c r="G703" s="830"/>
      <c r="H703" s="1085"/>
      <c r="I703" s="1085"/>
      <c r="J703" s="830"/>
      <c r="K703" s="830"/>
      <c r="L703" s="830"/>
      <c r="M703" s="1085"/>
      <c r="N703" s="1085"/>
      <c r="O703" s="830"/>
      <c r="P703" s="830"/>
      <c r="Q703" s="830"/>
      <c r="BB703" s="420"/>
    </row>
    <row r="704" s="341" customFormat="true" ht="25.15" customHeight="true" x14ac:dyDescent="0.2">
      <c r="A704" s="420"/>
      <c r="B704" s="420"/>
      <c r="C704" s="1089"/>
      <c r="D704" s="1085"/>
      <c r="E704" s="830"/>
      <c r="F704" s="830"/>
      <c r="G704" s="830"/>
      <c r="H704" s="1085"/>
      <c r="I704" s="1085"/>
      <c r="J704" s="830"/>
      <c r="K704" s="830"/>
      <c r="L704" s="830"/>
      <c r="M704" s="1085"/>
      <c r="N704" s="1085"/>
      <c r="O704" s="830"/>
      <c r="P704" s="830"/>
      <c r="Q704" s="830"/>
      <c r="BB704" s="420"/>
    </row>
    <row r="705" s="341" customFormat="true" ht="25.15" customHeight="true" x14ac:dyDescent="0.2">
      <c r="A705" s="420"/>
      <c r="B705" s="420"/>
      <c r="C705" s="1089"/>
      <c r="D705" s="1085"/>
      <c r="E705" s="830"/>
      <c r="F705" s="830"/>
      <c r="G705" s="830"/>
      <c r="H705" s="1085"/>
      <c r="I705" s="1085"/>
      <c r="J705" s="830"/>
      <c r="K705" s="830"/>
      <c r="L705" s="830"/>
      <c r="M705" s="1085"/>
      <c r="N705" s="1085"/>
      <c r="O705" s="830"/>
      <c r="P705" s="830"/>
      <c r="Q705" s="830"/>
      <c r="BB705" s="420"/>
    </row>
    <row r="706" s="341" customFormat="true" ht="25.15" customHeight="true" x14ac:dyDescent="0.2">
      <c r="A706" s="420"/>
      <c r="B706" s="420"/>
      <c r="C706" s="1089"/>
      <c r="D706" s="1085"/>
      <c r="E706" s="830"/>
      <c r="F706" s="830"/>
      <c r="G706" s="830"/>
      <c r="H706" s="1085"/>
      <c r="I706" s="1085"/>
      <c r="J706" s="830"/>
      <c r="K706" s="830"/>
      <c r="L706" s="830"/>
      <c r="M706" s="1085"/>
      <c r="N706" s="1085"/>
      <c r="O706" s="830"/>
      <c r="P706" s="830"/>
      <c r="Q706" s="830"/>
      <c r="BB706" s="420"/>
    </row>
    <row r="707" s="341" customFormat="true" ht="25.15" customHeight="true" x14ac:dyDescent="0.2">
      <c r="A707" s="420"/>
      <c r="B707" s="420"/>
      <c r="C707" s="1089"/>
      <c r="D707" s="1085"/>
      <c r="E707" s="830"/>
      <c r="F707" s="830"/>
      <c r="G707" s="830"/>
      <c r="H707" s="1085"/>
      <c r="I707" s="1085"/>
      <c r="J707" s="830"/>
      <c r="K707" s="830"/>
      <c r="L707" s="830"/>
      <c r="M707" s="1085"/>
      <c r="N707" s="1085"/>
      <c r="O707" s="830"/>
      <c r="P707" s="830"/>
      <c r="Q707" s="830"/>
      <c r="BB707" s="420"/>
    </row>
    <row r="708" s="341" customFormat="true" ht="25.15" customHeight="true" x14ac:dyDescent="0.2">
      <c r="A708" s="420"/>
      <c r="B708" s="420"/>
      <c r="C708" s="1089"/>
      <c r="D708" s="1085"/>
      <c r="E708" s="830"/>
      <c r="F708" s="830"/>
      <c r="G708" s="830"/>
      <c r="H708" s="1085"/>
      <c r="I708" s="1085"/>
      <c r="J708" s="830"/>
      <c r="K708" s="830"/>
      <c r="L708" s="830"/>
      <c r="M708" s="1085"/>
      <c r="N708" s="1085"/>
      <c r="O708" s="830"/>
      <c r="P708" s="830"/>
      <c r="Q708" s="830"/>
      <c r="BB708" s="420"/>
    </row>
    <row r="709" s="341" customFormat="true" ht="25.15" customHeight="true" x14ac:dyDescent="0.2">
      <c r="A709" s="420"/>
      <c r="B709" s="420"/>
      <c r="C709" s="1089"/>
      <c r="D709" s="1085"/>
      <c r="E709" s="830"/>
      <c r="F709" s="830"/>
      <c r="G709" s="830"/>
      <c r="H709" s="1085"/>
      <c r="I709" s="1085"/>
      <c r="J709" s="830"/>
      <c r="K709" s="830"/>
      <c r="L709" s="830"/>
      <c r="M709" s="1085"/>
      <c r="N709" s="1085"/>
      <c r="O709" s="830"/>
      <c r="P709" s="830"/>
      <c r="Q709" s="830"/>
      <c r="BB709" s="420"/>
    </row>
    <row r="710" s="341" customFormat="true" ht="25.15" customHeight="true" x14ac:dyDescent="0.2">
      <c r="A710" s="420"/>
      <c r="B710" s="420"/>
      <c r="C710" s="1089"/>
      <c r="D710" s="1085"/>
      <c r="E710" s="830"/>
      <c r="F710" s="830"/>
      <c r="G710" s="830"/>
      <c r="H710" s="1085"/>
      <c r="I710" s="1085"/>
      <c r="J710" s="830"/>
      <c r="K710" s="830"/>
      <c r="L710" s="830"/>
      <c r="M710" s="1085"/>
      <c r="N710" s="1085"/>
      <c r="O710" s="830"/>
      <c r="P710" s="830"/>
      <c r="Q710" s="830"/>
      <c r="BB710" s="420"/>
    </row>
    <row r="711" s="341" customFormat="true" ht="25.15" customHeight="true" x14ac:dyDescent="0.2">
      <c r="A711" s="420"/>
      <c r="B711" s="420"/>
      <c r="C711" s="1089"/>
      <c r="D711" s="1085"/>
      <c r="E711" s="830"/>
      <c r="F711" s="830"/>
      <c r="G711" s="830"/>
      <c r="H711" s="1085"/>
      <c r="I711" s="1085"/>
      <c r="J711" s="830"/>
      <c r="K711" s="830"/>
      <c r="L711" s="830"/>
      <c r="M711" s="1085"/>
      <c r="N711" s="1085"/>
      <c r="O711" s="830"/>
      <c r="P711" s="830"/>
      <c r="Q711" s="830"/>
      <c r="BB711" s="420"/>
    </row>
    <row r="712" s="341" customFormat="true" ht="25.15" customHeight="true" x14ac:dyDescent="0.2">
      <c r="A712" s="420"/>
      <c r="B712" s="420"/>
      <c r="C712" s="1089"/>
      <c r="D712" s="1085"/>
      <c r="E712" s="830"/>
      <c r="F712" s="830"/>
      <c r="G712" s="830"/>
      <c r="H712" s="1085"/>
      <c r="I712" s="1085"/>
      <c r="J712" s="830"/>
      <c r="K712" s="830"/>
      <c r="L712" s="830"/>
      <c r="M712" s="1085"/>
      <c r="N712" s="1085"/>
      <c r="O712" s="830"/>
      <c r="P712" s="830"/>
      <c r="Q712" s="830"/>
      <c r="BB712" s="420"/>
    </row>
    <row r="713" s="341" customFormat="true" ht="25.15" customHeight="true" x14ac:dyDescent="0.2">
      <c r="A713" s="420"/>
      <c r="B713" s="420"/>
      <c r="C713" s="1089"/>
      <c r="D713" s="1085"/>
      <c r="E713" s="830"/>
      <c r="F713" s="830"/>
      <c r="G713" s="830"/>
      <c r="H713" s="1085"/>
      <c r="I713" s="1085"/>
      <c r="J713" s="830"/>
      <c r="K713" s="830"/>
      <c r="L713" s="830"/>
      <c r="M713" s="1085"/>
      <c r="N713" s="1085"/>
      <c r="O713" s="830"/>
      <c r="P713" s="830"/>
      <c r="Q713" s="830"/>
      <c r="BB713" s="420"/>
    </row>
    <row r="714" s="341" customFormat="true" ht="25.15" customHeight="true" x14ac:dyDescent="0.2">
      <c r="A714" s="420"/>
      <c r="B714" s="420"/>
      <c r="C714" s="1089"/>
      <c r="D714" s="1085"/>
      <c r="E714" s="830"/>
      <c r="F714" s="830"/>
      <c r="G714" s="830"/>
      <c r="H714" s="1085"/>
      <c r="I714" s="1085"/>
      <c r="J714" s="830"/>
      <c r="K714" s="830"/>
      <c r="L714" s="830"/>
      <c r="M714" s="1085"/>
      <c r="N714" s="1085"/>
      <c r="O714" s="830"/>
      <c r="P714" s="830"/>
      <c r="Q714" s="830"/>
      <c r="BB714" s="420"/>
    </row>
    <row r="715" s="341" customFormat="true" ht="25.15" customHeight="true" x14ac:dyDescent="0.2">
      <c r="A715" s="420"/>
      <c r="B715" s="420"/>
      <c r="C715" s="1089"/>
      <c r="D715" s="1085"/>
      <c r="E715" s="830"/>
      <c r="F715" s="830"/>
      <c r="G715" s="830"/>
      <c r="H715" s="1085"/>
      <c r="I715" s="1085"/>
      <c r="J715" s="830"/>
      <c r="K715" s="830"/>
      <c r="L715" s="830"/>
      <c r="M715" s="1085"/>
      <c r="N715" s="1085"/>
      <c r="O715" s="830"/>
      <c r="P715" s="830"/>
      <c r="Q715" s="830"/>
      <c r="BB715" s="420"/>
    </row>
    <row r="716" s="341" customFormat="true" ht="25.15" customHeight="true" x14ac:dyDescent="0.2">
      <c r="A716" s="420"/>
      <c r="B716" s="420"/>
      <c r="C716" s="1089"/>
      <c r="D716" s="1085"/>
      <c r="E716" s="830"/>
      <c r="F716" s="830"/>
      <c r="G716" s="830"/>
      <c r="H716" s="1085"/>
      <c r="I716" s="1085"/>
      <c r="J716" s="830"/>
      <c r="K716" s="830"/>
      <c r="L716" s="830"/>
      <c r="M716" s="1085"/>
      <c r="N716" s="1085"/>
      <c r="O716" s="830"/>
      <c r="P716" s="830"/>
      <c r="Q716" s="830"/>
      <c r="BB716" s="420"/>
    </row>
    <row r="717" s="341" customFormat="true" ht="25.15" customHeight="true" x14ac:dyDescent="0.2">
      <c r="A717" s="420"/>
      <c r="B717" s="420"/>
      <c r="C717" s="1089"/>
      <c r="D717" s="1085"/>
      <c r="E717" s="830"/>
      <c r="F717" s="830"/>
      <c r="G717" s="830"/>
      <c r="H717" s="1085"/>
      <c r="I717" s="1085"/>
      <c r="J717" s="830"/>
      <c r="K717" s="830"/>
      <c r="L717" s="830"/>
      <c r="M717" s="1085"/>
      <c r="N717" s="1085"/>
      <c r="O717" s="830"/>
      <c r="P717" s="830"/>
      <c r="Q717" s="830"/>
      <c r="BB717" s="420"/>
    </row>
    <row r="718" s="341" customFormat="true" ht="25.15" customHeight="true" x14ac:dyDescent="0.2">
      <c r="A718" s="420"/>
      <c r="B718" s="420"/>
      <c r="C718" s="1089"/>
      <c r="D718" s="1085"/>
      <c r="E718" s="830"/>
      <c r="F718" s="830"/>
      <c r="G718" s="830"/>
      <c r="H718" s="1085"/>
      <c r="I718" s="1085"/>
      <c r="J718" s="830"/>
      <c r="K718" s="830"/>
      <c r="L718" s="830"/>
      <c r="M718" s="1085"/>
      <c r="N718" s="1085"/>
      <c r="O718" s="830"/>
      <c r="P718" s="830"/>
      <c r="Q718" s="830"/>
      <c r="BB718" s="420"/>
    </row>
    <row r="719" s="341" customFormat="true" ht="25.15" customHeight="true" x14ac:dyDescent="0.2">
      <c r="A719" s="420"/>
      <c r="B719" s="420"/>
      <c r="C719" s="1089"/>
      <c r="D719" s="1085"/>
      <c r="E719" s="830"/>
      <c r="F719" s="830"/>
      <c r="G719" s="830"/>
      <c r="H719" s="1085"/>
      <c r="I719" s="1085"/>
      <c r="J719" s="830"/>
      <c r="K719" s="830"/>
      <c r="L719" s="830"/>
      <c r="M719" s="1085"/>
      <c r="N719" s="1085"/>
      <c r="O719" s="830"/>
      <c r="P719" s="830"/>
      <c r="Q719" s="830"/>
      <c r="BB719" s="420"/>
    </row>
    <row r="720" s="341" customFormat="true" ht="25.15" customHeight="true" x14ac:dyDescent="0.2">
      <c r="A720" s="420"/>
      <c r="B720" s="420"/>
      <c r="C720" s="1089"/>
      <c r="D720" s="1085"/>
      <c r="E720" s="830"/>
      <c r="F720" s="830"/>
      <c r="G720" s="830"/>
      <c r="H720" s="1085"/>
      <c r="I720" s="1085"/>
      <c r="J720" s="830"/>
      <c r="K720" s="830"/>
      <c r="L720" s="830"/>
      <c r="M720" s="1085"/>
      <c r="N720" s="1085"/>
      <c r="O720" s="830"/>
      <c r="P720" s="830"/>
      <c r="Q720" s="830"/>
      <c r="BB720" s="420"/>
    </row>
    <row r="721" s="341" customFormat="true" ht="25.15" customHeight="true" x14ac:dyDescent="0.2">
      <c r="A721" s="420"/>
      <c r="B721" s="420"/>
      <c r="C721" s="1089"/>
      <c r="D721" s="1085"/>
      <c r="E721" s="830"/>
      <c r="F721" s="830"/>
      <c r="G721" s="830"/>
      <c r="H721" s="1085"/>
      <c r="I721" s="1085"/>
      <c r="J721" s="830"/>
      <c r="K721" s="830"/>
      <c r="L721" s="830"/>
      <c r="M721" s="1085"/>
      <c r="N721" s="1085"/>
      <c r="O721" s="830"/>
      <c r="P721" s="830"/>
      <c r="Q721" s="830"/>
      <c r="BB721" s="420"/>
    </row>
    <row r="722" s="341" customFormat="true" ht="25.15" customHeight="true" x14ac:dyDescent="0.2">
      <c r="A722" s="420"/>
      <c r="B722" s="420"/>
      <c r="C722" s="1089"/>
      <c r="D722" s="1085"/>
      <c r="E722" s="830"/>
      <c r="F722" s="830"/>
      <c r="G722" s="830"/>
      <c r="H722" s="1085"/>
      <c r="I722" s="1085"/>
      <c r="J722" s="830"/>
      <c r="K722" s="830"/>
      <c r="L722" s="830"/>
      <c r="M722" s="1085"/>
      <c r="N722" s="1085"/>
      <c r="O722" s="830"/>
      <c r="P722" s="830"/>
      <c r="Q722" s="830"/>
      <c r="BB722" s="420"/>
    </row>
    <row r="723" s="341" customFormat="true" ht="25.15" customHeight="true" x14ac:dyDescent="0.2">
      <c r="A723" s="420"/>
      <c r="B723" s="420"/>
      <c r="C723" s="1089"/>
      <c r="D723" s="1085"/>
      <c r="E723" s="830"/>
      <c r="F723" s="830"/>
      <c r="G723" s="830"/>
      <c r="H723" s="1085"/>
      <c r="I723" s="1085"/>
      <c r="J723" s="830"/>
      <c r="K723" s="830"/>
      <c r="L723" s="830"/>
      <c r="M723" s="1085"/>
      <c r="N723" s="1085"/>
      <c r="O723" s="830"/>
      <c r="P723" s="830"/>
      <c r="Q723" s="830"/>
      <c r="BB723" s="420"/>
    </row>
    <row r="724" s="341" customFormat="true" ht="25.15" customHeight="true" x14ac:dyDescent="0.2">
      <c r="A724" s="420"/>
      <c r="B724" s="420"/>
      <c r="C724" s="1089"/>
      <c r="D724" s="1085"/>
      <c r="E724" s="830"/>
      <c r="F724" s="830"/>
      <c r="G724" s="830"/>
      <c r="H724" s="1085"/>
      <c r="I724" s="1085"/>
      <c r="J724" s="830"/>
      <c r="K724" s="830"/>
      <c r="L724" s="830"/>
      <c r="M724" s="1085"/>
      <c r="N724" s="1085"/>
      <c r="O724" s="830"/>
      <c r="P724" s="830"/>
      <c r="Q724" s="830"/>
      <c r="BB724" s="420"/>
    </row>
    <row r="725" s="341" customFormat="true" ht="25.15" customHeight="true" x14ac:dyDescent="0.2">
      <c r="A725" s="420"/>
      <c r="B725" s="420"/>
      <c r="C725" s="1089"/>
      <c r="D725" s="1085"/>
      <c r="E725" s="830"/>
      <c r="F725" s="830"/>
      <c r="G725" s="830"/>
      <c r="H725" s="1085"/>
      <c r="I725" s="1085"/>
      <c r="J725" s="830"/>
      <c r="K725" s="830"/>
      <c r="L725" s="830"/>
      <c r="M725" s="1085"/>
      <c r="N725" s="1085"/>
      <c r="O725" s="830"/>
      <c r="P725" s="830"/>
      <c r="Q725" s="830"/>
      <c r="BB725" s="420"/>
    </row>
    <row r="726" s="341" customFormat="true" ht="25.15" customHeight="true" x14ac:dyDescent="0.2">
      <c r="A726" s="420"/>
      <c r="B726" s="420"/>
      <c r="C726" s="1089"/>
      <c r="D726" s="1085"/>
      <c r="E726" s="830"/>
      <c r="F726" s="830"/>
      <c r="G726" s="830"/>
      <c r="H726" s="1085"/>
      <c r="I726" s="1085"/>
      <c r="J726" s="830"/>
      <c r="K726" s="830"/>
      <c r="L726" s="830"/>
      <c r="M726" s="1085"/>
      <c r="N726" s="1085"/>
      <c r="O726" s="830"/>
      <c r="P726" s="830"/>
      <c r="Q726" s="830"/>
      <c r="BB726" s="420"/>
    </row>
    <row r="727" s="341" customFormat="true" ht="25.15" customHeight="true" x14ac:dyDescent="0.2">
      <c r="A727" s="420"/>
      <c r="B727" s="420"/>
      <c r="C727" s="1089"/>
      <c r="D727" s="1085"/>
      <c r="E727" s="830"/>
      <c r="F727" s="830"/>
      <c r="G727" s="830"/>
      <c r="H727" s="1085"/>
      <c r="I727" s="1085"/>
      <c r="J727" s="830"/>
      <c r="K727" s="830"/>
      <c r="L727" s="830"/>
      <c r="M727" s="1085"/>
      <c r="N727" s="1085"/>
      <c r="O727" s="830"/>
      <c r="P727" s="830"/>
      <c r="Q727" s="830"/>
      <c r="BB727" s="420"/>
    </row>
    <row r="728" s="341" customFormat="true" ht="25.15" customHeight="true" x14ac:dyDescent="0.2">
      <c r="A728" s="420"/>
      <c r="B728" s="420"/>
      <c r="C728" s="1089"/>
      <c r="D728" s="1085"/>
      <c r="E728" s="830"/>
      <c r="F728" s="830"/>
      <c r="G728" s="830"/>
      <c r="H728" s="1085"/>
      <c r="I728" s="1085"/>
      <c r="J728" s="830"/>
      <c r="K728" s="830"/>
      <c r="L728" s="830"/>
      <c r="M728" s="1085"/>
      <c r="N728" s="1085"/>
      <c r="O728" s="830"/>
      <c r="P728" s="830"/>
      <c r="Q728" s="830"/>
      <c r="BB728" s="420"/>
    </row>
    <row r="729" s="341" customFormat="true" ht="25.15" customHeight="true" x14ac:dyDescent="0.2">
      <c r="A729" s="420"/>
      <c r="B729" s="420"/>
      <c r="C729" s="1089"/>
      <c r="D729" s="1085"/>
      <c r="E729" s="830"/>
      <c r="F729" s="830"/>
      <c r="G729" s="830"/>
      <c r="H729" s="1085"/>
      <c r="I729" s="1085"/>
      <c r="J729" s="830"/>
      <c r="K729" s="830"/>
      <c r="L729" s="830"/>
      <c r="M729" s="1085"/>
      <c r="N729" s="1085"/>
      <c r="O729" s="830"/>
      <c r="P729" s="830"/>
      <c r="Q729" s="830"/>
      <c r="BB729" s="420"/>
    </row>
    <row r="730" s="341" customFormat="true" ht="25.15" customHeight="true" x14ac:dyDescent="0.2">
      <c r="A730" s="420"/>
      <c r="B730" s="420"/>
      <c r="C730" s="1089"/>
      <c r="D730" s="1085"/>
      <c r="E730" s="830"/>
      <c r="F730" s="830"/>
      <c r="G730" s="830"/>
      <c r="H730" s="1085"/>
      <c r="I730" s="1085"/>
      <c r="J730" s="830"/>
      <c r="K730" s="830"/>
      <c r="L730" s="830"/>
      <c r="M730" s="1085"/>
      <c r="N730" s="1085"/>
      <c r="O730" s="830"/>
      <c r="P730" s="830"/>
      <c r="Q730" s="830"/>
      <c r="BB730" s="420"/>
    </row>
    <row r="731" s="341" customFormat="true" ht="25.15" customHeight="true" x14ac:dyDescent="0.2">
      <c r="A731" s="420"/>
      <c r="B731" s="420"/>
      <c r="C731" s="1089"/>
      <c r="D731" s="1085"/>
      <c r="E731" s="830"/>
      <c r="F731" s="830"/>
      <c r="G731" s="830"/>
      <c r="H731" s="1085"/>
      <c r="I731" s="1085"/>
      <c r="J731" s="830"/>
      <c r="K731" s="830"/>
      <c r="L731" s="830"/>
      <c r="M731" s="1085"/>
      <c r="N731" s="1085"/>
      <c r="O731" s="830"/>
      <c r="P731" s="830"/>
      <c r="Q731" s="830"/>
      <c r="BB731" s="420"/>
    </row>
    <row r="732" s="341" customFormat="true" ht="25.15" customHeight="true" x14ac:dyDescent="0.2">
      <c r="A732" s="420"/>
      <c r="B732" s="420"/>
      <c r="C732" s="1089"/>
      <c r="D732" s="1085"/>
      <c r="E732" s="830"/>
      <c r="F732" s="830"/>
      <c r="G732" s="830"/>
      <c r="H732" s="1085"/>
      <c r="I732" s="1085"/>
      <c r="J732" s="830"/>
      <c r="K732" s="830"/>
      <c r="L732" s="830"/>
      <c r="M732" s="1085"/>
      <c r="N732" s="1085"/>
      <c r="O732" s="830"/>
      <c r="P732" s="830"/>
      <c r="Q732" s="830"/>
      <c r="BB732" s="420"/>
    </row>
    <row r="733" s="341" customFormat="true" ht="25.15" customHeight="true" x14ac:dyDescent="0.2">
      <c r="A733" s="420"/>
      <c r="B733" s="420"/>
      <c r="C733" s="1089"/>
      <c r="D733" s="1085"/>
      <c r="E733" s="830"/>
      <c r="F733" s="830"/>
      <c r="G733" s="830"/>
      <c r="H733" s="1085"/>
      <c r="I733" s="1085"/>
      <c r="J733" s="830"/>
      <c r="K733" s="830"/>
      <c r="L733" s="830"/>
      <c r="M733" s="1085"/>
      <c r="N733" s="1085"/>
      <c r="O733" s="830"/>
      <c r="P733" s="830"/>
      <c r="Q733" s="830"/>
      <c r="BB733" s="420"/>
    </row>
    <row r="734" s="341" customFormat="true" ht="25.15" customHeight="true" x14ac:dyDescent="0.2">
      <c r="A734" s="420"/>
      <c r="B734" s="420"/>
      <c r="C734" s="1089"/>
      <c r="D734" s="1085"/>
      <c r="E734" s="830"/>
      <c r="F734" s="830"/>
      <c r="G734" s="830"/>
      <c r="H734" s="1085"/>
      <c r="I734" s="1085"/>
      <c r="J734" s="830"/>
      <c r="K734" s="830"/>
      <c r="L734" s="830"/>
      <c r="M734" s="1085"/>
      <c r="N734" s="1085"/>
      <c r="O734" s="830"/>
      <c r="P734" s="830"/>
      <c r="Q734" s="830"/>
      <c r="BB734" s="420"/>
    </row>
    <row r="735" s="341" customFormat="true" ht="25.15" customHeight="true" x14ac:dyDescent="0.2">
      <c r="A735" s="420"/>
      <c r="B735" s="420"/>
      <c r="C735" s="1089"/>
      <c r="D735" s="1085"/>
      <c r="E735" s="830"/>
      <c r="F735" s="830"/>
      <c r="G735" s="830"/>
      <c r="H735" s="1085"/>
      <c r="I735" s="1085"/>
      <c r="J735" s="830"/>
      <c r="K735" s="830"/>
      <c r="L735" s="830"/>
      <c r="M735" s="1085"/>
      <c r="N735" s="1085"/>
      <c r="O735" s="830"/>
      <c r="P735" s="830"/>
      <c r="Q735" s="830"/>
      <c r="BB735" s="420"/>
    </row>
    <row r="736" s="341" customFormat="true" ht="25.15" customHeight="true" x14ac:dyDescent="0.2">
      <c r="A736" s="420"/>
      <c r="B736" s="420"/>
      <c r="C736" s="1089"/>
      <c r="D736" s="1085"/>
      <c r="E736" s="830"/>
      <c r="F736" s="830"/>
      <c r="G736" s="830"/>
      <c r="H736" s="1085"/>
      <c r="I736" s="1085"/>
      <c r="J736" s="830"/>
      <c r="K736" s="830"/>
      <c r="L736" s="830"/>
      <c r="M736" s="1085"/>
      <c r="N736" s="1085"/>
      <c r="O736" s="830"/>
      <c r="P736" s="830"/>
      <c r="Q736" s="830"/>
      <c r="BB736" s="420"/>
    </row>
    <row r="737" s="341" customFormat="true" ht="25.15" customHeight="true" x14ac:dyDescent="0.2">
      <c r="A737" s="420"/>
      <c r="B737" s="420"/>
      <c r="C737" s="1089"/>
      <c r="D737" s="1085"/>
      <c r="E737" s="830"/>
      <c r="F737" s="830"/>
      <c r="G737" s="830"/>
      <c r="H737" s="1085"/>
      <c r="I737" s="1085"/>
      <c r="J737" s="830"/>
      <c r="K737" s="830"/>
      <c r="L737" s="830"/>
      <c r="M737" s="1085"/>
      <c r="N737" s="1085"/>
      <c r="O737" s="830"/>
      <c r="P737" s="830"/>
      <c r="Q737" s="830"/>
      <c r="BB737" s="420"/>
    </row>
    <row r="738" s="341" customFormat="true" ht="25.15" customHeight="true" x14ac:dyDescent="0.2">
      <c r="A738" s="420"/>
      <c r="B738" s="420"/>
      <c r="C738" s="1089"/>
      <c r="D738" s="1085"/>
      <c r="E738" s="830"/>
      <c r="F738" s="830"/>
      <c r="G738" s="830"/>
      <c r="H738" s="1085"/>
      <c r="I738" s="1085"/>
      <c r="J738" s="830"/>
      <c r="K738" s="830"/>
      <c r="L738" s="830"/>
      <c r="M738" s="1085"/>
      <c r="N738" s="1085"/>
      <c r="O738" s="830"/>
      <c r="P738" s="830"/>
      <c r="Q738" s="830"/>
      <c r="BB738" s="420"/>
    </row>
    <row r="739" s="341" customFormat="true" ht="25.15" customHeight="true" x14ac:dyDescent="0.2">
      <c r="A739" s="420"/>
      <c r="B739" s="420"/>
      <c r="C739" s="1089"/>
      <c r="D739" s="1085"/>
      <c r="E739" s="830"/>
      <c r="F739" s="830"/>
      <c r="G739" s="830"/>
      <c r="H739" s="1085"/>
      <c r="I739" s="1085"/>
      <c r="J739" s="830"/>
      <c r="K739" s="830"/>
      <c r="L739" s="830"/>
      <c r="M739" s="1085"/>
      <c r="N739" s="1085"/>
      <c r="O739" s="830"/>
      <c r="P739" s="830"/>
      <c r="Q739" s="830"/>
      <c r="BB739" s="420"/>
    </row>
    <row r="740" s="341" customFormat="true" ht="25.15" customHeight="true" x14ac:dyDescent="0.2">
      <c r="A740" s="420"/>
      <c r="B740" s="420"/>
      <c r="C740" s="1089"/>
      <c r="D740" s="1085"/>
      <c r="E740" s="830"/>
      <c r="F740" s="830"/>
      <c r="G740" s="830"/>
      <c r="H740" s="1085"/>
      <c r="I740" s="1085"/>
      <c r="J740" s="830"/>
      <c r="K740" s="830"/>
      <c r="L740" s="830"/>
      <c r="M740" s="1085"/>
      <c r="N740" s="1085"/>
      <c r="O740" s="830"/>
      <c r="P740" s="830"/>
      <c r="Q740" s="830"/>
      <c r="BB740" s="420"/>
    </row>
    <row r="741" s="341" customFormat="true" ht="25.15" customHeight="true" x14ac:dyDescent="0.2">
      <c r="A741" s="420"/>
      <c r="B741" s="420"/>
      <c r="C741" s="1089"/>
      <c r="D741" s="1085"/>
      <c r="E741" s="830"/>
      <c r="F741" s="830"/>
      <c r="G741" s="830"/>
      <c r="H741" s="1085"/>
      <c r="I741" s="1085"/>
      <c r="J741" s="830"/>
      <c r="K741" s="830"/>
      <c r="L741" s="830"/>
      <c r="M741" s="1085"/>
      <c r="N741" s="1085"/>
      <c r="O741" s="830"/>
      <c r="P741" s="830"/>
      <c r="Q741" s="830"/>
      <c r="BB741" s="420"/>
    </row>
    <row r="742" s="341" customFormat="true" ht="25.15" customHeight="true" x14ac:dyDescent="0.2">
      <c r="A742" s="420"/>
      <c r="B742" s="420"/>
      <c r="C742" s="1089"/>
      <c r="D742" s="1085"/>
      <c r="E742" s="830"/>
      <c r="F742" s="830"/>
      <c r="G742" s="830"/>
      <c r="H742" s="1085"/>
      <c r="I742" s="1085"/>
      <c r="J742" s="830"/>
      <c r="K742" s="830"/>
      <c r="L742" s="830"/>
      <c r="M742" s="1085"/>
      <c r="N742" s="1085"/>
      <c r="O742" s="830"/>
      <c r="P742" s="830"/>
      <c r="Q742" s="830"/>
      <c r="BB742" s="420"/>
    </row>
    <row r="743" s="341" customFormat="true" ht="25.15" customHeight="true" x14ac:dyDescent="0.2">
      <c r="A743" s="420"/>
      <c r="B743" s="420"/>
      <c r="C743" s="1089"/>
      <c r="D743" s="1085"/>
      <c r="E743" s="830"/>
      <c r="F743" s="830"/>
      <c r="G743" s="830"/>
      <c r="H743" s="1085"/>
      <c r="I743" s="1085"/>
      <c r="J743" s="830"/>
      <c r="K743" s="830"/>
      <c r="L743" s="830"/>
      <c r="M743" s="1085"/>
      <c r="N743" s="1085"/>
      <c r="O743" s="830"/>
      <c r="P743" s="830"/>
      <c r="Q743" s="830"/>
      <c r="BB743" s="420"/>
    </row>
    <row r="744" s="341" customFormat="true" ht="25.15" customHeight="true" x14ac:dyDescent="0.2">
      <c r="A744" s="420"/>
      <c r="B744" s="420"/>
      <c r="C744" s="1089"/>
      <c r="D744" s="1085"/>
      <c r="E744" s="830"/>
      <c r="F744" s="830"/>
      <c r="G744" s="830"/>
      <c r="H744" s="1085"/>
      <c r="I744" s="1085"/>
      <c r="J744" s="830"/>
      <c r="K744" s="830"/>
      <c r="L744" s="830"/>
      <c r="M744" s="1085"/>
      <c r="N744" s="1085"/>
      <c r="O744" s="830"/>
      <c r="P744" s="830"/>
      <c r="Q744" s="830"/>
      <c r="BB744" s="420"/>
    </row>
    <row r="745" s="341" customFormat="true" ht="25.15" customHeight="true" x14ac:dyDescent="0.2">
      <c r="A745" s="420"/>
      <c r="B745" s="420"/>
      <c r="C745" s="1089"/>
      <c r="D745" s="1085"/>
      <c r="E745" s="830"/>
      <c r="F745" s="830"/>
      <c r="G745" s="830"/>
      <c r="H745" s="1085"/>
      <c r="I745" s="1085"/>
      <c r="J745" s="830"/>
      <c r="K745" s="830"/>
      <c r="L745" s="830"/>
      <c r="M745" s="1085"/>
      <c r="N745" s="1085"/>
      <c r="O745" s="830"/>
      <c r="P745" s="830"/>
      <c r="Q745" s="830"/>
      <c r="BB745" s="420"/>
    </row>
    <row r="746" s="341" customFormat="true" ht="25.15" customHeight="true" x14ac:dyDescent="0.2">
      <c r="A746" s="420"/>
      <c r="B746" s="420"/>
      <c r="C746" s="1089"/>
      <c r="D746" s="1085"/>
      <c r="E746" s="830"/>
      <c r="F746" s="830"/>
      <c r="G746" s="830"/>
      <c r="H746" s="1085"/>
      <c r="I746" s="1085"/>
      <c r="J746" s="830"/>
      <c r="K746" s="830"/>
      <c r="L746" s="830"/>
      <c r="M746" s="1085"/>
      <c r="N746" s="1085"/>
      <c r="O746" s="830"/>
      <c r="P746" s="830"/>
      <c r="Q746" s="830"/>
      <c r="BB746" s="420"/>
    </row>
    <row r="747" s="341" customFormat="true" ht="25.15" customHeight="true" x14ac:dyDescent="0.2">
      <c r="A747" s="420"/>
      <c r="B747" s="420"/>
      <c r="C747" s="1089"/>
      <c r="D747" s="1085"/>
      <c r="E747" s="830"/>
      <c r="F747" s="830"/>
      <c r="G747" s="830"/>
      <c r="H747" s="1085"/>
      <c r="I747" s="1085"/>
      <c r="J747" s="830"/>
      <c r="K747" s="830"/>
      <c r="L747" s="830"/>
      <c r="M747" s="1085"/>
      <c r="N747" s="1085"/>
      <c r="O747" s="830"/>
      <c r="P747" s="830"/>
      <c r="Q747" s="830"/>
      <c r="BB747" s="420"/>
    </row>
    <row r="748" s="341" customFormat="true" ht="25.15" customHeight="true" x14ac:dyDescent="0.2">
      <c r="A748" s="420"/>
      <c r="B748" s="420"/>
      <c r="C748" s="1089"/>
      <c r="D748" s="1085"/>
      <c r="E748" s="830"/>
      <c r="F748" s="830"/>
      <c r="G748" s="830"/>
      <c r="H748" s="1085"/>
      <c r="I748" s="1085"/>
      <c r="J748" s="830"/>
      <c r="K748" s="830"/>
      <c r="L748" s="830"/>
      <c r="M748" s="1085"/>
      <c r="N748" s="1085"/>
      <c r="O748" s="830"/>
      <c r="P748" s="830"/>
      <c r="Q748" s="830"/>
      <c r="BB748" s="420"/>
    </row>
    <row r="749" s="341" customFormat="true" ht="25.15" customHeight="true" x14ac:dyDescent="0.2">
      <c r="A749" s="420"/>
      <c r="B749" s="420"/>
      <c r="C749" s="1089"/>
      <c r="D749" s="1085"/>
      <c r="E749" s="830"/>
      <c r="F749" s="830"/>
      <c r="G749" s="830"/>
      <c r="H749" s="1085"/>
      <c r="I749" s="1085"/>
      <c r="J749" s="830"/>
      <c r="K749" s="830"/>
      <c r="L749" s="830"/>
      <c r="M749" s="1085"/>
      <c r="N749" s="1085"/>
      <c r="O749" s="830"/>
      <c r="P749" s="830"/>
      <c r="Q749" s="830"/>
      <c r="BB749" s="420"/>
    </row>
    <row r="750" s="341" customFormat="true" ht="25.15" customHeight="true" x14ac:dyDescent="0.2">
      <c r="A750" s="420"/>
      <c r="B750" s="420"/>
      <c r="C750" s="1089"/>
      <c r="D750" s="1085"/>
      <c r="E750" s="830"/>
      <c r="F750" s="830"/>
      <c r="G750" s="830"/>
      <c r="H750" s="1085"/>
      <c r="I750" s="1085"/>
      <c r="J750" s="830"/>
      <c r="K750" s="830"/>
      <c r="L750" s="830"/>
      <c r="M750" s="1085"/>
      <c r="N750" s="1085"/>
      <c r="O750" s="830"/>
      <c r="P750" s="830"/>
      <c r="Q750" s="830"/>
      <c r="BB750" s="420"/>
    </row>
    <row r="751" s="341" customFormat="true" ht="25.15" customHeight="true" x14ac:dyDescent="0.2">
      <c r="A751" s="420"/>
      <c r="B751" s="420"/>
      <c r="C751" s="1089"/>
      <c r="D751" s="1085"/>
      <c r="E751" s="830"/>
      <c r="F751" s="830"/>
      <c r="G751" s="830"/>
      <c r="H751" s="1085"/>
      <c r="I751" s="1085"/>
      <c r="J751" s="830"/>
      <c r="K751" s="830"/>
      <c r="L751" s="830"/>
      <c r="M751" s="1085"/>
      <c r="N751" s="1085"/>
      <c r="O751" s="830"/>
      <c r="P751" s="830"/>
      <c r="Q751" s="830"/>
      <c r="BB751" s="420"/>
    </row>
    <row r="752" s="341" customFormat="true" ht="25.15" customHeight="true" x14ac:dyDescent="0.2">
      <c r="A752" s="420"/>
      <c r="B752" s="420"/>
      <c r="C752" s="1089"/>
      <c r="D752" s="1085"/>
      <c r="E752" s="830"/>
      <c r="F752" s="830"/>
      <c r="G752" s="830"/>
      <c r="H752" s="1085"/>
      <c r="I752" s="1085"/>
      <c r="J752" s="830"/>
      <c r="K752" s="830"/>
      <c r="L752" s="830"/>
      <c r="M752" s="1085"/>
      <c r="N752" s="1085"/>
      <c r="O752" s="830"/>
      <c r="P752" s="830"/>
      <c r="Q752" s="830"/>
      <c r="BB752" s="420"/>
    </row>
    <row r="753" s="341" customFormat="true" ht="25.15" customHeight="true" x14ac:dyDescent="0.2">
      <c r="A753" s="420"/>
      <c r="B753" s="420"/>
      <c r="C753" s="1089"/>
      <c r="D753" s="1085"/>
      <c r="E753" s="830"/>
      <c r="F753" s="830"/>
      <c r="G753" s="830"/>
      <c r="H753" s="1085"/>
      <c r="I753" s="1085"/>
      <c r="J753" s="830"/>
      <c r="K753" s="830"/>
      <c r="L753" s="830"/>
      <c r="M753" s="1085"/>
      <c r="N753" s="1085"/>
      <c r="O753" s="830"/>
      <c r="P753" s="830"/>
      <c r="Q753" s="830"/>
      <c r="BB753" s="420"/>
    </row>
    <row r="754" s="341" customFormat="true" ht="25.15" customHeight="true" x14ac:dyDescent="0.2">
      <c r="A754" s="420"/>
      <c r="B754" s="420"/>
      <c r="C754" s="1089"/>
      <c r="D754" s="1085"/>
      <c r="E754" s="830"/>
      <c r="F754" s="830"/>
      <c r="G754" s="830"/>
      <c r="H754" s="1085"/>
      <c r="I754" s="1085"/>
      <c r="J754" s="830"/>
      <c r="K754" s="830"/>
      <c r="L754" s="830"/>
      <c r="M754" s="1085"/>
      <c r="N754" s="1085"/>
      <c r="O754" s="830"/>
      <c r="P754" s="830"/>
      <c r="Q754" s="830"/>
      <c r="BB754" s="420"/>
    </row>
    <row r="755" s="341" customFormat="true" ht="25.15" customHeight="true" x14ac:dyDescent="0.2">
      <c r="A755" s="420"/>
      <c r="B755" s="420"/>
      <c r="C755" s="1089"/>
      <c r="D755" s="1085"/>
      <c r="E755" s="830"/>
      <c r="F755" s="830"/>
      <c r="G755" s="830"/>
      <c r="H755" s="1085"/>
      <c r="I755" s="1085"/>
      <c r="J755" s="830"/>
      <c r="K755" s="830"/>
      <c r="L755" s="830"/>
      <c r="M755" s="1085"/>
      <c r="N755" s="1085"/>
      <c r="O755" s="830"/>
      <c r="P755" s="830"/>
      <c r="Q755" s="830"/>
      <c r="BB755" s="420"/>
    </row>
    <row r="756" s="341" customFormat="true" ht="25.15" customHeight="true" x14ac:dyDescent="0.2">
      <c r="A756" s="420"/>
      <c r="B756" s="420"/>
      <c r="C756" s="1089"/>
      <c r="D756" s="1085"/>
      <c r="E756" s="830"/>
      <c r="F756" s="830"/>
      <c r="G756" s="830"/>
      <c r="H756" s="1085"/>
      <c r="I756" s="1085"/>
      <c r="J756" s="830"/>
      <c r="K756" s="830"/>
      <c r="L756" s="830"/>
      <c r="M756" s="1085"/>
      <c r="N756" s="1085"/>
      <c r="O756" s="830"/>
      <c r="P756" s="830"/>
      <c r="Q756" s="830"/>
      <c r="BB756" s="420"/>
    </row>
    <row r="757" s="341" customFormat="true" ht="25.15" customHeight="true" x14ac:dyDescent="0.2">
      <c r="A757" s="420"/>
      <c r="B757" s="420"/>
      <c r="C757" s="1089"/>
      <c r="D757" s="1085"/>
      <c r="E757" s="830"/>
      <c r="F757" s="830"/>
      <c r="G757" s="830"/>
      <c r="H757" s="1085"/>
      <c r="I757" s="1085"/>
      <c r="J757" s="830"/>
      <c r="K757" s="830"/>
      <c r="L757" s="830"/>
      <c r="M757" s="1085"/>
      <c r="N757" s="1085"/>
      <c r="O757" s="830"/>
      <c r="P757" s="830"/>
      <c r="Q757" s="830"/>
      <c r="BB757" s="420"/>
    </row>
    <row r="758" s="341" customFormat="true" ht="25.15" customHeight="true" x14ac:dyDescent="0.2">
      <c r="A758" s="420"/>
      <c r="B758" s="420"/>
      <c r="C758" s="1089"/>
      <c r="D758" s="1085"/>
      <c r="E758" s="830"/>
      <c r="F758" s="830"/>
      <c r="G758" s="830"/>
      <c r="H758" s="1085"/>
      <c r="I758" s="1085"/>
      <c r="J758" s="830"/>
      <c r="K758" s="830"/>
      <c r="L758" s="830"/>
      <c r="M758" s="1085"/>
      <c r="N758" s="1085"/>
      <c r="O758" s="830"/>
      <c r="P758" s="830"/>
      <c r="Q758" s="830"/>
      <c r="BB758" s="420"/>
    </row>
    <row r="759" s="341" customFormat="true" ht="25.15" customHeight="true" x14ac:dyDescent="0.2">
      <c r="A759" s="420"/>
      <c r="B759" s="420"/>
      <c r="C759" s="1089"/>
      <c r="D759" s="1085"/>
      <c r="E759" s="830"/>
      <c r="F759" s="830"/>
      <c r="G759" s="830"/>
      <c r="H759" s="1085"/>
      <c r="I759" s="1085"/>
      <c r="J759" s="830"/>
      <c r="K759" s="830"/>
      <c r="L759" s="830"/>
      <c r="M759" s="1085"/>
      <c r="N759" s="1085"/>
      <c r="O759" s="830"/>
      <c r="P759" s="830"/>
      <c r="Q759" s="830"/>
      <c r="BB759" s="420"/>
    </row>
    <row r="760" s="341" customFormat="true" ht="25.15" customHeight="true" x14ac:dyDescent="0.2">
      <c r="A760" s="420"/>
      <c r="B760" s="420"/>
      <c r="C760" s="1089"/>
      <c r="D760" s="1085"/>
      <c r="E760" s="830"/>
      <c r="F760" s="830"/>
      <c r="G760" s="830"/>
      <c r="H760" s="1085"/>
      <c r="I760" s="1085"/>
      <c r="J760" s="830"/>
      <c r="K760" s="830"/>
      <c r="L760" s="830"/>
      <c r="M760" s="1085"/>
      <c r="N760" s="1085"/>
      <c r="O760" s="830"/>
      <c r="P760" s="830"/>
      <c r="Q760" s="830"/>
      <c r="BB760" s="420"/>
    </row>
    <row r="761" s="341" customFormat="true" ht="25.15" customHeight="true" x14ac:dyDescent="0.2">
      <c r="A761" s="420"/>
      <c r="B761" s="420"/>
      <c r="C761" s="1089"/>
      <c r="D761" s="1085"/>
      <c r="E761" s="830"/>
      <c r="F761" s="830"/>
      <c r="G761" s="830"/>
      <c r="H761" s="1085"/>
      <c r="I761" s="1085"/>
      <c r="J761" s="830"/>
      <c r="K761" s="830"/>
      <c r="L761" s="830"/>
      <c r="M761" s="1085"/>
      <c r="N761" s="1085"/>
      <c r="O761" s="830"/>
      <c r="P761" s="830"/>
      <c r="Q761" s="830"/>
      <c r="BB761" s="420"/>
    </row>
    <row r="762" s="341" customFormat="true" ht="25.15" customHeight="true" x14ac:dyDescent="0.2">
      <c r="A762" s="420"/>
      <c r="B762" s="420"/>
      <c r="C762" s="1089"/>
      <c r="D762" s="1085"/>
      <c r="E762" s="830"/>
      <c r="F762" s="830"/>
      <c r="G762" s="830"/>
      <c r="H762" s="1085"/>
      <c r="I762" s="1085"/>
      <c r="J762" s="830"/>
      <c r="K762" s="830"/>
      <c r="L762" s="830"/>
      <c r="M762" s="1085"/>
      <c r="N762" s="1085"/>
      <c r="O762" s="830"/>
      <c r="P762" s="830"/>
      <c r="Q762" s="830"/>
      <c r="BB762" s="420"/>
    </row>
    <row r="763" s="341" customFormat="true" ht="25.15" customHeight="true" x14ac:dyDescent="0.2">
      <c r="A763" s="420"/>
      <c r="B763" s="420"/>
      <c r="C763" s="1089"/>
      <c r="D763" s="1085"/>
      <c r="E763" s="830"/>
      <c r="F763" s="830"/>
      <c r="G763" s="830"/>
      <c r="H763" s="1085"/>
      <c r="I763" s="1085"/>
      <c r="J763" s="830"/>
      <c r="K763" s="830"/>
      <c r="L763" s="830"/>
      <c r="M763" s="1085"/>
      <c r="N763" s="1085"/>
      <c r="O763" s="830"/>
      <c r="P763" s="830"/>
      <c r="Q763" s="830"/>
      <c r="BB763" s="420"/>
    </row>
    <row r="764" s="341" customFormat="true" ht="25.15" customHeight="true" x14ac:dyDescent="0.2">
      <c r="A764" s="420"/>
      <c r="B764" s="420"/>
      <c r="C764" s="1089"/>
      <c r="D764" s="1085"/>
      <c r="E764" s="830"/>
      <c r="F764" s="830"/>
      <c r="G764" s="830"/>
      <c r="H764" s="1085"/>
      <c r="I764" s="1085"/>
      <c r="J764" s="830"/>
      <c r="K764" s="830"/>
      <c r="L764" s="830"/>
      <c r="M764" s="1085"/>
      <c r="N764" s="1085"/>
      <c r="O764" s="830"/>
      <c r="P764" s="830"/>
      <c r="Q764" s="830"/>
      <c r="BB764" s="420"/>
    </row>
    <row r="765" s="341" customFormat="true" ht="25.15" customHeight="true" x14ac:dyDescent="0.2">
      <c r="A765" s="420"/>
      <c r="B765" s="420"/>
      <c r="C765" s="1089"/>
      <c r="D765" s="1085"/>
      <c r="E765" s="830"/>
      <c r="F765" s="830"/>
      <c r="G765" s="830"/>
      <c r="H765" s="1085"/>
      <c r="I765" s="1085"/>
      <c r="J765" s="830"/>
      <c r="K765" s="830"/>
      <c r="L765" s="830"/>
      <c r="M765" s="1085"/>
      <c r="N765" s="1085"/>
      <c r="O765" s="830"/>
      <c r="P765" s="830"/>
      <c r="Q765" s="830"/>
      <c r="BB765" s="420"/>
    </row>
    <row r="766" s="341" customFormat="true" ht="25.15" customHeight="true" x14ac:dyDescent="0.2">
      <c r="A766" s="420"/>
      <c r="B766" s="420"/>
      <c r="C766" s="1089"/>
      <c r="D766" s="1085"/>
      <c r="E766" s="830"/>
      <c r="F766" s="830"/>
      <c r="G766" s="830"/>
      <c r="H766" s="1085"/>
      <c r="I766" s="1085"/>
      <c r="J766" s="830"/>
      <c r="K766" s="830"/>
      <c r="L766" s="830"/>
      <c r="M766" s="1085"/>
      <c r="N766" s="1085"/>
      <c r="O766" s="830"/>
      <c r="P766" s="830"/>
      <c r="Q766" s="830"/>
      <c r="BB766" s="420"/>
    </row>
    <row r="767" s="341" customFormat="true" ht="25.15" customHeight="true" x14ac:dyDescent="0.2">
      <c r="A767" s="420"/>
      <c r="B767" s="420"/>
      <c r="C767" s="1089"/>
      <c r="D767" s="1085"/>
      <c r="E767" s="830"/>
      <c r="F767" s="830"/>
      <c r="G767" s="830"/>
      <c r="H767" s="1085"/>
      <c r="I767" s="1085"/>
      <c r="J767" s="830"/>
      <c r="K767" s="830"/>
      <c r="L767" s="830"/>
      <c r="M767" s="1085"/>
      <c r="N767" s="1085"/>
      <c r="O767" s="830"/>
      <c r="P767" s="830"/>
      <c r="Q767" s="830"/>
      <c r="BB767" s="420"/>
    </row>
    <row r="768" s="339" customFormat="true" ht="25.15" customHeight="true" x14ac:dyDescent="0.2">
      <c r="A768" s="421"/>
      <c r="B768" s="421"/>
      <c r="C768" s="1089"/>
      <c r="D768" s="1085"/>
      <c r="E768" s="830"/>
      <c r="F768" s="830"/>
      <c r="G768" s="830"/>
      <c r="H768" s="1085"/>
      <c r="I768" s="1085"/>
      <c r="J768" s="830"/>
      <c r="K768" s="830"/>
      <c r="L768" s="830"/>
      <c r="M768" s="1085"/>
      <c r="N768" s="1085"/>
      <c r="O768" s="830"/>
      <c r="P768" s="830"/>
      <c r="Q768" s="830"/>
      <c r="BB768" s="421"/>
    </row>
    <row r="769" s="339" customFormat="true" ht="25.15" customHeight="true" x14ac:dyDescent="0.2">
      <c r="A769" s="421"/>
      <c r="B769" s="421"/>
      <c r="C769" s="1089"/>
      <c r="D769" s="1085"/>
      <c r="E769" s="830"/>
      <c r="F769" s="830"/>
      <c r="G769" s="830"/>
      <c r="H769" s="1085"/>
      <c r="I769" s="1085"/>
      <c r="J769" s="830"/>
      <c r="K769" s="830"/>
      <c r="L769" s="830"/>
      <c r="M769" s="1085"/>
      <c r="N769" s="1085"/>
      <c r="O769" s="830"/>
      <c r="P769" s="830"/>
      <c r="Q769" s="830"/>
      <c r="BB769" s="421"/>
    </row>
    <row r="770" s="339" customFormat="true" ht="25.15" customHeight="true" x14ac:dyDescent="0.2">
      <c r="A770" s="421"/>
      <c r="B770" s="421"/>
      <c r="C770" s="1089"/>
      <c r="D770" s="1085"/>
      <c r="E770" s="830"/>
      <c r="F770" s="830"/>
      <c r="G770" s="830"/>
      <c r="H770" s="1085"/>
      <c r="I770" s="1085"/>
      <c r="J770" s="830"/>
      <c r="K770" s="830"/>
      <c r="L770" s="830"/>
      <c r="M770" s="1085"/>
      <c r="N770" s="1085"/>
      <c r="O770" s="830"/>
      <c r="P770" s="830"/>
      <c r="Q770" s="830"/>
      <c r="BB770" s="421"/>
    </row>
    <row r="771" s="339" customFormat="true" ht="25.15" customHeight="true" x14ac:dyDescent="0.2">
      <c r="A771" s="421"/>
      <c r="B771" s="421"/>
      <c r="C771" s="1089"/>
      <c r="D771" s="1085"/>
      <c r="E771" s="830"/>
      <c r="F771" s="830"/>
      <c r="G771" s="830"/>
      <c r="H771" s="1085"/>
      <c r="I771" s="1085"/>
      <c r="J771" s="830"/>
      <c r="K771" s="830"/>
      <c r="L771" s="830"/>
      <c r="M771" s="1085"/>
      <c r="N771" s="1085"/>
      <c r="O771" s="830"/>
      <c r="P771" s="830"/>
      <c r="Q771" s="830"/>
      <c r="BB771" s="421"/>
    </row>
    <row r="772" s="339" customFormat="true" ht="25.15" customHeight="true" x14ac:dyDescent="0.2">
      <c r="A772" s="421"/>
      <c r="B772" s="421"/>
      <c r="C772" s="1089"/>
      <c r="D772" s="1085"/>
      <c r="E772" s="830"/>
      <c r="F772" s="830"/>
      <c r="G772" s="830"/>
      <c r="H772" s="1085"/>
      <c r="I772" s="1085"/>
      <c r="J772" s="830"/>
      <c r="K772" s="830"/>
      <c r="L772" s="830"/>
      <c r="M772" s="1085"/>
      <c r="N772" s="1085"/>
      <c r="O772" s="830"/>
      <c r="P772" s="830"/>
      <c r="Q772" s="830"/>
      <c r="BB772" s="421"/>
    </row>
    <row r="773" s="339" customFormat="true" ht="25.15" customHeight="true" x14ac:dyDescent="0.2">
      <c r="A773" s="421"/>
      <c r="B773" s="421"/>
      <c r="C773" s="1089"/>
      <c r="D773" s="1085"/>
      <c r="E773" s="830"/>
      <c r="F773" s="830"/>
      <c r="G773" s="830"/>
      <c r="H773" s="1085"/>
      <c r="I773" s="1085"/>
      <c r="J773" s="830"/>
      <c r="K773" s="830"/>
      <c r="L773" s="830"/>
      <c r="M773" s="1085"/>
      <c r="N773" s="1085"/>
      <c r="O773" s="830"/>
      <c r="P773" s="830"/>
      <c r="Q773" s="830"/>
      <c r="BB773" s="421"/>
    </row>
    <row r="774" s="339" customFormat="true" ht="25.15" customHeight="true" x14ac:dyDescent="0.2">
      <c r="A774" s="421"/>
      <c r="B774" s="421"/>
      <c r="C774" s="1089"/>
      <c r="D774" s="1085"/>
      <c r="E774" s="830"/>
      <c r="F774" s="830"/>
      <c r="G774" s="830"/>
      <c r="H774" s="1085"/>
      <c r="I774" s="1085"/>
      <c r="J774" s="830"/>
      <c r="K774" s="830"/>
      <c r="L774" s="830"/>
      <c r="M774" s="1085"/>
      <c r="N774" s="1085"/>
      <c r="O774" s="830"/>
      <c r="P774" s="830"/>
      <c r="Q774" s="830"/>
      <c r="BB774" s="421"/>
    </row>
    <row r="775" s="339" customFormat="true" ht="25.15" customHeight="true" x14ac:dyDescent="0.2">
      <c r="A775" s="421"/>
      <c r="B775" s="421"/>
      <c r="C775" s="1089"/>
      <c r="D775" s="1085"/>
      <c r="E775" s="830"/>
      <c r="F775" s="830"/>
      <c r="G775" s="830"/>
      <c r="H775" s="1085"/>
      <c r="I775" s="1085"/>
      <c r="J775" s="830"/>
      <c r="K775" s="830"/>
      <c r="L775" s="830"/>
      <c r="M775" s="1085"/>
      <c r="N775" s="1085"/>
      <c r="O775" s="830"/>
      <c r="P775" s="830"/>
      <c r="Q775" s="830"/>
      <c r="BB775" s="421"/>
    </row>
    <row r="776" s="339" customFormat="true" ht="25.15" customHeight="true" x14ac:dyDescent="0.2">
      <c r="A776" s="421"/>
      <c r="B776" s="421"/>
      <c r="C776" s="1089"/>
      <c r="D776" s="1085"/>
      <c r="E776" s="830"/>
      <c r="F776" s="830"/>
      <c r="G776" s="830"/>
      <c r="H776" s="1085"/>
      <c r="I776" s="1085"/>
      <c r="J776" s="830"/>
      <c r="K776" s="830"/>
      <c r="L776" s="830"/>
      <c r="M776" s="1085"/>
      <c r="N776" s="1085"/>
      <c r="O776" s="830"/>
      <c r="P776" s="830"/>
      <c r="Q776" s="830"/>
      <c r="BB776" s="421"/>
    </row>
    <row r="777" s="339" customFormat="true" ht="25.15" customHeight="true" x14ac:dyDescent="0.2">
      <c r="A777" s="421"/>
      <c r="B777" s="421"/>
      <c r="C777" s="1089"/>
      <c r="D777" s="1085"/>
      <c r="E777" s="830"/>
      <c r="F777" s="830"/>
      <c r="G777" s="830"/>
      <c r="H777" s="1085"/>
      <c r="I777" s="1085"/>
      <c r="J777" s="830"/>
      <c r="K777" s="830"/>
      <c r="L777" s="830"/>
      <c r="M777" s="1085"/>
      <c r="N777" s="1085"/>
      <c r="O777" s="830"/>
      <c r="P777" s="830"/>
      <c r="Q777" s="830"/>
      <c r="BB777" s="421"/>
    </row>
    <row r="778" s="339" customFormat="true" ht="25.15" customHeight="true" x14ac:dyDescent="0.2">
      <c r="A778" s="421"/>
      <c r="B778" s="421"/>
      <c r="C778" s="1089"/>
      <c r="D778" s="1085"/>
      <c r="E778" s="830"/>
      <c r="F778" s="830"/>
      <c r="G778" s="830"/>
      <c r="H778" s="1085"/>
      <c r="I778" s="1085"/>
      <c r="J778" s="830"/>
      <c r="K778" s="830"/>
      <c r="L778" s="830"/>
      <c r="M778" s="1085"/>
      <c r="N778" s="1085"/>
      <c r="O778" s="830"/>
      <c r="P778" s="830"/>
      <c r="Q778" s="830"/>
      <c r="BB778" s="421"/>
    </row>
    <row r="779" s="339" customFormat="true" ht="25.15" customHeight="true" x14ac:dyDescent="0.2">
      <c r="A779" s="421"/>
      <c r="B779" s="421"/>
      <c r="C779" s="1089"/>
      <c r="D779" s="1085"/>
      <c r="E779" s="830"/>
      <c r="F779" s="830"/>
      <c r="G779" s="830"/>
      <c r="H779" s="1085"/>
      <c r="I779" s="1085"/>
      <c r="J779" s="830"/>
      <c r="K779" s="830"/>
      <c r="L779" s="830"/>
      <c r="M779" s="1085"/>
      <c r="N779" s="1085"/>
      <c r="O779" s="830"/>
      <c r="P779" s="830"/>
      <c r="Q779" s="830"/>
      <c r="BB779" s="421"/>
    </row>
    <row r="780" s="339" customFormat="true" ht="25.15" customHeight="true" x14ac:dyDescent="0.2">
      <c r="A780" s="421"/>
      <c r="B780" s="421"/>
      <c r="C780" s="1089"/>
      <c r="D780" s="1085"/>
      <c r="E780" s="830"/>
      <c r="F780" s="830"/>
      <c r="G780" s="830"/>
      <c r="H780" s="1085"/>
      <c r="I780" s="1085"/>
      <c r="J780" s="830"/>
      <c r="K780" s="830"/>
      <c r="L780" s="830"/>
      <c r="M780" s="1085"/>
      <c r="N780" s="1085"/>
      <c r="O780" s="830"/>
      <c r="P780" s="830"/>
      <c r="Q780" s="830"/>
      <c r="BB780" s="421"/>
    </row>
    <row r="781" s="339" customFormat="true" ht="25.15" customHeight="true" x14ac:dyDescent="0.2">
      <c r="A781" s="421"/>
      <c r="B781" s="421"/>
      <c r="C781" s="1089"/>
      <c r="D781" s="1085"/>
      <c r="E781" s="830"/>
      <c r="F781" s="830"/>
      <c r="G781" s="830"/>
      <c r="H781" s="1085"/>
      <c r="I781" s="1085"/>
      <c r="J781" s="830"/>
      <c r="K781" s="830"/>
      <c r="L781" s="830"/>
      <c r="M781" s="1085"/>
      <c r="N781" s="1085"/>
      <c r="O781" s="830"/>
      <c r="P781" s="830"/>
      <c r="Q781" s="830"/>
      <c r="BB781" s="421"/>
    </row>
    <row r="782" s="339" customFormat="true" ht="25.15" customHeight="true" x14ac:dyDescent="0.2">
      <c r="A782" s="421"/>
      <c r="B782" s="421"/>
      <c r="C782" s="1089"/>
      <c r="D782" s="1085"/>
      <c r="E782" s="830"/>
      <c r="F782" s="830"/>
      <c r="G782" s="830"/>
      <c r="H782" s="1085"/>
      <c r="I782" s="1085"/>
      <c r="J782" s="830"/>
      <c r="K782" s="830"/>
      <c r="L782" s="830"/>
      <c r="M782" s="1085"/>
      <c r="N782" s="1085"/>
      <c r="O782" s="830"/>
      <c r="P782" s="830"/>
      <c r="Q782" s="830"/>
      <c r="BB782" s="421"/>
    </row>
    <row r="783" s="339" customFormat="true" ht="25.15" customHeight="true" x14ac:dyDescent="0.2">
      <c r="A783" s="421"/>
      <c r="B783" s="421"/>
      <c r="C783" s="1089"/>
      <c r="D783" s="1085"/>
      <c r="E783" s="830"/>
      <c r="F783" s="830"/>
      <c r="G783" s="830"/>
      <c r="H783" s="1085"/>
      <c r="I783" s="1085"/>
      <c r="J783" s="830"/>
      <c r="K783" s="830"/>
      <c r="L783" s="830"/>
      <c r="M783" s="1085"/>
      <c r="N783" s="1085"/>
      <c r="O783" s="830"/>
      <c r="P783" s="830"/>
      <c r="Q783" s="830"/>
      <c r="BB783" s="421"/>
    </row>
    <row r="784" s="339" customFormat="true" ht="25.15" customHeight="true" x14ac:dyDescent="0.2">
      <c r="A784" s="421"/>
      <c r="B784" s="421"/>
      <c r="C784" s="1089"/>
      <c r="D784" s="1085"/>
      <c r="E784" s="830"/>
      <c r="F784" s="830"/>
      <c r="G784" s="830"/>
      <c r="H784" s="1085"/>
      <c r="I784" s="1085"/>
      <c r="J784" s="830"/>
      <c r="K784" s="830"/>
      <c r="L784" s="830"/>
      <c r="M784" s="1085"/>
      <c r="N784" s="1085"/>
      <c r="O784" s="830"/>
      <c r="P784" s="830"/>
      <c r="Q784" s="830"/>
      <c r="BB784" s="421"/>
    </row>
    <row r="785" s="339" customFormat="true" ht="25.15" customHeight="true" x14ac:dyDescent="0.2">
      <c r="A785" s="421"/>
      <c r="B785" s="421"/>
      <c r="C785" s="1089"/>
      <c r="D785" s="1085"/>
      <c r="E785" s="830"/>
      <c r="F785" s="830"/>
      <c r="G785" s="830"/>
      <c r="H785" s="1085"/>
      <c r="I785" s="1085"/>
      <c r="J785" s="830"/>
      <c r="K785" s="830"/>
      <c r="L785" s="830"/>
      <c r="M785" s="1085"/>
      <c r="N785" s="1085"/>
      <c r="O785" s="830"/>
      <c r="P785" s="830"/>
      <c r="Q785" s="830"/>
      <c r="BB785" s="421"/>
    </row>
    <row r="786" s="339" customFormat="true" ht="25.15" customHeight="true" x14ac:dyDescent="0.2">
      <c r="A786" s="421"/>
      <c r="B786" s="421"/>
      <c r="C786" s="1089"/>
      <c r="D786" s="1085"/>
      <c r="E786" s="830"/>
      <c r="F786" s="830"/>
      <c r="G786" s="830"/>
      <c r="H786" s="1085"/>
      <c r="I786" s="1085"/>
      <c r="J786" s="830"/>
      <c r="K786" s="830"/>
      <c r="L786" s="830"/>
      <c r="M786" s="1085"/>
      <c r="N786" s="1085"/>
      <c r="O786" s="830"/>
      <c r="P786" s="830"/>
      <c r="Q786" s="830"/>
      <c r="BB786" s="421"/>
    </row>
    <row r="787" s="339" customFormat="true" ht="25.15" customHeight="true" x14ac:dyDescent="0.2">
      <c r="A787" s="421"/>
      <c r="B787" s="421"/>
      <c r="C787" s="1089"/>
      <c r="D787" s="1085"/>
      <c r="E787" s="830"/>
      <c r="F787" s="830"/>
      <c r="G787" s="830"/>
      <c r="H787" s="1085"/>
      <c r="I787" s="1085"/>
      <c r="J787" s="830"/>
      <c r="K787" s="830"/>
      <c r="L787" s="830"/>
      <c r="M787" s="1085"/>
      <c r="N787" s="1085"/>
      <c r="O787" s="830"/>
      <c r="P787" s="830"/>
      <c r="Q787" s="830"/>
      <c r="BB787" s="421"/>
    </row>
    <row r="788" s="339" customFormat="true" ht="25.15" customHeight="true" x14ac:dyDescent="0.2">
      <c r="A788" s="421"/>
      <c r="B788" s="421"/>
      <c r="C788" s="1089"/>
      <c r="D788" s="1085"/>
      <c r="E788" s="830"/>
      <c r="F788" s="830"/>
      <c r="G788" s="830"/>
      <c r="H788" s="1085"/>
      <c r="I788" s="1085"/>
      <c r="J788" s="830"/>
      <c r="K788" s="830"/>
      <c r="L788" s="830"/>
      <c r="M788" s="1085"/>
      <c r="N788" s="1085"/>
      <c r="O788" s="830"/>
      <c r="P788" s="830"/>
      <c r="Q788" s="830"/>
      <c r="BB788" s="421"/>
    </row>
    <row r="789" s="339" customFormat="true" ht="25.15" customHeight="true" x14ac:dyDescent="0.2">
      <c r="A789" s="421"/>
      <c r="B789" s="421"/>
      <c r="C789" s="1089"/>
      <c r="D789" s="1085"/>
      <c r="E789" s="830"/>
      <c r="F789" s="830"/>
      <c r="G789" s="830"/>
      <c r="H789" s="1085"/>
      <c r="I789" s="1085"/>
      <c r="J789" s="830"/>
      <c r="K789" s="830"/>
      <c r="L789" s="830"/>
      <c r="M789" s="1085"/>
      <c r="N789" s="1085"/>
      <c r="O789" s="830"/>
      <c r="P789" s="830"/>
      <c r="Q789" s="830"/>
      <c r="BB789" s="421"/>
    </row>
    <row r="790" s="339" customFormat="true" ht="25.15" customHeight="true" x14ac:dyDescent="0.2">
      <c r="A790" s="421"/>
      <c r="B790" s="421"/>
      <c r="C790" s="1089"/>
      <c r="D790" s="1085"/>
      <c r="E790" s="830"/>
      <c r="F790" s="830"/>
      <c r="G790" s="830"/>
      <c r="H790" s="1085"/>
      <c r="I790" s="1085"/>
      <c r="J790" s="830"/>
      <c r="K790" s="830"/>
      <c r="L790" s="830"/>
      <c r="M790" s="1085"/>
      <c r="N790" s="1085"/>
      <c r="O790" s="830"/>
      <c r="P790" s="830"/>
      <c r="Q790" s="830"/>
      <c r="BB790" s="421"/>
    </row>
    <row r="791" s="339" customFormat="true" ht="25.15" customHeight="true" x14ac:dyDescent="0.2">
      <c r="A791" s="421"/>
      <c r="B791" s="421"/>
      <c r="C791" s="1089"/>
      <c r="D791" s="1085"/>
      <c r="E791" s="830"/>
      <c r="F791" s="830"/>
      <c r="G791" s="830"/>
      <c r="H791" s="1085"/>
      <c r="I791" s="1085"/>
      <c r="J791" s="830"/>
      <c r="K791" s="830"/>
      <c r="L791" s="830"/>
      <c r="M791" s="1085"/>
      <c r="N791" s="1085"/>
      <c r="O791" s="830"/>
      <c r="P791" s="830"/>
      <c r="Q791" s="830"/>
      <c r="BB791" s="421"/>
    </row>
    <row r="792" s="339" customFormat="true" ht="25.15" customHeight="true" x14ac:dyDescent="0.2">
      <c r="A792" s="421"/>
      <c r="B792" s="421"/>
      <c r="C792" s="1089"/>
      <c r="D792" s="1085"/>
      <c r="E792" s="830"/>
      <c r="F792" s="830"/>
      <c r="G792" s="830"/>
      <c r="H792" s="1085"/>
      <c r="I792" s="1085"/>
      <c r="J792" s="830"/>
      <c r="K792" s="830"/>
      <c r="L792" s="830"/>
      <c r="M792" s="1085"/>
      <c r="N792" s="1085"/>
      <c r="O792" s="830"/>
      <c r="P792" s="830"/>
      <c r="Q792" s="830"/>
      <c r="BB792" s="421"/>
    </row>
    <row r="793" s="339" customFormat="true" ht="25.15" customHeight="true" x14ac:dyDescent="0.2">
      <c r="A793" s="421"/>
      <c r="B793" s="421"/>
      <c r="C793" s="1089"/>
      <c r="D793" s="1085"/>
      <c r="E793" s="830"/>
      <c r="F793" s="830"/>
      <c r="G793" s="830"/>
      <c r="H793" s="1085"/>
      <c r="I793" s="1085"/>
      <c r="J793" s="830"/>
      <c r="K793" s="830"/>
      <c r="L793" s="830"/>
      <c r="M793" s="1085"/>
      <c r="N793" s="1085"/>
      <c r="O793" s="830"/>
      <c r="P793" s="830"/>
      <c r="Q793" s="830"/>
      <c r="BB793" s="421"/>
    </row>
    <row r="794" s="339" customFormat="true" ht="25.15" customHeight="true" x14ac:dyDescent="0.2">
      <c r="A794" s="421"/>
      <c r="B794" s="421"/>
      <c r="C794" s="1089"/>
      <c r="D794" s="1085"/>
      <c r="E794" s="830"/>
      <c r="F794" s="830"/>
      <c r="G794" s="830"/>
      <c r="H794" s="1085"/>
      <c r="I794" s="1085"/>
      <c r="J794" s="830"/>
      <c r="K794" s="830"/>
      <c r="L794" s="830"/>
      <c r="M794" s="1085"/>
      <c r="N794" s="1085"/>
      <c r="O794" s="830"/>
      <c r="P794" s="830"/>
      <c r="Q794" s="830"/>
      <c r="BB794" s="421"/>
    </row>
    <row r="795" s="339" customFormat="true" ht="25.15" customHeight="true" x14ac:dyDescent="0.2">
      <c r="A795" s="421"/>
      <c r="B795" s="421"/>
      <c r="C795" s="1089"/>
      <c r="D795" s="1085"/>
      <c r="E795" s="830"/>
      <c r="F795" s="830"/>
      <c r="G795" s="830"/>
      <c r="H795" s="1085"/>
      <c r="I795" s="1085"/>
      <c r="J795" s="830"/>
      <c r="K795" s="830"/>
      <c r="L795" s="830"/>
      <c r="M795" s="1085"/>
      <c r="N795" s="1085"/>
      <c r="O795" s="830"/>
      <c r="P795" s="830"/>
      <c r="Q795" s="830"/>
      <c r="BB795" s="421"/>
    </row>
    <row r="796" s="339" customFormat="true" ht="25.15" customHeight="true" x14ac:dyDescent="0.2">
      <c r="A796" s="421"/>
      <c r="B796" s="421"/>
      <c r="C796" s="1089"/>
      <c r="D796" s="1085"/>
      <c r="E796" s="830"/>
      <c r="F796" s="830"/>
      <c r="G796" s="830"/>
      <c r="H796" s="1085"/>
      <c r="I796" s="1085"/>
      <c r="J796" s="830"/>
      <c r="K796" s="830"/>
      <c r="L796" s="830"/>
      <c r="M796" s="1085"/>
      <c r="N796" s="1085"/>
      <c r="O796" s="830"/>
      <c r="P796" s="830"/>
      <c r="Q796" s="830"/>
      <c r="BB796" s="421"/>
    </row>
    <row r="797" s="339" customFormat="true" ht="25.15" customHeight="true" x14ac:dyDescent="0.2">
      <c r="A797" s="421"/>
      <c r="B797" s="421"/>
      <c r="C797" s="1089"/>
      <c r="D797" s="1085"/>
      <c r="E797" s="830"/>
      <c r="F797" s="830"/>
      <c r="G797" s="830"/>
      <c r="H797" s="1085"/>
      <c r="I797" s="1085"/>
      <c r="J797" s="830"/>
      <c r="K797" s="830"/>
      <c r="L797" s="830"/>
      <c r="M797" s="1085"/>
      <c r="N797" s="1085"/>
      <c r="O797" s="830"/>
      <c r="P797" s="830"/>
      <c r="Q797" s="830"/>
      <c r="BB797" s="421"/>
    </row>
    <row r="798" s="339" customFormat="true" ht="25.15" customHeight="true" x14ac:dyDescent="0.2">
      <c r="A798" s="421"/>
      <c r="B798" s="421"/>
      <c r="C798" s="1089"/>
      <c r="D798" s="1085"/>
      <c r="E798" s="830"/>
      <c r="F798" s="830"/>
      <c r="G798" s="830"/>
      <c r="H798" s="1085"/>
      <c r="I798" s="1085"/>
      <c r="J798" s="830"/>
      <c r="K798" s="830"/>
      <c r="L798" s="830"/>
      <c r="M798" s="1085"/>
      <c r="N798" s="1085"/>
      <c r="O798" s="830"/>
      <c r="P798" s="830"/>
      <c r="Q798" s="830"/>
      <c r="BB798" s="421"/>
    </row>
    <row r="799" s="339" customFormat="true" ht="25.15" customHeight="true" x14ac:dyDescent="0.2">
      <c r="A799" s="421"/>
      <c r="B799" s="421"/>
      <c r="C799" s="1089"/>
      <c r="D799" s="1085"/>
      <c r="E799" s="830"/>
      <c r="F799" s="830"/>
      <c r="G799" s="830"/>
      <c r="H799" s="1085"/>
      <c r="I799" s="1085"/>
      <c r="J799" s="830"/>
      <c r="K799" s="830"/>
      <c r="L799" s="830"/>
      <c r="M799" s="1085"/>
      <c r="N799" s="1085"/>
      <c r="O799" s="830"/>
      <c r="P799" s="830"/>
      <c r="Q799" s="830"/>
      <c r="BB799" s="421"/>
    </row>
    <row r="800" s="339" customFormat="true" ht="25.15" customHeight="true" x14ac:dyDescent="0.2">
      <c r="A800" s="421"/>
      <c r="B800" s="421"/>
      <c r="C800" s="1089"/>
      <c r="D800" s="1085"/>
      <c r="E800" s="830"/>
      <c r="F800" s="830"/>
      <c r="G800" s="830"/>
      <c r="H800" s="1085"/>
      <c r="I800" s="1085"/>
      <c r="J800" s="830"/>
      <c r="K800" s="830"/>
      <c r="L800" s="830"/>
      <c r="M800" s="1085"/>
      <c r="N800" s="1085"/>
      <c r="O800" s="830"/>
      <c r="P800" s="830"/>
      <c r="Q800" s="830"/>
      <c r="BB800" s="421"/>
    </row>
    <row r="801" ht="25.15" customHeight="true" x14ac:dyDescent="0.2">
      <c r="C801" s="1089"/>
      <c r="D801" s="1085"/>
      <c r="E801" s="830"/>
      <c r="F801" s="830"/>
      <c r="G801" s="830"/>
      <c r="H801" s="1085"/>
      <c r="I801" s="1085"/>
      <c r="J801" s="830"/>
      <c r="K801" s="830"/>
      <c r="L801" s="830"/>
      <c r="M801" s="1085"/>
      <c r="N801" s="1085"/>
      <c r="O801" s="830"/>
      <c r="P801" s="830"/>
      <c r="Q801" s="830"/>
    </row>
    <row r="802" ht="25.15" customHeight="true" x14ac:dyDescent="0.2">
      <c r="C802" s="1089"/>
      <c r="D802" s="1085"/>
      <c r="E802" s="830"/>
      <c r="F802" s="830"/>
      <c r="G802" s="830"/>
      <c r="H802" s="1085"/>
      <c r="I802" s="1085"/>
      <c r="J802" s="830"/>
      <c r="K802" s="830"/>
      <c r="L802" s="830"/>
      <c r="M802" s="1085"/>
      <c r="N802" s="1085"/>
      <c r="O802" s="830"/>
      <c r="P802" s="830"/>
      <c r="Q802" s="830"/>
    </row>
    <row r="803" ht="25.15" customHeight="true" x14ac:dyDescent="0.2">
      <c r="C803" s="1089"/>
      <c r="D803" s="1085"/>
      <c r="E803" s="830"/>
      <c r="F803" s="830"/>
      <c r="G803" s="830"/>
      <c r="H803" s="1085"/>
      <c r="I803" s="1085"/>
      <c r="J803" s="830"/>
      <c r="K803" s="830"/>
      <c r="L803" s="830"/>
      <c r="M803" s="1085"/>
      <c r="N803" s="1085"/>
      <c r="O803" s="830"/>
      <c r="P803" s="830"/>
      <c r="Q803" s="830"/>
    </row>
    <row r="804" ht="25.15" customHeight="true" x14ac:dyDescent="0.2">
      <c r="C804" s="1089"/>
      <c r="D804" s="1085"/>
      <c r="E804" s="830"/>
      <c r="F804" s="830"/>
      <c r="G804" s="830"/>
      <c r="H804" s="1085"/>
      <c r="I804" s="1085"/>
      <c r="J804" s="830"/>
      <c r="K804" s="830"/>
      <c r="L804" s="830"/>
      <c r="M804" s="1085"/>
      <c r="N804" s="1085"/>
      <c r="O804" s="830"/>
      <c r="P804" s="830"/>
      <c r="Q804" s="830"/>
    </row>
    <row r="805" ht="25.15" customHeight="true" x14ac:dyDescent="0.2">
      <c r="C805" s="1089"/>
      <c r="D805" s="1085"/>
      <c r="E805" s="830"/>
      <c r="F805" s="830"/>
      <c r="G805" s="830"/>
      <c r="H805" s="1085"/>
      <c r="I805" s="1085"/>
      <c r="J805" s="830"/>
      <c r="K805" s="830"/>
      <c r="L805" s="830"/>
      <c r="M805" s="1085"/>
      <c r="N805" s="1085"/>
      <c r="O805" s="830"/>
      <c r="P805" s="830"/>
      <c r="Q805" s="830"/>
    </row>
    <row r="806" ht="25.15" customHeight="true" x14ac:dyDescent="0.2">
      <c r="C806" s="1089"/>
      <c r="D806" s="1085"/>
      <c r="E806" s="830"/>
      <c r="F806" s="830"/>
      <c r="G806" s="830"/>
      <c r="H806" s="1085"/>
      <c r="I806" s="1085"/>
      <c r="J806" s="830"/>
      <c r="K806" s="830"/>
      <c r="L806" s="830"/>
      <c r="M806" s="1085"/>
      <c r="N806" s="1085"/>
      <c r="O806" s="830"/>
      <c r="P806" s="830"/>
      <c r="Q806" s="830"/>
    </row>
    <row r="807" ht="25.15" customHeight="true" x14ac:dyDescent="0.2">
      <c r="C807" s="1089"/>
      <c r="D807" s="1085"/>
      <c r="E807" s="830"/>
      <c r="F807" s="830"/>
      <c r="G807" s="830"/>
      <c r="H807" s="1085"/>
      <c r="I807" s="1085"/>
      <c r="J807" s="830"/>
      <c r="K807" s="830"/>
      <c r="L807" s="830"/>
      <c r="M807" s="1085"/>
      <c r="N807" s="1085"/>
      <c r="O807" s="830"/>
      <c r="P807" s="830"/>
      <c r="Q807" s="830"/>
    </row>
    <row r="808" ht="25.15" customHeight="true" x14ac:dyDescent="0.2">
      <c r="C808" s="1089"/>
      <c r="D808" s="1085"/>
      <c r="E808" s="830"/>
      <c r="F808" s="830"/>
      <c r="G808" s="830"/>
      <c r="H808" s="1085"/>
      <c r="I808" s="1085"/>
      <c r="J808" s="830"/>
      <c r="K808" s="830"/>
      <c r="L808" s="830"/>
      <c r="M808" s="1085"/>
      <c r="N808" s="1085"/>
      <c r="O808" s="830"/>
      <c r="P808" s="830"/>
      <c r="Q808" s="830"/>
    </row>
    <row r="809" ht="25.15" customHeight="true" x14ac:dyDescent="0.2">
      <c r="C809" s="1089"/>
      <c r="D809" s="1085"/>
      <c r="E809" s="830"/>
      <c r="F809" s="830"/>
      <c r="G809" s="830"/>
      <c r="H809" s="1085"/>
      <c r="I809" s="1085"/>
      <c r="J809" s="830"/>
      <c r="K809" s="830"/>
      <c r="L809" s="830"/>
      <c r="M809" s="1085"/>
      <c r="N809" s="1085"/>
      <c r="O809" s="830"/>
      <c r="P809" s="830"/>
      <c r="Q809" s="830"/>
    </row>
    <row r="810" ht="25.15" customHeight="true" x14ac:dyDescent="0.2">
      <c r="C810" s="1089"/>
      <c r="D810" s="1085"/>
      <c r="E810" s="830"/>
      <c r="F810" s="830"/>
      <c r="G810" s="830"/>
      <c r="H810" s="1085"/>
      <c r="I810" s="1085"/>
      <c r="J810" s="830"/>
      <c r="K810" s="830"/>
      <c r="L810" s="830"/>
      <c r="M810" s="1085"/>
      <c r="N810" s="1085"/>
      <c r="O810" s="830"/>
      <c r="P810" s="830"/>
      <c r="Q810" s="830"/>
    </row>
    <row r="811" ht="25.15" customHeight="true" x14ac:dyDescent="0.2">
      <c r="C811" s="1089"/>
      <c r="D811" s="1085"/>
      <c r="E811" s="830"/>
      <c r="F811" s="830"/>
      <c r="G811" s="830"/>
      <c r="H811" s="1085"/>
      <c r="I811" s="1085"/>
      <c r="J811" s="830"/>
      <c r="K811" s="830"/>
      <c r="L811" s="830"/>
      <c r="M811" s="1085"/>
      <c r="N811" s="1085"/>
      <c r="O811" s="830"/>
      <c r="P811" s="830"/>
      <c r="Q811" s="830"/>
    </row>
    <row r="812" ht="25.15" customHeight="true" x14ac:dyDescent="0.2">
      <c r="C812" s="1089"/>
      <c r="D812" s="1085"/>
      <c r="E812" s="830"/>
      <c r="F812" s="830"/>
      <c r="G812" s="830"/>
      <c r="H812" s="1085"/>
      <c r="I812" s="1085"/>
      <c r="J812" s="830"/>
      <c r="K812" s="830"/>
      <c r="L812" s="830"/>
      <c r="M812" s="1085"/>
      <c r="N812" s="1085"/>
      <c r="O812" s="830"/>
      <c r="P812" s="830"/>
      <c r="Q812" s="830"/>
    </row>
    <row r="813" ht="25.15" customHeight="true" x14ac:dyDescent="0.2">
      <c r="C813" s="1089"/>
      <c r="D813" s="1085"/>
      <c r="E813" s="830"/>
      <c r="F813" s="830"/>
      <c r="G813" s="830"/>
      <c r="H813" s="1085"/>
      <c r="I813" s="1085"/>
      <c r="J813" s="830"/>
      <c r="K813" s="830"/>
      <c r="L813" s="830"/>
      <c r="M813" s="1085"/>
      <c r="N813" s="1085"/>
      <c r="O813" s="830"/>
      <c r="P813" s="830"/>
      <c r="Q813" s="830"/>
    </row>
    <row r="814" ht="25.15" customHeight="true" x14ac:dyDescent="0.2">
      <c r="C814" s="1089"/>
      <c r="D814" s="1085"/>
      <c r="E814" s="830"/>
      <c r="F814" s="830"/>
      <c r="G814" s="830"/>
      <c r="H814" s="1085"/>
      <c r="I814" s="1085"/>
      <c r="J814" s="830"/>
      <c r="K814" s="830"/>
      <c r="L814" s="830"/>
      <c r="M814" s="1085"/>
      <c r="N814" s="1085"/>
      <c r="O814" s="830"/>
      <c r="P814" s="830"/>
      <c r="Q814" s="830"/>
    </row>
    <row r="815" ht="25.15" customHeight="true" x14ac:dyDescent="0.2">
      <c r="C815" s="1089"/>
      <c r="D815" s="1085"/>
      <c r="E815" s="830"/>
      <c r="F815" s="830"/>
      <c r="G815" s="830"/>
      <c r="H815" s="1085"/>
      <c r="I815" s="1085"/>
      <c r="J815" s="830"/>
      <c r="K815" s="830"/>
      <c r="L815" s="830"/>
      <c r="M815" s="1085"/>
      <c r="N815" s="1085"/>
      <c r="O815" s="830"/>
      <c r="P815" s="830"/>
      <c r="Q815" s="830"/>
    </row>
    <row r="816" ht="25.15" customHeight="true" x14ac:dyDescent="0.2">
      <c r="C816" s="1089"/>
      <c r="D816" s="1085"/>
      <c r="E816" s="830"/>
      <c r="F816" s="830"/>
      <c r="G816" s="830"/>
      <c r="H816" s="1085"/>
      <c r="I816" s="1085"/>
      <c r="J816" s="830"/>
      <c r="K816" s="830"/>
      <c r="L816" s="830"/>
      <c r="M816" s="1085"/>
      <c r="N816" s="1085"/>
      <c r="O816" s="830"/>
      <c r="P816" s="830"/>
      <c r="Q816" s="830"/>
    </row>
    <row r="817" ht="25.15" customHeight="true" x14ac:dyDescent="0.2">
      <c r="C817" s="1089"/>
      <c r="D817" s="1085"/>
      <c r="E817" s="830"/>
      <c r="F817" s="830"/>
      <c r="G817" s="830"/>
      <c r="H817" s="1085"/>
      <c r="I817" s="1085"/>
      <c r="J817" s="830"/>
      <c r="K817" s="830"/>
      <c r="L817" s="830"/>
      <c r="M817" s="1085"/>
      <c r="N817" s="1085"/>
      <c r="O817" s="830"/>
      <c r="P817" s="830"/>
      <c r="Q817" s="830"/>
    </row>
    <row r="818" ht="25.15" customHeight="true" x14ac:dyDescent="0.2">
      <c r="C818" s="1089"/>
      <c r="D818" s="1085"/>
      <c r="E818" s="830"/>
      <c r="F818" s="830"/>
      <c r="G818" s="830"/>
      <c r="H818" s="1085"/>
      <c r="I818" s="1085"/>
      <c r="J818" s="830"/>
      <c r="K818" s="830"/>
      <c r="L818" s="830"/>
      <c r="M818" s="1085"/>
      <c r="N818" s="1085"/>
      <c r="O818" s="830"/>
      <c r="P818" s="830"/>
      <c r="Q818" s="830"/>
    </row>
    <row r="819" ht="25.15" customHeight="true" x14ac:dyDescent="0.2">
      <c r="C819" s="1089"/>
      <c r="D819" s="1085"/>
      <c r="E819" s="830"/>
      <c r="F819" s="830"/>
      <c r="G819" s="830"/>
      <c r="H819" s="1085"/>
      <c r="I819" s="1085"/>
      <c r="J819" s="830"/>
      <c r="K819" s="830"/>
      <c r="L819" s="830"/>
      <c r="M819" s="1085"/>
      <c r="N819" s="1085"/>
      <c r="O819" s="830"/>
      <c r="P819" s="830"/>
      <c r="Q819" s="830"/>
    </row>
    <row r="820" ht="25.15" customHeight="true" x14ac:dyDescent="0.2">
      <c r="C820" s="1089"/>
      <c r="D820" s="1085"/>
      <c r="E820" s="830"/>
      <c r="F820" s="830"/>
      <c r="G820" s="830"/>
      <c r="H820" s="1085"/>
      <c r="I820" s="1085"/>
      <c r="J820" s="830"/>
      <c r="K820" s="830"/>
      <c r="L820" s="830"/>
      <c r="M820" s="1085"/>
      <c r="N820" s="1085"/>
      <c r="O820" s="830"/>
      <c r="P820" s="830"/>
      <c r="Q820" s="830"/>
    </row>
    <row r="821" ht="25.15" customHeight="true" x14ac:dyDescent="0.2">
      <c r="C821" s="1089"/>
      <c r="D821" s="1085"/>
      <c r="E821" s="830"/>
      <c r="F821" s="830"/>
      <c r="G821" s="830"/>
      <c r="H821" s="1085"/>
      <c r="I821" s="1085"/>
      <c r="J821" s="830"/>
      <c r="K821" s="830"/>
      <c r="L821" s="830"/>
      <c r="M821" s="1085"/>
      <c r="N821" s="1085"/>
      <c r="O821" s="830"/>
      <c r="P821" s="830"/>
      <c r="Q821" s="830"/>
    </row>
    <row r="822" ht="25.15" customHeight="true" x14ac:dyDescent="0.2">
      <c r="C822" s="1089"/>
      <c r="D822" s="1085"/>
      <c r="E822" s="830"/>
      <c r="F822" s="830"/>
      <c r="G822" s="830"/>
      <c r="H822" s="1085"/>
      <c r="I822" s="1085"/>
      <c r="J822" s="830"/>
      <c r="K822" s="830"/>
      <c r="L822" s="830"/>
      <c r="M822" s="1085"/>
      <c r="N822" s="1085"/>
      <c r="O822" s="830"/>
      <c r="P822" s="830"/>
      <c r="Q822" s="830"/>
    </row>
    <row r="823" ht="25.15" customHeight="true" x14ac:dyDescent="0.2">
      <c r="C823" s="1089"/>
      <c r="D823" s="1085"/>
      <c r="E823" s="830"/>
      <c r="F823" s="830"/>
      <c r="G823" s="830"/>
      <c r="H823" s="1085"/>
      <c r="I823" s="1085"/>
      <c r="J823" s="830"/>
      <c r="K823" s="830"/>
      <c r="L823" s="830"/>
      <c r="M823" s="1085"/>
      <c r="N823" s="1085"/>
      <c r="O823" s="830"/>
      <c r="P823" s="830"/>
      <c r="Q823" s="830"/>
    </row>
    <row r="824" ht="25.15" customHeight="true" x14ac:dyDescent="0.2">
      <c r="C824" s="1089"/>
      <c r="D824" s="1085"/>
      <c r="E824" s="830"/>
      <c r="F824" s="830"/>
      <c r="G824" s="830"/>
      <c r="H824" s="1085"/>
      <c r="I824" s="1085"/>
      <c r="J824" s="830"/>
      <c r="K824" s="830"/>
      <c r="L824" s="830"/>
      <c r="M824" s="1085"/>
      <c r="N824" s="1085"/>
      <c r="O824" s="830"/>
      <c r="P824" s="830"/>
      <c r="Q824" s="830"/>
    </row>
    <row r="825" ht="25.15" customHeight="true" x14ac:dyDescent="0.2">
      <c r="C825" s="1089"/>
      <c r="D825" s="1085"/>
      <c r="E825" s="830"/>
      <c r="F825" s="830"/>
      <c r="G825" s="830"/>
      <c r="H825" s="1085"/>
      <c r="I825" s="1085"/>
      <c r="J825" s="830"/>
      <c r="K825" s="830"/>
      <c r="L825" s="830"/>
      <c r="M825" s="1085"/>
      <c r="N825" s="1085"/>
      <c r="O825" s="830"/>
      <c r="P825" s="830"/>
      <c r="Q825" s="830"/>
    </row>
    <row r="826" ht="25.15" customHeight="true" x14ac:dyDescent="0.2">
      <c r="C826" s="1089"/>
      <c r="D826" s="1085"/>
      <c r="E826" s="830"/>
      <c r="F826" s="830"/>
      <c r="G826" s="830"/>
      <c r="H826" s="1085"/>
      <c r="I826" s="1085"/>
      <c r="J826" s="830"/>
      <c r="K826" s="830"/>
      <c r="L826" s="830"/>
      <c r="M826" s="1085"/>
      <c r="N826" s="1085"/>
      <c r="O826" s="830"/>
      <c r="P826" s="830"/>
      <c r="Q826" s="830"/>
    </row>
    <row r="827" ht="25.15" customHeight="true" x14ac:dyDescent="0.2">
      <c r="C827" s="1089"/>
      <c r="D827" s="1085"/>
      <c r="E827" s="830"/>
      <c r="F827" s="830"/>
      <c r="G827" s="830"/>
      <c r="H827" s="1085"/>
      <c r="I827" s="1085"/>
      <c r="J827" s="830"/>
      <c r="K827" s="830"/>
      <c r="L827" s="830"/>
      <c r="M827" s="1085"/>
      <c r="N827" s="1085"/>
      <c r="O827" s="830"/>
      <c r="P827" s="830"/>
      <c r="Q827" s="830"/>
    </row>
    <row r="828" ht="25.15" customHeight="true" x14ac:dyDescent="0.2">
      <c r="C828" s="1089"/>
      <c r="D828" s="1085"/>
      <c r="E828" s="830"/>
      <c r="F828" s="830"/>
      <c r="G828" s="830"/>
      <c r="H828" s="1085"/>
      <c r="I828" s="1085"/>
      <c r="J828" s="830"/>
      <c r="K828" s="830"/>
      <c r="L828" s="830"/>
      <c r="M828" s="1085"/>
      <c r="N828" s="1085"/>
      <c r="O828" s="830"/>
      <c r="P828" s="830"/>
      <c r="Q828" s="830"/>
    </row>
    <row r="829" ht="25.15" customHeight="true" x14ac:dyDescent="0.2">
      <c r="C829" s="1089"/>
      <c r="D829" s="1085"/>
      <c r="E829" s="830"/>
      <c r="F829" s="830"/>
      <c r="G829" s="830"/>
      <c r="H829" s="1085"/>
      <c r="I829" s="1085"/>
      <c r="J829" s="830"/>
      <c r="K829" s="830"/>
      <c r="L829" s="830"/>
      <c r="M829" s="1085"/>
      <c r="N829" s="1085"/>
      <c r="O829" s="830"/>
      <c r="P829" s="830"/>
      <c r="Q829" s="830"/>
    </row>
    <row r="830" ht="25.15" customHeight="true" x14ac:dyDescent="0.2">
      <c r="C830" s="1089"/>
      <c r="D830" s="1085"/>
      <c r="E830" s="830"/>
      <c r="F830" s="830"/>
      <c r="G830" s="830"/>
      <c r="H830" s="1085"/>
      <c r="I830" s="1085"/>
      <c r="J830" s="830"/>
      <c r="K830" s="830"/>
      <c r="L830" s="830"/>
      <c r="M830" s="1085"/>
      <c r="N830" s="1085"/>
      <c r="O830" s="830"/>
      <c r="P830" s="830"/>
      <c r="Q830" s="830"/>
    </row>
    <row r="831" ht="25.15" customHeight="true" x14ac:dyDescent="0.2">
      <c r="C831" s="1089"/>
      <c r="D831" s="1085"/>
      <c r="E831" s="830"/>
      <c r="F831" s="830"/>
      <c r="G831" s="830"/>
      <c r="H831" s="1085"/>
      <c r="I831" s="1085"/>
      <c r="J831" s="830"/>
      <c r="K831" s="830"/>
      <c r="L831" s="830"/>
      <c r="M831" s="1085"/>
      <c r="N831" s="1085"/>
      <c r="O831" s="830"/>
      <c r="P831" s="830"/>
      <c r="Q831" s="830"/>
    </row>
    <row r="832" ht="25.15" customHeight="true" x14ac:dyDescent="0.2">
      <c r="C832" s="1089"/>
      <c r="D832" s="1085"/>
      <c r="E832" s="830"/>
      <c r="F832" s="830"/>
      <c r="G832" s="830"/>
      <c r="H832" s="1085"/>
      <c r="I832" s="1085"/>
      <c r="J832" s="830"/>
      <c r="K832" s="830"/>
      <c r="L832" s="830"/>
      <c r="M832" s="1085"/>
      <c r="N832" s="1085"/>
      <c r="O832" s="830"/>
      <c r="P832" s="830"/>
      <c r="Q832" s="830"/>
    </row>
    <row r="833" ht="25.15" customHeight="true" x14ac:dyDescent="0.2">
      <c r="C833" s="1089"/>
      <c r="D833" s="1085"/>
      <c r="E833" s="830"/>
      <c r="F833" s="830"/>
      <c r="G833" s="830"/>
      <c r="H833" s="1085"/>
      <c r="I833" s="1085"/>
      <c r="J833" s="830"/>
      <c r="K833" s="830"/>
      <c r="L833" s="830"/>
      <c r="M833" s="1085"/>
      <c r="N833" s="1085"/>
      <c r="O833" s="830"/>
      <c r="P833" s="830"/>
      <c r="Q833" s="830"/>
    </row>
    <row r="834" ht="25.15" customHeight="true" x14ac:dyDescent="0.2">
      <c r="C834" s="1089"/>
      <c r="D834" s="1085"/>
      <c r="E834" s="830"/>
      <c r="F834" s="830"/>
      <c r="G834" s="830"/>
      <c r="H834" s="1085"/>
      <c r="I834" s="1085"/>
      <c r="J834" s="830"/>
      <c r="K834" s="830"/>
      <c r="L834" s="830"/>
      <c r="M834" s="1085"/>
      <c r="N834" s="1085"/>
      <c r="O834" s="830"/>
      <c r="P834" s="830"/>
      <c r="Q834" s="830"/>
    </row>
    <row r="835" ht="25.15" customHeight="true" x14ac:dyDescent="0.2">
      <c r="C835" s="1089"/>
      <c r="D835" s="1085"/>
      <c r="E835" s="830"/>
      <c r="F835" s="830"/>
      <c r="G835" s="830"/>
      <c r="H835" s="1085"/>
      <c r="I835" s="1085"/>
      <c r="J835" s="830"/>
      <c r="K835" s="830"/>
      <c r="L835" s="830"/>
      <c r="M835" s="1085"/>
      <c r="N835" s="1085"/>
      <c r="O835" s="830"/>
      <c r="P835" s="830"/>
      <c r="Q835" s="830"/>
    </row>
    <row r="836" ht="25.15" customHeight="true" x14ac:dyDescent="0.2">
      <c r="C836" s="1089"/>
      <c r="D836" s="1085"/>
      <c r="E836" s="830"/>
      <c r="F836" s="830"/>
      <c r="G836" s="830"/>
      <c r="H836" s="1085"/>
      <c r="I836" s="1085"/>
      <c r="J836" s="830"/>
      <c r="K836" s="830"/>
      <c r="L836" s="830"/>
      <c r="M836" s="1085"/>
      <c r="N836" s="1085"/>
      <c r="O836" s="830"/>
      <c r="P836" s="830"/>
      <c r="Q836" s="830"/>
    </row>
    <row r="837" ht="25.15" customHeight="true" x14ac:dyDescent="0.2">
      <c r="C837" s="1089"/>
      <c r="D837" s="1085"/>
      <c r="E837" s="830"/>
      <c r="F837" s="830"/>
      <c r="G837" s="830"/>
      <c r="H837" s="1085"/>
      <c r="I837" s="1085"/>
      <c r="J837" s="830"/>
      <c r="K837" s="830"/>
      <c r="L837" s="830"/>
      <c r="M837" s="1085"/>
      <c r="N837" s="1085"/>
      <c r="O837" s="830"/>
      <c r="P837" s="830"/>
      <c r="Q837" s="830"/>
    </row>
    <row r="838" ht="25.15" customHeight="true" x14ac:dyDescent="0.2">
      <c r="C838" s="1089"/>
      <c r="D838" s="1085"/>
      <c r="E838" s="830"/>
      <c r="F838" s="830"/>
      <c r="G838" s="830"/>
      <c r="H838" s="1085"/>
      <c r="I838" s="1085"/>
      <c r="J838" s="830"/>
      <c r="K838" s="830"/>
      <c r="L838" s="830"/>
      <c r="M838" s="1085"/>
      <c r="N838" s="1085"/>
      <c r="O838" s="830"/>
      <c r="P838" s="830"/>
      <c r="Q838" s="830"/>
    </row>
    <row r="839" ht="25.15" customHeight="true" x14ac:dyDescent="0.2">
      <c r="C839" s="1089"/>
      <c r="D839" s="1085"/>
      <c r="E839" s="830"/>
      <c r="F839" s="830"/>
      <c r="G839" s="830"/>
      <c r="H839" s="1085"/>
      <c r="I839" s="1085"/>
      <c r="J839" s="830"/>
      <c r="K839" s="830"/>
      <c r="L839" s="830"/>
      <c r="M839" s="1085"/>
      <c r="N839" s="1085"/>
      <c r="O839" s="830"/>
      <c r="P839" s="830"/>
      <c r="Q839" s="830"/>
    </row>
    <row r="840" ht="25.15" customHeight="true" x14ac:dyDescent="0.2">
      <c r="C840" s="1089"/>
      <c r="D840" s="1085"/>
      <c r="E840" s="830"/>
      <c r="F840" s="830"/>
      <c r="G840" s="830"/>
      <c r="H840" s="1085"/>
      <c r="I840" s="1085"/>
      <c r="J840" s="830"/>
      <c r="K840" s="830"/>
      <c r="L840" s="830"/>
      <c r="M840" s="1085"/>
      <c r="N840" s="1085"/>
      <c r="O840" s="830"/>
      <c r="P840" s="830"/>
      <c r="Q840" s="830"/>
    </row>
    <row r="841" ht="25.15" customHeight="true" x14ac:dyDescent="0.2">
      <c r="C841" s="1089"/>
      <c r="D841" s="1085"/>
      <c r="E841" s="830"/>
      <c r="F841" s="830"/>
      <c r="G841" s="830"/>
      <c r="H841" s="1085"/>
      <c r="I841" s="1085"/>
      <c r="J841" s="830"/>
      <c r="K841" s="830"/>
      <c r="L841" s="830"/>
      <c r="M841" s="1085"/>
      <c r="N841" s="1085"/>
      <c r="O841" s="830"/>
      <c r="P841" s="830"/>
      <c r="Q841" s="830"/>
    </row>
    <row r="842" ht="25.15" customHeight="true" x14ac:dyDescent="0.2">
      <c r="C842" s="1089"/>
      <c r="D842" s="1085"/>
      <c r="E842" s="830"/>
      <c r="F842" s="830"/>
      <c r="G842" s="830"/>
      <c r="H842" s="1085"/>
      <c r="I842" s="1085"/>
      <c r="J842" s="830"/>
      <c r="K842" s="830"/>
      <c r="L842" s="830"/>
      <c r="M842" s="1085"/>
      <c r="N842" s="1085"/>
      <c r="O842" s="830"/>
      <c r="P842" s="830"/>
      <c r="Q842" s="830"/>
    </row>
    <row r="843" ht="25.15" customHeight="true" x14ac:dyDescent="0.2">
      <c r="C843" s="1089"/>
      <c r="D843" s="1085"/>
      <c r="E843" s="830"/>
      <c r="F843" s="830"/>
      <c r="G843" s="830"/>
      <c r="H843" s="1085"/>
      <c r="I843" s="1085"/>
      <c r="J843" s="830"/>
      <c r="K843" s="830"/>
      <c r="L843" s="830"/>
      <c r="M843" s="1085"/>
      <c r="N843" s="1085"/>
      <c r="O843" s="830"/>
      <c r="P843" s="830"/>
      <c r="Q843" s="830"/>
    </row>
    <row r="844" ht="25.15" customHeight="true" x14ac:dyDescent="0.2">
      <c r="C844" s="1089"/>
      <c r="D844" s="1085"/>
      <c r="E844" s="830"/>
      <c r="F844" s="830"/>
      <c r="G844" s="830"/>
      <c r="H844" s="1085"/>
      <c r="I844" s="1085"/>
      <c r="J844" s="830"/>
      <c r="K844" s="830"/>
      <c r="L844" s="830"/>
      <c r="M844" s="1085"/>
      <c r="N844" s="1085"/>
      <c r="O844" s="830"/>
      <c r="P844" s="830"/>
      <c r="Q844" s="830"/>
    </row>
    <row r="845" ht="25.15" customHeight="true" x14ac:dyDescent="0.2">
      <c r="C845" s="1089"/>
      <c r="D845" s="1085"/>
      <c r="E845" s="830"/>
      <c r="F845" s="830"/>
      <c r="G845" s="830"/>
      <c r="H845" s="1085"/>
      <c r="I845" s="1085"/>
      <c r="J845" s="830"/>
      <c r="K845" s="830"/>
      <c r="L845" s="830"/>
      <c r="M845" s="1085"/>
      <c r="N845" s="1085"/>
      <c r="O845" s="830"/>
      <c r="P845" s="830"/>
      <c r="Q845" s="830"/>
    </row>
    <row r="846" ht="25.15" customHeight="true" x14ac:dyDescent="0.2">
      <c r="C846" s="1089"/>
      <c r="D846" s="1085"/>
      <c r="E846" s="830"/>
      <c r="F846" s="830"/>
      <c r="G846" s="830"/>
      <c r="H846" s="1085"/>
      <c r="I846" s="1085"/>
      <c r="J846" s="830"/>
      <c r="K846" s="830"/>
      <c r="L846" s="830"/>
      <c r="M846" s="1085"/>
      <c r="N846" s="1085"/>
      <c r="O846" s="830"/>
      <c r="P846" s="830"/>
      <c r="Q846" s="830"/>
    </row>
    <row r="847" ht="25.15" customHeight="true" x14ac:dyDescent="0.2">
      <c r="C847" s="1089"/>
      <c r="D847" s="1085"/>
      <c r="E847" s="830"/>
      <c r="F847" s="830"/>
      <c r="G847" s="830"/>
      <c r="H847" s="1085"/>
      <c r="I847" s="1085"/>
      <c r="J847" s="830"/>
      <c r="K847" s="830"/>
      <c r="L847" s="830"/>
      <c r="M847" s="1085"/>
      <c r="N847" s="1085"/>
      <c r="O847" s="830"/>
      <c r="P847" s="830"/>
      <c r="Q847" s="830"/>
    </row>
    <row r="848" ht="25.15" customHeight="true" x14ac:dyDescent="0.2">
      <c r="C848" s="1089"/>
      <c r="D848" s="1085"/>
      <c r="E848" s="830"/>
      <c r="F848" s="830"/>
      <c r="G848" s="830"/>
      <c r="H848" s="1085"/>
      <c r="I848" s="1085"/>
      <c r="J848" s="830"/>
      <c r="K848" s="830"/>
      <c r="L848" s="830"/>
      <c r="M848" s="1085"/>
      <c r="N848" s="1085"/>
      <c r="O848" s="830"/>
      <c r="P848" s="830"/>
      <c r="Q848" s="830"/>
    </row>
    <row r="849" ht="25.15" customHeight="true" x14ac:dyDescent="0.2">
      <c r="C849" s="1089"/>
      <c r="D849" s="1085"/>
      <c r="E849" s="830"/>
      <c r="F849" s="830"/>
      <c r="G849" s="830"/>
      <c r="H849" s="1085"/>
      <c r="I849" s="1085"/>
      <c r="J849" s="830"/>
      <c r="K849" s="830"/>
      <c r="L849" s="830"/>
      <c r="M849" s="1085"/>
      <c r="N849" s="1085"/>
      <c r="O849" s="830"/>
      <c r="P849" s="830"/>
      <c r="Q849" s="830"/>
    </row>
    <row r="850" ht="25.15" customHeight="true" x14ac:dyDescent="0.2">
      <c r="C850" s="1089"/>
      <c r="D850" s="1085"/>
      <c r="E850" s="830"/>
      <c r="F850" s="830"/>
      <c r="G850" s="830"/>
      <c r="H850" s="1085"/>
      <c r="I850" s="1085"/>
      <c r="J850" s="830"/>
      <c r="K850" s="830"/>
      <c r="L850" s="830"/>
      <c r="M850" s="1085"/>
      <c r="N850" s="1085"/>
      <c r="O850" s="830"/>
      <c r="P850" s="830"/>
      <c r="Q850" s="830"/>
    </row>
    <row r="851" ht="25.15" customHeight="true" x14ac:dyDescent="0.2">
      <c r="C851" s="1089"/>
      <c r="D851" s="1085"/>
      <c r="E851" s="830"/>
      <c r="F851" s="830"/>
      <c r="G851" s="830"/>
      <c r="H851" s="1085"/>
      <c r="I851" s="1085"/>
      <c r="J851" s="830"/>
      <c r="K851" s="830"/>
      <c r="L851" s="830"/>
      <c r="M851" s="1085"/>
      <c r="N851" s="1085"/>
      <c r="O851" s="830"/>
      <c r="P851" s="830"/>
      <c r="Q851" s="830"/>
    </row>
    <row r="852" ht="25.15" customHeight="true" x14ac:dyDescent="0.2">
      <c r="C852" s="1089"/>
      <c r="D852" s="1085"/>
      <c r="E852" s="830"/>
      <c r="F852" s="830"/>
      <c r="G852" s="830"/>
      <c r="H852" s="1085"/>
      <c r="I852" s="1085"/>
      <c r="J852" s="830"/>
      <c r="K852" s="830"/>
      <c r="L852" s="830"/>
      <c r="M852" s="1085"/>
      <c r="N852" s="1085"/>
      <c r="O852" s="830"/>
      <c r="P852" s="830"/>
      <c r="Q852" s="830"/>
    </row>
    <row r="853" ht="25.15" customHeight="true" x14ac:dyDescent="0.2">
      <c r="C853" s="1089"/>
      <c r="D853" s="1085"/>
      <c r="E853" s="830"/>
      <c r="F853" s="830"/>
      <c r="G853" s="830"/>
      <c r="H853" s="1085"/>
      <c r="I853" s="1085"/>
      <c r="J853" s="830"/>
      <c r="K853" s="830"/>
      <c r="L853" s="830"/>
      <c r="M853" s="1085"/>
      <c r="N853" s="1085"/>
      <c r="O853" s="830"/>
      <c r="P853" s="830"/>
      <c r="Q853" s="830"/>
    </row>
    <row r="854" ht="25.15" customHeight="true" x14ac:dyDescent="0.2">
      <c r="C854" s="1089"/>
      <c r="D854" s="1085"/>
      <c r="E854" s="830"/>
      <c r="F854" s="830"/>
      <c r="G854" s="830"/>
      <c r="H854" s="1085"/>
      <c r="I854" s="1085"/>
      <c r="J854" s="830"/>
      <c r="K854" s="830"/>
      <c r="L854" s="830"/>
      <c r="M854" s="1085"/>
      <c r="N854" s="1085"/>
      <c r="O854" s="830"/>
      <c r="P854" s="830"/>
      <c r="Q854" s="830"/>
    </row>
    <row r="855" ht="25.15" customHeight="true" x14ac:dyDescent="0.2">
      <c r="C855" s="1089"/>
      <c r="D855" s="1085"/>
      <c r="E855" s="830"/>
      <c r="F855" s="830"/>
      <c r="G855" s="830"/>
      <c r="H855" s="1085"/>
      <c r="I855" s="1085"/>
      <c r="J855" s="830"/>
      <c r="K855" s="830"/>
      <c r="L855" s="830"/>
      <c r="M855" s="1085"/>
      <c r="N855" s="1085"/>
      <c r="O855" s="830"/>
      <c r="P855" s="830"/>
      <c r="Q855" s="830"/>
    </row>
    <row r="856" ht="25.15" customHeight="true" x14ac:dyDescent="0.2">
      <c r="C856" s="1089"/>
      <c r="D856" s="1085"/>
      <c r="E856" s="830"/>
      <c r="F856" s="830"/>
      <c r="G856" s="830"/>
      <c r="H856" s="1085"/>
      <c r="I856" s="1085"/>
      <c r="J856" s="830"/>
      <c r="K856" s="830"/>
      <c r="L856" s="830"/>
      <c r="M856" s="1085"/>
      <c r="N856" s="1085"/>
      <c r="O856" s="830"/>
      <c r="P856" s="830"/>
      <c r="Q856" s="830"/>
    </row>
    <row r="857" ht="25.15" customHeight="true" x14ac:dyDescent="0.2">
      <c r="C857" s="1089"/>
      <c r="D857" s="1085"/>
      <c r="E857" s="830"/>
      <c r="F857" s="830"/>
      <c r="G857" s="830"/>
      <c r="H857" s="1085"/>
      <c r="I857" s="1085"/>
      <c r="J857" s="830"/>
      <c r="K857" s="830"/>
      <c r="L857" s="830"/>
      <c r="M857" s="1085"/>
      <c r="N857" s="1085"/>
      <c r="O857" s="830"/>
      <c r="P857" s="830"/>
      <c r="Q857" s="830"/>
    </row>
    <row r="858" ht="25.15" customHeight="true" x14ac:dyDescent="0.2">
      <c r="C858" s="1089"/>
      <c r="D858" s="1085"/>
      <c r="E858" s="830"/>
      <c r="F858" s="830"/>
      <c r="G858" s="830"/>
      <c r="H858" s="1085"/>
      <c r="I858" s="1085"/>
      <c r="J858" s="830"/>
      <c r="K858" s="830"/>
      <c r="L858" s="830"/>
      <c r="M858" s="1085"/>
      <c r="N858" s="1085"/>
      <c r="O858" s="830"/>
      <c r="P858" s="830"/>
      <c r="Q858" s="830"/>
    </row>
    <row r="859" ht="25.15" customHeight="true" x14ac:dyDescent="0.2">
      <c r="C859" s="1084"/>
      <c r="D859" s="1085"/>
      <c r="E859" s="830"/>
      <c r="F859" s="830"/>
      <c r="G859" s="830"/>
      <c r="H859" s="1085"/>
      <c r="I859" s="1085"/>
      <c r="J859" s="830"/>
      <c r="K859" s="830"/>
      <c r="L859" s="830"/>
      <c r="M859" s="1085"/>
      <c r="N859" s="1085"/>
      <c r="O859" s="830"/>
      <c r="P859" s="830"/>
      <c r="Q859" s="830"/>
    </row>
    <row r="860" ht="25.15" customHeight="true" x14ac:dyDescent="0.2">
      <c r="C860" s="1084"/>
      <c r="D860" s="1085"/>
      <c r="E860" s="830"/>
      <c r="F860" s="830"/>
      <c r="G860" s="830"/>
      <c r="H860" s="1085"/>
      <c r="I860" s="1085"/>
      <c r="J860" s="830"/>
      <c r="K860" s="830"/>
      <c r="L860" s="830"/>
      <c r="M860" s="1085"/>
      <c r="N860" s="1085"/>
      <c r="O860" s="830"/>
      <c r="P860" s="830"/>
      <c r="Q860" s="830"/>
    </row>
    <row r="861" ht="25.15" customHeight="true" x14ac:dyDescent="0.2">
      <c r="C861" s="1084"/>
      <c r="D861" s="1085"/>
      <c r="E861" s="830"/>
      <c r="F861" s="830"/>
      <c r="G861" s="830"/>
      <c r="H861" s="1085"/>
      <c r="I861" s="1085"/>
      <c r="J861" s="830"/>
      <c r="K861" s="830"/>
      <c r="L861" s="830"/>
      <c r="M861" s="1085"/>
      <c r="N861" s="1085"/>
      <c r="O861" s="830"/>
      <c r="P861" s="830"/>
      <c r="Q861" s="830"/>
    </row>
    <row r="862" ht="25.15" customHeight="true" x14ac:dyDescent="0.2">
      <c r="C862" s="1084"/>
      <c r="D862" s="1085"/>
      <c r="E862" s="830"/>
      <c r="F862" s="830"/>
      <c r="G862" s="830"/>
      <c r="H862" s="1085"/>
      <c r="I862" s="1085"/>
      <c r="J862" s="830"/>
      <c r="K862" s="830"/>
      <c r="L862" s="830"/>
      <c r="M862" s="1085"/>
      <c r="N862" s="1085"/>
      <c r="O862" s="830"/>
      <c r="P862" s="830"/>
      <c r="Q862" s="830"/>
    </row>
    <row r="863" ht="25.15" customHeight="true" x14ac:dyDescent="0.2">
      <c r="C863" s="1084"/>
      <c r="D863" s="1085"/>
      <c r="E863" s="830"/>
      <c r="F863" s="830"/>
      <c r="G863" s="830"/>
      <c r="H863" s="1085"/>
      <c r="I863" s="1085"/>
      <c r="J863" s="830"/>
      <c r="K863" s="830"/>
      <c r="L863" s="830"/>
      <c r="M863" s="1085"/>
      <c r="N863" s="1085"/>
      <c r="O863" s="830"/>
      <c r="P863" s="830"/>
      <c r="Q863" s="830"/>
    </row>
    <row r="864" ht="25.15" customHeight="true" x14ac:dyDescent="0.2">
      <c r="C864" s="1084"/>
      <c r="D864" s="1085"/>
      <c r="E864" s="830"/>
      <c r="F864" s="830"/>
      <c r="G864" s="830"/>
      <c r="H864" s="1085"/>
      <c r="I864" s="1085"/>
      <c r="J864" s="830"/>
      <c r="K864" s="830"/>
      <c r="L864" s="830"/>
      <c r="M864" s="1085"/>
      <c r="N864" s="1085"/>
      <c r="O864" s="830"/>
      <c r="P864" s="830"/>
      <c r="Q864" s="830"/>
    </row>
    <row r="865" ht="25.15" customHeight="true" x14ac:dyDescent="0.2">
      <c r="C865" s="1084"/>
      <c r="D865" s="1085"/>
      <c r="E865" s="830"/>
      <c r="F865" s="830"/>
      <c r="G865" s="830"/>
      <c r="H865" s="1085"/>
      <c r="I865" s="1085"/>
      <c r="J865" s="830"/>
      <c r="K865" s="830"/>
      <c r="L865" s="830"/>
      <c r="M865" s="1085"/>
      <c r="N865" s="1085"/>
      <c r="O865" s="830"/>
      <c r="P865" s="830"/>
      <c r="Q865" s="830"/>
    </row>
    <row r="866" ht="25.15" customHeight="true" x14ac:dyDescent="0.2">
      <c r="C866" s="1084"/>
      <c r="D866" s="1085"/>
      <c r="E866" s="830"/>
      <c r="F866" s="830"/>
      <c r="G866" s="830"/>
      <c r="H866" s="1085"/>
      <c r="I866" s="1085"/>
      <c r="J866" s="830"/>
      <c r="K866" s="830"/>
      <c r="L866" s="830"/>
      <c r="M866" s="1085"/>
      <c r="N866" s="1085"/>
      <c r="O866" s="830"/>
      <c r="P866" s="830"/>
      <c r="Q866" s="830"/>
    </row>
    <row r="867" ht="25.15" customHeight="true" x14ac:dyDescent="0.2">
      <c r="C867" s="1084"/>
      <c r="D867" s="1085"/>
      <c r="E867" s="830"/>
      <c r="F867" s="830"/>
      <c r="G867" s="830"/>
      <c r="H867" s="1085"/>
      <c r="I867" s="1085"/>
      <c r="J867" s="830"/>
      <c r="K867" s="830"/>
      <c r="L867" s="830"/>
      <c r="M867" s="1085"/>
      <c r="N867" s="1085"/>
      <c r="O867" s="830"/>
      <c r="P867" s="830"/>
      <c r="Q867" s="830"/>
    </row>
    <row r="868" ht="25.15" customHeight="true" x14ac:dyDescent="0.2">
      <c r="C868" s="1084"/>
      <c r="D868" s="1085"/>
      <c r="E868" s="830"/>
      <c r="F868" s="830"/>
      <c r="G868" s="830"/>
      <c r="H868" s="1085"/>
      <c r="I868" s="1085"/>
      <c r="J868" s="830"/>
      <c r="K868" s="830"/>
      <c r="L868" s="830"/>
      <c r="M868" s="1085"/>
      <c r="N868" s="1085"/>
      <c r="O868" s="830"/>
      <c r="P868" s="830"/>
      <c r="Q868" s="830"/>
    </row>
    <row r="869" ht="25.15" customHeight="true" x14ac:dyDescent="0.2">
      <c r="C869" s="1084"/>
      <c r="D869" s="1085"/>
      <c r="E869" s="830"/>
      <c r="F869" s="830"/>
      <c r="G869" s="830"/>
      <c r="H869" s="1085"/>
      <c r="I869" s="1085"/>
      <c r="J869" s="830"/>
      <c r="K869" s="830"/>
      <c r="L869" s="830"/>
      <c r="M869" s="1085"/>
      <c r="N869" s="1085"/>
      <c r="O869" s="830"/>
      <c r="P869" s="830"/>
      <c r="Q869" s="830"/>
    </row>
    <row r="870" ht="25.15" customHeight="true" x14ac:dyDescent="0.2">
      <c r="C870" s="1084"/>
      <c r="D870" s="1085"/>
      <c r="E870" s="830"/>
      <c r="F870" s="830"/>
      <c r="G870" s="830"/>
      <c r="H870" s="1085"/>
      <c r="I870" s="1085"/>
      <c r="J870" s="830"/>
      <c r="K870" s="830"/>
      <c r="L870" s="830"/>
      <c r="M870" s="1085"/>
      <c r="N870" s="1085"/>
      <c r="O870" s="830"/>
      <c r="P870" s="830"/>
      <c r="Q870" s="830"/>
    </row>
    <row r="871" ht="25.15" customHeight="true" x14ac:dyDescent="0.2">
      <c r="C871" s="1084"/>
      <c r="D871" s="1085"/>
      <c r="E871" s="830"/>
      <c r="F871" s="830"/>
      <c r="G871" s="830"/>
      <c r="H871" s="1085"/>
      <c r="I871" s="1085"/>
      <c r="J871" s="830"/>
      <c r="K871" s="830"/>
      <c r="L871" s="830"/>
      <c r="M871" s="1085"/>
      <c r="N871" s="1085"/>
      <c r="O871" s="830"/>
      <c r="P871" s="830"/>
      <c r="Q871" s="830"/>
    </row>
    <row r="872" ht="25.15" customHeight="true" x14ac:dyDescent="0.2">
      <c r="C872" s="1084"/>
      <c r="D872" s="1085"/>
      <c r="E872" s="830"/>
      <c r="F872" s="830"/>
      <c r="G872" s="830"/>
      <c r="H872" s="1085"/>
      <c r="I872" s="1085"/>
      <c r="J872" s="830"/>
      <c r="K872" s="830"/>
      <c r="L872" s="830"/>
      <c r="M872" s="1085"/>
      <c r="N872" s="1085"/>
      <c r="O872" s="830"/>
      <c r="P872" s="830"/>
      <c r="Q872" s="830"/>
    </row>
    <row r="873" ht="25.15" customHeight="true" x14ac:dyDescent="0.2">
      <c r="C873" s="1084"/>
      <c r="D873" s="1085"/>
      <c r="E873" s="830"/>
      <c r="F873" s="830"/>
      <c r="G873" s="830"/>
      <c r="H873" s="1085"/>
      <c r="I873" s="1085"/>
      <c r="J873" s="830"/>
      <c r="K873" s="830"/>
      <c r="L873" s="830"/>
      <c r="M873" s="1085"/>
      <c r="N873" s="1085"/>
      <c r="O873" s="830"/>
      <c r="P873" s="830"/>
      <c r="Q873" s="830"/>
    </row>
    <row r="874" ht="25.15" customHeight="true" x14ac:dyDescent="0.2">
      <c r="C874" s="1084"/>
      <c r="D874" s="1085"/>
      <c r="E874" s="830"/>
      <c r="F874" s="830"/>
      <c r="G874" s="830"/>
      <c r="H874" s="1085"/>
      <c r="I874" s="1085"/>
      <c r="J874" s="830"/>
      <c r="K874" s="830"/>
      <c r="L874" s="830"/>
      <c r="M874" s="1085"/>
      <c r="N874" s="1085"/>
      <c r="O874" s="830"/>
      <c r="P874" s="830"/>
      <c r="Q874" s="830"/>
    </row>
    <row r="875" ht="25.15" customHeight="true" x14ac:dyDescent="0.2">
      <c r="C875" s="1084"/>
      <c r="D875" s="1085"/>
      <c r="E875" s="830"/>
      <c r="F875" s="830"/>
      <c r="G875" s="830"/>
      <c r="H875" s="1085"/>
      <c r="I875" s="1085"/>
      <c r="J875" s="830"/>
      <c r="K875" s="830"/>
      <c r="L875" s="830"/>
      <c r="M875" s="1085"/>
      <c r="N875" s="1085"/>
      <c r="O875" s="830"/>
      <c r="P875" s="830"/>
      <c r="Q875" s="830"/>
    </row>
    <row r="876" ht="25.15" customHeight="true" x14ac:dyDescent="0.2">
      <c r="C876" s="1084"/>
      <c r="D876" s="1085"/>
      <c r="E876" s="830"/>
      <c r="F876" s="830"/>
      <c r="G876" s="830"/>
      <c r="H876" s="1085"/>
      <c r="I876" s="1085"/>
      <c r="J876" s="830"/>
      <c r="K876" s="830"/>
      <c r="L876" s="830"/>
      <c r="M876" s="1085"/>
      <c r="N876" s="1085"/>
      <c r="O876" s="830"/>
      <c r="P876" s="830"/>
      <c r="Q876" s="830"/>
    </row>
    <row r="877" ht="25.15" customHeight="true" x14ac:dyDescent="0.2">
      <c r="C877" s="1084"/>
      <c r="D877" s="1085"/>
      <c r="E877" s="830"/>
      <c r="F877" s="830"/>
      <c r="G877" s="830"/>
      <c r="H877" s="1085"/>
      <c r="I877" s="1085"/>
      <c r="J877" s="830"/>
      <c r="K877" s="830"/>
      <c r="L877" s="830"/>
      <c r="M877" s="1085"/>
      <c r="N877" s="1085"/>
      <c r="O877" s="830"/>
      <c r="P877" s="830"/>
      <c r="Q877" s="830"/>
    </row>
    <row r="878" ht="25.15" customHeight="true" x14ac:dyDescent="0.2">
      <c r="C878" s="1084"/>
      <c r="D878" s="1085"/>
      <c r="E878" s="830"/>
      <c r="F878" s="830"/>
      <c r="G878" s="830"/>
      <c r="H878" s="1085"/>
      <c r="I878" s="1085"/>
      <c r="J878" s="830"/>
      <c r="K878" s="830"/>
      <c r="L878" s="830"/>
      <c r="M878" s="1085"/>
      <c r="N878" s="1085"/>
      <c r="O878" s="830"/>
      <c r="P878" s="830"/>
      <c r="Q878" s="830"/>
    </row>
    <row r="879" ht="25.15" customHeight="true" x14ac:dyDescent="0.2">
      <c r="C879" s="1084"/>
      <c r="D879" s="1085"/>
      <c r="E879" s="830"/>
      <c r="F879" s="830"/>
      <c r="G879" s="830"/>
      <c r="H879" s="1085"/>
      <c r="I879" s="1085"/>
      <c r="J879" s="830"/>
      <c r="K879" s="830"/>
      <c r="L879" s="830"/>
      <c r="M879" s="1085"/>
      <c r="N879" s="1085"/>
      <c r="O879" s="830"/>
      <c r="P879" s="830"/>
      <c r="Q879" s="830"/>
    </row>
    <row r="880" ht="25.15" customHeight="true" x14ac:dyDescent="0.2">
      <c r="C880" s="1084"/>
      <c r="D880" s="1085"/>
      <c r="E880" s="830"/>
      <c r="F880" s="830"/>
      <c r="G880" s="830"/>
      <c r="H880" s="1085"/>
      <c r="I880" s="1085"/>
      <c r="J880" s="830"/>
      <c r="K880" s="830"/>
      <c r="L880" s="830"/>
      <c r="M880" s="1085"/>
      <c r="N880" s="1085"/>
      <c r="O880" s="830"/>
      <c r="P880" s="830"/>
      <c r="Q880" s="830"/>
    </row>
    <row r="881" ht="25.15" customHeight="true" x14ac:dyDescent="0.2">
      <c r="C881" s="1084"/>
      <c r="D881" s="1085"/>
      <c r="E881" s="830"/>
      <c r="F881" s="830"/>
      <c r="G881" s="830"/>
      <c r="H881" s="1085"/>
      <c r="I881" s="1085"/>
      <c r="J881" s="830"/>
      <c r="K881" s="830"/>
      <c r="L881" s="830"/>
      <c r="M881" s="1085"/>
      <c r="N881" s="1085"/>
      <c r="O881" s="830"/>
      <c r="P881" s="830"/>
      <c r="Q881" s="830"/>
    </row>
    <row r="882" ht="25.15" customHeight="true" x14ac:dyDescent="0.2">
      <c r="C882" s="1084"/>
      <c r="D882" s="1085"/>
      <c r="E882" s="830"/>
      <c r="F882" s="830"/>
      <c r="G882" s="830"/>
      <c r="H882" s="1085"/>
      <c r="I882" s="1085"/>
      <c r="J882" s="830"/>
      <c r="K882" s="830"/>
      <c r="L882" s="830"/>
      <c r="M882" s="1085"/>
      <c r="N882" s="1085"/>
      <c r="O882" s="830"/>
      <c r="P882" s="830"/>
      <c r="Q882" s="830"/>
    </row>
    <row r="883" ht="25.15" customHeight="true" x14ac:dyDescent="0.2">
      <c r="C883" s="1084"/>
      <c r="D883" s="1085"/>
      <c r="E883" s="830"/>
      <c r="F883" s="830"/>
      <c r="G883" s="830"/>
      <c r="H883" s="1085"/>
      <c r="I883" s="1085"/>
      <c r="J883" s="830"/>
      <c r="K883" s="830"/>
      <c r="L883" s="830"/>
      <c r="M883" s="1085"/>
      <c r="N883" s="1085"/>
      <c r="O883" s="830"/>
      <c r="P883" s="830"/>
      <c r="Q883" s="830"/>
    </row>
    <row r="884" ht="25.15" customHeight="true" x14ac:dyDescent="0.2">
      <c r="C884" s="1084"/>
      <c r="D884" s="1085"/>
      <c r="E884" s="830"/>
      <c r="F884" s="830"/>
      <c r="G884" s="830"/>
      <c r="H884" s="1085"/>
      <c r="I884" s="1085"/>
      <c r="J884" s="830"/>
      <c r="K884" s="830"/>
      <c r="L884" s="830"/>
      <c r="M884" s="1085"/>
      <c r="N884" s="1085"/>
      <c r="O884" s="830"/>
      <c r="P884" s="830"/>
      <c r="Q884" s="830"/>
    </row>
    <row r="885" ht="25.15" customHeight="true" x14ac:dyDescent="0.2">
      <c r="C885" s="1084"/>
      <c r="D885" s="1085"/>
      <c r="E885" s="830"/>
      <c r="F885" s="830"/>
      <c r="G885" s="830"/>
      <c r="H885" s="1085"/>
      <c r="I885" s="1085"/>
      <c r="J885" s="830"/>
      <c r="K885" s="830"/>
      <c r="L885" s="830"/>
      <c r="M885" s="1085"/>
      <c r="N885" s="1085"/>
      <c r="O885" s="830"/>
      <c r="P885" s="830"/>
      <c r="Q885" s="830"/>
    </row>
    <row r="886" ht="25.15" customHeight="true" x14ac:dyDescent="0.2">
      <c r="C886" s="1084"/>
      <c r="D886" s="1085"/>
      <c r="E886" s="830"/>
      <c r="F886" s="830"/>
      <c r="G886" s="830"/>
      <c r="H886" s="1085"/>
      <c r="I886" s="1085"/>
      <c r="J886" s="830"/>
      <c r="K886" s="830"/>
      <c r="L886" s="830"/>
      <c r="M886" s="1085"/>
      <c r="N886" s="1085"/>
      <c r="O886" s="830"/>
      <c r="P886" s="830"/>
      <c r="Q886" s="830"/>
    </row>
    <row r="887" ht="25.15" customHeight="true" x14ac:dyDescent="0.2">
      <c r="C887" s="1084"/>
      <c r="D887" s="1085"/>
      <c r="E887" s="830"/>
      <c r="F887" s="830"/>
      <c r="G887" s="830"/>
      <c r="H887" s="1085"/>
      <c r="I887" s="1085"/>
      <c r="J887" s="830"/>
      <c r="K887" s="830"/>
      <c r="L887" s="830"/>
      <c r="M887" s="1085"/>
      <c r="N887" s="1085"/>
      <c r="O887" s="830"/>
      <c r="P887" s="830"/>
      <c r="Q887" s="830"/>
    </row>
    <row r="888" ht="25.15" customHeight="true" x14ac:dyDescent="0.2">
      <c r="C888" s="1084"/>
      <c r="D888" s="1085"/>
      <c r="E888" s="830"/>
      <c r="F888" s="830"/>
      <c r="G888" s="830"/>
      <c r="H888" s="1085"/>
      <c r="I888" s="1085"/>
      <c r="J888" s="830"/>
      <c r="K888" s="830"/>
      <c r="L888" s="830"/>
      <c r="M888" s="1085"/>
      <c r="N888" s="1085"/>
      <c r="O888" s="830"/>
      <c r="P888" s="830"/>
      <c r="Q888" s="830"/>
    </row>
    <row r="889" ht="25.15" customHeight="true" x14ac:dyDescent="0.2">
      <c r="C889" s="1084"/>
      <c r="D889" s="1085"/>
      <c r="E889" s="830"/>
      <c r="F889" s="830"/>
      <c r="G889" s="830"/>
      <c r="H889" s="1085"/>
      <c r="I889" s="1085"/>
      <c r="J889" s="830"/>
      <c r="K889" s="830"/>
      <c r="L889" s="830"/>
      <c r="M889" s="1085"/>
      <c r="N889" s="1085"/>
      <c r="O889" s="830"/>
      <c r="P889" s="830"/>
      <c r="Q889" s="830"/>
    </row>
    <row r="890" ht="25.15" customHeight="true" x14ac:dyDescent="0.2">
      <c r="C890" s="1084"/>
      <c r="D890" s="1085"/>
      <c r="E890" s="830"/>
      <c r="F890" s="830"/>
      <c r="G890" s="830"/>
      <c r="H890" s="1085"/>
      <c r="I890" s="1085"/>
      <c r="J890" s="830"/>
      <c r="K890" s="830"/>
      <c r="L890" s="830"/>
      <c r="M890" s="1085"/>
      <c r="N890" s="1085"/>
      <c r="O890" s="830"/>
      <c r="P890" s="830"/>
      <c r="Q890" s="830"/>
    </row>
    <row r="891" ht="25.15" customHeight="true" x14ac:dyDescent="0.2">
      <c r="C891" s="1084"/>
      <c r="D891" s="1085"/>
      <c r="E891" s="830"/>
      <c r="F891" s="830"/>
      <c r="G891" s="830"/>
      <c r="H891" s="1085"/>
      <c r="I891" s="1085"/>
      <c r="J891" s="830"/>
      <c r="K891" s="830"/>
      <c r="L891" s="830"/>
      <c r="M891" s="1085"/>
      <c r="N891" s="1085"/>
      <c r="O891" s="830"/>
      <c r="P891" s="830"/>
      <c r="Q891" s="830"/>
    </row>
    <row r="892" ht="25.15" customHeight="true" x14ac:dyDescent="0.2">
      <c r="C892" s="1084"/>
      <c r="D892" s="1085"/>
      <c r="E892" s="830"/>
      <c r="F892" s="830"/>
      <c r="G892" s="830"/>
      <c r="H892" s="1085"/>
      <c r="I892" s="1085"/>
      <c r="J892" s="830"/>
      <c r="K892" s="830"/>
      <c r="L892" s="830"/>
      <c r="M892" s="1085"/>
      <c r="N892" s="1085"/>
      <c r="O892" s="830"/>
      <c r="P892" s="830"/>
      <c r="Q892" s="830"/>
    </row>
    <row r="893" ht="25.15" customHeight="true" x14ac:dyDescent="0.2">
      <c r="C893" s="1084"/>
      <c r="D893" s="1085"/>
      <c r="E893" s="830"/>
      <c r="F893" s="830"/>
      <c r="G893" s="830"/>
      <c r="H893" s="1085"/>
      <c r="I893" s="1085"/>
      <c r="J893" s="830"/>
      <c r="K893" s="830"/>
      <c r="L893" s="830"/>
      <c r="M893" s="1085"/>
      <c r="N893" s="1085"/>
      <c r="O893" s="830"/>
      <c r="P893" s="830"/>
      <c r="Q893" s="830"/>
    </row>
    <row r="894" ht="25.15" customHeight="true" x14ac:dyDescent="0.2">
      <c r="C894" s="1084"/>
      <c r="D894" s="1085"/>
      <c r="E894" s="830"/>
      <c r="F894" s="830"/>
      <c r="G894" s="830"/>
      <c r="H894" s="1085"/>
      <c r="I894" s="1085"/>
      <c r="J894" s="830"/>
      <c r="K894" s="830"/>
      <c r="L894" s="830"/>
      <c r="M894" s="1085"/>
      <c r="N894" s="1085"/>
      <c r="O894" s="830"/>
      <c r="P894" s="830"/>
      <c r="Q894" s="830"/>
    </row>
    <row r="895" ht="25.15" customHeight="true" x14ac:dyDescent="0.2">
      <c r="C895" s="1084"/>
      <c r="D895" s="1085"/>
      <c r="E895" s="830"/>
      <c r="F895" s="830"/>
      <c r="G895" s="830"/>
      <c r="H895" s="1085"/>
      <c r="I895" s="1085"/>
      <c r="J895" s="830"/>
      <c r="K895" s="830"/>
      <c r="L895" s="830"/>
      <c r="M895" s="1085"/>
      <c r="N895" s="1085"/>
      <c r="O895" s="830"/>
      <c r="P895" s="830"/>
      <c r="Q895" s="830"/>
    </row>
    <row r="896" ht="25.15" customHeight="true" x14ac:dyDescent="0.2">
      <c r="C896" s="1084"/>
      <c r="D896" s="1085"/>
      <c r="E896" s="830"/>
      <c r="F896" s="830"/>
      <c r="G896" s="830"/>
      <c r="H896" s="1085"/>
      <c r="I896" s="1085"/>
      <c r="J896" s="830"/>
      <c r="K896" s="830"/>
      <c r="L896" s="830"/>
      <c r="M896" s="1085"/>
      <c r="N896" s="1085"/>
      <c r="O896" s="830"/>
      <c r="P896" s="830"/>
      <c r="Q896" s="830"/>
    </row>
    <row r="897" ht="25.15" customHeight="true" x14ac:dyDescent="0.2">
      <c r="C897" s="1084"/>
      <c r="D897" s="1085"/>
      <c r="E897" s="830"/>
      <c r="F897" s="830"/>
      <c r="G897" s="830"/>
      <c r="H897" s="1085"/>
      <c r="I897" s="1085"/>
      <c r="J897" s="830"/>
      <c r="K897" s="830"/>
      <c r="L897" s="830"/>
      <c r="M897" s="1085"/>
      <c r="N897" s="1085"/>
      <c r="O897" s="830"/>
      <c r="P897" s="830"/>
      <c r="Q897" s="830"/>
    </row>
    <row r="898" ht="25.15" customHeight="true" x14ac:dyDescent="0.2">
      <c r="C898" s="1084"/>
      <c r="D898" s="1085"/>
      <c r="E898" s="830"/>
      <c r="F898" s="830"/>
      <c r="G898" s="830"/>
      <c r="H898" s="1085"/>
      <c r="I898" s="1085"/>
      <c r="J898" s="830"/>
      <c r="K898" s="830"/>
      <c r="L898" s="830"/>
      <c r="M898" s="1085"/>
      <c r="N898" s="1085"/>
      <c r="O898" s="830"/>
      <c r="P898" s="830"/>
      <c r="Q898" s="830"/>
    </row>
    <row r="899" ht="25.15" customHeight="true" x14ac:dyDescent="0.2">
      <c r="C899" s="1084"/>
      <c r="D899" s="1085"/>
      <c r="E899" s="830"/>
      <c r="F899" s="830"/>
      <c r="G899" s="830"/>
      <c r="H899" s="1085"/>
      <c r="I899" s="1085"/>
      <c r="J899" s="830"/>
      <c r="K899" s="830"/>
      <c r="L899" s="830"/>
      <c r="M899" s="1085"/>
      <c r="N899" s="1085"/>
      <c r="O899" s="830"/>
      <c r="P899" s="830"/>
      <c r="Q899" s="830"/>
    </row>
    <row r="900" ht="25.15" customHeight="true" x14ac:dyDescent="0.2">
      <c r="C900" s="1084"/>
      <c r="D900" s="1085"/>
      <c r="E900" s="830"/>
      <c r="F900" s="830"/>
      <c r="G900" s="830"/>
      <c r="H900" s="1085"/>
      <c r="I900" s="1085"/>
      <c r="J900" s="830"/>
      <c r="K900" s="830"/>
      <c r="L900" s="830"/>
      <c r="M900" s="1085"/>
      <c r="N900" s="1085"/>
      <c r="O900" s="830"/>
      <c r="P900" s="830"/>
      <c r="Q900" s="830"/>
    </row>
    <row r="901" ht="25.15" customHeight="true" x14ac:dyDescent="0.2">
      <c r="C901" s="1084"/>
      <c r="D901" s="1085"/>
      <c r="E901" s="830"/>
      <c r="F901" s="830"/>
      <c r="G901" s="830"/>
      <c r="H901" s="1085"/>
      <c r="I901" s="1085"/>
      <c r="J901" s="830"/>
      <c r="K901" s="830"/>
      <c r="L901" s="830"/>
      <c r="M901" s="1085"/>
      <c r="N901" s="1085"/>
      <c r="O901" s="830"/>
      <c r="P901" s="830"/>
      <c r="Q901" s="830"/>
    </row>
    <row r="902" ht="25.15" customHeight="true" x14ac:dyDescent="0.2">
      <c r="C902" s="1084"/>
      <c r="D902" s="1085"/>
      <c r="E902" s="830"/>
      <c r="F902" s="830"/>
      <c r="G902" s="830"/>
      <c r="H902" s="1085"/>
      <c r="I902" s="1085"/>
      <c r="J902" s="830"/>
      <c r="K902" s="830"/>
      <c r="L902" s="830"/>
      <c r="M902" s="1085"/>
      <c r="N902" s="1085"/>
      <c r="O902" s="830"/>
      <c r="P902" s="830"/>
      <c r="Q902" s="830"/>
    </row>
    <row r="903" ht="25.15" customHeight="true" x14ac:dyDescent="0.2">
      <c r="C903" s="1084"/>
      <c r="D903" s="1085"/>
      <c r="E903" s="830"/>
      <c r="F903" s="830"/>
      <c r="G903" s="830"/>
      <c r="H903" s="1085"/>
      <c r="I903" s="1085"/>
      <c r="J903" s="830"/>
      <c r="K903" s="830"/>
      <c r="L903" s="830"/>
      <c r="M903" s="1085"/>
      <c r="N903" s="1085"/>
      <c r="O903" s="830"/>
      <c r="P903" s="830"/>
      <c r="Q903" s="830"/>
    </row>
    <row r="904" ht="25.15" customHeight="true" x14ac:dyDescent="0.2">
      <c r="C904" s="1084"/>
      <c r="D904" s="1085"/>
      <c r="E904" s="830"/>
      <c r="F904" s="830"/>
      <c r="G904" s="830"/>
      <c r="H904" s="1085"/>
      <c r="I904" s="1085"/>
      <c r="J904" s="830"/>
      <c r="K904" s="830"/>
      <c r="L904" s="830"/>
      <c r="M904" s="1085"/>
      <c r="N904" s="1085"/>
      <c r="O904" s="830"/>
      <c r="P904" s="830"/>
      <c r="Q904" s="830"/>
    </row>
    <row r="905" ht="25.15" customHeight="true" x14ac:dyDescent="0.2">
      <c r="C905" s="1084"/>
      <c r="D905" s="1085"/>
      <c r="E905" s="830"/>
      <c r="F905" s="830"/>
      <c r="G905" s="830"/>
      <c r="H905" s="1085"/>
      <c r="I905" s="1085"/>
      <c r="J905" s="830"/>
      <c r="K905" s="830"/>
      <c r="L905" s="830"/>
      <c r="M905" s="1085"/>
      <c r="N905" s="1085"/>
      <c r="O905" s="830"/>
      <c r="P905" s="830"/>
      <c r="Q905" s="830"/>
    </row>
    <row r="906" ht="25.15" customHeight="true" x14ac:dyDescent="0.2">
      <c r="C906" s="1084"/>
      <c r="D906" s="1085"/>
      <c r="E906" s="830"/>
      <c r="F906" s="830"/>
      <c r="G906" s="830"/>
      <c r="H906" s="1085"/>
      <c r="I906" s="1085"/>
      <c r="J906" s="830"/>
      <c r="K906" s="830"/>
      <c r="L906" s="830"/>
      <c r="M906" s="1085"/>
      <c r="N906" s="1085"/>
      <c r="O906" s="830"/>
      <c r="P906" s="830"/>
      <c r="Q906" s="830"/>
    </row>
    <row r="907" ht="25.15" customHeight="true" x14ac:dyDescent="0.2">
      <c r="C907" s="1084"/>
      <c r="D907" s="1085"/>
      <c r="E907" s="830"/>
      <c r="F907" s="830"/>
      <c r="G907" s="830"/>
      <c r="H907" s="1085"/>
      <c r="I907" s="1085"/>
      <c r="J907" s="830"/>
      <c r="K907" s="830"/>
      <c r="L907" s="830"/>
      <c r="M907" s="1085"/>
      <c r="N907" s="1085"/>
      <c r="O907" s="830"/>
      <c r="P907" s="830"/>
      <c r="Q907" s="830"/>
    </row>
    <row r="908" ht="25.15" customHeight="true" x14ac:dyDescent="0.2">
      <c r="C908" s="1084"/>
      <c r="D908" s="1085"/>
      <c r="E908" s="830"/>
      <c r="F908" s="830"/>
      <c r="G908" s="830"/>
      <c r="H908" s="1085"/>
      <c r="I908" s="1085"/>
      <c r="J908" s="830"/>
      <c r="K908" s="830"/>
      <c r="L908" s="830"/>
      <c r="M908" s="1085"/>
      <c r="N908" s="1085"/>
      <c r="O908" s="830"/>
      <c r="P908" s="830"/>
      <c r="Q908" s="830"/>
    </row>
    <row r="909" ht="25.15" customHeight="true" x14ac:dyDescent="0.2">
      <c r="C909" s="1084"/>
      <c r="D909" s="1085"/>
      <c r="E909" s="830"/>
      <c r="F909" s="830"/>
      <c r="G909" s="830"/>
      <c r="H909" s="1085"/>
      <c r="I909" s="1085"/>
      <c r="J909" s="830"/>
      <c r="K909" s="830"/>
      <c r="L909" s="830"/>
      <c r="M909" s="1085"/>
      <c r="N909" s="1085"/>
      <c r="O909" s="830"/>
      <c r="P909" s="830"/>
      <c r="Q909" s="830"/>
    </row>
    <row r="910" ht="25.15" customHeight="true" x14ac:dyDescent="0.2">
      <c r="C910" s="1084"/>
      <c r="D910" s="1085"/>
      <c r="E910" s="830"/>
      <c r="F910" s="830"/>
      <c r="G910" s="830"/>
      <c r="H910" s="1085"/>
      <c r="I910" s="1085"/>
      <c r="J910" s="830"/>
      <c r="K910" s="830"/>
      <c r="L910" s="830"/>
      <c r="M910" s="1085"/>
      <c r="N910" s="1085"/>
      <c r="O910" s="830"/>
      <c r="P910" s="830"/>
      <c r="Q910" s="830"/>
    </row>
    <row r="911" ht="25.15" customHeight="true" x14ac:dyDescent="0.2">
      <c r="C911" s="1084"/>
      <c r="D911" s="1085"/>
      <c r="E911" s="830"/>
      <c r="F911" s="830"/>
      <c r="G911" s="830"/>
      <c r="H911" s="1085"/>
      <c r="I911" s="1085"/>
      <c r="J911" s="830"/>
      <c r="K911" s="830"/>
      <c r="L911" s="830"/>
      <c r="M911" s="1085"/>
      <c r="N911" s="1085"/>
      <c r="O911" s="830"/>
      <c r="P911" s="830"/>
      <c r="Q911" s="830"/>
    </row>
    <row r="912" ht="25.15" customHeight="true" x14ac:dyDescent="0.2">
      <c r="C912" s="1084"/>
      <c r="D912" s="1085"/>
      <c r="E912" s="830"/>
      <c r="F912" s="830"/>
      <c r="G912" s="830"/>
      <c r="H912" s="1085"/>
      <c r="I912" s="1085"/>
      <c r="J912" s="830"/>
      <c r="K912" s="830"/>
      <c r="L912" s="830"/>
      <c r="M912" s="1085"/>
      <c r="N912" s="1085"/>
      <c r="O912" s="830"/>
      <c r="P912" s="830"/>
      <c r="Q912" s="830"/>
    </row>
    <row r="913" ht="25.15" customHeight="true" x14ac:dyDescent="0.2">
      <c r="C913" s="1084"/>
      <c r="D913" s="1085"/>
      <c r="E913" s="830"/>
      <c r="F913" s="830"/>
      <c r="G913" s="830"/>
      <c r="H913" s="1085"/>
      <c r="I913" s="1085"/>
      <c r="J913" s="830"/>
      <c r="K913" s="830"/>
      <c r="L913" s="830"/>
      <c r="M913" s="1085"/>
      <c r="N913" s="1085"/>
      <c r="O913" s="830"/>
      <c r="P913" s="830"/>
      <c r="Q913" s="830"/>
    </row>
    <row r="914" ht="25.15" customHeight="true" x14ac:dyDescent="0.2">
      <c r="C914" s="1084"/>
      <c r="D914" s="1085"/>
      <c r="E914" s="830"/>
      <c r="F914" s="830"/>
      <c r="G914" s="830"/>
      <c r="H914" s="1085"/>
      <c r="I914" s="1085"/>
      <c r="J914" s="830"/>
      <c r="K914" s="830"/>
      <c r="L914" s="830"/>
      <c r="M914" s="1085"/>
      <c r="N914" s="1085"/>
      <c r="O914" s="830"/>
      <c r="P914" s="830"/>
      <c r="Q914" s="830"/>
    </row>
    <row r="915" ht="25.15" customHeight="true" x14ac:dyDescent="0.2">
      <c r="C915" s="1084"/>
      <c r="D915" s="1085"/>
      <c r="E915" s="830"/>
      <c r="F915" s="830"/>
      <c r="G915" s="830"/>
      <c r="H915" s="1085"/>
      <c r="I915" s="1085"/>
      <c r="J915" s="830"/>
      <c r="K915" s="830"/>
      <c r="L915" s="830"/>
      <c r="M915" s="1085"/>
      <c r="N915" s="1085"/>
      <c r="O915" s="830"/>
      <c r="P915" s="830"/>
      <c r="Q915" s="830"/>
    </row>
    <row r="916" ht="25.15" customHeight="true" x14ac:dyDescent="0.2">
      <c r="C916" s="1084"/>
      <c r="D916" s="1085"/>
      <c r="E916" s="830"/>
      <c r="F916" s="830"/>
      <c r="G916" s="830"/>
      <c r="H916" s="1085"/>
      <c r="I916" s="1085"/>
      <c r="J916" s="830"/>
      <c r="K916" s="830"/>
      <c r="L916" s="830"/>
      <c r="M916" s="1085"/>
      <c r="N916" s="1085"/>
      <c r="O916" s="830"/>
      <c r="P916" s="830"/>
      <c r="Q916" s="830"/>
    </row>
    <row r="917" ht="25.15" customHeight="true" x14ac:dyDescent="0.2">
      <c r="C917" s="1084"/>
      <c r="D917" s="1085"/>
      <c r="E917" s="830"/>
      <c r="F917" s="830"/>
      <c r="G917" s="830"/>
      <c r="H917" s="1085"/>
      <c r="I917" s="1085"/>
      <c r="J917" s="830"/>
      <c r="K917" s="830"/>
      <c r="L917" s="830"/>
      <c r="M917" s="1085"/>
      <c r="N917" s="1085"/>
      <c r="O917" s="830"/>
      <c r="P917" s="830"/>
      <c r="Q917" s="830"/>
    </row>
    <row r="918" ht="25.15" customHeight="true" x14ac:dyDescent="0.2">
      <c r="C918" s="1084"/>
      <c r="D918" s="1085"/>
      <c r="E918" s="830"/>
      <c r="F918" s="830"/>
      <c r="G918" s="830"/>
      <c r="H918" s="1085"/>
      <c r="I918" s="1085"/>
      <c r="J918" s="830"/>
      <c r="K918" s="830"/>
      <c r="L918" s="830"/>
      <c r="M918" s="1085"/>
      <c r="N918" s="1085"/>
      <c r="O918" s="830"/>
      <c r="P918" s="830"/>
      <c r="Q918" s="830"/>
    </row>
    <row r="919" ht="25.15" customHeight="true" x14ac:dyDescent="0.2">
      <c r="C919" s="1084"/>
      <c r="D919" s="1085"/>
      <c r="E919" s="830"/>
      <c r="F919" s="830"/>
      <c r="G919" s="830"/>
      <c r="H919" s="1085"/>
      <c r="I919" s="1085"/>
      <c r="J919" s="830"/>
      <c r="K919" s="830"/>
      <c r="L919" s="830"/>
      <c r="M919" s="1085"/>
      <c r="N919" s="1085"/>
      <c r="O919" s="830"/>
      <c r="P919" s="830"/>
      <c r="Q919" s="830"/>
    </row>
    <row r="920" ht="25.15" customHeight="true" x14ac:dyDescent="0.2">
      <c r="C920" s="1084"/>
      <c r="D920" s="1085"/>
      <c r="E920" s="830"/>
      <c r="F920" s="830"/>
      <c r="G920" s="830"/>
      <c r="H920" s="1085"/>
      <c r="I920" s="1085"/>
      <c r="J920" s="830"/>
      <c r="K920" s="830"/>
      <c r="L920" s="830"/>
      <c r="M920" s="1085"/>
      <c r="N920" s="1085"/>
      <c r="O920" s="830"/>
      <c r="P920" s="830"/>
      <c r="Q920" s="830"/>
    </row>
    <row r="921" ht="25.15" customHeight="true" x14ac:dyDescent="0.2">
      <c r="C921" s="1084"/>
      <c r="D921" s="1085"/>
      <c r="E921" s="830"/>
      <c r="F921" s="830"/>
      <c r="G921" s="830"/>
      <c r="H921" s="1085"/>
      <c r="I921" s="1085"/>
      <c r="J921" s="830"/>
      <c r="K921" s="830"/>
      <c r="L921" s="830"/>
      <c r="M921" s="1085"/>
      <c r="N921" s="1085"/>
      <c r="O921" s="830"/>
      <c r="P921" s="830"/>
      <c r="Q921" s="830"/>
    </row>
    <row r="922" ht="25.15" customHeight="true" x14ac:dyDescent="0.2">
      <c r="C922" s="1084"/>
      <c r="D922" s="1085"/>
      <c r="E922" s="830"/>
      <c r="F922" s="830"/>
      <c r="G922" s="830"/>
      <c r="H922" s="1085"/>
      <c r="I922" s="1085"/>
      <c r="J922" s="830"/>
      <c r="K922" s="830"/>
      <c r="L922" s="830"/>
      <c r="M922" s="1085"/>
      <c r="N922" s="1085"/>
      <c r="O922" s="830"/>
      <c r="P922" s="830"/>
      <c r="Q922" s="830"/>
    </row>
    <row r="923" ht="25.15" customHeight="true" x14ac:dyDescent="0.2">
      <c r="C923" s="1084"/>
      <c r="D923" s="1085"/>
      <c r="E923" s="830"/>
      <c r="F923" s="830"/>
      <c r="G923" s="830"/>
      <c r="H923" s="1085"/>
      <c r="I923" s="1085"/>
      <c r="J923" s="830"/>
      <c r="K923" s="830"/>
      <c r="L923" s="830"/>
      <c r="M923" s="1085"/>
      <c r="N923" s="1085"/>
      <c r="O923" s="830"/>
      <c r="P923" s="830"/>
      <c r="Q923" s="830"/>
    </row>
    <row r="924" ht="25.15" customHeight="true" x14ac:dyDescent="0.2">
      <c r="C924" s="1084"/>
      <c r="D924" s="1085"/>
      <c r="E924" s="830"/>
      <c r="F924" s="830"/>
      <c r="G924" s="830"/>
      <c r="H924" s="1085"/>
      <c r="I924" s="1085"/>
      <c r="J924" s="830"/>
      <c r="K924" s="830"/>
      <c r="L924" s="830"/>
      <c r="M924" s="1085"/>
      <c r="N924" s="1085"/>
      <c r="O924" s="830"/>
      <c r="P924" s="830"/>
      <c r="Q924" s="830"/>
    </row>
    <row r="925" ht="25.15" customHeight="true" x14ac:dyDescent="0.2">
      <c r="C925" s="1084"/>
      <c r="D925" s="1085"/>
      <c r="E925" s="830"/>
      <c r="F925" s="830"/>
      <c r="G925" s="830"/>
      <c r="H925" s="1085"/>
      <c r="I925" s="1085"/>
      <c r="J925" s="830"/>
      <c r="K925" s="830"/>
      <c r="L925" s="830"/>
      <c r="M925" s="1085"/>
      <c r="N925" s="1085"/>
      <c r="O925" s="830"/>
      <c r="P925" s="830"/>
      <c r="Q925" s="830"/>
    </row>
    <row r="926" ht="25.15" customHeight="true" x14ac:dyDescent="0.2">
      <c r="C926" s="1084"/>
      <c r="D926" s="1085"/>
      <c r="E926" s="830"/>
      <c r="F926" s="830"/>
      <c r="G926" s="830"/>
      <c r="H926" s="1085"/>
      <c r="I926" s="1085"/>
      <c r="J926" s="830"/>
      <c r="K926" s="830"/>
      <c r="L926" s="830"/>
      <c r="M926" s="1085"/>
      <c r="N926" s="1085"/>
      <c r="O926" s="830"/>
      <c r="P926" s="830"/>
      <c r="Q926" s="830"/>
    </row>
    <row r="927" ht="25.15" customHeight="true" x14ac:dyDescent="0.2">
      <c r="C927" s="1084"/>
      <c r="D927" s="1085"/>
      <c r="E927" s="830"/>
      <c r="F927" s="830"/>
      <c r="G927" s="830"/>
      <c r="H927" s="1085"/>
      <c r="I927" s="1085"/>
      <c r="J927" s="830"/>
      <c r="K927" s="830"/>
      <c r="L927" s="830"/>
      <c r="M927" s="1085"/>
      <c r="N927" s="1085"/>
      <c r="O927" s="830"/>
      <c r="P927" s="830"/>
      <c r="Q927" s="830"/>
    </row>
    <row r="928" ht="25.15" customHeight="true" x14ac:dyDescent="0.2">
      <c r="C928" s="1084"/>
      <c r="D928" s="1085"/>
      <c r="E928" s="830"/>
      <c r="F928" s="830"/>
      <c r="G928" s="830"/>
      <c r="H928" s="1085"/>
      <c r="I928" s="1085"/>
      <c r="J928" s="830"/>
      <c r="K928" s="830"/>
      <c r="L928" s="830"/>
      <c r="M928" s="1085"/>
      <c r="N928" s="1085"/>
      <c r="O928" s="830"/>
      <c r="P928" s="830"/>
      <c r="Q928" s="830"/>
    </row>
    <row r="929" ht="25.15" customHeight="true" x14ac:dyDescent="0.2">
      <c r="C929" s="1084"/>
      <c r="D929" s="1085"/>
      <c r="E929" s="830"/>
      <c r="F929" s="830"/>
      <c r="G929" s="830"/>
      <c r="H929" s="1085"/>
      <c r="I929" s="1085"/>
      <c r="J929" s="830"/>
      <c r="K929" s="830"/>
      <c r="L929" s="830"/>
      <c r="M929" s="1085"/>
      <c r="N929" s="1085"/>
      <c r="O929" s="830"/>
      <c r="P929" s="830"/>
      <c r="Q929" s="830"/>
    </row>
    <row r="930" ht="25.15" customHeight="true" x14ac:dyDescent="0.2">
      <c r="C930" s="1084"/>
      <c r="D930" s="1085"/>
      <c r="E930" s="830"/>
      <c r="F930" s="830"/>
      <c r="G930" s="830"/>
      <c r="H930" s="1085"/>
      <c r="I930" s="1085"/>
      <c r="J930" s="830"/>
      <c r="K930" s="830"/>
      <c r="L930" s="830"/>
      <c r="M930" s="1085"/>
      <c r="N930" s="1085"/>
      <c r="O930" s="830"/>
      <c r="P930" s="830"/>
      <c r="Q930" s="830"/>
    </row>
    <row r="931" ht="25.15" customHeight="true" x14ac:dyDescent="0.2">
      <c r="C931" s="1084"/>
      <c r="D931" s="1085"/>
      <c r="E931" s="830"/>
      <c r="F931" s="830"/>
      <c r="G931" s="830"/>
      <c r="H931" s="1085"/>
      <c r="I931" s="1085"/>
      <c r="J931" s="830"/>
      <c r="K931" s="830"/>
      <c r="L931" s="830"/>
      <c r="M931" s="1085"/>
      <c r="N931" s="1085"/>
      <c r="O931" s="830"/>
      <c r="P931" s="830"/>
      <c r="Q931" s="830"/>
    </row>
    <row r="932" ht="25.15" customHeight="true" x14ac:dyDescent="0.2">
      <c r="C932" s="1084"/>
      <c r="D932" s="1085"/>
      <c r="E932" s="830"/>
      <c r="F932" s="830"/>
      <c r="G932" s="830"/>
      <c r="H932" s="1085"/>
      <c r="I932" s="1085"/>
      <c r="J932" s="830"/>
      <c r="K932" s="830"/>
      <c r="L932" s="830"/>
      <c r="M932" s="1085"/>
      <c r="N932" s="1085"/>
      <c r="O932" s="830"/>
      <c r="P932" s="830"/>
      <c r="Q932" s="830"/>
    </row>
    <row r="933" ht="25.15" customHeight="true" x14ac:dyDescent="0.2">
      <c r="C933" s="1084"/>
      <c r="D933" s="1085"/>
      <c r="E933" s="830"/>
      <c r="F933" s="830"/>
      <c r="G933" s="830"/>
      <c r="H933" s="1085"/>
      <c r="I933" s="1085"/>
      <c r="J933" s="830"/>
      <c r="K933" s="830"/>
      <c r="L933" s="830"/>
      <c r="M933" s="1085"/>
      <c r="N933" s="1085"/>
      <c r="O933" s="830"/>
      <c r="P933" s="830"/>
      <c r="Q933" s="830"/>
    </row>
    <row r="934" ht="25.15" customHeight="true" x14ac:dyDescent="0.2">
      <c r="C934" s="1084"/>
      <c r="D934" s="1085"/>
      <c r="E934" s="830"/>
      <c r="F934" s="830"/>
      <c r="G934" s="830"/>
      <c r="H934" s="1085"/>
      <c r="I934" s="1085"/>
      <c r="J934" s="830"/>
      <c r="K934" s="830"/>
      <c r="L934" s="830"/>
      <c r="M934" s="1085"/>
      <c r="N934" s="1085"/>
      <c r="O934" s="830"/>
      <c r="P934" s="830"/>
      <c r="Q934" s="830"/>
    </row>
    <row r="935" ht="25.15" customHeight="true" x14ac:dyDescent="0.2">
      <c r="C935" s="1084"/>
      <c r="D935" s="1085"/>
      <c r="E935" s="830"/>
      <c r="F935" s="830"/>
      <c r="G935" s="830"/>
      <c r="H935" s="1085"/>
      <c r="I935" s="1085"/>
      <c r="J935" s="830"/>
      <c r="K935" s="830"/>
      <c r="L935" s="830"/>
      <c r="M935" s="1085"/>
      <c r="N935" s="1085"/>
      <c r="O935" s="830"/>
      <c r="P935" s="830"/>
      <c r="Q935" s="830"/>
    </row>
    <row r="936" ht="25.15" customHeight="true" x14ac:dyDescent="0.2">
      <c r="C936" s="1084"/>
      <c r="D936" s="1085"/>
      <c r="E936" s="830"/>
      <c r="F936" s="830"/>
      <c r="G936" s="830"/>
      <c r="H936" s="1085"/>
      <c r="I936" s="1085"/>
      <c r="J936" s="830"/>
      <c r="K936" s="830"/>
      <c r="L936" s="830"/>
      <c r="M936" s="1085"/>
      <c r="N936" s="1085"/>
      <c r="O936" s="830"/>
      <c r="P936" s="830"/>
      <c r="Q936" s="830"/>
    </row>
    <row r="937" ht="25.15" customHeight="true" x14ac:dyDescent="0.2">
      <c r="C937" s="1084"/>
      <c r="D937" s="1085"/>
      <c r="E937" s="830"/>
      <c r="F937" s="830"/>
      <c r="G937" s="830"/>
      <c r="H937" s="1085"/>
      <c r="I937" s="1085"/>
      <c r="J937" s="830"/>
      <c r="K937" s="830"/>
      <c r="L937" s="830"/>
      <c r="M937" s="1085"/>
      <c r="N937" s="1085"/>
      <c r="O937" s="830"/>
      <c r="P937" s="830"/>
      <c r="Q937" s="830"/>
    </row>
    <row r="938" ht="25.15" customHeight="true" x14ac:dyDescent="0.2">
      <c r="C938" s="1084"/>
      <c r="D938" s="1085"/>
      <c r="E938" s="830"/>
      <c r="F938" s="830"/>
      <c r="G938" s="830"/>
      <c r="H938" s="1085"/>
      <c r="I938" s="1085"/>
      <c r="J938" s="830"/>
      <c r="K938" s="830"/>
      <c r="L938" s="830"/>
      <c r="M938" s="1085"/>
      <c r="N938" s="1085"/>
      <c r="O938" s="830"/>
      <c r="P938" s="830"/>
      <c r="Q938" s="830"/>
    </row>
    <row r="939" ht="25.15" customHeight="true" x14ac:dyDescent="0.2">
      <c r="C939" s="1084"/>
      <c r="D939" s="1085"/>
      <c r="E939" s="830"/>
      <c r="F939" s="830"/>
      <c r="G939" s="830"/>
      <c r="H939" s="1085"/>
      <c r="I939" s="1085"/>
      <c r="J939" s="830"/>
      <c r="K939" s="830"/>
      <c r="L939" s="830"/>
      <c r="M939" s="1085"/>
      <c r="N939" s="1085"/>
      <c r="O939" s="830"/>
      <c r="P939" s="830"/>
      <c r="Q939" s="830"/>
    </row>
    <row r="940" ht="25.15" customHeight="true" x14ac:dyDescent="0.2">
      <c r="C940" s="1084"/>
      <c r="D940" s="1085"/>
      <c r="E940" s="830"/>
      <c r="F940" s="830"/>
      <c r="G940" s="830"/>
      <c r="H940" s="1085"/>
      <c r="I940" s="1085"/>
      <c r="J940" s="830"/>
      <c r="K940" s="830"/>
      <c r="L940" s="830"/>
      <c r="M940" s="1085"/>
      <c r="N940" s="1085"/>
      <c r="O940" s="830"/>
      <c r="P940" s="830"/>
      <c r="Q940" s="830"/>
    </row>
    <row r="941" ht="25.15" customHeight="true" x14ac:dyDescent="0.2">
      <c r="C941" s="1084"/>
      <c r="D941" s="1085"/>
      <c r="E941" s="830"/>
      <c r="F941" s="830"/>
      <c r="G941" s="830"/>
      <c r="H941" s="1085"/>
      <c r="I941" s="1085"/>
      <c r="J941" s="830"/>
      <c r="K941" s="830"/>
      <c r="L941" s="830"/>
      <c r="M941" s="1085"/>
      <c r="N941" s="1085"/>
      <c r="O941" s="830"/>
      <c r="P941" s="830"/>
      <c r="Q941" s="830"/>
    </row>
    <row r="942" ht="25.15" customHeight="true" x14ac:dyDescent="0.2">
      <c r="C942" s="1084"/>
      <c r="D942" s="1085"/>
      <c r="E942" s="830"/>
      <c r="F942" s="830"/>
      <c r="G942" s="830"/>
      <c r="H942" s="1085"/>
      <c r="I942" s="1085"/>
      <c r="J942" s="830"/>
      <c r="K942" s="830"/>
      <c r="L942" s="830"/>
      <c r="M942" s="1085"/>
      <c r="N942" s="1085"/>
      <c r="O942" s="830"/>
      <c r="P942" s="830"/>
      <c r="Q942" s="830"/>
    </row>
    <row r="943" ht="25.15" customHeight="true" x14ac:dyDescent="0.2">
      <c r="C943" s="1084"/>
      <c r="D943" s="1085"/>
      <c r="E943" s="830"/>
      <c r="F943" s="830"/>
      <c r="G943" s="830"/>
      <c r="H943" s="1085"/>
      <c r="I943" s="1085"/>
      <c r="J943" s="830"/>
      <c r="K943" s="830"/>
      <c r="L943" s="830"/>
      <c r="M943" s="1085"/>
      <c r="N943" s="1085"/>
      <c r="O943" s="830"/>
      <c r="P943" s="830"/>
      <c r="Q943" s="830"/>
    </row>
    <row r="944" ht="25.15" customHeight="true" x14ac:dyDescent="0.2">
      <c r="C944" s="1084"/>
      <c r="D944" s="1085"/>
      <c r="E944" s="830"/>
      <c r="F944" s="830"/>
      <c r="G944" s="830"/>
      <c r="H944" s="1085"/>
      <c r="I944" s="1085"/>
      <c r="J944" s="830"/>
      <c r="K944" s="830"/>
      <c r="L944" s="830"/>
      <c r="M944" s="1085"/>
      <c r="N944" s="1085"/>
      <c r="O944" s="830"/>
      <c r="P944" s="830"/>
      <c r="Q944" s="830"/>
    </row>
    <row r="945" ht="25.15" customHeight="true" x14ac:dyDescent="0.2">
      <c r="C945" s="1084"/>
      <c r="D945" s="1085"/>
      <c r="E945" s="830"/>
      <c r="F945" s="830"/>
      <c r="G945" s="830"/>
      <c r="H945" s="1085"/>
      <c r="I945" s="1085"/>
      <c r="J945" s="830"/>
      <c r="K945" s="830"/>
      <c r="L945" s="830"/>
      <c r="M945" s="1085"/>
      <c r="N945" s="1085"/>
      <c r="O945" s="830"/>
      <c r="P945" s="830"/>
      <c r="Q945" s="830"/>
    </row>
    <row r="946" ht="25.15" customHeight="true" x14ac:dyDescent="0.2">
      <c r="C946" s="1084"/>
      <c r="D946" s="1085"/>
      <c r="E946" s="830"/>
      <c r="F946" s="830"/>
      <c r="G946" s="830"/>
      <c r="H946" s="1085"/>
      <c r="I946" s="1085"/>
      <c r="J946" s="830"/>
      <c r="K946" s="830"/>
      <c r="L946" s="830"/>
      <c r="M946" s="1085"/>
      <c r="N946" s="1085"/>
      <c r="O946" s="830"/>
      <c r="P946" s="830"/>
      <c r="Q946" s="830"/>
    </row>
    <row r="947" ht="25.15" customHeight="true" x14ac:dyDescent="0.2">
      <c r="C947" s="1084"/>
      <c r="D947" s="1085"/>
      <c r="E947" s="830"/>
      <c r="F947" s="830"/>
      <c r="G947" s="830"/>
      <c r="H947" s="1085"/>
      <c r="I947" s="1085"/>
      <c r="J947" s="830"/>
      <c r="K947" s="830"/>
      <c r="L947" s="830"/>
      <c r="M947" s="1085"/>
      <c r="N947" s="1085"/>
      <c r="O947" s="830"/>
      <c r="P947" s="830"/>
      <c r="Q947" s="830"/>
    </row>
    <row r="948" ht="25.15" customHeight="true" x14ac:dyDescent="0.2">
      <c r="C948" s="1084"/>
      <c r="D948" s="1085"/>
      <c r="E948" s="830"/>
      <c r="F948" s="830"/>
      <c r="G948" s="830"/>
      <c r="H948" s="1085"/>
      <c r="I948" s="1085"/>
      <c r="J948" s="830"/>
      <c r="K948" s="830"/>
      <c r="L948" s="830"/>
      <c r="M948" s="1085"/>
      <c r="N948" s="1085"/>
      <c r="O948" s="830"/>
      <c r="P948" s="830"/>
      <c r="Q948" s="830"/>
    </row>
    <row r="949" ht="25.15" customHeight="true" x14ac:dyDescent="0.2">
      <c r="C949" s="1084"/>
      <c r="D949" s="1085"/>
      <c r="E949" s="830"/>
      <c r="F949" s="830"/>
      <c r="G949" s="830"/>
      <c r="H949" s="1085"/>
      <c r="I949" s="1085"/>
      <c r="J949" s="830"/>
      <c r="K949" s="830"/>
      <c r="L949" s="830"/>
      <c r="M949" s="1085"/>
      <c r="N949" s="1085"/>
      <c r="O949" s="830"/>
      <c r="P949" s="830"/>
      <c r="Q949" s="830"/>
    </row>
    <row r="950" ht="25.15" customHeight="true" x14ac:dyDescent="0.2">
      <c r="C950" s="1084"/>
      <c r="D950" s="1085"/>
      <c r="E950" s="830"/>
      <c r="F950" s="830"/>
      <c r="G950" s="830"/>
      <c r="H950" s="1085"/>
      <c r="I950" s="1085"/>
      <c r="J950" s="830"/>
      <c r="K950" s="830"/>
      <c r="L950" s="830"/>
      <c r="M950" s="1085"/>
      <c r="N950" s="1085"/>
      <c r="O950" s="830"/>
      <c r="P950" s="830"/>
      <c r="Q950" s="830"/>
    </row>
    <row r="951" ht="25.15" customHeight="true" x14ac:dyDescent="0.2">
      <c r="C951" s="1084"/>
      <c r="D951" s="1085"/>
      <c r="E951" s="830"/>
      <c r="F951" s="830"/>
      <c r="G951" s="830"/>
      <c r="H951" s="1085"/>
      <c r="I951" s="1085"/>
      <c r="J951" s="830"/>
      <c r="K951" s="830"/>
      <c r="L951" s="830"/>
      <c r="M951" s="1085"/>
      <c r="N951" s="1085"/>
      <c r="O951" s="830"/>
      <c r="P951" s="830"/>
      <c r="Q951" s="830"/>
    </row>
    <row r="952" ht="25.15" customHeight="true" x14ac:dyDescent="0.2">
      <c r="C952" s="1084"/>
      <c r="D952" s="1085"/>
      <c r="E952" s="830"/>
      <c r="F952" s="830"/>
      <c r="G952" s="830"/>
      <c r="H952" s="1085"/>
      <c r="I952" s="1085"/>
      <c r="J952" s="830"/>
      <c r="K952" s="830"/>
      <c r="L952" s="830"/>
      <c r="M952" s="1085"/>
      <c r="N952" s="1085"/>
      <c r="O952" s="830"/>
      <c r="P952" s="830"/>
      <c r="Q952" s="830"/>
    </row>
    <row r="953" ht="25.15" customHeight="true" x14ac:dyDescent="0.2">
      <c r="C953" s="1084"/>
      <c r="D953" s="1085"/>
      <c r="E953" s="830"/>
      <c r="F953" s="830"/>
      <c r="G953" s="830"/>
      <c r="H953" s="1085"/>
      <c r="I953" s="1085"/>
      <c r="J953" s="830"/>
      <c r="K953" s="830"/>
      <c r="L953" s="830"/>
      <c r="M953" s="1085"/>
      <c r="N953" s="1085"/>
      <c r="O953" s="830"/>
      <c r="P953" s="830"/>
      <c r="Q953" s="830"/>
    </row>
    <row r="954" ht="25.15" customHeight="true" x14ac:dyDescent="0.2">
      <c r="C954" s="1084"/>
      <c r="D954" s="1085"/>
      <c r="E954" s="830"/>
      <c r="F954" s="830"/>
      <c r="G954" s="830"/>
      <c r="H954" s="1085"/>
      <c r="I954" s="1085"/>
      <c r="J954" s="830"/>
      <c r="K954" s="830"/>
      <c r="L954" s="830"/>
      <c r="M954" s="1085"/>
      <c r="N954" s="1085"/>
      <c r="O954" s="830"/>
      <c r="P954" s="830"/>
      <c r="Q954" s="830"/>
    </row>
    <row r="955" ht="25.15" customHeight="true" x14ac:dyDescent="0.2">
      <c r="C955" s="1084"/>
      <c r="D955" s="1085"/>
      <c r="E955" s="830"/>
      <c r="F955" s="830"/>
      <c r="G955" s="830"/>
      <c r="H955" s="1085"/>
      <c r="I955" s="1085"/>
      <c r="J955" s="830"/>
      <c r="K955" s="830"/>
      <c r="L955" s="830"/>
      <c r="M955" s="1085"/>
      <c r="N955" s="1085"/>
      <c r="O955" s="830"/>
      <c r="P955" s="830"/>
      <c r="Q955" s="830"/>
    </row>
    <row r="956" ht="25.15" customHeight="true" x14ac:dyDescent="0.2">
      <c r="C956" s="1084"/>
      <c r="D956" s="1085"/>
      <c r="E956" s="830"/>
      <c r="F956" s="830"/>
      <c r="G956" s="830"/>
      <c r="H956" s="1085"/>
      <c r="I956" s="1085"/>
      <c r="J956" s="830"/>
      <c r="K956" s="830"/>
      <c r="L956" s="830"/>
      <c r="M956" s="1085"/>
      <c r="N956" s="1085"/>
      <c r="O956" s="830"/>
      <c r="P956" s="830"/>
      <c r="Q956" s="830"/>
    </row>
    <row r="957" ht="25.15" customHeight="true" x14ac:dyDescent="0.2">
      <c r="C957" s="1084"/>
      <c r="D957" s="1085"/>
      <c r="E957" s="830"/>
      <c r="F957" s="830"/>
      <c r="G957" s="830"/>
      <c r="H957" s="1085"/>
      <c r="I957" s="1085"/>
      <c r="J957" s="830"/>
      <c r="K957" s="830"/>
      <c r="L957" s="830"/>
      <c r="M957" s="1085"/>
      <c r="N957" s="1085"/>
      <c r="O957" s="830"/>
      <c r="P957" s="830"/>
      <c r="Q957" s="830"/>
    </row>
    <row r="958" ht="25.15" customHeight="true" x14ac:dyDescent="0.2">
      <c r="C958" s="1084"/>
      <c r="D958" s="1085"/>
      <c r="E958" s="830"/>
      <c r="F958" s="830"/>
      <c r="G958" s="830"/>
      <c r="H958" s="1085"/>
      <c r="I958" s="1085"/>
      <c r="J958" s="830"/>
      <c r="K958" s="830"/>
      <c r="L958" s="830"/>
      <c r="M958" s="1085"/>
      <c r="N958" s="1085"/>
      <c r="O958" s="830"/>
      <c r="P958" s="830"/>
      <c r="Q958" s="830"/>
    </row>
    <row r="959" ht="25.15" customHeight="true" x14ac:dyDescent="0.2">
      <c r="C959" s="1084"/>
      <c r="D959" s="1085"/>
      <c r="E959" s="830"/>
      <c r="F959" s="830"/>
      <c r="G959" s="830"/>
      <c r="H959" s="1085"/>
      <c r="I959" s="1085"/>
      <c r="J959" s="830"/>
      <c r="K959" s="830"/>
      <c r="L959" s="830"/>
      <c r="M959" s="1085"/>
      <c r="N959" s="1085"/>
      <c r="O959" s="830"/>
      <c r="P959" s="830"/>
      <c r="Q959" s="830"/>
    </row>
    <row r="960" ht="25.15" customHeight="true" x14ac:dyDescent="0.2">
      <c r="C960" s="1084"/>
      <c r="D960" s="1085"/>
      <c r="E960" s="830"/>
      <c r="F960" s="830"/>
      <c r="G960" s="830"/>
      <c r="H960" s="1085"/>
      <c r="I960" s="1085"/>
      <c r="J960" s="830"/>
      <c r="K960" s="830"/>
      <c r="L960" s="830"/>
      <c r="M960" s="1085"/>
      <c r="N960" s="1085"/>
      <c r="O960" s="830"/>
      <c r="P960" s="830"/>
      <c r="Q960" s="830"/>
    </row>
    <row r="961" ht="25.15" customHeight="true" x14ac:dyDescent="0.2">
      <c r="C961" s="1084"/>
      <c r="D961" s="1085"/>
      <c r="E961" s="830"/>
      <c r="F961" s="830"/>
      <c r="G961" s="830"/>
      <c r="H961" s="1085"/>
      <c r="I961" s="1085"/>
      <c r="J961" s="830"/>
      <c r="K961" s="830"/>
      <c r="L961" s="830"/>
      <c r="M961" s="1085"/>
      <c r="N961" s="1085"/>
      <c r="O961" s="830"/>
      <c r="P961" s="830"/>
      <c r="Q961" s="830"/>
    </row>
    <row r="962" ht="25.15" customHeight="true" x14ac:dyDescent="0.2">
      <c r="C962" s="1084"/>
      <c r="D962" s="1085"/>
      <c r="E962" s="830"/>
      <c r="F962" s="830"/>
      <c r="G962" s="830"/>
      <c r="H962" s="1085"/>
      <c r="I962" s="1085"/>
      <c r="J962" s="830"/>
      <c r="K962" s="830"/>
      <c r="L962" s="830"/>
      <c r="M962" s="1085"/>
      <c r="N962" s="1085"/>
      <c r="O962" s="830"/>
      <c r="P962" s="830"/>
      <c r="Q962" s="830"/>
    </row>
    <row r="963" ht="25.15" customHeight="true" x14ac:dyDescent="0.2">
      <c r="C963" s="1084"/>
      <c r="D963" s="1085"/>
      <c r="E963" s="830"/>
      <c r="F963" s="830"/>
      <c r="G963" s="830"/>
      <c r="H963" s="1085"/>
      <c r="I963" s="1085"/>
      <c r="J963" s="830"/>
      <c r="K963" s="830"/>
      <c r="L963" s="830"/>
      <c r="M963" s="1085"/>
      <c r="N963" s="1085"/>
      <c r="O963" s="830"/>
      <c r="P963" s="830"/>
      <c r="Q963" s="830"/>
    </row>
    <row r="964" ht="25.15" customHeight="true" x14ac:dyDescent="0.2">
      <c r="C964" s="1084"/>
      <c r="D964" s="1085"/>
      <c r="E964" s="830"/>
      <c r="F964" s="830"/>
      <c r="G964" s="830"/>
      <c r="H964" s="1085"/>
      <c r="I964" s="1085"/>
      <c r="J964" s="830"/>
      <c r="K964" s="830"/>
      <c r="L964" s="830"/>
      <c r="M964" s="1085"/>
      <c r="N964" s="1085"/>
      <c r="O964" s="830"/>
      <c r="P964" s="830"/>
      <c r="Q964" s="830"/>
    </row>
    <row r="965" ht="25.15" customHeight="true" x14ac:dyDescent="0.2">
      <c r="C965" s="1084"/>
      <c r="D965" s="1085"/>
      <c r="E965" s="830"/>
      <c r="F965" s="830"/>
      <c r="G965" s="830"/>
      <c r="H965" s="1085"/>
      <c r="I965" s="1085"/>
      <c r="J965" s="830"/>
      <c r="K965" s="830"/>
      <c r="L965" s="830"/>
      <c r="M965" s="1085"/>
      <c r="N965" s="1085"/>
      <c r="O965" s="830"/>
      <c r="P965" s="830"/>
      <c r="Q965" s="830"/>
    </row>
    <row r="966" ht="25.15" customHeight="true" x14ac:dyDescent="0.2">
      <c r="C966" s="1084"/>
      <c r="D966" s="1085"/>
      <c r="E966" s="830"/>
      <c r="F966" s="830"/>
      <c r="G966" s="830"/>
      <c r="H966" s="1085"/>
      <c r="I966" s="1085"/>
      <c r="J966" s="830"/>
      <c r="K966" s="830"/>
      <c r="L966" s="830"/>
      <c r="M966" s="1085"/>
      <c r="N966" s="1085"/>
      <c r="O966" s="830"/>
      <c r="P966" s="830"/>
      <c r="Q966" s="830"/>
    </row>
    <row r="967" ht="25.15" customHeight="true" x14ac:dyDescent="0.2">
      <c r="C967" s="1084"/>
      <c r="D967" s="1085"/>
      <c r="E967" s="830"/>
      <c r="F967" s="830"/>
      <c r="G967" s="830"/>
      <c r="H967" s="1085"/>
      <c r="I967" s="1085"/>
      <c r="J967" s="830"/>
      <c r="K967" s="830"/>
      <c r="L967" s="830"/>
      <c r="M967" s="1085"/>
      <c r="N967" s="1085"/>
      <c r="O967" s="830"/>
      <c r="P967" s="830"/>
      <c r="Q967" s="830"/>
    </row>
    <row r="968" ht="25.15" customHeight="true" x14ac:dyDescent="0.2">
      <c r="C968" s="1084"/>
      <c r="D968" s="1085"/>
      <c r="E968" s="830"/>
      <c r="F968" s="830"/>
      <c r="G968" s="830"/>
      <c r="H968" s="1085"/>
      <c r="I968" s="1085"/>
      <c r="J968" s="830"/>
      <c r="K968" s="830"/>
      <c r="L968" s="830"/>
      <c r="M968" s="1085"/>
      <c r="N968" s="1085"/>
      <c r="O968" s="830"/>
      <c r="P968" s="830"/>
      <c r="Q968" s="830"/>
    </row>
    <row r="969" ht="25.15" customHeight="true" x14ac:dyDescent="0.2">
      <c r="C969" s="1084"/>
      <c r="D969" s="1085"/>
      <c r="E969" s="830"/>
      <c r="F969" s="830"/>
      <c r="G969" s="830"/>
      <c r="H969" s="1085"/>
      <c r="I969" s="1085"/>
      <c r="J969" s="830"/>
      <c r="K969" s="830"/>
      <c r="L969" s="830"/>
      <c r="M969" s="1085"/>
      <c r="N969" s="1085"/>
      <c r="O969" s="830"/>
      <c r="P969" s="830"/>
      <c r="Q969" s="830"/>
    </row>
    <row r="970" ht="25.15" customHeight="true" x14ac:dyDescent="0.2">
      <c r="C970" s="1084"/>
      <c r="D970" s="1085"/>
      <c r="E970" s="830"/>
      <c r="F970" s="830"/>
      <c r="G970" s="830"/>
      <c r="H970" s="1085"/>
      <c r="I970" s="1085"/>
      <c r="J970" s="830"/>
      <c r="K970" s="830"/>
      <c r="L970" s="830"/>
      <c r="M970" s="1085"/>
      <c r="N970" s="1085"/>
      <c r="O970" s="830"/>
      <c r="P970" s="830"/>
      <c r="Q970" s="830"/>
    </row>
    <row r="971" ht="25.15" customHeight="true" x14ac:dyDescent="0.2">
      <c r="C971" s="1084"/>
      <c r="D971" s="1085"/>
      <c r="E971" s="830"/>
      <c r="F971" s="830"/>
      <c r="G971" s="830"/>
      <c r="H971" s="1085"/>
      <c r="I971" s="1085"/>
      <c r="J971" s="830"/>
      <c r="K971" s="830"/>
      <c r="L971" s="830"/>
      <c r="M971" s="1085"/>
      <c r="N971" s="1085"/>
      <c r="O971" s="830"/>
      <c r="P971" s="830"/>
      <c r="Q971" s="830"/>
    </row>
    <row r="972" ht="25.15" customHeight="true" x14ac:dyDescent="0.2">
      <c r="C972" s="1084"/>
      <c r="D972" s="1085"/>
      <c r="E972" s="830"/>
      <c r="F972" s="830"/>
      <c r="G972" s="830"/>
      <c r="H972" s="1085"/>
      <c r="I972" s="1085"/>
      <c r="J972" s="830"/>
      <c r="K972" s="830"/>
      <c r="L972" s="830"/>
      <c r="M972" s="1085"/>
      <c r="N972" s="1085"/>
      <c r="O972" s="830"/>
      <c r="P972" s="830"/>
      <c r="Q972" s="830"/>
    </row>
    <row r="973" ht="25.15" customHeight="true" x14ac:dyDescent="0.2">
      <c r="C973" s="1084"/>
      <c r="D973" s="1085"/>
      <c r="E973" s="830"/>
      <c r="F973" s="830"/>
      <c r="G973" s="830"/>
      <c r="H973" s="1085"/>
      <c r="I973" s="1085"/>
      <c r="J973" s="830"/>
      <c r="K973" s="830"/>
      <c r="L973" s="830"/>
      <c r="M973" s="1085"/>
      <c r="N973" s="1085"/>
      <c r="O973" s="830"/>
      <c r="P973" s="830"/>
      <c r="Q973" s="830"/>
    </row>
    <row r="974" ht="25.15" customHeight="true" x14ac:dyDescent="0.2">
      <c r="C974" s="1084"/>
      <c r="D974" s="1085"/>
      <c r="E974" s="830"/>
      <c r="F974" s="830"/>
      <c r="G974" s="830"/>
      <c r="H974" s="1085"/>
      <c r="I974" s="1085"/>
      <c r="J974" s="830"/>
      <c r="K974" s="830"/>
      <c r="L974" s="830"/>
      <c r="M974" s="1085"/>
      <c r="N974" s="1085"/>
      <c r="O974" s="830"/>
      <c r="P974" s="830"/>
      <c r="Q974" s="830"/>
    </row>
    <row r="975" ht="25.15" customHeight="true" x14ac:dyDescent="0.2">
      <c r="C975" s="1084"/>
      <c r="D975" s="1085"/>
      <c r="E975" s="830"/>
      <c r="F975" s="830"/>
      <c r="G975" s="830"/>
      <c r="H975" s="1085"/>
      <c r="I975" s="1085"/>
      <c r="J975" s="830"/>
      <c r="K975" s="830"/>
      <c r="L975" s="830"/>
      <c r="M975" s="1085"/>
      <c r="N975" s="1085"/>
      <c r="O975" s="830"/>
      <c r="P975" s="830"/>
      <c r="Q975" s="830"/>
    </row>
    <row r="976" ht="25.15" customHeight="true" x14ac:dyDescent="0.2">
      <c r="C976" s="1084"/>
      <c r="D976" s="1085"/>
      <c r="E976" s="830"/>
      <c r="F976" s="830"/>
      <c r="G976" s="830"/>
      <c r="H976" s="1085"/>
      <c r="I976" s="1085"/>
      <c r="J976" s="830"/>
      <c r="K976" s="830"/>
      <c r="L976" s="830"/>
      <c r="M976" s="1085"/>
      <c r="N976" s="1085"/>
      <c r="O976" s="830"/>
      <c r="P976" s="830"/>
      <c r="Q976" s="830"/>
    </row>
    <row r="977" ht="25.15" customHeight="true" x14ac:dyDescent="0.2">
      <c r="C977" s="1084"/>
      <c r="D977" s="1085"/>
      <c r="E977" s="830"/>
      <c r="F977" s="830"/>
      <c r="G977" s="830"/>
      <c r="H977" s="1085"/>
      <c r="I977" s="1085"/>
      <c r="J977" s="830"/>
      <c r="K977" s="830"/>
      <c r="L977" s="830"/>
      <c r="M977" s="1085"/>
      <c r="N977" s="1085"/>
      <c r="O977" s="830"/>
      <c r="P977" s="830"/>
      <c r="Q977" s="830"/>
    </row>
    <row r="978" ht="25.15" customHeight="true" x14ac:dyDescent="0.2">
      <c r="C978" s="1084"/>
      <c r="D978" s="1085"/>
      <c r="E978" s="830"/>
      <c r="F978" s="830"/>
      <c r="G978" s="830"/>
      <c r="H978" s="1085"/>
      <c r="I978" s="1085"/>
      <c r="J978" s="830"/>
      <c r="K978" s="830"/>
      <c r="L978" s="830"/>
      <c r="M978" s="1085"/>
      <c r="N978" s="1085"/>
      <c r="O978" s="830"/>
      <c r="P978" s="830"/>
      <c r="Q978" s="830"/>
    </row>
    <row r="979" ht="25.15" customHeight="true" x14ac:dyDescent="0.2">
      <c r="C979" s="1084"/>
      <c r="D979" s="1085"/>
      <c r="E979" s="830"/>
      <c r="F979" s="830"/>
      <c r="G979" s="830"/>
      <c r="H979" s="1085"/>
      <c r="I979" s="1085"/>
      <c r="J979" s="830"/>
      <c r="K979" s="830"/>
      <c r="L979" s="830"/>
      <c r="M979" s="1085"/>
      <c r="N979" s="1085"/>
      <c r="O979" s="830"/>
      <c r="P979" s="830"/>
      <c r="Q979" s="830"/>
    </row>
    <row r="980" ht="25.15" customHeight="true" x14ac:dyDescent="0.2">
      <c r="C980" s="1084"/>
      <c r="D980" s="1085"/>
      <c r="E980" s="830"/>
      <c r="F980" s="830"/>
      <c r="G980" s="830"/>
      <c r="H980" s="1085"/>
      <c r="I980" s="1085"/>
      <c r="J980" s="830"/>
      <c r="K980" s="830"/>
      <c r="L980" s="830"/>
      <c r="M980" s="1085"/>
      <c r="N980" s="1085"/>
      <c r="O980" s="830"/>
      <c r="P980" s="830"/>
      <c r="Q980" s="830"/>
    </row>
    <row r="981" ht="25.15" customHeight="true" x14ac:dyDescent="0.2">
      <c r="C981" s="1084"/>
      <c r="D981" s="1085"/>
      <c r="E981" s="830"/>
      <c r="F981" s="830"/>
      <c r="G981" s="830"/>
      <c r="H981" s="1085"/>
      <c r="I981" s="1085"/>
      <c r="J981" s="830"/>
      <c r="K981" s="830"/>
      <c r="L981" s="830"/>
      <c r="M981" s="1085"/>
      <c r="N981" s="1085"/>
      <c r="O981" s="830"/>
      <c r="P981" s="830"/>
      <c r="Q981" s="830"/>
    </row>
    <row r="982" ht="25.15" customHeight="true" x14ac:dyDescent="0.2">
      <c r="C982" s="1084"/>
      <c r="D982" s="1085"/>
      <c r="E982" s="830"/>
      <c r="F982" s="830"/>
      <c r="G982" s="830"/>
      <c r="H982" s="1085"/>
      <c r="I982" s="1085"/>
      <c r="J982" s="830"/>
      <c r="K982" s="830"/>
      <c r="L982" s="830"/>
      <c r="M982" s="1085"/>
      <c r="N982" s="1085"/>
      <c r="O982" s="830"/>
      <c r="P982" s="830"/>
      <c r="Q982" s="830"/>
    </row>
    <row r="983" ht="25.15" customHeight="true" x14ac:dyDescent="0.2">
      <c r="C983" s="1084"/>
      <c r="D983" s="1085"/>
      <c r="E983" s="830"/>
      <c r="F983" s="830"/>
      <c r="G983" s="830"/>
      <c r="H983" s="1085"/>
      <c r="I983" s="1085"/>
      <c r="J983" s="830"/>
      <c r="K983" s="830"/>
      <c r="L983" s="830"/>
      <c r="M983" s="1085"/>
      <c r="N983" s="1085"/>
      <c r="O983" s="830"/>
      <c r="P983" s="830"/>
      <c r="Q983" s="830"/>
    </row>
    <row r="984" ht="25.15" customHeight="true" x14ac:dyDescent="0.2">
      <c r="C984" s="1084"/>
      <c r="D984" s="1085"/>
      <c r="E984" s="830"/>
      <c r="F984" s="830"/>
      <c r="G984" s="830"/>
      <c r="H984" s="1085"/>
      <c r="I984" s="1085"/>
      <c r="J984" s="830"/>
      <c r="K984" s="830"/>
      <c r="L984" s="830"/>
      <c r="M984" s="1085"/>
      <c r="N984" s="1085"/>
      <c r="O984" s="830"/>
      <c r="P984" s="830"/>
      <c r="Q984" s="830"/>
    </row>
    <row r="985" ht="25.15" customHeight="true" x14ac:dyDescent="0.2">
      <c r="C985" s="1084"/>
      <c r="D985" s="1085"/>
      <c r="E985" s="830"/>
      <c r="F985" s="830"/>
      <c r="G985" s="830"/>
      <c r="H985" s="1085"/>
      <c r="I985" s="1085"/>
      <c r="J985" s="830"/>
      <c r="K985" s="830"/>
      <c r="L985" s="830"/>
      <c r="M985" s="1085"/>
      <c r="N985" s="1085"/>
      <c r="O985" s="830"/>
      <c r="P985" s="830"/>
      <c r="Q985" s="830"/>
    </row>
    <row r="986" ht="25.15" customHeight="true" x14ac:dyDescent="0.2">
      <c r="C986" s="1084"/>
      <c r="D986" s="1085"/>
      <c r="E986" s="830"/>
      <c r="F986" s="830"/>
      <c r="G986" s="830"/>
      <c r="H986" s="1085"/>
      <c r="I986" s="1085"/>
      <c r="J986" s="830"/>
      <c r="K986" s="830"/>
      <c r="L986" s="830"/>
      <c r="M986" s="1085"/>
      <c r="N986" s="1085"/>
      <c r="O986" s="830"/>
      <c r="P986" s="830"/>
      <c r="Q986" s="830"/>
    </row>
    <row r="987" ht="25.15" customHeight="true" x14ac:dyDescent="0.2">
      <c r="C987" s="1084"/>
      <c r="D987" s="1085"/>
      <c r="E987" s="830"/>
      <c r="F987" s="830"/>
      <c r="G987" s="830"/>
      <c r="H987" s="1085"/>
      <c r="I987" s="1085"/>
      <c r="J987" s="830"/>
      <c r="K987" s="830"/>
      <c r="L987" s="830"/>
      <c r="M987" s="1085"/>
      <c r="N987" s="1085"/>
      <c r="O987" s="830"/>
      <c r="P987" s="830"/>
      <c r="Q987" s="830"/>
    </row>
    <row r="988" ht="25.15" customHeight="true" x14ac:dyDescent="0.2">
      <c r="C988" s="1084"/>
      <c r="D988" s="1085"/>
      <c r="E988" s="830"/>
      <c r="F988" s="830"/>
      <c r="G988" s="830"/>
      <c r="H988" s="1085"/>
      <c r="I988" s="1085"/>
      <c r="J988" s="830"/>
      <c r="K988" s="830"/>
      <c r="L988" s="830"/>
      <c r="M988" s="1085"/>
      <c r="N988" s="1085"/>
      <c r="O988" s="830"/>
      <c r="P988" s="830"/>
      <c r="Q988" s="830"/>
    </row>
    <row r="989" ht="25.15" customHeight="true" x14ac:dyDescent="0.2">
      <c r="C989" s="1084"/>
      <c r="D989" s="1085"/>
      <c r="E989" s="830"/>
      <c r="F989" s="830"/>
      <c r="G989" s="830"/>
      <c r="H989" s="1085"/>
      <c r="I989" s="1085"/>
      <c r="J989" s="830"/>
      <c r="K989" s="830"/>
      <c r="L989" s="830"/>
      <c r="M989" s="1085"/>
      <c r="N989" s="1085"/>
      <c r="O989" s="830"/>
      <c r="P989" s="830"/>
      <c r="Q989" s="830"/>
    </row>
    <row r="990" ht="25.15" customHeight="true" x14ac:dyDescent="0.2">
      <c r="C990" s="1084"/>
      <c r="D990" s="1085"/>
      <c r="E990" s="830"/>
      <c r="F990" s="830"/>
      <c r="G990" s="830"/>
      <c r="H990" s="1085"/>
      <c r="I990" s="1085"/>
      <c r="J990" s="830"/>
      <c r="K990" s="830"/>
      <c r="L990" s="830"/>
      <c r="M990" s="1085"/>
      <c r="N990" s="1085"/>
      <c r="O990" s="830"/>
      <c r="P990" s="830"/>
      <c r="Q990" s="830"/>
    </row>
    <row r="991" ht="25.15" customHeight="true" x14ac:dyDescent="0.2">
      <c r="C991" s="1084"/>
      <c r="D991" s="1085"/>
      <c r="E991" s="830"/>
      <c r="F991" s="830"/>
      <c r="G991" s="830"/>
      <c r="H991" s="1085"/>
      <c r="I991" s="1085"/>
      <c r="J991" s="830"/>
      <c r="K991" s="830"/>
      <c r="L991" s="830"/>
      <c r="M991" s="1085"/>
      <c r="N991" s="1085"/>
      <c r="O991" s="830"/>
      <c r="P991" s="830"/>
      <c r="Q991" s="830"/>
    </row>
    <row r="992" ht="25.15" customHeight="true" x14ac:dyDescent="0.2">
      <c r="C992" s="1084"/>
      <c r="D992" s="1085"/>
      <c r="E992" s="830"/>
      <c r="F992" s="830"/>
      <c r="G992" s="830"/>
      <c r="H992" s="1085"/>
      <c r="I992" s="1085"/>
      <c r="J992" s="830"/>
      <c r="K992" s="830"/>
      <c r="L992" s="830"/>
      <c r="M992" s="1085"/>
      <c r="N992" s="1085"/>
      <c r="O992" s="830"/>
      <c r="P992" s="830"/>
      <c r="Q992" s="830"/>
    </row>
    <row r="993" ht="25.15" customHeight="true" x14ac:dyDescent="0.2">
      <c r="C993" s="1084"/>
      <c r="D993" s="1085"/>
      <c r="E993" s="830"/>
      <c r="F993" s="830"/>
      <c r="G993" s="830"/>
      <c r="H993" s="1085"/>
      <c r="I993" s="1085"/>
      <c r="J993" s="830"/>
      <c r="K993" s="830"/>
      <c r="L993" s="830"/>
      <c r="M993" s="1085"/>
      <c r="N993" s="1085"/>
      <c r="O993" s="830"/>
      <c r="P993" s="830"/>
      <c r="Q993" s="830"/>
    </row>
    <row r="994" ht="25.15" customHeight="true" x14ac:dyDescent="0.2">
      <c r="C994" s="1084"/>
      <c r="D994" s="1085"/>
      <c r="E994" s="830"/>
      <c r="F994" s="830"/>
      <c r="G994" s="830"/>
      <c r="H994" s="1085"/>
      <c r="I994" s="1085"/>
      <c r="J994" s="830"/>
      <c r="K994" s="830"/>
      <c r="L994" s="830"/>
      <c r="M994" s="1085"/>
      <c r="N994" s="1085"/>
      <c r="O994" s="830"/>
      <c r="P994" s="830"/>
      <c r="Q994" s="830"/>
    </row>
    <row r="995" ht="25.15" customHeight="true" x14ac:dyDescent="0.2">
      <c r="C995" s="1084"/>
      <c r="D995" s="1085"/>
      <c r="E995" s="830"/>
      <c r="F995" s="830"/>
      <c r="G995" s="830"/>
      <c r="H995" s="1085"/>
      <c r="I995" s="1085"/>
      <c r="J995" s="830"/>
      <c r="K995" s="830"/>
      <c r="L995" s="830"/>
      <c r="M995" s="1085"/>
      <c r="N995" s="1085"/>
      <c r="O995" s="830"/>
      <c r="P995" s="830"/>
      <c r="Q995" s="830"/>
    </row>
    <row r="996" ht="25.15" customHeight="true" x14ac:dyDescent="0.2">
      <c r="C996" s="1084"/>
      <c r="D996" s="1085"/>
      <c r="E996" s="830"/>
      <c r="F996" s="830"/>
      <c r="G996" s="830"/>
      <c r="H996" s="1085"/>
      <c r="I996" s="1085"/>
      <c r="J996" s="830"/>
      <c r="K996" s="830"/>
      <c r="L996" s="830"/>
      <c r="M996" s="1085"/>
      <c r="N996" s="1085"/>
      <c r="O996" s="830"/>
      <c r="P996" s="830"/>
      <c r="Q996" s="830"/>
    </row>
    <row r="997" ht="25.15" customHeight="true" x14ac:dyDescent="0.2">
      <c r="C997" s="1084"/>
      <c r="D997" s="1085"/>
      <c r="E997" s="830"/>
      <c r="F997" s="830"/>
      <c r="G997" s="830"/>
      <c r="H997" s="1085"/>
      <c r="I997" s="1085"/>
      <c r="J997" s="830"/>
      <c r="K997" s="830"/>
      <c r="L997" s="830"/>
      <c r="M997" s="1085"/>
      <c r="N997" s="1085"/>
      <c r="O997" s="830"/>
      <c r="P997" s="830"/>
      <c r="Q997" s="830"/>
    </row>
    <row r="998" ht="25.15" customHeight="true" x14ac:dyDescent="0.2">
      <c r="C998" s="1084"/>
      <c r="D998" s="1085"/>
      <c r="E998" s="830"/>
      <c r="F998" s="830"/>
      <c r="G998" s="830"/>
      <c r="H998" s="1085"/>
      <c r="I998" s="1085"/>
      <c r="J998" s="830"/>
      <c r="K998" s="830"/>
      <c r="L998" s="830"/>
      <c r="M998" s="1085"/>
      <c r="N998" s="1085"/>
      <c r="O998" s="830"/>
      <c r="P998" s="830"/>
      <c r="Q998" s="830"/>
    </row>
    <row r="999" ht="25.15" customHeight="true" x14ac:dyDescent="0.2">
      <c r="C999" s="1084"/>
      <c r="D999" s="1085"/>
      <c r="E999" s="830"/>
      <c r="F999" s="830"/>
      <c r="G999" s="830"/>
      <c r="H999" s="1085"/>
      <c r="I999" s="1085"/>
      <c r="J999" s="830"/>
      <c r="K999" s="830"/>
      <c r="L999" s="830"/>
      <c r="M999" s="1085"/>
      <c r="N999" s="1085"/>
      <c r="O999" s="830"/>
      <c r="P999" s="830"/>
      <c r="Q999" s="830"/>
    </row>
    <row r="1000" ht="25.15" customHeight="true" x14ac:dyDescent="0.2">
      <c r="C1000" s="1084"/>
      <c r="D1000" s="1085"/>
      <c r="E1000" s="830"/>
      <c r="F1000" s="830"/>
      <c r="G1000" s="830"/>
      <c r="H1000" s="1085"/>
      <c r="I1000" s="1085"/>
      <c r="J1000" s="830"/>
      <c r="K1000" s="830"/>
      <c r="L1000" s="830"/>
      <c r="M1000" s="1085"/>
      <c r="N1000" s="1085"/>
      <c r="O1000" s="830"/>
      <c r="P1000" s="830"/>
      <c r="Q1000" s="830"/>
    </row>
    <row r="1001" ht="25.15" customHeight="true" x14ac:dyDescent="0.2">
      <c r="C1001" s="1084"/>
      <c r="D1001" s="1085"/>
      <c r="E1001" s="830"/>
      <c r="F1001" s="830"/>
      <c r="G1001" s="830"/>
      <c r="H1001" s="1085"/>
      <c r="I1001" s="1085"/>
      <c r="J1001" s="830"/>
      <c r="K1001" s="830"/>
      <c r="L1001" s="830"/>
      <c r="M1001" s="1085"/>
      <c r="N1001" s="1085"/>
      <c r="O1001" s="830"/>
      <c r="P1001" s="830"/>
      <c r="Q1001" s="830"/>
    </row>
    <row r="1002" ht="25.15" customHeight="true" x14ac:dyDescent="0.2">
      <c r="C1002" s="1084"/>
      <c r="D1002" s="1085"/>
      <c r="E1002" s="830"/>
      <c r="F1002" s="830"/>
      <c r="G1002" s="830"/>
      <c r="H1002" s="1085"/>
      <c r="I1002" s="1085"/>
      <c r="J1002" s="830"/>
      <c r="K1002" s="830"/>
      <c r="L1002" s="830"/>
      <c r="M1002" s="1085"/>
      <c r="N1002" s="1085"/>
      <c r="O1002" s="830"/>
      <c r="P1002" s="830"/>
      <c r="Q1002" s="830"/>
    </row>
    <row r="1003" ht="25.15" customHeight="true" x14ac:dyDescent="0.2">
      <c r="C1003" s="1084"/>
      <c r="D1003" s="1085"/>
      <c r="E1003" s="830"/>
      <c r="F1003" s="830"/>
      <c r="G1003" s="830"/>
      <c r="H1003" s="1085"/>
      <c r="I1003" s="1085"/>
      <c r="J1003" s="830"/>
      <c r="K1003" s="830"/>
      <c r="L1003" s="830"/>
      <c r="M1003" s="1085"/>
      <c r="N1003" s="1085"/>
      <c r="O1003" s="830"/>
      <c r="P1003" s="830"/>
      <c r="Q1003" s="830"/>
    </row>
    <row r="1004" ht="25.15" customHeight="true" x14ac:dyDescent="0.2">
      <c r="C1004" s="1084"/>
      <c r="D1004" s="1085"/>
      <c r="E1004" s="830"/>
      <c r="F1004" s="830"/>
      <c r="G1004" s="830"/>
      <c r="H1004" s="1085"/>
      <c r="I1004" s="1085"/>
      <c r="J1004" s="830"/>
      <c r="K1004" s="830"/>
      <c r="L1004" s="830"/>
      <c r="M1004" s="1085"/>
      <c r="N1004" s="1085"/>
      <c r="O1004" s="830"/>
      <c r="P1004" s="830"/>
      <c r="Q1004" s="830"/>
    </row>
    <row r="1005" ht="25.15" customHeight="true" x14ac:dyDescent="0.2">
      <c r="C1005" s="1084"/>
      <c r="D1005" s="1085"/>
      <c r="E1005" s="830"/>
      <c r="F1005" s="830"/>
      <c r="G1005" s="830"/>
      <c r="H1005" s="1085"/>
      <c r="I1005" s="1085"/>
      <c r="J1005" s="830"/>
      <c r="K1005" s="830"/>
      <c r="L1005" s="830"/>
      <c r="M1005" s="1085"/>
      <c r="N1005" s="1085"/>
      <c r="O1005" s="830"/>
      <c r="P1005" s="830"/>
      <c r="Q1005" s="830"/>
    </row>
    <row r="1006" ht="25.15" customHeight="true" x14ac:dyDescent="0.2">
      <c r="C1006" s="1084"/>
      <c r="D1006" s="1085"/>
      <c r="E1006" s="830"/>
      <c r="F1006" s="830"/>
      <c r="G1006" s="830"/>
      <c r="H1006" s="1085"/>
      <c r="I1006" s="1085"/>
      <c r="J1006" s="830"/>
      <c r="K1006" s="830"/>
      <c r="L1006" s="830"/>
      <c r="M1006" s="1085"/>
      <c r="N1006" s="1085"/>
      <c r="O1006" s="830"/>
      <c r="P1006" s="830"/>
      <c r="Q1006" s="830"/>
    </row>
    <row r="1007" ht="25.15" customHeight="true" x14ac:dyDescent="0.2">
      <c r="C1007" s="1084"/>
      <c r="D1007" s="1085"/>
      <c r="E1007" s="830"/>
      <c r="F1007" s="830"/>
      <c r="G1007" s="830"/>
      <c r="H1007" s="1085"/>
      <c r="I1007" s="1085"/>
      <c r="J1007" s="830"/>
      <c r="K1007" s="830"/>
      <c r="L1007" s="830"/>
      <c r="M1007" s="1085"/>
      <c r="N1007" s="1085"/>
      <c r="O1007" s="830"/>
      <c r="P1007" s="830"/>
      <c r="Q1007" s="830"/>
    </row>
    <row r="1008" ht="25.15" customHeight="true" x14ac:dyDescent="0.2">
      <c r="C1008" s="1084"/>
      <c r="D1008" s="1085"/>
      <c r="E1008" s="830"/>
      <c r="F1008" s="830"/>
      <c r="G1008" s="830"/>
      <c r="H1008" s="1085"/>
      <c r="I1008" s="1085"/>
      <c r="J1008" s="830"/>
      <c r="K1008" s="830"/>
      <c r="L1008" s="830"/>
      <c r="M1008" s="1085"/>
      <c r="N1008" s="1085"/>
      <c r="O1008" s="830"/>
      <c r="P1008" s="830"/>
      <c r="Q1008" s="830"/>
    </row>
    <row r="1009" ht="25.15" customHeight="true" x14ac:dyDescent="0.2">
      <c r="C1009" s="1084"/>
      <c r="D1009" s="1085"/>
      <c r="E1009" s="830"/>
      <c r="F1009" s="830"/>
      <c r="G1009" s="830"/>
      <c r="H1009" s="1085"/>
      <c r="I1009" s="1085"/>
      <c r="J1009" s="830"/>
      <c r="K1009" s="830"/>
      <c r="L1009" s="830"/>
      <c r="M1009" s="1085"/>
      <c r="N1009" s="1085"/>
      <c r="O1009" s="830"/>
      <c r="P1009" s="830"/>
      <c r="Q1009" s="830"/>
    </row>
    <row r="1010" ht="25.15" customHeight="true" x14ac:dyDescent="0.2">
      <c r="C1010" s="1084"/>
      <c r="D1010" s="1085"/>
      <c r="E1010" s="830"/>
      <c r="F1010" s="830"/>
      <c r="G1010" s="830"/>
      <c r="H1010" s="1085"/>
      <c r="I1010" s="1085"/>
      <c r="J1010" s="830"/>
      <c r="K1010" s="830"/>
      <c r="L1010" s="830"/>
      <c r="M1010" s="1085"/>
      <c r="N1010" s="1085"/>
      <c r="O1010" s="830"/>
      <c r="P1010" s="830"/>
      <c r="Q1010" s="830"/>
    </row>
    <row r="1011" ht="25.15" customHeight="true" x14ac:dyDescent="0.2">
      <c r="C1011" s="1084"/>
      <c r="D1011" s="1085"/>
      <c r="E1011" s="830"/>
      <c r="F1011" s="830"/>
      <c r="G1011" s="830"/>
      <c r="H1011" s="1085"/>
      <c r="I1011" s="1085"/>
      <c r="J1011" s="830"/>
      <c r="K1011" s="830"/>
      <c r="L1011" s="830"/>
      <c r="M1011" s="1085"/>
      <c r="N1011" s="1085"/>
      <c r="O1011" s="830"/>
      <c r="P1011" s="830"/>
      <c r="Q1011" s="830"/>
    </row>
    <row r="1012" ht="25.15" customHeight="true" x14ac:dyDescent="0.2">
      <c r="C1012" s="1084"/>
      <c r="D1012" s="1085"/>
      <c r="E1012" s="830"/>
      <c r="F1012" s="830"/>
      <c r="G1012" s="830"/>
      <c r="H1012" s="1085"/>
      <c r="I1012" s="1085"/>
      <c r="J1012" s="830"/>
      <c r="K1012" s="830"/>
      <c r="L1012" s="830"/>
      <c r="M1012" s="1085"/>
      <c r="N1012" s="1085"/>
      <c r="O1012" s="830"/>
      <c r="P1012" s="830"/>
      <c r="Q1012" s="830"/>
    </row>
    <row r="1013" ht="25.15" customHeight="true" x14ac:dyDescent="0.2">
      <c r="C1013" s="1084"/>
      <c r="D1013" s="1085"/>
      <c r="E1013" s="830"/>
      <c r="F1013" s="830"/>
      <c r="G1013" s="830"/>
      <c r="H1013" s="1085"/>
      <c r="I1013" s="1085"/>
      <c r="J1013" s="830"/>
      <c r="K1013" s="830"/>
      <c r="L1013" s="830"/>
      <c r="M1013" s="1085"/>
      <c r="N1013" s="1085"/>
      <c r="O1013" s="830"/>
      <c r="P1013" s="830"/>
      <c r="Q1013" s="830"/>
    </row>
    <row r="1014" ht="25.15" customHeight="true" x14ac:dyDescent="0.2">
      <c r="C1014" s="1084"/>
      <c r="D1014" s="1085"/>
      <c r="E1014" s="830"/>
      <c r="F1014" s="830"/>
      <c r="G1014" s="830"/>
      <c r="H1014" s="1085"/>
      <c r="I1014" s="1085"/>
      <c r="J1014" s="830"/>
      <c r="K1014" s="830"/>
      <c r="L1014" s="830"/>
      <c r="M1014" s="1085"/>
      <c r="N1014" s="1085"/>
      <c r="O1014" s="830"/>
      <c r="P1014" s="830"/>
      <c r="Q1014" s="830"/>
    </row>
    <row r="1015" ht="25.15" customHeight="true" x14ac:dyDescent="0.2">
      <c r="C1015" s="1084"/>
      <c r="D1015" s="1085"/>
      <c r="E1015" s="830"/>
      <c r="F1015" s="830"/>
      <c r="G1015" s="830"/>
      <c r="H1015" s="1085"/>
      <c r="I1015" s="1085"/>
      <c r="J1015" s="830"/>
      <c r="K1015" s="830"/>
      <c r="L1015" s="830"/>
      <c r="M1015" s="1085"/>
      <c r="N1015" s="1085"/>
      <c r="O1015" s="830"/>
      <c r="P1015" s="830"/>
      <c r="Q1015" s="830"/>
    </row>
    <row r="1016" ht="25.15" customHeight="true" x14ac:dyDescent="0.2">
      <c r="C1016" s="1084"/>
      <c r="D1016" s="1085"/>
      <c r="E1016" s="830"/>
      <c r="F1016" s="830"/>
      <c r="G1016" s="830"/>
      <c r="H1016" s="1085"/>
      <c r="I1016" s="1085"/>
      <c r="J1016" s="830"/>
      <c r="K1016" s="830"/>
      <c r="L1016" s="830"/>
      <c r="M1016" s="1085"/>
      <c r="N1016" s="1085"/>
      <c r="O1016" s="830"/>
      <c r="P1016" s="830"/>
      <c r="Q1016" s="830"/>
    </row>
    <row r="1017" ht="25.15" customHeight="true" x14ac:dyDescent="0.2">
      <c r="C1017" s="1084"/>
      <c r="D1017" s="1085"/>
      <c r="E1017" s="830"/>
      <c r="F1017" s="830"/>
      <c r="G1017" s="830"/>
      <c r="H1017" s="1085"/>
      <c r="I1017" s="1085"/>
      <c r="J1017" s="830"/>
      <c r="K1017" s="830"/>
      <c r="L1017" s="830"/>
      <c r="M1017" s="1085"/>
      <c r="N1017" s="1085"/>
      <c r="O1017" s="830"/>
      <c r="P1017" s="830"/>
      <c r="Q1017" s="830"/>
    </row>
    <row r="1018" ht="25.15" customHeight="true" x14ac:dyDescent="0.2">
      <c r="C1018" s="1084"/>
      <c r="D1018" s="1085"/>
      <c r="E1018" s="830"/>
      <c r="F1018" s="830"/>
      <c r="G1018" s="830"/>
      <c r="H1018" s="1085"/>
      <c r="I1018" s="1085"/>
      <c r="J1018" s="830"/>
      <c r="K1018" s="830"/>
      <c r="L1018" s="830"/>
      <c r="M1018" s="1085"/>
      <c r="N1018" s="1085"/>
      <c r="O1018" s="830"/>
      <c r="P1018" s="830"/>
      <c r="Q1018" s="830"/>
    </row>
    <row r="1019" ht="25.15" customHeight="true" x14ac:dyDescent="0.2">
      <c r="C1019" s="1084"/>
      <c r="D1019" s="1085"/>
      <c r="E1019" s="830"/>
      <c r="F1019" s="830"/>
      <c r="G1019" s="830"/>
      <c r="H1019" s="1085"/>
      <c r="I1019" s="1085"/>
      <c r="J1019" s="830"/>
      <c r="K1019" s="830"/>
      <c r="L1019" s="830"/>
      <c r="M1019" s="1085"/>
      <c r="N1019" s="1085"/>
      <c r="O1019" s="830"/>
      <c r="P1019" s="830"/>
      <c r="Q1019" s="830"/>
    </row>
    <row r="1020" ht="25.15" customHeight="true" x14ac:dyDescent="0.2">
      <c r="C1020" s="1084"/>
      <c r="D1020" s="1085"/>
      <c r="E1020" s="830"/>
      <c r="F1020" s="830"/>
      <c r="G1020" s="830"/>
      <c r="H1020" s="1085"/>
      <c r="I1020" s="1085"/>
      <c r="J1020" s="830"/>
      <c r="K1020" s="830"/>
      <c r="L1020" s="830"/>
      <c r="M1020" s="1085"/>
      <c r="N1020" s="1085"/>
      <c r="O1020" s="830"/>
      <c r="P1020" s="830"/>
      <c r="Q1020" s="830"/>
    </row>
    <row r="1021" ht="25.15" customHeight="true" x14ac:dyDescent="0.2">
      <c r="C1021" s="1084"/>
      <c r="D1021" s="1085"/>
      <c r="E1021" s="830"/>
      <c r="F1021" s="830"/>
      <c r="G1021" s="830"/>
      <c r="H1021" s="1085"/>
      <c r="I1021" s="1085"/>
      <c r="J1021" s="830"/>
      <c r="K1021" s="830"/>
      <c r="L1021" s="830"/>
      <c r="M1021" s="1085"/>
      <c r="N1021" s="1085"/>
      <c r="O1021" s="830"/>
      <c r="P1021" s="830"/>
      <c r="Q1021" s="830"/>
    </row>
    <row r="1022" ht="25.15" customHeight="true" x14ac:dyDescent="0.2">
      <c r="C1022" s="1084"/>
      <c r="D1022" s="1085"/>
      <c r="E1022" s="830"/>
      <c r="F1022" s="830"/>
      <c r="G1022" s="830"/>
      <c r="H1022" s="1085"/>
      <c r="I1022" s="1085"/>
      <c r="J1022" s="830"/>
      <c r="K1022" s="830"/>
      <c r="L1022" s="830"/>
      <c r="M1022" s="1085"/>
      <c r="N1022" s="1085"/>
      <c r="O1022" s="830"/>
      <c r="P1022" s="830"/>
      <c r="Q1022" s="830"/>
    </row>
    <row r="1023" ht="25.15" customHeight="true" x14ac:dyDescent="0.2">
      <c r="C1023" s="1084"/>
      <c r="D1023" s="1085"/>
      <c r="E1023" s="830"/>
      <c r="F1023" s="830"/>
      <c r="G1023" s="830"/>
      <c r="H1023" s="1085"/>
      <c r="I1023" s="1085"/>
      <c r="J1023" s="830"/>
      <c r="K1023" s="830"/>
      <c r="L1023" s="830"/>
      <c r="M1023" s="1085"/>
      <c r="N1023" s="1085"/>
      <c r="O1023" s="830"/>
      <c r="P1023" s="830"/>
      <c r="Q1023" s="830"/>
    </row>
    <row r="1024" ht="25.15" customHeight="true" x14ac:dyDescent="0.2">
      <c r="C1024" s="1084"/>
      <c r="D1024" s="1085"/>
      <c r="E1024" s="830"/>
      <c r="F1024" s="830"/>
      <c r="G1024" s="830"/>
      <c r="H1024" s="1085"/>
      <c r="I1024" s="1085"/>
      <c r="J1024" s="830"/>
      <c r="K1024" s="830"/>
      <c r="L1024" s="830"/>
      <c r="M1024" s="1085"/>
      <c r="N1024" s="1085"/>
      <c r="O1024" s="830"/>
      <c r="P1024" s="830"/>
      <c r="Q1024" s="830"/>
    </row>
    <row r="1025" customFormat="true" ht="15.95" customHeight="true" x14ac:dyDescent="0.2">
      <c r="A1025" s="1101" t="s">
        <v>600</v>
      </c>
      <c r="B1025" s="1102"/>
      <c r="C1025" s="1103"/>
      <c r="D1025" s="422"/>
      <c r="E1025" s="366"/>
      <c r="F1025" s="366"/>
      <c r="G1025" s="422"/>
      <c r="Y1025" s="353"/>
      <c r="Z1025" s="355"/>
      <c r="AA1025" s="355"/>
      <c r="AB1025" s="355"/>
      <c r="AC1025" s="355"/>
      <c r="AD1025" s="355"/>
      <c r="AE1025" s="355"/>
      <c r="AF1025" s="355"/>
      <c r="AG1025" s="355"/>
      <c r="AH1025" s="355"/>
      <c r="AI1025" s="355"/>
      <c r="AJ1025" s="355"/>
      <c r="AK1025" s="355"/>
      <c r="AL1025" s="355"/>
      <c r="AM1025" s="355"/>
      <c r="AN1025" s="355"/>
      <c r="AO1025" s="355"/>
      <c r="AP1025" s="355"/>
      <c r="AQ1025" s="355"/>
      <c r="AR1025" s="355"/>
      <c r="AS1025" s="355"/>
      <c r="AT1025" s="355"/>
      <c r="AU1025" s="355"/>
      <c r="AV1025" s="355"/>
      <c r="AW1025" s="355"/>
      <c r="AX1025" s="355"/>
      <c r="AY1025" s="355"/>
      <c r="AZ1025" s="355"/>
      <c r="BA1025" s="353"/>
      <c r="BB1025" s="422"/>
      <c r="BY1025" s="353"/>
      <c r="BZ1025" s="355"/>
      <c r="CA1025" s="355"/>
      <c r="CB1025" s="355"/>
      <c r="CC1025" s="355"/>
      <c r="CD1025" s="355"/>
      <c r="CE1025" s="355"/>
      <c r="CF1025" s="355"/>
      <c r="CG1025" s="355"/>
      <c r="CH1025" s="355"/>
      <c r="CI1025" s="355"/>
      <c r="CJ1025" s="355"/>
      <c r="CK1025" s="355"/>
      <c r="CL1025" s="355"/>
      <c r="CM1025" s="355"/>
      <c r="CN1025" s="355"/>
      <c r="CO1025" s="355"/>
      <c r="CP1025" s="355"/>
      <c r="CQ1025" s="355"/>
      <c r="CR1025" s="355"/>
      <c r="CS1025" s="355"/>
      <c r="CT1025" s="355"/>
      <c r="CU1025" s="355"/>
      <c r="CV1025" s="355"/>
      <c r="CW1025" s="355"/>
      <c r="CX1025" s="355"/>
      <c r="CY1025" s="355"/>
      <c r="CZ1025" s="355"/>
    </row>
    <row r="1026" customFormat="true" ht="15.95" customHeight="true" x14ac:dyDescent="0.2">
      <c r="A1026" s="1104" t="s">
        <v>192</v>
      </c>
      <c r="B1026" s="1105"/>
      <c r="C1026" s="820" t="s">
        <v>193</v>
      </c>
      <c r="D1026" s="422"/>
      <c r="E1026" s="366"/>
      <c r="F1026" s="366"/>
      <c r="G1026" s="422"/>
      <c r="Y1026" s="353"/>
      <c r="Z1026" s="355"/>
      <c r="AA1026" s="355"/>
      <c r="AB1026" s="355"/>
      <c r="AC1026" s="355"/>
      <c r="AD1026" s="355"/>
      <c r="AE1026" s="355"/>
      <c r="AF1026" s="355"/>
      <c r="AG1026" s="355"/>
      <c r="AH1026" s="355"/>
      <c r="AI1026" s="355"/>
      <c r="AJ1026" s="355"/>
      <c r="AK1026" s="355"/>
      <c r="AL1026" s="355"/>
      <c r="AM1026" s="355"/>
      <c r="AN1026" s="355"/>
      <c r="AO1026" s="355"/>
      <c r="AP1026" s="355"/>
      <c r="AQ1026" s="355"/>
      <c r="AR1026" s="355"/>
      <c r="AS1026" s="355"/>
      <c r="AT1026" s="355"/>
      <c r="AU1026" s="355"/>
      <c r="AV1026" s="355"/>
      <c r="AW1026" s="355"/>
      <c r="AX1026" s="355"/>
      <c r="AY1026" s="355"/>
      <c r="AZ1026" s="355"/>
      <c r="BA1026" s="353"/>
      <c r="BB1026" s="422"/>
      <c r="BY1026" s="353"/>
      <c r="BZ1026" s="355"/>
      <c r="CA1026" s="355"/>
      <c r="CB1026" s="355"/>
      <c r="CC1026" s="355"/>
      <c r="CD1026" s="355"/>
      <c r="CE1026" s="355"/>
      <c r="CF1026" s="355"/>
      <c r="CG1026" s="355"/>
      <c r="CH1026" s="355"/>
      <c r="CI1026" s="355"/>
      <c r="CJ1026" s="355"/>
      <c r="CK1026" s="355"/>
      <c r="CL1026" s="355"/>
      <c r="CM1026" s="355"/>
      <c r="CN1026" s="355"/>
      <c r="CO1026" s="355"/>
      <c r="CP1026" s="355"/>
      <c r="CQ1026" s="355"/>
      <c r="CR1026" s="355"/>
      <c r="CS1026" s="355"/>
      <c r="CT1026" s="355"/>
      <c r="CU1026" s="355"/>
      <c r="CV1026" s="355"/>
      <c r="CW1026" s="355"/>
      <c r="CX1026" s="355"/>
      <c r="CY1026" s="355"/>
      <c r="CZ1026" s="355"/>
    </row>
    <row r="1027" customFormat="true" ht="15.95" hidden="true" customHeight="true" x14ac:dyDescent="0.2">
      <c r="A1027" s="821" t="s">
        <v>194</v>
      </c>
      <c r="B1027" s="822" t="s">
        <v>195</v>
      </c>
      <c r="C1027" s="823">
        <v>7405</v>
      </c>
      <c r="D1027" s="422"/>
      <c r="E1027" s="366"/>
      <c r="F1027" s="366"/>
      <c r="G1027" s="422"/>
      <c r="Y1027" s="353"/>
      <c r="Z1027" s="355"/>
      <c r="AA1027" s="355"/>
      <c r="AB1027" s="355"/>
      <c r="AC1027" s="355"/>
      <c r="AD1027" s="355"/>
      <c r="AE1027" s="355"/>
      <c r="AF1027" s="355"/>
      <c r="AG1027" s="355"/>
      <c r="AH1027" s="355"/>
      <c r="AI1027" s="355"/>
      <c r="AJ1027" s="355"/>
      <c r="AK1027" s="355"/>
      <c r="AL1027" s="355"/>
      <c r="AM1027" s="355"/>
      <c r="AN1027" s="355"/>
      <c r="AO1027" s="355"/>
      <c r="AP1027" s="355"/>
      <c r="AQ1027" s="355"/>
      <c r="AR1027" s="355"/>
      <c r="AS1027" s="355"/>
      <c r="AT1027" s="355"/>
      <c r="AU1027" s="355"/>
      <c r="AV1027" s="355"/>
      <c r="AW1027" s="355"/>
      <c r="AX1027" s="355"/>
      <c r="AY1027" s="355"/>
      <c r="AZ1027" s="355"/>
      <c r="BA1027" s="353"/>
      <c r="BB1027" s="422"/>
      <c r="BY1027" s="353"/>
      <c r="BZ1027" s="355"/>
      <c r="CA1027" s="355"/>
      <c r="CB1027" s="355"/>
      <c r="CC1027" s="355"/>
      <c r="CD1027" s="355"/>
      <c r="CE1027" s="355"/>
      <c r="CF1027" s="355"/>
      <c r="CG1027" s="355"/>
      <c r="CH1027" s="355"/>
      <c r="CI1027" s="355"/>
      <c r="CJ1027" s="355"/>
      <c r="CK1027" s="355"/>
      <c r="CL1027" s="355"/>
      <c r="CM1027" s="355"/>
      <c r="CN1027" s="355"/>
      <c r="CO1027" s="355"/>
      <c r="CP1027" s="355"/>
      <c r="CQ1027" s="355"/>
      <c r="CR1027" s="355"/>
      <c r="CS1027" s="355"/>
      <c r="CT1027" s="355"/>
      <c r="CU1027" s="355"/>
      <c r="CV1027" s="355"/>
      <c r="CW1027" s="355"/>
      <c r="CX1027" s="355"/>
      <c r="CY1027" s="355"/>
      <c r="CZ1027" s="355"/>
    </row>
    <row r="1028" customFormat="true" ht="15.95" hidden="true" customHeight="true" x14ac:dyDescent="0.2">
      <c r="A1028" s="824" t="s">
        <v>196</v>
      </c>
      <c r="B1028" s="825" t="s">
        <v>195</v>
      </c>
      <c r="C1028" s="826">
        <v>7405</v>
      </c>
      <c r="D1028" s="422"/>
      <c r="E1028" s="366"/>
      <c r="F1028" s="366"/>
      <c r="G1028" s="422"/>
      <c r="Y1028" s="353"/>
      <c r="Z1028" s="355"/>
      <c r="AA1028" s="355"/>
      <c r="AB1028" s="355"/>
      <c r="AC1028" s="355"/>
      <c r="AD1028" s="355"/>
      <c r="AE1028" s="355"/>
      <c r="AF1028" s="355"/>
      <c r="AG1028" s="355"/>
      <c r="AH1028" s="355"/>
      <c r="AI1028" s="355"/>
      <c r="AJ1028" s="355"/>
      <c r="AK1028" s="355"/>
      <c r="AL1028" s="355"/>
      <c r="AM1028" s="355"/>
      <c r="AN1028" s="355"/>
      <c r="AO1028" s="355"/>
      <c r="AP1028" s="355"/>
      <c r="AQ1028" s="355"/>
      <c r="AR1028" s="355"/>
      <c r="AS1028" s="355"/>
      <c r="AT1028" s="355"/>
      <c r="AU1028" s="355"/>
      <c r="AV1028" s="355"/>
      <c r="AW1028" s="355"/>
      <c r="AX1028" s="355"/>
      <c r="AY1028" s="355"/>
      <c r="AZ1028" s="355"/>
      <c r="BA1028" s="353"/>
      <c r="BB1028" s="422"/>
      <c r="BY1028" s="353"/>
      <c r="BZ1028" s="355"/>
      <c r="CA1028" s="355"/>
      <c r="CB1028" s="355"/>
      <c r="CC1028" s="355"/>
      <c r="CD1028" s="355"/>
      <c r="CE1028" s="355"/>
      <c r="CF1028" s="355"/>
      <c r="CG1028" s="355"/>
      <c r="CH1028" s="355"/>
      <c r="CI1028" s="355"/>
      <c r="CJ1028" s="355"/>
      <c r="CK1028" s="355"/>
      <c r="CL1028" s="355"/>
      <c r="CM1028" s="355"/>
      <c r="CN1028" s="355"/>
      <c r="CO1028" s="355"/>
      <c r="CP1028" s="355"/>
      <c r="CQ1028" s="355"/>
      <c r="CR1028" s="355"/>
      <c r="CS1028" s="355"/>
      <c r="CT1028" s="355"/>
      <c r="CU1028" s="355"/>
      <c r="CV1028" s="355"/>
      <c r="CW1028" s="355"/>
      <c r="CX1028" s="355"/>
      <c r="CY1028" s="355"/>
      <c r="CZ1028" s="355"/>
    </row>
    <row r="1029" customFormat="true" ht="15.95" hidden="true" customHeight="true" x14ac:dyDescent="0.2">
      <c r="A1029" s="824" t="s">
        <v>197</v>
      </c>
      <c r="B1029" s="825" t="s">
        <v>195</v>
      </c>
      <c r="C1029" s="826">
        <v>7405</v>
      </c>
      <c r="D1029" s="422"/>
      <c r="E1029" s="366"/>
      <c r="F1029" s="366"/>
      <c r="G1029" s="422"/>
      <c r="Y1029" s="353"/>
      <c r="Z1029" s="355"/>
      <c r="AA1029" s="355"/>
      <c r="AB1029" s="355"/>
      <c r="AC1029" s="355"/>
      <c r="AD1029" s="355"/>
      <c r="AE1029" s="355"/>
      <c r="AF1029" s="355"/>
      <c r="AG1029" s="355"/>
      <c r="AH1029" s="355"/>
      <c r="AI1029" s="355"/>
      <c r="AJ1029" s="355"/>
      <c r="AK1029" s="355"/>
      <c r="AL1029" s="355"/>
      <c r="AM1029" s="355"/>
      <c r="AN1029" s="355"/>
      <c r="AO1029" s="355"/>
      <c r="AP1029" s="355"/>
      <c r="AQ1029" s="355"/>
      <c r="AR1029" s="355"/>
      <c r="AS1029" s="355"/>
      <c r="AT1029" s="355"/>
      <c r="AU1029" s="355"/>
      <c r="AV1029" s="355"/>
      <c r="AW1029" s="355"/>
      <c r="AX1029" s="355"/>
      <c r="AY1029" s="355"/>
      <c r="AZ1029" s="355"/>
      <c r="BA1029" s="353"/>
      <c r="BB1029" s="422"/>
      <c r="BY1029" s="353"/>
      <c r="BZ1029" s="355"/>
      <c r="CA1029" s="355"/>
      <c r="CB1029" s="355"/>
      <c r="CC1029" s="355"/>
      <c r="CD1029" s="355"/>
      <c r="CE1029" s="355"/>
      <c r="CF1029" s="355"/>
      <c r="CG1029" s="355"/>
      <c r="CH1029" s="355"/>
      <c r="CI1029" s="355"/>
      <c r="CJ1029" s="355"/>
      <c r="CK1029" s="355"/>
      <c r="CL1029" s="355"/>
      <c r="CM1029" s="355"/>
      <c r="CN1029" s="355"/>
      <c r="CO1029" s="355"/>
      <c r="CP1029" s="355"/>
      <c r="CQ1029" s="355"/>
      <c r="CR1029" s="355"/>
      <c r="CS1029" s="355"/>
      <c r="CT1029" s="355"/>
      <c r="CU1029" s="355"/>
      <c r="CV1029" s="355"/>
      <c r="CW1029" s="355"/>
      <c r="CX1029" s="355"/>
      <c r="CY1029" s="355"/>
      <c r="CZ1029" s="355"/>
    </row>
    <row r="1030" customFormat="true" ht="15.95" hidden="true" customHeight="true" x14ac:dyDescent="0.2">
      <c r="A1030" s="824" t="s">
        <v>199</v>
      </c>
      <c r="B1030" s="825" t="s">
        <v>195</v>
      </c>
      <c r="C1030" s="826">
        <v>7405</v>
      </c>
      <c r="D1030" s="422"/>
      <c r="E1030" s="366"/>
      <c r="F1030" s="366"/>
      <c r="G1030" s="422"/>
      <c r="Y1030" s="353"/>
      <c r="Z1030" s="355"/>
      <c r="AA1030" s="355"/>
      <c r="AB1030" s="355"/>
      <c r="AC1030" s="355"/>
      <c r="AD1030" s="355"/>
      <c r="AE1030" s="355"/>
      <c r="AF1030" s="355"/>
      <c r="AG1030" s="355"/>
      <c r="AH1030" s="355"/>
      <c r="AI1030" s="355"/>
      <c r="AJ1030" s="355"/>
      <c r="AK1030" s="355"/>
      <c r="AL1030" s="355"/>
      <c r="AM1030" s="355"/>
      <c r="AN1030" s="355"/>
      <c r="AO1030" s="355"/>
      <c r="AP1030" s="355"/>
      <c r="AQ1030" s="355"/>
      <c r="AR1030" s="355"/>
      <c r="AS1030" s="355"/>
      <c r="AT1030" s="355"/>
      <c r="AU1030" s="355"/>
      <c r="AV1030" s="355"/>
      <c r="AW1030" s="355"/>
      <c r="AX1030" s="355"/>
      <c r="AY1030" s="355"/>
      <c r="AZ1030" s="355"/>
      <c r="BA1030" s="353"/>
      <c r="BB1030" s="422"/>
      <c r="BY1030" s="353"/>
      <c r="BZ1030" s="355"/>
      <c r="CA1030" s="355"/>
      <c r="CB1030" s="355"/>
      <c r="CC1030" s="355"/>
      <c r="CD1030" s="355"/>
      <c r="CE1030" s="355"/>
      <c r="CF1030" s="355"/>
      <c r="CG1030" s="355"/>
      <c r="CH1030" s="355"/>
      <c r="CI1030" s="355"/>
      <c r="CJ1030" s="355"/>
      <c r="CK1030" s="355"/>
      <c r="CL1030" s="355"/>
      <c r="CM1030" s="355"/>
      <c r="CN1030" s="355"/>
      <c r="CO1030" s="355"/>
      <c r="CP1030" s="355"/>
      <c r="CQ1030" s="355"/>
      <c r="CR1030" s="355"/>
      <c r="CS1030" s="355"/>
      <c r="CT1030" s="355"/>
      <c r="CU1030" s="355"/>
      <c r="CV1030" s="355"/>
      <c r="CW1030" s="355"/>
      <c r="CX1030" s="355"/>
      <c r="CY1030" s="355"/>
      <c r="CZ1030" s="355"/>
    </row>
    <row r="1031" customFormat="true" ht="15.95" customHeight="true" x14ac:dyDescent="0.2">
      <c r="A1031" s="1106" t="s">
        <v>601</v>
      </c>
      <c r="B1031" s="825" t="s">
        <v>202</v>
      </c>
      <c r="C1031" s="826">
        <v>3932</v>
      </c>
      <c r="D1031" s="422"/>
      <c r="E1031" s="366"/>
      <c r="F1031" s="366"/>
      <c r="G1031" s="422"/>
      <c r="Y1031" s="353"/>
      <c r="Z1031" s="355"/>
      <c r="AA1031" s="355"/>
      <c r="AB1031" s="355"/>
      <c r="AC1031" s="355"/>
      <c r="AD1031" s="355"/>
      <c r="AE1031" s="355"/>
      <c r="AF1031" s="355"/>
      <c r="AG1031" s="355"/>
      <c r="AH1031" s="355"/>
      <c r="AI1031" s="355"/>
      <c r="AJ1031" s="355"/>
      <c r="AK1031" s="355"/>
      <c r="AL1031" s="355"/>
      <c r="AM1031" s="355"/>
      <c r="AN1031" s="355"/>
      <c r="AO1031" s="355"/>
      <c r="AP1031" s="355"/>
      <c r="AQ1031" s="355"/>
      <c r="AR1031" s="355"/>
      <c r="AS1031" s="355"/>
      <c r="AT1031" s="355"/>
      <c r="AU1031" s="355"/>
      <c r="AV1031" s="355"/>
      <c r="AW1031" s="355"/>
      <c r="AX1031" s="355"/>
      <c r="AY1031" s="355"/>
      <c r="AZ1031" s="355"/>
      <c r="BA1031" s="353"/>
      <c r="BB1031" s="422"/>
      <c r="BY1031" s="353"/>
      <c r="BZ1031" s="355"/>
      <c r="CA1031" s="355"/>
      <c r="CB1031" s="355"/>
      <c r="CC1031" s="355"/>
      <c r="CD1031" s="355"/>
      <c r="CE1031" s="355"/>
      <c r="CF1031" s="355"/>
      <c r="CG1031" s="355"/>
      <c r="CH1031" s="355"/>
      <c r="CI1031" s="355"/>
      <c r="CJ1031" s="355"/>
      <c r="CK1031" s="355"/>
      <c r="CL1031" s="355"/>
      <c r="CM1031" s="355"/>
      <c r="CN1031" s="355"/>
      <c r="CO1031" s="355"/>
      <c r="CP1031" s="355"/>
      <c r="CQ1031" s="355"/>
      <c r="CR1031" s="355"/>
      <c r="CS1031" s="355"/>
      <c r="CT1031" s="355"/>
      <c r="CU1031" s="355"/>
      <c r="CV1031" s="355"/>
      <c r="CW1031" s="355"/>
      <c r="CX1031" s="355"/>
      <c r="CY1031" s="355"/>
      <c r="CZ1031" s="355"/>
    </row>
    <row r="1032" customFormat="true" ht="15.95" customHeight="true" x14ac:dyDescent="0.2">
      <c r="A1032" s="1107"/>
      <c r="B1032" s="827" t="s">
        <v>203</v>
      </c>
      <c r="C1032" s="828">
        <v>3473</v>
      </c>
      <c r="D1032" s="422"/>
      <c r="E1032" s="366"/>
      <c r="F1032" s="366"/>
      <c r="G1032" s="422"/>
      <c r="Y1032" s="353"/>
      <c r="Z1032" s="355"/>
      <c r="AA1032" s="355"/>
      <c r="AB1032" s="355"/>
      <c r="AC1032" s="355"/>
      <c r="AD1032" s="355"/>
      <c r="AE1032" s="355"/>
      <c r="AF1032" s="355"/>
      <c r="AG1032" s="355"/>
      <c r="AH1032" s="355"/>
      <c r="AI1032" s="355"/>
      <c r="AJ1032" s="355"/>
      <c r="AK1032" s="355"/>
      <c r="AL1032" s="355"/>
      <c r="AM1032" s="355"/>
      <c r="AN1032" s="355"/>
      <c r="AO1032" s="355"/>
      <c r="AP1032" s="355"/>
      <c r="AQ1032" s="355"/>
      <c r="AR1032" s="355"/>
      <c r="AS1032" s="355"/>
      <c r="AT1032" s="355"/>
      <c r="AU1032" s="355"/>
      <c r="AV1032" s="355"/>
      <c r="AW1032" s="355"/>
      <c r="AX1032" s="355"/>
      <c r="AY1032" s="355"/>
      <c r="AZ1032" s="355"/>
      <c r="BA1032" s="353"/>
      <c r="BB1032" s="422"/>
      <c r="BY1032" s="353"/>
      <c r="BZ1032" s="355"/>
      <c r="CA1032" s="355"/>
      <c r="CB1032" s="355"/>
      <c r="CC1032" s="355"/>
      <c r="CD1032" s="355"/>
      <c r="CE1032" s="355"/>
      <c r="CF1032" s="355"/>
      <c r="CG1032" s="355"/>
      <c r="CH1032" s="355"/>
      <c r="CI1032" s="355"/>
      <c r="CJ1032" s="355"/>
      <c r="CK1032" s="355"/>
      <c r="CL1032" s="355"/>
      <c r="CM1032" s="355"/>
      <c r="CN1032" s="355"/>
      <c r="CO1032" s="355"/>
      <c r="CP1032" s="355"/>
      <c r="CQ1032" s="355"/>
      <c r="CR1032" s="355"/>
      <c r="CS1032" s="355"/>
      <c r="CT1032" s="355"/>
      <c r="CU1032" s="355"/>
      <c r="CV1032" s="355"/>
      <c r="CW1032" s="355"/>
      <c r="CX1032" s="355"/>
      <c r="CY1032" s="355"/>
      <c r="CZ1032" s="355"/>
    </row>
    <row r="1033" s="525" customFormat="true" ht="15.95" customHeight="true" x14ac:dyDescent="0.2">
      <c r="A1033" s="1086" t="s">
        <v>602</v>
      </c>
      <c r="B1033" s="1087"/>
      <c r="C1033" s="1088"/>
      <c r="D1033" s="308"/>
      <c r="E1033" s="308"/>
      <c r="F1033" s="308"/>
      <c r="G1033" s="308"/>
      <c r="Z1033" s="338"/>
      <c r="AA1033" s="338"/>
      <c r="AB1033" s="338"/>
      <c r="AC1033" s="338"/>
      <c r="AD1033" s="338"/>
      <c r="AE1033" s="338"/>
      <c r="AF1033" s="338"/>
      <c r="AG1033" s="338"/>
      <c r="AH1033" s="338"/>
      <c r="AI1033" s="338"/>
      <c r="AJ1033" s="338"/>
      <c r="AK1033" s="338"/>
      <c r="AL1033" s="338"/>
      <c r="AM1033" s="338"/>
      <c r="AN1033" s="338"/>
      <c r="AO1033" s="338"/>
      <c r="AP1033" s="338"/>
      <c r="AQ1033" s="338"/>
      <c r="AR1033" s="338"/>
      <c r="AS1033" s="338"/>
      <c r="AT1033" s="338"/>
      <c r="AU1033" s="338"/>
      <c r="AV1033" s="338"/>
      <c r="AW1033" s="338"/>
      <c r="AX1033" s="338"/>
      <c r="AY1033" s="338"/>
      <c r="AZ1033" s="338"/>
      <c r="BB1033" s="308"/>
      <c r="BZ1033" s="338"/>
      <c r="CA1033" s="338"/>
      <c r="CB1033" s="338"/>
      <c r="CC1033" s="338"/>
      <c r="CD1033" s="338"/>
      <c r="CE1033" s="338"/>
      <c r="CF1033" s="338"/>
      <c r="CG1033" s="338"/>
      <c r="CH1033" s="338"/>
      <c r="CI1033" s="338"/>
      <c r="CJ1033" s="338"/>
      <c r="CK1033" s="338"/>
      <c r="CL1033" s="338"/>
      <c r="CM1033" s="338"/>
      <c r="CN1033" s="338"/>
      <c r="CO1033" s="338"/>
      <c r="CP1033" s="338"/>
      <c r="CQ1033" s="338"/>
      <c r="CR1033" s="338"/>
      <c r="CS1033" s="338"/>
      <c r="CT1033" s="338"/>
      <c r="CU1033" s="338"/>
      <c r="CV1033" s="338"/>
      <c r="CW1033" s="338"/>
      <c r="CX1033" s="338"/>
      <c r="CY1033" s="338"/>
      <c r="CZ1033" s="338"/>
    </row>
    <row r="1034" customFormat="true" ht="15.95" customHeight="true" x14ac:dyDescent="0.2">
      <c r="A1034" s="1086">
        <v>2018</v>
      </c>
      <c r="B1034" s="1087"/>
      <c r="C1034" s="1088"/>
      <c r="D1034" s="422"/>
      <c r="E1034" s="366"/>
      <c r="F1034" s="366"/>
      <c r="G1034" s="422"/>
      <c r="Y1034" s="353"/>
      <c r="Z1034" s="355"/>
      <c r="AA1034" s="355"/>
      <c r="AB1034" s="355"/>
      <c r="AC1034" s="355"/>
      <c r="AD1034" s="355"/>
      <c r="AE1034" s="355"/>
      <c r="AF1034" s="355"/>
      <c r="AG1034" s="355"/>
      <c r="AH1034" s="355"/>
      <c r="AI1034" s="355"/>
      <c r="AJ1034" s="355"/>
      <c r="AK1034" s="355"/>
      <c r="AL1034" s="355"/>
      <c r="AM1034" s="355"/>
      <c r="AN1034" s="355"/>
      <c r="AO1034" s="355"/>
      <c r="AP1034" s="355"/>
      <c r="AQ1034" s="355"/>
      <c r="AR1034" s="355"/>
      <c r="AS1034" s="355"/>
      <c r="AT1034" s="355"/>
      <c r="AU1034" s="355"/>
      <c r="AV1034" s="355"/>
      <c r="AW1034" s="355"/>
      <c r="AX1034" s="355"/>
      <c r="AY1034" s="355"/>
      <c r="AZ1034" s="355"/>
      <c r="BA1034" s="353"/>
      <c r="BB1034" s="422"/>
      <c r="BY1034" s="353"/>
      <c r="BZ1034" s="355"/>
      <c r="CA1034" s="355"/>
      <c r="CB1034" s="355"/>
      <c r="CC1034" s="355"/>
      <c r="CD1034" s="355"/>
      <c r="CE1034" s="355"/>
      <c r="CF1034" s="355"/>
      <c r="CG1034" s="355"/>
      <c r="CH1034" s="355"/>
      <c r="CI1034" s="355"/>
      <c r="CJ1034" s="355"/>
      <c r="CK1034" s="355"/>
      <c r="CL1034" s="355"/>
      <c r="CM1034" s="355"/>
      <c r="CN1034" s="355"/>
      <c r="CO1034" s="355"/>
      <c r="CP1034" s="355"/>
      <c r="CQ1034" s="355"/>
      <c r="CR1034" s="355"/>
      <c r="CS1034" s="355"/>
      <c r="CT1034" s="355"/>
      <c r="CU1034" s="355"/>
      <c r="CV1034" s="355"/>
      <c r="CW1034" s="355"/>
      <c r="CX1034" s="355"/>
      <c r="CY1034" s="355"/>
      <c r="CZ1034" s="355"/>
    </row>
    <row r="1036" ht="15" customHeight="true" x14ac:dyDescent="0.25">
      <c r="A1036" s="423" t="s">
        <v>122</v>
      </c>
      <c r="B1036" s="290" t="s">
        <v>123</v>
      </c>
    </row>
    <row r="1037" ht="15" customHeight="true" x14ac:dyDescent="0.2">
      <c r="A1037" s="424" t="str">
        <f>R15</f>
        <v>Banjul</v>
      </c>
      <c r="B1037" s="424">
        <f>BR122+BR123</f>
        <v>761.18257400000073</v>
      </c>
    </row>
    <row r="1038" ht="15" customHeight="true" x14ac:dyDescent="0.2">
      <c r="A1038" s="424" t="str">
        <f>S15</f>
        <v>Basse</v>
      </c>
      <c r="B1038" s="424">
        <f>BS122+BS123</f>
        <v>7472.7710419999948</v>
      </c>
    </row>
    <row r="1039" ht="15" customHeight="true" x14ac:dyDescent="0.2">
      <c r="A1039" s="424" t="str">
        <f>T15</f>
        <v>Brikama</v>
      </c>
      <c r="B1039" s="424">
        <f>BT122+BT123</f>
        <v>23452.498293000004</v>
      </c>
    </row>
    <row r="1040" ht="15" customHeight="true" x14ac:dyDescent="0.2">
      <c r="A1040" s="424" t="str">
        <f>U15</f>
        <v>Janjanbureh</v>
      </c>
      <c r="B1040" s="424">
        <f>BU122+BU123</f>
        <v>4124.6832230000018</v>
      </c>
    </row>
    <row r="1041" ht="15" customHeight="true" x14ac:dyDescent="0.2">
      <c r="A1041" s="424" t="str">
        <f>V15</f>
        <v>Kanifing</v>
      </c>
      <c r="B1041" s="424">
        <f>BV122+BV123</f>
        <v>11802.258645999997</v>
      </c>
    </row>
    <row r="1042" ht="15" customHeight="true" x14ac:dyDescent="0.2">
      <c r="A1042" s="424" t="str">
        <f>W15</f>
        <v>Kerewan</v>
      </c>
      <c r="B1042" s="424">
        <f>BW122+BW123</f>
        <v>6412.2888710000043</v>
      </c>
    </row>
    <row r="1043" ht="15" customHeight="true" x14ac:dyDescent="0.2">
      <c r="A1043" s="424" t="str">
        <f>X15</f>
        <v>Kuntaur</v>
      </c>
      <c r="B1043" s="424">
        <f>BX122+XR123</f>
        <v>592.42762199999981</v>
      </c>
    </row>
    <row r="1044" ht="15" customHeight="true" x14ac:dyDescent="0.2">
      <c r="A1044" s="424" t="str">
        <f>Y15</f>
        <v>Mansakonko</v>
      </c>
      <c r="B1044" s="424">
        <f>BY122+BY123</f>
        <v>2489.2677869999998</v>
      </c>
    </row>
    <row r="1045" ht="15" customHeight="true" x14ac:dyDescent="0.2">
      <c r="A1045" s="424">
        <f>Z15</f>
        <v>0</v>
      </c>
      <c r="B1045" s="424">
        <f>BZ122+BZ123</f>
        <v>0</v>
      </c>
    </row>
    <row r="1046" ht="15" customHeight="true" x14ac:dyDescent="0.2">
      <c r="A1046" s="366">
        <f>AA15</f>
        <v>0</v>
      </c>
      <c r="B1046" s="424">
        <f>CA122+CA123</f>
        <v>0</v>
      </c>
    </row>
    <row r="1047" ht="15" customHeight="true" x14ac:dyDescent="0.2">
      <c r="A1047" s="366">
        <f>AB15</f>
        <v>0</v>
      </c>
      <c r="B1047" s="424">
        <f>CB122+CB123</f>
        <v>0</v>
      </c>
    </row>
    <row r="1048" ht="15" customHeight="true" x14ac:dyDescent="0.2">
      <c r="A1048" s="366">
        <f>AC15</f>
        <v>0</v>
      </c>
      <c r="B1048" s="424">
        <f>CC122+CC123</f>
        <v>0</v>
      </c>
    </row>
    <row r="1049" ht="15" customHeight="true" x14ac:dyDescent="0.2">
      <c r="A1049" s="366">
        <f>AD15</f>
        <v>0</v>
      </c>
      <c r="B1049" s="424">
        <f>CD122+CD123</f>
        <v>0</v>
      </c>
    </row>
    <row r="1050" ht="15" customHeight="true" x14ac:dyDescent="0.2">
      <c r="A1050" s="366">
        <f>AE15</f>
        <v>0</v>
      </c>
      <c r="B1050" s="424">
        <f>CE122+CE123</f>
        <v>0</v>
      </c>
    </row>
    <row r="1051" ht="15" customHeight="true" x14ac:dyDescent="0.2">
      <c r="A1051" s="366">
        <f>AF15</f>
        <v>0</v>
      </c>
      <c r="B1051" s="424">
        <f>CF122+CF123</f>
        <v>0</v>
      </c>
    </row>
    <row r="1052" ht="15" customHeight="true" x14ac:dyDescent="0.2">
      <c r="A1052" s="366">
        <f>AG15</f>
        <v>0</v>
      </c>
      <c r="B1052" s="424">
        <f>CG122+CG123</f>
        <v>0</v>
      </c>
    </row>
    <row r="1053" ht="15" customHeight="true" x14ac:dyDescent="0.2">
      <c r="A1053" s="366">
        <f>AH15</f>
        <v>0</v>
      </c>
      <c r="B1053" s="424">
        <f>CH122+CH123</f>
        <v>0</v>
      </c>
    </row>
    <row r="1054" ht="15" customHeight="true" x14ac:dyDescent="0.2">
      <c r="A1054" s="366">
        <f>AI15</f>
        <v>0</v>
      </c>
      <c r="B1054" s="424">
        <f>CI122+CI123</f>
        <v>0</v>
      </c>
    </row>
    <row r="1055" ht="15" customHeight="true" x14ac:dyDescent="0.2">
      <c r="A1055" s="366">
        <f>AJ15</f>
        <v>0</v>
      </c>
      <c r="B1055" s="424">
        <f>CJ122+CJ123</f>
        <v>0</v>
      </c>
    </row>
    <row r="1056" ht="15" customHeight="true" x14ac:dyDescent="0.2">
      <c r="A1056" s="366">
        <f>AK15</f>
        <v>0</v>
      </c>
      <c r="B1056" s="424">
        <f>CK122+CK123</f>
        <v>0</v>
      </c>
    </row>
    <row r="1057" ht="15" customHeight="true" x14ac:dyDescent="0.2">
      <c r="A1057" s="366">
        <f>AL15</f>
        <v>0</v>
      </c>
      <c r="B1057" s="424">
        <f>CL122+CL123</f>
        <v>0</v>
      </c>
    </row>
    <row r="1058" ht="15" customHeight="true" x14ac:dyDescent="0.2">
      <c r="A1058" s="366">
        <f>AM15</f>
        <v>0</v>
      </c>
      <c r="B1058" s="424">
        <f>CM122+CM123</f>
        <v>0</v>
      </c>
    </row>
    <row r="1059" ht="15" customHeight="true" x14ac:dyDescent="0.2">
      <c r="A1059" s="366">
        <f>AN15</f>
        <v>0</v>
      </c>
      <c r="B1059" s="424">
        <f>CN122+CN123</f>
        <v>0</v>
      </c>
    </row>
    <row r="1060" ht="15" customHeight="true" x14ac:dyDescent="0.2">
      <c r="A1060" s="366">
        <f>AO15</f>
        <v>0</v>
      </c>
      <c r="B1060" s="424">
        <f>CO122+CO123</f>
        <v>0</v>
      </c>
    </row>
    <row r="1061" ht="15" customHeight="true" x14ac:dyDescent="0.2">
      <c r="A1061" s="366">
        <f>AP15</f>
        <v>0</v>
      </c>
      <c r="B1061" s="424">
        <f>CP122+CP123</f>
        <v>0</v>
      </c>
    </row>
    <row r="1062" ht="15" customHeight="true" x14ac:dyDescent="0.2">
      <c r="A1062" s="366">
        <f>AQ15</f>
        <v>0</v>
      </c>
      <c r="B1062" s="424">
        <f>CQ122+CQ123</f>
        <v>0</v>
      </c>
    </row>
    <row r="1063" ht="15" customHeight="true" x14ac:dyDescent="0.2">
      <c r="A1063" s="366">
        <f>AR15</f>
        <v>0</v>
      </c>
      <c r="B1063" s="424">
        <f>CR122+CR123</f>
        <v>0</v>
      </c>
    </row>
    <row r="1064" ht="15" customHeight="true" x14ac:dyDescent="0.2">
      <c r="A1064" s="366">
        <f>AS15</f>
        <v>0</v>
      </c>
      <c r="B1064" s="424">
        <f>CS122+CS123</f>
        <v>0</v>
      </c>
    </row>
    <row r="1065" ht="15" customHeight="true" x14ac:dyDescent="0.2">
      <c r="A1065" s="366">
        <f>AT15</f>
        <v>0</v>
      </c>
      <c r="B1065" s="424">
        <f>CT122+CT123</f>
        <v>0</v>
      </c>
    </row>
    <row r="1066" ht="15" customHeight="true" x14ac:dyDescent="0.2">
      <c r="A1066" s="366">
        <f>AU15</f>
        <v>0</v>
      </c>
      <c r="B1066" s="424">
        <f>CU122+CU123</f>
        <v>0</v>
      </c>
    </row>
    <row r="1067" ht="15" customHeight="true" x14ac:dyDescent="0.2">
      <c r="A1067" s="366">
        <f>AV15</f>
        <v>0</v>
      </c>
      <c r="B1067" s="424">
        <f>CV122+CV123</f>
        <v>0</v>
      </c>
    </row>
    <row r="1068" ht="15" customHeight="true" x14ac:dyDescent="0.2">
      <c r="A1068" s="366">
        <f>AW15</f>
        <v>0</v>
      </c>
      <c r="B1068" s="424">
        <f>CW122+CW123</f>
        <v>0</v>
      </c>
    </row>
    <row r="1069" ht="15" customHeight="true" x14ac:dyDescent="0.2">
      <c r="A1069" s="366">
        <f>AX15</f>
        <v>0</v>
      </c>
      <c r="B1069" s="424">
        <f>CX122+CX123</f>
        <v>0</v>
      </c>
    </row>
    <row r="1070" ht="15" customHeight="true" x14ac:dyDescent="0.2">
      <c r="A1070" s="366">
        <f>AY15</f>
        <v>0</v>
      </c>
      <c r="B1070" s="424">
        <f>CY122+CY123</f>
        <v>0</v>
      </c>
    </row>
    <row r="1071" ht="15" customHeight="true" x14ac:dyDescent="0.2">
      <c r="B1071" s="424"/>
    </row>
    <row r="1072" ht="15" customHeight="true" x14ac:dyDescent="0.2">
      <c r="A1072" s="424">
        <f>34-COUNTIF(A1037:A1071,"0")</f>
        <v>8</v>
      </c>
      <c r="B1072" s="366" t="s">
        <v>143</v>
      </c>
    </row>
  </sheetData>
  <mergeCells count="2021">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0"/>
    <mergeCell ref="A47:A49"/>
    <mergeCell ref="BA47:BA49"/>
    <mergeCell ref="A50:A52"/>
    <mergeCell ref="BA50:BA52"/>
    <mergeCell ref="A53:A55"/>
    <mergeCell ref="BA53:BA55"/>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2"/>
    <mergeCell ref="BM120:BQ120"/>
    <mergeCell ref="A122:A123"/>
    <mergeCell ref="BA122:BA123"/>
    <mergeCell ref="A124:A127"/>
    <mergeCell ref="BA124:BA127"/>
    <mergeCell ref="A128:A129"/>
    <mergeCell ref="BA128:BA129"/>
    <mergeCell ref="A251:B251"/>
    <mergeCell ref="A253:B253"/>
    <mergeCell ref="A254:B254"/>
    <mergeCell ref="A255:B255"/>
    <mergeCell ref="BC220:BG220"/>
    <mergeCell ref="BH220:BL220"/>
    <mergeCell ref="BM220:BQ220"/>
    <mergeCell ref="A222:A224"/>
    <mergeCell ref="BA222:BA224"/>
    <mergeCell ref="A225:A226"/>
    <mergeCell ref="BA225:BA226"/>
    <mergeCell ref="BA231:BA236"/>
    <mergeCell ref="A148:A150"/>
    <mergeCell ref="BA148:BA150"/>
    <mergeCell ref="A151:A152"/>
    <mergeCell ref="BA151:BA152"/>
    <mergeCell ref="A208:B208"/>
    <mergeCell ref="C220:G220"/>
    <mergeCell ref="H220:L220"/>
    <mergeCell ref="M220:Q220"/>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58:A70"/>
    <mergeCell ref="A153:A162"/>
    <mergeCell ref="A231:A236"/>
    <mergeCell ref="C400:E400"/>
    <mergeCell ref="C404:D404"/>
    <mergeCell ref="A353:A354"/>
    <mergeCell ref="BA353:BA354"/>
    <mergeCell ref="C399:F399"/>
    <mergeCell ref="H399:K399"/>
    <mergeCell ref="M399:P399"/>
    <mergeCell ref="B402:B445"/>
    <mergeCell ref="H400:J400"/>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H404:I404"/>
    <mergeCell ref="M404:N404"/>
    <mergeCell ref="C405:D405"/>
    <mergeCell ref="H339:L339"/>
    <mergeCell ref="M339:Q339"/>
    <mergeCell ref="A227:A230"/>
    <mergeCell ref="BA227:BA230"/>
    <mergeCell ref="H405:I405"/>
    <mergeCell ref="M405:N405"/>
    <mergeCell ref="C406:D406"/>
    <mergeCell ref="H406:I406"/>
    <mergeCell ref="M406:N406"/>
    <mergeCell ref="M400:O400"/>
    <mergeCell ref="C401:D402"/>
    <mergeCell ref="H401:I402"/>
    <mergeCell ref="M401:N402"/>
    <mergeCell ref="C403:D403"/>
    <mergeCell ref="H403:I403"/>
    <mergeCell ref="M403:N403"/>
    <mergeCell ref="O627:Q627"/>
    <mergeCell ref="J643:L643"/>
    <mergeCell ref="E549:G549"/>
    <mergeCell ref="C475:E475"/>
    <mergeCell ref="H475:I475"/>
    <mergeCell ref="M475:N475"/>
    <mergeCell ref="C476:D476"/>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9:D479"/>
    <mergeCell ref="H479:I479"/>
    <mergeCell ref="M479:N479"/>
    <mergeCell ref="C480:D480"/>
    <mergeCell ref="H480:I480"/>
    <mergeCell ref="M480:N480"/>
    <mergeCell ref="H476:I476"/>
    <mergeCell ref="M476:N476"/>
    <mergeCell ref="C477:D477"/>
    <mergeCell ref="H477:I477"/>
    <mergeCell ref="M477:N477"/>
    <mergeCell ref="C478:D478"/>
    <mergeCell ref="H478:I478"/>
    <mergeCell ref="M478:N478"/>
    <mergeCell ref="C473:D473"/>
    <mergeCell ref="H473:I473"/>
    <mergeCell ref="M473:N473"/>
    <mergeCell ref="C474:D474"/>
    <mergeCell ref="H474:I474"/>
    <mergeCell ref="M474:N474"/>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15:D515"/>
    <mergeCell ref="H515:I515"/>
    <mergeCell ref="M515:N515"/>
    <mergeCell ref="C516:D516"/>
    <mergeCell ref="H516:I516"/>
    <mergeCell ref="M516:N516"/>
    <mergeCell ref="C513:D513"/>
    <mergeCell ref="H513:I513"/>
    <mergeCell ref="M513:N513"/>
    <mergeCell ref="C514:D514"/>
    <mergeCell ref="H514:I514"/>
    <mergeCell ref="M514:O514"/>
    <mergeCell ref="C511:D511"/>
    <mergeCell ref="H511:I511"/>
    <mergeCell ref="M511:N511"/>
    <mergeCell ref="C512:D512"/>
    <mergeCell ref="H512:I512"/>
    <mergeCell ref="M512:N512"/>
    <mergeCell ref="C521:D521"/>
    <mergeCell ref="H521:I521"/>
    <mergeCell ref="M521:N521"/>
    <mergeCell ref="C522:D522"/>
    <mergeCell ref="H522:J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52:D552"/>
    <mergeCell ref="H552:I552"/>
    <mergeCell ref="M552:N552"/>
    <mergeCell ref="C553:D553"/>
    <mergeCell ref="H553:I553"/>
    <mergeCell ref="M553:N553"/>
    <mergeCell ref="C549:D550"/>
    <mergeCell ref="H549:I549"/>
    <mergeCell ref="M549:N549"/>
    <mergeCell ref="H550:I550"/>
    <mergeCell ref="M550:N550"/>
    <mergeCell ref="C551:D551"/>
    <mergeCell ref="H551:I551"/>
    <mergeCell ref="M551:N551"/>
    <mergeCell ref="C547:D547"/>
    <mergeCell ref="H547:I547"/>
    <mergeCell ref="M547:N547"/>
    <mergeCell ref="C548:G548"/>
    <mergeCell ref="H548:I548"/>
    <mergeCell ref="M548:N548"/>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6:D626"/>
    <mergeCell ref="H626:I626"/>
    <mergeCell ref="M626:Q626"/>
    <mergeCell ref="C627:D627"/>
    <mergeCell ref="H627:I627"/>
    <mergeCell ref="M627:N628"/>
    <mergeCell ref="C628:D628"/>
    <mergeCell ref="H628:I628"/>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43:D643"/>
    <mergeCell ref="H643:I644"/>
    <mergeCell ref="M643:N643"/>
    <mergeCell ref="C644:D644"/>
    <mergeCell ref="M644:N644"/>
    <mergeCell ref="C645:D645"/>
    <mergeCell ref="H645:I645"/>
    <mergeCell ref="M645:N645"/>
    <mergeCell ref="C641:D641"/>
    <mergeCell ref="H641:I641"/>
    <mergeCell ref="M641:N641"/>
    <mergeCell ref="C642:D642"/>
    <mergeCell ref="H642:L642"/>
    <mergeCell ref="M642:N642"/>
    <mergeCell ref="C639:D639"/>
    <mergeCell ref="H639:I639"/>
    <mergeCell ref="M639:N639"/>
    <mergeCell ref="C640:D640"/>
    <mergeCell ref="H640:I640"/>
    <mergeCell ref="M640:N640"/>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800:D800"/>
    <mergeCell ref="H800:I800"/>
    <mergeCell ref="M800:N800"/>
    <mergeCell ref="C801:D801"/>
    <mergeCell ref="H801:I801"/>
    <mergeCell ref="M801:N801"/>
    <mergeCell ref="C798:D798"/>
    <mergeCell ref="H798:I798"/>
    <mergeCell ref="M798:N798"/>
    <mergeCell ref="C799:D799"/>
    <mergeCell ref="H799:I799"/>
    <mergeCell ref="M799:N799"/>
    <mergeCell ref="C796:D796"/>
    <mergeCell ref="H796:I796"/>
    <mergeCell ref="M796:N796"/>
    <mergeCell ref="C797:D797"/>
    <mergeCell ref="H797:I797"/>
    <mergeCell ref="M797:N797"/>
    <mergeCell ref="C806:D806"/>
    <mergeCell ref="H806:I806"/>
    <mergeCell ref="M806:N806"/>
    <mergeCell ref="C807:D807"/>
    <mergeCell ref="H807:I807"/>
    <mergeCell ref="M807:N807"/>
    <mergeCell ref="C804:D804"/>
    <mergeCell ref="H804:I804"/>
    <mergeCell ref="M804:N804"/>
    <mergeCell ref="C805:D805"/>
    <mergeCell ref="H805:I805"/>
    <mergeCell ref="M805:N805"/>
    <mergeCell ref="C802:D802"/>
    <mergeCell ref="H802:I802"/>
    <mergeCell ref="M802:N802"/>
    <mergeCell ref="C803:D803"/>
    <mergeCell ref="H803:I803"/>
    <mergeCell ref="M803:N803"/>
    <mergeCell ref="C812:D812"/>
    <mergeCell ref="H812:I812"/>
    <mergeCell ref="M812:N812"/>
    <mergeCell ref="C813:D813"/>
    <mergeCell ref="H813:I813"/>
    <mergeCell ref="M813:N813"/>
    <mergeCell ref="C810:D810"/>
    <mergeCell ref="H810:I810"/>
    <mergeCell ref="M810:N810"/>
    <mergeCell ref="C811:D811"/>
    <mergeCell ref="H811:I811"/>
    <mergeCell ref="M811:N811"/>
    <mergeCell ref="C808:D808"/>
    <mergeCell ref="H808:I808"/>
    <mergeCell ref="M808:N808"/>
    <mergeCell ref="C809:D809"/>
    <mergeCell ref="H809:I809"/>
    <mergeCell ref="M809:N809"/>
    <mergeCell ref="C818:D818"/>
    <mergeCell ref="H818:I818"/>
    <mergeCell ref="M818:N818"/>
    <mergeCell ref="C819:D819"/>
    <mergeCell ref="H819:I819"/>
    <mergeCell ref="M819:N819"/>
    <mergeCell ref="C816:D816"/>
    <mergeCell ref="H816:I816"/>
    <mergeCell ref="M816:N816"/>
    <mergeCell ref="C817:D817"/>
    <mergeCell ref="H817:I817"/>
    <mergeCell ref="M817:N817"/>
    <mergeCell ref="C814:D814"/>
    <mergeCell ref="H814:I814"/>
    <mergeCell ref="M814:N814"/>
    <mergeCell ref="C815:D815"/>
    <mergeCell ref="H815:I815"/>
    <mergeCell ref="M815:N815"/>
    <mergeCell ref="C824:D824"/>
    <mergeCell ref="H824:I824"/>
    <mergeCell ref="M824:N824"/>
    <mergeCell ref="C825:D825"/>
    <mergeCell ref="H825:I825"/>
    <mergeCell ref="M825:N825"/>
    <mergeCell ref="C822:D822"/>
    <mergeCell ref="H822:I822"/>
    <mergeCell ref="M822:N822"/>
    <mergeCell ref="C823:D823"/>
    <mergeCell ref="H823:I823"/>
    <mergeCell ref="M823:N823"/>
    <mergeCell ref="C820:D820"/>
    <mergeCell ref="H820:I820"/>
    <mergeCell ref="M820:N820"/>
    <mergeCell ref="C821:D821"/>
    <mergeCell ref="H821:I821"/>
    <mergeCell ref="M821:N821"/>
    <mergeCell ref="C830:D830"/>
    <mergeCell ref="H830:I830"/>
    <mergeCell ref="M830:N830"/>
    <mergeCell ref="C831:D831"/>
    <mergeCell ref="H831:I831"/>
    <mergeCell ref="M831:N831"/>
    <mergeCell ref="C828:D828"/>
    <mergeCell ref="H828:I828"/>
    <mergeCell ref="M828:N828"/>
    <mergeCell ref="C829:D829"/>
    <mergeCell ref="H829:I829"/>
    <mergeCell ref="M829:N829"/>
    <mergeCell ref="C826:D826"/>
    <mergeCell ref="H826:I826"/>
    <mergeCell ref="M826:N826"/>
    <mergeCell ref="C827:D827"/>
    <mergeCell ref="H827:I827"/>
    <mergeCell ref="M827:N827"/>
    <mergeCell ref="C836:D836"/>
    <mergeCell ref="H836:I836"/>
    <mergeCell ref="M836:N836"/>
    <mergeCell ref="C837:D837"/>
    <mergeCell ref="H837:I837"/>
    <mergeCell ref="M837:N837"/>
    <mergeCell ref="C834:D834"/>
    <mergeCell ref="H834:I834"/>
    <mergeCell ref="M834:N834"/>
    <mergeCell ref="C835:D835"/>
    <mergeCell ref="H835:I835"/>
    <mergeCell ref="M835:N835"/>
    <mergeCell ref="C832:D832"/>
    <mergeCell ref="H832:I832"/>
    <mergeCell ref="M832:N832"/>
    <mergeCell ref="C833:D833"/>
    <mergeCell ref="H833:I833"/>
    <mergeCell ref="M833:N833"/>
    <mergeCell ref="C842:D842"/>
    <mergeCell ref="H842:I842"/>
    <mergeCell ref="M842:N842"/>
    <mergeCell ref="C843:D843"/>
    <mergeCell ref="H843:I843"/>
    <mergeCell ref="M843:N843"/>
    <mergeCell ref="C840:D840"/>
    <mergeCell ref="H840:I840"/>
    <mergeCell ref="M840:N840"/>
    <mergeCell ref="C841:D841"/>
    <mergeCell ref="H841:I841"/>
    <mergeCell ref="M841:N841"/>
    <mergeCell ref="C838:D838"/>
    <mergeCell ref="H838:I838"/>
    <mergeCell ref="M838:N838"/>
    <mergeCell ref="C839:D839"/>
    <mergeCell ref="H839:I839"/>
    <mergeCell ref="M839:N839"/>
    <mergeCell ref="C848:D848"/>
    <mergeCell ref="H848:I848"/>
    <mergeCell ref="M848:N848"/>
    <mergeCell ref="C849:D849"/>
    <mergeCell ref="H849:I849"/>
    <mergeCell ref="M849:N849"/>
    <mergeCell ref="C846:D846"/>
    <mergeCell ref="H846:I846"/>
    <mergeCell ref="M846:N846"/>
    <mergeCell ref="C847:D847"/>
    <mergeCell ref="H847:I847"/>
    <mergeCell ref="M847:N847"/>
    <mergeCell ref="C844:D844"/>
    <mergeCell ref="H844:I844"/>
    <mergeCell ref="M844:N844"/>
    <mergeCell ref="C845:D845"/>
    <mergeCell ref="H845:I845"/>
    <mergeCell ref="M845:N845"/>
    <mergeCell ref="C854:D854"/>
    <mergeCell ref="H854:I854"/>
    <mergeCell ref="M854:N854"/>
    <mergeCell ref="C855:D855"/>
    <mergeCell ref="H855:I855"/>
    <mergeCell ref="M855:N855"/>
    <mergeCell ref="C852:D852"/>
    <mergeCell ref="H852:I852"/>
    <mergeCell ref="M852:N852"/>
    <mergeCell ref="C853:D853"/>
    <mergeCell ref="H853:I853"/>
    <mergeCell ref="M853:N853"/>
    <mergeCell ref="C850:D850"/>
    <mergeCell ref="H850:I850"/>
    <mergeCell ref="M850:N850"/>
    <mergeCell ref="C851:D851"/>
    <mergeCell ref="H851:I851"/>
    <mergeCell ref="M851:N851"/>
    <mergeCell ref="C860:D860"/>
    <mergeCell ref="H860:I860"/>
    <mergeCell ref="M860:N860"/>
    <mergeCell ref="C861:D861"/>
    <mergeCell ref="H861:I861"/>
    <mergeCell ref="M861:N861"/>
    <mergeCell ref="C858:D858"/>
    <mergeCell ref="H858:I858"/>
    <mergeCell ref="M858:N858"/>
    <mergeCell ref="C859:D859"/>
    <mergeCell ref="H859:I859"/>
    <mergeCell ref="M859:N859"/>
    <mergeCell ref="C856:D856"/>
    <mergeCell ref="H856:I856"/>
    <mergeCell ref="M856:N856"/>
    <mergeCell ref="C857:D857"/>
    <mergeCell ref="H857:I857"/>
    <mergeCell ref="M857:N857"/>
    <mergeCell ref="C866:D866"/>
    <mergeCell ref="H866:I866"/>
    <mergeCell ref="M866:N866"/>
    <mergeCell ref="C867:D867"/>
    <mergeCell ref="H867:I867"/>
    <mergeCell ref="M867:N867"/>
    <mergeCell ref="C864:D864"/>
    <mergeCell ref="H864:I864"/>
    <mergeCell ref="M864:N864"/>
    <mergeCell ref="C865:D865"/>
    <mergeCell ref="H865:I865"/>
    <mergeCell ref="M865:N865"/>
    <mergeCell ref="C862:D862"/>
    <mergeCell ref="H862:I862"/>
    <mergeCell ref="M862:N862"/>
    <mergeCell ref="C863:D863"/>
    <mergeCell ref="H863:I863"/>
    <mergeCell ref="M863:N863"/>
    <mergeCell ref="C872:D872"/>
    <mergeCell ref="H872:I872"/>
    <mergeCell ref="M872:N872"/>
    <mergeCell ref="C873:D873"/>
    <mergeCell ref="H873:I873"/>
    <mergeCell ref="M873:N873"/>
    <mergeCell ref="C870:D870"/>
    <mergeCell ref="H870:I870"/>
    <mergeCell ref="M870:N870"/>
    <mergeCell ref="C871:D871"/>
    <mergeCell ref="H871:I871"/>
    <mergeCell ref="M871:N871"/>
    <mergeCell ref="C868:D868"/>
    <mergeCell ref="H868:I868"/>
    <mergeCell ref="M868:N868"/>
    <mergeCell ref="C869:D869"/>
    <mergeCell ref="H869:I869"/>
    <mergeCell ref="M869:N869"/>
    <mergeCell ref="C878:D878"/>
    <mergeCell ref="H878:I878"/>
    <mergeCell ref="M878:N878"/>
    <mergeCell ref="C879:D879"/>
    <mergeCell ref="H879:I879"/>
    <mergeCell ref="M879:N879"/>
    <mergeCell ref="C876:D876"/>
    <mergeCell ref="H876:I876"/>
    <mergeCell ref="M876:N876"/>
    <mergeCell ref="C877:D877"/>
    <mergeCell ref="H877:I877"/>
    <mergeCell ref="M877:N877"/>
    <mergeCell ref="C874:D874"/>
    <mergeCell ref="H874:I874"/>
    <mergeCell ref="M874:N874"/>
    <mergeCell ref="C875:D875"/>
    <mergeCell ref="H875:I875"/>
    <mergeCell ref="M875:N875"/>
    <mergeCell ref="C884:D884"/>
    <mergeCell ref="H884:I884"/>
    <mergeCell ref="M884:N884"/>
    <mergeCell ref="C885:D885"/>
    <mergeCell ref="H885:I885"/>
    <mergeCell ref="M885:N885"/>
    <mergeCell ref="C882:D882"/>
    <mergeCell ref="H882:I882"/>
    <mergeCell ref="M882:N882"/>
    <mergeCell ref="C883:D883"/>
    <mergeCell ref="H883:I883"/>
    <mergeCell ref="M883:N883"/>
    <mergeCell ref="C880:D880"/>
    <mergeCell ref="H880:I880"/>
    <mergeCell ref="M880:N880"/>
    <mergeCell ref="C881:D881"/>
    <mergeCell ref="H881:I881"/>
    <mergeCell ref="M881:N881"/>
    <mergeCell ref="C890:D890"/>
    <mergeCell ref="H890:I890"/>
    <mergeCell ref="M890:N890"/>
    <mergeCell ref="C891:D891"/>
    <mergeCell ref="H891:I891"/>
    <mergeCell ref="M891:N891"/>
    <mergeCell ref="C888:D888"/>
    <mergeCell ref="H888:I888"/>
    <mergeCell ref="M888:N888"/>
    <mergeCell ref="C889:D889"/>
    <mergeCell ref="H889:I889"/>
    <mergeCell ref="M889:N889"/>
    <mergeCell ref="C886:D886"/>
    <mergeCell ref="H886:I886"/>
    <mergeCell ref="M886:N886"/>
    <mergeCell ref="C887:D887"/>
    <mergeCell ref="H887:I887"/>
    <mergeCell ref="M887:N887"/>
    <mergeCell ref="C896:D896"/>
    <mergeCell ref="H896:I896"/>
    <mergeCell ref="M896:N896"/>
    <mergeCell ref="C897:D897"/>
    <mergeCell ref="H897:I897"/>
    <mergeCell ref="M897:N897"/>
    <mergeCell ref="C894:D894"/>
    <mergeCell ref="H894:I894"/>
    <mergeCell ref="M894:N894"/>
    <mergeCell ref="C895:D895"/>
    <mergeCell ref="H895:I895"/>
    <mergeCell ref="M895:N895"/>
    <mergeCell ref="C892:D892"/>
    <mergeCell ref="H892:I892"/>
    <mergeCell ref="M892:N892"/>
    <mergeCell ref="C893:D893"/>
    <mergeCell ref="H893:I893"/>
    <mergeCell ref="M893:N893"/>
    <mergeCell ref="C902:D902"/>
    <mergeCell ref="H902:I902"/>
    <mergeCell ref="M902:N902"/>
    <mergeCell ref="C903:D903"/>
    <mergeCell ref="H903:I903"/>
    <mergeCell ref="M903:N903"/>
    <mergeCell ref="C900:D900"/>
    <mergeCell ref="H900:I900"/>
    <mergeCell ref="M900:N900"/>
    <mergeCell ref="C901:D901"/>
    <mergeCell ref="H901:I901"/>
    <mergeCell ref="M901:N901"/>
    <mergeCell ref="C898:D898"/>
    <mergeCell ref="H898:I898"/>
    <mergeCell ref="M898:N898"/>
    <mergeCell ref="C899:D899"/>
    <mergeCell ref="H899:I899"/>
    <mergeCell ref="M899:N899"/>
    <mergeCell ref="C908:D908"/>
    <mergeCell ref="H908:I908"/>
    <mergeCell ref="M908:N908"/>
    <mergeCell ref="C909:D909"/>
    <mergeCell ref="H909:I909"/>
    <mergeCell ref="M909:N909"/>
    <mergeCell ref="C906:D906"/>
    <mergeCell ref="H906:I906"/>
    <mergeCell ref="M906:N906"/>
    <mergeCell ref="C907:D907"/>
    <mergeCell ref="H907:I907"/>
    <mergeCell ref="M907:N907"/>
    <mergeCell ref="C904:D904"/>
    <mergeCell ref="H904:I904"/>
    <mergeCell ref="M904:N904"/>
    <mergeCell ref="C905:D905"/>
    <mergeCell ref="H905:I905"/>
    <mergeCell ref="M905:N905"/>
    <mergeCell ref="C914:D914"/>
    <mergeCell ref="H914:I914"/>
    <mergeCell ref="M914:N914"/>
    <mergeCell ref="C915:D915"/>
    <mergeCell ref="H915:I915"/>
    <mergeCell ref="M915:N915"/>
    <mergeCell ref="C912:D912"/>
    <mergeCell ref="H912:I912"/>
    <mergeCell ref="M912:N912"/>
    <mergeCell ref="C913:D913"/>
    <mergeCell ref="H913:I913"/>
    <mergeCell ref="M913:N913"/>
    <mergeCell ref="C910:D910"/>
    <mergeCell ref="H910:I910"/>
    <mergeCell ref="M910:N910"/>
    <mergeCell ref="C911:D911"/>
    <mergeCell ref="H911:I911"/>
    <mergeCell ref="M911:N911"/>
    <mergeCell ref="C920:D920"/>
    <mergeCell ref="H920:I920"/>
    <mergeCell ref="M920:N920"/>
    <mergeCell ref="C921:D921"/>
    <mergeCell ref="H921:I921"/>
    <mergeCell ref="M921:N921"/>
    <mergeCell ref="C918:D918"/>
    <mergeCell ref="H918:I918"/>
    <mergeCell ref="M918:N918"/>
    <mergeCell ref="C919:D919"/>
    <mergeCell ref="H919:I919"/>
    <mergeCell ref="M919:N919"/>
    <mergeCell ref="C916:D916"/>
    <mergeCell ref="H916:I916"/>
    <mergeCell ref="M916:N916"/>
    <mergeCell ref="C917:D917"/>
    <mergeCell ref="H917:I917"/>
    <mergeCell ref="M917:N917"/>
    <mergeCell ref="C926:D926"/>
    <mergeCell ref="H926:I926"/>
    <mergeCell ref="M926:N926"/>
    <mergeCell ref="C927:D927"/>
    <mergeCell ref="H927:I927"/>
    <mergeCell ref="M927:N927"/>
    <mergeCell ref="C924:D924"/>
    <mergeCell ref="H924:I924"/>
    <mergeCell ref="M924:N924"/>
    <mergeCell ref="C925:D925"/>
    <mergeCell ref="H925:I925"/>
    <mergeCell ref="M925:N925"/>
    <mergeCell ref="C922:D922"/>
    <mergeCell ref="H922:I922"/>
    <mergeCell ref="M922:N922"/>
    <mergeCell ref="C923:D923"/>
    <mergeCell ref="H923:I923"/>
    <mergeCell ref="M923:N923"/>
    <mergeCell ref="C932:D932"/>
    <mergeCell ref="H932:I932"/>
    <mergeCell ref="M932:N932"/>
    <mergeCell ref="C933:D933"/>
    <mergeCell ref="H933:I933"/>
    <mergeCell ref="M933:N933"/>
    <mergeCell ref="C930:D930"/>
    <mergeCell ref="H930:I930"/>
    <mergeCell ref="M930:N930"/>
    <mergeCell ref="C931:D931"/>
    <mergeCell ref="H931:I931"/>
    <mergeCell ref="M931:N931"/>
    <mergeCell ref="C928:D928"/>
    <mergeCell ref="H928:I928"/>
    <mergeCell ref="M928:N928"/>
    <mergeCell ref="C929:D929"/>
    <mergeCell ref="H929:I929"/>
    <mergeCell ref="M929:N929"/>
    <mergeCell ref="C938:D938"/>
    <mergeCell ref="H938:I938"/>
    <mergeCell ref="M938:N938"/>
    <mergeCell ref="C939:D939"/>
    <mergeCell ref="H939:I939"/>
    <mergeCell ref="M939:N939"/>
    <mergeCell ref="C936:D936"/>
    <mergeCell ref="H936:I936"/>
    <mergeCell ref="M936:N936"/>
    <mergeCell ref="C937:D937"/>
    <mergeCell ref="H937:I937"/>
    <mergeCell ref="M937:N937"/>
    <mergeCell ref="C934:D934"/>
    <mergeCell ref="H934:I934"/>
    <mergeCell ref="M934:N934"/>
    <mergeCell ref="C935:D935"/>
    <mergeCell ref="H935:I935"/>
    <mergeCell ref="M935:N935"/>
    <mergeCell ref="C944:D944"/>
    <mergeCell ref="H944:I944"/>
    <mergeCell ref="M944:N944"/>
    <mergeCell ref="C945:D945"/>
    <mergeCell ref="H945:I945"/>
    <mergeCell ref="M945:N945"/>
    <mergeCell ref="C942:D942"/>
    <mergeCell ref="H942:I942"/>
    <mergeCell ref="M942:N942"/>
    <mergeCell ref="C943:D943"/>
    <mergeCell ref="H943:I943"/>
    <mergeCell ref="M943:N943"/>
    <mergeCell ref="C940:D940"/>
    <mergeCell ref="H940:I940"/>
    <mergeCell ref="M940:N940"/>
    <mergeCell ref="C941:D941"/>
    <mergeCell ref="H941:I941"/>
    <mergeCell ref="M941:N941"/>
    <mergeCell ref="C950:D950"/>
    <mergeCell ref="H950:I950"/>
    <mergeCell ref="M950:N950"/>
    <mergeCell ref="C951:D951"/>
    <mergeCell ref="H951:I951"/>
    <mergeCell ref="M951:N951"/>
    <mergeCell ref="C948:D948"/>
    <mergeCell ref="H948:I948"/>
    <mergeCell ref="M948:N948"/>
    <mergeCell ref="C949:D949"/>
    <mergeCell ref="H949:I949"/>
    <mergeCell ref="M949:N949"/>
    <mergeCell ref="C946:D946"/>
    <mergeCell ref="H946:I946"/>
    <mergeCell ref="M946:N946"/>
    <mergeCell ref="C947:D947"/>
    <mergeCell ref="H947:I947"/>
    <mergeCell ref="M947:N947"/>
    <mergeCell ref="C956:D956"/>
    <mergeCell ref="H956:I956"/>
    <mergeCell ref="M956:N956"/>
    <mergeCell ref="C957:D957"/>
    <mergeCell ref="H957:I957"/>
    <mergeCell ref="M957:N957"/>
    <mergeCell ref="C954:D954"/>
    <mergeCell ref="H954:I954"/>
    <mergeCell ref="M954:N954"/>
    <mergeCell ref="C955:D955"/>
    <mergeCell ref="H955:I955"/>
    <mergeCell ref="M955:N955"/>
    <mergeCell ref="C952:D952"/>
    <mergeCell ref="H952:I952"/>
    <mergeCell ref="M952:N952"/>
    <mergeCell ref="C953:D953"/>
    <mergeCell ref="H953:I953"/>
    <mergeCell ref="M953:N953"/>
    <mergeCell ref="C962:D962"/>
    <mergeCell ref="H962:I962"/>
    <mergeCell ref="M962:N962"/>
    <mergeCell ref="C963:D963"/>
    <mergeCell ref="H963:I963"/>
    <mergeCell ref="M963:N963"/>
    <mergeCell ref="C960:D960"/>
    <mergeCell ref="H960:I960"/>
    <mergeCell ref="M960:N960"/>
    <mergeCell ref="C961:D961"/>
    <mergeCell ref="H961:I961"/>
    <mergeCell ref="M961:N961"/>
    <mergeCell ref="C958:D958"/>
    <mergeCell ref="H958:I958"/>
    <mergeCell ref="M958:N958"/>
    <mergeCell ref="C959:D959"/>
    <mergeCell ref="H959:I959"/>
    <mergeCell ref="M959:N959"/>
    <mergeCell ref="C968:D968"/>
    <mergeCell ref="H968:I968"/>
    <mergeCell ref="M968:N968"/>
    <mergeCell ref="C969:D969"/>
    <mergeCell ref="H969:I969"/>
    <mergeCell ref="M969:N969"/>
    <mergeCell ref="C966:D966"/>
    <mergeCell ref="H966:I966"/>
    <mergeCell ref="M966:N966"/>
    <mergeCell ref="C967:D967"/>
    <mergeCell ref="H967:I967"/>
    <mergeCell ref="M967:N967"/>
    <mergeCell ref="C964:D964"/>
    <mergeCell ref="H964:I964"/>
    <mergeCell ref="M964:N964"/>
    <mergeCell ref="C965:D965"/>
    <mergeCell ref="H965:I965"/>
    <mergeCell ref="M965:N965"/>
    <mergeCell ref="C974:D974"/>
    <mergeCell ref="H974:I974"/>
    <mergeCell ref="M974:N974"/>
    <mergeCell ref="C975:D975"/>
    <mergeCell ref="H975:I975"/>
    <mergeCell ref="M975:N975"/>
    <mergeCell ref="C972:D972"/>
    <mergeCell ref="H972:I972"/>
    <mergeCell ref="M972:N972"/>
    <mergeCell ref="C973:D973"/>
    <mergeCell ref="H973:I973"/>
    <mergeCell ref="M973:N973"/>
    <mergeCell ref="C970:D970"/>
    <mergeCell ref="H970:I970"/>
    <mergeCell ref="M970:N970"/>
    <mergeCell ref="C971:D971"/>
    <mergeCell ref="H971:I971"/>
    <mergeCell ref="M971:N971"/>
    <mergeCell ref="C980:D980"/>
    <mergeCell ref="H980:I980"/>
    <mergeCell ref="M980:N980"/>
    <mergeCell ref="C981:D981"/>
    <mergeCell ref="H981:I981"/>
    <mergeCell ref="M981:N981"/>
    <mergeCell ref="C978:D978"/>
    <mergeCell ref="H978:I978"/>
    <mergeCell ref="M978:N978"/>
    <mergeCell ref="C979:D979"/>
    <mergeCell ref="H979:I979"/>
    <mergeCell ref="M979:N979"/>
    <mergeCell ref="C976:D976"/>
    <mergeCell ref="H976:I976"/>
    <mergeCell ref="M976:N976"/>
    <mergeCell ref="C977:D977"/>
    <mergeCell ref="H977:I977"/>
    <mergeCell ref="M977:N977"/>
    <mergeCell ref="C986:D986"/>
    <mergeCell ref="H986:I986"/>
    <mergeCell ref="M986:N986"/>
    <mergeCell ref="C987:D987"/>
    <mergeCell ref="H987:I987"/>
    <mergeCell ref="M987:N987"/>
    <mergeCell ref="C984:D984"/>
    <mergeCell ref="H984:I984"/>
    <mergeCell ref="M984:N984"/>
    <mergeCell ref="C985:D985"/>
    <mergeCell ref="H985:I985"/>
    <mergeCell ref="M985:N985"/>
    <mergeCell ref="C982:D982"/>
    <mergeCell ref="H982:I982"/>
    <mergeCell ref="M982:N982"/>
    <mergeCell ref="C983:D983"/>
    <mergeCell ref="H983:I983"/>
    <mergeCell ref="M983:N983"/>
    <mergeCell ref="C992:D992"/>
    <mergeCell ref="H992:I992"/>
    <mergeCell ref="M992:N992"/>
    <mergeCell ref="C993:D993"/>
    <mergeCell ref="H993:I993"/>
    <mergeCell ref="M993:N993"/>
    <mergeCell ref="C990:D990"/>
    <mergeCell ref="H990:I990"/>
    <mergeCell ref="M990:N990"/>
    <mergeCell ref="C991:D991"/>
    <mergeCell ref="H991:I991"/>
    <mergeCell ref="M991:N991"/>
    <mergeCell ref="C988:D988"/>
    <mergeCell ref="H988:I988"/>
    <mergeCell ref="M988:N988"/>
    <mergeCell ref="C989:D989"/>
    <mergeCell ref="H989:I989"/>
    <mergeCell ref="M989:N989"/>
    <mergeCell ref="C998:D998"/>
    <mergeCell ref="H998:I998"/>
    <mergeCell ref="M998:N998"/>
    <mergeCell ref="C999:D999"/>
    <mergeCell ref="H999:I999"/>
    <mergeCell ref="M999:N999"/>
    <mergeCell ref="C996:D996"/>
    <mergeCell ref="H996:I996"/>
    <mergeCell ref="M996:N996"/>
    <mergeCell ref="C997:D997"/>
    <mergeCell ref="H997:I997"/>
    <mergeCell ref="M997:N997"/>
    <mergeCell ref="C994:D994"/>
    <mergeCell ref="H994:I994"/>
    <mergeCell ref="M994:N994"/>
    <mergeCell ref="C995:D995"/>
    <mergeCell ref="H995:I995"/>
    <mergeCell ref="M995:N995"/>
    <mergeCell ref="C1004:D1004"/>
    <mergeCell ref="H1004:I1004"/>
    <mergeCell ref="M1004:N1004"/>
    <mergeCell ref="C1005:D1005"/>
    <mergeCell ref="H1005:I1005"/>
    <mergeCell ref="M1005:N1005"/>
    <mergeCell ref="C1002:D1002"/>
    <mergeCell ref="H1002:I1002"/>
    <mergeCell ref="M1002:N1002"/>
    <mergeCell ref="C1003:D1003"/>
    <mergeCell ref="H1003:I1003"/>
    <mergeCell ref="M1003:N1003"/>
    <mergeCell ref="C1000:D1000"/>
    <mergeCell ref="H1000:I1000"/>
    <mergeCell ref="M1000:N1000"/>
    <mergeCell ref="C1001:D1001"/>
    <mergeCell ref="H1001:I1001"/>
    <mergeCell ref="M1001:N1001"/>
    <mergeCell ref="C1010:D1010"/>
    <mergeCell ref="H1010:I1010"/>
    <mergeCell ref="M1010:N1010"/>
    <mergeCell ref="C1011:D1011"/>
    <mergeCell ref="H1011:I1011"/>
    <mergeCell ref="M1011:N1011"/>
    <mergeCell ref="C1008:D1008"/>
    <mergeCell ref="H1008:I1008"/>
    <mergeCell ref="M1008:N1008"/>
    <mergeCell ref="C1009:D1009"/>
    <mergeCell ref="H1009:I1009"/>
    <mergeCell ref="M1009:N1009"/>
    <mergeCell ref="C1006:D1006"/>
    <mergeCell ref="H1006:I1006"/>
    <mergeCell ref="M1006:N1006"/>
    <mergeCell ref="C1007:D1007"/>
    <mergeCell ref="H1007:I1007"/>
    <mergeCell ref="M1007:N1007"/>
    <mergeCell ref="C1016:D1016"/>
    <mergeCell ref="H1016:I1016"/>
    <mergeCell ref="M1016:N1016"/>
    <mergeCell ref="C1017:D1017"/>
    <mergeCell ref="H1017:I1017"/>
    <mergeCell ref="M1017:N1017"/>
    <mergeCell ref="C1014:D1014"/>
    <mergeCell ref="H1014:I1014"/>
    <mergeCell ref="M1014:N1014"/>
    <mergeCell ref="C1015:D1015"/>
    <mergeCell ref="H1015:I1015"/>
    <mergeCell ref="M1015:N1015"/>
    <mergeCell ref="C1012:D1012"/>
    <mergeCell ref="H1012:I1012"/>
    <mergeCell ref="M1012:N1012"/>
    <mergeCell ref="C1013:D1013"/>
    <mergeCell ref="H1013:I1013"/>
    <mergeCell ref="M1013:N1013"/>
    <mergeCell ref="C1024:D1024"/>
    <mergeCell ref="H1024:I1024"/>
    <mergeCell ref="M1024:N1024"/>
    <mergeCell ref="A1034:C1034"/>
    <mergeCell ref="C1022:D1022"/>
    <mergeCell ref="H1022:I1022"/>
    <mergeCell ref="M1022:N1022"/>
    <mergeCell ref="C1023:D1023"/>
    <mergeCell ref="H1023:I1023"/>
    <mergeCell ref="M1023:N1023"/>
    <mergeCell ref="C1020:D1020"/>
    <mergeCell ref="H1020:I1020"/>
    <mergeCell ref="M1020:N1020"/>
    <mergeCell ref="C1021:D1021"/>
    <mergeCell ref="H1021:I1021"/>
    <mergeCell ref="M1021:N1021"/>
    <mergeCell ref="C1018:D1018"/>
    <mergeCell ref="H1018:I1018"/>
    <mergeCell ref="M1018:N1018"/>
    <mergeCell ref="C1019:D1019"/>
    <mergeCell ref="H1019:I1019"/>
    <mergeCell ref="M1019:N1019"/>
    <mergeCell ref="A1025:C1025"/>
    <mergeCell ref="A1026:B1026"/>
    <mergeCell ref="A1031:A1032"/>
    <mergeCell ref="A1033:C1033"/>
  </mergeCells>
  <phoneticPr fontId="11" type="noConversion"/>
  <conditionalFormatting sqref="BC1:CZ1048576">
    <cfRule type="cellIs" dxfId="5" priority="3" operator="lessThan">
      <formula>25</formula>
    </cfRule>
  </conditionalFormatting>
  <conditionalFormatting sqref="R339:AZ339">
    <cfRule type="cellIs" dxfId="4" priority="2" operator="lessThan">
      <formula>25</formula>
    </cfRule>
  </conditionalFormatting>
  <conditionalFormatting sqref="R259:AZ259">
    <cfRule type="cellIs" dxfId="3"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8049"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58050"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58051"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8052"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8053"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8054"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8055"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8056"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8057"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58058"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8059"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8060"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58061"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58062"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58063"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8064"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8065"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8066"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8067"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8068"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58069"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8070"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8071"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8072"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8073"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8074"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8075"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58076"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8077"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8078"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8079"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8080"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8081"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8082"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8083"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8084"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8085"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8086"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8087"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8088"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8089"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8090"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8091"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8092"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8093"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8094"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8095"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8096"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8097"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8098"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8099"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8100"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8101"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8102"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8103"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8104"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8105"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8106"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8107"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8108"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8109"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8110"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8111"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8112"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8113"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8114"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8115"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8116"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8117"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8118"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8119"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8120"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8121"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8122"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2FD7D-D908-4DEE-9665-A01E7F3748AE}">
  <sheetPr codeName="Feuil10"/>
  <dimension ref="A1:CZ1072"/>
  <sheetViews>
    <sheetView showGridLines="false" zoomScaleNormal="100" workbookViewId="0"/>
  </sheetViews>
  <sheetFormatPr defaultColWidth="9.140625" defaultRowHeight="15" customHeight="true" x14ac:dyDescent="0.2"/>
  <cols>
    <col min="1" max="1" width="31.5703125" style="366" customWidth="true"/>
    <col min="2" max="2" width="41.5703125" style="366" customWidth="true"/>
    <col min="3" max="7" width="10.7109375" style="366" customWidth="true"/>
    <col min="8" max="17" width="10.7109375" style="804" customWidth="true"/>
    <col min="18" max="25" width="12.5703125" style="804" customWidth="true"/>
    <col min="26" max="52" width="12.5703125" style="338" customWidth="true"/>
    <col min="53" max="53" width="31.5703125" style="804" customWidth="true"/>
    <col min="54" max="54" width="41.5703125" style="366" customWidth="true"/>
    <col min="55" max="69" width="9.140625" style="804" customWidth="true"/>
    <col min="70" max="77" width="12.5703125" style="804" customWidth="true"/>
    <col min="78" max="104" width="12.5703125" style="338" customWidth="true"/>
    <col min="105" max="115" width="10.5703125" style="804" customWidth="true"/>
    <col min="116" max="16384" width="9.140625" style="804"/>
  </cols>
  <sheetData>
    <row r="1" s="295" customFormat="true" ht="18" customHeight="true" x14ac:dyDescent="0.2">
      <c r="A1" s="306"/>
      <c r="B1" s="306"/>
      <c r="C1" s="306"/>
      <c r="D1" s="306"/>
      <c r="E1" s="306"/>
      <c r="F1" s="306"/>
      <c r="G1" s="306"/>
      <c r="Z1" s="338"/>
      <c r="AA1" s="338"/>
      <c r="AB1" s="338"/>
      <c r="AC1" s="338"/>
      <c r="AD1" s="338"/>
      <c r="AE1" s="338"/>
      <c r="AF1" s="338"/>
      <c r="AG1" s="338"/>
      <c r="AH1" s="338"/>
      <c r="AI1" s="338"/>
      <c r="AJ1" s="338"/>
      <c r="AK1" s="338"/>
      <c r="AL1" s="338"/>
      <c r="AM1" s="338"/>
      <c r="AN1" s="338"/>
      <c r="AO1" s="338"/>
      <c r="AP1" s="338"/>
      <c r="AQ1" s="338"/>
      <c r="AR1" s="338"/>
      <c r="AS1" s="338"/>
      <c r="AT1" s="338"/>
      <c r="AU1" s="338"/>
      <c r="AV1" s="338"/>
      <c r="AW1" s="338"/>
      <c r="AX1" s="338"/>
      <c r="AY1" s="338"/>
      <c r="AZ1" s="338"/>
      <c r="BB1" s="306"/>
      <c r="BZ1" s="338"/>
      <c r="CA1" s="338"/>
      <c r="CB1" s="338"/>
      <c r="CC1" s="338"/>
      <c r="CD1" s="338"/>
      <c r="CE1" s="338"/>
      <c r="CF1" s="338"/>
      <c r="CG1" s="338"/>
      <c r="CH1" s="338"/>
      <c r="CI1" s="338"/>
      <c r="CJ1" s="338"/>
      <c r="CK1" s="338"/>
      <c r="CL1" s="338"/>
      <c r="CM1" s="338"/>
      <c r="CN1" s="338"/>
      <c r="CO1" s="338"/>
      <c r="CP1" s="338"/>
      <c r="CQ1" s="338"/>
      <c r="CR1" s="338"/>
      <c r="CS1" s="338"/>
      <c r="CT1" s="338"/>
      <c r="CU1" s="338"/>
      <c r="CV1" s="338"/>
      <c r="CW1" s="338"/>
      <c r="CX1" s="338"/>
      <c r="CY1" s="338"/>
      <c r="CZ1" s="338"/>
    </row>
    <row r="2" s="295" customFormat="true" ht="22.5" customHeight="true" x14ac:dyDescent="0.35">
      <c r="A2" s="356" t="str">
        <f>A1026</f>
        <v>Gambia</v>
      </c>
      <c r="B2" s="357"/>
      <c r="C2" s="306"/>
      <c r="D2" s="306"/>
      <c r="E2" s="306"/>
      <c r="F2" s="306"/>
      <c r="G2" s="306"/>
      <c r="Z2" s="338"/>
      <c r="AA2" s="338"/>
      <c r="AB2" s="338"/>
      <c r="AC2" s="338"/>
      <c r="AD2" s="338"/>
      <c r="AE2" s="338"/>
      <c r="AF2" s="338"/>
      <c r="AG2" s="338"/>
      <c r="AH2" s="338"/>
      <c r="AI2" s="338"/>
      <c r="AJ2" s="338"/>
      <c r="AK2" s="338"/>
      <c r="AL2" s="338"/>
      <c r="AM2" s="338"/>
      <c r="AN2" s="338"/>
      <c r="AO2" s="338"/>
      <c r="AP2" s="338"/>
      <c r="AQ2" s="338"/>
      <c r="AR2" s="338"/>
      <c r="AS2" s="338"/>
      <c r="AT2" s="338"/>
      <c r="AU2" s="338"/>
      <c r="AV2" s="338"/>
      <c r="AW2" s="338"/>
      <c r="AX2" s="338"/>
      <c r="AY2" s="338"/>
      <c r="AZ2" s="338"/>
      <c r="BB2" s="306"/>
      <c r="BZ2" s="338"/>
      <c r="CA2" s="338"/>
      <c r="CB2" s="338"/>
      <c r="CC2" s="338"/>
      <c r="CD2" s="338"/>
      <c r="CE2" s="338"/>
      <c r="CF2" s="338"/>
      <c r="CG2" s="338"/>
      <c r="CH2" s="338"/>
      <c r="CI2" s="338"/>
      <c r="CJ2" s="338"/>
      <c r="CK2" s="338"/>
      <c r="CL2" s="338"/>
      <c r="CM2" s="338"/>
      <c r="CN2" s="338"/>
      <c r="CO2" s="338"/>
      <c r="CP2" s="338"/>
      <c r="CQ2" s="338"/>
      <c r="CR2" s="338"/>
      <c r="CS2" s="338"/>
      <c r="CT2" s="338"/>
      <c r="CU2" s="338"/>
      <c r="CV2" s="338"/>
      <c r="CW2" s="338"/>
      <c r="CX2" s="338"/>
      <c r="CY2" s="338"/>
      <c r="CZ2" s="338"/>
    </row>
    <row r="3" s="295" customFormat="true" ht="22.5" customHeight="true" x14ac:dyDescent="0.35">
      <c r="A3" s="310" t="str">
        <f>A1034</f>
        <v>2020</v>
      </c>
      <c r="B3" s="359"/>
      <c r="C3" s="306"/>
      <c r="D3" s="306"/>
      <c r="E3" s="306"/>
      <c r="F3" s="306"/>
      <c r="G3" s="306"/>
      <c r="Z3" s="338"/>
      <c r="AA3" s="338"/>
      <c r="AB3" s="338"/>
      <c r="AC3" s="338"/>
      <c r="AD3" s="338"/>
      <c r="AE3" s="338"/>
      <c r="AF3" s="338"/>
      <c r="AG3" s="338"/>
      <c r="AH3" s="338"/>
      <c r="AI3" s="338"/>
      <c r="AJ3" s="338"/>
      <c r="AK3" s="338"/>
      <c r="AL3" s="338"/>
      <c r="AM3" s="338"/>
      <c r="AN3" s="338"/>
      <c r="AO3" s="338"/>
      <c r="AP3" s="338"/>
      <c r="AQ3" s="338"/>
      <c r="AR3" s="338"/>
      <c r="AS3" s="338"/>
      <c r="AT3" s="338"/>
      <c r="AU3" s="338"/>
      <c r="AV3" s="338"/>
      <c r="AW3" s="338"/>
      <c r="AX3" s="338"/>
      <c r="AY3" s="338"/>
      <c r="AZ3" s="338"/>
      <c r="BB3" s="306"/>
      <c r="BZ3" s="338"/>
      <c r="CA3" s="338"/>
      <c r="CB3" s="338"/>
      <c r="CC3" s="338"/>
      <c r="CD3" s="338"/>
      <c r="CE3" s="338"/>
      <c r="CF3" s="338"/>
      <c r="CG3" s="338"/>
      <c r="CH3" s="338"/>
      <c r="CI3" s="338"/>
      <c r="CJ3" s="338"/>
      <c r="CK3" s="338"/>
      <c r="CL3" s="338"/>
      <c r="CM3" s="338"/>
      <c r="CN3" s="338"/>
      <c r="CO3" s="338"/>
      <c r="CP3" s="338"/>
      <c r="CQ3" s="338"/>
      <c r="CR3" s="338"/>
      <c r="CS3" s="338"/>
      <c r="CT3" s="338"/>
      <c r="CU3" s="338"/>
      <c r="CV3" s="338"/>
      <c r="CW3" s="338"/>
      <c r="CX3" s="338"/>
      <c r="CY3" s="338"/>
      <c r="CZ3" s="338"/>
    </row>
    <row r="4" s="295" customFormat="true" ht="22.5" customHeight="true" x14ac:dyDescent="0.35">
      <c r="A4" s="358" t="s">
        <v>97</v>
      </c>
      <c r="B4" s="359"/>
      <c r="C4" s="306"/>
      <c r="D4" s="306"/>
      <c r="E4" s="306"/>
      <c r="F4" s="306"/>
      <c r="G4" s="306"/>
      <c r="Z4" s="338"/>
      <c r="AA4" s="338"/>
      <c r="AB4" s="338"/>
      <c r="AC4" s="338"/>
      <c r="AD4" s="338"/>
      <c r="AE4" s="338"/>
      <c r="AF4" s="338"/>
      <c r="AG4" s="338"/>
      <c r="AH4" s="338"/>
      <c r="AI4" s="338"/>
      <c r="AJ4" s="338"/>
      <c r="AK4" s="338"/>
      <c r="AL4" s="338"/>
      <c r="AM4" s="338"/>
      <c r="AN4" s="338"/>
      <c r="AO4" s="338"/>
      <c r="AP4" s="338"/>
      <c r="AQ4" s="338"/>
      <c r="AR4" s="338"/>
      <c r="AS4" s="338"/>
      <c r="AT4" s="338"/>
      <c r="AU4" s="338"/>
      <c r="AV4" s="338"/>
      <c r="AW4" s="338"/>
      <c r="AX4" s="338"/>
      <c r="AY4" s="338"/>
      <c r="AZ4" s="338"/>
      <c r="BB4" s="306"/>
      <c r="BZ4" s="338"/>
      <c r="CA4" s="338"/>
      <c r="CB4" s="338"/>
      <c r="CC4" s="338"/>
      <c r="CD4" s="338"/>
      <c r="CE4" s="338"/>
      <c r="CF4" s="338"/>
      <c r="CG4" s="338"/>
      <c r="CH4" s="338"/>
      <c r="CI4" s="338"/>
      <c r="CJ4" s="338"/>
      <c r="CK4" s="338"/>
      <c r="CL4" s="338"/>
      <c r="CM4" s="338"/>
      <c r="CN4" s="338"/>
      <c r="CO4" s="338"/>
      <c r="CP4" s="338"/>
      <c r="CQ4" s="338"/>
      <c r="CR4" s="338"/>
      <c r="CS4" s="338"/>
      <c r="CT4" s="338"/>
      <c r="CU4" s="338"/>
      <c r="CV4" s="338"/>
      <c r="CW4" s="338"/>
      <c r="CX4" s="338"/>
      <c r="CY4" s="338"/>
      <c r="CZ4" s="338"/>
    </row>
    <row r="5" s="295" customFormat="true" ht="20.1" customHeight="true" x14ac:dyDescent="0.35">
      <c r="A5" s="358" t="s">
        <v>98</v>
      </c>
      <c r="B5" s="359"/>
      <c r="C5" s="306"/>
      <c r="D5" s="306"/>
      <c r="E5" s="306"/>
      <c r="F5" s="306"/>
      <c r="G5" s="306"/>
      <c r="Z5" s="338"/>
      <c r="AA5" s="338"/>
      <c r="AB5" s="338"/>
      <c r="AC5" s="338"/>
      <c r="AD5" s="338"/>
      <c r="AE5" s="338"/>
      <c r="AF5" s="338"/>
      <c r="AG5" s="338"/>
      <c r="AH5" s="338"/>
      <c r="AI5" s="338"/>
      <c r="AJ5" s="338"/>
      <c r="AK5" s="338"/>
      <c r="AL5" s="338"/>
      <c r="AM5" s="338"/>
      <c r="AN5" s="338"/>
      <c r="AO5" s="338"/>
      <c r="AP5" s="338"/>
      <c r="AQ5" s="338"/>
      <c r="AR5" s="338"/>
      <c r="AS5" s="338"/>
      <c r="AT5" s="338"/>
      <c r="AU5" s="338"/>
      <c r="AV5" s="338"/>
      <c r="AW5" s="338"/>
      <c r="AX5" s="338"/>
      <c r="AY5" s="338"/>
      <c r="AZ5" s="338"/>
      <c r="BB5" s="306"/>
      <c r="BZ5" s="338"/>
      <c r="CA5" s="338"/>
      <c r="CB5" s="338"/>
      <c r="CC5" s="338"/>
      <c r="CD5" s="338"/>
      <c r="CE5" s="338"/>
      <c r="CF5" s="338"/>
      <c r="CG5" s="338"/>
      <c r="CH5" s="338"/>
      <c r="CI5" s="338"/>
      <c r="CJ5" s="338"/>
      <c r="CK5" s="338"/>
      <c r="CL5" s="338"/>
      <c r="CM5" s="338"/>
      <c r="CN5" s="338"/>
      <c r="CO5" s="338"/>
      <c r="CP5" s="338"/>
      <c r="CQ5" s="338"/>
      <c r="CR5" s="338"/>
      <c r="CS5" s="338"/>
      <c r="CT5" s="338"/>
      <c r="CU5" s="338"/>
      <c r="CV5" s="338"/>
      <c r="CW5" s="338"/>
      <c r="CX5" s="338"/>
      <c r="CY5" s="338"/>
      <c r="CZ5" s="338"/>
    </row>
    <row r="6" s="295" customFormat="true" ht="15" customHeight="true" x14ac:dyDescent="0.2">
      <c r="A6" s="360" t="s">
        <v>99</v>
      </c>
      <c r="B6" s="361"/>
      <c r="C6" s="306"/>
      <c r="D6" s="306"/>
      <c r="E6" s="306"/>
      <c r="F6" s="306"/>
      <c r="G6" s="306"/>
      <c r="Z6" s="338"/>
      <c r="AA6" s="338"/>
      <c r="AB6" s="338"/>
      <c r="AC6" s="338"/>
      <c r="AD6" s="338"/>
      <c r="AE6" s="338"/>
      <c r="AF6" s="338"/>
      <c r="AG6" s="338"/>
      <c r="AH6" s="338"/>
      <c r="AI6" s="338"/>
      <c r="AJ6" s="338"/>
      <c r="AK6" s="338"/>
      <c r="AL6" s="338"/>
      <c r="AM6" s="338"/>
      <c r="AN6" s="338"/>
      <c r="AO6" s="338"/>
      <c r="AP6" s="338"/>
      <c r="AQ6" s="338"/>
      <c r="AR6" s="338"/>
      <c r="AS6" s="338"/>
      <c r="AT6" s="338"/>
      <c r="AU6" s="338"/>
      <c r="AV6" s="338"/>
      <c r="AW6" s="338"/>
      <c r="AX6" s="338"/>
      <c r="AY6" s="338"/>
      <c r="AZ6" s="338"/>
      <c r="BB6" s="306"/>
      <c r="BZ6" s="338"/>
      <c r="CA6" s="338"/>
      <c r="CB6" s="338"/>
      <c r="CC6" s="338"/>
      <c r="CD6" s="338"/>
      <c r="CE6" s="338"/>
      <c r="CF6" s="338"/>
      <c r="CG6" s="338"/>
      <c r="CH6" s="338"/>
      <c r="CI6" s="338"/>
      <c r="CJ6" s="338"/>
      <c r="CK6" s="338"/>
      <c r="CL6" s="338"/>
      <c r="CM6" s="338"/>
      <c r="CN6" s="338"/>
      <c r="CO6" s="338"/>
      <c r="CP6" s="338"/>
      <c r="CQ6" s="338"/>
      <c r="CR6" s="338"/>
      <c r="CS6" s="338"/>
      <c r="CT6" s="338"/>
      <c r="CU6" s="338"/>
      <c r="CV6" s="338"/>
      <c r="CW6" s="338"/>
      <c r="CX6" s="338"/>
      <c r="CY6" s="338"/>
      <c r="CZ6" s="338"/>
    </row>
    <row r="7" s="295" customFormat="true" ht="15" customHeight="true" x14ac:dyDescent="0.2">
      <c r="A7" s="362" t="s">
        <v>41</v>
      </c>
      <c r="B7" s="363"/>
      <c r="C7" s="306"/>
      <c r="D7" s="306"/>
      <c r="E7" s="306"/>
      <c r="F7" s="306"/>
      <c r="G7" s="306"/>
      <c r="Z7" s="338"/>
      <c r="AA7" s="338"/>
      <c r="AB7" s="338"/>
      <c r="AC7" s="338"/>
      <c r="AD7" s="338"/>
      <c r="AE7" s="338"/>
      <c r="AF7" s="338"/>
      <c r="AG7" s="338"/>
      <c r="AH7" s="338"/>
      <c r="AI7" s="338"/>
      <c r="AJ7" s="338"/>
      <c r="AK7" s="338"/>
      <c r="AL7" s="338"/>
      <c r="AM7" s="338"/>
      <c r="AN7" s="338"/>
      <c r="AO7" s="338"/>
      <c r="AP7" s="338"/>
      <c r="AQ7" s="338"/>
      <c r="AR7" s="338"/>
      <c r="AS7" s="338"/>
      <c r="AT7" s="338"/>
      <c r="AU7" s="338"/>
      <c r="AV7" s="338"/>
      <c r="AW7" s="338"/>
      <c r="AX7" s="338"/>
      <c r="AY7" s="338"/>
      <c r="AZ7" s="338"/>
      <c r="BB7" s="306"/>
      <c r="BZ7" s="338"/>
      <c r="CA7" s="338"/>
      <c r="CB7" s="338"/>
      <c r="CC7" s="338"/>
      <c r="CD7" s="338"/>
      <c r="CE7" s="338"/>
      <c r="CF7" s="338"/>
      <c r="CG7" s="338"/>
      <c r="CH7" s="338"/>
      <c r="CI7" s="338"/>
      <c r="CJ7" s="338"/>
      <c r="CK7" s="338"/>
      <c r="CL7" s="338"/>
      <c r="CM7" s="338"/>
      <c r="CN7" s="338"/>
      <c r="CO7" s="338"/>
      <c r="CP7" s="338"/>
      <c r="CQ7" s="338"/>
      <c r="CR7" s="338"/>
      <c r="CS7" s="338"/>
      <c r="CT7" s="338"/>
      <c r="CU7" s="338"/>
      <c r="CV7" s="338"/>
      <c r="CW7" s="338"/>
      <c r="CX7" s="338"/>
      <c r="CY7" s="338"/>
      <c r="CZ7" s="338"/>
    </row>
    <row r="8" s="295" customFormat="true" ht="15" customHeight="true" x14ac:dyDescent="0.2">
      <c r="A8" s="362" t="s">
        <v>40</v>
      </c>
      <c r="B8" s="363"/>
      <c r="C8" s="306"/>
      <c r="D8" s="306"/>
      <c r="E8" s="306"/>
      <c r="F8" s="306"/>
      <c r="G8" s="306"/>
      <c r="Z8" s="338"/>
      <c r="AA8" s="338"/>
      <c r="AB8" s="338"/>
      <c r="AC8" s="338"/>
      <c r="AD8" s="338"/>
      <c r="AE8" s="338"/>
      <c r="AF8" s="338"/>
      <c r="AG8" s="338"/>
      <c r="AH8" s="338"/>
      <c r="AI8" s="338"/>
      <c r="AJ8" s="338"/>
      <c r="AK8" s="338"/>
      <c r="AL8" s="338"/>
      <c r="AM8" s="338"/>
      <c r="AN8" s="338"/>
      <c r="AO8" s="338"/>
      <c r="AP8" s="338"/>
      <c r="AQ8" s="338"/>
      <c r="AR8" s="338"/>
      <c r="AS8" s="338"/>
      <c r="AT8" s="338"/>
      <c r="AU8" s="338"/>
      <c r="AV8" s="338"/>
      <c r="AW8" s="338"/>
      <c r="AX8" s="338"/>
      <c r="AY8" s="338"/>
      <c r="AZ8" s="338"/>
      <c r="BB8" s="306"/>
      <c r="BZ8" s="338"/>
      <c r="CA8" s="338"/>
      <c r="CB8" s="338"/>
      <c r="CC8" s="338"/>
      <c r="CD8" s="338"/>
      <c r="CE8" s="338"/>
      <c r="CF8" s="338"/>
      <c r="CG8" s="338"/>
      <c r="CH8" s="338"/>
      <c r="CI8" s="338"/>
      <c r="CJ8" s="338"/>
      <c r="CK8" s="338"/>
      <c r="CL8" s="338"/>
      <c r="CM8" s="338"/>
      <c r="CN8" s="338"/>
      <c r="CO8" s="338"/>
      <c r="CP8" s="338"/>
      <c r="CQ8" s="338"/>
      <c r="CR8" s="338"/>
      <c r="CS8" s="338"/>
      <c r="CT8" s="338"/>
      <c r="CU8" s="338"/>
      <c r="CV8" s="338"/>
      <c r="CW8" s="338"/>
      <c r="CX8" s="338"/>
      <c r="CY8" s="338"/>
      <c r="CZ8" s="338"/>
    </row>
    <row r="9" s="295" customFormat="true" ht="15" customHeight="true" x14ac:dyDescent="0.2">
      <c r="A9" s="362" t="s">
        <v>137</v>
      </c>
      <c r="B9" s="364" t="str">
        <f>A1025</f>
        <v>DHS20</v>
      </c>
      <c r="C9" s="306"/>
      <c r="D9" s="306"/>
      <c r="E9" s="306"/>
      <c r="F9" s="306"/>
      <c r="G9" s="306"/>
      <c r="Z9" s="338"/>
      <c r="AA9" s="338"/>
      <c r="AB9" s="338"/>
      <c r="AC9" s="338"/>
      <c r="AD9" s="338"/>
      <c r="AE9" s="338"/>
      <c r="AF9" s="338"/>
      <c r="AG9" s="338"/>
      <c r="AH9" s="338"/>
      <c r="AI9" s="338"/>
      <c r="AJ9" s="338"/>
      <c r="AK9" s="338"/>
      <c r="AL9" s="338"/>
      <c r="AM9" s="338"/>
      <c r="AN9" s="338"/>
      <c r="AO9" s="338"/>
      <c r="AP9" s="338"/>
      <c r="AQ9" s="338"/>
      <c r="AR9" s="338"/>
      <c r="AS9" s="338"/>
      <c r="AT9" s="338"/>
      <c r="AU9" s="338"/>
      <c r="AV9" s="338"/>
      <c r="AW9" s="338"/>
      <c r="AX9" s="338"/>
      <c r="AY9" s="338"/>
      <c r="AZ9" s="338"/>
      <c r="BB9" s="306"/>
      <c r="BZ9" s="338"/>
      <c r="CA9" s="338"/>
      <c r="CB9" s="338"/>
      <c r="CC9" s="338"/>
      <c r="CD9" s="338"/>
      <c r="CE9" s="338"/>
      <c r="CF9" s="338"/>
      <c r="CG9" s="338"/>
      <c r="CH9" s="338"/>
      <c r="CI9" s="338"/>
      <c r="CJ9" s="338"/>
      <c r="CK9" s="338"/>
      <c r="CL9" s="338"/>
      <c r="CM9" s="338"/>
      <c r="CN9" s="338"/>
      <c r="CO9" s="338"/>
      <c r="CP9" s="338"/>
      <c r="CQ9" s="338"/>
      <c r="CR9" s="338"/>
      <c r="CS9" s="338"/>
      <c r="CT9" s="338"/>
      <c r="CU9" s="338"/>
      <c r="CV9" s="338"/>
      <c r="CW9" s="338"/>
      <c r="CX9" s="338"/>
      <c r="CY9" s="338"/>
      <c r="CZ9" s="338"/>
    </row>
    <row r="10" s="295" customFormat="true" ht="15" customHeight="true" x14ac:dyDescent="0.2">
      <c r="A10" s="412" t="str">
        <f>B1028</f>
        <v/>
      </c>
      <c r="B10" s="351"/>
      <c r="C10" s="306"/>
      <c r="D10" s="306"/>
      <c r="E10" s="306"/>
      <c r="F10" s="306"/>
      <c r="G10" s="306"/>
      <c r="Z10" s="338"/>
      <c r="AA10" s="338"/>
      <c r="AB10" s="338"/>
      <c r="AC10" s="338"/>
      <c r="AD10" s="338"/>
      <c r="AE10" s="338"/>
      <c r="AF10" s="338"/>
      <c r="AG10" s="338"/>
      <c r="AH10" s="338"/>
      <c r="AI10" s="338"/>
      <c r="AJ10" s="338"/>
      <c r="AK10" s="338"/>
      <c r="AL10" s="338"/>
      <c r="AM10" s="338"/>
      <c r="AN10" s="338"/>
      <c r="AO10" s="338"/>
      <c r="AP10" s="338"/>
      <c r="AQ10" s="338"/>
      <c r="AR10" s="338"/>
      <c r="AS10" s="338"/>
      <c r="AT10" s="338"/>
      <c r="AU10" s="338"/>
      <c r="AV10" s="338"/>
      <c r="AW10" s="338"/>
      <c r="AX10" s="338"/>
      <c r="AY10" s="338"/>
      <c r="AZ10" s="338"/>
      <c r="BB10" s="306"/>
      <c r="BZ10" s="338"/>
      <c r="CA10" s="338"/>
      <c r="CB10" s="338"/>
      <c r="CC10" s="338"/>
      <c r="CD10" s="338"/>
      <c r="CE10" s="338"/>
      <c r="CF10" s="338"/>
      <c r="CG10" s="338"/>
      <c r="CH10" s="338"/>
      <c r="CI10" s="338"/>
      <c r="CJ10" s="338"/>
      <c r="CK10" s="338"/>
      <c r="CL10" s="338"/>
      <c r="CM10" s="338"/>
      <c r="CN10" s="338"/>
      <c r="CO10" s="338"/>
      <c r="CP10" s="338"/>
      <c r="CQ10" s="338"/>
      <c r="CR10" s="338"/>
      <c r="CS10" s="338"/>
      <c r="CT10" s="338"/>
      <c r="CU10" s="338"/>
      <c r="CV10" s="338"/>
      <c r="CW10" s="338"/>
      <c r="CX10" s="338"/>
      <c r="CY10" s="338"/>
      <c r="CZ10" s="338"/>
    </row>
    <row r="11" s="295" customFormat="true" ht="15" customHeight="true" x14ac:dyDescent="0.2">
      <c r="A11" s="412" t="str">
        <f>B1027</f>
        <v/>
      </c>
      <c r="B11" s="819"/>
      <c r="C11" s="306"/>
      <c r="D11" s="306"/>
      <c r="E11" s="306"/>
      <c r="F11" s="306"/>
      <c r="G11" s="306"/>
      <c r="Z11" s="338"/>
      <c r="AA11" s="338"/>
      <c r="AB11" s="338"/>
      <c r="AC11" s="338"/>
      <c r="AD11" s="338"/>
      <c r="AE11" s="338"/>
      <c r="AF11" s="338"/>
      <c r="AG11" s="338"/>
      <c r="AH11" s="338"/>
      <c r="AI11" s="338"/>
      <c r="AJ11" s="338"/>
      <c r="AK11" s="338"/>
      <c r="AL11" s="338"/>
      <c r="AM11" s="338"/>
      <c r="AN11" s="338"/>
      <c r="AO11" s="338"/>
      <c r="AP11" s="338"/>
      <c r="AQ11" s="338"/>
      <c r="AR11" s="338"/>
      <c r="AS11" s="338"/>
      <c r="AT11" s="338"/>
      <c r="AU11" s="338"/>
      <c r="AV11" s="338"/>
      <c r="AW11" s="338"/>
      <c r="AX11" s="338"/>
      <c r="AY11" s="338"/>
      <c r="AZ11" s="338"/>
      <c r="BB11" s="306"/>
      <c r="BZ11" s="338"/>
      <c r="CA11" s="338"/>
      <c r="CB11" s="338"/>
      <c r="CC11" s="338"/>
      <c r="CD11" s="338"/>
      <c r="CE11" s="338"/>
      <c r="CF11" s="338"/>
      <c r="CG11" s="338"/>
      <c r="CH11" s="338"/>
      <c r="CI11" s="338"/>
      <c r="CJ11" s="338"/>
      <c r="CK11" s="338"/>
      <c r="CL11" s="338"/>
      <c r="CM11" s="338"/>
      <c r="CN11" s="338"/>
      <c r="CO11" s="338"/>
      <c r="CP11" s="338"/>
      <c r="CQ11" s="338"/>
      <c r="CR11" s="338"/>
      <c r="CS11" s="338"/>
      <c r="CT11" s="338"/>
      <c r="CU11" s="338"/>
      <c r="CV11" s="338"/>
      <c r="CW11" s="338"/>
      <c r="CX11" s="338"/>
      <c r="CY11" s="338"/>
      <c r="CZ11" s="338"/>
    </row>
    <row r="12" s="295" customFormat="true" ht="18" customHeight="true" x14ac:dyDescent="0.2">
      <c r="A12" s="818"/>
      <c r="B12" s="351"/>
      <c r="C12" s="306"/>
      <c r="D12" s="306"/>
      <c r="E12" s="306"/>
      <c r="F12" s="306"/>
      <c r="G12" s="306"/>
      <c r="Z12" s="338"/>
      <c r="AA12" s="338"/>
      <c r="AB12" s="338"/>
      <c r="AC12" s="338"/>
      <c r="AD12" s="338"/>
      <c r="AE12" s="338"/>
      <c r="AF12" s="338"/>
      <c r="AG12" s="338"/>
      <c r="AH12" s="338"/>
      <c r="AI12" s="338"/>
      <c r="AJ12" s="338"/>
      <c r="AK12" s="338"/>
      <c r="AL12" s="338"/>
      <c r="AM12" s="338"/>
      <c r="AN12" s="338"/>
      <c r="AO12" s="338"/>
      <c r="AP12" s="338"/>
      <c r="AQ12" s="338"/>
      <c r="AR12" s="338"/>
      <c r="AS12" s="338"/>
      <c r="AT12" s="338"/>
      <c r="AU12" s="338"/>
      <c r="AV12" s="338"/>
      <c r="AW12" s="338"/>
      <c r="AX12" s="338"/>
      <c r="AY12" s="338"/>
      <c r="AZ12" s="338"/>
      <c r="BB12" s="306"/>
      <c r="BZ12" s="338"/>
      <c r="CA12" s="338"/>
      <c r="CB12" s="338"/>
      <c r="CC12" s="338"/>
      <c r="CD12" s="338"/>
      <c r="CE12" s="338"/>
      <c r="CF12" s="338"/>
      <c r="CG12" s="338"/>
      <c r="CH12" s="338"/>
      <c r="CI12" s="338"/>
      <c r="CJ12" s="338"/>
      <c r="CK12" s="338"/>
      <c r="CL12" s="338"/>
      <c r="CM12" s="338"/>
      <c r="CN12" s="338"/>
      <c r="CO12" s="338"/>
      <c r="CP12" s="338"/>
      <c r="CQ12" s="338"/>
      <c r="CR12" s="338"/>
      <c r="CS12" s="338"/>
      <c r="CT12" s="338"/>
      <c r="CU12" s="338"/>
      <c r="CV12" s="338"/>
      <c r="CW12" s="338"/>
      <c r="CX12" s="338"/>
      <c r="CY12" s="338"/>
      <c r="CZ12" s="338"/>
    </row>
    <row r="13" s="295" customFormat="true" ht="18" customHeight="true" x14ac:dyDescent="0.2">
      <c r="A13" s="413"/>
      <c r="B13" s="352"/>
      <c r="C13" s="306"/>
      <c r="D13" s="306"/>
      <c r="E13" s="306"/>
      <c r="F13" s="306"/>
      <c r="G13" s="306"/>
      <c r="Z13" s="338"/>
      <c r="AA13" s="338"/>
      <c r="AB13" s="338"/>
      <c r="AC13" s="338"/>
      <c r="AD13" s="338"/>
      <c r="AE13" s="338"/>
      <c r="AF13" s="338"/>
      <c r="AG13" s="338"/>
      <c r="AH13" s="338"/>
      <c r="AI13" s="338"/>
      <c r="AJ13" s="338"/>
      <c r="AK13" s="338"/>
      <c r="AL13" s="338"/>
      <c r="AM13" s="338"/>
      <c r="AN13" s="338"/>
      <c r="AO13" s="338"/>
      <c r="AP13" s="338"/>
      <c r="AQ13" s="338"/>
      <c r="AR13" s="338"/>
      <c r="AS13" s="338"/>
      <c r="AT13" s="338"/>
      <c r="AU13" s="338"/>
      <c r="AV13" s="338"/>
      <c r="AW13" s="338"/>
      <c r="AX13" s="338"/>
      <c r="AY13" s="338"/>
      <c r="AZ13" s="338"/>
      <c r="BB13" s="306"/>
      <c r="BZ13" s="338"/>
      <c r="CA13" s="338"/>
      <c r="CB13" s="338"/>
      <c r="CC13" s="338"/>
      <c r="CD13" s="338"/>
      <c r="CE13" s="338"/>
      <c r="CF13" s="338"/>
      <c r="CG13" s="338"/>
      <c r="CH13" s="338"/>
      <c r="CI13" s="338"/>
      <c r="CJ13" s="338"/>
      <c r="CK13" s="338"/>
      <c r="CL13" s="338"/>
      <c r="CM13" s="338"/>
      <c r="CN13" s="338"/>
      <c r="CO13" s="338"/>
      <c r="CP13" s="338"/>
      <c r="CQ13" s="338"/>
      <c r="CR13" s="338"/>
      <c r="CS13" s="338"/>
      <c r="CT13" s="338"/>
      <c r="CU13" s="338"/>
      <c r="CV13" s="338"/>
      <c r="CW13" s="338"/>
      <c r="CX13" s="338"/>
      <c r="CY13" s="338"/>
      <c r="CZ13" s="338"/>
    </row>
    <row r="14" s="302" customFormat="true" ht="15" customHeight="true" x14ac:dyDescent="0.2">
      <c r="A14" s="287" t="s">
        <v>97</v>
      </c>
      <c r="B14" s="335"/>
      <c r="C14" s="1063" t="s">
        <v>116</v>
      </c>
      <c r="D14" s="1064"/>
      <c r="E14" s="1064"/>
      <c r="F14" s="1064"/>
      <c r="G14" s="1065"/>
      <c r="H14" s="1057" t="s">
        <v>39</v>
      </c>
      <c r="I14" s="1048"/>
      <c r="J14" s="1048"/>
      <c r="K14" s="1048"/>
      <c r="L14" s="1050"/>
      <c r="M14" s="1042" t="s">
        <v>38</v>
      </c>
      <c r="N14" s="1043"/>
      <c r="O14" s="1043"/>
      <c r="P14" s="1043"/>
      <c r="Q14" s="1045"/>
      <c r="R14" s="505" t="s">
        <v>144</v>
      </c>
      <c r="S14" s="454"/>
      <c r="T14" s="454"/>
      <c r="U14" s="454"/>
      <c r="V14" s="454"/>
      <c r="W14" s="454"/>
      <c r="X14" s="454"/>
      <c r="Y14" s="454"/>
      <c r="Z14" s="883"/>
      <c r="AA14" s="883"/>
      <c r="AB14" s="883"/>
      <c r="AC14" s="883"/>
      <c r="AD14" s="883"/>
      <c r="AE14" s="883"/>
      <c r="AF14" s="883"/>
      <c r="AG14" s="883"/>
      <c r="AH14" s="883"/>
      <c r="AI14" s="883"/>
      <c r="AJ14" s="883"/>
      <c r="AK14" s="883"/>
      <c r="AL14" s="883"/>
      <c r="AM14" s="883"/>
      <c r="AN14" s="883"/>
      <c r="AO14" s="883"/>
      <c r="AP14" s="883"/>
      <c r="AQ14" s="883"/>
      <c r="AR14" s="883"/>
      <c r="AS14" s="883"/>
      <c r="AT14" s="883"/>
      <c r="AU14" s="883"/>
      <c r="AV14" s="883"/>
      <c r="AW14" s="883"/>
      <c r="AX14" s="883"/>
      <c r="AY14" s="883"/>
      <c r="AZ14" s="342"/>
      <c r="BA14" s="344" t="s">
        <v>132</v>
      </c>
      <c r="BB14" s="287" t="s">
        <v>97</v>
      </c>
      <c r="BC14" s="1042" t="s">
        <v>116</v>
      </c>
      <c r="BD14" s="1043"/>
      <c r="BE14" s="1043"/>
      <c r="BF14" s="1043"/>
      <c r="BG14" s="1044"/>
      <c r="BH14" s="1042" t="s">
        <v>39</v>
      </c>
      <c r="BI14" s="1043"/>
      <c r="BJ14" s="1043"/>
      <c r="BK14" s="1043"/>
      <c r="BL14" s="1044"/>
      <c r="BM14" s="1042" t="s">
        <v>38</v>
      </c>
      <c r="BN14" s="1043"/>
      <c r="BO14" s="1043"/>
      <c r="BP14" s="1043"/>
      <c r="BQ14" s="1044"/>
      <c r="BR14" s="505" t="s">
        <v>144</v>
      </c>
      <c r="BS14" s="454"/>
      <c r="BT14" s="454"/>
      <c r="BU14" s="454"/>
      <c r="BV14" s="454"/>
      <c r="BW14" s="454"/>
      <c r="BX14" s="454"/>
      <c r="BY14" s="454"/>
      <c r="BZ14" s="342"/>
      <c r="CA14" s="342"/>
      <c r="CB14" s="342"/>
      <c r="CC14" s="342"/>
      <c r="CD14" s="342"/>
      <c r="CE14" s="342"/>
      <c r="CF14" s="342"/>
      <c r="CG14" s="342"/>
      <c r="CH14" s="342"/>
      <c r="CI14" s="342"/>
      <c r="CJ14" s="342"/>
      <c r="CK14" s="342"/>
      <c r="CL14" s="342"/>
      <c r="CM14" s="342"/>
      <c r="CN14" s="342"/>
      <c r="CO14" s="342"/>
      <c r="CP14" s="342"/>
      <c r="CQ14" s="342"/>
      <c r="CR14" s="342"/>
      <c r="CS14" s="342"/>
      <c r="CT14" s="342"/>
      <c r="CU14" s="342"/>
      <c r="CV14" s="342"/>
      <c r="CW14" s="342"/>
      <c r="CX14" s="342"/>
      <c r="CY14" s="342"/>
      <c r="CZ14" s="342"/>
    </row>
    <row r="15" s="302" customFormat="true" ht="12.75" x14ac:dyDescent="0.2">
      <c r="A15" s="329" t="s">
        <v>88</v>
      </c>
      <c r="B15" s="374"/>
      <c r="C15" s="417" t="s">
        <v>0</v>
      </c>
      <c r="D15" s="810" t="s">
        <v>1</v>
      </c>
      <c r="E15" s="810" t="s">
        <v>2</v>
      </c>
      <c r="F15" s="810" t="s">
        <v>3</v>
      </c>
      <c r="G15" s="811" t="s">
        <v>4</v>
      </c>
      <c r="H15" s="380" t="s">
        <v>0</v>
      </c>
      <c r="I15" s="807" t="s">
        <v>1</v>
      </c>
      <c r="J15" s="807" t="s">
        <v>2</v>
      </c>
      <c r="K15" s="807" t="s">
        <v>3</v>
      </c>
      <c r="L15" s="808" t="s">
        <v>4</v>
      </c>
      <c r="M15" s="381" t="s">
        <v>0</v>
      </c>
      <c r="N15" s="807" t="s">
        <v>1</v>
      </c>
      <c r="O15" s="807" t="s">
        <v>2</v>
      </c>
      <c r="P15" s="807" t="s">
        <v>3</v>
      </c>
      <c r="Q15" s="808" t="s">
        <v>4</v>
      </c>
      <c r="R15" s="381" t="s">
        <v>240</v>
      </c>
      <c r="S15" s="807" t="s">
        <v>241</v>
      </c>
      <c r="T15" s="807" t="s">
        <v>242</v>
      </c>
      <c r="U15" s="807" t="s">
        <v>424</v>
      </c>
      <c r="V15" s="807" t="s">
        <v>244</v>
      </c>
      <c r="W15" s="807" t="s">
        <v>245</v>
      </c>
      <c r="X15" s="807" t="s">
        <v>246</v>
      </c>
      <c r="Y15" s="808" t="s">
        <v>247</v>
      </c>
      <c r="Z15" s="803"/>
      <c r="AA15" s="803"/>
      <c r="AB15" s="803"/>
      <c r="AC15" s="803"/>
      <c r="AD15" s="803"/>
      <c r="AE15" s="803"/>
      <c r="AF15" s="803"/>
      <c r="AG15" s="803"/>
      <c r="AH15" s="803"/>
      <c r="AI15" s="803"/>
      <c r="AJ15" s="803"/>
      <c r="AK15" s="803"/>
      <c r="AL15" s="803"/>
      <c r="AM15" s="803"/>
      <c r="AN15" s="803"/>
      <c r="AO15" s="803"/>
      <c r="AP15" s="803"/>
      <c r="AQ15" s="803"/>
      <c r="AR15" s="803"/>
      <c r="AS15" s="803"/>
      <c r="AT15" s="803"/>
      <c r="AU15" s="803"/>
      <c r="AV15" s="803"/>
      <c r="AW15" s="803"/>
      <c r="AX15" s="803"/>
      <c r="AY15" s="803"/>
      <c r="AZ15" s="342"/>
      <c r="BA15" s="329" t="s">
        <v>121</v>
      </c>
      <c r="BB15" s="328"/>
      <c r="BC15" s="455" t="s">
        <v>0</v>
      </c>
      <c r="BD15" s="326" t="s">
        <v>1</v>
      </c>
      <c r="BE15" s="326" t="s">
        <v>2</v>
      </c>
      <c r="BF15" s="326" t="s">
        <v>3</v>
      </c>
      <c r="BG15" s="456" t="s">
        <v>4</v>
      </c>
      <c r="BH15" s="455" t="s">
        <v>0</v>
      </c>
      <c r="BI15" s="326" t="s">
        <v>1</v>
      </c>
      <c r="BJ15" s="326" t="s">
        <v>2</v>
      </c>
      <c r="BK15" s="326" t="s">
        <v>3</v>
      </c>
      <c r="BL15" s="456" t="s">
        <v>4</v>
      </c>
      <c r="BM15" s="455" t="s">
        <v>0</v>
      </c>
      <c r="BN15" s="326" t="s">
        <v>1</v>
      </c>
      <c r="BO15" s="326" t="s">
        <v>2</v>
      </c>
      <c r="BP15" s="326" t="s">
        <v>3</v>
      </c>
      <c r="BQ15" s="456" t="s">
        <v>4</v>
      </c>
      <c r="BR15" s="455" t="s">
        <v>240</v>
      </c>
      <c r="BS15" s="326" t="s">
        <v>241</v>
      </c>
      <c r="BT15" s="326" t="s">
        <v>242</v>
      </c>
      <c r="BU15" s="326" t="s">
        <v>424</v>
      </c>
      <c r="BV15" s="326" t="s">
        <v>244</v>
      </c>
      <c r="BW15" s="326" t="s">
        <v>245</v>
      </c>
      <c r="BX15" s="326" t="s">
        <v>246</v>
      </c>
      <c r="BY15" s="327" t="s">
        <v>247</v>
      </c>
      <c r="BZ15" s="803"/>
      <c r="CA15" s="803"/>
      <c r="CB15" s="803"/>
      <c r="CC15" s="803"/>
      <c r="CD15" s="803"/>
      <c r="CE15" s="803"/>
      <c r="CF15" s="803"/>
      <c r="CG15" s="803"/>
      <c r="CH15" s="803"/>
      <c r="CI15" s="803"/>
      <c r="CJ15" s="803"/>
      <c r="CK15" s="803"/>
      <c r="CL15" s="803"/>
      <c r="CM15" s="803"/>
      <c r="CN15" s="803"/>
      <c r="CO15" s="803"/>
      <c r="CP15" s="803"/>
      <c r="CQ15" s="803"/>
      <c r="CR15" s="803"/>
      <c r="CS15" s="803"/>
      <c r="CT15" s="803"/>
      <c r="CU15" s="803"/>
      <c r="CV15" s="803"/>
      <c r="CW15" s="803"/>
      <c r="CX15" s="803"/>
      <c r="CY15" s="803"/>
      <c r="CZ15" s="803"/>
    </row>
    <row r="16" s="302" customFormat="true" ht="15" customHeight="true" x14ac:dyDescent="0.2">
      <c r="A16" s="1053" t="s">
        <v>13</v>
      </c>
      <c r="B16" s="377" t="s">
        <v>14</v>
      </c>
      <c r="C16" s="470">
        <v>89.273385286235595</v>
      </c>
      <c r="D16" s="457">
        <v>91.045878539964036</v>
      </c>
      <c r="E16" s="457">
        <v>93.250050765782717</v>
      </c>
      <c r="F16" s="457">
        <v>98.025579386300237</v>
      </c>
      <c r="G16" s="477">
        <v>98.584054342204894</v>
      </c>
      <c r="H16" s="464">
        <v>86.736037936079498</v>
      </c>
      <c r="I16" s="457">
        <v>92.75009266286493</v>
      </c>
      <c r="J16" s="457">
        <v>96.663939068349151</v>
      </c>
      <c r="K16" s="457">
        <v>97.278550605724419</v>
      </c>
      <c r="L16" s="473">
        <v>99.833479619921192</v>
      </c>
      <c r="M16" s="470">
        <v>87.843239344876963</v>
      </c>
      <c r="N16" s="457">
        <v>90.056066124869659</v>
      </c>
      <c r="O16" s="457">
        <v>93.430157034599162</v>
      </c>
      <c r="P16" s="457">
        <v>95.311075726576249</v>
      </c>
      <c r="Q16" s="473">
        <v>96.585029533708507</v>
      </c>
      <c r="R16" s="470">
        <v>99.925552395516561</v>
      </c>
      <c r="S16" s="457">
        <v>97.517579996263919</v>
      </c>
      <c r="T16" s="457">
        <v>91.504346988302729</v>
      </c>
      <c r="U16" s="457">
        <v>86.527501643954864</v>
      </c>
      <c r="V16" s="457">
        <v>99.972400489225265</v>
      </c>
      <c r="W16" s="457">
        <v>96.766329994525208</v>
      </c>
      <c r="X16" s="457">
        <v>89.18371334075303</v>
      </c>
      <c r="Y16" s="473">
        <v>90.110758858500702</v>
      </c>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354"/>
      <c r="BA16" s="1041" t="s">
        <v>13</v>
      </c>
      <c r="BB16" s="816" t="s">
        <v>14</v>
      </c>
      <c r="BC16" s="486">
        <v>9684.7202169999964</v>
      </c>
      <c r="BD16" s="482">
        <v>9872.2452350000076</v>
      </c>
      <c r="BE16" s="482">
        <v>10122.034541999996</v>
      </c>
      <c r="BF16" s="482">
        <v>10627.62113499999</v>
      </c>
      <c r="BG16" s="495">
        <v>10707.069748999993</v>
      </c>
      <c r="BH16" s="486">
        <v>6515.6827399999884</v>
      </c>
      <c r="BI16" s="482">
        <v>6973.8536289999938</v>
      </c>
      <c r="BJ16" s="482">
        <v>7243.8532019999957</v>
      </c>
      <c r="BK16" s="482">
        <v>7316.5495269999983</v>
      </c>
      <c r="BL16" s="495">
        <v>7518.0865499999927</v>
      </c>
      <c r="BM16" s="486">
        <v>2927.8454969999989</v>
      </c>
      <c r="BN16" s="482">
        <v>3008.6964999999996</v>
      </c>
      <c r="BO16" s="482">
        <v>3110.3177680000031</v>
      </c>
      <c r="BP16" s="482">
        <v>3179.362372000001</v>
      </c>
      <c r="BQ16" s="495">
        <v>3219.443092999998</v>
      </c>
      <c r="BR16" s="486">
        <v>707.86613000000023</v>
      </c>
      <c r="BS16" s="482">
        <v>5716.8308040000029</v>
      </c>
      <c r="BT16" s="482">
        <v>21098.518546999971</v>
      </c>
      <c r="BU16" s="482">
        <v>2703.3046169999971</v>
      </c>
      <c r="BV16" s="482">
        <v>10570.834339000006</v>
      </c>
      <c r="BW16" s="482">
        <v>5797.5435920000054</v>
      </c>
      <c r="BX16" s="482">
        <v>2398.2865590000019</v>
      </c>
      <c r="BY16" s="490">
        <v>2020.5062899999996</v>
      </c>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4"/>
    </row>
    <row r="17" s="302" customFormat="true" ht="15" customHeight="true" x14ac:dyDescent="0.2">
      <c r="A17" s="1051"/>
      <c r="B17" s="378" t="s">
        <v>52</v>
      </c>
      <c r="C17" s="471">
        <v>10.726614713764441</v>
      </c>
      <c r="D17" s="460">
        <v>8.9541214600359513</v>
      </c>
      <c r="E17" s="460">
        <v>6.7499492342173077</v>
      </c>
      <c r="F17" s="460">
        <v>1.9744206136997666</v>
      </c>
      <c r="G17" s="479">
        <v>1.4159456577951082</v>
      </c>
      <c r="H17" s="465">
        <v>13.263962063920449</v>
      </c>
      <c r="I17" s="460">
        <v>7.2499073371350784</v>
      </c>
      <c r="J17" s="460">
        <v>3.33606093165087</v>
      </c>
      <c r="K17" s="460">
        <v>2.7214493942755893</v>
      </c>
      <c r="L17" s="475">
        <v>0.16652038007879044</v>
      </c>
      <c r="M17" s="471">
        <v>12.156760655122968</v>
      </c>
      <c r="N17" s="460">
        <v>9.9439338751303357</v>
      </c>
      <c r="O17" s="460">
        <v>6.5698429654008059</v>
      </c>
      <c r="P17" s="460">
        <v>4.6889242734237824</v>
      </c>
      <c r="Q17" s="475">
        <v>3.41497046629144</v>
      </c>
      <c r="R17" s="471">
        <v>7.4447604483424426E-2</v>
      </c>
      <c r="S17" s="460">
        <v>2.4824200037360322</v>
      </c>
      <c r="T17" s="460">
        <v>8.4956530116972857</v>
      </c>
      <c r="U17" s="460">
        <v>13.472498356045099</v>
      </c>
      <c r="V17" s="460">
        <v>2.7599510774748114E-2</v>
      </c>
      <c r="W17" s="460">
        <v>3.2336700054748557</v>
      </c>
      <c r="X17" s="460">
        <v>10.816286659246952</v>
      </c>
      <c r="Y17" s="475">
        <v>9.8892411414993333</v>
      </c>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354"/>
      <c r="BA17" s="1039"/>
      <c r="BB17" s="814" t="s">
        <v>52</v>
      </c>
      <c r="BC17" s="487">
        <v>1163.6644230000009</v>
      </c>
      <c r="BD17" s="483">
        <v>970.90922000000012</v>
      </c>
      <c r="BE17" s="483">
        <v>732.68827999999996</v>
      </c>
      <c r="BF17" s="483">
        <v>214.06039500000003</v>
      </c>
      <c r="BG17" s="496">
        <v>153.783784</v>
      </c>
      <c r="BH17" s="487">
        <v>996.39977500000009</v>
      </c>
      <c r="BI17" s="483">
        <v>545.11851300000001</v>
      </c>
      <c r="BJ17" s="483">
        <v>249.99949200000003</v>
      </c>
      <c r="BK17" s="483">
        <v>204.68663600000002</v>
      </c>
      <c r="BL17" s="496">
        <v>12.540028</v>
      </c>
      <c r="BM17" s="487">
        <v>405.18903000000006</v>
      </c>
      <c r="BN17" s="483">
        <v>332.21836499999989</v>
      </c>
      <c r="BO17" s="483">
        <v>218.71202999999994</v>
      </c>
      <c r="BP17" s="483">
        <v>156.41193100000001</v>
      </c>
      <c r="BQ17" s="496">
        <v>113.830302</v>
      </c>
      <c r="BR17" s="487">
        <v>0.52738200000000002</v>
      </c>
      <c r="BS17" s="483">
        <v>145.52837699999998</v>
      </c>
      <c r="BT17" s="483">
        <v>1958.876256</v>
      </c>
      <c r="BU17" s="483">
        <v>420.90972599999998</v>
      </c>
      <c r="BV17" s="483">
        <v>2.918304</v>
      </c>
      <c r="BW17" s="483">
        <v>193.73828499999996</v>
      </c>
      <c r="BX17" s="483">
        <v>290.86650400000008</v>
      </c>
      <c r="BY17" s="491">
        <v>221.74126799999999</v>
      </c>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4"/>
    </row>
    <row r="18" s="302" customFormat="true" ht="15" customHeight="true" x14ac:dyDescent="0.2">
      <c r="A18" s="1051" t="s">
        <v>61</v>
      </c>
      <c r="B18" s="378" t="s">
        <v>15</v>
      </c>
      <c r="C18" s="471">
        <v>82.286476989790032</v>
      </c>
      <c r="D18" s="460">
        <v>85.893537985364233</v>
      </c>
      <c r="E18" s="460">
        <v>90.482677384389859</v>
      </c>
      <c r="F18" s="460">
        <v>97.208386105397835</v>
      </c>
      <c r="G18" s="479">
        <v>98.229494079420675</v>
      </c>
      <c r="H18" s="465">
        <v>84.136072248446965</v>
      </c>
      <c r="I18" s="460">
        <v>90.897339262944172</v>
      </c>
      <c r="J18" s="460">
        <v>96.249687677674572</v>
      </c>
      <c r="K18" s="460">
        <v>96.69344638819581</v>
      </c>
      <c r="L18" s="475">
        <v>99.463885146062623</v>
      </c>
      <c r="M18" s="471">
        <v>77.065230134817909</v>
      </c>
      <c r="N18" s="460">
        <v>83.198730012420114</v>
      </c>
      <c r="O18" s="460">
        <v>85.835497928743692</v>
      </c>
      <c r="P18" s="460">
        <v>87.342903526686158</v>
      </c>
      <c r="Q18" s="475">
        <v>90.598187821314312</v>
      </c>
      <c r="R18" s="471">
        <v>99.925552395516561</v>
      </c>
      <c r="S18" s="460">
        <v>93.000829761863585</v>
      </c>
      <c r="T18" s="460">
        <v>89.863557255208477</v>
      </c>
      <c r="U18" s="460">
        <v>79.142891107763674</v>
      </c>
      <c r="V18" s="460">
        <v>99.724870630303059</v>
      </c>
      <c r="W18" s="460">
        <v>89.24745409704262</v>
      </c>
      <c r="X18" s="460">
        <v>79.066055575144375</v>
      </c>
      <c r="Y18" s="475">
        <v>84.655721978227291</v>
      </c>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354"/>
      <c r="BA18" s="1039" t="s">
        <v>61</v>
      </c>
      <c r="BB18" s="814" t="s">
        <v>15</v>
      </c>
      <c r="BC18" s="487">
        <v>8885.3754299999928</v>
      </c>
      <c r="BD18" s="483">
        <v>9297.1122559999985</v>
      </c>
      <c r="BE18" s="483">
        <v>9821.6438319999943</v>
      </c>
      <c r="BF18" s="483">
        <v>10539.023641999993</v>
      </c>
      <c r="BG18" s="496">
        <v>10646.005840999993</v>
      </c>
      <c r="BH18" s="487">
        <v>6315.8315329999923</v>
      </c>
      <c r="BI18" s="483">
        <v>6834.5456169999934</v>
      </c>
      <c r="BJ18" s="483">
        <v>7212.8098129999962</v>
      </c>
      <c r="BK18" s="483">
        <v>7272.5424569999986</v>
      </c>
      <c r="BL18" s="496">
        <v>7467.4146899999923</v>
      </c>
      <c r="BM18" s="487">
        <v>2554.1294830000006</v>
      </c>
      <c r="BN18" s="483">
        <v>2766.2011329999996</v>
      </c>
      <c r="BO18" s="483">
        <v>2845.2697850000027</v>
      </c>
      <c r="BP18" s="483">
        <v>2900.5311990000009</v>
      </c>
      <c r="BQ18" s="496">
        <v>3019.8852910000001</v>
      </c>
      <c r="BR18" s="487">
        <v>707.86613000000023</v>
      </c>
      <c r="BS18" s="483">
        <v>5429.8134990000008</v>
      </c>
      <c r="BT18" s="483">
        <v>20695.750171999971</v>
      </c>
      <c r="BU18" s="483">
        <v>2467.0626829999974</v>
      </c>
      <c r="BV18" s="483">
        <v>10544.661144000005</v>
      </c>
      <c r="BW18" s="483">
        <v>5347.0665430000099</v>
      </c>
      <c r="BX18" s="483">
        <v>2103.6944799999992</v>
      </c>
      <c r="BY18" s="491">
        <v>1893.2463499999994</v>
      </c>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4"/>
    </row>
    <row r="19" s="302" customFormat="true" ht="15" customHeight="true" x14ac:dyDescent="0.2">
      <c r="A19" s="1051"/>
      <c r="B19" s="378" t="s">
        <v>16</v>
      </c>
      <c r="C19" s="471">
        <v>6.9369557709991145</v>
      </c>
      <c r="D19" s="460">
        <v>5.1364909448994061</v>
      </c>
      <c r="E19" s="460">
        <v>2.7673733813928254</v>
      </c>
      <c r="F19" s="460">
        <v>0.81719328090243304</v>
      </c>
      <c r="G19" s="479">
        <v>0.3515603060877302</v>
      </c>
      <c r="H19" s="465">
        <v>2.5904319308189199</v>
      </c>
      <c r="I19" s="460">
        <v>1.8527533999207642</v>
      </c>
      <c r="J19" s="460">
        <v>0.41425139067458722</v>
      </c>
      <c r="K19" s="460">
        <v>0.58510421752861019</v>
      </c>
      <c r="L19" s="475">
        <v>0.36908517144353353</v>
      </c>
      <c r="M19" s="471">
        <v>10.709083558794603</v>
      </c>
      <c r="N19" s="460">
        <v>6.8091744291392819</v>
      </c>
      <c r="O19" s="460">
        <v>7.5664437440539665</v>
      </c>
      <c r="P19" s="460">
        <v>7.9471067292057453</v>
      </c>
      <c r="Q19" s="475">
        <v>5.9868417123942521</v>
      </c>
      <c r="R19" s="471">
        <v>0</v>
      </c>
      <c r="S19" s="460">
        <v>4.5065874233877832</v>
      </c>
      <c r="T19" s="460">
        <v>1.6307550009819971</v>
      </c>
      <c r="U19" s="460">
        <v>7.3544067353099258</v>
      </c>
      <c r="V19" s="460">
        <v>0.24752985892219712</v>
      </c>
      <c r="W19" s="460">
        <v>7.5188758974826646</v>
      </c>
      <c r="X19" s="460">
        <v>10.001906817278597</v>
      </c>
      <c r="Y19" s="475">
        <v>5.4292095813093155</v>
      </c>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354"/>
      <c r="BA19" s="1039"/>
      <c r="BB19" s="814" t="s">
        <v>16</v>
      </c>
      <c r="BC19" s="487">
        <v>749.05936700000018</v>
      </c>
      <c r="BD19" s="483">
        <v>555.97352300000011</v>
      </c>
      <c r="BE19" s="483">
        <v>300.39070999999996</v>
      </c>
      <c r="BF19" s="483">
        <v>88.597493</v>
      </c>
      <c r="BG19" s="496">
        <v>38.101724000000004</v>
      </c>
      <c r="BH19" s="487">
        <v>194.45561500000002</v>
      </c>
      <c r="BI19" s="483">
        <v>139.30801199999999</v>
      </c>
      <c r="BJ19" s="483">
        <v>31.043389000000001</v>
      </c>
      <c r="BK19" s="483">
        <v>44.007070000000006</v>
      </c>
      <c r="BL19" s="496">
        <v>27.709676000000002</v>
      </c>
      <c r="BM19" s="487">
        <v>354.92512000000005</v>
      </c>
      <c r="BN19" s="483">
        <v>226.3922299999999</v>
      </c>
      <c r="BO19" s="483">
        <v>250.81201000000001</v>
      </c>
      <c r="BP19" s="483">
        <v>263.91189299999996</v>
      </c>
      <c r="BQ19" s="496">
        <v>199.55780200000001</v>
      </c>
      <c r="BR19" s="487">
        <v>0</v>
      </c>
      <c r="BS19" s="483">
        <v>263.11517099999992</v>
      </c>
      <c r="BT19" s="483">
        <v>375.56601499999999</v>
      </c>
      <c r="BU19" s="483">
        <v>229.25346999999991</v>
      </c>
      <c r="BV19" s="483">
        <v>26.173195</v>
      </c>
      <c r="BW19" s="483">
        <v>450.47704900000008</v>
      </c>
      <c r="BX19" s="483">
        <v>266.11870300000004</v>
      </c>
      <c r="BY19" s="491">
        <v>121.41921400000003</v>
      </c>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4"/>
    </row>
    <row r="20" s="302" customFormat="true" ht="15" customHeight="true" x14ac:dyDescent="0.2">
      <c r="A20" s="1051"/>
      <c r="B20" s="378" t="s">
        <v>22</v>
      </c>
      <c r="C20" s="471">
        <v>10.77656723921084</v>
      </c>
      <c r="D20" s="460">
        <v>8.9699710697362569</v>
      </c>
      <c r="E20" s="460">
        <v>6.7499492342173077</v>
      </c>
      <c r="F20" s="460">
        <v>1.9744206136997666</v>
      </c>
      <c r="G20" s="479">
        <v>1.4189456144916008</v>
      </c>
      <c r="H20" s="465">
        <v>13.273495820734141</v>
      </c>
      <c r="I20" s="460">
        <v>7.2499073371350784</v>
      </c>
      <c r="J20" s="460">
        <v>3.33606093165087</v>
      </c>
      <c r="K20" s="460">
        <v>2.7214493942755893</v>
      </c>
      <c r="L20" s="475">
        <v>0.16702968249382311</v>
      </c>
      <c r="M20" s="471">
        <v>12.22568630638748</v>
      </c>
      <c r="N20" s="460">
        <v>9.9920955584405924</v>
      </c>
      <c r="O20" s="460">
        <v>6.5980583272022857</v>
      </c>
      <c r="P20" s="460">
        <v>4.7099897441081406</v>
      </c>
      <c r="Q20" s="475">
        <v>3.41497046629144</v>
      </c>
      <c r="R20" s="471">
        <v>7.4447604483424426E-2</v>
      </c>
      <c r="S20" s="460">
        <v>2.4925828147485878</v>
      </c>
      <c r="T20" s="460">
        <v>8.5056877438095437</v>
      </c>
      <c r="U20" s="460">
        <v>13.502702156926377</v>
      </c>
      <c r="V20" s="460">
        <v>2.7599510774748114E-2</v>
      </c>
      <c r="W20" s="460">
        <v>3.2336700054748557</v>
      </c>
      <c r="X20" s="460">
        <v>10.932037607576918</v>
      </c>
      <c r="Y20" s="475">
        <v>9.9150684404634362</v>
      </c>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354"/>
      <c r="BA20" s="1039"/>
      <c r="BB20" s="814" t="s">
        <v>22</v>
      </c>
      <c r="BC20" s="487">
        <v>1163.6644230000009</v>
      </c>
      <c r="BD20" s="483">
        <v>970.90922000000012</v>
      </c>
      <c r="BE20" s="483">
        <v>732.68827999999996</v>
      </c>
      <c r="BF20" s="483">
        <v>214.06039500000003</v>
      </c>
      <c r="BG20" s="496">
        <v>153.783784</v>
      </c>
      <c r="BH20" s="487">
        <v>996.39977500000009</v>
      </c>
      <c r="BI20" s="483">
        <v>545.11851300000001</v>
      </c>
      <c r="BJ20" s="483">
        <v>249.99949200000003</v>
      </c>
      <c r="BK20" s="483">
        <v>204.68663600000002</v>
      </c>
      <c r="BL20" s="496">
        <v>12.540028</v>
      </c>
      <c r="BM20" s="487">
        <v>405.18903000000006</v>
      </c>
      <c r="BN20" s="483">
        <v>332.21836499999989</v>
      </c>
      <c r="BO20" s="483">
        <v>218.71202999999994</v>
      </c>
      <c r="BP20" s="483">
        <v>156.41193100000001</v>
      </c>
      <c r="BQ20" s="496">
        <v>113.830302</v>
      </c>
      <c r="BR20" s="487">
        <v>0.52738200000000002</v>
      </c>
      <c r="BS20" s="483">
        <v>145.52837699999998</v>
      </c>
      <c r="BT20" s="483">
        <v>1958.876256</v>
      </c>
      <c r="BU20" s="483">
        <v>420.90972599999998</v>
      </c>
      <c r="BV20" s="483">
        <v>2.918304</v>
      </c>
      <c r="BW20" s="483">
        <v>193.73828499999996</v>
      </c>
      <c r="BX20" s="483">
        <v>290.86650400000008</v>
      </c>
      <c r="BY20" s="491">
        <v>221.74126799999999</v>
      </c>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4"/>
    </row>
    <row r="21" s="302" customFormat="true" ht="15" customHeight="true" x14ac:dyDescent="0.2">
      <c r="A21" s="1051"/>
      <c r="B21" s="378" t="s">
        <v>17</v>
      </c>
      <c r="C21" s="870" t="s">
        <v>36</v>
      </c>
      <c r="D21" s="872" t="s">
        <v>36</v>
      </c>
      <c r="E21" s="872" t="s">
        <v>36</v>
      </c>
      <c r="F21" s="872" t="s">
        <v>36</v>
      </c>
      <c r="G21" s="874" t="s">
        <v>36</v>
      </c>
      <c r="H21" s="876" t="s">
        <v>36</v>
      </c>
      <c r="I21" s="872" t="s">
        <v>36</v>
      </c>
      <c r="J21" s="872" t="s">
        <v>36</v>
      </c>
      <c r="K21" s="872" t="s">
        <v>36</v>
      </c>
      <c r="L21" s="877" t="s">
        <v>36</v>
      </c>
      <c r="M21" s="870" t="s">
        <v>36</v>
      </c>
      <c r="N21" s="872" t="s">
        <v>36</v>
      </c>
      <c r="O21" s="872" t="s">
        <v>36</v>
      </c>
      <c r="P21" s="872" t="s">
        <v>36</v>
      </c>
      <c r="Q21" s="877" t="s">
        <v>36</v>
      </c>
      <c r="R21" s="870" t="s">
        <v>36</v>
      </c>
      <c r="S21" s="872" t="s">
        <v>36</v>
      </c>
      <c r="T21" s="872" t="s">
        <v>36</v>
      </c>
      <c r="U21" s="872" t="s">
        <v>36</v>
      </c>
      <c r="V21" s="872" t="s">
        <v>36</v>
      </c>
      <c r="W21" s="872" t="s">
        <v>36</v>
      </c>
      <c r="X21" s="872" t="s">
        <v>36</v>
      </c>
      <c r="Y21" s="877" t="s">
        <v>36</v>
      </c>
      <c r="Z21" s="6"/>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354"/>
      <c r="BA21" s="1039"/>
      <c r="BB21" s="814" t="s">
        <v>17</v>
      </c>
      <c r="BC21" s="41" t="s">
        <v>36</v>
      </c>
      <c r="BD21" s="37" t="s">
        <v>36</v>
      </c>
      <c r="BE21" s="37" t="s">
        <v>36</v>
      </c>
      <c r="BF21" s="37" t="s">
        <v>36</v>
      </c>
      <c r="BG21" s="32" t="s">
        <v>36</v>
      </c>
      <c r="BH21" s="41" t="s">
        <v>36</v>
      </c>
      <c r="BI21" s="37" t="s">
        <v>36</v>
      </c>
      <c r="BJ21" s="37" t="s">
        <v>36</v>
      </c>
      <c r="BK21" s="37" t="s">
        <v>36</v>
      </c>
      <c r="BL21" s="32" t="s">
        <v>36</v>
      </c>
      <c r="BM21" s="41" t="s">
        <v>36</v>
      </c>
      <c r="BN21" s="37" t="s">
        <v>36</v>
      </c>
      <c r="BO21" s="37" t="s">
        <v>36</v>
      </c>
      <c r="BP21" s="37" t="s">
        <v>36</v>
      </c>
      <c r="BQ21" s="32" t="s">
        <v>36</v>
      </c>
      <c r="BR21" s="41" t="s">
        <v>36</v>
      </c>
      <c r="BS21" s="37" t="s">
        <v>36</v>
      </c>
      <c r="BT21" s="37" t="s">
        <v>36</v>
      </c>
      <c r="BU21" s="37" t="s">
        <v>36</v>
      </c>
      <c r="BV21" s="37" t="s">
        <v>36</v>
      </c>
      <c r="BW21" s="37" t="s">
        <v>36</v>
      </c>
      <c r="BX21" s="37" t="s">
        <v>36</v>
      </c>
      <c r="BY21" s="27" t="s">
        <v>36</v>
      </c>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302" customFormat="true" ht="15" customHeight="true" x14ac:dyDescent="0.2">
      <c r="A22" s="1051" t="s">
        <v>55</v>
      </c>
      <c r="B22" s="378" t="s">
        <v>50</v>
      </c>
      <c r="C22" s="471">
        <v>7.7748138088312659</v>
      </c>
      <c r="D22" s="460">
        <v>5.6426335411080331</v>
      </c>
      <c r="E22" s="460">
        <v>2.9676910185750685</v>
      </c>
      <c r="F22" s="460">
        <v>0.83365309954662858</v>
      </c>
      <c r="G22" s="479">
        <v>0.35662055785377178</v>
      </c>
      <c r="H22" s="465">
        <v>2.9868976679429307</v>
      </c>
      <c r="I22" s="460">
        <v>1.9975757939728351</v>
      </c>
      <c r="J22" s="460">
        <v>0.42854801352723521</v>
      </c>
      <c r="K22" s="460">
        <v>0.60147300086744859</v>
      </c>
      <c r="L22" s="475">
        <v>0.36970268466389883</v>
      </c>
      <c r="M22" s="471">
        <v>12.200703267445689</v>
      </c>
      <c r="N22" s="460">
        <v>7.5650849460231164</v>
      </c>
      <c r="O22" s="460">
        <v>8.100949090074014</v>
      </c>
      <c r="P22" s="460">
        <v>8.3399159133938365</v>
      </c>
      <c r="Q22" s="475">
        <v>6.1985193163965686</v>
      </c>
      <c r="R22" s="471">
        <v>0</v>
      </c>
      <c r="S22" s="460">
        <v>4.6217893504715164</v>
      </c>
      <c r="T22" s="460">
        <v>1.7823566960269284</v>
      </c>
      <c r="U22" s="460">
        <v>8.5024699253062774</v>
      </c>
      <c r="V22" s="460">
        <v>0.24759819481265247</v>
      </c>
      <c r="W22" s="460">
        <v>7.7701364698940871</v>
      </c>
      <c r="X22" s="460">
        <v>11.229522432781566</v>
      </c>
      <c r="Y22" s="475">
        <v>6.0267677260998767</v>
      </c>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354"/>
      <c r="BA22" s="1039" t="s">
        <v>55</v>
      </c>
      <c r="BB22" s="814" t="s">
        <v>50</v>
      </c>
      <c r="BC22" s="487">
        <v>749.05936700000018</v>
      </c>
      <c r="BD22" s="483">
        <v>555.97352300000011</v>
      </c>
      <c r="BE22" s="483">
        <v>300.39070999999996</v>
      </c>
      <c r="BF22" s="483">
        <v>88.597493</v>
      </c>
      <c r="BG22" s="496">
        <v>38.101724000000004</v>
      </c>
      <c r="BH22" s="487">
        <v>194.45561500000002</v>
      </c>
      <c r="BI22" s="483">
        <v>139.30801199999999</v>
      </c>
      <c r="BJ22" s="483">
        <v>31.043389000000001</v>
      </c>
      <c r="BK22" s="483">
        <v>44.007070000000006</v>
      </c>
      <c r="BL22" s="496">
        <v>27.709676000000002</v>
      </c>
      <c r="BM22" s="487">
        <v>354.92512000000005</v>
      </c>
      <c r="BN22" s="483">
        <v>226.3922299999999</v>
      </c>
      <c r="BO22" s="483">
        <v>250.81201000000001</v>
      </c>
      <c r="BP22" s="483">
        <v>263.91189299999996</v>
      </c>
      <c r="BQ22" s="496">
        <v>199.55780200000001</v>
      </c>
      <c r="BR22" s="487">
        <v>0</v>
      </c>
      <c r="BS22" s="483">
        <v>263.11517099999992</v>
      </c>
      <c r="BT22" s="483">
        <v>375.56601499999999</v>
      </c>
      <c r="BU22" s="483">
        <v>229.25346999999991</v>
      </c>
      <c r="BV22" s="483">
        <v>26.173195</v>
      </c>
      <c r="BW22" s="483">
        <v>450.47704900000008</v>
      </c>
      <c r="BX22" s="483">
        <v>266.11870300000004</v>
      </c>
      <c r="BY22" s="491">
        <v>121.41921400000003</v>
      </c>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4"/>
    </row>
    <row r="23" s="302" customFormat="true" ht="15" customHeight="true" x14ac:dyDescent="0.2">
      <c r="A23" s="1052"/>
      <c r="B23" s="379" t="s">
        <v>49</v>
      </c>
      <c r="C23" s="469">
        <v>92.225186191168689</v>
      </c>
      <c r="D23" s="461">
        <v>94.357366458891889</v>
      </c>
      <c r="E23" s="461">
        <v>97.032308981424919</v>
      </c>
      <c r="F23" s="461">
        <v>99.166346900453391</v>
      </c>
      <c r="G23" s="480">
        <v>99.643379442146227</v>
      </c>
      <c r="H23" s="463">
        <v>97.013102332057116</v>
      </c>
      <c r="I23" s="461">
        <v>98.002424206027158</v>
      </c>
      <c r="J23" s="461">
        <v>99.571451986472766</v>
      </c>
      <c r="K23" s="461">
        <v>99.398526999132557</v>
      </c>
      <c r="L23" s="476">
        <v>99.630297315336094</v>
      </c>
      <c r="M23" s="469">
        <v>87.799296732554382</v>
      </c>
      <c r="N23" s="461">
        <v>92.43491505397688</v>
      </c>
      <c r="O23" s="461">
        <v>91.899050909925947</v>
      </c>
      <c r="P23" s="461">
        <v>91.660084086606176</v>
      </c>
      <c r="Q23" s="476">
        <v>93.801480683603501</v>
      </c>
      <c r="R23" s="469">
        <v>100</v>
      </c>
      <c r="S23" s="461">
        <v>95.378210649528441</v>
      </c>
      <c r="T23" s="461">
        <v>98.217643303973063</v>
      </c>
      <c r="U23" s="461">
        <v>91.497530074693742</v>
      </c>
      <c r="V23" s="461">
        <v>99.752401805187347</v>
      </c>
      <c r="W23" s="461">
        <v>92.229863530105987</v>
      </c>
      <c r="X23" s="461">
        <v>88.770477567218336</v>
      </c>
      <c r="Y23" s="476">
        <v>93.973232273900109</v>
      </c>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354"/>
      <c r="BA23" s="1040"/>
      <c r="BB23" s="815" t="s">
        <v>49</v>
      </c>
      <c r="BC23" s="488">
        <v>8885.3754299999928</v>
      </c>
      <c r="BD23" s="484">
        <v>9297.1122559999985</v>
      </c>
      <c r="BE23" s="484">
        <v>9821.6438319999943</v>
      </c>
      <c r="BF23" s="484">
        <v>10539.023641999993</v>
      </c>
      <c r="BG23" s="497">
        <v>10646.005840999993</v>
      </c>
      <c r="BH23" s="488">
        <v>6315.8315329999923</v>
      </c>
      <c r="BI23" s="484">
        <v>6834.5456169999934</v>
      </c>
      <c r="BJ23" s="484">
        <v>7212.8098129999962</v>
      </c>
      <c r="BK23" s="484">
        <v>7272.5424569999986</v>
      </c>
      <c r="BL23" s="497">
        <v>7467.4146899999923</v>
      </c>
      <c r="BM23" s="488">
        <v>2554.1294830000006</v>
      </c>
      <c r="BN23" s="484">
        <v>2766.2011329999996</v>
      </c>
      <c r="BO23" s="484">
        <v>2845.2697850000027</v>
      </c>
      <c r="BP23" s="484">
        <v>2900.5311990000009</v>
      </c>
      <c r="BQ23" s="497">
        <v>3019.8852910000001</v>
      </c>
      <c r="BR23" s="488">
        <v>707.86613000000023</v>
      </c>
      <c r="BS23" s="484">
        <v>5429.8134990000008</v>
      </c>
      <c r="BT23" s="484">
        <v>20695.750171999971</v>
      </c>
      <c r="BU23" s="484">
        <v>2467.0626829999974</v>
      </c>
      <c r="BV23" s="484">
        <v>10544.661144000005</v>
      </c>
      <c r="BW23" s="484">
        <v>5347.0665430000099</v>
      </c>
      <c r="BX23" s="484">
        <v>2103.6944799999992</v>
      </c>
      <c r="BY23" s="492">
        <v>1893.2463499999994</v>
      </c>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4"/>
    </row>
    <row r="24" s="303" customFormat="true" ht="15" hidden="true" customHeight="true" x14ac:dyDescent="0.2">
      <c r="A24" s="1124" t="s">
        <v>48</v>
      </c>
      <c r="B24" s="375" t="s">
        <v>60</v>
      </c>
      <c r="C24" s="382"/>
      <c r="D24" s="383"/>
      <c r="E24" s="383"/>
      <c r="F24" s="383"/>
      <c r="G24" s="384"/>
      <c r="H24" s="385"/>
      <c r="I24" s="383"/>
      <c r="J24" s="383"/>
      <c r="K24" s="383"/>
      <c r="L24" s="386"/>
      <c r="M24" s="382"/>
      <c r="N24" s="383"/>
      <c r="O24" s="383"/>
      <c r="P24" s="383"/>
      <c r="Q24" s="384"/>
      <c r="R24" s="385"/>
      <c r="S24" s="383"/>
      <c r="T24" s="383"/>
      <c r="U24" s="383"/>
      <c r="V24" s="383"/>
      <c r="W24" s="383"/>
      <c r="X24" s="383"/>
      <c r="Y24" s="386"/>
      <c r="Z24" s="884"/>
      <c r="AA24" s="884"/>
      <c r="AB24" s="884"/>
      <c r="AC24" s="884"/>
      <c r="AD24" s="884"/>
      <c r="AE24" s="884"/>
      <c r="AF24" s="884"/>
      <c r="AG24" s="884"/>
      <c r="AH24" s="884"/>
      <c r="AI24" s="884"/>
      <c r="AJ24" s="884"/>
      <c r="AK24" s="884"/>
      <c r="AL24" s="884"/>
      <c r="AM24" s="884"/>
      <c r="AN24" s="884"/>
      <c r="AO24" s="884"/>
      <c r="AP24" s="884"/>
      <c r="AQ24" s="884"/>
      <c r="AR24" s="884"/>
      <c r="AS24" s="884"/>
      <c r="AT24" s="884"/>
      <c r="AU24" s="884"/>
      <c r="AV24" s="884"/>
      <c r="AW24" s="884"/>
      <c r="AX24" s="884"/>
      <c r="AY24" s="884"/>
      <c r="AZ24" s="343"/>
      <c r="BB24" s="305"/>
      <c r="BZ24" s="343"/>
      <c r="CA24" s="343"/>
      <c r="CB24" s="343"/>
      <c r="CC24" s="343"/>
      <c r="CD24" s="343"/>
      <c r="CE24" s="343"/>
      <c r="CF24" s="343"/>
      <c r="CG24" s="343"/>
      <c r="CH24" s="343"/>
      <c r="CI24" s="343"/>
      <c r="CJ24" s="343"/>
      <c r="CK24" s="343"/>
      <c r="CL24" s="343"/>
      <c r="CM24" s="343"/>
      <c r="CN24" s="343"/>
      <c r="CO24" s="343"/>
      <c r="CP24" s="343"/>
      <c r="CQ24" s="343"/>
      <c r="CR24" s="343"/>
      <c r="CS24" s="343"/>
      <c r="CT24" s="343"/>
      <c r="CU24" s="343"/>
      <c r="CV24" s="343"/>
      <c r="CW24" s="343"/>
      <c r="CX24" s="343"/>
      <c r="CY24" s="343"/>
      <c r="CZ24" s="343"/>
    </row>
    <row r="25" s="303" customFormat="true" ht="15" hidden="true" customHeight="true" x14ac:dyDescent="0.2">
      <c r="A25" s="1125"/>
      <c r="B25" s="371" t="s">
        <v>59</v>
      </c>
      <c r="C25" s="387"/>
      <c r="D25" s="388"/>
      <c r="E25" s="388"/>
      <c r="F25" s="388"/>
      <c r="G25" s="389"/>
      <c r="H25" s="390"/>
      <c r="I25" s="388"/>
      <c r="J25" s="388"/>
      <c r="K25" s="388"/>
      <c r="L25" s="391"/>
      <c r="M25" s="387"/>
      <c r="N25" s="388"/>
      <c r="O25" s="388"/>
      <c r="P25" s="388"/>
      <c r="Q25" s="389"/>
      <c r="R25" s="390"/>
      <c r="S25" s="388"/>
      <c r="T25" s="388"/>
      <c r="U25" s="388"/>
      <c r="V25" s="388"/>
      <c r="W25" s="388"/>
      <c r="X25" s="388"/>
      <c r="Y25" s="391"/>
      <c r="Z25" s="884"/>
      <c r="AA25" s="884"/>
      <c r="AB25" s="884"/>
      <c r="AC25" s="884"/>
      <c r="AD25" s="884"/>
      <c r="AE25" s="884"/>
      <c r="AF25" s="884"/>
      <c r="AG25" s="884"/>
      <c r="AH25" s="884"/>
      <c r="AI25" s="884"/>
      <c r="AJ25" s="884"/>
      <c r="AK25" s="884"/>
      <c r="AL25" s="884"/>
      <c r="AM25" s="884"/>
      <c r="AN25" s="884"/>
      <c r="AO25" s="884"/>
      <c r="AP25" s="884"/>
      <c r="AQ25" s="884"/>
      <c r="AR25" s="884"/>
      <c r="AS25" s="884"/>
      <c r="AT25" s="884"/>
      <c r="AU25" s="884"/>
      <c r="AV25" s="884"/>
      <c r="AW25" s="884"/>
      <c r="AX25" s="884"/>
      <c r="AY25" s="884"/>
      <c r="AZ25" s="343"/>
      <c r="BB25" s="305"/>
      <c r="BZ25" s="343"/>
      <c r="CA25" s="343"/>
      <c r="CB25" s="343"/>
      <c r="CC25" s="343"/>
      <c r="CD25" s="343"/>
      <c r="CE25" s="343"/>
      <c r="CF25" s="343"/>
      <c r="CG25" s="343"/>
      <c r="CH25" s="343"/>
      <c r="CI25" s="343"/>
      <c r="CJ25" s="343"/>
      <c r="CK25" s="343"/>
      <c r="CL25" s="343"/>
      <c r="CM25" s="343"/>
      <c r="CN25" s="343"/>
      <c r="CO25" s="343"/>
      <c r="CP25" s="343"/>
      <c r="CQ25" s="343"/>
      <c r="CR25" s="343"/>
      <c r="CS25" s="343"/>
      <c r="CT25" s="343"/>
      <c r="CU25" s="343"/>
      <c r="CV25" s="343"/>
      <c r="CW25" s="343"/>
      <c r="CX25" s="343"/>
      <c r="CY25" s="343"/>
      <c r="CZ25" s="343"/>
    </row>
    <row r="26" s="303" customFormat="true" ht="15" hidden="true" customHeight="true" x14ac:dyDescent="0.2">
      <c r="A26" s="1126"/>
      <c r="B26" s="372" t="s">
        <v>47</v>
      </c>
      <c r="C26" s="392"/>
      <c r="D26" s="393"/>
      <c r="E26" s="393"/>
      <c r="F26" s="393"/>
      <c r="G26" s="394"/>
      <c r="H26" s="395"/>
      <c r="I26" s="393"/>
      <c r="J26" s="393"/>
      <c r="K26" s="393"/>
      <c r="L26" s="396"/>
      <c r="M26" s="392"/>
      <c r="N26" s="393"/>
      <c r="O26" s="393"/>
      <c r="P26" s="393"/>
      <c r="Q26" s="396"/>
      <c r="R26" s="443"/>
      <c r="S26" s="429"/>
      <c r="T26" s="429"/>
      <c r="U26" s="429"/>
      <c r="V26" s="429"/>
      <c r="W26" s="429"/>
      <c r="X26" s="429"/>
      <c r="Y26" s="879"/>
      <c r="Z26" s="884"/>
      <c r="AA26" s="884"/>
      <c r="AB26" s="884"/>
      <c r="AC26" s="884"/>
      <c r="AD26" s="884"/>
      <c r="AE26" s="884"/>
      <c r="AF26" s="884"/>
      <c r="AG26" s="884"/>
      <c r="AH26" s="884"/>
      <c r="AI26" s="884"/>
      <c r="AJ26" s="884"/>
      <c r="AK26" s="884"/>
      <c r="AL26" s="884"/>
      <c r="AM26" s="884"/>
      <c r="AN26" s="884"/>
      <c r="AO26" s="884"/>
      <c r="AP26" s="884"/>
      <c r="AQ26" s="884"/>
      <c r="AR26" s="884"/>
      <c r="AS26" s="884"/>
      <c r="AT26" s="884"/>
      <c r="AU26" s="884"/>
      <c r="AV26" s="884"/>
      <c r="AW26" s="884"/>
      <c r="AX26" s="884"/>
      <c r="AY26" s="884"/>
      <c r="AZ26" s="343"/>
      <c r="BB26" s="305"/>
      <c r="BZ26" s="343"/>
      <c r="CA26" s="343"/>
      <c r="CB26" s="343"/>
      <c r="CC26" s="343"/>
      <c r="CD26" s="343"/>
      <c r="CE26" s="343"/>
      <c r="CF26" s="343"/>
      <c r="CG26" s="343"/>
      <c r="CH26" s="343"/>
      <c r="CI26" s="343"/>
      <c r="CJ26" s="343"/>
      <c r="CK26" s="343"/>
      <c r="CL26" s="343"/>
      <c r="CM26" s="343"/>
      <c r="CN26" s="343"/>
      <c r="CO26" s="343"/>
      <c r="CP26" s="343"/>
      <c r="CQ26" s="343"/>
      <c r="CR26" s="343"/>
      <c r="CS26" s="343"/>
      <c r="CT26" s="343"/>
      <c r="CU26" s="343"/>
      <c r="CV26" s="343"/>
      <c r="CW26" s="343"/>
      <c r="CX26" s="343"/>
      <c r="CY26" s="343"/>
      <c r="CZ26" s="343"/>
    </row>
    <row r="27" s="302" customFormat="true" ht="15" customHeight="true" x14ac:dyDescent="0.2">
      <c r="B27" s="374"/>
      <c r="C27" s="1054" t="s">
        <v>116</v>
      </c>
      <c r="D27" s="1055"/>
      <c r="E27" s="1055"/>
      <c r="F27" s="1055"/>
      <c r="G27" s="1056"/>
      <c r="H27" s="1057" t="s">
        <v>39</v>
      </c>
      <c r="I27" s="1048"/>
      <c r="J27" s="1048"/>
      <c r="K27" s="1048"/>
      <c r="L27" s="1050"/>
      <c r="M27" s="1042" t="s">
        <v>38</v>
      </c>
      <c r="N27" s="1043"/>
      <c r="O27" s="1043"/>
      <c r="P27" s="1043"/>
      <c r="Q27" s="1044"/>
      <c r="R27" s="505" t="s">
        <v>144</v>
      </c>
      <c r="S27" s="454"/>
      <c r="T27" s="454"/>
      <c r="U27" s="454"/>
      <c r="V27" s="454"/>
      <c r="W27" s="454"/>
      <c r="X27" s="454"/>
      <c r="Y27" s="454"/>
      <c r="Z27" s="883"/>
      <c r="AA27" s="883"/>
      <c r="AB27" s="883"/>
      <c r="AC27" s="883"/>
      <c r="AD27" s="883"/>
      <c r="AE27" s="883"/>
      <c r="AF27" s="883"/>
      <c r="AG27" s="883"/>
      <c r="AH27" s="883"/>
      <c r="AI27" s="883"/>
      <c r="AJ27" s="883"/>
      <c r="AK27" s="883"/>
      <c r="AL27" s="883"/>
      <c r="AM27" s="883"/>
      <c r="AN27" s="883"/>
      <c r="AO27" s="883"/>
      <c r="AP27" s="883"/>
      <c r="AQ27" s="883"/>
      <c r="AR27" s="883"/>
      <c r="AS27" s="883"/>
      <c r="AT27" s="883"/>
      <c r="AU27" s="883"/>
      <c r="AV27" s="883"/>
      <c r="AW27" s="883"/>
      <c r="AX27" s="883"/>
      <c r="AY27" s="883"/>
      <c r="AZ27" s="342"/>
      <c r="BA27" s="344" t="s">
        <v>132</v>
      </c>
      <c r="BB27" s="287" t="s">
        <v>97</v>
      </c>
      <c r="BC27" s="1042" t="s">
        <v>116</v>
      </c>
      <c r="BD27" s="1043"/>
      <c r="BE27" s="1043"/>
      <c r="BF27" s="1043"/>
      <c r="BG27" s="1044"/>
      <c r="BH27" s="1042" t="s">
        <v>39</v>
      </c>
      <c r="BI27" s="1043"/>
      <c r="BJ27" s="1043"/>
      <c r="BK27" s="1043"/>
      <c r="BL27" s="1044"/>
      <c r="BM27" s="1042" t="s">
        <v>38</v>
      </c>
      <c r="BN27" s="1043"/>
      <c r="BO27" s="1043"/>
      <c r="BP27" s="1043"/>
      <c r="BQ27" s="1044"/>
      <c r="BR27" s="505" t="s">
        <v>144</v>
      </c>
      <c r="BS27" s="454"/>
      <c r="BT27" s="454"/>
      <c r="BU27" s="454"/>
      <c r="BV27" s="454"/>
      <c r="BW27" s="454"/>
      <c r="BX27" s="454"/>
      <c r="BY27" s="454"/>
      <c r="BZ27" s="342"/>
      <c r="CA27" s="342"/>
      <c r="CB27" s="342"/>
      <c r="CC27" s="342"/>
      <c r="CD27" s="342"/>
      <c r="CE27" s="342"/>
      <c r="CF27" s="342"/>
      <c r="CG27" s="342"/>
      <c r="CH27" s="342"/>
      <c r="CI27" s="342"/>
      <c r="CJ27" s="342"/>
      <c r="CK27" s="342"/>
      <c r="CL27" s="342"/>
      <c r="CM27" s="342"/>
      <c r="CN27" s="342"/>
      <c r="CO27" s="342"/>
      <c r="CP27" s="342"/>
      <c r="CQ27" s="342"/>
      <c r="CR27" s="342"/>
      <c r="CS27" s="342"/>
      <c r="CT27" s="342"/>
      <c r="CU27" s="342"/>
      <c r="CV27" s="342"/>
      <c r="CW27" s="342"/>
      <c r="CX27" s="342"/>
      <c r="CY27" s="342"/>
      <c r="CZ27" s="342"/>
    </row>
    <row r="28" s="302" customFormat="true" ht="12.75" x14ac:dyDescent="0.2">
      <c r="A28" s="329" t="s">
        <v>70</v>
      </c>
      <c r="B28" s="374"/>
      <c r="C28" s="417" t="s">
        <v>0</v>
      </c>
      <c r="D28" s="810" t="s">
        <v>1</v>
      </c>
      <c r="E28" s="810" t="s">
        <v>2</v>
      </c>
      <c r="F28" s="810" t="s">
        <v>3</v>
      </c>
      <c r="G28" s="811" t="s">
        <v>4</v>
      </c>
      <c r="H28" s="380" t="s">
        <v>0</v>
      </c>
      <c r="I28" s="807" t="s">
        <v>1</v>
      </c>
      <c r="J28" s="807" t="s">
        <v>2</v>
      </c>
      <c r="K28" s="807" t="s">
        <v>3</v>
      </c>
      <c r="L28" s="808" t="s">
        <v>4</v>
      </c>
      <c r="M28" s="381" t="s">
        <v>0</v>
      </c>
      <c r="N28" s="807" t="s">
        <v>1</v>
      </c>
      <c r="O28" s="807" t="s">
        <v>2</v>
      </c>
      <c r="P28" s="807" t="s">
        <v>3</v>
      </c>
      <c r="Q28" s="813" t="s">
        <v>4</v>
      </c>
      <c r="R28" s="381" t="s">
        <v>240</v>
      </c>
      <c r="S28" s="807" t="s">
        <v>241</v>
      </c>
      <c r="T28" s="807" t="s">
        <v>242</v>
      </c>
      <c r="U28" s="807" t="s">
        <v>424</v>
      </c>
      <c r="V28" s="807" t="s">
        <v>244</v>
      </c>
      <c r="W28" s="807" t="s">
        <v>245</v>
      </c>
      <c r="X28" s="807" t="s">
        <v>246</v>
      </c>
      <c r="Y28" s="808" t="s">
        <v>247</v>
      </c>
      <c r="Z28" s="803"/>
      <c r="AA28" s="803"/>
      <c r="AB28" s="803"/>
      <c r="AC28" s="803"/>
      <c r="AD28" s="803"/>
      <c r="AE28" s="803"/>
      <c r="AF28" s="803"/>
      <c r="AG28" s="803"/>
      <c r="AH28" s="803"/>
      <c r="AI28" s="803"/>
      <c r="AJ28" s="803"/>
      <c r="AK28" s="803"/>
      <c r="AL28" s="803"/>
      <c r="AM28" s="803"/>
      <c r="AN28" s="803"/>
      <c r="AO28" s="803"/>
      <c r="AP28" s="803"/>
      <c r="AQ28" s="803"/>
      <c r="AR28" s="803"/>
      <c r="AS28" s="803"/>
      <c r="AT28" s="803"/>
      <c r="AU28" s="803"/>
      <c r="AV28" s="803"/>
      <c r="AW28" s="803"/>
      <c r="AX28" s="803"/>
      <c r="AY28" s="803"/>
      <c r="AZ28" s="342"/>
      <c r="BA28" s="329" t="s">
        <v>121</v>
      </c>
      <c r="BB28" s="328"/>
      <c r="BC28" s="455" t="s">
        <v>0</v>
      </c>
      <c r="BD28" s="326" t="s">
        <v>1</v>
      </c>
      <c r="BE28" s="326" t="s">
        <v>2</v>
      </c>
      <c r="BF28" s="326" t="s">
        <v>3</v>
      </c>
      <c r="BG28" s="456" t="s">
        <v>4</v>
      </c>
      <c r="BH28" s="455" t="s">
        <v>0</v>
      </c>
      <c r="BI28" s="326" t="s">
        <v>1</v>
      </c>
      <c r="BJ28" s="326" t="s">
        <v>2</v>
      </c>
      <c r="BK28" s="326" t="s">
        <v>3</v>
      </c>
      <c r="BL28" s="456" t="s">
        <v>4</v>
      </c>
      <c r="BM28" s="455" t="s">
        <v>0</v>
      </c>
      <c r="BN28" s="326" t="s">
        <v>1</v>
      </c>
      <c r="BO28" s="326" t="s">
        <v>2</v>
      </c>
      <c r="BP28" s="326" t="s">
        <v>3</v>
      </c>
      <c r="BQ28" s="456" t="s">
        <v>4</v>
      </c>
      <c r="BR28" s="455" t="s">
        <v>240</v>
      </c>
      <c r="BS28" s="326" t="s">
        <v>241</v>
      </c>
      <c r="BT28" s="326" t="s">
        <v>242</v>
      </c>
      <c r="BU28" s="326" t="s">
        <v>424</v>
      </c>
      <c r="BV28" s="326" t="s">
        <v>244</v>
      </c>
      <c r="BW28" s="326" t="s">
        <v>245</v>
      </c>
      <c r="BX28" s="326" t="s">
        <v>246</v>
      </c>
      <c r="BY28" s="327" t="s">
        <v>247</v>
      </c>
      <c r="BZ28" s="803"/>
      <c r="CA28" s="803"/>
      <c r="CB28" s="803"/>
      <c r="CC28" s="803"/>
      <c r="CD28" s="803"/>
      <c r="CE28" s="803"/>
      <c r="CF28" s="803"/>
      <c r="CG28" s="803"/>
      <c r="CH28" s="803"/>
      <c r="CI28" s="803"/>
      <c r="CJ28" s="803"/>
      <c r="CK28" s="803"/>
      <c r="CL28" s="803"/>
      <c r="CM28" s="803"/>
      <c r="CN28" s="803"/>
      <c r="CO28" s="803"/>
      <c r="CP28" s="803"/>
      <c r="CQ28" s="803"/>
      <c r="CR28" s="803"/>
      <c r="CS28" s="803"/>
      <c r="CT28" s="803"/>
      <c r="CU28" s="803"/>
      <c r="CV28" s="803"/>
      <c r="CW28" s="803"/>
      <c r="CX28" s="803"/>
      <c r="CY28" s="803"/>
      <c r="CZ28" s="803"/>
    </row>
    <row r="29" s="302" customFormat="true" ht="15" customHeight="true" x14ac:dyDescent="0.2">
      <c r="A29" s="1053" t="s">
        <v>58</v>
      </c>
      <c r="B29" s="377" t="s">
        <v>50</v>
      </c>
      <c r="C29" s="470">
        <v>64.10822086227212</v>
      </c>
      <c r="D29" s="457">
        <v>69.468911904381798</v>
      </c>
      <c r="E29" s="457">
        <v>77.544963939015659</v>
      </c>
      <c r="F29" s="457">
        <v>88.197972939350905</v>
      </c>
      <c r="G29" s="477">
        <v>94.638129441387051</v>
      </c>
      <c r="H29" s="464">
        <v>64.824043922259861</v>
      </c>
      <c r="I29" s="457">
        <v>75.891102217625388</v>
      </c>
      <c r="J29" s="457">
        <v>85.429264951067879</v>
      </c>
      <c r="K29" s="457">
        <v>91.075874185390873</v>
      </c>
      <c r="L29" s="473">
        <v>96.055482489759953</v>
      </c>
      <c r="M29" s="470">
        <v>57.559597491682347</v>
      </c>
      <c r="N29" s="457">
        <v>66.094537012394056</v>
      </c>
      <c r="O29" s="457">
        <v>72.831036011050969</v>
      </c>
      <c r="P29" s="457">
        <v>70.6669911654392</v>
      </c>
      <c r="Q29" s="477">
        <v>83.261934714479068</v>
      </c>
      <c r="R29" s="470">
        <v>99.925552395516561</v>
      </c>
      <c r="S29" s="457">
        <v>86.664429014623281</v>
      </c>
      <c r="T29" s="457">
        <v>69.417535943468579</v>
      </c>
      <c r="U29" s="457">
        <v>57.581395816541757</v>
      </c>
      <c r="V29" s="457">
        <v>99.599147176683189</v>
      </c>
      <c r="W29" s="457">
        <v>87.799342711513191</v>
      </c>
      <c r="X29" s="457">
        <v>62.03153699027645</v>
      </c>
      <c r="Y29" s="473">
        <v>75.468309686079792</v>
      </c>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342"/>
      <c r="BA29" s="1041" t="s">
        <v>58</v>
      </c>
      <c r="BB29" s="816" t="s">
        <v>50</v>
      </c>
      <c r="BC29" s="486">
        <v>6954.7063849999995</v>
      </c>
      <c r="BD29" s="482">
        <v>7532.6214160000054</v>
      </c>
      <c r="BE29" s="482">
        <v>8417.2908979999975</v>
      </c>
      <c r="BF29" s="482">
        <v>9562.1433419999958</v>
      </c>
      <c r="BG29" s="495">
        <v>10278.508624999991</v>
      </c>
      <c r="BH29" s="486">
        <v>4869.6356689999984</v>
      </c>
      <c r="BI29" s="482">
        <v>5706.2308339999918</v>
      </c>
      <c r="BJ29" s="482">
        <v>6401.9432729999935</v>
      </c>
      <c r="BK29" s="482">
        <v>6850.0315849999979</v>
      </c>
      <c r="BL29" s="495">
        <v>7233.5796939999937</v>
      </c>
      <c r="BM29" s="486">
        <v>1918.4812579999993</v>
      </c>
      <c r="BN29" s="482">
        <v>2208.1622119999997</v>
      </c>
      <c r="BO29" s="482">
        <v>2424.5668910000004</v>
      </c>
      <c r="BP29" s="482">
        <v>2357.2913320000011</v>
      </c>
      <c r="BQ29" s="495">
        <v>2775.3479179999999</v>
      </c>
      <c r="BR29" s="486">
        <v>707.86613000000023</v>
      </c>
      <c r="BS29" s="482">
        <v>5080.5801110000002</v>
      </c>
      <c r="BT29" s="482">
        <v>16005.875324999957</v>
      </c>
      <c r="BU29" s="482">
        <v>1798.9662269999988</v>
      </c>
      <c r="BV29" s="482">
        <v>10531.367457000004</v>
      </c>
      <c r="BW29" s="482">
        <v>5260.3061080000107</v>
      </c>
      <c r="BX29" s="482">
        <v>1668.1229769999986</v>
      </c>
      <c r="BY29" s="490">
        <v>1692.1863310000006</v>
      </c>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4"/>
    </row>
    <row r="30" s="302" customFormat="true" ht="15" customHeight="true" x14ac:dyDescent="0.2">
      <c r="A30" s="1051"/>
      <c r="B30" s="378" t="s">
        <v>49</v>
      </c>
      <c r="C30" s="471">
        <v>35.891779137727944</v>
      </c>
      <c r="D30" s="460">
        <v>30.53108809561818</v>
      </c>
      <c r="E30" s="460">
        <v>22.455036060984376</v>
      </c>
      <c r="F30" s="460">
        <v>11.802027060649159</v>
      </c>
      <c r="G30" s="479">
        <v>5.3618705586129414</v>
      </c>
      <c r="H30" s="465">
        <v>35.175956077740203</v>
      </c>
      <c r="I30" s="460">
        <v>24.108897782374591</v>
      </c>
      <c r="J30" s="460">
        <v>14.570735048932109</v>
      </c>
      <c r="K30" s="460">
        <v>8.9241258146091287</v>
      </c>
      <c r="L30" s="475">
        <v>3.9445175102400385</v>
      </c>
      <c r="M30" s="471">
        <v>42.440402508317618</v>
      </c>
      <c r="N30" s="460">
        <v>33.905462987605951</v>
      </c>
      <c r="O30" s="460">
        <v>27.168963988948907</v>
      </c>
      <c r="P30" s="460">
        <v>29.333008834560836</v>
      </c>
      <c r="Q30" s="479">
        <v>16.738065285520936</v>
      </c>
      <c r="R30" s="471">
        <v>7.4447604483424426E-2</v>
      </c>
      <c r="S30" s="460">
        <v>13.335570985376627</v>
      </c>
      <c r="T30" s="460">
        <v>30.582464056531407</v>
      </c>
      <c r="U30" s="460">
        <v>42.418604183458314</v>
      </c>
      <c r="V30" s="460">
        <v>0.40085282331679734</v>
      </c>
      <c r="W30" s="460">
        <v>12.200657288486976</v>
      </c>
      <c r="X30" s="460">
        <v>37.968463009723379</v>
      </c>
      <c r="Y30" s="475">
        <v>24.531690313920301</v>
      </c>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342"/>
      <c r="BA30" s="1039"/>
      <c r="BB30" s="814" t="s">
        <v>49</v>
      </c>
      <c r="BC30" s="487">
        <v>3893.6782549999998</v>
      </c>
      <c r="BD30" s="483">
        <v>3310.5330389999999</v>
      </c>
      <c r="BE30" s="483">
        <v>2437.4319239999995</v>
      </c>
      <c r="BF30" s="483">
        <v>1279.5381880000004</v>
      </c>
      <c r="BG30" s="496">
        <v>582.34490800000003</v>
      </c>
      <c r="BH30" s="487">
        <v>2642.4468459999985</v>
      </c>
      <c r="BI30" s="483">
        <v>1812.7413079999997</v>
      </c>
      <c r="BJ30" s="483">
        <v>1091.9094210000003</v>
      </c>
      <c r="BK30" s="483">
        <v>671.20457799999986</v>
      </c>
      <c r="BL30" s="496">
        <v>297.04688399999998</v>
      </c>
      <c r="BM30" s="487">
        <v>1414.5532690000007</v>
      </c>
      <c r="BN30" s="483">
        <v>1132.7526530000002</v>
      </c>
      <c r="BO30" s="483">
        <v>904.46290699999963</v>
      </c>
      <c r="BP30" s="483">
        <v>978.48297100000013</v>
      </c>
      <c r="BQ30" s="496">
        <v>557.92547700000011</v>
      </c>
      <c r="BR30" s="487">
        <v>0.52738200000000002</v>
      </c>
      <c r="BS30" s="483">
        <v>781.77906999999959</v>
      </c>
      <c r="BT30" s="483">
        <v>7051.5194780000047</v>
      </c>
      <c r="BU30" s="483">
        <v>1325.248116000002</v>
      </c>
      <c r="BV30" s="483">
        <v>42.385186000000004</v>
      </c>
      <c r="BW30" s="483">
        <v>730.97576900000001</v>
      </c>
      <c r="BX30" s="483">
        <v>1021.0300859999992</v>
      </c>
      <c r="BY30" s="491">
        <v>550.06122700000014</v>
      </c>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4"/>
    </row>
    <row r="31" s="302" customFormat="true" ht="15" customHeight="true" x14ac:dyDescent="0.2">
      <c r="A31" s="1051" t="s">
        <v>105</v>
      </c>
      <c r="B31" s="378" t="s">
        <v>50</v>
      </c>
      <c r="C31" s="471">
        <v>7.0198671347995356</v>
      </c>
      <c r="D31" s="460">
        <v>19.407002166511131</v>
      </c>
      <c r="E31" s="460">
        <v>42.55526313981818</v>
      </c>
      <c r="F31" s="460">
        <v>71.245449450127907</v>
      </c>
      <c r="G31" s="479">
        <v>87.950859055195025</v>
      </c>
      <c r="H31" s="465">
        <v>21.424859575041584</v>
      </c>
      <c r="I31" s="460">
        <v>44.571509558866076</v>
      </c>
      <c r="J31" s="460">
        <v>66.703096379278747</v>
      </c>
      <c r="K31" s="460">
        <v>81.107718449393445</v>
      </c>
      <c r="L31" s="475">
        <v>91.41174770384427</v>
      </c>
      <c r="M31" s="471">
        <v>2.2001969198322668</v>
      </c>
      <c r="N31" s="460">
        <v>6.804323401997256</v>
      </c>
      <c r="O31" s="460">
        <v>8.1607872108328792</v>
      </c>
      <c r="P31" s="460">
        <v>9.314670411621071</v>
      </c>
      <c r="Q31" s="479">
        <v>28.047860412602009</v>
      </c>
      <c r="R31" s="471">
        <v>97.096123743154749</v>
      </c>
      <c r="S31" s="460">
        <v>26.347830358229963</v>
      </c>
      <c r="T31" s="460">
        <v>49.81342714618215</v>
      </c>
      <c r="U31" s="460">
        <v>10.425118901645099</v>
      </c>
      <c r="V31" s="460">
        <v>81.329833355739467</v>
      </c>
      <c r="W31" s="460">
        <v>23.957854420275332</v>
      </c>
      <c r="X31" s="460">
        <v>7.6743499966405491</v>
      </c>
      <c r="Y31" s="475">
        <v>21.245034086463715</v>
      </c>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342"/>
      <c r="BA31" s="1039" t="s">
        <v>105</v>
      </c>
      <c r="BB31" s="814" t="s">
        <v>50</v>
      </c>
      <c r="BC31" s="487">
        <v>761.54218800000046</v>
      </c>
      <c r="BD31" s="483">
        <v>2104.33122</v>
      </c>
      <c r="BE31" s="483">
        <v>4619.2558599999957</v>
      </c>
      <c r="BF31" s="483">
        <v>7724.2047339999954</v>
      </c>
      <c r="BG31" s="496">
        <v>9552.2139829999924</v>
      </c>
      <c r="BH31" s="487">
        <v>1609.4531300000006</v>
      </c>
      <c r="BI31" s="483">
        <v>3351.3193870000041</v>
      </c>
      <c r="BJ31" s="483">
        <v>4998.6317849999932</v>
      </c>
      <c r="BK31" s="483">
        <v>6100.3030510000008</v>
      </c>
      <c r="BL31" s="496">
        <v>6883.8773679999958</v>
      </c>
      <c r="BM31" s="487">
        <v>73.333322999999993</v>
      </c>
      <c r="BN31" s="483">
        <v>227.326652</v>
      </c>
      <c r="BO31" s="483">
        <v>271.67503799999997</v>
      </c>
      <c r="BP31" s="483">
        <v>310.71638200000007</v>
      </c>
      <c r="BQ31" s="496">
        <v>934.91186899999991</v>
      </c>
      <c r="BR31" s="487">
        <v>687.82264100000009</v>
      </c>
      <c r="BS31" s="483">
        <v>1544.6044520000007</v>
      </c>
      <c r="BT31" s="483">
        <v>11485.678561999977</v>
      </c>
      <c r="BU31" s="483">
        <v>325.70306000000005</v>
      </c>
      <c r="BV31" s="483">
        <v>8599.6154040000019</v>
      </c>
      <c r="BW31" s="483">
        <v>1435.3825899999997</v>
      </c>
      <c r="BX31" s="483">
        <v>206.37501799999993</v>
      </c>
      <c r="BY31" s="491">
        <v>476.36625799999996</v>
      </c>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4"/>
    </row>
    <row r="32" s="302" customFormat="true" ht="15" customHeight="true" x14ac:dyDescent="0.2">
      <c r="A32" s="1051"/>
      <c r="B32" s="378" t="s">
        <v>49</v>
      </c>
      <c r="C32" s="471">
        <v>92.980132865200474</v>
      </c>
      <c r="D32" s="460">
        <v>80.592997833488894</v>
      </c>
      <c r="E32" s="460">
        <v>57.444736860181891</v>
      </c>
      <c r="F32" s="460">
        <v>28.754550549872143</v>
      </c>
      <c r="G32" s="479">
        <v>12.049140944804975</v>
      </c>
      <c r="H32" s="465">
        <v>78.575140424958519</v>
      </c>
      <c r="I32" s="460">
        <v>55.42849044113408</v>
      </c>
      <c r="J32" s="460">
        <v>33.296903620721238</v>
      </c>
      <c r="K32" s="460">
        <v>18.892281550606601</v>
      </c>
      <c r="L32" s="475">
        <v>8.5882522961557566</v>
      </c>
      <c r="M32" s="471">
        <v>97.79980308016772</v>
      </c>
      <c r="N32" s="460">
        <v>93.195676598002748</v>
      </c>
      <c r="O32" s="460">
        <v>91.839212789167107</v>
      </c>
      <c r="P32" s="460">
        <v>90.685329588378963</v>
      </c>
      <c r="Q32" s="479">
        <v>71.95213958739798</v>
      </c>
      <c r="R32" s="471">
        <v>2.9038762568452201</v>
      </c>
      <c r="S32" s="460">
        <v>73.652169641769987</v>
      </c>
      <c r="T32" s="460">
        <v>50.186572853817843</v>
      </c>
      <c r="U32" s="460">
        <v>89.574881098354794</v>
      </c>
      <c r="V32" s="460">
        <v>18.67016664426049</v>
      </c>
      <c r="W32" s="460">
        <v>76.04214557972476</v>
      </c>
      <c r="X32" s="460">
        <v>92.325650003359442</v>
      </c>
      <c r="Y32" s="475">
        <v>78.754965913536395</v>
      </c>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342"/>
      <c r="BA32" s="1039"/>
      <c r="BB32" s="814" t="s">
        <v>49</v>
      </c>
      <c r="BC32" s="487">
        <v>10086.842451999994</v>
      </c>
      <c r="BD32" s="483">
        <v>8738.8232350000126</v>
      </c>
      <c r="BE32" s="483">
        <v>6235.4669620000059</v>
      </c>
      <c r="BF32" s="483">
        <v>3117.4767959999981</v>
      </c>
      <c r="BG32" s="496">
        <v>1308.6395499999999</v>
      </c>
      <c r="BH32" s="487">
        <v>5902.6293849999993</v>
      </c>
      <c r="BI32" s="483">
        <v>4167.652755000001</v>
      </c>
      <c r="BJ32" s="483">
        <v>2495.2209090000006</v>
      </c>
      <c r="BK32" s="483">
        <v>1420.9331120000004</v>
      </c>
      <c r="BL32" s="496">
        <v>646.74921000000018</v>
      </c>
      <c r="BM32" s="487">
        <v>3259.7012040000004</v>
      </c>
      <c r="BN32" s="483">
        <v>3113.588213</v>
      </c>
      <c r="BO32" s="483">
        <v>3057.3547600000034</v>
      </c>
      <c r="BP32" s="483">
        <v>3025.057921000001</v>
      </c>
      <c r="BQ32" s="496">
        <v>2398.3615259999992</v>
      </c>
      <c r="BR32" s="487">
        <v>20.570871000000004</v>
      </c>
      <c r="BS32" s="483">
        <v>4317.7547290000011</v>
      </c>
      <c r="BT32" s="483">
        <v>11571.716240999987</v>
      </c>
      <c r="BU32" s="483">
        <v>2798.5112829999948</v>
      </c>
      <c r="BV32" s="483">
        <v>1974.1372389999992</v>
      </c>
      <c r="BW32" s="483">
        <v>4555.8992870000075</v>
      </c>
      <c r="BX32" s="483">
        <v>2482.7780450000023</v>
      </c>
      <c r="BY32" s="491">
        <v>1765.8813000000009</v>
      </c>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4"/>
    </row>
    <row r="33" s="302" customFormat="true" ht="15" customHeight="true" x14ac:dyDescent="0.2">
      <c r="A33" s="1051" t="s">
        <v>106</v>
      </c>
      <c r="B33" s="378" t="s">
        <v>50</v>
      </c>
      <c r="C33" s="471">
        <v>0.64741604700328959</v>
      </c>
      <c r="D33" s="460">
        <v>0.84768829385820943</v>
      </c>
      <c r="E33" s="460">
        <v>2.1696323237538695</v>
      </c>
      <c r="F33" s="460">
        <v>6.2993145861202997</v>
      </c>
      <c r="G33" s="479">
        <v>14.707672331152146</v>
      </c>
      <c r="H33" s="465">
        <v>1.1766518648257964</v>
      </c>
      <c r="I33" s="460">
        <v>1.915824627083718</v>
      </c>
      <c r="J33" s="460">
        <v>5.4781253216878394</v>
      </c>
      <c r="K33" s="460">
        <v>10.864482357565885</v>
      </c>
      <c r="L33" s="475">
        <v>14.275362678858365</v>
      </c>
      <c r="M33" s="471">
        <v>0.16541142779466916</v>
      </c>
      <c r="N33" s="460">
        <v>1.4126230660475092</v>
      </c>
      <c r="O33" s="460">
        <v>0.39163142990887645</v>
      </c>
      <c r="P33" s="460">
        <v>0</v>
      </c>
      <c r="Q33" s="479">
        <v>2.3133821280807361</v>
      </c>
      <c r="R33" s="471">
        <v>17.751284260773957</v>
      </c>
      <c r="S33" s="460">
        <v>4.5040168274875221</v>
      </c>
      <c r="T33" s="460">
        <v>4.7912626271909229</v>
      </c>
      <c r="U33" s="460">
        <v>0.17881538801961783</v>
      </c>
      <c r="V33" s="460">
        <v>10.012838277438787</v>
      </c>
      <c r="W33" s="460">
        <v>0.64716721389538445</v>
      </c>
      <c r="X33" s="460">
        <v>0</v>
      </c>
      <c r="Y33" s="475">
        <v>3.5841009041696568</v>
      </c>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342"/>
      <c r="BA33" s="1039" t="s">
        <v>106</v>
      </c>
      <c r="BB33" s="814" t="s">
        <v>50</v>
      </c>
      <c r="BC33" s="487">
        <v>70.234183000000002</v>
      </c>
      <c r="BD33" s="483">
        <v>91.916150999999999</v>
      </c>
      <c r="BE33" s="483">
        <v>235.50757500000009</v>
      </c>
      <c r="BF33" s="483">
        <v>682.95162599999981</v>
      </c>
      <c r="BG33" s="496">
        <v>1597.3787500000003</v>
      </c>
      <c r="BH33" s="487">
        <v>88.391058999999998</v>
      </c>
      <c r="BI33" s="483">
        <v>144.05032</v>
      </c>
      <c r="BJ33" s="483">
        <v>410.52264200000002</v>
      </c>
      <c r="BK33" s="483">
        <v>817.1433760000001</v>
      </c>
      <c r="BL33" s="496">
        <v>1075.0242559999999</v>
      </c>
      <c r="BM33" s="487">
        <v>5.5132199999999996</v>
      </c>
      <c r="BN33" s="483">
        <v>47.194533999999997</v>
      </c>
      <c r="BO33" s="483">
        <v>13.037526999999999</v>
      </c>
      <c r="BP33" s="483">
        <v>0</v>
      </c>
      <c r="BQ33" s="496">
        <v>77.111350999999999</v>
      </c>
      <c r="BR33" s="487">
        <v>125.74894599999992</v>
      </c>
      <c r="BS33" s="483">
        <v>264.04164399999991</v>
      </c>
      <c r="BT33" s="483">
        <v>1104.7403399999996</v>
      </c>
      <c r="BU33" s="483">
        <v>5.5865760000000009</v>
      </c>
      <c r="BV33" s="483">
        <v>1058.7327519999999</v>
      </c>
      <c r="BW33" s="483">
        <v>38.773612</v>
      </c>
      <c r="BX33" s="483">
        <v>0</v>
      </c>
      <c r="BY33" s="491">
        <v>80.364415000000008</v>
      </c>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4"/>
    </row>
    <row r="34" s="302" customFormat="true" ht="15" customHeight="true" x14ac:dyDescent="0.2">
      <c r="A34" s="1051"/>
      <c r="B34" s="378" t="s">
        <v>49</v>
      </c>
      <c r="C34" s="471">
        <v>99.35258395299671</v>
      </c>
      <c r="D34" s="460">
        <v>99.15231170614183</v>
      </c>
      <c r="E34" s="460">
        <v>97.830367676246198</v>
      </c>
      <c r="F34" s="460">
        <v>93.700685413879683</v>
      </c>
      <c r="G34" s="479">
        <v>85.292327668847875</v>
      </c>
      <c r="H34" s="465">
        <v>98.823348135174243</v>
      </c>
      <c r="I34" s="460">
        <v>98.084175372916306</v>
      </c>
      <c r="J34" s="460">
        <v>94.52187467831213</v>
      </c>
      <c r="K34" s="460">
        <v>89.135517642434195</v>
      </c>
      <c r="L34" s="475">
        <v>85.724637321141685</v>
      </c>
      <c r="M34" s="471">
        <v>99.834588572205334</v>
      </c>
      <c r="N34" s="460">
        <v>98.587376933952498</v>
      </c>
      <c r="O34" s="460">
        <v>99.608368570091116</v>
      </c>
      <c r="P34" s="460">
        <v>100</v>
      </c>
      <c r="Q34" s="479">
        <v>97.686617871919239</v>
      </c>
      <c r="R34" s="471">
        <v>82.248715739225972</v>
      </c>
      <c r="S34" s="460">
        <v>95.495983172512467</v>
      </c>
      <c r="T34" s="460">
        <v>95.20873737280904</v>
      </c>
      <c r="U34" s="460">
        <v>99.821184611980357</v>
      </c>
      <c r="V34" s="460">
        <v>89.987161722561197</v>
      </c>
      <c r="W34" s="460">
        <v>99.352832786104656</v>
      </c>
      <c r="X34" s="460">
        <v>100</v>
      </c>
      <c r="Y34" s="475">
        <v>96.415899095830383</v>
      </c>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342"/>
      <c r="BA34" s="1039"/>
      <c r="BB34" s="814" t="s">
        <v>49</v>
      </c>
      <c r="BC34" s="487">
        <v>10778.150456999992</v>
      </c>
      <c r="BD34" s="483">
        <v>10751.238304000013</v>
      </c>
      <c r="BE34" s="483">
        <v>10619.215247000002</v>
      </c>
      <c r="BF34" s="483">
        <v>10158.729903999987</v>
      </c>
      <c r="BG34" s="496">
        <v>9263.4747829999942</v>
      </c>
      <c r="BH34" s="487">
        <v>7423.6914559999941</v>
      </c>
      <c r="BI34" s="483">
        <v>7374.9218219999948</v>
      </c>
      <c r="BJ34" s="483">
        <v>7083.330051999993</v>
      </c>
      <c r="BK34" s="483">
        <v>6704.0927870000032</v>
      </c>
      <c r="BL34" s="496">
        <v>6455.6023219999979</v>
      </c>
      <c r="BM34" s="487">
        <v>3327.5213070000013</v>
      </c>
      <c r="BN34" s="483">
        <v>3293.720331</v>
      </c>
      <c r="BO34" s="483">
        <v>3315.9922710000042</v>
      </c>
      <c r="BP34" s="483">
        <v>3335.7743030000001</v>
      </c>
      <c r="BQ34" s="496">
        <v>3256.1620439999992</v>
      </c>
      <c r="BR34" s="487">
        <v>582.64456599999994</v>
      </c>
      <c r="BS34" s="483">
        <v>5598.3175370000044</v>
      </c>
      <c r="BT34" s="483">
        <v>21952.654462999959</v>
      </c>
      <c r="BU34" s="483">
        <v>3118.6277669999977</v>
      </c>
      <c r="BV34" s="483">
        <v>9515.0198910000036</v>
      </c>
      <c r="BW34" s="483">
        <v>5952.5082650000031</v>
      </c>
      <c r="BX34" s="483">
        <v>2689.1530630000025</v>
      </c>
      <c r="BY34" s="491">
        <v>2161.8831429999996</v>
      </c>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4"/>
    </row>
    <row r="35" s="302" customFormat="true" ht="15" customHeight="true" x14ac:dyDescent="0.2">
      <c r="A35" s="1051" t="s">
        <v>56</v>
      </c>
      <c r="B35" s="378" t="s">
        <v>50</v>
      </c>
      <c r="C35" s="471">
        <v>9.0955232944247904</v>
      </c>
      <c r="D35" s="460">
        <v>29.389269692921644</v>
      </c>
      <c r="E35" s="460">
        <v>52.989625680190422</v>
      </c>
      <c r="F35" s="460">
        <v>77.245666586186871</v>
      </c>
      <c r="G35" s="479">
        <v>92.771646329502119</v>
      </c>
      <c r="H35" s="465">
        <v>35.183701919174169</v>
      </c>
      <c r="I35" s="460">
        <v>57.463889763138923</v>
      </c>
      <c r="J35" s="460">
        <v>75.100305341016607</v>
      </c>
      <c r="K35" s="460">
        <v>87.563259300358226</v>
      </c>
      <c r="L35" s="475">
        <v>94.575901689332184</v>
      </c>
      <c r="M35" s="471">
        <v>2.9820702784456925</v>
      </c>
      <c r="N35" s="460">
        <v>7.288998248687788</v>
      </c>
      <c r="O35" s="460">
        <v>8.5410711003794848</v>
      </c>
      <c r="P35" s="460">
        <v>13.683508940922499</v>
      </c>
      <c r="Q35" s="479">
        <v>29.775993187021495</v>
      </c>
      <c r="R35" s="471">
        <v>97.096123743154749</v>
      </c>
      <c r="S35" s="460">
        <v>28.683763534140216</v>
      </c>
      <c r="T35" s="460">
        <v>64.124287732091332</v>
      </c>
      <c r="U35" s="460">
        <v>12.183435360407993</v>
      </c>
      <c r="V35" s="460">
        <v>81.387256942284409</v>
      </c>
      <c r="W35" s="460">
        <v>24.813484284675379</v>
      </c>
      <c r="X35" s="460">
        <v>8.840431817398553</v>
      </c>
      <c r="Y35" s="475">
        <v>22.761963690362521</v>
      </c>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342"/>
      <c r="BA35" s="1039" t="s">
        <v>56</v>
      </c>
      <c r="BB35" s="814" t="s">
        <v>50</v>
      </c>
      <c r="BC35" s="487">
        <v>986.71735200000023</v>
      </c>
      <c r="BD35" s="483">
        <v>3186.7239060000006</v>
      </c>
      <c r="BE35" s="483">
        <v>5751.8769919999995</v>
      </c>
      <c r="BF35" s="483">
        <v>8374.729166999994</v>
      </c>
      <c r="BG35" s="496">
        <v>10075.792627999988</v>
      </c>
      <c r="BH35" s="487">
        <v>2643.0287199999993</v>
      </c>
      <c r="BI35" s="483">
        <v>4320.6938630000013</v>
      </c>
      <c r="BJ35" s="483">
        <v>5627.9062549999944</v>
      </c>
      <c r="BK35" s="483">
        <v>6585.8395240000009</v>
      </c>
      <c r="BL35" s="496">
        <v>7122.1579889999948</v>
      </c>
      <c r="BM35" s="487">
        <v>99.393432000000004</v>
      </c>
      <c r="BN35" s="483">
        <v>243.51922599999995</v>
      </c>
      <c r="BO35" s="483">
        <v>284.33480199999991</v>
      </c>
      <c r="BP35" s="483">
        <v>456.45097500000014</v>
      </c>
      <c r="BQ35" s="496">
        <v>992.5152589999999</v>
      </c>
      <c r="BR35" s="487">
        <v>687.82264100000009</v>
      </c>
      <c r="BS35" s="483">
        <v>1681.5452450000005</v>
      </c>
      <c r="BT35" s="483">
        <v>14785.390186999974</v>
      </c>
      <c r="BU35" s="483">
        <v>380.63663500000001</v>
      </c>
      <c r="BV35" s="483">
        <v>8605.687232000002</v>
      </c>
      <c r="BW35" s="483">
        <v>1486.6457869999995</v>
      </c>
      <c r="BX35" s="483">
        <v>237.73274299999997</v>
      </c>
      <c r="BY35" s="491">
        <v>510.37957499999993</v>
      </c>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4"/>
    </row>
    <row r="36" s="302" customFormat="true" ht="15" customHeight="true" x14ac:dyDescent="0.2">
      <c r="A36" s="1051"/>
      <c r="B36" s="378" t="s">
        <v>49</v>
      </c>
      <c r="C36" s="471">
        <v>90.904476705575249</v>
      </c>
      <c r="D36" s="460">
        <v>70.610730307078313</v>
      </c>
      <c r="E36" s="460">
        <v>47.01037431980965</v>
      </c>
      <c r="F36" s="460">
        <v>22.754333413813175</v>
      </c>
      <c r="G36" s="479">
        <v>7.2283536704978486</v>
      </c>
      <c r="H36" s="465">
        <v>64.816298080825902</v>
      </c>
      <c r="I36" s="460">
        <v>42.536110236861177</v>
      </c>
      <c r="J36" s="460">
        <v>24.899694658983407</v>
      </c>
      <c r="K36" s="460">
        <v>12.436740699641831</v>
      </c>
      <c r="L36" s="475">
        <v>5.4240983106678256</v>
      </c>
      <c r="M36" s="471">
        <v>97.017929721554296</v>
      </c>
      <c r="N36" s="460">
        <v>92.71100175131221</v>
      </c>
      <c r="O36" s="460">
        <v>91.458928899620503</v>
      </c>
      <c r="P36" s="460">
        <v>86.316491059077521</v>
      </c>
      <c r="Q36" s="479">
        <v>70.224006812978473</v>
      </c>
      <c r="R36" s="471">
        <v>2.9038762568452201</v>
      </c>
      <c r="S36" s="460">
        <v>71.31623646585976</v>
      </c>
      <c r="T36" s="460">
        <v>35.875712267908696</v>
      </c>
      <c r="U36" s="460">
        <v>87.816564639591917</v>
      </c>
      <c r="V36" s="460">
        <v>18.612743057715562</v>
      </c>
      <c r="W36" s="460">
        <v>75.186515715324703</v>
      </c>
      <c r="X36" s="460">
        <v>91.159568182601447</v>
      </c>
      <c r="Y36" s="475">
        <v>77.238036309637565</v>
      </c>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342"/>
      <c r="BA36" s="1039"/>
      <c r="BB36" s="814" t="s">
        <v>49</v>
      </c>
      <c r="BC36" s="487">
        <v>9861.6672879999969</v>
      </c>
      <c r="BD36" s="483">
        <v>7656.4305490000042</v>
      </c>
      <c r="BE36" s="483">
        <v>5102.8458300000029</v>
      </c>
      <c r="BF36" s="483">
        <v>2466.952362999999</v>
      </c>
      <c r="BG36" s="496">
        <v>785.06090500000028</v>
      </c>
      <c r="BH36" s="487">
        <v>4869.053794999998</v>
      </c>
      <c r="BI36" s="483">
        <v>3198.2782789999997</v>
      </c>
      <c r="BJ36" s="483">
        <v>1865.9464390000007</v>
      </c>
      <c r="BK36" s="483">
        <v>935.39663900000028</v>
      </c>
      <c r="BL36" s="496">
        <v>408.46858899999995</v>
      </c>
      <c r="BM36" s="487">
        <v>3233.6410950000009</v>
      </c>
      <c r="BN36" s="483">
        <v>3097.3956389999998</v>
      </c>
      <c r="BO36" s="483">
        <v>3044.6949960000038</v>
      </c>
      <c r="BP36" s="483">
        <v>2879.3233280000009</v>
      </c>
      <c r="BQ36" s="496">
        <v>2340.758135999999</v>
      </c>
      <c r="BR36" s="487">
        <v>20.570871000000004</v>
      </c>
      <c r="BS36" s="483">
        <v>4180.8139360000032</v>
      </c>
      <c r="BT36" s="483">
        <v>8272.0046160000002</v>
      </c>
      <c r="BU36" s="483">
        <v>2743.5777079999957</v>
      </c>
      <c r="BV36" s="483">
        <v>1968.0654109999994</v>
      </c>
      <c r="BW36" s="483">
        <v>4504.6360900000063</v>
      </c>
      <c r="BX36" s="483">
        <v>2451.4203200000024</v>
      </c>
      <c r="BY36" s="491">
        <v>1731.8679830000008</v>
      </c>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4"/>
    </row>
    <row r="37" s="302" customFormat="true" ht="15" customHeight="true" x14ac:dyDescent="0.2">
      <c r="A37" s="1051" t="s">
        <v>127</v>
      </c>
      <c r="B37" s="378" t="s">
        <v>50</v>
      </c>
      <c r="C37" s="471">
        <v>8.9168403593542909</v>
      </c>
      <c r="D37" s="460">
        <v>26.397060617589059</v>
      </c>
      <c r="E37" s="460">
        <v>51.0609851957567</v>
      </c>
      <c r="F37" s="460">
        <v>77.297330697515548</v>
      </c>
      <c r="G37" s="479">
        <v>92.667826740613819</v>
      </c>
      <c r="H37" s="465">
        <v>29.912900332529141</v>
      </c>
      <c r="I37" s="460">
        <v>55.132596345463206</v>
      </c>
      <c r="J37" s="460">
        <v>74.706275404723428</v>
      </c>
      <c r="K37" s="460">
        <v>87.608910735116282</v>
      </c>
      <c r="L37" s="475">
        <v>94.566854394619867</v>
      </c>
      <c r="M37" s="471">
        <v>3.2732294821634853</v>
      </c>
      <c r="N37" s="460">
        <v>8.0938448261564435</v>
      </c>
      <c r="O37" s="460">
        <v>9.1416640744985003</v>
      </c>
      <c r="P37" s="460">
        <v>14.157577222531209</v>
      </c>
      <c r="Q37" s="479">
        <v>30.314378381838992</v>
      </c>
      <c r="R37" s="471">
        <v>97.168463336422079</v>
      </c>
      <c r="S37" s="460">
        <v>29.255337972041893</v>
      </c>
      <c r="T37" s="460">
        <v>62.758636752165501</v>
      </c>
      <c r="U37" s="460">
        <v>13.351238914412003</v>
      </c>
      <c r="V37" s="460">
        <v>81.409725628280853</v>
      </c>
      <c r="W37" s="460">
        <v>25.310099643318008</v>
      </c>
      <c r="X37" s="460">
        <v>9.5502141785551213</v>
      </c>
      <c r="Y37" s="475">
        <v>25.25998446656655</v>
      </c>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342"/>
      <c r="BA37" s="1039" t="s">
        <v>127</v>
      </c>
      <c r="BB37" s="814" t="s">
        <v>50</v>
      </c>
      <c r="BC37" s="487">
        <v>863.57104100000026</v>
      </c>
      <c r="BD37" s="483">
        <v>2605.9825589999991</v>
      </c>
      <c r="BE37" s="483">
        <v>5168.4105589999981</v>
      </c>
      <c r="BF37" s="483">
        <v>8214.8674539999975</v>
      </c>
      <c r="BG37" s="496">
        <v>9922.008843999989</v>
      </c>
      <c r="BH37" s="487">
        <v>1949.0296840000003</v>
      </c>
      <c r="BI37" s="483">
        <v>3844.8665710000037</v>
      </c>
      <c r="BJ37" s="483">
        <v>5411.6129229999933</v>
      </c>
      <c r="BK37" s="483">
        <v>6409.9493440000015</v>
      </c>
      <c r="BL37" s="496">
        <v>7109.6179609999936</v>
      </c>
      <c r="BM37" s="487">
        <v>95.835101999999992</v>
      </c>
      <c r="BN37" s="483">
        <v>243.51922599999995</v>
      </c>
      <c r="BO37" s="483">
        <v>284.33480199999991</v>
      </c>
      <c r="BP37" s="483">
        <v>450.1206830000001</v>
      </c>
      <c r="BQ37" s="496">
        <v>975.95416099999989</v>
      </c>
      <c r="BR37" s="487">
        <v>687.82264100000009</v>
      </c>
      <c r="BS37" s="483">
        <v>1672.4781730000007</v>
      </c>
      <c r="BT37" s="483">
        <v>13241.142614999977</v>
      </c>
      <c r="BU37" s="483">
        <v>360.92465799999997</v>
      </c>
      <c r="BV37" s="483">
        <v>8605.687232000002</v>
      </c>
      <c r="BW37" s="483">
        <v>1467.3640599999994</v>
      </c>
      <c r="BX37" s="483">
        <v>229.04150299999992</v>
      </c>
      <c r="BY37" s="491">
        <v>510.37957499999993</v>
      </c>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4"/>
    </row>
    <row r="38" s="302" customFormat="true" ht="15" customHeight="true" x14ac:dyDescent="0.2">
      <c r="A38" s="1051"/>
      <c r="B38" s="378" t="s">
        <v>49</v>
      </c>
      <c r="C38" s="471">
        <v>91.083159640645761</v>
      </c>
      <c r="D38" s="460">
        <v>73.602939382410867</v>
      </c>
      <c r="E38" s="460">
        <v>48.939014804243335</v>
      </c>
      <c r="F38" s="460">
        <v>22.702669302484516</v>
      </c>
      <c r="G38" s="479">
        <v>7.3321732593861402</v>
      </c>
      <c r="H38" s="465">
        <v>70.08709966747098</v>
      </c>
      <c r="I38" s="460">
        <v>44.867403654536922</v>
      </c>
      <c r="J38" s="460">
        <v>25.293724595276551</v>
      </c>
      <c r="K38" s="460">
        <v>12.391089264883759</v>
      </c>
      <c r="L38" s="475">
        <v>5.4331456053801395</v>
      </c>
      <c r="M38" s="471">
        <v>96.726770517836513</v>
      </c>
      <c r="N38" s="460">
        <v>91.906155173843572</v>
      </c>
      <c r="O38" s="460">
        <v>90.858335925501521</v>
      </c>
      <c r="P38" s="460">
        <v>85.842422777468812</v>
      </c>
      <c r="Q38" s="479">
        <v>69.685621618161036</v>
      </c>
      <c r="R38" s="471">
        <v>2.8315366635778996</v>
      </c>
      <c r="S38" s="460">
        <v>70.744662027958171</v>
      </c>
      <c r="T38" s="460">
        <v>37.241363247834535</v>
      </c>
      <c r="U38" s="460">
        <v>86.64876108558795</v>
      </c>
      <c r="V38" s="460">
        <v>18.59027437171909</v>
      </c>
      <c r="W38" s="460">
        <v>74.689900356682031</v>
      </c>
      <c r="X38" s="460">
        <v>90.449785821444834</v>
      </c>
      <c r="Y38" s="475">
        <v>74.740015533433521</v>
      </c>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342"/>
      <c r="BA38" s="1039"/>
      <c r="BB38" s="814" t="s">
        <v>49</v>
      </c>
      <c r="BC38" s="487">
        <v>8821.1491760000008</v>
      </c>
      <c r="BD38" s="483">
        <v>7266.2626760000012</v>
      </c>
      <c r="BE38" s="483">
        <v>4953.6239830000022</v>
      </c>
      <c r="BF38" s="483">
        <v>2412.7536809999992</v>
      </c>
      <c r="BG38" s="496">
        <v>785.06090500000028</v>
      </c>
      <c r="BH38" s="487">
        <v>4566.6530559999956</v>
      </c>
      <c r="BI38" s="483">
        <v>3128.9870579999988</v>
      </c>
      <c r="BJ38" s="483">
        <v>1832.2402790000008</v>
      </c>
      <c r="BK38" s="483">
        <v>906.60018300000024</v>
      </c>
      <c r="BL38" s="496">
        <v>408.46858899999995</v>
      </c>
      <c r="BM38" s="487">
        <v>2832.0103949999989</v>
      </c>
      <c r="BN38" s="483">
        <v>2765.1772740000001</v>
      </c>
      <c r="BO38" s="483">
        <v>2825.9829660000037</v>
      </c>
      <c r="BP38" s="483">
        <v>2729.2416890000018</v>
      </c>
      <c r="BQ38" s="496">
        <v>2243.4889319999993</v>
      </c>
      <c r="BR38" s="487">
        <v>20.043489000000005</v>
      </c>
      <c r="BS38" s="483">
        <v>4044.3526310000057</v>
      </c>
      <c r="BT38" s="483">
        <v>7857.3759319999999</v>
      </c>
      <c r="BU38" s="483">
        <v>2342.3799589999958</v>
      </c>
      <c r="BV38" s="483">
        <v>1965.1471069999993</v>
      </c>
      <c r="BW38" s="483">
        <v>4330.1795320000083</v>
      </c>
      <c r="BX38" s="483">
        <v>2169.2450560000011</v>
      </c>
      <c r="BY38" s="491">
        <v>1510.126715000001</v>
      </c>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4"/>
    </row>
    <row r="39" s="302" customFormat="true" ht="15" customHeight="true" x14ac:dyDescent="0.2">
      <c r="A39" s="1051" t="s">
        <v>124</v>
      </c>
      <c r="B39" s="378" t="s">
        <v>50</v>
      </c>
      <c r="C39" s="870" t="s">
        <v>36</v>
      </c>
      <c r="D39" s="872" t="s">
        <v>36</v>
      </c>
      <c r="E39" s="872" t="s">
        <v>36</v>
      </c>
      <c r="F39" s="872" t="s">
        <v>36</v>
      </c>
      <c r="G39" s="874" t="s">
        <v>36</v>
      </c>
      <c r="H39" s="876" t="s">
        <v>36</v>
      </c>
      <c r="I39" s="872" t="s">
        <v>36</v>
      </c>
      <c r="J39" s="872" t="s">
        <v>36</v>
      </c>
      <c r="K39" s="872" t="s">
        <v>36</v>
      </c>
      <c r="L39" s="877" t="s">
        <v>36</v>
      </c>
      <c r="M39" s="870" t="s">
        <v>36</v>
      </c>
      <c r="N39" s="872" t="s">
        <v>36</v>
      </c>
      <c r="O39" s="872" t="s">
        <v>36</v>
      </c>
      <c r="P39" s="872" t="s">
        <v>36</v>
      </c>
      <c r="Q39" s="874" t="s">
        <v>36</v>
      </c>
      <c r="R39" s="870" t="s">
        <v>36</v>
      </c>
      <c r="S39" s="872" t="s">
        <v>36</v>
      </c>
      <c r="T39" s="872" t="s">
        <v>36</v>
      </c>
      <c r="U39" s="872" t="s">
        <v>36</v>
      </c>
      <c r="V39" s="872" t="s">
        <v>36</v>
      </c>
      <c r="W39" s="872" t="s">
        <v>36</v>
      </c>
      <c r="X39" s="872" t="s">
        <v>36</v>
      </c>
      <c r="Y39" s="877" t="s">
        <v>36</v>
      </c>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42"/>
      <c r="BA39" s="1039" t="s">
        <v>124</v>
      </c>
      <c r="BB39" s="814" t="s">
        <v>50</v>
      </c>
      <c r="BC39" s="41" t="s">
        <v>36</v>
      </c>
      <c r="BD39" s="37" t="s">
        <v>36</v>
      </c>
      <c r="BE39" s="37" t="s">
        <v>36</v>
      </c>
      <c r="BF39" s="37" t="s">
        <v>36</v>
      </c>
      <c r="BG39" s="32" t="s">
        <v>36</v>
      </c>
      <c r="BH39" s="41" t="s">
        <v>36</v>
      </c>
      <c r="BI39" s="37" t="s">
        <v>36</v>
      </c>
      <c r="BJ39" s="37" t="s">
        <v>36</v>
      </c>
      <c r="BK39" s="37" t="s">
        <v>36</v>
      </c>
      <c r="BL39" s="32" t="s">
        <v>36</v>
      </c>
      <c r="BM39" s="41" t="s">
        <v>36</v>
      </c>
      <c r="BN39" s="37" t="s">
        <v>36</v>
      </c>
      <c r="BO39" s="37" t="s">
        <v>36</v>
      </c>
      <c r="BP39" s="37" t="s">
        <v>36</v>
      </c>
      <c r="BQ39" s="32" t="s">
        <v>36</v>
      </c>
      <c r="BR39" s="41" t="s">
        <v>36</v>
      </c>
      <c r="BS39" s="37" t="s">
        <v>36</v>
      </c>
      <c r="BT39" s="37" t="s">
        <v>36</v>
      </c>
      <c r="BU39" s="37" t="s">
        <v>36</v>
      </c>
      <c r="BV39" s="37" t="s">
        <v>36</v>
      </c>
      <c r="BW39" s="37" t="s">
        <v>36</v>
      </c>
      <c r="BX39" s="37" t="s">
        <v>36</v>
      </c>
      <c r="BY39" s="27" t="s">
        <v>36</v>
      </c>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02" customFormat="true" ht="15" customHeight="true" x14ac:dyDescent="0.2">
      <c r="A40" s="1051"/>
      <c r="B40" s="378" t="s">
        <v>49</v>
      </c>
      <c r="C40" s="870" t="s">
        <v>36</v>
      </c>
      <c r="D40" s="872" t="s">
        <v>36</v>
      </c>
      <c r="E40" s="872" t="s">
        <v>36</v>
      </c>
      <c r="F40" s="872" t="s">
        <v>36</v>
      </c>
      <c r="G40" s="874" t="s">
        <v>36</v>
      </c>
      <c r="H40" s="876" t="s">
        <v>36</v>
      </c>
      <c r="I40" s="872" t="s">
        <v>36</v>
      </c>
      <c r="J40" s="872" t="s">
        <v>36</v>
      </c>
      <c r="K40" s="872" t="s">
        <v>36</v>
      </c>
      <c r="L40" s="877" t="s">
        <v>36</v>
      </c>
      <c r="M40" s="870" t="s">
        <v>36</v>
      </c>
      <c r="N40" s="872" t="s">
        <v>36</v>
      </c>
      <c r="O40" s="872" t="s">
        <v>36</v>
      </c>
      <c r="P40" s="872" t="s">
        <v>36</v>
      </c>
      <c r="Q40" s="874" t="s">
        <v>36</v>
      </c>
      <c r="R40" s="870" t="s">
        <v>36</v>
      </c>
      <c r="S40" s="872" t="s">
        <v>36</v>
      </c>
      <c r="T40" s="872" t="s">
        <v>36</v>
      </c>
      <c r="U40" s="872" t="s">
        <v>36</v>
      </c>
      <c r="V40" s="872" t="s">
        <v>36</v>
      </c>
      <c r="W40" s="872" t="s">
        <v>36</v>
      </c>
      <c r="X40" s="872" t="s">
        <v>36</v>
      </c>
      <c r="Y40" s="877" t="s">
        <v>36</v>
      </c>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42"/>
      <c r="BA40" s="1039"/>
      <c r="BB40" s="814" t="s">
        <v>49</v>
      </c>
      <c r="BC40" s="41" t="s">
        <v>36</v>
      </c>
      <c r="BD40" s="37" t="s">
        <v>36</v>
      </c>
      <c r="BE40" s="37" t="s">
        <v>36</v>
      </c>
      <c r="BF40" s="37" t="s">
        <v>36</v>
      </c>
      <c r="BG40" s="32" t="s">
        <v>36</v>
      </c>
      <c r="BH40" s="41" t="s">
        <v>36</v>
      </c>
      <c r="BI40" s="37" t="s">
        <v>36</v>
      </c>
      <c r="BJ40" s="37" t="s">
        <v>36</v>
      </c>
      <c r="BK40" s="37" t="s">
        <v>36</v>
      </c>
      <c r="BL40" s="32" t="s">
        <v>36</v>
      </c>
      <c r="BM40" s="41" t="s">
        <v>36</v>
      </c>
      <c r="BN40" s="37" t="s">
        <v>36</v>
      </c>
      <c r="BO40" s="37" t="s">
        <v>36</v>
      </c>
      <c r="BP40" s="37" t="s">
        <v>36</v>
      </c>
      <c r="BQ40" s="32" t="s">
        <v>36</v>
      </c>
      <c r="BR40" s="41" t="s">
        <v>36</v>
      </c>
      <c r="BS40" s="37" t="s">
        <v>36</v>
      </c>
      <c r="BT40" s="37" t="s">
        <v>36</v>
      </c>
      <c r="BU40" s="37" t="s">
        <v>36</v>
      </c>
      <c r="BV40" s="37" t="s">
        <v>36</v>
      </c>
      <c r="BW40" s="37" t="s">
        <v>36</v>
      </c>
      <c r="BX40" s="37" t="s">
        <v>36</v>
      </c>
      <c r="BY40" s="27" t="s">
        <v>36</v>
      </c>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302" customFormat="true" ht="15" customHeight="true" x14ac:dyDescent="0.2">
      <c r="A41" s="1051" t="s">
        <v>57</v>
      </c>
      <c r="B41" s="378" t="s">
        <v>50</v>
      </c>
      <c r="C41" s="471">
        <v>8.0221385605904203</v>
      </c>
      <c r="D41" s="460">
        <v>5.4193142832585623</v>
      </c>
      <c r="E41" s="460">
        <v>2.879008235628258</v>
      </c>
      <c r="F41" s="460">
        <v>0.81719328090243304</v>
      </c>
      <c r="G41" s="479">
        <v>0.3515603060877302</v>
      </c>
      <c r="H41" s="465">
        <v>2.6005045400692506</v>
      </c>
      <c r="I41" s="460">
        <v>1.8527533999207642</v>
      </c>
      <c r="J41" s="460">
        <v>0.52506133502602348</v>
      </c>
      <c r="K41" s="460">
        <v>0.58510421752861019</v>
      </c>
      <c r="L41" s="475">
        <v>0.36908517144353353</v>
      </c>
      <c r="M41" s="471">
        <v>11.456063918159149</v>
      </c>
      <c r="N41" s="460">
        <v>8.4476604083971143</v>
      </c>
      <c r="O41" s="460">
        <v>9.3355616167168289</v>
      </c>
      <c r="P41" s="460">
        <v>8.1754653581575525</v>
      </c>
      <c r="Q41" s="479">
        <v>6.1012553697234306</v>
      </c>
      <c r="R41" s="471">
        <v>0</v>
      </c>
      <c r="S41" s="460">
        <v>4.7332179850838552</v>
      </c>
      <c r="T41" s="460">
        <v>1.6375245469300672</v>
      </c>
      <c r="U41" s="460">
        <v>8.1685985836126207</v>
      </c>
      <c r="V41" s="460">
        <v>0.24752985892219712</v>
      </c>
      <c r="W41" s="460">
        <v>8.1597410877418479</v>
      </c>
      <c r="X41" s="460">
        <v>11.47200643848114</v>
      </c>
      <c r="Y41" s="475">
        <v>7.2344053722690527</v>
      </c>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342"/>
      <c r="BA41" s="1039" t="s">
        <v>57</v>
      </c>
      <c r="BB41" s="814" t="s">
        <v>50</v>
      </c>
      <c r="BC41" s="487">
        <v>863.90597500000001</v>
      </c>
      <c r="BD41" s="483">
        <v>586.58630700000003</v>
      </c>
      <c r="BE41" s="483">
        <v>312.50836399999991</v>
      </c>
      <c r="BF41" s="483">
        <v>88.597493</v>
      </c>
      <c r="BG41" s="496">
        <v>38.101724000000004</v>
      </c>
      <c r="BH41" s="487">
        <v>194.45561500000002</v>
      </c>
      <c r="BI41" s="483">
        <v>139.30801199999999</v>
      </c>
      <c r="BJ41" s="483">
        <v>39.347323000000003</v>
      </c>
      <c r="BK41" s="483">
        <v>44.007070000000006</v>
      </c>
      <c r="BL41" s="496">
        <v>27.709676000000002</v>
      </c>
      <c r="BM41" s="487">
        <v>379.68186900000006</v>
      </c>
      <c r="BN41" s="483">
        <v>280.86880399999995</v>
      </c>
      <c r="BO41" s="483">
        <v>309.45461999999998</v>
      </c>
      <c r="BP41" s="483">
        <v>271.49535199999997</v>
      </c>
      <c r="BQ41" s="496">
        <v>203.371522</v>
      </c>
      <c r="BR41" s="487">
        <v>0</v>
      </c>
      <c r="BS41" s="483">
        <v>276.34689899999995</v>
      </c>
      <c r="BT41" s="483">
        <v>376.64893000000001</v>
      </c>
      <c r="BU41" s="483">
        <v>254.63366899999991</v>
      </c>
      <c r="BV41" s="483">
        <v>26.173195</v>
      </c>
      <c r="BW41" s="483">
        <v>488.87308900000011</v>
      </c>
      <c r="BX41" s="483">
        <v>305.2333450000001</v>
      </c>
      <c r="BY41" s="491">
        <v>161.79073600000001</v>
      </c>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4"/>
    </row>
    <row r="42" s="302" customFormat="true" ht="15" customHeight="true" x14ac:dyDescent="0.2">
      <c r="A42" s="1051"/>
      <c r="B42" s="378" t="s">
        <v>49</v>
      </c>
      <c r="C42" s="471">
        <v>91.977861439409608</v>
      </c>
      <c r="D42" s="460">
        <v>94.580685716741371</v>
      </c>
      <c r="E42" s="460">
        <v>97.120991764371752</v>
      </c>
      <c r="F42" s="460">
        <v>99.182806719097556</v>
      </c>
      <c r="G42" s="479">
        <v>99.648439693912266</v>
      </c>
      <c r="H42" s="465">
        <v>97.399495459930762</v>
      </c>
      <c r="I42" s="460">
        <v>98.147246600079214</v>
      </c>
      <c r="J42" s="460">
        <v>99.47493866497399</v>
      </c>
      <c r="K42" s="460">
        <v>99.41489578247139</v>
      </c>
      <c r="L42" s="475">
        <v>99.630914828556456</v>
      </c>
      <c r="M42" s="471">
        <v>88.543936081840869</v>
      </c>
      <c r="N42" s="460">
        <v>91.552339591602845</v>
      </c>
      <c r="O42" s="460">
        <v>90.664438383283141</v>
      </c>
      <c r="P42" s="460">
        <v>91.824534641842448</v>
      </c>
      <c r="Q42" s="479">
        <v>93.898744630276582</v>
      </c>
      <c r="R42" s="471">
        <v>100</v>
      </c>
      <c r="S42" s="460">
        <v>95.266782014916132</v>
      </c>
      <c r="T42" s="460">
        <v>98.362475453069919</v>
      </c>
      <c r="U42" s="460">
        <v>91.831401416387394</v>
      </c>
      <c r="V42" s="460">
        <v>99.752470141077808</v>
      </c>
      <c r="W42" s="460">
        <v>91.840258912258264</v>
      </c>
      <c r="X42" s="460">
        <v>88.527993561518826</v>
      </c>
      <c r="Y42" s="475">
        <v>92.765594627730977</v>
      </c>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342"/>
      <c r="BA42" s="1039"/>
      <c r="BB42" s="814" t="s">
        <v>49</v>
      </c>
      <c r="BC42" s="487">
        <v>9905.117377999999</v>
      </c>
      <c r="BD42" s="483">
        <v>10237.408692000003</v>
      </c>
      <c r="BE42" s="483">
        <v>10542.214457999995</v>
      </c>
      <c r="BF42" s="483">
        <v>10753.084036999988</v>
      </c>
      <c r="BG42" s="496">
        <v>10799.789624999992</v>
      </c>
      <c r="BH42" s="487">
        <v>7283.1554409999926</v>
      </c>
      <c r="BI42" s="483">
        <v>7379.664129999991</v>
      </c>
      <c r="BJ42" s="483">
        <v>7454.5053709999956</v>
      </c>
      <c r="BK42" s="483">
        <v>7477.2290929999981</v>
      </c>
      <c r="BL42" s="496">
        <v>7479.9547179999936</v>
      </c>
      <c r="BM42" s="487">
        <v>2934.5617640000014</v>
      </c>
      <c r="BN42" s="483">
        <v>3043.9429239999986</v>
      </c>
      <c r="BO42" s="483">
        <v>3005.3392050000034</v>
      </c>
      <c r="BP42" s="483">
        <v>3049.3596709999997</v>
      </c>
      <c r="BQ42" s="496">
        <v>3129.9018730000003</v>
      </c>
      <c r="BR42" s="487">
        <v>708.39351200000033</v>
      </c>
      <c r="BS42" s="483">
        <v>5562.1101480000025</v>
      </c>
      <c r="BT42" s="483">
        <v>22624.467645999965</v>
      </c>
      <c r="BU42" s="483">
        <v>2862.5922099999989</v>
      </c>
      <c r="BV42" s="483">
        <v>10547.579448000006</v>
      </c>
      <c r="BW42" s="483">
        <v>5502.4087880000079</v>
      </c>
      <c r="BX42" s="483">
        <v>2355.4463420000011</v>
      </c>
      <c r="BY42" s="491">
        <v>2074.6160959999988</v>
      </c>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4"/>
    </row>
    <row r="43" s="302" customFormat="true" ht="15" customHeight="true" x14ac:dyDescent="0.2">
      <c r="A43" s="1051" t="s">
        <v>54</v>
      </c>
      <c r="B43" s="378" t="s">
        <v>50</v>
      </c>
      <c r="C43" s="471">
        <v>65.047764278289847</v>
      </c>
      <c r="D43" s="460">
        <v>74.02518583737961</v>
      </c>
      <c r="E43" s="460">
        <v>77.720531687902536</v>
      </c>
      <c r="F43" s="460">
        <v>75.74818380755471</v>
      </c>
      <c r="G43" s="479">
        <v>76.190739448235732</v>
      </c>
      <c r="H43" s="465">
        <v>76.402143861509899</v>
      </c>
      <c r="I43" s="460">
        <v>76.17403677502179</v>
      </c>
      <c r="J43" s="460">
        <v>76.83587470085682</v>
      </c>
      <c r="K43" s="460">
        <v>74.755125249270506</v>
      </c>
      <c r="L43" s="475">
        <v>76.965484307768889</v>
      </c>
      <c r="M43" s="471">
        <v>61.218525730465409</v>
      </c>
      <c r="N43" s="460">
        <v>67.267866327624205</v>
      </c>
      <c r="O43" s="460">
        <v>59.777212253518861</v>
      </c>
      <c r="P43" s="460">
        <v>74.016708898305993</v>
      </c>
      <c r="Q43" s="479">
        <v>78.679167135463885</v>
      </c>
      <c r="R43" s="471">
        <v>83.251120026835707</v>
      </c>
      <c r="S43" s="460">
        <v>73.37982399053476</v>
      </c>
      <c r="T43" s="460">
        <v>81.999790090713162</v>
      </c>
      <c r="U43" s="460">
        <v>81.729159391754834</v>
      </c>
      <c r="V43" s="460">
        <v>70.530064833117862</v>
      </c>
      <c r="W43" s="460">
        <v>57.135801291536012</v>
      </c>
      <c r="X43" s="460">
        <v>55.281976926622377</v>
      </c>
      <c r="Y43" s="475">
        <v>66.262387031072606</v>
      </c>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342"/>
      <c r="BA43" s="1039" t="s">
        <v>54</v>
      </c>
      <c r="BB43" s="814" t="s">
        <v>50</v>
      </c>
      <c r="BC43" s="487">
        <v>5952.8798160000078</v>
      </c>
      <c r="BD43" s="483">
        <v>6925.8046600000062</v>
      </c>
      <c r="BE43" s="483">
        <v>7444.9836040000082</v>
      </c>
      <c r="BF43" s="483">
        <v>7756.3145060000006</v>
      </c>
      <c r="BG43" s="496">
        <v>8135.0278829999997</v>
      </c>
      <c r="BH43" s="487">
        <v>4752.2142780000004</v>
      </c>
      <c r="BI43" s="483">
        <v>4960.9019809999972</v>
      </c>
      <c r="BJ43" s="483">
        <v>5315.8955709999964</v>
      </c>
      <c r="BK43" s="483">
        <v>5330.2313130000011</v>
      </c>
      <c r="BL43" s="496">
        <v>5772.2853859999987</v>
      </c>
      <c r="BM43" s="487">
        <v>1649.5012429999995</v>
      </c>
      <c r="BN43" s="483">
        <v>1923.1922919999988</v>
      </c>
      <c r="BO43" s="483">
        <v>1776.7559900000017</v>
      </c>
      <c r="BP43" s="483">
        <v>2244.5874350000004</v>
      </c>
      <c r="BQ43" s="496">
        <v>2489.4449800000002</v>
      </c>
      <c r="BR43" s="487">
        <v>581.98961799999995</v>
      </c>
      <c r="BS43" s="483">
        <v>4097.4316730000037</v>
      </c>
      <c r="BT43" s="483">
        <v>16380.739368999944</v>
      </c>
      <c r="BU43" s="483">
        <v>2045.7159409999988</v>
      </c>
      <c r="BV43" s="483">
        <v>7403.6518860000024</v>
      </c>
      <c r="BW43" s="483">
        <v>3149.6531209999976</v>
      </c>
      <c r="BX43" s="483">
        <v>1248.0573809999992</v>
      </c>
      <c r="BY43" s="491">
        <v>1307.7714799999994</v>
      </c>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4"/>
    </row>
    <row r="44" s="302" customFormat="true" ht="15" customHeight="true" x14ac:dyDescent="0.2">
      <c r="A44" s="1051"/>
      <c r="B44" s="378" t="s">
        <v>49</v>
      </c>
      <c r="C44" s="471">
        <v>34.952235721710274</v>
      </c>
      <c r="D44" s="460">
        <v>25.974814162620461</v>
      </c>
      <c r="E44" s="460">
        <v>22.279468312097656</v>
      </c>
      <c r="F44" s="460">
        <v>24.251816192445371</v>
      </c>
      <c r="G44" s="479">
        <v>23.809260551764329</v>
      </c>
      <c r="H44" s="465">
        <v>23.59785613849024</v>
      </c>
      <c r="I44" s="460">
        <v>23.825963224978295</v>
      </c>
      <c r="J44" s="460">
        <v>23.164125299143201</v>
      </c>
      <c r="K44" s="460">
        <v>25.244874750729551</v>
      </c>
      <c r="L44" s="475">
        <v>23.034515692231174</v>
      </c>
      <c r="M44" s="471">
        <v>38.781474269534563</v>
      </c>
      <c r="N44" s="460">
        <v>32.732133672375809</v>
      </c>
      <c r="O44" s="460">
        <v>40.222787746481146</v>
      </c>
      <c r="P44" s="460">
        <v>25.983291101694022</v>
      </c>
      <c r="Q44" s="479">
        <v>21.320832864536143</v>
      </c>
      <c r="R44" s="471">
        <v>16.748879973164271</v>
      </c>
      <c r="S44" s="460">
        <v>26.620176009465247</v>
      </c>
      <c r="T44" s="460">
        <v>18.000209909286834</v>
      </c>
      <c r="U44" s="460">
        <v>18.270840608245216</v>
      </c>
      <c r="V44" s="460">
        <v>29.469935166882085</v>
      </c>
      <c r="W44" s="460">
        <v>42.864198708463839</v>
      </c>
      <c r="X44" s="460">
        <v>44.718023073377609</v>
      </c>
      <c r="Y44" s="475">
        <v>33.73761296892738</v>
      </c>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342"/>
      <c r="BA44" s="1039"/>
      <c r="BB44" s="814" t="s">
        <v>49</v>
      </c>
      <c r="BC44" s="487">
        <v>3198.671943000003</v>
      </c>
      <c r="BD44" s="483">
        <v>2430.2065160000011</v>
      </c>
      <c r="BE44" s="483">
        <v>2134.1886459999996</v>
      </c>
      <c r="BF44" s="483">
        <v>2483.290083999997</v>
      </c>
      <c r="BG44" s="496">
        <v>2542.1593209999987</v>
      </c>
      <c r="BH44" s="487">
        <v>1467.7869390000001</v>
      </c>
      <c r="BI44" s="483">
        <v>1551.6870729999996</v>
      </c>
      <c r="BJ44" s="483">
        <v>1602.6116910000005</v>
      </c>
      <c r="BK44" s="483">
        <v>1800.0240309999997</v>
      </c>
      <c r="BL44" s="496">
        <v>1727.550986</v>
      </c>
      <c r="BM44" s="487">
        <v>1044.9465950000006</v>
      </c>
      <c r="BN44" s="483">
        <v>935.81364499999995</v>
      </c>
      <c r="BO44" s="483">
        <v>1195.5405140000003</v>
      </c>
      <c r="BP44" s="483">
        <v>787.95409299999983</v>
      </c>
      <c r="BQ44" s="496">
        <v>674.60094299999969</v>
      </c>
      <c r="BR44" s="487">
        <v>117.08760499999995</v>
      </c>
      <c r="BS44" s="483">
        <v>1486.4351859999995</v>
      </c>
      <c r="BT44" s="483">
        <v>3595.8231940000005</v>
      </c>
      <c r="BU44" s="483">
        <v>457.32698300000004</v>
      </c>
      <c r="BV44" s="483">
        <v>3093.5054659999983</v>
      </c>
      <c r="BW44" s="483">
        <v>2362.9205190000011</v>
      </c>
      <c r="BX44" s="483">
        <v>1009.5633669999997</v>
      </c>
      <c r="BY44" s="491">
        <v>665.85418999999979</v>
      </c>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4"/>
    </row>
    <row r="45" s="302" customFormat="true" ht="15" customHeight="true" x14ac:dyDescent="0.2">
      <c r="A45" s="1051" t="s">
        <v>53</v>
      </c>
      <c r="B45" s="378" t="s">
        <v>50</v>
      </c>
      <c r="C45" s="471">
        <v>65.047764278289847</v>
      </c>
      <c r="D45" s="460">
        <v>74.02518583737961</v>
      </c>
      <c r="E45" s="460">
        <v>77.720531687902536</v>
      </c>
      <c r="F45" s="460">
        <v>75.74818380755471</v>
      </c>
      <c r="G45" s="479">
        <v>76.162743323370918</v>
      </c>
      <c r="H45" s="465">
        <v>76.402143861509899</v>
      </c>
      <c r="I45" s="460">
        <v>76.17403677502179</v>
      </c>
      <c r="J45" s="460">
        <v>76.83587470085682</v>
      </c>
      <c r="K45" s="460">
        <v>74.755125249270506</v>
      </c>
      <c r="L45" s="475">
        <v>76.926905165382138</v>
      </c>
      <c r="M45" s="471">
        <v>61.218525730465409</v>
      </c>
      <c r="N45" s="460">
        <v>67.267866327624205</v>
      </c>
      <c r="O45" s="460">
        <v>59.777212253518861</v>
      </c>
      <c r="P45" s="460">
        <v>74.016708898305993</v>
      </c>
      <c r="Q45" s="479">
        <v>78.679167135463885</v>
      </c>
      <c r="R45" s="471">
        <v>83.251120026835707</v>
      </c>
      <c r="S45" s="460">
        <v>73.37982399053476</v>
      </c>
      <c r="T45" s="460">
        <v>81.98848359494697</v>
      </c>
      <c r="U45" s="460">
        <v>81.729159391754834</v>
      </c>
      <c r="V45" s="460">
        <v>70.530064833117862</v>
      </c>
      <c r="W45" s="460">
        <v>57.135801291536012</v>
      </c>
      <c r="X45" s="460">
        <v>55.281976926622377</v>
      </c>
      <c r="Y45" s="475">
        <v>66.262387031072606</v>
      </c>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342"/>
      <c r="BA45" s="1039" t="s">
        <v>53</v>
      </c>
      <c r="BB45" s="814" t="s">
        <v>50</v>
      </c>
      <c r="BC45" s="487">
        <v>5952.8798160000078</v>
      </c>
      <c r="BD45" s="483">
        <v>6925.8046600000062</v>
      </c>
      <c r="BE45" s="483">
        <v>7444.9836040000082</v>
      </c>
      <c r="BF45" s="483">
        <v>7756.3145060000006</v>
      </c>
      <c r="BG45" s="496">
        <v>8122.4878550000003</v>
      </c>
      <c r="BH45" s="487">
        <v>4752.2142780000004</v>
      </c>
      <c r="BI45" s="483">
        <v>4960.9019809999972</v>
      </c>
      <c r="BJ45" s="483">
        <v>5315.8955709999964</v>
      </c>
      <c r="BK45" s="483">
        <v>5330.2313130000011</v>
      </c>
      <c r="BL45" s="496">
        <v>5759.7453579999992</v>
      </c>
      <c r="BM45" s="487">
        <v>1649.5012429999995</v>
      </c>
      <c r="BN45" s="483">
        <v>1923.1922919999988</v>
      </c>
      <c r="BO45" s="483">
        <v>1776.7559900000017</v>
      </c>
      <c r="BP45" s="483">
        <v>2244.5874350000004</v>
      </c>
      <c r="BQ45" s="496">
        <v>2489.4449800000002</v>
      </c>
      <c r="BR45" s="487">
        <v>581.98961799999995</v>
      </c>
      <c r="BS45" s="483">
        <v>4097.4316730000037</v>
      </c>
      <c r="BT45" s="483">
        <v>16368.199340999947</v>
      </c>
      <c r="BU45" s="483">
        <v>2045.7159409999988</v>
      </c>
      <c r="BV45" s="483">
        <v>7403.6518860000024</v>
      </c>
      <c r="BW45" s="483">
        <v>3149.6531209999976</v>
      </c>
      <c r="BX45" s="483">
        <v>1248.0573809999992</v>
      </c>
      <c r="BY45" s="491">
        <v>1307.7714799999994</v>
      </c>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4"/>
    </row>
    <row r="46" s="302" customFormat="true" ht="15" customHeight="true" x14ac:dyDescent="0.2">
      <c r="A46" s="1051"/>
      <c r="B46" s="378" t="s">
        <v>49</v>
      </c>
      <c r="C46" s="471">
        <v>34.952235721710274</v>
      </c>
      <c r="D46" s="460">
        <v>25.974814162620461</v>
      </c>
      <c r="E46" s="460">
        <v>22.279468312097656</v>
      </c>
      <c r="F46" s="460">
        <v>24.251816192445371</v>
      </c>
      <c r="G46" s="479">
        <v>23.837256676629135</v>
      </c>
      <c r="H46" s="465">
        <v>23.59785613849024</v>
      </c>
      <c r="I46" s="460">
        <v>23.825963224978295</v>
      </c>
      <c r="J46" s="460">
        <v>23.164125299143201</v>
      </c>
      <c r="K46" s="460">
        <v>25.244874750729551</v>
      </c>
      <c r="L46" s="475">
        <v>23.073094834617937</v>
      </c>
      <c r="M46" s="471">
        <v>38.781474269534563</v>
      </c>
      <c r="N46" s="460">
        <v>32.732133672375809</v>
      </c>
      <c r="O46" s="460">
        <v>40.222787746481146</v>
      </c>
      <c r="P46" s="460">
        <v>25.983291101694022</v>
      </c>
      <c r="Q46" s="479">
        <v>21.320832864536143</v>
      </c>
      <c r="R46" s="471">
        <v>16.748879973164271</v>
      </c>
      <c r="S46" s="460">
        <v>26.620176009465247</v>
      </c>
      <c r="T46" s="460">
        <v>18.011516405053037</v>
      </c>
      <c r="U46" s="460">
        <v>18.270840608245216</v>
      </c>
      <c r="V46" s="460">
        <v>29.469935166882085</v>
      </c>
      <c r="W46" s="460">
        <v>42.864198708463839</v>
      </c>
      <c r="X46" s="460">
        <v>44.718023073377609</v>
      </c>
      <c r="Y46" s="475">
        <v>33.73761296892738</v>
      </c>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342"/>
      <c r="BA46" s="1039"/>
      <c r="BB46" s="814" t="s">
        <v>49</v>
      </c>
      <c r="BC46" s="487">
        <v>3198.671943000003</v>
      </c>
      <c r="BD46" s="483">
        <v>2430.2065160000011</v>
      </c>
      <c r="BE46" s="483">
        <v>2134.1886459999996</v>
      </c>
      <c r="BF46" s="483">
        <v>2483.290083999997</v>
      </c>
      <c r="BG46" s="496">
        <v>2542.1593209999987</v>
      </c>
      <c r="BH46" s="487">
        <v>1467.7869390000001</v>
      </c>
      <c r="BI46" s="483">
        <v>1551.6870729999996</v>
      </c>
      <c r="BJ46" s="483">
        <v>1602.6116910000005</v>
      </c>
      <c r="BK46" s="483">
        <v>1800.0240309999997</v>
      </c>
      <c r="BL46" s="496">
        <v>1727.550986</v>
      </c>
      <c r="BM46" s="487">
        <v>1044.9465950000006</v>
      </c>
      <c r="BN46" s="483">
        <v>935.81364499999995</v>
      </c>
      <c r="BO46" s="483">
        <v>1195.5405140000003</v>
      </c>
      <c r="BP46" s="483">
        <v>787.95409299999983</v>
      </c>
      <c r="BQ46" s="496">
        <v>674.60094299999969</v>
      </c>
      <c r="BR46" s="487">
        <v>117.08760499999995</v>
      </c>
      <c r="BS46" s="483">
        <v>1486.4351859999995</v>
      </c>
      <c r="BT46" s="483">
        <v>3595.8231940000005</v>
      </c>
      <c r="BU46" s="483">
        <v>457.32698300000004</v>
      </c>
      <c r="BV46" s="483">
        <v>3093.5054659999983</v>
      </c>
      <c r="BW46" s="483">
        <v>2362.9205190000011</v>
      </c>
      <c r="BX46" s="483">
        <v>1009.5633669999997</v>
      </c>
      <c r="BY46" s="491">
        <v>665.85418999999979</v>
      </c>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4"/>
    </row>
    <row r="47" s="302" customFormat="true" ht="15" customHeight="true" x14ac:dyDescent="0.2">
      <c r="A47" s="1051" t="s">
        <v>103</v>
      </c>
      <c r="B47" s="378" t="s">
        <v>102</v>
      </c>
      <c r="C47" s="870" t="s">
        <v>36</v>
      </c>
      <c r="D47" s="872" t="s">
        <v>36</v>
      </c>
      <c r="E47" s="872" t="s">
        <v>36</v>
      </c>
      <c r="F47" s="872" t="s">
        <v>36</v>
      </c>
      <c r="G47" s="874" t="s">
        <v>36</v>
      </c>
      <c r="H47" s="876" t="s">
        <v>36</v>
      </c>
      <c r="I47" s="872" t="s">
        <v>36</v>
      </c>
      <c r="J47" s="872" t="s">
        <v>36</v>
      </c>
      <c r="K47" s="872" t="s">
        <v>36</v>
      </c>
      <c r="L47" s="877" t="s">
        <v>36</v>
      </c>
      <c r="M47" s="870" t="s">
        <v>36</v>
      </c>
      <c r="N47" s="872" t="s">
        <v>36</v>
      </c>
      <c r="O47" s="872" t="s">
        <v>36</v>
      </c>
      <c r="P47" s="872" t="s">
        <v>36</v>
      </c>
      <c r="Q47" s="874" t="s">
        <v>36</v>
      </c>
      <c r="R47" s="870" t="s">
        <v>36</v>
      </c>
      <c r="S47" s="872" t="s">
        <v>36</v>
      </c>
      <c r="T47" s="872" t="s">
        <v>36</v>
      </c>
      <c r="U47" s="872" t="s">
        <v>36</v>
      </c>
      <c r="V47" s="872" t="s">
        <v>36</v>
      </c>
      <c r="W47" s="872" t="s">
        <v>36</v>
      </c>
      <c r="X47" s="872" t="s">
        <v>36</v>
      </c>
      <c r="Y47" s="877" t="s">
        <v>36</v>
      </c>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42"/>
      <c r="BA47" s="1039" t="s">
        <v>103</v>
      </c>
      <c r="BB47" s="814" t="s">
        <v>102</v>
      </c>
      <c r="BC47" s="41" t="s">
        <v>36</v>
      </c>
      <c r="BD47" s="37" t="s">
        <v>36</v>
      </c>
      <c r="BE47" s="37" t="s">
        <v>36</v>
      </c>
      <c r="BF47" s="37" t="s">
        <v>36</v>
      </c>
      <c r="BG47" s="32" t="s">
        <v>36</v>
      </c>
      <c r="BH47" s="41" t="s">
        <v>36</v>
      </c>
      <c r="BI47" s="37" t="s">
        <v>36</v>
      </c>
      <c r="BJ47" s="37" t="s">
        <v>36</v>
      </c>
      <c r="BK47" s="37" t="s">
        <v>36</v>
      </c>
      <c r="BL47" s="32" t="s">
        <v>36</v>
      </c>
      <c r="BM47" s="41" t="s">
        <v>36</v>
      </c>
      <c r="BN47" s="37" t="s">
        <v>36</v>
      </c>
      <c r="BO47" s="37" t="s">
        <v>36</v>
      </c>
      <c r="BP47" s="37" t="s">
        <v>36</v>
      </c>
      <c r="BQ47" s="32" t="s">
        <v>36</v>
      </c>
      <c r="BR47" s="41" t="s">
        <v>36</v>
      </c>
      <c r="BS47" s="37" t="s">
        <v>36</v>
      </c>
      <c r="BT47" s="37" t="s">
        <v>36</v>
      </c>
      <c r="BU47" s="37" t="s">
        <v>36</v>
      </c>
      <c r="BV47" s="37" t="s">
        <v>36</v>
      </c>
      <c r="BW47" s="37" t="s">
        <v>36</v>
      </c>
      <c r="BX47" s="37" t="s">
        <v>36</v>
      </c>
      <c r="BY47" s="27" t="s">
        <v>36</v>
      </c>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02" customFormat="true" ht="15" customHeight="true" x14ac:dyDescent="0.2">
      <c r="A48" s="1051"/>
      <c r="B48" s="378" t="s">
        <v>101</v>
      </c>
      <c r="C48" s="870" t="s">
        <v>36</v>
      </c>
      <c r="D48" s="872" t="s">
        <v>36</v>
      </c>
      <c r="E48" s="872" t="s">
        <v>36</v>
      </c>
      <c r="F48" s="872" t="s">
        <v>36</v>
      </c>
      <c r="G48" s="874" t="s">
        <v>36</v>
      </c>
      <c r="H48" s="876" t="s">
        <v>36</v>
      </c>
      <c r="I48" s="872" t="s">
        <v>36</v>
      </c>
      <c r="J48" s="872" t="s">
        <v>36</v>
      </c>
      <c r="K48" s="872" t="s">
        <v>36</v>
      </c>
      <c r="L48" s="877" t="s">
        <v>36</v>
      </c>
      <c r="M48" s="870" t="s">
        <v>36</v>
      </c>
      <c r="N48" s="872" t="s">
        <v>36</v>
      </c>
      <c r="O48" s="872" t="s">
        <v>36</v>
      </c>
      <c r="P48" s="872" t="s">
        <v>36</v>
      </c>
      <c r="Q48" s="874" t="s">
        <v>36</v>
      </c>
      <c r="R48" s="870" t="s">
        <v>36</v>
      </c>
      <c r="S48" s="872" t="s">
        <v>36</v>
      </c>
      <c r="T48" s="872" t="s">
        <v>36</v>
      </c>
      <c r="U48" s="872" t="s">
        <v>36</v>
      </c>
      <c r="V48" s="872" t="s">
        <v>36</v>
      </c>
      <c r="W48" s="872" t="s">
        <v>36</v>
      </c>
      <c r="X48" s="872" t="s">
        <v>36</v>
      </c>
      <c r="Y48" s="877" t="s">
        <v>36</v>
      </c>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42"/>
      <c r="BA48" s="1039"/>
      <c r="BB48" s="814" t="s">
        <v>101</v>
      </c>
      <c r="BC48" s="41" t="s">
        <v>36</v>
      </c>
      <c r="BD48" s="37" t="s">
        <v>36</v>
      </c>
      <c r="BE48" s="37" t="s">
        <v>36</v>
      </c>
      <c r="BF48" s="37" t="s">
        <v>36</v>
      </c>
      <c r="BG48" s="32" t="s">
        <v>36</v>
      </c>
      <c r="BH48" s="41" t="s">
        <v>36</v>
      </c>
      <c r="BI48" s="37" t="s">
        <v>36</v>
      </c>
      <c r="BJ48" s="37" t="s">
        <v>36</v>
      </c>
      <c r="BK48" s="37" t="s">
        <v>36</v>
      </c>
      <c r="BL48" s="32" t="s">
        <v>36</v>
      </c>
      <c r="BM48" s="41" t="s">
        <v>36</v>
      </c>
      <c r="BN48" s="37" t="s">
        <v>36</v>
      </c>
      <c r="BO48" s="37" t="s">
        <v>36</v>
      </c>
      <c r="BP48" s="37" t="s">
        <v>36</v>
      </c>
      <c r="BQ48" s="32" t="s">
        <v>36</v>
      </c>
      <c r="BR48" s="41" t="s">
        <v>36</v>
      </c>
      <c r="BS48" s="37" t="s">
        <v>36</v>
      </c>
      <c r="BT48" s="37" t="s">
        <v>36</v>
      </c>
      <c r="BU48" s="37" t="s">
        <v>36</v>
      </c>
      <c r="BV48" s="37" t="s">
        <v>36</v>
      </c>
      <c r="BW48" s="37" t="s">
        <v>36</v>
      </c>
      <c r="BX48" s="37" t="s">
        <v>36</v>
      </c>
      <c r="BY48" s="27" t="s">
        <v>36</v>
      </c>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02" customFormat="true" ht="15" customHeight="true" x14ac:dyDescent="0.2">
      <c r="A49" s="1051"/>
      <c r="B49" s="378" t="s">
        <v>69</v>
      </c>
      <c r="C49" s="870" t="s">
        <v>36</v>
      </c>
      <c r="D49" s="872" t="s">
        <v>36</v>
      </c>
      <c r="E49" s="872" t="s">
        <v>36</v>
      </c>
      <c r="F49" s="872" t="s">
        <v>36</v>
      </c>
      <c r="G49" s="874" t="s">
        <v>36</v>
      </c>
      <c r="H49" s="876" t="s">
        <v>36</v>
      </c>
      <c r="I49" s="872" t="s">
        <v>36</v>
      </c>
      <c r="J49" s="872" t="s">
        <v>36</v>
      </c>
      <c r="K49" s="872" t="s">
        <v>36</v>
      </c>
      <c r="L49" s="877" t="s">
        <v>36</v>
      </c>
      <c r="M49" s="870" t="s">
        <v>36</v>
      </c>
      <c r="N49" s="872" t="s">
        <v>36</v>
      </c>
      <c r="O49" s="872" t="s">
        <v>36</v>
      </c>
      <c r="P49" s="872" t="s">
        <v>36</v>
      </c>
      <c r="Q49" s="874" t="s">
        <v>36</v>
      </c>
      <c r="R49" s="870" t="s">
        <v>36</v>
      </c>
      <c r="S49" s="872" t="s">
        <v>36</v>
      </c>
      <c r="T49" s="872" t="s">
        <v>36</v>
      </c>
      <c r="U49" s="872" t="s">
        <v>36</v>
      </c>
      <c r="V49" s="872" t="s">
        <v>36</v>
      </c>
      <c r="W49" s="872" t="s">
        <v>36</v>
      </c>
      <c r="X49" s="872" t="s">
        <v>36</v>
      </c>
      <c r="Y49" s="877" t="s">
        <v>36</v>
      </c>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42"/>
      <c r="BA49" s="1039"/>
      <c r="BB49" s="814" t="s">
        <v>69</v>
      </c>
      <c r="BC49" s="41" t="s">
        <v>36</v>
      </c>
      <c r="BD49" s="37" t="s">
        <v>36</v>
      </c>
      <c r="BE49" s="37" t="s">
        <v>36</v>
      </c>
      <c r="BF49" s="37" t="s">
        <v>36</v>
      </c>
      <c r="BG49" s="32" t="s">
        <v>36</v>
      </c>
      <c r="BH49" s="41" t="s">
        <v>36</v>
      </c>
      <c r="BI49" s="37" t="s">
        <v>36</v>
      </c>
      <c r="BJ49" s="37" t="s">
        <v>36</v>
      </c>
      <c r="BK49" s="37" t="s">
        <v>36</v>
      </c>
      <c r="BL49" s="32" t="s">
        <v>36</v>
      </c>
      <c r="BM49" s="41" t="s">
        <v>36</v>
      </c>
      <c r="BN49" s="37" t="s">
        <v>36</v>
      </c>
      <c r="BO49" s="37" t="s">
        <v>36</v>
      </c>
      <c r="BP49" s="37" t="s">
        <v>36</v>
      </c>
      <c r="BQ49" s="32" t="s">
        <v>36</v>
      </c>
      <c r="BR49" s="41" t="s">
        <v>36</v>
      </c>
      <c r="BS49" s="37" t="s">
        <v>36</v>
      </c>
      <c r="BT49" s="37" t="s">
        <v>36</v>
      </c>
      <c r="BU49" s="37" t="s">
        <v>36</v>
      </c>
      <c r="BV49" s="37" t="s">
        <v>36</v>
      </c>
      <c r="BW49" s="37" t="s">
        <v>36</v>
      </c>
      <c r="BX49" s="37" t="s">
        <v>36</v>
      </c>
      <c r="BY49" s="27" t="s">
        <v>36</v>
      </c>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02" customFormat="true" ht="15" customHeight="true" x14ac:dyDescent="0.2">
      <c r="A50" s="1051" t="s">
        <v>104</v>
      </c>
      <c r="B50" s="378" t="s">
        <v>102</v>
      </c>
      <c r="C50" s="870" t="s">
        <v>36</v>
      </c>
      <c r="D50" s="872" t="s">
        <v>36</v>
      </c>
      <c r="E50" s="872" t="s">
        <v>36</v>
      </c>
      <c r="F50" s="872" t="s">
        <v>36</v>
      </c>
      <c r="G50" s="874" t="s">
        <v>36</v>
      </c>
      <c r="H50" s="876" t="s">
        <v>36</v>
      </c>
      <c r="I50" s="872" t="s">
        <v>36</v>
      </c>
      <c r="J50" s="872" t="s">
        <v>36</v>
      </c>
      <c r="K50" s="872" t="s">
        <v>36</v>
      </c>
      <c r="L50" s="877" t="s">
        <v>36</v>
      </c>
      <c r="M50" s="870" t="s">
        <v>36</v>
      </c>
      <c r="N50" s="872" t="s">
        <v>36</v>
      </c>
      <c r="O50" s="872" t="s">
        <v>36</v>
      </c>
      <c r="P50" s="872" t="s">
        <v>36</v>
      </c>
      <c r="Q50" s="874" t="s">
        <v>36</v>
      </c>
      <c r="R50" s="870" t="s">
        <v>36</v>
      </c>
      <c r="S50" s="872" t="s">
        <v>36</v>
      </c>
      <c r="T50" s="872" t="s">
        <v>36</v>
      </c>
      <c r="U50" s="872" t="s">
        <v>36</v>
      </c>
      <c r="V50" s="872" t="s">
        <v>36</v>
      </c>
      <c r="W50" s="872" t="s">
        <v>36</v>
      </c>
      <c r="X50" s="872" t="s">
        <v>36</v>
      </c>
      <c r="Y50" s="877" t="s">
        <v>36</v>
      </c>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42"/>
      <c r="BA50" s="1039" t="s">
        <v>104</v>
      </c>
      <c r="BB50" s="814" t="s">
        <v>102</v>
      </c>
      <c r="BC50" s="41" t="s">
        <v>36</v>
      </c>
      <c r="BD50" s="37" t="s">
        <v>36</v>
      </c>
      <c r="BE50" s="37" t="s">
        <v>36</v>
      </c>
      <c r="BF50" s="37" t="s">
        <v>36</v>
      </c>
      <c r="BG50" s="32" t="s">
        <v>36</v>
      </c>
      <c r="BH50" s="41" t="s">
        <v>36</v>
      </c>
      <c r="BI50" s="37" t="s">
        <v>36</v>
      </c>
      <c r="BJ50" s="37" t="s">
        <v>36</v>
      </c>
      <c r="BK50" s="37" t="s">
        <v>36</v>
      </c>
      <c r="BL50" s="32" t="s">
        <v>36</v>
      </c>
      <c r="BM50" s="41" t="s">
        <v>36</v>
      </c>
      <c r="BN50" s="37" t="s">
        <v>36</v>
      </c>
      <c r="BO50" s="37" t="s">
        <v>36</v>
      </c>
      <c r="BP50" s="37" t="s">
        <v>36</v>
      </c>
      <c r="BQ50" s="32" t="s">
        <v>36</v>
      </c>
      <c r="BR50" s="41" t="s">
        <v>36</v>
      </c>
      <c r="BS50" s="37" t="s">
        <v>36</v>
      </c>
      <c r="BT50" s="37" t="s">
        <v>36</v>
      </c>
      <c r="BU50" s="37" t="s">
        <v>36</v>
      </c>
      <c r="BV50" s="37" t="s">
        <v>36</v>
      </c>
      <c r="BW50" s="37" t="s">
        <v>36</v>
      </c>
      <c r="BX50" s="37" t="s">
        <v>36</v>
      </c>
      <c r="BY50" s="27" t="s">
        <v>36</v>
      </c>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02" customFormat="true" ht="15" customHeight="true" x14ac:dyDescent="0.2">
      <c r="A51" s="1051"/>
      <c r="B51" s="378" t="s">
        <v>101</v>
      </c>
      <c r="C51" s="870" t="s">
        <v>36</v>
      </c>
      <c r="D51" s="872" t="s">
        <v>36</v>
      </c>
      <c r="E51" s="872" t="s">
        <v>36</v>
      </c>
      <c r="F51" s="872" t="s">
        <v>36</v>
      </c>
      <c r="G51" s="874" t="s">
        <v>36</v>
      </c>
      <c r="H51" s="876" t="s">
        <v>36</v>
      </c>
      <c r="I51" s="872" t="s">
        <v>36</v>
      </c>
      <c r="J51" s="872" t="s">
        <v>36</v>
      </c>
      <c r="K51" s="872" t="s">
        <v>36</v>
      </c>
      <c r="L51" s="877" t="s">
        <v>36</v>
      </c>
      <c r="M51" s="870" t="s">
        <v>36</v>
      </c>
      <c r="N51" s="872" t="s">
        <v>36</v>
      </c>
      <c r="O51" s="872" t="s">
        <v>36</v>
      </c>
      <c r="P51" s="872" t="s">
        <v>36</v>
      </c>
      <c r="Q51" s="874" t="s">
        <v>36</v>
      </c>
      <c r="R51" s="870" t="s">
        <v>36</v>
      </c>
      <c r="S51" s="872" t="s">
        <v>36</v>
      </c>
      <c r="T51" s="872" t="s">
        <v>36</v>
      </c>
      <c r="U51" s="872" t="s">
        <v>36</v>
      </c>
      <c r="V51" s="872" t="s">
        <v>36</v>
      </c>
      <c r="W51" s="872" t="s">
        <v>36</v>
      </c>
      <c r="X51" s="872" t="s">
        <v>36</v>
      </c>
      <c r="Y51" s="877" t="s">
        <v>36</v>
      </c>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42"/>
      <c r="BA51" s="1039"/>
      <c r="BB51" s="814" t="s">
        <v>101</v>
      </c>
      <c r="BC51" s="41" t="s">
        <v>36</v>
      </c>
      <c r="BD51" s="37" t="s">
        <v>36</v>
      </c>
      <c r="BE51" s="37" t="s">
        <v>36</v>
      </c>
      <c r="BF51" s="37" t="s">
        <v>36</v>
      </c>
      <c r="BG51" s="32" t="s">
        <v>36</v>
      </c>
      <c r="BH51" s="41" t="s">
        <v>36</v>
      </c>
      <c r="BI51" s="37" t="s">
        <v>36</v>
      </c>
      <c r="BJ51" s="37" t="s">
        <v>36</v>
      </c>
      <c r="BK51" s="37" t="s">
        <v>36</v>
      </c>
      <c r="BL51" s="32" t="s">
        <v>36</v>
      </c>
      <c r="BM51" s="41" t="s">
        <v>36</v>
      </c>
      <c r="BN51" s="37" t="s">
        <v>36</v>
      </c>
      <c r="BO51" s="37" t="s">
        <v>36</v>
      </c>
      <c r="BP51" s="37" t="s">
        <v>36</v>
      </c>
      <c r="BQ51" s="32" t="s">
        <v>36</v>
      </c>
      <c r="BR51" s="41" t="s">
        <v>36</v>
      </c>
      <c r="BS51" s="37" t="s">
        <v>36</v>
      </c>
      <c r="BT51" s="37" t="s">
        <v>36</v>
      </c>
      <c r="BU51" s="37" t="s">
        <v>36</v>
      </c>
      <c r="BV51" s="37" t="s">
        <v>36</v>
      </c>
      <c r="BW51" s="37" t="s">
        <v>36</v>
      </c>
      <c r="BX51" s="37" t="s">
        <v>36</v>
      </c>
      <c r="BY51" s="27" t="s">
        <v>36</v>
      </c>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02" customFormat="true" ht="15" customHeight="true" x14ac:dyDescent="0.2">
      <c r="A52" s="1051"/>
      <c r="B52" s="378" t="s">
        <v>69</v>
      </c>
      <c r="C52" s="870" t="s">
        <v>36</v>
      </c>
      <c r="D52" s="872" t="s">
        <v>36</v>
      </c>
      <c r="E52" s="872" t="s">
        <v>36</v>
      </c>
      <c r="F52" s="872" t="s">
        <v>36</v>
      </c>
      <c r="G52" s="874" t="s">
        <v>36</v>
      </c>
      <c r="H52" s="876" t="s">
        <v>36</v>
      </c>
      <c r="I52" s="872" t="s">
        <v>36</v>
      </c>
      <c r="J52" s="872" t="s">
        <v>36</v>
      </c>
      <c r="K52" s="872" t="s">
        <v>36</v>
      </c>
      <c r="L52" s="877" t="s">
        <v>36</v>
      </c>
      <c r="M52" s="870" t="s">
        <v>36</v>
      </c>
      <c r="N52" s="872" t="s">
        <v>36</v>
      </c>
      <c r="O52" s="872" t="s">
        <v>36</v>
      </c>
      <c r="P52" s="872" t="s">
        <v>36</v>
      </c>
      <c r="Q52" s="874" t="s">
        <v>36</v>
      </c>
      <c r="R52" s="870" t="s">
        <v>36</v>
      </c>
      <c r="S52" s="872" t="s">
        <v>36</v>
      </c>
      <c r="T52" s="872" t="s">
        <v>36</v>
      </c>
      <c r="U52" s="872" t="s">
        <v>36</v>
      </c>
      <c r="V52" s="872" t="s">
        <v>36</v>
      </c>
      <c r="W52" s="872" t="s">
        <v>36</v>
      </c>
      <c r="X52" s="872" t="s">
        <v>36</v>
      </c>
      <c r="Y52" s="877" t="s">
        <v>36</v>
      </c>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42"/>
      <c r="BA52" s="1039"/>
      <c r="BB52" s="814" t="s">
        <v>69</v>
      </c>
      <c r="BC52" s="41" t="s">
        <v>36</v>
      </c>
      <c r="BD52" s="37" t="s">
        <v>36</v>
      </c>
      <c r="BE52" s="37" t="s">
        <v>36</v>
      </c>
      <c r="BF52" s="37" t="s">
        <v>36</v>
      </c>
      <c r="BG52" s="32" t="s">
        <v>36</v>
      </c>
      <c r="BH52" s="41" t="s">
        <v>36</v>
      </c>
      <c r="BI52" s="37" t="s">
        <v>36</v>
      </c>
      <c r="BJ52" s="37" t="s">
        <v>36</v>
      </c>
      <c r="BK52" s="37" t="s">
        <v>36</v>
      </c>
      <c r="BL52" s="32" t="s">
        <v>36</v>
      </c>
      <c r="BM52" s="41" t="s">
        <v>36</v>
      </c>
      <c r="BN52" s="37" t="s">
        <v>36</v>
      </c>
      <c r="BO52" s="37" t="s">
        <v>36</v>
      </c>
      <c r="BP52" s="37" t="s">
        <v>36</v>
      </c>
      <c r="BQ52" s="32" t="s">
        <v>36</v>
      </c>
      <c r="BR52" s="41" t="s">
        <v>36</v>
      </c>
      <c r="BS52" s="37" t="s">
        <v>36</v>
      </c>
      <c r="BT52" s="37" t="s">
        <v>36</v>
      </c>
      <c r="BU52" s="37" t="s">
        <v>36</v>
      </c>
      <c r="BV52" s="37" t="s">
        <v>36</v>
      </c>
      <c r="BW52" s="37" t="s">
        <v>36</v>
      </c>
      <c r="BX52" s="37" t="s">
        <v>36</v>
      </c>
      <c r="BY52" s="27" t="s">
        <v>36</v>
      </c>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02" customFormat="true" ht="15" customHeight="true" x14ac:dyDescent="0.2">
      <c r="A53" s="1051" t="s">
        <v>107</v>
      </c>
      <c r="B53" s="378" t="s">
        <v>102</v>
      </c>
      <c r="C53" s="870" t="s">
        <v>36</v>
      </c>
      <c r="D53" s="872" t="s">
        <v>36</v>
      </c>
      <c r="E53" s="872" t="s">
        <v>36</v>
      </c>
      <c r="F53" s="872" t="s">
        <v>36</v>
      </c>
      <c r="G53" s="874" t="s">
        <v>36</v>
      </c>
      <c r="H53" s="876" t="s">
        <v>36</v>
      </c>
      <c r="I53" s="872" t="s">
        <v>36</v>
      </c>
      <c r="J53" s="872" t="s">
        <v>36</v>
      </c>
      <c r="K53" s="872" t="s">
        <v>36</v>
      </c>
      <c r="L53" s="877" t="s">
        <v>36</v>
      </c>
      <c r="M53" s="870" t="s">
        <v>36</v>
      </c>
      <c r="N53" s="872" t="s">
        <v>36</v>
      </c>
      <c r="O53" s="872" t="s">
        <v>36</v>
      </c>
      <c r="P53" s="872" t="s">
        <v>36</v>
      </c>
      <c r="Q53" s="874" t="s">
        <v>36</v>
      </c>
      <c r="R53" s="870" t="s">
        <v>36</v>
      </c>
      <c r="S53" s="872" t="s">
        <v>36</v>
      </c>
      <c r="T53" s="872" t="s">
        <v>36</v>
      </c>
      <c r="U53" s="872" t="s">
        <v>36</v>
      </c>
      <c r="V53" s="872" t="s">
        <v>36</v>
      </c>
      <c r="W53" s="872" t="s">
        <v>36</v>
      </c>
      <c r="X53" s="872" t="s">
        <v>36</v>
      </c>
      <c r="Y53" s="877" t="s">
        <v>36</v>
      </c>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42"/>
      <c r="BA53" s="1039" t="s">
        <v>107</v>
      </c>
      <c r="BB53" s="814" t="s">
        <v>102</v>
      </c>
      <c r="BC53" s="41" t="s">
        <v>36</v>
      </c>
      <c r="BD53" s="37" t="s">
        <v>36</v>
      </c>
      <c r="BE53" s="37" t="s">
        <v>36</v>
      </c>
      <c r="BF53" s="37" t="s">
        <v>36</v>
      </c>
      <c r="BG53" s="32" t="s">
        <v>36</v>
      </c>
      <c r="BH53" s="41" t="s">
        <v>36</v>
      </c>
      <c r="BI53" s="37" t="s">
        <v>36</v>
      </c>
      <c r="BJ53" s="37" t="s">
        <v>36</v>
      </c>
      <c r="BK53" s="37" t="s">
        <v>36</v>
      </c>
      <c r="BL53" s="32" t="s">
        <v>36</v>
      </c>
      <c r="BM53" s="41" t="s">
        <v>36</v>
      </c>
      <c r="BN53" s="37" t="s">
        <v>36</v>
      </c>
      <c r="BO53" s="37" t="s">
        <v>36</v>
      </c>
      <c r="BP53" s="37" t="s">
        <v>36</v>
      </c>
      <c r="BQ53" s="32" t="s">
        <v>36</v>
      </c>
      <c r="BR53" s="41" t="s">
        <v>36</v>
      </c>
      <c r="BS53" s="37" t="s">
        <v>36</v>
      </c>
      <c r="BT53" s="37" t="s">
        <v>36</v>
      </c>
      <c r="BU53" s="37" t="s">
        <v>36</v>
      </c>
      <c r="BV53" s="37" t="s">
        <v>36</v>
      </c>
      <c r="BW53" s="37" t="s">
        <v>36</v>
      </c>
      <c r="BX53" s="37" t="s">
        <v>36</v>
      </c>
      <c r="BY53" s="27" t="s">
        <v>36</v>
      </c>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02" customFormat="true" ht="15" customHeight="true" x14ac:dyDescent="0.2">
      <c r="A54" s="1051"/>
      <c r="B54" s="378" t="s">
        <v>101</v>
      </c>
      <c r="C54" s="870" t="s">
        <v>36</v>
      </c>
      <c r="D54" s="872" t="s">
        <v>36</v>
      </c>
      <c r="E54" s="872" t="s">
        <v>36</v>
      </c>
      <c r="F54" s="872" t="s">
        <v>36</v>
      </c>
      <c r="G54" s="874" t="s">
        <v>36</v>
      </c>
      <c r="H54" s="876" t="s">
        <v>36</v>
      </c>
      <c r="I54" s="872" t="s">
        <v>36</v>
      </c>
      <c r="J54" s="872" t="s">
        <v>36</v>
      </c>
      <c r="K54" s="872" t="s">
        <v>36</v>
      </c>
      <c r="L54" s="877" t="s">
        <v>36</v>
      </c>
      <c r="M54" s="870" t="s">
        <v>36</v>
      </c>
      <c r="N54" s="872" t="s">
        <v>36</v>
      </c>
      <c r="O54" s="872" t="s">
        <v>36</v>
      </c>
      <c r="P54" s="872" t="s">
        <v>36</v>
      </c>
      <c r="Q54" s="874" t="s">
        <v>36</v>
      </c>
      <c r="R54" s="870" t="s">
        <v>36</v>
      </c>
      <c r="S54" s="872" t="s">
        <v>36</v>
      </c>
      <c r="T54" s="872" t="s">
        <v>36</v>
      </c>
      <c r="U54" s="872" t="s">
        <v>36</v>
      </c>
      <c r="V54" s="872" t="s">
        <v>36</v>
      </c>
      <c r="W54" s="872" t="s">
        <v>36</v>
      </c>
      <c r="X54" s="872" t="s">
        <v>36</v>
      </c>
      <c r="Y54" s="877" t="s">
        <v>36</v>
      </c>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42"/>
      <c r="BA54" s="1039"/>
      <c r="BB54" s="814" t="s">
        <v>101</v>
      </c>
      <c r="BC54" s="41" t="s">
        <v>36</v>
      </c>
      <c r="BD54" s="37" t="s">
        <v>36</v>
      </c>
      <c r="BE54" s="37" t="s">
        <v>36</v>
      </c>
      <c r="BF54" s="37" t="s">
        <v>36</v>
      </c>
      <c r="BG54" s="32" t="s">
        <v>36</v>
      </c>
      <c r="BH54" s="41" t="s">
        <v>36</v>
      </c>
      <c r="BI54" s="37" t="s">
        <v>36</v>
      </c>
      <c r="BJ54" s="37" t="s">
        <v>36</v>
      </c>
      <c r="BK54" s="37" t="s">
        <v>36</v>
      </c>
      <c r="BL54" s="32" t="s">
        <v>36</v>
      </c>
      <c r="BM54" s="41" t="s">
        <v>36</v>
      </c>
      <c r="BN54" s="37" t="s">
        <v>36</v>
      </c>
      <c r="BO54" s="37" t="s">
        <v>36</v>
      </c>
      <c r="BP54" s="37" t="s">
        <v>36</v>
      </c>
      <c r="BQ54" s="32" t="s">
        <v>36</v>
      </c>
      <c r="BR54" s="41" t="s">
        <v>36</v>
      </c>
      <c r="BS54" s="37" t="s">
        <v>36</v>
      </c>
      <c r="BT54" s="37" t="s">
        <v>36</v>
      </c>
      <c r="BU54" s="37" t="s">
        <v>36</v>
      </c>
      <c r="BV54" s="37" t="s">
        <v>36</v>
      </c>
      <c r="BW54" s="37" t="s">
        <v>36</v>
      </c>
      <c r="BX54" s="37" t="s">
        <v>36</v>
      </c>
      <c r="BY54" s="27" t="s">
        <v>36</v>
      </c>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02" customFormat="true" ht="15" customHeight="true" x14ac:dyDescent="0.2">
      <c r="A55" s="1052"/>
      <c r="B55" s="379" t="s">
        <v>69</v>
      </c>
      <c r="C55" s="871" t="s">
        <v>36</v>
      </c>
      <c r="D55" s="873" t="s">
        <v>36</v>
      </c>
      <c r="E55" s="873" t="s">
        <v>36</v>
      </c>
      <c r="F55" s="873" t="s">
        <v>36</v>
      </c>
      <c r="G55" s="875" t="s">
        <v>36</v>
      </c>
      <c r="H55" s="947" t="s">
        <v>36</v>
      </c>
      <c r="I55" s="873" t="s">
        <v>36</v>
      </c>
      <c r="J55" s="873" t="s">
        <v>36</v>
      </c>
      <c r="K55" s="873" t="s">
        <v>36</v>
      </c>
      <c r="L55" s="878" t="s">
        <v>36</v>
      </c>
      <c r="M55" s="871" t="s">
        <v>36</v>
      </c>
      <c r="N55" s="873" t="s">
        <v>36</v>
      </c>
      <c r="O55" s="873" t="s">
        <v>36</v>
      </c>
      <c r="P55" s="873" t="s">
        <v>36</v>
      </c>
      <c r="Q55" s="875" t="s">
        <v>36</v>
      </c>
      <c r="R55" s="951" t="s">
        <v>36</v>
      </c>
      <c r="S55" s="878" t="s">
        <v>36</v>
      </c>
      <c r="T55" s="878" t="s">
        <v>36</v>
      </c>
      <c r="U55" s="878" t="s">
        <v>36</v>
      </c>
      <c r="V55" s="878" t="s">
        <v>36</v>
      </c>
      <c r="W55" s="878" t="s">
        <v>36</v>
      </c>
      <c r="X55" s="878" t="s">
        <v>36</v>
      </c>
      <c r="Y55" s="878" t="s">
        <v>36</v>
      </c>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42"/>
      <c r="BA55" s="1040"/>
      <c r="BB55" s="815" t="s">
        <v>69</v>
      </c>
      <c r="BC55" s="39" t="s">
        <v>36</v>
      </c>
      <c r="BD55" s="35" t="s">
        <v>36</v>
      </c>
      <c r="BE55" s="35" t="s">
        <v>36</v>
      </c>
      <c r="BF55" s="35" t="s">
        <v>36</v>
      </c>
      <c r="BG55" s="30" t="s">
        <v>36</v>
      </c>
      <c r="BH55" s="39" t="s">
        <v>36</v>
      </c>
      <c r="BI55" s="35" t="s">
        <v>36</v>
      </c>
      <c r="BJ55" s="35" t="s">
        <v>36</v>
      </c>
      <c r="BK55" s="35" t="s">
        <v>36</v>
      </c>
      <c r="BL55" s="30" t="s">
        <v>36</v>
      </c>
      <c r="BM55" s="39" t="s">
        <v>36</v>
      </c>
      <c r="BN55" s="35" t="s">
        <v>36</v>
      </c>
      <c r="BO55" s="35" t="s">
        <v>36</v>
      </c>
      <c r="BP55" s="35" t="s">
        <v>36</v>
      </c>
      <c r="BQ55" s="30" t="s">
        <v>36</v>
      </c>
      <c r="BR55" s="952" t="s">
        <v>36</v>
      </c>
      <c r="BS55" s="953" t="s">
        <v>36</v>
      </c>
      <c r="BT55" s="953" t="s">
        <v>36</v>
      </c>
      <c r="BU55" s="953" t="s">
        <v>36</v>
      </c>
      <c r="BV55" s="953" t="s">
        <v>36</v>
      </c>
      <c r="BW55" s="953" t="s">
        <v>36</v>
      </c>
      <c r="BX55" s="953" t="s">
        <v>36</v>
      </c>
      <c r="BY55" s="953" t="s">
        <v>36</v>
      </c>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302" customFormat="true" ht="15" customHeight="true" x14ac:dyDescent="0.2">
      <c r="A56" s="304"/>
      <c r="B56" s="374"/>
      <c r="C56" s="1054" t="s">
        <v>116</v>
      </c>
      <c r="D56" s="1055"/>
      <c r="E56" s="1055"/>
      <c r="F56" s="1055"/>
      <c r="G56" s="1056"/>
      <c r="H56" s="1057" t="s">
        <v>39</v>
      </c>
      <c r="I56" s="1048"/>
      <c r="J56" s="1048"/>
      <c r="K56" s="1048"/>
      <c r="L56" s="1050"/>
      <c r="M56" s="1042" t="s">
        <v>38</v>
      </c>
      <c r="N56" s="1043"/>
      <c r="O56" s="1043"/>
      <c r="P56" s="1043"/>
      <c r="Q56" s="1044"/>
      <c r="R56" s="505" t="s">
        <v>144</v>
      </c>
      <c r="S56" s="454"/>
      <c r="T56" s="454"/>
      <c r="U56" s="454"/>
      <c r="V56" s="454"/>
      <c r="W56" s="454"/>
      <c r="X56" s="454"/>
      <c r="Y56" s="454"/>
      <c r="Z56" s="883"/>
      <c r="AA56" s="883"/>
      <c r="AB56" s="883"/>
      <c r="AC56" s="883"/>
      <c r="AD56" s="883"/>
      <c r="AE56" s="883"/>
      <c r="AF56" s="883"/>
      <c r="AG56" s="883"/>
      <c r="AH56" s="883"/>
      <c r="AI56" s="883"/>
      <c r="AJ56" s="883"/>
      <c r="AK56" s="883"/>
      <c r="AL56" s="883"/>
      <c r="AM56" s="883"/>
      <c r="AN56" s="883"/>
      <c r="AO56" s="883"/>
      <c r="AP56" s="883"/>
      <c r="AQ56" s="883"/>
      <c r="AR56" s="883"/>
      <c r="AS56" s="883"/>
      <c r="AT56" s="883"/>
      <c r="AU56" s="883"/>
      <c r="AV56" s="883"/>
      <c r="AW56" s="883"/>
      <c r="AX56" s="883"/>
      <c r="AY56" s="883"/>
      <c r="AZ56" s="342"/>
      <c r="BA56" s="344" t="s">
        <v>132</v>
      </c>
      <c r="BB56" s="287" t="s">
        <v>97</v>
      </c>
      <c r="BC56" s="1047" t="s">
        <v>116</v>
      </c>
      <c r="BD56" s="1048"/>
      <c r="BE56" s="1048"/>
      <c r="BF56" s="1048"/>
      <c r="BG56" s="1049"/>
      <c r="BH56" s="1047" t="s">
        <v>39</v>
      </c>
      <c r="BI56" s="1048"/>
      <c r="BJ56" s="1048"/>
      <c r="BK56" s="1048"/>
      <c r="BL56" s="1049"/>
      <c r="BM56" s="1047" t="s">
        <v>38</v>
      </c>
      <c r="BN56" s="1048"/>
      <c r="BO56" s="1048"/>
      <c r="BP56" s="1048"/>
      <c r="BQ56" s="1049"/>
      <c r="BR56" s="504" t="s">
        <v>144</v>
      </c>
      <c r="BS56" s="426"/>
      <c r="BT56" s="426"/>
      <c r="BU56" s="426"/>
      <c r="BV56" s="426"/>
      <c r="BW56" s="426"/>
      <c r="BX56" s="426"/>
      <c r="BY56" s="426"/>
      <c r="BZ56" s="342"/>
      <c r="CA56" s="342"/>
      <c r="CB56" s="342"/>
      <c r="CC56" s="342"/>
      <c r="CD56" s="342"/>
      <c r="CE56" s="342"/>
      <c r="CF56" s="342"/>
      <c r="CG56" s="342"/>
      <c r="CH56" s="342"/>
      <c r="CI56" s="342"/>
      <c r="CJ56" s="342"/>
      <c r="CK56" s="342"/>
      <c r="CL56" s="342"/>
      <c r="CM56" s="342"/>
      <c r="CN56" s="342"/>
      <c r="CO56" s="342"/>
      <c r="CP56" s="342"/>
      <c r="CQ56" s="342"/>
      <c r="CR56" s="342"/>
      <c r="CS56" s="342"/>
      <c r="CT56" s="342"/>
      <c r="CU56" s="342"/>
      <c r="CV56" s="342"/>
      <c r="CW56" s="342"/>
      <c r="CX56" s="342"/>
      <c r="CY56" s="342"/>
      <c r="CZ56" s="342"/>
    </row>
    <row r="57" s="302" customFormat="true" ht="12.75" x14ac:dyDescent="0.2">
      <c r="A57" s="329" t="s">
        <v>70</v>
      </c>
      <c r="B57" s="374"/>
      <c r="C57" s="417" t="s">
        <v>0</v>
      </c>
      <c r="D57" s="810" t="s">
        <v>1</v>
      </c>
      <c r="E57" s="810" t="s">
        <v>2</v>
      </c>
      <c r="F57" s="810" t="s">
        <v>3</v>
      </c>
      <c r="G57" s="811" t="s">
        <v>4</v>
      </c>
      <c r="H57" s="380" t="s">
        <v>0</v>
      </c>
      <c r="I57" s="807" t="s">
        <v>1</v>
      </c>
      <c r="J57" s="807" t="s">
        <v>2</v>
      </c>
      <c r="K57" s="807" t="s">
        <v>3</v>
      </c>
      <c r="L57" s="808" t="s">
        <v>4</v>
      </c>
      <c r="M57" s="381" t="s">
        <v>0</v>
      </c>
      <c r="N57" s="807" t="s">
        <v>1</v>
      </c>
      <c r="O57" s="807" t="s">
        <v>2</v>
      </c>
      <c r="P57" s="807" t="s">
        <v>3</v>
      </c>
      <c r="Q57" s="813" t="s">
        <v>4</v>
      </c>
      <c r="R57" s="381" t="s">
        <v>240</v>
      </c>
      <c r="S57" s="807" t="s">
        <v>241</v>
      </c>
      <c r="T57" s="807" t="s">
        <v>242</v>
      </c>
      <c r="U57" s="807" t="s">
        <v>424</v>
      </c>
      <c r="V57" s="807" t="s">
        <v>244</v>
      </c>
      <c r="W57" s="807" t="s">
        <v>245</v>
      </c>
      <c r="X57" s="807" t="s">
        <v>246</v>
      </c>
      <c r="Y57" s="808" t="s">
        <v>247</v>
      </c>
      <c r="Z57" s="803"/>
      <c r="AA57" s="803"/>
      <c r="AB57" s="803"/>
      <c r="AC57" s="803"/>
      <c r="AD57" s="803"/>
      <c r="AE57" s="803"/>
      <c r="AF57" s="803"/>
      <c r="AG57" s="803"/>
      <c r="AH57" s="803"/>
      <c r="AI57" s="803"/>
      <c r="AJ57" s="803"/>
      <c r="AK57" s="803"/>
      <c r="AL57" s="803"/>
      <c r="AM57" s="803"/>
      <c r="AN57" s="803"/>
      <c r="AO57" s="803"/>
      <c r="AP57" s="803"/>
      <c r="AQ57" s="803"/>
      <c r="AR57" s="803"/>
      <c r="AS57" s="803"/>
      <c r="AT57" s="803"/>
      <c r="AU57" s="803"/>
      <c r="AV57" s="803"/>
      <c r="AW57" s="803"/>
      <c r="AX57" s="803"/>
      <c r="AY57" s="803"/>
      <c r="AZ57" s="342"/>
      <c r="BA57" s="329" t="s">
        <v>121</v>
      </c>
      <c r="BB57" s="328"/>
      <c r="BC57" s="455" t="s">
        <v>0</v>
      </c>
      <c r="BD57" s="326" t="s">
        <v>1</v>
      </c>
      <c r="BE57" s="326" t="s">
        <v>2</v>
      </c>
      <c r="BF57" s="326" t="s">
        <v>3</v>
      </c>
      <c r="BG57" s="456" t="s">
        <v>4</v>
      </c>
      <c r="BH57" s="455" t="s">
        <v>0</v>
      </c>
      <c r="BI57" s="326" t="s">
        <v>1</v>
      </c>
      <c r="BJ57" s="326" t="s">
        <v>2</v>
      </c>
      <c r="BK57" s="326" t="s">
        <v>3</v>
      </c>
      <c r="BL57" s="456" t="s">
        <v>4</v>
      </c>
      <c r="BM57" s="455" t="s">
        <v>0</v>
      </c>
      <c r="BN57" s="326" t="s">
        <v>1</v>
      </c>
      <c r="BO57" s="326" t="s">
        <v>2</v>
      </c>
      <c r="BP57" s="326" t="s">
        <v>3</v>
      </c>
      <c r="BQ57" s="456" t="s">
        <v>4</v>
      </c>
      <c r="BR57" s="455" t="s">
        <v>240</v>
      </c>
      <c r="BS57" s="326" t="s">
        <v>241</v>
      </c>
      <c r="BT57" s="326" t="s">
        <v>242</v>
      </c>
      <c r="BU57" s="326" t="s">
        <v>424</v>
      </c>
      <c r="BV57" s="326" t="s">
        <v>244</v>
      </c>
      <c r="BW57" s="326" t="s">
        <v>245</v>
      </c>
      <c r="BX57" s="326" t="s">
        <v>246</v>
      </c>
      <c r="BY57" s="327" t="s">
        <v>247</v>
      </c>
      <c r="BZ57" s="803"/>
      <c r="CA57" s="803"/>
      <c r="CB57" s="803"/>
      <c r="CC57" s="803"/>
      <c r="CD57" s="803"/>
      <c r="CE57" s="803"/>
      <c r="CF57" s="803"/>
      <c r="CG57" s="803"/>
      <c r="CH57" s="803"/>
      <c r="CI57" s="803"/>
      <c r="CJ57" s="803"/>
      <c r="CK57" s="803"/>
      <c r="CL57" s="803"/>
      <c r="CM57" s="803"/>
      <c r="CN57" s="803"/>
      <c r="CO57" s="803"/>
      <c r="CP57" s="803"/>
      <c r="CQ57" s="803"/>
      <c r="CR57" s="803"/>
      <c r="CS57" s="803"/>
      <c r="CT57" s="803"/>
      <c r="CU57" s="803"/>
      <c r="CV57" s="803"/>
      <c r="CW57" s="803"/>
      <c r="CX57" s="803"/>
      <c r="CY57" s="803"/>
      <c r="CZ57" s="803"/>
    </row>
    <row r="58" s="302" customFormat="true" ht="15" customHeight="true" x14ac:dyDescent="0.2">
      <c r="A58" s="1147" t="s">
        <v>425</v>
      </c>
      <c r="B58" s="377" t="s">
        <v>249</v>
      </c>
      <c r="C58" s="399">
        <v>0.64741604700328959</v>
      </c>
      <c r="D58" s="397">
        <v>0.8070248502238081</v>
      </c>
      <c r="E58" s="397">
        <v>2.0476315852996376</v>
      </c>
      <c r="F58" s="397">
        <v>6.2982829288105879</v>
      </c>
      <c r="G58" s="401">
        <v>14.257705753005123</v>
      </c>
      <c r="H58" s="398">
        <v>1.117957088893879</v>
      </c>
      <c r="I58" s="397">
        <v>1.7396989313117222</v>
      </c>
      <c r="J58" s="397">
        <v>5.4766327783384137</v>
      </c>
      <c r="K58" s="397">
        <v>10.864482357565885</v>
      </c>
      <c r="L58" s="400">
        <v>13.626409892608546</v>
      </c>
      <c r="M58" s="399">
        <v>0.16541142779466916</v>
      </c>
      <c r="N58" s="397">
        <v>1.4126230660475092</v>
      </c>
      <c r="O58" s="397">
        <v>0.39163142990887645</v>
      </c>
      <c r="P58" s="397">
        <v>0</v>
      </c>
      <c r="Q58" s="401">
        <v>2.3133821280807361</v>
      </c>
      <c r="R58" s="399">
        <v>17.670387698299511</v>
      </c>
      <c r="S58" s="397">
        <v>4.5040168274875221</v>
      </c>
      <c r="T58" s="397">
        <v>4.571606198384794</v>
      </c>
      <c r="U58" s="397">
        <v>0.17881538801961783</v>
      </c>
      <c r="V58" s="397">
        <v>9.8670623498147911</v>
      </c>
      <c r="W58" s="397">
        <v>0.64716721389538445</v>
      </c>
      <c r="X58" s="397">
        <v>0</v>
      </c>
      <c r="Y58" s="400">
        <v>3.5841009041696568</v>
      </c>
      <c r="Z58" s="885"/>
      <c r="AA58" s="885"/>
      <c r="AB58" s="885"/>
      <c r="AC58" s="885"/>
      <c r="AD58" s="885"/>
      <c r="AE58" s="885"/>
      <c r="AF58" s="885"/>
      <c r="AG58" s="885"/>
      <c r="AH58" s="885"/>
      <c r="AI58" s="885"/>
      <c r="AJ58" s="885"/>
      <c r="AK58" s="885"/>
      <c r="AL58" s="885"/>
      <c r="AM58" s="885"/>
      <c r="AN58" s="885"/>
      <c r="AO58" s="885"/>
      <c r="AP58" s="885"/>
      <c r="AQ58" s="885"/>
      <c r="AR58" s="885"/>
      <c r="AS58" s="885"/>
      <c r="AT58" s="885"/>
      <c r="AU58" s="885"/>
      <c r="AV58" s="885"/>
      <c r="AW58" s="885"/>
      <c r="AX58" s="885"/>
      <c r="AY58" s="885"/>
      <c r="AZ58" s="342"/>
      <c r="BA58" s="1131" t="s">
        <v>425</v>
      </c>
      <c r="BB58" s="816" t="s">
        <v>249</v>
      </c>
      <c r="BC58" s="444">
        <v>70.234183000000002</v>
      </c>
      <c r="BD58" s="430">
        <v>87.506951000000001</v>
      </c>
      <c r="BE58" s="430">
        <v>222.26473300000004</v>
      </c>
      <c r="BF58" s="430">
        <v>682.8397769999998</v>
      </c>
      <c r="BG58" s="445">
        <v>1548.5085390000002</v>
      </c>
      <c r="BH58" s="444">
        <v>83.981859</v>
      </c>
      <c r="BI58" s="430">
        <v>130.80747799999997</v>
      </c>
      <c r="BJ58" s="430">
        <v>410.41079300000001</v>
      </c>
      <c r="BK58" s="430">
        <v>817.1433760000001</v>
      </c>
      <c r="BL58" s="445">
        <v>1026.1540449999995</v>
      </c>
      <c r="BM58" s="444">
        <v>5.5132199999999996</v>
      </c>
      <c r="BN58" s="430">
        <v>47.194533999999997</v>
      </c>
      <c r="BO58" s="430">
        <v>13.037526999999999</v>
      </c>
      <c r="BP58" s="430">
        <v>0</v>
      </c>
      <c r="BQ58" s="445">
        <v>77.111350999999999</v>
      </c>
      <c r="BR58" s="444">
        <v>125.17587999999992</v>
      </c>
      <c r="BS58" s="430">
        <v>264.04164399999991</v>
      </c>
      <c r="BT58" s="430">
        <v>1054.0932899999998</v>
      </c>
      <c r="BU58" s="430">
        <v>5.5865760000000009</v>
      </c>
      <c r="BV58" s="430">
        <v>1043.3187659999999</v>
      </c>
      <c r="BW58" s="430">
        <v>38.773612</v>
      </c>
      <c r="BX58" s="430">
        <v>0</v>
      </c>
      <c r="BY58" s="431">
        <v>80.364415000000008</v>
      </c>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302" customFormat="true" ht="15" customHeight="true" x14ac:dyDescent="0.2">
      <c r="A59" s="1148"/>
      <c r="B59" s="378" t="s">
        <v>426</v>
      </c>
      <c r="C59" s="404">
        <v>6.3724510877962448</v>
      </c>
      <c r="D59" s="402">
        <v>18.480718893347159</v>
      </c>
      <c r="E59" s="402">
        <v>40.256585088875369</v>
      </c>
      <c r="F59" s="402">
        <v>64.912075147442607</v>
      </c>
      <c r="G59" s="406">
        <v>72.707776898071955</v>
      </c>
      <c r="H59" s="403">
        <v>20.171859281021256</v>
      </c>
      <c r="I59" s="402">
        <v>42.448955225827291</v>
      </c>
      <c r="J59" s="402">
        <v>61.159009379374929</v>
      </c>
      <c r="K59" s="402">
        <v>70.243236091827598</v>
      </c>
      <c r="L59" s="405">
        <v>76.364203900378314</v>
      </c>
      <c r="M59" s="404">
        <v>2.0347854920375976</v>
      </c>
      <c r="N59" s="402">
        <v>5.3917003359497455</v>
      </c>
      <c r="O59" s="402">
        <v>7.7691557809240042</v>
      </c>
      <c r="P59" s="402">
        <v>9.314670411621071</v>
      </c>
      <c r="Q59" s="406">
        <v>25.734478284521266</v>
      </c>
      <c r="R59" s="404">
        <v>78.678511809972548</v>
      </c>
      <c r="S59" s="402">
        <v>21.843813530742437</v>
      </c>
      <c r="T59" s="402">
        <v>44.890320924952384</v>
      </c>
      <c r="U59" s="402">
        <v>10.246303513625481</v>
      </c>
      <c r="V59" s="402">
        <v>70.883759494429427</v>
      </c>
      <c r="W59" s="402">
        <v>23.272500737324247</v>
      </c>
      <c r="X59" s="402">
        <v>7.6743499966405491</v>
      </c>
      <c r="Y59" s="405">
        <v>17.609403814099288</v>
      </c>
      <c r="Z59" s="885"/>
      <c r="AA59" s="885"/>
      <c r="AB59" s="885"/>
      <c r="AC59" s="885"/>
      <c r="AD59" s="885"/>
      <c r="AE59" s="885"/>
      <c r="AF59" s="885"/>
      <c r="AG59" s="885"/>
      <c r="AH59" s="885"/>
      <c r="AI59" s="885"/>
      <c r="AJ59" s="885"/>
      <c r="AK59" s="885"/>
      <c r="AL59" s="885"/>
      <c r="AM59" s="885"/>
      <c r="AN59" s="885"/>
      <c r="AO59" s="885"/>
      <c r="AP59" s="885"/>
      <c r="AQ59" s="885"/>
      <c r="AR59" s="885"/>
      <c r="AS59" s="885"/>
      <c r="AT59" s="885"/>
      <c r="AU59" s="885"/>
      <c r="AV59" s="885"/>
      <c r="AW59" s="885"/>
      <c r="AX59" s="885"/>
      <c r="AY59" s="885"/>
      <c r="AZ59" s="342"/>
      <c r="BA59" s="1132"/>
      <c r="BB59" s="814" t="s">
        <v>426</v>
      </c>
      <c r="BC59" s="447">
        <v>691.30800500000032</v>
      </c>
      <c r="BD59" s="434">
        <v>2003.8928940000008</v>
      </c>
      <c r="BE59" s="434">
        <v>4369.740729000001</v>
      </c>
      <c r="BF59" s="434">
        <v>7037.5604619999986</v>
      </c>
      <c r="BG59" s="451">
        <v>7896.6851559999996</v>
      </c>
      <c r="BH59" s="447">
        <v>1515.3267140000009</v>
      </c>
      <c r="BI59" s="434">
        <v>3191.7251180000044</v>
      </c>
      <c r="BJ59" s="434">
        <v>4583.1660719999973</v>
      </c>
      <c r="BK59" s="434">
        <v>5283.1596750000035</v>
      </c>
      <c r="BL59" s="451">
        <v>5750.7030349999977</v>
      </c>
      <c r="BM59" s="447">
        <v>67.820102999999989</v>
      </c>
      <c r="BN59" s="434">
        <v>180.13211799999999</v>
      </c>
      <c r="BO59" s="434">
        <v>258.63751100000002</v>
      </c>
      <c r="BP59" s="434">
        <v>310.71638200000007</v>
      </c>
      <c r="BQ59" s="451">
        <v>857.80051799999978</v>
      </c>
      <c r="BR59" s="447">
        <v>557.35347299999955</v>
      </c>
      <c r="BS59" s="434">
        <v>1280.5628080000006</v>
      </c>
      <c r="BT59" s="434">
        <v>10350.538523999978</v>
      </c>
      <c r="BU59" s="434">
        <v>320.11648400000007</v>
      </c>
      <c r="BV59" s="434">
        <v>7495.0733929999997</v>
      </c>
      <c r="BW59" s="434">
        <v>1394.3211189999993</v>
      </c>
      <c r="BX59" s="434">
        <v>206.37501799999993</v>
      </c>
      <c r="BY59" s="435">
        <v>394.84642699999995</v>
      </c>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302" customFormat="true" ht="15" customHeight="true" x14ac:dyDescent="0.2">
      <c r="A60" s="1148"/>
      <c r="B60" s="378" t="s">
        <v>603</v>
      </c>
      <c r="C60" s="404">
        <v>6.8576669862620232</v>
      </c>
      <c r="D60" s="402">
        <v>17.313228210397178</v>
      </c>
      <c r="E60" s="402">
        <v>15.748310132206894</v>
      </c>
      <c r="F60" s="402">
        <v>9.8026792528372759</v>
      </c>
      <c r="G60" s="406">
        <v>3.9358692730839562</v>
      </c>
      <c r="H60" s="403">
        <v>30.211030382964353</v>
      </c>
      <c r="I60" s="402">
        <v>21.746485252505153</v>
      </c>
      <c r="J60" s="402">
        <v>13.358618148466112</v>
      </c>
      <c r="K60" s="402">
        <v>6.3102478065346741</v>
      </c>
      <c r="L60" s="405">
        <v>2.8379530944257656</v>
      </c>
      <c r="M60" s="404">
        <v>0.57418403094748349</v>
      </c>
      <c r="N60" s="402">
        <v>2.2388794393897258</v>
      </c>
      <c r="O60" s="402">
        <v>1.6471337995515269</v>
      </c>
      <c r="P60" s="402">
        <v>1.9208400563064114</v>
      </c>
      <c r="Q60" s="406">
        <v>0.42275014168167269</v>
      </c>
      <c r="R60" s="404">
        <v>2.8294286523617957</v>
      </c>
      <c r="S60" s="402">
        <v>5.9248504446080554</v>
      </c>
      <c r="T60" s="402">
        <v>14.258990614899107</v>
      </c>
      <c r="U60" s="402">
        <v>1.8052786015264772</v>
      </c>
      <c r="V60" s="402">
        <v>14.079317450134898</v>
      </c>
      <c r="W60" s="402">
        <v>6.1547290307870099</v>
      </c>
      <c r="X60" s="402">
        <v>4.2069390380401677</v>
      </c>
      <c r="Y60" s="405">
        <v>6.190369636250491</v>
      </c>
      <c r="Z60" s="885"/>
      <c r="AA60" s="885"/>
      <c r="AB60" s="885"/>
      <c r="AC60" s="885"/>
      <c r="AD60" s="885"/>
      <c r="AE60" s="885"/>
      <c r="AF60" s="885"/>
      <c r="AG60" s="885"/>
      <c r="AH60" s="885"/>
      <c r="AI60" s="885"/>
      <c r="AJ60" s="885"/>
      <c r="AK60" s="885"/>
      <c r="AL60" s="885"/>
      <c r="AM60" s="885"/>
      <c r="AN60" s="885"/>
      <c r="AO60" s="885"/>
      <c r="AP60" s="885"/>
      <c r="AQ60" s="885"/>
      <c r="AR60" s="885"/>
      <c r="AS60" s="885"/>
      <c r="AT60" s="885"/>
      <c r="AU60" s="885"/>
      <c r="AV60" s="885"/>
      <c r="AW60" s="885"/>
      <c r="AX60" s="885"/>
      <c r="AY60" s="885"/>
      <c r="AZ60" s="342"/>
      <c r="BA60" s="1132"/>
      <c r="BB60" s="814" t="s">
        <v>603</v>
      </c>
      <c r="BC60" s="447">
        <v>743.94609199999968</v>
      </c>
      <c r="BD60" s="434">
        <v>1877.300076</v>
      </c>
      <c r="BE60" s="434">
        <v>1709.4354139999994</v>
      </c>
      <c r="BF60" s="434">
        <v>1062.7752659999999</v>
      </c>
      <c r="BG60" s="451">
        <v>427.468997</v>
      </c>
      <c r="BH60" s="447">
        <v>2269.4775310000005</v>
      </c>
      <c r="BI60" s="434">
        <v>1635.1121679999992</v>
      </c>
      <c r="BJ60" s="434">
        <v>1001.075166</v>
      </c>
      <c r="BK60" s="434">
        <v>474.60864000000004</v>
      </c>
      <c r="BL60" s="451">
        <v>213.71564999999998</v>
      </c>
      <c r="BM60" s="447">
        <v>19.137751999999999</v>
      </c>
      <c r="BN60" s="434">
        <v>74.799056000000007</v>
      </c>
      <c r="BO60" s="434">
        <v>54.833574999999996</v>
      </c>
      <c r="BP60" s="434">
        <v>64.074888999999999</v>
      </c>
      <c r="BQ60" s="451">
        <v>14.091418000000001</v>
      </c>
      <c r="BR60" s="447">
        <v>20.043489000000005</v>
      </c>
      <c r="BS60" s="434">
        <v>347.33601399999998</v>
      </c>
      <c r="BT60" s="434">
        <v>3287.7517609999995</v>
      </c>
      <c r="BU60" s="434">
        <v>56.400772999999994</v>
      </c>
      <c r="BV60" s="434">
        <v>1488.7122009999998</v>
      </c>
      <c r="BW60" s="434">
        <v>368.74716499999994</v>
      </c>
      <c r="BX60" s="434">
        <v>113.13103000000002</v>
      </c>
      <c r="BY60" s="435">
        <v>138.80341200000004</v>
      </c>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302" customFormat="true" ht="15" customHeight="true" x14ac:dyDescent="0.2">
      <c r="A61" s="1148"/>
      <c r="B61" s="378" t="s">
        <v>251</v>
      </c>
      <c r="C61" s="404">
        <v>50.221230089054167</v>
      </c>
      <c r="D61" s="402">
        <v>32.721956168058632</v>
      </c>
      <c r="E61" s="402">
        <v>19.229825221971023</v>
      </c>
      <c r="F61" s="402">
        <v>7.149844236385726</v>
      </c>
      <c r="G61" s="406">
        <v>2.7514011131080802</v>
      </c>
      <c r="H61" s="403">
        <v>13.135921231291228</v>
      </c>
      <c r="I61" s="402">
        <v>9.5564110150948469</v>
      </c>
      <c r="J61" s="402">
        <v>5.3675504233230154</v>
      </c>
      <c r="K61" s="402">
        <v>3.6579079294627928</v>
      </c>
      <c r="L61" s="405">
        <v>1.8057816914899494</v>
      </c>
      <c r="M61" s="404">
        <v>54.785216540902603</v>
      </c>
      <c r="N61" s="402">
        <v>57.051334171007099</v>
      </c>
      <c r="O61" s="402">
        <v>63.023115000666571</v>
      </c>
      <c r="P61" s="402">
        <v>59.431480697511674</v>
      </c>
      <c r="Q61" s="406">
        <v>54.791324160195366</v>
      </c>
      <c r="R61" s="404">
        <v>0</v>
      </c>
      <c r="S61" s="402">
        <v>54.39174821178532</v>
      </c>
      <c r="T61" s="402">
        <v>5.3325501016273762</v>
      </c>
      <c r="U61" s="402">
        <v>45.350998313370148</v>
      </c>
      <c r="V61" s="402">
        <v>4.1781236039455543</v>
      </c>
      <c r="W61" s="402">
        <v>57.669636146882311</v>
      </c>
      <c r="X61" s="402">
        <v>50.150247955595731</v>
      </c>
      <c r="Y61" s="405">
        <v>48.032905963365536</v>
      </c>
      <c r="Z61" s="885"/>
      <c r="AA61" s="885"/>
      <c r="AB61" s="885"/>
      <c r="AC61" s="885"/>
      <c r="AD61" s="885"/>
      <c r="AE61" s="885"/>
      <c r="AF61" s="885"/>
      <c r="AG61" s="885"/>
      <c r="AH61" s="885"/>
      <c r="AI61" s="885"/>
      <c r="AJ61" s="885"/>
      <c r="AK61" s="885"/>
      <c r="AL61" s="885"/>
      <c r="AM61" s="885"/>
      <c r="AN61" s="885"/>
      <c r="AO61" s="885"/>
      <c r="AP61" s="885"/>
      <c r="AQ61" s="885"/>
      <c r="AR61" s="885"/>
      <c r="AS61" s="885"/>
      <c r="AT61" s="885"/>
      <c r="AU61" s="885"/>
      <c r="AV61" s="885"/>
      <c r="AW61" s="885"/>
      <c r="AX61" s="885"/>
      <c r="AY61" s="885"/>
      <c r="AZ61" s="342"/>
      <c r="BA61" s="1132"/>
      <c r="BB61" s="814" t="s">
        <v>251</v>
      </c>
      <c r="BC61" s="447">
        <v>5448.1922110000069</v>
      </c>
      <c r="BD61" s="434">
        <v>3548.0922480000004</v>
      </c>
      <c r="BE61" s="434">
        <v>2087.3442269999996</v>
      </c>
      <c r="BF61" s="434">
        <v>775.16334199999994</v>
      </c>
      <c r="BG61" s="451">
        <v>298.82564500000001</v>
      </c>
      <c r="BH61" s="447">
        <v>986.78124200000002</v>
      </c>
      <c r="BI61" s="434">
        <v>718.54388200000028</v>
      </c>
      <c r="BJ61" s="434">
        <v>402.23632199999992</v>
      </c>
      <c r="BK61" s="434">
        <v>275.11989399999999</v>
      </c>
      <c r="BL61" s="451">
        <v>135.98667599999999</v>
      </c>
      <c r="BM61" s="447">
        <v>1826.0101829999994</v>
      </c>
      <c r="BN61" s="434">
        <v>1906.0365040000004</v>
      </c>
      <c r="BO61" s="434">
        <v>2098.0582780000009</v>
      </c>
      <c r="BP61" s="434">
        <v>1982.5000609999995</v>
      </c>
      <c r="BQ61" s="451">
        <v>1826.3446309999993</v>
      </c>
      <c r="BR61" s="447">
        <v>0</v>
      </c>
      <c r="BS61" s="434">
        <v>3188.6396450000029</v>
      </c>
      <c r="BT61" s="434">
        <v>1229.5471300000002</v>
      </c>
      <c r="BU61" s="434">
        <v>1416.8623939999975</v>
      </c>
      <c r="BV61" s="434">
        <v>441.78445500000009</v>
      </c>
      <c r="BW61" s="434">
        <v>3455.1504590000018</v>
      </c>
      <c r="BX61" s="434">
        <v>1348.6169289999987</v>
      </c>
      <c r="BY61" s="435">
        <v>1077.0166609999994</v>
      </c>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302" customFormat="true" ht="15" customHeight="true" x14ac:dyDescent="0.2">
      <c r="A62" s="1148"/>
      <c r="B62" s="378" t="s">
        <v>427</v>
      </c>
      <c r="C62" s="404">
        <v>20.601024006464456</v>
      </c>
      <c r="D62" s="402">
        <v>17.609077947972466</v>
      </c>
      <c r="E62" s="402">
        <v>11.361565902912382</v>
      </c>
      <c r="F62" s="402">
        <v>6.617274313166444</v>
      </c>
      <c r="G62" s="406">
        <v>3.6624277897809692</v>
      </c>
      <c r="H62" s="403">
        <v>18.992419054917708</v>
      </c>
      <c r="I62" s="402">
        <v>11.83923523306493</v>
      </c>
      <c r="J62" s="402">
        <v>7.2549127825169952</v>
      </c>
      <c r="K62" s="402">
        <v>4.0513313290040358</v>
      </c>
      <c r="L62" s="405">
        <v>3.3691306742151967</v>
      </c>
      <c r="M62" s="404">
        <v>23.470547744493867</v>
      </c>
      <c r="N62" s="402">
        <v>19.896386434857565</v>
      </c>
      <c r="O62" s="402">
        <v>16.68160027686238</v>
      </c>
      <c r="P62" s="402">
        <v>20.46506864646231</v>
      </c>
      <c r="Q62" s="406">
        <v>11.661149834965761</v>
      </c>
      <c r="R62" s="404">
        <v>0</v>
      </c>
      <c r="S62" s="402">
        <v>8.9120765696734203</v>
      </c>
      <c r="T62" s="402">
        <v>17.5774543769042</v>
      </c>
      <c r="U62" s="402">
        <v>22.766284252987973</v>
      </c>
      <c r="V62" s="402">
        <v>0.37325331254204924</v>
      </c>
      <c r="W62" s="402">
        <v>4.6547767694021962</v>
      </c>
      <c r="X62" s="402">
        <v>22.178095594702103</v>
      </c>
      <c r="Y62" s="405">
        <v>12.993209869291347</v>
      </c>
      <c r="Z62" s="885"/>
      <c r="AA62" s="885"/>
      <c r="AB62" s="885"/>
      <c r="AC62" s="885"/>
      <c r="AD62" s="885"/>
      <c r="AE62" s="885"/>
      <c r="AF62" s="885"/>
      <c r="AG62" s="885"/>
      <c r="AH62" s="885"/>
      <c r="AI62" s="885"/>
      <c r="AJ62" s="885"/>
      <c r="AK62" s="885"/>
      <c r="AL62" s="885"/>
      <c r="AM62" s="885"/>
      <c r="AN62" s="885"/>
      <c r="AO62" s="885"/>
      <c r="AP62" s="885"/>
      <c r="AQ62" s="885"/>
      <c r="AR62" s="885"/>
      <c r="AS62" s="885"/>
      <c r="AT62" s="885"/>
      <c r="AU62" s="885"/>
      <c r="AV62" s="885"/>
      <c r="AW62" s="885"/>
      <c r="AX62" s="885"/>
      <c r="AY62" s="885"/>
      <c r="AZ62" s="342"/>
      <c r="BA62" s="1132"/>
      <c r="BB62" s="814" t="s">
        <v>427</v>
      </c>
      <c r="BC62" s="447">
        <v>2234.8783240000012</v>
      </c>
      <c r="BD62" s="434">
        <v>1909.3795200000004</v>
      </c>
      <c r="BE62" s="434">
        <v>1233.2664870000001</v>
      </c>
      <c r="BF62" s="434">
        <v>717.4238069999999</v>
      </c>
      <c r="BG62" s="451">
        <v>397.77091799999994</v>
      </c>
      <c r="BH62" s="447">
        <v>1426.726191</v>
      </c>
      <c r="BI62" s="434">
        <v>890.18879900000002</v>
      </c>
      <c r="BJ62" s="434">
        <v>543.67247699999984</v>
      </c>
      <c r="BK62" s="434">
        <v>304.71019699999999</v>
      </c>
      <c r="BL62" s="451">
        <v>253.71665000000002</v>
      </c>
      <c r="BM62" s="447">
        <v>782.28146000000061</v>
      </c>
      <c r="BN62" s="434">
        <v>664.72133199999985</v>
      </c>
      <c r="BO62" s="434">
        <v>555.33544399999982</v>
      </c>
      <c r="BP62" s="434">
        <v>682.66850099999976</v>
      </c>
      <c r="BQ62" s="451">
        <v>388.69800500000008</v>
      </c>
      <c r="BR62" s="447">
        <v>0</v>
      </c>
      <c r="BS62" s="434">
        <v>522.45793900000012</v>
      </c>
      <c r="BT62" s="434">
        <v>4052.9030519999992</v>
      </c>
      <c r="BU62" s="434">
        <v>711.26751800000022</v>
      </c>
      <c r="BV62" s="434">
        <v>39.466882000000005</v>
      </c>
      <c r="BW62" s="434">
        <v>278.88079699999992</v>
      </c>
      <c r="BX62" s="434">
        <v>596.40293700000018</v>
      </c>
      <c r="BY62" s="435">
        <v>291.33993100000004</v>
      </c>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302" customFormat="true" ht="15" customHeight="true" x14ac:dyDescent="0.2">
      <c r="A63" s="1148"/>
      <c r="B63" s="378" t="s">
        <v>253</v>
      </c>
      <c r="C63" s="404">
        <v>4.5641404174990647</v>
      </c>
      <c r="D63" s="402">
        <v>3.9678886876097685</v>
      </c>
      <c r="E63" s="402">
        <v>4.3435209238546895</v>
      </c>
      <c r="F63" s="402">
        <v>3.2103321337829436</v>
      </c>
      <c r="G63" s="406">
        <v>0.28349711103686254</v>
      </c>
      <c r="H63" s="403">
        <v>2.9195749589020616</v>
      </c>
      <c r="I63" s="402">
        <v>5.019755212174589</v>
      </c>
      <c r="J63" s="402">
        <v>3.9797613347642384</v>
      </c>
      <c r="K63" s="402">
        <v>2.1513450913295045</v>
      </c>
      <c r="L63" s="405">
        <v>0.40886645594605159</v>
      </c>
      <c r="M63" s="404">
        <v>6.8130941087007804</v>
      </c>
      <c r="N63" s="402">
        <v>4.0651426776180362</v>
      </c>
      <c r="O63" s="402">
        <v>3.9175207466857231</v>
      </c>
      <c r="P63" s="402">
        <v>4.1790159146747277</v>
      </c>
      <c r="Q63" s="406">
        <v>1.6619449842637346</v>
      </c>
      <c r="R63" s="404">
        <v>0</v>
      </c>
      <c r="S63" s="402">
        <v>1.9410744119671828</v>
      </c>
      <c r="T63" s="402">
        <v>4.5093566679298949</v>
      </c>
      <c r="U63" s="402">
        <v>6.179821574425187</v>
      </c>
      <c r="V63" s="402">
        <v>0</v>
      </c>
      <c r="W63" s="402">
        <v>4.3122105136099238</v>
      </c>
      <c r="X63" s="402">
        <v>4.9740807557743647</v>
      </c>
      <c r="Y63" s="405">
        <v>1.6492393031296158</v>
      </c>
      <c r="Z63" s="885"/>
      <c r="AA63" s="885"/>
      <c r="AB63" s="885"/>
      <c r="AC63" s="885"/>
      <c r="AD63" s="885"/>
      <c r="AE63" s="885"/>
      <c r="AF63" s="885"/>
      <c r="AG63" s="885"/>
      <c r="AH63" s="885"/>
      <c r="AI63" s="885"/>
      <c r="AJ63" s="885"/>
      <c r="AK63" s="885"/>
      <c r="AL63" s="885"/>
      <c r="AM63" s="885"/>
      <c r="AN63" s="885"/>
      <c r="AO63" s="885"/>
      <c r="AP63" s="885"/>
      <c r="AQ63" s="885"/>
      <c r="AR63" s="885"/>
      <c r="AS63" s="885"/>
      <c r="AT63" s="885"/>
      <c r="AU63" s="885"/>
      <c r="AV63" s="885"/>
      <c r="AW63" s="885"/>
      <c r="AX63" s="885"/>
      <c r="AY63" s="885"/>
      <c r="AZ63" s="342"/>
      <c r="BA63" s="1132"/>
      <c r="BB63" s="814" t="s">
        <v>253</v>
      </c>
      <c r="BC63" s="447">
        <v>495.13550800000007</v>
      </c>
      <c r="BD63" s="434">
        <v>430.24429899999996</v>
      </c>
      <c r="BE63" s="434">
        <v>471.47715699999998</v>
      </c>
      <c r="BF63" s="434">
        <v>348.05398599999995</v>
      </c>
      <c r="BG63" s="451">
        <v>30.790205999999998</v>
      </c>
      <c r="BH63" s="447">
        <v>219.32087999999999</v>
      </c>
      <c r="BI63" s="434">
        <v>377.43399599999998</v>
      </c>
      <c r="BJ63" s="434">
        <v>298.23745200000002</v>
      </c>
      <c r="BK63" s="434">
        <v>161.80774500000001</v>
      </c>
      <c r="BL63" s="451">
        <v>30.790205999999998</v>
      </c>
      <c r="BM63" s="447">
        <v>227.08277899999999</v>
      </c>
      <c r="BN63" s="434">
        <v>135.81295599999999</v>
      </c>
      <c r="BO63" s="434">
        <v>130.41543299999998</v>
      </c>
      <c r="BP63" s="434">
        <v>139.40253899999996</v>
      </c>
      <c r="BQ63" s="451">
        <v>55.397170000000003</v>
      </c>
      <c r="BR63" s="447">
        <v>0</v>
      </c>
      <c r="BS63" s="434">
        <v>113.792754</v>
      </c>
      <c r="BT63" s="434">
        <v>1039.74017</v>
      </c>
      <c r="BU63" s="434">
        <v>193.07087200000001</v>
      </c>
      <c r="BV63" s="434">
        <v>0</v>
      </c>
      <c r="BW63" s="434">
        <v>258.35668700000002</v>
      </c>
      <c r="BX63" s="434">
        <v>133.76064500000001</v>
      </c>
      <c r="BY63" s="435">
        <v>36.980028000000004</v>
      </c>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302" customFormat="true" ht="15" customHeight="true" x14ac:dyDescent="0.2">
      <c r="A64" s="1148"/>
      <c r="B64" s="378" t="s">
        <v>254</v>
      </c>
      <c r="C64" s="404">
        <v>10.687575224102687</v>
      </c>
      <c r="D64" s="402">
        <v>8.9377466863723587</v>
      </c>
      <c r="E64" s="402">
        <v>6.5363143917596052</v>
      </c>
      <c r="F64" s="402">
        <v>1.7731550633363811</v>
      </c>
      <c r="G64" s="406">
        <v>1.3004848612573596</v>
      </c>
      <c r="H64" s="403">
        <v>13.183948352835701</v>
      </c>
      <c r="I64" s="402">
        <v>7.1972123287592904</v>
      </c>
      <c r="J64" s="402">
        <v>3.3290234034055883</v>
      </c>
      <c r="K64" s="402">
        <v>2.4383418367074623</v>
      </c>
      <c r="L64" s="405">
        <v>0</v>
      </c>
      <c r="M64" s="404">
        <v>12.156760655122968</v>
      </c>
      <c r="N64" s="402">
        <v>9.9439338751303357</v>
      </c>
      <c r="O64" s="402">
        <v>6.5698429654008059</v>
      </c>
      <c r="P64" s="402">
        <v>4.6889242734237824</v>
      </c>
      <c r="Q64" s="406">
        <v>2.8381396840087283</v>
      </c>
      <c r="R64" s="404">
        <v>0</v>
      </c>
      <c r="S64" s="402">
        <v>1.8293028572450396</v>
      </c>
      <c r="T64" s="402">
        <v>8.4113443499161615</v>
      </c>
      <c r="U64" s="402">
        <v>13.4346393659073</v>
      </c>
      <c r="V64" s="402">
        <v>0</v>
      </c>
      <c r="W64" s="402">
        <v>3.2336700054748557</v>
      </c>
      <c r="X64" s="402">
        <v>10.788182643510606</v>
      </c>
      <c r="Y64" s="405">
        <v>9.8692135580865283</v>
      </c>
      <c r="Z64" s="885"/>
      <c r="AA64" s="885"/>
      <c r="AB64" s="885"/>
      <c r="AC64" s="885"/>
      <c r="AD64" s="885"/>
      <c r="AE64" s="885"/>
      <c r="AF64" s="885"/>
      <c r="AG64" s="885"/>
      <c r="AH64" s="885"/>
      <c r="AI64" s="885"/>
      <c r="AJ64" s="885"/>
      <c r="AK64" s="885"/>
      <c r="AL64" s="885"/>
      <c r="AM64" s="885"/>
      <c r="AN64" s="885"/>
      <c r="AO64" s="885"/>
      <c r="AP64" s="885"/>
      <c r="AQ64" s="885"/>
      <c r="AR64" s="885"/>
      <c r="AS64" s="885"/>
      <c r="AT64" s="885"/>
      <c r="AU64" s="885"/>
      <c r="AV64" s="885"/>
      <c r="AW64" s="885"/>
      <c r="AX64" s="885"/>
      <c r="AY64" s="885"/>
      <c r="AZ64" s="342"/>
      <c r="BA64" s="1132"/>
      <c r="BB64" s="814" t="s">
        <v>254</v>
      </c>
      <c r="BC64" s="447">
        <v>1159.4292690000007</v>
      </c>
      <c r="BD64" s="434">
        <v>969.13367800000015</v>
      </c>
      <c r="BE64" s="434">
        <v>709.49880999999993</v>
      </c>
      <c r="BF64" s="434">
        <v>192.23982500000005</v>
      </c>
      <c r="BG64" s="451">
        <v>141.24375599999999</v>
      </c>
      <c r="BH64" s="447">
        <v>990.38907900000004</v>
      </c>
      <c r="BI64" s="434">
        <v>541.15638999999999</v>
      </c>
      <c r="BJ64" s="434">
        <v>249.47211000000001</v>
      </c>
      <c r="BK64" s="434">
        <v>183.39344800000001</v>
      </c>
      <c r="BL64" s="451">
        <v>0</v>
      </c>
      <c r="BM64" s="447">
        <v>405.18903000000006</v>
      </c>
      <c r="BN64" s="434">
        <v>332.21836499999989</v>
      </c>
      <c r="BO64" s="434">
        <v>218.71202999999994</v>
      </c>
      <c r="BP64" s="434">
        <v>156.41193100000001</v>
      </c>
      <c r="BQ64" s="451">
        <v>94.602955000000009</v>
      </c>
      <c r="BR64" s="447">
        <v>0</v>
      </c>
      <c r="BS64" s="434">
        <v>107.24030399999999</v>
      </c>
      <c r="BT64" s="434">
        <v>1939.4368750000001</v>
      </c>
      <c r="BU64" s="434">
        <v>419.72692999999992</v>
      </c>
      <c r="BV64" s="434">
        <v>0</v>
      </c>
      <c r="BW64" s="434">
        <v>193.73828499999996</v>
      </c>
      <c r="BX64" s="434">
        <v>290.11074400000007</v>
      </c>
      <c r="BY64" s="435">
        <v>221.29219999999998</v>
      </c>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302" customFormat="true" ht="15" customHeight="true" x14ac:dyDescent="0.2">
      <c r="A65" s="1148"/>
      <c r="B65" s="378" t="s">
        <v>257</v>
      </c>
      <c r="C65" s="404">
        <v>4.849614181821639E-2</v>
      </c>
      <c r="D65" s="402">
        <v>0.15912359333813422</v>
      </c>
      <c r="E65" s="402">
        <v>0.29911328490300176</v>
      </c>
      <c r="F65" s="402">
        <v>6.6717962338080292E-2</v>
      </c>
      <c r="G65" s="406">
        <v>1.1008372006557663</v>
      </c>
      <c r="H65" s="403">
        <v>0.26262021164712968</v>
      </c>
      <c r="I65" s="402">
        <v>0.45224680126232114</v>
      </c>
      <c r="J65" s="402">
        <v>7.4491749810741664E-2</v>
      </c>
      <c r="K65" s="402">
        <v>3.8577062827431403E-2</v>
      </c>
      <c r="L65" s="405">
        <v>1.5876542909362159</v>
      </c>
      <c r="M65" s="404">
        <v>0</v>
      </c>
      <c r="N65" s="402">
        <v>0</v>
      </c>
      <c r="O65" s="402">
        <v>0</v>
      </c>
      <c r="P65" s="402">
        <v>0</v>
      </c>
      <c r="Q65" s="406">
        <v>0</v>
      </c>
      <c r="R65" s="404">
        <v>0.82167183936602706</v>
      </c>
      <c r="S65" s="402">
        <v>1.141195855361902E-2</v>
      </c>
      <c r="T65" s="402">
        <v>0.44837676538612614</v>
      </c>
      <c r="U65" s="402">
        <v>2.6631463422610645E-2</v>
      </c>
      <c r="V65" s="402">
        <v>0.618483789133216</v>
      </c>
      <c r="W65" s="402">
        <v>5.5309582624065864E-2</v>
      </c>
      <c r="X65" s="402">
        <v>2.8104015736347819E-2</v>
      </c>
      <c r="Y65" s="405">
        <v>7.1556951607570932E-2</v>
      </c>
      <c r="Z65" s="885"/>
      <c r="AA65" s="885"/>
      <c r="AB65" s="885"/>
      <c r="AC65" s="885"/>
      <c r="AD65" s="885"/>
      <c r="AE65" s="885"/>
      <c r="AF65" s="885"/>
      <c r="AG65" s="885"/>
      <c r="AH65" s="885"/>
      <c r="AI65" s="885"/>
      <c r="AJ65" s="885"/>
      <c r="AK65" s="885"/>
      <c r="AL65" s="885"/>
      <c r="AM65" s="885"/>
      <c r="AN65" s="885"/>
      <c r="AO65" s="885"/>
      <c r="AP65" s="885"/>
      <c r="AQ65" s="885"/>
      <c r="AR65" s="885"/>
      <c r="AS65" s="885"/>
      <c r="AT65" s="885"/>
      <c r="AU65" s="885"/>
      <c r="AV65" s="885"/>
      <c r="AW65" s="885"/>
      <c r="AX65" s="885"/>
      <c r="AY65" s="885"/>
      <c r="AZ65" s="342"/>
      <c r="BA65" s="1132"/>
      <c r="BB65" s="814" t="s">
        <v>257</v>
      </c>
      <c r="BC65" s="447">
        <v>5.2610479999999997</v>
      </c>
      <c r="BD65" s="434">
        <v>17.254016999999997</v>
      </c>
      <c r="BE65" s="434">
        <v>32.467917999999997</v>
      </c>
      <c r="BF65" s="434">
        <v>7.2333490000000005</v>
      </c>
      <c r="BG65" s="451">
        <v>119.56031600000001</v>
      </c>
      <c r="BH65" s="447">
        <v>19.728247</v>
      </c>
      <c r="BI65" s="434">
        <v>34.004311000000001</v>
      </c>
      <c r="BJ65" s="434">
        <v>5.5823020000000003</v>
      </c>
      <c r="BK65" s="434">
        <v>2.9014720000000001</v>
      </c>
      <c r="BL65" s="451">
        <v>119.56031600000001</v>
      </c>
      <c r="BM65" s="447">
        <v>0</v>
      </c>
      <c r="BN65" s="434">
        <v>0</v>
      </c>
      <c r="BO65" s="434">
        <v>0</v>
      </c>
      <c r="BP65" s="434">
        <v>0</v>
      </c>
      <c r="BQ65" s="451">
        <v>0</v>
      </c>
      <c r="BR65" s="447">
        <v>5.8206700000000007</v>
      </c>
      <c r="BS65" s="434">
        <v>0.66900999999999999</v>
      </c>
      <c r="BT65" s="434">
        <v>103.384001</v>
      </c>
      <c r="BU65" s="434">
        <v>0.83202399999999999</v>
      </c>
      <c r="BV65" s="434">
        <v>65.396946000000014</v>
      </c>
      <c r="BW65" s="434">
        <v>3.3137530000000002</v>
      </c>
      <c r="BX65" s="434">
        <v>0.75575999999999999</v>
      </c>
      <c r="BY65" s="435">
        <v>1.604484</v>
      </c>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302" customFormat="true" ht="15" customHeight="true" x14ac:dyDescent="0.2">
      <c r="A66" s="1149"/>
      <c r="B66" s="378" t="s">
        <v>47</v>
      </c>
      <c r="C66" s="404">
        <v>0</v>
      </c>
      <c r="D66" s="402">
        <v>3.2349626804241598E-3</v>
      </c>
      <c r="E66" s="402">
        <v>0.17713346821745321</v>
      </c>
      <c r="F66" s="402">
        <v>0.16963896190003672</v>
      </c>
      <c r="G66" s="406">
        <v>0</v>
      </c>
      <c r="H66" s="403">
        <v>4.6694375268054459E-3</v>
      </c>
      <c r="I66" s="402">
        <v>0</v>
      </c>
      <c r="J66" s="402">
        <v>0</v>
      </c>
      <c r="K66" s="402">
        <v>0.24453049474069552</v>
      </c>
      <c r="L66" s="405">
        <v>0</v>
      </c>
      <c r="M66" s="404">
        <v>0</v>
      </c>
      <c r="N66" s="402">
        <v>0</v>
      </c>
      <c r="O66" s="402">
        <v>0</v>
      </c>
      <c r="P66" s="402">
        <v>0</v>
      </c>
      <c r="Q66" s="406">
        <v>0.57683078228271178</v>
      </c>
      <c r="R66" s="404">
        <v>0</v>
      </c>
      <c r="S66" s="402">
        <v>0.64170518793737419</v>
      </c>
      <c r="T66" s="402">
        <v>0</v>
      </c>
      <c r="U66" s="402">
        <v>1.1227526715186077E-2</v>
      </c>
      <c r="V66" s="402">
        <v>0</v>
      </c>
      <c r="W66" s="402">
        <v>0</v>
      </c>
      <c r="X66" s="402">
        <v>0</v>
      </c>
      <c r="Y66" s="405">
        <v>0</v>
      </c>
      <c r="Z66" s="885"/>
      <c r="AA66" s="885"/>
      <c r="AB66" s="885"/>
      <c r="AC66" s="885"/>
      <c r="AD66" s="885"/>
      <c r="AE66" s="885"/>
      <c r="AF66" s="885"/>
      <c r="AG66" s="885"/>
      <c r="AH66" s="885"/>
      <c r="AI66" s="885"/>
      <c r="AJ66" s="885"/>
      <c r="AK66" s="885"/>
      <c r="AL66" s="885"/>
      <c r="AM66" s="885"/>
      <c r="AN66" s="885"/>
      <c r="AO66" s="885"/>
      <c r="AP66" s="885"/>
      <c r="AQ66" s="885"/>
      <c r="AR66" s="885"/>
      <c r="AS66" s="885"/>
      <c r="AT66" s="885"/>
      <c r="AU66" s="885"/>
      <c r="AV66" s="885"/>
      <c r="AW66" s="885"/>
      <c r="AX66" s="885"/>
      <c r="AY66" s="885"/>
      <c r="AZ66" s="342"/>
      <c r="BA66" s="1133"/>
      <c r="BB66" s="814" t="s">
        <v>47</v>
      </c>
      <c r="BC66" s="447">
        <v>0</v>
      </c>
      <c r="BD66" s="434">
        <v>0.35077199999999997</v>
      </c>
      <c r="BE66" s="434">
        <v>19.227347000000002</v>
      </c>
      <c r="BF66" s="434">
        <v>18.391715999999999</v>
      </c>
      <c r="BG66" s="451">
        <v>0</v>
      </c>
      <c r="BH66" s="447">
        <v>0.35077199999999997</v>
      </c>
      <c r="BI66" s="434">
        <v>0</v>
      </c>
      <c r="BJ66" s="434">
        <v>0</v>
      </c>
      <c r="BK66" s="434">
        <v>18.391715999999999</v>
      </c>
      <c r="BL66" s="451">
        <v>0</v>
      </c>
      <c r="BM66" s="447">
        <v>0</v>
      </c>
      <c r="BN66" s="434">
        <v>0</v>
      </c>
      <c r="BO66" s="434">
        <v>0</v>
      </c>
      <c r="BP66" s="434">
        <v>0</v>
      </c>
      <c r="BQ66" s="451">
        <v>19.227347000000002</v>
      </c>
      <c r="BR66" s="447">
        <v>0</v>
      </c>
      <c r="BS66" s="434">
        <v>37.619062999999997</v>
      </c>
      <c r="BT66" s="434">
        <v>0</v>
      </c>
      <c r="BU66" s="434">
        <v>0.35077199999999997</v>
      </c>
      <c r="BV66" s="434">
        <v>0</v>
      </c>
      <c r="BW66" s="434">
        <v>0</v>
      </c>
      <c r="BX66" s="434">
        <v>0</v>
      </c>
      <c r="BY66" s="435">
        <v>0</v>
      </c>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302" customFormat="true" ht="15" customHeight="true" x14ac:dyDescent="0.2">
      <c r="A67" s="805"/>
      <c r="B67" s="378"/>
      <c r="C67" s="404"/>
      <c r="D67" s="402"/>
      <c r="E67" s="402"/>
      <c r="F67" s="402"/>
      <c r="G67" s="406"/>
      <c r="H67" s="403"/>
      <c r="I67" s="402"/>
      <c r="J67" s="402"/>
      <c r="K67" s="402"/>
      <c r="L67" s="405"/>
      <c r="M67" s="404"/>
      <c r="N67" s="402"/>
      <c r="O67" s="402"/>
      <c r="P67" s="402"/>
      <c r="Q67" s="406"/>
      <c r="R67" s="404"/>
      <c r="S67" s="402"/>
      <c r="T67" s="402"/>
      <c r="U67" s="402"/>
      <c r="V67" s="402"/>
      <c r="W67" s="402"/>
      <c r="X67" s="402"/>
      <c r="Y67" s="405"/>
      <c r="Z67" s="885"/>
      <c r="AA67" s="885"/>
      <c r="AB67" s="885"/>
      <c r="AC67" s="885"/>
      <c r="AD67" s="885"/>
      <c r="AE67" s="885"/>
      <c r="AF67" s="885"/>
      <c r="AG67" s="885"/>
      <c r="AH67" s="885"/>
      <c r="AI67" s="885"/>
      <c r="AJ67" s="885"/>
      <c r="AK67" s="885"/>
      <c r="AL67" s="885"/>
      <c r="AM67" s="885"/>
      <c r="AN67" s="885"/>
      <c r="AO67" s="885"/>
      <c r="AP67" s="885"/>
      <c r="AQ67" s="885"/>
      <c r="AR67" s="885"/>
      <c r="AS67" s="885"/>
      <c r="AT67" s="885"/>
      <c r="AU67" s="885"/>
      <c r="AV67" s="885"/>
      <c r="AW67" s="885"/>
      <c r="AX67" s="885"/>
      <c r="AY67" s="885"/>
      <c r="AZ67" s="342"/>
      <c r="BA67" s="812"/>
      <c r="BB67" s="814"/>
      <c r="BC67" s="447"/>
      <c r="BD67" s="434"/>
      <c r="BE67" s="434"/>
      <c r="BF67" s="434"/>
      <c r="BG67" s="451"/>
      <c r="BH67" s="447"/>
      <c r="BI67" s="434"/>
      <c r="BJ67" s="434"/>
      <c r="BK67" s="434"/>
      <c r="BL67" s="451"/>
      <c r="BM67" s="447"/>
      <c r="BN67" s="434"/>
      <c r="BO67" s="434"/>
      <c r="BP67" s="434"/>
      <c r="BQ67" s="451"/>
      <c r="BR67" s="447"/>
      <c r="BS67" s="434"/>
      <c r="BT67" s="434"/>
      <c r="BU67" s="434"/>
      <c r="BV67" s="434"/>
      <c r="BW67" s="434"/>
      <c r="BX67" s="434"/>
      <c r="BY67" s="435"/>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302" customFormat="true" ht="15" customHeight="true" x14ac:dyDescent="0.2">
      <c r="A68" s="805"/>
      <c r="B68" s="378"/>
      <c r="C68" s="404"/>
      <c r="D68" s="402"/>
      <c r="E68" s="402"/>
      <c r="F68" s="402"/>
      <c r="G68" s="406"/>
      <c r="H68" s="403"/>
      <c r="I68" s="402"/>
      <c r="J68" s="402"/>
      <c r="K68" s="402"/>
      <c r="L68" s="405"/>
      <c r="M68" s="404"/>
      <c r="N68" s="402"/>
      <c r="O68" s="402"/>
      <c r="P68" s="402"/>
      <c r="Q68" s="406"/>
      <c r="R68" s="404"/>
      <c r="S68" s="402"/>
      <c r="T68" s="402"/>
      <c r="U68" s="402"/>
      <c r="V68" s="402"/>
      <c r="W68" s="402"/>
      <c r="X68" s="402"/>
      <c r="Y68" s="405"/>
      <c r="Z68" s="885"/>
      <c r="AA68" s="885"/>
      <c r="AB68" s="885"/>
      <c r="AC68" s="885"/>
      <c r="AD68" s="885"/>
      <c r="AE68" s="885"/>
      <c r="AF68" s="885"/>
      <c r="AG68" s="885"/>
      <c r="AH68" s="885"/>
      <c r="AI68" s="885"/>
      <c r="AJ68" s="885"/>
      <c r="AK68" s="885"/>
      <c r="AL68" s="885"/>
      <c r="AM68" s="885"/>
      <c r="AN68" s="885"/>
      <c r="AO68" s="885"/>
      <c r="AP68" s="885"/>
      <c r="AQ68" s="885"/>
      <c r="AR68" s="885"/>
      <c r="AS68" s="885"/>
      <c r="AT68" s="885"/>
      <c r="AU68" s="885"/>
      <c r="AV68" s="885"/>
      <c r="AW68" s="885"/>
      <c r="AX68" s="885"/>
      <c r="AY68" s="885"/>
      <c r="AZ68" s="342"/>
      <c r="BA68" s="812"/>
      <c r="BB68" s="814"/>
      <c r="BC68" s="447"/>
      <c r="BD68" s="434"/>
      <c r="BE68" s="434"/>
      <c r="BF68" s="434"/>
      <c r="BG68" s="451"/>
      <c r="BH68" s="447"/>
      <c r="BI68" s="434"/>
      <c r="BJ68" s="434"/>
      <c r="BK68" s="434"/>
      <c r="BL68" s="451"/>
      <c r="BM68" s="447"/>
      <c r="BN68" s="434"/>
      <c r="BO68" s="434"/>
      <c r="BP68" s="434"/>
      <c r="BQ68" s="451"/>
      <c r="BR68" s="447"/>
      <c r="BS68" s="434"/>
      <c r="BT68" s="434"/>
      <c r="BU68" s="434"/>
      <c r="BV68" s="434"/>
      <c r="BW68" s="434"/>
      <c r="BX68" s="434"/>
      <c r="BY68" s="435"/>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302" customFormat="true" ht="15" customHeight="true" x14ac:dyDescent="0.2">
      <c r="A69" s="805"/>
      <c r="B69" s="378"/>
      <c r="C69" s="404"/>
      <c r="D69" s="402"/>
      <c r="E69" s="402"/>
      <c r="F69" s="402"/>
      <c r="G69" s="406"/>
      <c r="H69" s="403"/>
      <c r="I69" s="402"/>
      <c r="J69" s="402"/>
      <c r="K69" s="402"/>
      <c r="L69" s="405"/>
      <c r="M69" s="404"/>
      <c r="N69" s="402"/>
      <c r="O69" s="402"/>
      <c r="P69" s="402"/>
      <c r="Q69" s="406"/>
      <c r="R69" s="404"/>
      <c r="S69" s="402"/>
      <c r="T69" s="402"/>
      <c r="U69" s="402"/>
      <c r="V69" s="402"/>
      <c r="W69" s="402"/>
      <c r="X69" s="402"/>
      <c r="Y69" s="405"/>
      <c r="Z69" s="885"/>
      <c r="AA69" s="885"/>
      <c r="AB69" s="885"/>
      <c r="AC69" s="885"/>
      <c r="AD69" s="885"/>
      <c r="AE69" s="885"/>
      <c r="AF69" s="885"/>
      <c r="AG69" s="885"/>
      <c r="AH69" s="885"/>
      <c r="AI69" s="885"/>
      <c r="AJ69" s="885"/>
      <c r="AK69" s="885"/>
      <c r="AL69" s="885"/>
      <c r="AM69" s="885"/>
      <c r="AN69" s="885"/>
      <c r="AO69" s="885"/>
      <c r="AP69" s="885"/>
      <c r="AQ69" s="885"/>
      <c r="AR69" s="885"/>
      <c r="AS69" s="885"/>
      <c r="AT69" s="885"/>
      <c r="AU69" s="885"/>
      <c r="AV69" s="885"/>
      <c r="AW69" s="885"/>
      <c r="AX69" s="885"/>
      <c r="AY69" s="885"/>
      <c r="AZ69" s="342"/>
      <c r="BA69" s="812"/>
      <c r="BB69" s="814"/>
      <c r="BC69" s="447"/>
      <c r="BD69" s="434"/>
      <c r="BE69" s="434"/>
      <c r="BF69" s="434"/>
      <c r="BG69" s="451"/>
      <c r="BH69" s="447"/>
      <c r="BI69" s="434"/>
      <c r="BJ69" s="434"/>
      <c r="BK69" s="434"/>
      <c r="BL69" s="451"/>
      <c r="BM69" s="447"/>
      <c r="BN69" s="434"/>
      <c r="BO69" s="434"/>
      <c r="BP69" s="434"/>
      <c r="BQ69" s="451"/>
      <c r="BR69" s="447"/>
      <c r="BS69" s="434"/>
      <c r="BT69" s="434"/>
      <c r="BU69" s="434"/>
      <c r="BV69" s="434"/>
      <c r="BW69" s="434"/>
      <c r="BX69" s="434"/>
      <c r="BY69" s="435"/>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302" customFormat="true" ht="15" customHeight="true" x14ac:dyDescent="0.2">
      <c r="A70" s="805"/>
      <c r="B70" s="378"/>
      <c r="C70" s="404"/>
      <c r="D70" s="402"/>
      <c r="E70" s="402"/>
      <c r="F70" s="402"/>
      <c r="G70" s="406"/>
      <c r="H70" s="403"/>
      <c r="I70" s="402"/>
      <c r="J70" s="402"/>
      <c r="K70" s="402"/>
      <c r="L70" s="405"/>
      <c r="M70" s="404"/>
      <c r="N70" s="402"/>
      <c r="O70" s="402"/>
      <c r="P70" s="402"/>
      <c r="Q70" s="406"/>
      <c r="R70" s="404"/>
      <c r="S70" s="402"/>
      <c r="T70" s="402"/>
      <c r="U70" s="402"/>
      <c r="V70" s="402"/>
      <c r="W70" s="402"/>
      <c r="X70" s="402"/>
      <c r="Y70" s="405"/>
      <c r="Z70" s="885"/>
      <c r="AA70" s="885"/>
      <c r="AB70" s="885"/>
      <c r="AC70" s="885"/>
      <c r="AD70" s="885"/>
      <c r="AE70" s="885"/>
      <c r="AF70" s="885"/>
      <c r="AG70" s="885"/>
      <c r="AH70" s="885"/>
      <c r="AI70" s="885"/>
      <c r="AJ70" s="885"/>
      <c r="AK70" s="885"/>
      <c r="AL70" s="885"/>
      <c r="AM70" s="885"/>
      <c r="AN70" s="885"/>
      <c r="AO70" s="885"/>
      <c r="AP70" s="885"/>
      <c r="AQ70" s="885"/>
      <c r="AR70" s="885"/>
      <c r="AS70" s="885"/>
      <c r="AT70" s="885"/>
      <c r="AU70" s="885"/>
      <c r="AV70" s="885"/>
      <c r="AW70" s="885"/>
      <c r="AX70" s="885"/>
      <c r="AY70" s="885"/>
      <c r="AZ70" s="342"/>
      <c r="BA70" s="812"/>
      <c r="BB70" s="814"/>
      <c r="BC70" s="447"/>
      <c r="BD70" s="434"/>
      <c r="BE70" s="434"/>
      <c r="BF70" s="434"/>
      <c r="BG70" s="451"/>
      <c r="BH70" s="447"/>
      <c r="BI70" s="434"/>
      <c r="BJ70" s="434"/>
      <c r="BK70" s="434"/>
      <c r="BL70" s="451"/>
      <c r="BM70" s="447"/>
      <c r="BN70" s="434"/>
      <c r="BO70" s="434"/>
      <c r="BP70" s="434"/>
      <c r="BQ70" s="451"/>
      <c r="BR70" s="447"/>
      <c r="BS70" s="434"/>
      <c r="BT70" s="434"/>
      <c r="BU70" s="434"/>
      <c r="BV70" s="434"/>
      <c r="BW70" s="434"/>
      <c r="BX70" s="434"/>
      <c r="BY70" s="435"/>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302" customFormat="true" ht="15" customHeight="true" x14ac:dyDescent="0.2">
      <c r="A71" s="805"/>
      <c r="B71" s="378"/>
      <c r="C71" s="404"/>
      <c r="D71" s="402"/>
      <c r="E71" s="402"/>
      <c r="F71" s="402"/>
      <c r="G71" s="406"/>
      <c r="H71" s="403"/>
      <c r="I71" s="402"/>
      <c r="J71" s="402"/>
      <c r="K71" s="402"/>
      <c r="L71" s="405"/>
      <c r="M71" s="404"/>
      <c r="N71" s="402"/>
      <c r="O71" s="402"/>
      <c r="P71" s="402"/>
      <c r="Q71" s="406"/>
      <c r="R71" s="404"/>
      <c r="S71" s="402"/>
      <c r="T71" s="402"/>
      <c r="U71" s="402"/>
      <c r="V71" s="402"/>
      <c r="W71" s="402"/>
      <c r="X71" s="402"/>
      <c r="Y71" s="405"/>
      <c r="Z71" s="885"/>
      <c r="AA71" s="885"/>
      <c r="AB71" s="885"/>
      <c r="AC71" s="885"/>
      <c r="AD71" s="885"/>
      <c r="AE71" s="885"/>
      <c r="AF71" s="885"/>
      <c r="AG71" s="885"/>
      <c r="AH71" s="885"/>
      <c r="AI71" s="885"/>
      <c r="AJ71" s="885"/>
      <c r="AK71" s="885"/>
      <c r="AL71" s="885"/>
      <c r="AM71" s="885"/>
      <c r="AN71" s="885"/>
      <c r="AO71" s="885"/>
      <c r="AP71" s="885"/>
      <c r="AQ71" s="885"/>
      <c r="AR71" s="885"/>
      <c r="AS71" s="885"/>
      <c r="AT71" s="885"/>
      <c r="AU71" s="885"/>
      <c r="AV71" s="885"/>
      <c r="AW71" s="885"/>
      <c r="AX71" s="885"/>
      <c r="AY71" s="885"/>
      <c r="AZ71" s="342"/>
      <c r="BA71" s="812"/>
      <c r="BB71" s="814"/>
      <c r="BC71" s="447"/>
      <c r="BD71" s="434"/>
      <c r="BE71" s="434"/>
      <c r="BF71" s="434"/>
      <c r="BG71" s="451"/>
      <c r="BH71" s="447"/>
      <c r="BI71" s="434"/>
      <c r="BJ71" s="434"/>
      <c r="BK71" s="434"/>
      <c r="BL71" s="451"/>
      <c r="BM71" s="447"/>
      <c r="BN71" s="434"/>
      <c r="BO71" s="434"/>
      <c r="BP71" s="434"/>
      <c r="BQ71" s="451"/>
      <c r="BR71" s="447"/>
      <c r="BS71" s="434"/>
      <c r="BT71" s="434"/>
      <c r="BU71" s="434"/>
      <c r="BV71" s="434"/>
      <c r="BW71" s="434"/>
      <c r="BX71" s="434"/>
      <c r="BY71" s="435"/>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302" customFormat="true" ht="15" customHeight="true" x14ac:dyDescent="0.2">
      <c r="A72" s="805"/>
      <c r="B72" s="378"/>
      <c r="C72" s="404"/>
      <c r="D72" s="402"/>
      <c r="E72" s="402"/>
      <c r="F72" s="402"/>
      <c r="G72" s="406"/>
      <c r="H72" s="403"/>
      <c r="I72" s="402"/>
      <c r="J72" s="402"/>
      <c r="K72" s="402"/>
      <c r="L72" s="405"/>
      <c r="M72" s="404"/>
      <c r="N72" s="402"/>
      <c r="O72" s="402"/>
      <c r="P72" s="402"/>
      <c r="Q72" s="406"/>
      <c r="R72" s="404"/>
      <c r="S72" s="402"/>
      <c r="T72" s="402"/>
      <c r="U72" s="402"/>
      <c r="V72" s="402"/>
      <c r="W72" s="402"/>
      <c r="X72" s="402"/>
      <c r="Y72" s="405"/>
      <c r="Z72" s="885"/>
      <c r="AA72" s="885"/>
      <c r="AB72" s="885"/>
      <c r="AC72" s="885"/>
      <c r="AD72" s="885"/>
      <c r="AE72" s="885"/>
      <c r="AF72" s="885"/>
      <c r="AG72" s="885"/>
      <c r="AH72" s="885"/>
      <c r="AI72" s="885"/>
      <c r="AJ72" s="885"/>
      <c r="AK72" s="885"/>
      <c r="AL72" s="885"/>
      <c r="AM72" s="885"/>
      <c r="AN72" s="885"/>
      <c r="AO72" s="885"/>
      <c r="AP72" s="885"/>
      <c r="AQ72" s="885"/>
      <c r="AR72" s="885"/>
      <c r="AS72" s="885"/>
      <c r="AT72" s="885"/>
      <c r="AU72" s="885"/>
      <c r="AV72" s="885"/>
      <c r="AW72" s="885"/>
      <c r="AX72" s="885"/>
      <c r="AY72" s="885"/>
      <c r="AZ72" s="342"/>
      <c r="BA72" s="812"/>
      <c r="BB72" s="814"/>
      <c r="BC72" s="447"/>
      <c r="BD72" s="434"/>
      <c r="BE72" s="434"/>
      <c r="BF72" s="434"/>
      <c r="BG72" s="451"/>
      <c r="BH72" s="447"/>
      <c r="BI72" s="434"/>
      <c r="BJ72" s="434"/>
      <c r="BK72" s="434"/>
      <c r="BL72" s="451"/>
      <c r="BM72" s="447"/>
      <c r="BN72" s="434"/>
      <c r="BO72" s="434"/>
      <c r="BP72" s="434"/>
      <c r="BQ72" s="451"/>
      <c r="BR72" s="447"/>
      <c r="BS72" s="434"/>
      <c r="BT72" s="434"/>
      <c r="BU72" s="434"/>
      <c r="BV72" s="434"/>
      <c r="BW72" s="434"/>
      <c r="BX72" s="434"/>
      <c r="BY72" s="435"/>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302" customFormat="true" ht="15" customHeight="true" x14ac:dyDescent="0.2">
      <c r="A73" s="805"/>
      <c r="B73" s="378"/>
      <c r="C73" s="404"/>
      <c r="D73" s="402"/>
      <c r="E73" s="402"/>
      <c r="F73" s="402"/>
      <c r="G73" s="406"/>
      <c r="H73" s="403"/>
      <c r="I73" s="402"/>
      <c r="J73" s="402"/>
      <c r="K73" s="402"/>
      <c r="L73" s="405"/>
      <c r="M73" s="404"/>
      <c r="N73" s="402"/>
      <c r="O73" s="402"/>
      <c r="P73" s="402"/>
      <c r="Q73" s="406"/>
      <c r="R73" s="404"/>
      <c r="S73" s="402"/>
      <c r="T73" s="402"/>
      <c r="U73" s="402"/>
      <c r="V73" s="402"/>
      <c r="W73" s="402"/>
      <c r="X73" s="402"/>
      <c r="Y73" s="405"/>
      <c r="Z73" s="885"/>
      <c r="AA73" s="885"/>
      <c r="AB73" s="885"/>
      <c r="AC73" s="885"/>
      <c r="AD73" s="885"/>
      <c r="AE73" s="885"/>
      <c r="AF73" s="885"/>
      <c r="AG73" s="885"/>
      <c r="AH73" s="885"/>
      <c r="AI73" s="885"/>
      <c r="AJ73" s="885"/>
      <c r="AK73" s="885"/>
      <c r="AL73" s="885"/>
      <c r="AM73" s="885"/>
      <c r="AN73" s="885"/>
      <c r="AO73" s="885"/>
      <c r="AP73" s="885"/>
      <c r="AQ73" s="885"/>
      <c r="AR73" s="885"/>
      <c r="AS73" s="885"/>
      <c r="AT73" s="885"/>
      <c r="AU73" s="885"/>
      <c r="AV73" s="885"/>
      <c r="AW73" s="885"/>
      <c r="AX73" s="885"/>
      <c r="AY73" s="885"/>
      <c r="AZ73" s="342"/>
      <c r="BA73" s="812"/>
      <c r="BB73" s="814"/>
      <c r="BC73" s="447"/>
      <c r="BD73" s="434"/>
      <c r="BE73" s="434"/>
      <c r="BF73" s="434"/>
      <c r="BG73" s="451"/>
      <c r="BH73" s="447"/>
      <c r="BI73" s="434"/>
      <c r="BJ73" s="434"/>
      <c r="BK73" s="434"/>
      <c r="BL73" s="451"/>
      <c r="BM73" s="447"/>
      <c r="BN73" s="434"/>
      <c r="BO73" s="434"/>
      <c r="BP73" s="434"/>
      <c r="BQ73" s="451"/>
      <c r="BR73" s="447"/>
      <c r="BS73" s="434"/>
      <c r="BT73" s="434"/>
      <c r="BU73" s="434"/>
      <c r="BV73" s="434"/>
      <c r="BW73" s="434"/>
      <c r="BX73" s="434"/>
      <c r="BY73" s="435"/>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302" customFormat="true" ht="15" customHeight="true" x14ac:dyDescent="0.2">
      <c r="A74" s="805"/>
      <c r="B74" s="378"/>
      <c r="C74" s="404"/>
      <c r="D74" s="402"/>
      <c r="E74" s="402"/>
      <c r="F74" s="402"/>
      <c r="G74" s="406"/>
      <c r="H74" s="403"/>
      <c r="I74" s="402"/>
      <c r="J74" s="402"/>
      <c r="K74" s="402"/>
      <c r="L74" s="405"/>
      <c r="M74" s="404"/>
      <c r="N74" s="402"/>
      <c r="O74" s="402"/>
      <c r="P74" s="402"/>
      <c r="Q74" s="406"/>
      <c r="R74" s="404"/>
      <c r="S74" s="402"/>
      <c r="T74" s="402"/>
      <c r="U74" s="402"/>
      <c r="V74" s="402"/>
      <c r="W74" s="402"/>
      <c r="X74" s="402"/>
      <c r="Y74" s="405"/>
      <c r="Z74" s="885"/>
      <c r="AA74" s="885"/>
      <c r="AB74" s="885"/>
      <c r="AC74" s="885"/>
      <c r="AD74" s="885"/>
      <c r="AE74" s="885"/>
      <c r="AF74" s="885"/>
      <c r="AG74" s="885"/>
      <c r="AH74" s="885"/>
      <c r="AI74" s="885"/>
      <c r="AJ74" s="885"/>
      <c r="AK74" s="885"/>
      <c r="AL74" s="885"/>
      <c r="AM74" s="885"/>
      <c r="AN74" s="885"/>
      <c r="AO74" s="885"/>
      <c r="AP74" s="885"/>
      <c r="AQ74" s="885"/>
      <c r="AR74" s="885"/>
      <c r="AS74" s="885"/>
      <c r="AT74" s="885"/>
      <c r="AU74" s="885"/>
      <c r="AV74" s="885"/>
      <c r="AW74" s="885"/>
      <c r="AX74" s="885"/>
      <c r="AY74" s="885"/>
      <c r="AZ74" s="342"/>
      <c r="BA74" s="812"/>
      <c r="BB74" s="814"/>
      <c r="BC74" s="447"/>
      <c r="BD74" s="434"/>
      <c r="BE74" s="434"/>
      <c r="BF74" s="434"/>
      <c r="BG74" s="451"/>
      <c r="BH74" s="447"/>
      <c r="BI74" s="434"/>
      <c r="BJ74" s="434"/>
      <c r="BK74" s="434"/>
      <c r="BL74" s="451"/>
      <c r="BM74" s="447"/>
      <c r="BN74" s="434"/>
      <c r="BO74" s="434"/>
      <c r="BP74" s="434"/>
      <c r="BQ74" s="451"/>
      <c r="BR74" s="447"/>
      <c r="BS74" s="434"/>
      <c r="BT74" s="434"/>
      <c r="BU74" s="434"/>
      <c r="BV74" s="434"/>
      <c r="BW74" s="434"/>
      <c r="BX74" s="434"/>
      <c r="BY74" s="435"/>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302" customFormat="true" ht="15" customHeight="true" x14ac:dyDescent="0.2">
      <c r="A75" s="805"/>
      <c r="B75" s="378"/>
      <c r="C75" s="404"/>
      <c r="D75" s="402"/>
      <c r="E75" s="402"/>
      <c r="F75" s="402"/>
      <c r="G75" s="406"/>
      <c r="H75" s="403"/>
      <c r="I75" s="402"/>
      <c r="J75" s="402"/>
      <c r="K75" s="402"/>
      <c r="L75" s="405"/>
      <c r="M75" s="404"/>
      <c r="N75" s="402"/>
      <c r="O75" s="402"/>
      <c r="P75" s="402"/>
      <c r="Q75" s="406"/>
      <c r="R75" s="404"/>
      <c r="S75" s="402"/>
      <c r="T75" s="402"/>
      <c r="U75" s="402"/>
      <c r="V75" s="402"/>
      <c r="W75" s="402"/>
      <c r="X75" s="402"/>
      <c r="Y75" s="405"/>
      <c r="Z75" s="885"/>
      <c r="AA75" s="885"/>
      <c r="AB75" s="885"/>
      <c r="AC75" s="885"/>
      <c r="AD75" s="885"/>
      <c r="AE75" s="885"/>
      <c r="AF75" s="885"/>
      <c r="AG75" s="885"/>
      <c r="AH75" s="885"/>
      <c r="AI75" s="885"/>
      <c r="AJ75" s="885"/>
      <c r="AK75" s="885"/>
      <c r="AL75" s="885"/>
      <c r="AM75" s="885"/>
      <c r="AN75" s="885"/>
      <c r="AO75" s="885"/>
      <c r="AP75" s="885"/>
      <c r="AQ75" s="885"/>
      <c r="AR75" s="885"/>
      <c r="AS75" s="885"/>
      <c r="AT75" s="885"/>
      <c r="AU75" s="885"/>
      <c r="AV75" s="885"/>
      <c r="AW75" s="885"/>
      <c r="AX75" s="885"/>
      <c r="AY75" s="885"/>
      <c r="AZ75" s="342"/>
      <c r="BA75" s="812"/>
      <c r="BB75" s="814"/>
      <c r="BC75" s="447"/>
      <c r="BD75" s="434"/>
      <c r="BE75" s="434"/>
      <c r="BF75" s="434"/>
      <c r="BG75" s="451"/>
      <c r="BH75" s="447"/>
      <c r="BI75" s="434"/>
      <c r="BJ75" s="434"/>
      <c r="BK75" s="434"/>
      <c r="BL75" s="451"/>
      <c r="BM75" s="447"/>
      <c r="BN75" s="434"/>
      <c r="BO75" s="434"/>
      <c r="BP75" s="434"/>
      <c r="BQ75" s="451"/>
      <c r="BR75" s="447"/>
      <c r="BS75" s="434"/>
      <c r="BT75" s="434"/>
      <c r="BU75" s="434"/>
      <c r="BV75" s="434"/>
      <c r="BW75" s="434"/>
      <c r="BX75" s="434"/>
      <c r="BY75" s="435"/>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302" customFormat="true" ht="15" customHeight="true" x14ac:dyDescent="0.2">
      <c r="A76" s="805"/>
      <c r="B76" s="378"/>
      <c r="C76" s="404"/>
      <c r="D76" s="402"/>
      <c r="E76" s="402"/>
      <c r="F76" s="402"/>
      <c r="G76" s="406"/>
      <c r="H76" s="403"/>
      <c r="I76" s="402"/>
      <c r="J76" s="402"/>
      <c r="K76" s="402"/>
      <c r="L76" s="405"/>
      <c r="M76" s="404"/>
      <c r="N76" s="402"/>
      <c r="O76" s="402"/>
      <c r="P76" s="402"/>
      <c r="Q76" s="406"/>
      <c r="R76" s="404"/>
      <c r="S76" s="402"/>
      <c r="T76" s="402"/>
      <c r="U76" s="402"/>
      <c r="V76" s="402"/>
      <c r="W76" s="402"/>
      <c r="X76" s="402"/>
      <c r="Y76" s="405"/>
      <c r="Z76" s="885"/>
      <c r="AA76" s="885"/>
      <c r="AB76" s="885"/>
      <c r="AC76" s="885"/>
      <c r="AD76" s="885"/>
      <c r="AE76" s="885"/>
      <c r="AF76" s="885"/>
      <c r="AG76" s="885"/>
      <c r="AH76" s="885"/>
      <c r="AI76" s="885"/>
      <c r="AJ76" s="885"/>
      <c r="AK76" s="885"/>
      <c r="AL76" s="885"/>
      <c r="AM76" s="885"/>
      <c r="AN76" s="885"/>
      <c r="AO76" s="885"/>
      <c r="AP76" s="885"/>
      <c r="AQ76" s="885"/>
      <c r="AR76" s="885"/>
      <c r="AS76" s="885"/>
      <c r="AT76" s="885"/>
      <c r="AU76" s="885"/>
      <c r="AV76" s="885"/>
      <c r="AW76" s="885"/>
      <c r="AX76" s="885"/>
      <c r="AY76" s="885"/>
      <c r="AZ76" s="342"/>
      <c r="BA76" s="812"/>
      <c r="BB76" s="814"/>
      <c r="BC76" s="447"/>
      <c r="BD76" s="434"/>
      <c r="BE76" s="434"/>
      <c r="BF76" s="434"/>
      <c r="BG76" s="451"/>
      <c r="BH76" s="447"/>
      <c r="BI76" s="434"/>
      <c r="BJ76" s="434"/>
      <c r="BK76" s="434"/>
      <c r="BL76" s="451"/>
      <c r="BM76" s="447"/>
      <c r="BN76" s="434"/>
      <c r="BO76" s="434"/>
      <c r="BP76" s="434"/>
      <c r="BQ76" s="451"/>
      <c r="BR76" s="447"/>
      <c r="BS76" s="434"/>
      <c r="BT76" s="434"/>
      <c r="BU76" s="434"/>
      <c r="BV76" s="434"/>
      <c r="BW76" s="434"/>
      <c r="BX76" s="434"/>
      <c r="BY76" s="435"/>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302" customFormat="true" ht="15" customHeight="true" x14ac:dyDescent="0.2">
      <c r="A77" s="805"/>
      <c r="B77" s="378"/>
      <c r="C77" s="404"/>
      <c r="D77" s="402"/>
      <c r="E77" s="402"/>
      <c r="F77" s="402"/>
      <c r="G77" s="406"/>
      <c r="H77" s="403"/>
      <c r="I77" s="402"/>
      <c r="J77" s="402"/>
      <c r="K77" s="402"/>
      <c r="L77" s="405"/>
      <c r="M77" s="404"/>
      <c r="N77" s="402"/>
      <c r="O77" s="402"/>
      <c r="P77" s="402"/>
      <c r="Q77" s="406"/>
      <c r="R77" s="404"/>
      <c r="S77" s="402"/>
      <c r="T77" s="402"/>
      <c r="U77" s="402"/>
      <c r="V77" s="402"/>
      <c r="W77" s="402"/>
      <c r="X77" s="402"/>
      <c r="Y77" s="405"/>
      <c r="Z77" s="885"/>
      <c r="AA77" s="885"/>
      <c r="AB77" s="885"/>
      <c r="AC77" s="885"/>
      <c r="AD77" s="885"/>
      <c r="AE77" s="885"/>
      <c r="AF77" s="885"/>
      <c r="AG77" s="885"/>
      <c r="AH77" s="885"/>
      <c r="AI77" s="885"/>
      <c r="AJ77" s="885"/>
      <c r="AK77" s="885"/>
      <c r="AL77" s="885"/>
      <c r="AM77" s="885"/>
      <c r="AN77" s="885"/>
      <c r="AO77" s="885"/>
      <c r="AP77" s="885"/>
      <c r="AQ77" s="885"/>
      <c r="AR77" s="885"/>
      <c r="AS77" s="885"/>
      <c r="AT77" s="885"/>
      <c r="AU77" s="885"/>
      <c r="AV77" s="885"/>
      <c r="AW77" s="885"/>
      <c r="AX77" s="885"/>
      <c r="AY77" s="885"/>
      <c r="AZ77" s="342"/>
      <c r="BA77" s="812"/>
      <c r="BB77" s="814"/>
      <c r="BC77" s="447"/>
      <c r="BD77" s="434"/>
      <c r="BE77" s="434"/>
      <c r="BF77" s="434"/>
      <c r="BG77" s="451"/>
      <c r="BH77" s="447"/>
      <c r="BI77" s="434"/>
      <c r="BJ77" s="434"/>
      <c r="BK77" s="434"/>
      <c r="BL77" s="451"/>
      <c r="BM77" s="447"/>
      <c r="BN77" s="434"/>
      <c r="BO77" s="434"/>
      <c r="BP77" s="434"/>
      <c r="BQ77" s="451"/>
      <c r="BR77" s="447"/>
      <c r="BS77" s="434"/>
      <c r="BT77" s="434"/>
      <c r="BU77" s="434"/>
      <c r="BV77" s="434"/>
      <c r="BW77" s="434"/>
      <c r="BX77" s="434"/>
      <c r="BY77" s="435"/>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302" customFormat="true" ht="15" customHeight="true" x14ac:dyDescent="0.2">
      <c r="A78" s="805"/>
      <c r="B78" s="378"/>
      <c r="C78" s="404"/>
      <c r="D78" s="402"/>
      <c r="E78" s="402"/>
      <c r="F78" s="402"/>
      <c r="G78" s="406"/>
      <c r="H78" s="403"/>
      <c r="I78" s="402"/>
      <c r="J78" s="402"/>
      <c r="K78" s="402"/>
      <c r="L78" s="405"/>
      <c r="M78" s="404"/>
      <c r="N78" s="402"/>
      <c r="O78" s="402"/>
      <c r="P78" s="402"/>
      <c r="Q78" s="406"/>
      <c r="R78" s="404"/>
      <c r="S78" s="402"/>
      <c r="T78" s="402"/>
      <c r="U78" s="402"/>
      <c r="V78" s="402"/>
      <c r="W78" s="402"/>
      <c r="X78" s="402"/>
      <c r="Y78" s="405"/>
      <c r="Z78" s="885"/>
      <c r="AA78" s="885"/>
      <c r="AB78" s="885"/>
      <c r="AC78" s="885"/>
      <c r="AD78" s="885"/>
      <c r="AE78" s="885"/>
      <c r="AF78" s="885"/>
      <c r="AG78" s="885"/>
      <c r="AH78" s="885"/>
      <c r="AI78" s="885"/>
      <c r="AJ78" s="885"/>
      <c r="AK78" s="885"/>
      <c r="AL78" s="885"/>
      <c r="AM78" s="885"/>
      <c r="AN78" s="885"/>
      <c r="AO78" s="885"/>
      <c r="AP78" s="885"/>
      <c r="AQ78" s="885"/>
      <c r="AR78" s="885"/>
      <c r="AS78" s="885"/>
      <c r="AT78" s="885"/>
      <c r="AU78" s="885"/>
      <c r="AV78" s="885"/>
      <c r="AW78" s="885"/>
      <c r="AX78" s="885"/>
      <c r="AY78" s="885"/>
      <c r="AZ78" s="342"/>
      <c r="BA78" s="812"/>
      <c r="BB78" s="814"/>
      <c r="BC78" s="447"/>
      <c r="BD78" s="434"/>
      <c r="BE78" s="434"/>
      <c r="BF78" s="434"/>
      <c r="BG78" s="451"/>
      <c r="BH78" s="447"/>
      <c r="BI78" s="434"/>
      <c r="BJ78" s="434"/>
      <c r="BK78" s="434"/>
      <c r="BL78" s="451"/>
      <c r="BM78" s="447"/>
      <c r="BN78" s="434"/>
      <c r="BO78" s="434"/>
      <c r="BP78" s="434"/>
      <c r="BQ78" s="451"/>
      <c r="BR78" s="447"/>
      <c r="BS78" s="434"/>
      <c r="BT78" s="434"/>
      <c r="BU78" s="434"/>
      <c r="BV78" s="434"/>
      <c r="BW78" s="434"/>
      <c r="BX78" s="434"/>
      <c r="BY78" s="435"/>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302" customFormat="true" ht="15" customHeight="true" x14ac:dyDescent="0.2">
      <c r="A79" s="805"/>
      <c r="B79" s="378"/>
      <c r="C79" s="404"/>
      <c r="D79" s="402"/>
      <c r="E79" s="402"/>
      <c r="F79" s="402"/>
      <c r="G79" s="406"/>
      <c r="H79" s="403"/>
      <c r="I79" s="402"/>
      <c r="J79" s="402"/>
      <c r="K79" s="402"/>
      <c r="L79" s="405"/>
      <c r="M79" s="404"/>
      <c r="N79" s="402"/>
      <c r="O79" s="402"/>
      <c r="P79" s="402"/>
      <c r="Q79" s="406"/>
      <c r="R79" s="404"/>
      <c r="S79" s="402"/>
      <c r="T79" s="402"/>
      <c r="U79" s="402"/>
      <c r="V79" s="402"/>
      <c r="W79" s="402"/>
      <c r="X79" s="402"/>
      <c r="Y79" s="405"/>
      <c r="Z79" s="885"/>
      <c r="AA79" s="885"/>
      <c r="AB79" s="885"/>
      <c r="AC79" s="885"/>
      <c r="AD79" s="885"/>
      <c r="AE79" s="885"/>
      <c r="AF79" s="885"/>
      <c r="AG79" s="885"/>
      <c r="AH79" s="885"/>
      <c r="AI79" s="885"/>
      <c r="AJ79" s="885"/>
      <c r="AK79" s="885"/>
      <c r="AL79" s="885"/>
      <c r="AM79" s="885"/>
      <c r="AN79" s="885"/>
      <c r="AO79" s="885"/>
      <c r="AP79" s="885"/>
      <c r="AQ79" s="885"/>
      <c r="AR79" s="885"/>
      <c r="AS79" s="885"/>
      <c r="AT79" s="885"/>
      <c r="AU79" s="885"/>
      <c r="AV79" s="885"/>
      <c r="AW79" s="885"/>
      <c r="AX79" s="885"/>
      <c r="AY79" s="885"/>
      <c r="AZ79" s="342"/>
      <c r="BA79" s="812"/>
      <c r="BB79" s="814"/>
      <c r="BC79" s="447"/>
      <c r="BD79" s="434"/>
      <c r="BE79" s="434"/>
      <c r="BF79" s="434"/>
      <c r="BG79" s="451"/>
      <c r="BH79" s="447"/>
      <c r="BI79" s="434"/>
      <c r="BJ79" s="434"/>
      <c r="BK79" s="434"/>
      <c r="BL79" s="451"/>
      <c r="BM79" s="447"/>
      <c r="BN79" s="434"/>
      <c r="BO79" s="434"/>
      <c r="BP79" s="434"/>
      <c r="BQ79" s="451"/>
      <c r="BR79" s="447"/>
      <c r="BS79" s="434"/>
      <c r="BT79" s="434"/>
      <c r="BU79" s="434"/>
      <c r="BV79" s="434"/>
      <c r="BW79" s="434"/>
      <c r="BX79" s="434"/>
      <c r="BY79" s="435"/>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302" customFormat="true" ht="15" customHeight="true" x14ac:dyDescent="0.2">
      <c r="A80" s="805"/>
      <c r="B80" s="378"/>
      <c r="C80" s="404"/>
      <c r="D80" s="402"/>
      <c r="E80" s="402"/>
      <c r="F80" s="402"/>
      <c r="G80" s="406"/>
      <c r="H80" s="403"/>
      <c r="I80" s="402"/>
      <c r="J80" s="402"/>
      <c r="K80" s="402"/>
      <c r="L80" s="405"/>
      <c r="M80" s="404"/>
      <c r="N80" s="402"/>
      <c r="O80" s="402"/>
      <c r="P80" s="402"/>
      <c r="Q80" s="406"/>
      <c r="R80" s="404"/>
      <c r="S80" s="402"/>
      <c r="T80" s="402"/>
      <c r="U80" s="402"/>
      <c r="V80" s="402"/>
      <c r="W80" s="402"/>
      <c r="X80" s="402"/>
      <c r="Y80" s="405"/>
      <c r="Z80" s="885"/>
      <c r="AA80" s="885"/>
      <c r="AB80" s="885"/>
      <c r="AC80" s="885"/>
      <c r="AD80" s="885"/>
      <c r="AE80" s="885"/>
      <c r="AF80" s="885"/>
      <c r="AG80" s="885"/>
      <c r="AH80" s="885"/>
      <c r="AI80" s="885"/>
      <c r="AJ80" s="885"/>
      <c r="AK80" s="885"/>
      <c r="AL80" s="885"/>
      <c r="AM80" s="885"/>
      <c r="AN80" s="885"/>
      <c r="AO80" s="885"/>
      <c r="AP80" s="885"/>
      <c r="AQ80" s="885"/>
      <c r="AR80" s="885"/>
      <c r="AS80" s="885"/>
      <c r="AT80" s="885"/>
      <c r="AU80" s="885"/>
      <c r="AV80" s="885"/>
      <c r="AW80" s="885"/>
      <c r="AX80" s="885"/>
      <c r="AY80" s="885"/>
      <c r="AZ80" s="342"/>
      <c r="BA80" s="812"/>
      <c r="BB80" s="814"/>
      <c r="BC80" s="447"/>
      <c r="BD80" s="434"/>
      <c r="BE80" s="434"/>
      <c r="BF80" s="434"/>
      <c r="BG80" s="451"/>
      <c r="BH80" s="447"/>
      <c r="BI80" s="434"/>
      <c r="BJ80" s="434"/>
      <c r="BK80" s="434"/>
      <c r="BL80" s="451"/>
      <c r="BM80" s="447"/>
      <c r="BN80" s="434"/>
      <c r="BO80" s="434"/>
      <c r="BP80" s="434"/>
      <c r="BQ80" s="451"/>
      <c r="BR80" s="447"/>
      <c r="BS80" s="434"/>
      <c r="BT80" s="434"/>
      <c r="BU80" s="434"/>
      <c r="BV80" s="434"/>
      <c r="BW80" s="434"/>
      <c r="BX80" s="434"/>
      <c r="BY80" s="435"/>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302" customFormat="true" ht="15" customHeight="true" x14ac:dyDescent="0.2">
      <c r="A81" s="805"/>
      <c r="B81" s="378"/>
      <c r="C81" s="404"/>
      <c r="D81" s="402"/>
      <c r="E81" s="402"/>
      <c r="F81" s="402"/>
      <c r="G81" s="406"/>
      <c r="H81" s="403"/>
      <c r="I81" s="402"/>
      <c r="J81" s="402"/>
      <c r="K81" s="402"/>
      <c r="L81" s="405"/>
      <c r="M81" s="404"/>
      <c r="N81" s="402"/>
      <c r="O81" s="402"/>
      <c r="P81" s="402"/>
      <c r="Q81" s="406"/>
      <c r="R81" s="404"/>
      <c r="S81" s="402"/>
      <c r="T81" s="402"/>
      <c r="U81" s="402"/>
      <c r="V81" s="402"/>
      <c r="W81" s="402"/>
      <c r="X81" s="402"/>
      <c r="Y81" s="405"/>
      <c r="Z81" s="885"/>
      <c r="AA81" s="885"/>
      <c r="AB81" s="885"/>
      <c r="AC81" s="885"/>
      <c r="AD81" s="885"/>
      <c r="AE81" s="885"/>
      <c r="AF81" s="885"/>
      <c r="AG81" s="885"/>
      <c r="AH81" s="885"/>
      <c r="AI81" s="885"/>
      <c r="AJ81" s="885"/>
      <c r="AK81" s="885"/>
      <c r="AL81" s="885"/>
      <c r="AM81" s="885"/>
      <c r="AN81" s="885"/>
      <c r="AO81" s="885"/>
      <c r="AP81" s="885"/>
      <c r="AQ81" s="885"/>
      <c r="AR81" s="885"/>
      <c r="AS81" s="885"/>
      <c r="AT81" s="885"/>
      <c r="AU81" s="885"/>
      <c r="AV81" s="885"/>
      <c r="AW81" s="885"/>
      <c r="AX81" s="885"/>
      <c r="AY81" s="885"/>
      <c r="AZ81" s="342"/>
      <c r="BA81" s="812"/>
      <c r="BB81" s="814"/>
      <c r="BC81" s="447"/>
      <c r="BD81" s="434"/>
      <c r="BE81" s="434"/>
      <c r="BF81" s="434"/>
      <c r="BG81" s="451"/>
      <c r="BH81" s="447"/>
      <c r="BI81" s="434"/>
      <c r="BJ81" s="434"/>
      <c r="BK81" s="434"/>
      <c r="BL81" s="451"/>
      <c r="BM81" s="447"/>
      <c r="BN81" s="434"/>
      <c r="BO81" s="434"/>
      <c r="BP81" s="434"/>
      <c r="BQ81" s="451"/>
      <c r="BR81" s="447"/>
      <c r="BS81" s="434"/>
      <c r="BT81" s="434"/>
      <c r="BU81" s="434"/>
      <c r="BV81" s="434"/>
      <c r="BW81" s="434"/>
      <c r="BX81" s="434"/>
      <c r="BY81" s="435"/>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302" customFormat="true" ht="15" customHeight="true" x14ac:dyDescent="0.2">
      <c r="A82" s="805"/>
      <c r="B82" s="378"/>
      <c r="C82" s="404"/>
      <c r="D82" s="402"/>
      <c r="E82" s="402"/>
      <c r="F82" s="402"/>
      <c r="G82" s="406"/>
      <c r="H82" s="403"/>
      <c r="I82" s="402"/>
      <c r="J82" s="402"/>
      <c r="K82" s="402"/>
      <c r="L82" s="405"/>
      <c r="M82" s="404"/>
      <c r="N82" s="402"/>
      <c r="O82" s="402"/>
      <c r="P82" s="402"/>
      <c r="Q82" s="406"/>
      <c r="R82" s="404"/>
      <c r="S82" s="402"/>
      <c r="T82" s="402"/>
      <c r="U82" s="402"/>
      <c r="V82" s="402"/>
      <c r="W82" s="402"/>
      <c r="X82" s="402"/>
      <c r="Y82" s="405"/>
      <c r="Z82" s="885"/>
      <c r="AA82" s="885"/>
      <c r="AB82" s="885"/>
      <c r="AC82" s="885"/>
      <c r="AD82" s="885"/>
      <c r="AE82" s="885"/>
      <c r="AF82" s="885"/>
      <c r="AG82" s="885"/>
      <c r="AH82" s="885"/>
      <c r="AI82" s="885"/>
      <c r="AJ82" s="885"/>
      <c r="AK82" s="885"/>
      <c r="AL82" s="885"/>
      <c r="AM82" s="885"/>
      <c r="AN82" s="885"/>
      <c r="AO82" s="885"/>
      <c r="AP82" s="885"/>
      <c r="AQ82" s="885"/>
      <c r="AR82" s="885"/>
      <c r="AS82" s="885"/>
      <c r="AT82" s="885"/>
      <c r="AU82" s="885"/>
      <c r="AV82" s="885"/>
      <c r="AW82" s="885"/>
      <c r="AX82" s="885"/>
      <c r="AY82" s="885"/>
      <c r="AZ82" s="342"/>
      <c r="BA82" s="812"/>
      <c r="BB82" s="814"/>
      <c r="BC82" s="447"/>
      <c r="BD82" s="434"/>
      <c r="BE82" s="434"/>
      <c r="BF82" s="434"/>
      <c r="BG82" s="451"/>
      <c r="BH82" s="447"/>
      <c r="BI82" s="434"/>
      <c r="BJ82" s="434"/>
      <c r="BK82" s="434"/>
      <c r="BL82" s="451"/>
      <c r="BM82" s="447"/>
      <c r="BN82" s="434"/>
      <c r="BO82" s="434"/>
      <c r="BP82" s="434"/>
      <c r="BQ82" s="451"/>
      <c r="BR82" s="447"/>
      <c r="BS82" s="434"/>
      <c r="BT82" s="434"/>
      <c r="BU82" s="434"/>
      <c r="BV82" s="434"/>
      <c r="BW82" s="434"/>
      <c r="BX82" s="434"/>
      <c r="BY82" s="435"/>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302" customFormat="true" ht="15" customHeight="true" x14ac:dyDescent="0.2">
      <c r="A83" s="805"/>
      <c r="B83" s="378"/>
      <c r="C83" s="404"/>
      <c r="D83" s="402"/>
      <c r="E83" s="402"/>
      <c r="F83" s="402"/>
      <c r="G83" s="406"/>
      <c r="H83" s="403"/>
      <c r="I83" s="402"/>
      <c r="J83" s="402"/>
      <c r="K83" s="402"/>
      <c r="L83" s="405"/>
      <c r="M83" s="404"/>
      <c r="N83" s="402"/>
      <c r="O83" s="402"/>
      <c r="P83" s="402"/>
      <c r="Q83" s="406"/>
      <c r="R83" s="404"/>
      <c r="S83" s="402"/>
      <c r="T83" s="402"/>
      <c r="U83" s="402"/>
      <c r="V83" s="402"/>
      <c r="W83" s="402"/>
      <c r="X83" s="402"/>
      <c r="Y83" s="405"/>
      <c r="Z83" s="885"/>
      <c r="AA83" s="885"/>
      <c r="AB83" s="885"/>
      <c r="AC83" s="885"/>
      <c r="AD83" s="885"/>
      <c r="AE83" s="885"/>
      <c r="AF83" s="885"/>
      <c r="AG83" s="885"/>
      <c r="AH83" s="885"/>
      <c r="AI83" s="885"/>
      <c r="AJ83" s="885"/>
      <c r="AK83" s="885"/>
      <c r="AL83" s="885"/>
      <c r="AM83" s="885"/>
      <c r="AN83" s="885"/>
      <c r="AO83" s="885"/>
      <c r="AP83" s="885"/>
      <c r="AQ83" s="885"/>
      <c r="AR83" s="885"/>
      <c r="AS83" s="885"/>
      <c r="AT83" s="885"/>
      <c r="AU83" s="885"/>
      <c r="AV83" s="885"/>
      <c r="AW83" s="885"/>
      <c r="AX83" s="885"/>
      <c r="AY83" s="885"/>
      <c r="AZ83" s="342"/>
      <c r="BA83" s="812"/>
      <c r="BB83" s="814"/>
      <c r="BC83" s="447"/>
      <c r="BD83" s="434"/>
      <c r="BE83" s="434"/>
      <c r="BF83" s="434"/>
      <c r="BG83" s="451"/>
      <c r="BH83" s="447"/>
      <c r="BI83" s="434"/>
      <c r="BJ83" s="434"/>
      <c r="BK83" s="434"/>
      <c r="BL83" s="451"/>
      <c r="BM83" s="447"/>
      <c r="BN83" s="434"/>
      <c r="BO83" s="434"/>
      <c r="BP83" s="434"/>
      <c r="BQ83" s="451"/>
      <c r="BR83" s="447"/>
      <c r="BS83" s="434"/>
      <c r="BT83" s="434"/>
      <c r="BU83" s="434"/>
      <c r="BV83" s="434"/>
      <c r="BW83" s="434"/>
      <c r="BX83" s="434"/>
      <c r="BY83" s="435"/>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302" customFormat="true" ht="15" customHeight="true" x14ac:dyDescent="0.2">
      <c r="A84" s="805"/>
      <c r="B84" s="378"/>
      <c r="C84" s="404"/>
      <c r="D84" s="402"/>
      <c r="E84" s="402"/>
      <c r="F84" s="402"/>
      <c r="G84" s="406"/>
      <c r="H84" s="403"/>
      <c r="I84" s="402"/>
      <c r="J84" s="402"/>
      <c r="K84" s="402"/>
      <c r="L84" s="405"/>
      <c r="M84" s="404"/>
      <c r="N84" s="402"/>
      <c r="O84" s="402"/>
      <c r="P84" s="402"/>
      <c r="Q84" s="406"/>
      <c r="R84" s="404"/>
      <c r="S84" s="402"/>
      <c r="T84" s="402"/>
      <c r="U84" s="402"/>
      <c r="V84" s="402"/>
      <c r="W84" s="402"/>
      <c r="X84" s="402"/>
      <c r="Y84" s="405"/>
      <c r="Z84" s="885"/>
      <c r="AA84" s="885"/>
      <c r="AB84" s="885"/>
      <c r="AC84" s="885"/>
      <c r="AD84" s="885"/>
      <c r="AE84" s="885"/>
      <c r="AF84" s="885"/>
      <c r="AG84" s="885"/>
      <c r="AH84" s="885"/>
      <c r="AI84" s="885"/>
      <c r="AJ84" s="885"/>
      <c r="AK84" s="885"/>
      <c r="AL84" s="885"/>
      <c r="AM84" s="885"/>
      <c r="AN84" s="885"/>
      <c r="AO84" s="885"/>
      <c r="AP84" s="885"/>
      <c r="AQ84" s="885"/>
      <c r="AR84" s="885"/>
      <c r="AS84" s="885"/>
      <c r="AT84" s="885"/>
      <c r="AU84" s="885"/>
      <c r="AV84" s="885"/>
      <c r="AW84" s="885"/>
      <c r="AX84" s="885"/>
      <c r="AY84" s="885"/>
      <c r="AZ84" s="342"/>
      <c r="BA84" s="812"/>
      <c r="BB84" s="814"/>
      <c r="BC84" s="447"/>
      <c r="BD84" s="434"/>
      <c r="BE84" s="434"/>
      <c r="BF84" s="434"/>
      <c r="BG84" s="451"/>
      <c r="BH84" s="447"/>
      <c r="BI84" s="434"/>
      <c r="BJ84" s="434"/>
      <c r="BK84" s="434"/>
      <c r="BL84" s="451"/>
      <c r="BM84" s="447"/>
      <c r="BN84" s="434"/>
      <c r="BO84" s="434"/>
      <c r="BP84" s="434"/>
      <c r="BQ84" s="451"/>
      <c r="BR84" s="447"/>
      <c r="BS84" s="434"/>
      <c r="BT84" s="434"/>
      <c r="BU84" s="434"/>
      <c r="BV84" s="434"/>
      <c r="BW84" s="434"/>
      <c r="BX84" s="434"/>
      <c r="BY84" s="435"/>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302" customFormat="true" ht="15" customHeight="true" x14ac:dyDescent="0.2">
      <c r="A85" s="805"/>
      <c r="B85" s="378"/>
      <c r="C85" s="404"/>
      <c r="D85" s="402"/>
      <c r="E85" s="402"/>
      <c r="F85" s="402"/>
      <c r="G85" s="406"/>
      <c r="H85" s="403"/>
      <c r="I85" s="402"/>
      <c r="J85" s="402"/>
      <c r="K85" s="402"/>
      <c r="L85" s="405"/>
      <c r="M85" s="404"/>
      <c r="N85" s="402"/>
      <c r="O85" s="402"/>
      <c r="P85" s="402"/>
      <c r="Q85" s="406"/>
      <c r="R85" s="404"/>
      <c r="S85" s="402"/>
      <c r="T85" s="402"/>
      <c r="U85" s="402"/>
      <c r="V85" s="402"/>
      <c r="W85" s="402"/>
      <c r="X85" s="402"/>
      <c r="Y85" s="405"/>
      <c r="Z85" s="885"/>
      <c r="AA85" s="885"/>
      <c r="AB85" s="885"/>
      <c r="AC85" s="885"/>
      <c r="AD85" s="885"/>
      <c r="AE85" s="885"/>
      <c r="AF85" s="885"/>
      <c r="AG85" s="885"/>
      <c r="AH85" s="885"/>
      <c r="AI85" s="885"/>
      <c r="AJ85" s="885"/>
      <c r="AK85" s="885"/>
      <c r="AL85" s="885"/>
      <c r="AM85" s="885"/>
      <c r="AN85" s="885"/>
      <c r="AO85" s="885"/>
      <c r="AP85" s="885"/>
      <c r="AQ85" s="885"/>
      <c r="AR85" s="885"/>
      <c r="AS85" s="885"/>
      <c r="AT85" s="885"/>
      <c r="AU85" s="885"/>
      <c r="AV85" s="885"/>
      <c r="AW85" s="885"/>
      <c r="AX85" s="885"/>
      <c r="AY85" s="885"/>
      <c r="AZ85" s="342"/>
      <c r="BA85" s="812"/>
      <c r="BB85" s="814"/>
      <c r="BC85" s="447"/>
      <c r="BD85" s="434"/>
      <c r="BE85" s="434"/>
      <c r="BF85" s="434"/>
      <c r="BG85" s="451"/>
      <c r="BH85" s="447"/>
      <c r="BI85" s="434"/>
      <c r="BJ85" s="434"/>
      <c r="BK85" s="434"/>
      <c r="BL85" s="451"/>
      <c r="BM85" s="447"/>
      <c r="BN85" s="434"/>
      <c r="BO85" s="434"/>
      <c r="BP85" s="434"/>
      <c r="BQ85" s="451"/>
      <c r="BR85" s="447"/>
      <c r="BS85" s="434"/>
      <c r="BT85" s="434"/>
      <c r="BU85" s="434"/>
      <c r="BV85" s="434"/>
      <c r="BW85" s="434"/>
      <c r="BX85" s="434"/>
      <c r="BY85" s="435"/>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302" customFormat="true" ht="15" customHeight="true" x14ac:dyDescent="0.2">
      <c r="A86" s="805"/>
      <c r="B86" s="378"/>
      <c r="C86" s="404"/>
      <c r="D86" s="402"/>
      <c r="E86" s="402"/>
      <c r="F86" s="402"/>
      <c r="G86" s="406"/>
      <c r="H86" s="403"/>
      <c r="I86" s="402"/>
      <c r="J86" s="402"/>
      <c r="K86" s="402"/>
      <c r="L86" s="405"/>
      <c r="M86" s="404"/>
      <c r="N86" s="402"/>
      <c r="O86" s="402"/>
      <c r="P86" s="402"/>
      <c r="Q86" s="406"/>
      <c r="R86" s="404"/>
      <c r="S86" s="402"/>
      <c r="T86" s="402"/>
      <c r="U86" s="402"/>
      <c r="V86" s="402"/>
      <c r="W86" s="402"/>
      <c r="X86" s="402"/>
      <c r="Y86" s="405"/>
      <c r="Z86" s="885"/>
      <c r="AA86" s="885"/>
      <c r="AB86" s="885"/>
      <c r="AC86" s="885"/>
      <c r="AD86" s="885"/>
      <c r="AE86" s="885"/>
      <c r="AF86" s="885"/>
      <c r="AG86" s="885"/>
      <c r="AH86" s="885"/>
      <c r="AI86" s="885"/>
      <c r="AJ86" s="885"/>
      <c r="AK86" s="885"/>
      <c r="AL86" s="885"/>
      <c r="AM86" s="885"/>
      <c r="AN86" s="885"/>
      <c r="AO86" s="885"/>
      <c r="AP86" s="885"/>
      <c r="AQ86" s="885"/>
      <c r="AR86" s="885"/>
      <c r="AS86" s="885"/>
      <c r="AT86" s="885"/>
      <c r="AU86" s="885"/>
      <c r="AV86" s="885"/>
      <c r="AW86" s="885"/>
      <c r="AX86" s="885"/>
      <c r="AY86" s="885"/>
      <c r="AZ86" s="342"/>
      <c r="BA86" s="812"/>
      <c r="BB86" s="814"/>
      <c r="BC86" s="447"/>
      <c r="BD86" s="434"/>
      <c r="BE86" s="434"/>
      <c r="BF86" s="434"/>
      <c r="BG86" s="451"/>
      <c r="BH86" s="447"/>
      <c r="BI86" s="434"/>
      <c r="BJ86" s="434"/>
      <c r="BK86" s="434"/>
      <c r="BL86" s="451"/>
      <c r="BM86" s="447"/>
      <c r="BN86" s="434"/>
      <c r="BO86" s="434"/>
      <c r="BP86" s="434"/>
      <c r="BQ86" s="451"/>
      <c r="BR86" s="447"/>
      <c r="BS86" s="434"/>
      <c r="BT86" s="434"/>
      <c r="BU86" s="434"/>
      <c r="BV86" s="434"/>
      <c r="BW86" s="434"/>
      <c r="BX86" s="434"/>
      <c r="BY86" s="435"/>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302" customFormat="true" ht="15" customHeight="true" x14ac:dyDescent="0.2">
      <c r="A87" s="805"/>
      <c r="B87" s="378"/>
      <c r="C87" s="404"/>
      <c r="D87" s="402"/>
      <c r="E87" s="402"/>
      <c r="F87" s="402"/>
      <c r="G87" s="406"/>
      <c r="H87" s="403"/>
      <c r="I87" s="402"/>
      <c r="J87" s="402"/>
      <c r="K87" s="402"/>
      <c r="L87" s="405"/>
      <c r="M87" s="404"/>
      <c r="N87" s="402"/>
      <c r="O87" s="402"/>
      <c r="P87" s="402"/>
      <c r="Q87" s="406"/>
      <c r="R87" s="404"/>
      <c r="S87" s="402"/>
      <c r="T87" s="402"/>
      <c r="U87" s="402"/>
      <c r="V87" s="402"/>
      <c r="W87" s="402"/>
      <c r="X87" s="402"/>
      <c r="Y87" s="405"/>
      <c r="Z87" s="885"/>
      <c r="AA87" s="885"/>
      <c r="AB87" s="885"/>
      <c r="AC87" s="885"/>
      <c r="AD87" s="885"/>
      <c r="AE87" s="885"/>
      <c r="AF87" s="885"/>
      <c r="AG87" s="885"/>
      <c r="AH87" s="885"/>
      <c r="AI87" s="885"/>
      <c r="AJ87" s="885"/>
      <c r="AK87" s="885"/>
      <c r="AL87" s="885"/>
      <c r="AM87" s="885"/>
      <c r="AN87" s="885"/>
      <c r="AO87" s="885"/>
      <c r="AP87" s="885"/>
      <c r="AQ87" s="885"/>
      <c r="AR87" s="885"/>
      <c r="AS87" s="885"/>
      <c r="AT87" s="885"/>
      <c r="AU87" s="885"/>
      <c r="AV87" s="885"/>
      <c r="AW87" s="885"/>
      <c r="AX87" s="885"/>
      <c r="AY87" s="885"/>
      <c r="AZ87" s="342"/>
      <c r="BA87" s="812"/>
      <c r="BB87" s="814"/>
      <c r="BC87" s="447"/>
      <c r="BD87" s="434"/>
      <c r="BE87" s="434"/>
      <c r="BF87" s="434"/>
      <c r="BG87" s="451"/>
      <c r="BH87" s="447"/>
      <c r="BI87" s="434"/>
      <c r="BJ87" s="434"/>
      <c r="BK87" s="434"/>
      <c r="BL87" s="451"/>
      <c r="BM87" s="447"/>
      <c r="BN87" s="434"/>
      <c r="BO87" s="434"/>
      <c r="BP87" s="434"/>
      <c r="BQ87" s="451"/>
      <c r="BR87" s="447"/>
      <c r="BS87" s="434"/>
      <c r="BT87" s="434"/>
      <c r="BU87" s="434"/>
      <c r="BV87" s="434"/>
      <c r="BW87" s="434"/>
      <c r="BX87" s="434"/>
      <c r="BY87" s="435"/>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302" customFormat="true" ht="15" customHeight="true" x14ac:dyDescent="0.2">
      <c r="A88" s="805"/>
      <c r="B88" s="378"/>
      <c r="C88" s="404"/>
      <c r="D88" s="402"/>
      <c r="E88" s="402"/>
      <c r="F88" s="402"/>
      <c r="G88" s="406"/>
      <c r="H88" s="403"/>
      <c r="I88" s="402"/>
      <c r="J88" s="402"/>
      <c r="K88" s="402"/>
      <c r="L88" s="405"/>
      <c r="M88" s="404"/>
      <c r="N88" s="402"/>
      <c r="O88" s="402"/>
      <c r="P88" s="402"/>
      <c r="Q88" s="406"/>
      <c r="R88" s="404"/>
      <c r="S88" s="402"/>
      <c r="T88" s="402"/>
      <c r="U88" s="402"/>
      <c r="V88" s="402"/>
      <c r="W88" s="402"/>
      <c r="X88" s="402"/>
      <c r="Y88" s="405"/>
      <c r="Z88" s="885"/>
      <c r="AA88" s="885"/>
      <c r="AB88" s="885"/>
      <c r="AC88" s="885"/>
      <c r="AD88" s="885"/>
      <c r="AE88" s="885"/>
      <c r="AF88" s="885"/>
      <c r="AG88" s="885"/>
      <c r="AH88" s="885"/>
      <c r="AI88" s="885"/>
      <c r="AJ88" s="885"/>
      <c r="AK88" s="885"/>
      <c r="AL88" s="885"/>
      <c r="AM88" s="885"/>
      <c r="AN88" s="885"/>
      <c r="AO88" s="885"/>
      <c r="AP88" s="885"/>
      <c r="AQ88" s="885"/>
      <c r="AR88" s="885"/>
      <c r="AS88" s="885"/>
      <c r="AT88" s="885"/>
      <c r="AU88" s="885"/>
      <c r="AV88" s="885"/>
      <c r="AW88" s="885"/>
      <c r="AX88" s="885"/>
      <c r="AY88" s="885"/>
      <c r="AZ88" s="342"/>
      <c r="BA88" s="812"/>
      <c r="BB88" s="814"/>
      <c r="BC88" s="447"/>
      <c r="BD88" s="434"/>
      <c r="BE88" s="434"/>
      <c r="BF88" s="434"/>
      <c r="BG88" s="451"/>
      <c r="BH88" s="447"/>
      <c r="BI88" s="434"/>
      <c r="BJ88" s="434"/>
      <c r="BK88" s="434"/>
      <c r="BL88" s="451"/>
      <c r="BM88" s="447"/>
      <c r="BN88" s="434"/>
      <c r="BO88" s="434"/>
      <c r="BP88" s="434"/>
      <c r="BQ88" s="451"/>
      <c r="BR88" s="447"/>
      <c r="BS88" s="434"/>
      <c r="BT88" s="434"/>
      <c r="BU88" s="434"/>
      <c r="BV88" s="434"/>
      <c r="BW88" s="434"/>
      <c r="BX88" s="434"/>
      <c r="BY88" s="435"/>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302" customFormat="true" ht="15" customHeight="true" x14ac:dyDescent="0.2">
      <c r="A89" s="805"/>
      <c r="B89" s="378"/>
      <c r="C89" s="404"/>
      <c r="D89" s="402"/>
      <c r="E89" s="402"/>
      <c r="F89" s="402"/>
      <c r="G89" s="406"/>
      <c r="H89" s="403"/>
      <c r="I89" s="402"/>
      <c r="J89" s="402"/>
      <c r="K89" s="402"/>
      <c r="L89" s="405"/>
      <c r="M89" s="404"/>
      <c r="N89" s="402"/>
      <c r="O89" s="402"/>
      <c r="P89" s="402"/>
      <c r="Q89" s="406"/>
      <c r="R89" s="404"/>
      <c r="S89" s="402"/>
      <c r="T89" s="402"/>
      <c r="U89" s="402"/>
      <c r="V89" s="402"/>
      <c r="W89" s="402"/>
      <c r="X89" s="402"/>
      <c r="Y89" s="405"/>
      <c r="Z89" s="885"/>
      <c r="AA89" s="885"/>
      <c r="AB89" s="885"/>
      <c r="AC89" s="885"/>
      <c r="AD89" s="885"/>
      <c r="AE89" s="885"/>
      <c r="AF89" s="885"/>
      <c r="AG89" s="885"/>
      <c r="AH89" s="885"/>
      <c r="AI89" s="885"/>
      <c r="AJ89" s="885"/>
      <c r="AK89" s="885"/>
      <c r="AL89" s="885"/>
      <c r="AM89" s="885"/>
      <c r="AN89" s="885"/>
      <c r="AO89" s="885"/>
      <c r="AP89" s="885"/>
      <c r="AQ89" s="885"/>
      <c r="AR89" s="885"/>
      <c r="AS89" s="885"/>
      <c r="AT89" s="885"/>
      <c r="AU89" s="885"/>
      <c r="AV89" s="885"/>
      <c r="AW89" s="885"/>
      <c r="AX89" s="885"/>
      <c r="AY89" s="885"/>
      <c r="AZ89" s="342"/>
      <c r="BA89" s="812"/>
      <c r="BB89" s="814"/>
      <c r="BC89" s="447"/>
      <c r="BD89" s="434"/>
      <c r="BE89" s="434"/>
      <c r="BF89" s="434"/>
      <c r="BG89" s="451"/>
      <c r="BH89" s="447"/>
      <c r="BI89" s="434"/>
      <c r="BJ89" s="434"/>
      <c r="BK89" s="434"/>
      <c r="BL89" s="451"/>
      <c r="BM89" s="447"/>
      <c r="BN89" s="434"/>
      <c r="BO89" s="434"/>
      <c r="BP89" s="434"/>
      <c r="BQ89" s="451"/>
      <c r="BR89" s="447"/>
      <c r="BS89" s="434"/>
      <c r="BT89" s="434"/>
      <c r="BU89" s="434"/>
      <c r="BV89" s="434"/>
      <c r="BW89" s="434"/>
      <c r="BX89" s="434"/>
      <c r="BY89" s="435"/>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302" customFormat="true" ht="15" customHeight="true" x14ac:dyDescent="0.2">
      <c r="A90" s="805"/>
      <c r="B90" s="378"/>
      <c r="C90" s="404"/>
      <c r="D90" s="402"/>
      <c r="E90" s="402"/>
      <c r="F90" s="402"/>
      <c r="G90" s="406"/>
      <c r="H90" s="403"/>
      <c r="I90" s="402"/>
      <c r="J90" s="402"/>
      <c r="K90" s="402"/>
      <c r="L90" s="405"/>
      <c r="M90" s="404"/>
      <c r="N90" s="402"/>
      <c r="O90" s="402"/>
      <c r="P90" s="402"/>
      <c r="Q90" s="406"/>
      <c r="R90" s="404"/>
      <c r="S90" s="402"/>
      <c r="T90" s="402"/>
      <c r="U90" s="402"/>
      <c r="V90" s="402"/>
      <c r="W90" s="402"/>
      <c r="X90" s="402"/>
      <c r="Y90" s="405"/>
      <c r="Z90" s="885"/>
      <c r="AA90" s="885"/>
      <c r="AB90" s="885"/>
      <c r="AC90" s="885"/>
      <c r="AD90" s="885"/>
      <c r="AE90" s="885"/>
      <c r="AF90" s="885"/>
      <c r="AG90" s="885"/>
      <c r="AH90" s="885"/>
      <c r="AI90" s="885"/>
      <c r="AJ90" s="885"/>
      <c r="AK90" s="885"/>
      <c r="AL90" s="885"/>
      <c r="AM90" s="885"/>
      <c r="AN90" s="885"/>
      <c r="AO90" s="885"/>
      <c r="AP90" s="885"/>
      <c r="AQ90" s="885"/>
      <c r="AR90" s="885"/>
      <c r="AS90" s="885"/>
      <c r="AT90" s="885"/>
      <c r="AU90" s="885"/>
      <c r="AV90" s="885"/>
      <c r="AW90" s="885"/>
      <c r="AX90" s="885"/>
      <c r="AY90" s="885"/>
      <c r="AZ90" s="342"/>
      <c r="BA90" s="812"/>
      <c r="BB90" s="814"/>
      <c r="BC90" s="447"/>
      <c r="BD90" s="434"/>
      <c r="BE90" s="434"/>
      <c r="BF90" s="434"/>
      <c r="BG90" s="451"/>
      <c r="BH90" s="447"/>
      <c r="BI90" s="434"/>
      <c r="BJ90" s="434"/>
      <c r="BK90" s="434"/>
      <c r="BL90" s="451"/>
      <c r="BM90" s="447"/>
      <c r="BN90" s="434"/>
      <c r="BO90" s="434"/>
      <c r="BP90" s="434"/>
      <c r="BQ90" s="451"/>
      <c r="BR90" s="447"/>
      <c r="BS90" s="434"/>
      <c r="BT90" s="434"/>
      <c r="BU90" s="434"/>
      <c r="BV90" s="434"/>
      <c r="BW90" s="434"/>
      <c r="BX90" s="434"/>
      <c r="BY90" s="435"/>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302" customFormat="true" ht="15" customHeight="true" x14ac:dyDescent="0.2">
      <c r="A91" s="805"/>
      <c r="B91" s="378"/>
      <c r="C91" s="404"/>
      <c r="D91" s="402"/>
      <c r="E91" s="402"/>
      <c r="F91" s="402"/>
      <c r="G91" s="406"/>
      <c r="H91" s="403"/>
      <c r="I91" s="402"/>
      <c r="J91" s="402"/>
      <c r="K91" s="402"/>
      <c r="L91" s="405"/>
      <c r="M91" s="404"/>
      <c r="N91" s="402"/>
      <c r="O91" s="402"/>
      <c r="P91" s="402"/>
      <c r="Q91" s="406"/>
      <c r="R91" s="404"/>
      <c r="S91" s="402"/>
      <c r="T91" s="402"/>
      <c r="U91" s="402"/>
      <c r="V91" s="402"/>
      <c r="W91" s="402"/>
      <c r="X91" s="402"/>
      <c r="Y91" s="405"/>
      <c r="Z91" s="885"/>
      <c r="AA91" s="885"/>
      <c r="AB91" s="885"/>
      <c r="AC91" s="885"/>
      <c r="AD91" s="885"/>
      <c r="AE91" s="885"/>
      <c r="AF91" s="885"/>
      <c r="AG91" s="885"/>
      <c r="AH91" s="885"/>
      <c r="AI91" s="885"/>
      <c r="AJ91" s="885"/>
      <c r="AK91" s="885"/>
      <c r="AL91" s="885"/>
      <c r="AM91" s="885"/>
      <c r="AN91" s="885"/>
      <c r="AO91" s="885"/>
      <c r="AP91" s="885"/>
      <c r="AQ91" s="885"/>
      <c r="AR91" s="885"/>
      <c r="AS91" s="885"/>
      <c r="AT91" s="885"/>
      <c r="AU91" s="885"/>
      <c r="AV91" s="885"/>
      <c r="AW91" s="885"/>
      <c r="AX91" s="885"/>
      <c r="AY91" s="885"/>
      <c r="AZ91" s="342"/>
      <c r="BA91" s="812"/>
      <c r="BB91" s="814"/>
      <c r="BC91" s="447"/>
      <c r="BD91" s="434"/>
      <c r="BE91" s="434"/>
      <c r="BF91" s="434"/>
      <c r="BG91" s="451"/>
      <c r="BH91" s="447"/>
      <c r="BI91" s="434"/>
      <c r="BJ91" s="434"/>
      <c r="BK91" s="434"/>
      <c r="BL91" s="451"/>
      <c r="BM91" s="447"/>
      <c r="BN91" s="434"/>
      <c r="BO91" s="434"/>
      <c r="BP91" s="434"/>
      <c r="BQ91" s="451"/>
      <c r="BR91" s="447"/>
      <c r="BS91" s="434"/>
      <c r="BT91" s="434"/>
      <c r="BU91" s="434"/>
      <c r="BV91" s="434"/>
      <c r="BW91" s="434"/>
      <c r="BX91" s="434"/>
      <c r="BY91" s="435"/>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302" customFormat="true" ht="15" customHeight="true" x14ac:dyDescent="0.2">
      <c r="A92" s="805"/>
      <c r="B92" s="378"/>
      <c r="C92" s="404"/>
      <c r="D92" s="402"/>
      <c r="E92" s="402"/>
      <c r="F92" s="402"/>
      <c r="G92" s="406"/>
      <c r="H92" s="403"/>
      <c r="I92" s="402"/>
      <c r="J92" s="402"/>
      <c r="K92" s="402"/>
      <c r="L92" s="405"/>
      <c r="M92" s="404"/>
      <c r="N92" s="402"/>
      <c r="O92" s="402"/>
      <c r="P92" s="402"/>
      <c r="Q92" s="406"/>
      <c r="R92" s="404"/>
      <c r="S92" s="402"/>
      <c r="T92" s="402"/>
      <c r="U92" s="402"/>
      <c r="V92" s="402"/>
      <c r="W92" s="402"/>
      <c r="X92" s="402"/>
      <c r="Y92" s="405"/>
      <c r="Z92" s="885"/>
      <c r="AA92" s="885"/>
      <c r="AB92" s="885"/>
      <c r="AC92" s="885"/>
      <c r="AD92" s="885"/>
      <c r="AE92" s="885"/>
      <c r="AF92" s="885"/>
      <c r="AG92" s="885"/>
      <c r="AH92" s="885"/>
      <c r="AI92" s="885"/>
      <c r="AJ92" s="885"/>
      <c r="AK92" s="885"/>
      <c r="AL92" s="885"/>
      <c r="AM92" s="885"/>
      <c r="AN92" s="885"/>
      <c r="AO92" s="885"/>
      <c r="AP92" s="885"/>
      <c r="AQ92" s="885"/>
      <c r="AR92" s="885"/>
      <c r="AS92" s="885"/>
      <c r="AT92" s="885"/>
      <c r="AU92" s="885"/>
      <c r="AV92" s="885"/>
      <c r="AW92" s="885"/>
      <c r="AX92" s="885"/>
      <c r="AY92" s="885"/>
      <c r="AZ92" s="342"/>
      <c r="BA92" s="812"/>
      <c r="BB92" s="814"/>
      <c r="BC92" s="447"/>
      <c r="BD92" s="434"/>
      <c r="BE92" s="434"/>
      <c r="BF92" s="434"/>
      <c r="BG92" s="451"/>
      <c r="BH92" s="447"/>
      <c r="BI92" s="434"/>
      <c r="BJ92" s="434"/>
      <c r="BK92" s="434"/>
      <c r="BL92" s="451"/>
      <c r="BM92" s="447"/>
      <c r="BN92" s="434"/>
      <c r="BO92" s="434"/>
      <c r="BP92" s="434"/>
      <c r="BQ92" s="451"/>
      <c r="BR92" s="447"/>
      <c r="BS92" s="434"/>
      <c r="BT92" s="434"/>
      <c r="BU92" s="434"/>
      <c r="BV92" s="434"/>
      <c r="BW92" s="434"/>
      <c r="BX92" s="434"/>
      <c r="BY92" s="435"/>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302" customFormat="true" ht="15" customHeight="true" x14ac:dyDescent="0.2">
      <c r="A93" s="805"/>
      <c r="B93" s="378"/>
      <c r="C93" s="404"/>
      <c r="D93" s="402"/>
      <c r="E93" s="402"/>
      <c r="F93" s="402"/>
      <c r="G93" s="406"/>
      <c r="H93" s="403"/>
      <c r="I93" s="402"/>
      <c r="J93" s="402"/>
      <c r="K93" s="402"/>
      <c r="L93" s="405"/>
      <c r="M93" s="404"/>
      <c r="N93" s="402"/>
      <c r="O93" s="402"/>
      <c r="P93" s="402"/>
      <c r="Q93" s="406"/>
      <c r="R93" s="404"/>
      <c r="S93" s="402"/>
      <c r="T93" s="402"/>
      <c r="U93" s="402"/>
      <c r="V93" s="402"/>
      <c r="W93" s="402"/>
      <c r="X93" s="402"/>
      <c r="Y93" s="405"/>
      <c r="Z93" s="885"/>
      <c r="AA93" s="885"/>
      <c r="AB93" s="885"/>
      <c r="AC93" s="885"/>
      <c r="AD93" s="885"/>
      <c r="AE93" s="885"/>
      <c r="AF93" s="885"/>
      <c r="AG93" s="885"/>
      <c r="AH93" s="885"/>
      <c r="AI93" s="885"/>
      <c r="AJ93" s="885"/>
      <c r="AK93" s="885"/>
      <c r="AL93" s="885"/>
      <c r="AM93" s="885"/>
      <c r="AN93" s="885"/>
      <c r="AO93" s="885"/>
      <c r="AP93" s="885"/>
      <c r="AQ93" s="885"/>
      <c r="AR93" s="885"/>
      <c r="AS93" s="885"/>
      <c r="AT93" s="885"/>
      <c r="AU93" s="885"/>
      <c r="AV93" s="885"/>
      <c r="AW93" s="885"/>
      <c r="AX93" s="885"/>
      <c r="AY93" s="885"/>
      <c r="AZ93" s="342"/>
      <c r="BA93" s="812"/>
      <c r="BB93" s="814"/>
      <c r="BC93" s="447"/>
      <c r="BD93" s="434"/>
      <c r="BE93" s="434"/>
      <c r="BF93" s="434"/>
      <c r="BG93" s="451"/>
      <c r="BH93" s="447"/>
      <c r="BI93" s="434"/>
      <c r="BJ93" s="434"/>
      <c r="BK93" s="434"/>
      <c r="BL93" s="451"/>
      <c r="BM93" s="447"/>
      <c r="BN93" s="434"/>
      <c r="BO93" s="434"/>
      <c r="BP93" s="434"/>
      <c r="BQ93" s="451"/>
      <c r="BR93" s="447"/>
      <c r="BS93" s="434"/>
      <c r="BT93" s="434"/>
      <c r="BU93" s="434"/>
      <c r="BV93" s="434"/>
      <c r="BW93" s="434"/>
      <c r="BX93" s="434"/>
      <c r="BY93" s="435"/>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302" customFormat="true" ht="15" customHeight="true" x14ac:dyDescent="0.2">
      <c r="A94" s="805"/>
      <c r="B94" s="378"/>
      <c r="C94" s="404"/>
      <c r="D94" s="402"/>
      <c r="E94" s="402"/>
      <c r="F94" s="402"/>
      <c r="G94" s="406"/>
      <c r="H94" s="403"/>
      <c r="I94" s="402"/>
      <c r="J94" s="402"/>
      <c r="K94" s="402"/>
      <c r="L94" s="405"/>
      <c r="M94" s="404"/>
      <c r="N94" s="402"/>
      <c r="O94" s="402"/>
      <c r="P94" s="402"/>
      <c r="Q94" s="406"/>
      <c r="R94" s="404"/>
      <c r="S94" s="402"/>
      <c r="T94" s="402"/>
      <c r="U94" s="402"/>
      <c r="V94" s="402"/>
      <c r="W94" s="402"/>
      <c r="X94" s="402"/>
      <c r="Y94" s="405"/>
      <c r="Z94" s="885"/>
      <c r="AA94" s="885"/>
      <c r="AB94" s="885"/>
      <c r="AC94" s="885"/>
      <c r="AD94" s="885"/>
      <c r="AE94" s="885"/>
      <c r="AF94" s="885"/>
      <c r="AG94" s="885"/>
      <c r="AH94" s="885"/>
      <c r="AI94" s="885"/>
      <c r="AJ94" s="885"/>
      <c r="AK94" s="885"/>
      <c r="AL94" s="885"/>
      <c r="AM94" s="885"/>
      <c r="AN94" s="885"/>
      <c r="AO94" s="885"/>
      <c r="AP94" s="885"/>
      <c r="AQ94" s="885"/>
      <c r="AR94" s="885"/>
      <c r="AS94" s="885"/>
      <c r="AT94" s="885"/>
      <c r="AU94" s="885"/>
      <c r="AV94" s="885"/>
      <c r="AW94" s="885"/>
      <c r="AX94" s="885"/>
      <c r="AY94" s="885"/>
      <c r="AZ94" s="342"/>
      <c r="BA94" s="812"/>
      <c r="BB94" s="814"/>
      <c r="BC94" s="447"/>
      <c r="BD94" s="434"/>
      <c r="BE94" s="434"/>
      <c r="BF94" s="434"/>
      <c r="BG94" s="451"/>
      <c r="BH94" s="447"/>
      <c r="BI94" s="434"/>
      <c r="BJ94" s="434"/>
      <c r="BK94" s="434"/>
      <c r="BL94" s="451"/>
      <c r="BM94" s="447"/>
      <c r="BN94" s="434"/>
      <c r="BO94" s="434"/>
      <c r="BP94" s="434"/>
      <c r="BQ94" s="451"/>
      <c r="BR94" s="447"/>
      <c r="BS94" s="434"/>
      <c r="BT94" s="434"/>
      <c r="BU94" s="434"/>
      <c r="BV94" s="434"/>
      <c r="BW94" s="434"/>
      <c r="BX94" s="434"/>
      <c r="BY94" s="435"/>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302" customFormat="true" ht="15" customHeight="true" x14ac:dyDescent="0.2">
      <c r="A95" s="805"/>
      <c r="B95" s="378"/>
      <c r="C95" s="404"/>
      <c r="D95" s="402"/>
      <c r="E95" s="402"/>
      <c r="F95" s="402"/>
      <c r="G95" s="406"/>
      <c r="H95" s="403"/>
      <c r="I95" s="402"/>
      <c r="J95" s="402"/>
      <c r="K95" s="402"/>
      <c r="L95" s="405"/>
      <c r="M95" s="404"/>
      <c r="N95" s="402"/>
      <c r="O95" s="402"/>
      <c r="P95" s="402"/>
      <c r="Q95" s="406"/>
      <c r="R95" s="404"/>
      <c r="S95" s="402"/>
      <c r="T95" s="402"/>
      <c r="U95" s="402"/>
      <c r="V95" s="402"/>
      <c r="W95" s="402"/>
      <c r="X95" s="402"/>
      <c r="Y95" s="405"/>
      <c r="Z95" s="885"/>
      <c r="AA95" s="885"/>
      <c r="AB95" s="885"/>
      <c r="AC95" s="885"/>
      <c r="AD95" s="885"/>
      <c r="AE95" s="885"/>
      <c r="AF95" s="885"/>
      <c r="AG95" s="885"/>
      <c r="AH95" s="885"/>
      <c r="AI95" s="885"/>
      <c r="AJ95" s="885"/>
      <c r="AK95" s="885"/>
      <c r="AL95" s="885"/>
      <c r="AM95" s="885"/>
      <c r="AN95" s="885"/>
      <c r="AO95" s="885"/>
      <c r="AP95" s="885"/>
      <c r="AQ95" s="885"/>
      <c r="AR95" s="885"/>
      <c r="AS95" s="885"/>
      <c r="AT95" s="885"/>
      <c r="AU95" s="885"/>
      <c r="AV95" s="885"/>
      <c r="AW95" s="885"/>
      <c r="AX95" s="885"/>
      <c r="AY95" s="885"/>
      <c r="AZ95" s="342"/>
      <c r="BA95" s="812"/>
      <c r="BB95" s="814"/>
      <c r="BC95" s="447"/>
      <c r="BD95" s="434"/>
      <c r="BE95" s="434"/>
      <c r="BF95" s="434"/>
      <c r="BG95" s="451"/>
      <c r="BH95" s="447"/>
      <c r="BI95" s="434"/>
      <c r="BJ95" s="434"/>
      <c r="BK95" s="434"/>
      <c r="BL95" s="451"/>
      <c r="BM95" s="447"/>
      <c r="BN95" s="434"/>
      <c r="BO95" s="434"/>
      <c r="BP95" s="434"/>
      <c r="BQ95" s="451"/>
      <c r="BR95" s="447"/>
      <c r="BS95" s="434"/>
      <c r="BT95" s="434"/>
      <c r="BU95" s="434"/>
      <c r="BV95" s="434"/>
      <c r="BW95" s="434"/>
      <c r="BX95" s="434"/>
      <c r="BY95" s="435"/>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02" customFormat="true" ht="15" customHeight="true" x14ac:dyDescent="0.2">
      <c r="A96" s="805"/>
      <c r="B96" s="378"/>
      <c r="C96" s="404"/>
      <c r="D96" s="402"/>
      <c r="E96" s="402"/>
      <c r="F96" s="402"/>
      <c r="G96" s="406"/>
      <c r="H96" s="403"/>
      <c r="I96" s="402"/>
      <c r="J96" s="402"/>
      <c r="K96" s="402"/>
      <c r="L96" s="405"/>
      <c r="M96" s="404"/>
      <c r="N96" s="402"/>
      <c r="O96" s="402"/>
      <c r="P96" s="402"/>
      <c r="Q96" s="406"/>
      <c r="R96" s="404"/>
      <c r="S96" s="402"/>
      <c r="T96" s="402"/>
      <c r="U96" s="402"/>
      <c r="V96" s="402"/>
      <c r="W96" s="402"/>
      <c r="X96" s="402"/>
      <c r="Y96" s="405"/>
      <c r="Z96" s="885"/>
      <c r="AA96" s="885"/>
      <c r="AB96" s="885"/>
      <c r="AC96" s="885"/>
      <c r="AD96" s="885"/>
      <c r="AE96" s="885"/>
      <c r="AF96" s="885"/>
      <c r="AG96" s="885"/>
      <c r="AH96" s="885"/>
      <c r="AI96" s="885"/>
      <c r="AJ96" s="885"/>
      <c r="AK96" s="885"/>
      <c r="AL96" s="885"/>
      <c r="AM96" s="885"/>
      <c r="AN96" s="885"/>
      <c r="AO96" s="885"/>
      <c r="AP96" s="885"/>
      <c r="AQ96" s="885"/>
      <c r="AR96" s="885"/>
      <c r="AS96" s="885"/>
      <c r="AT96" s="885"/>
      <c r="AU96" s="885"/>
      <c r="AV96" s="885"/>
      <c r="AW96" s="885"/>
      <c r="AX96" s="885"/>
      <c r="AY96" s="885"/>
      <c r="AZ96" s="342"/>
      <c r="BA96" s="812"/>
      <c r="BB96" s="814"/>
      <c r="BC96" s="447"/>
      <c r="BD96" s="434"/>
      <c r="BE96" s="434"/>
      <c r="BF96" s="434"/>
      <c r="BG96" s="451"/>
      <c r="BH96" s="447"/>
      <c r="BI96" s="434"/>
      <c r="BJ96" s="434"/>
      <c r="BK96" s="434"/>
      <c r="BL96" s="451"/>
      <c r="BM96" s="447"/>
      <c r="BN96" s="434"/>
      <c r="BO96" s="434"/>
      <c r="BP96" s="434"/>
      <c r="BQ96" s="451"/>
      <c r="BR96" s="447"/>
      <c r="BS96" s="434"/>
      <c r="BT96" s="434"/>
      <c r="BU96" s="434"/>
      <c r="BV96" s="434"/>
      <c r="BW96" s="434"/>
      <c r="BX96" s="434"/>
      <c r="BY96" s="435"/>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02" customFormat="true" ht="15" customHeight="true" x14ac:dyDescent="0.2">
      <c r="A97" s="805"/>
      <c r="B97" s="378"/>
      <c r="C97" s="404"/>
      <c r="D97" s="402"/>
      <c r="E97" s="402"/>
      <c r="F97" s="402"/>
      <c r="G97" s="406"/>
      <c r="H97" s="403"/>
      <c r="I97" s="402"/>
      <c r="J97" s="402"/>
      <c r="K97" s="402"/>
      <c r="L97" s="405"/>
      <c r="M97" s="404"/>
      <c r="N97" s="402"/>
      <c r="O97" s="402"/>
      <c r="P97" s="402"/>
      <c r="Q97" s="406"/>
      <c r="R97" s="404"/>
      <c r="S97" s="402"/>
      <c r="T97" s="402"/>
      <c r="U97" s="402"/>
      <c r="V97" s="402"/>
      <c r="W97" s="402"/>
      <c r="X97" s="402"/>
      <c r="Y97" s="405"/>
      <c r="Z97" s="885"/>
      <c r="AA97" s="885"/>
      <c r="AB97" s="885"/>
      <c r="AC97" s="885"/>
      <c r="AD97" s="885"/>
      <c r="AE97" s="885"/>
      <c r="AF97" s="885"/>
      <c r="AG97" s="885"/>
      <c r="AH97" s="885"/>
      <c r="AI97" s="885"/>
      <c r="AJ97" s="885"/>
      <c r="AK97" s="885"/>
      <c r="AL97" s="885"/>
      <c r="AM97" s="885"/>
      <c r="AN97" s="885"/>
      <c r="AO97" s="885"/>
      <c r="AP97" s="885"/>
      <c r="AQ97" s="885"/>
      <c r="AR97" s="885"/>
      <c r="AS97" s="885"/>
      <c r="AT97" s="885"/>
      <c r="AU97" s="885"/>
      <c r="AV97" s="885"/>
      <c r="AW97" s="885"/>
      <c r="AX97" s="885"/>
      <c r="AY97" s="885"/>
      <c r="AZ97" s="342"/>
      <c r="BA97" s="812"/>
      <c r="BB97" s="814"/>
      <c r="BC97" s="447"/>
      <c r="BD97" s="434"/>
      <c r="BE97" s="434"/>
      <c r="BF97" s="434"/>
      <c r="BG97" s="451"/>
      <c r="BH97" s="447"/>
      <c r="BI97" s="434"/>
      <c r="BJ97" s="434"/>
      <c r="BK97" s="434"/>
      <c r="BL97" s="451"/>
      <c r="BM97" s="447"/>
      <c r="BN97" s="434"/>
      <c r="BO97" s="434"/>
      <c r="BP97" s="434"/>
      <c r="BQ97" s="451"/>
      <c r="BR97" s="447"/>
      <c r="BS97" s="434"/>
      <c r="BT97" s="434"/>
      <c r="BU97" s="434"/>
      <c r="BV97" s="434"/>
      <c r="BW97" s="434"/>
      <c r="BX97" s="434"/>
      <c r="BY97" s="435"/>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02" customFormat="true" ht="15" customHeight="true" x14ac:dyDescent="0.2">
      <c r="A98" s="805"/>
      <c r="B98" s="378"/>
      <c r="C98" s="404"/>
      <c r="D98" s="402"/>
      <c r="E98" s="402"/>
      <c r="F98" s="402"/>
      <c r="G98" s="406"/>
      <c r="H98" s="403"/>
      <c r="I98" s="402"/>
      <c r="J98" s="402"/>
      <c r="K98" s="402"/>
      <c r="L98" s="405"/>
      <c r="M98" s="404"/>
      <c r="N98" s="402"/>
      <c r="O98" s="402"/>
      <c r="P98" s="402"/>
      <c r="Q98" s="406"/>
      <c r="R98" s="404"/>
      <c r="S98" s="402"/>
      <c r="T98" s="402"/>
      <c r="U98" s="402"/>
      <c r="V98" s="402"/>
      <c r="W98" s="402"/>
      <c r="X98" s="402"/>
      <c r="Y98" s="405"/>
      <c r="Z98" s="885"/>
      <c r="AA98" s="885"/>
      <c r="AB98" s="885"/>
      <c r="AC98" s="885"/>
      <c r="AD98" s="885"/>
      <c r="AE98" s="885"/>
      <c r="AF98" s="885"/>
      <c r="AG98" s="885"/>
      <c r="AH98" s="885"/>
      <c r="AI98" s="885"/>
      <c r="AJ98" s="885"/>
      <c r="AK98" s="885"/>
      <c r="AL98" s="885"/>
      <c r="AM98" s="885"/>
      <c r="AN98" s="885"/>
      <c r="AO98" s="885"/>
      <c r="AP98" s="885"/>
      <c r="AQ98" s="885"/>
      <c r="AR98" s="885"/>
      <c r="AS98" s="885"/>
      <c r="AT98" s="885"/>
      <c r="AU98" s="885"/>
      <c r="AV98" s="885"/>
      <c r="AW98" s="885"/>
      <c r="AX98" s="885"/>
      <c r="AY98" s="885"/>
      <c r="AZ98" s="342"/>
      <c r="BA98" s="812"/>
      <c r="BB98" s="814"/>
      <c r="BC98" s="447"/>
      <c r="BD98" s="434"/>
      <c r="BE98" s="434"/>
      <c r="BF98" s="434"/>
      <c r="BG98" s="451"/>
      <c r="BH98" s="447"/>
      <c r="BI98" s="434"/>
      <c r="BJ98" s="434"/>
      <c r="BK98" s="434"/>
      <c r="BL98" s="451"/>
      <c r="BM98" s="447"/>
      <c r="BN98" s="434"/>
      <c r="BO98" s="434"/>
      <c r="BP98" s="434"/>
      <c r="BQ98" s="451"/>
      <c r="BR98" s="447"/>
      <c r="BS98" s="434"/>
      <c r="BT98" s="434"/>
      <c r="BU98" s="434"/>
      <c r="BV98" s="434"/>
      <c r="BW98" s="434"/>
      <c r="BX98" s="434"/>
      <c r="BY98" s="435"/>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02" customFormat="true" ht="15" customHeight="true" x14ac:dyDescent="0.2">
      <c r="A99" s="805"/>
      <c r="B99" s="378"/>
      <c r="C99" s="404"/>
      <c r="D99" s="402"/>
      <c r="E99" s="402"/>
      <c r="F99" s="402"/>
      <c r="G99" s="406"/>
      <c r="H99" s="403"/>
      <c r="I99" s="402"/>
      <c r="J99" s="402"/>
      <c r="K99" s="402"/>
      <c r="L99" s="405"/>
      <c r="M99" s="404"/>
      <c r="N99" s="402"/>
      <c r="O99" s="402"/>
      <c r="P99" s="402"/>
      <c r="Q99" s="406"/>
      <c r="R99" s="404"/>
      <c r="S99" s="402"/>
      <c r="T99" s="402"/>
      <c r="U99" s="402"/>
      <c r="V99" s="402"/>
      <c r="W99" s="402"/>
      <c r="X99" s="402"/>
      <c r="Y99" s="405"/>
      <c r="Z99" s="885"/>
      <c r="AA99" s="885"/>
      <c r="AB99" s="885"/>
      <c r="AC99" s="885"/>
      <c r="AD99" s="885"/>
      <c r="AE99" s="885"/>
      <c r="AF99" s="885"/>
      <c r="AG99" s="885"/>
      <c r="AH99" s="885"/>
      <c r="AI99" s="885"/>
      <c r="AJ99" s="885"/>
      <c r="AK99" s="885"/>
      <c r="AL99" s="885"/>
      <c r="AM99" s="885"/>
      <c r="AN99" s="885"/>
      <c r="AO99" s="885"/>
      <c r="AP99" s="885"/>
      <c r="AQ99" s="885"/>
      <c r="AR99" s="885"/>
      <c r="AS99" s="885"/>
      <c r="AT99" s="885"/>
      <c r="AU99" s="885"/>
      <c r="AV99" s="885"/>
      <c r="AW99" s="885"/>
      <c r="AX99" s="885"/>
      <c r="AY99" s="885"/>
      <c r="AZ99" s="342"/>
      <c r="BA99" s="812"/>
      <c r="BB99" s="814"/>
      <c r="BC99" s="447"/>
      <c r="BD99" s="434"/>
      <c r="BE99" s="434"/>
      <c r="BF99" s="434"/>
      <c r="BG99" s="451"/>
      <c r="BH99" s="447"/>
      <c r="BI99" s="434"/>
      <c r="BJ99" s="434"/>
      <c r="BK99" s="434"/>
      <c r="BL99" s="451"/>
      <c r="BM99" s="447"/>
      <c r="BN99" s="434"/>
      <c r="BO99" s="434"/>
      <c r="BP99" s="434"/>
      <c r="BQ99" s="451"/>
      <c r="BR99" s="447"/>
      <c r="BS99" s="434"/>
      <c r="BT99" s="434"/>
      <c r="BU99" s="434"/>
      <c r="BV99" s="434"/>
      <c r="BW99" s="434"/>
      <c r="BX99" s="434"/>
      <c r="BY99" s="435"/>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02" customFormat="true" ht="15" customHeight="true" x14ac:dyDescent="0.2">
      <c r="A100" s="805"/>
      <c r="B100" s="378"/>
      <c r="C100" s="404"/>
      <c r="D100" s="402"/>
      <c r="E100" s="402"/>
      <c r="F100" s="402"/>
      <c r="G100" s="406"/>
      <c r="H100" s="403"/>
      <c r="I100" s="402"/>
      <c r="J100" s="402"/>
      <c r="K100" s="402"/>
      <c r="L100" s="405"/>
      <c r="M100" s="404"/>
      <c r="N100" s="402"/>
      <c r="O100" s="402"/>
      <c r="P100" s="402"/>
      <c r="Q100" s="406"/>
      <c r="R100" s="404"/>
      <c r="S100" s="402"/>
      <c r="T100" s="402"/>
      <c r="U100" s="402"/>
      <c r="V100" s="402"/>
      <c r="W100" s="402"/>
      <c r="X100" s="402"/>
      <c r="Y100" s="405"/>
      <c r="Z100" s="885"/>
      <c r="AA100" s="885"/>
      <c r="AB100" s="885"/>
      <c r="AC100" s="885"/>
      <c r="AD100" s="885"/>
      <c r="AE100" s="885"/>
      <c r="AF100" s="885"/>
      <c r="AG100" s="885"/>
      <c r="AH100" s="885"/>
      <c r="AI100" s="885"/>
      <c r="AJ100" s="885"/>
      <c r="AK100" s="885"/>
      <c r="AL100" s="885"/>
      <c r="AM100" s="885"/>
      <c r="AN100" s="885"/>
      <c r="AO100" s="885"/>
      <c r="AP100" s="885"/>
      <c r="AQ100" s="885"/>
      <c r="AR100" s="885"/>
      <c r="AS100" s="885"/>
      <c r="AT100" s="885"/>
      <c r="AU100" s="885"/>
      <c r="AV100" s="885"/>
      <c r="AW100" s="885"/>
      <c r="AX100" s="885"/>
      <c r="AY100" s="885"/>
      <c r="AZ100" s="342"/>
      <c r="BA100" s="812"/>
      <c r="BB100" s="814"/>
      <c r="BC100" s="447"/>
      <c r="BD100" s="434"/>
      <c r="BE100" s="434"/>
      <c r="BF100" s="434"/>
      <c r="BG100" s="451"/>
      <c r="BH100" s="447"/>
      <c r="BI100" s="434"/>
      <c r="BJ100" s="434"/>
      <c r="BK100" s="434"/>
      <c r="BL100" s="451"/>
      <c r="BM100" s="447"/>
      <c r="BN100" s="434"/>
      <c r="BO100" s="434"/>
      <c r="BP100" s="434"/>
      <c r="BQ100" s="451"/>
      <c r="BR100" s="447"/>
      <c r="BS100" s="434"/>
      <c r="BT100" s="434"/>
      <c r="BU100" s="434"/>
      <c r="BV100" s="434"/>
      <c r="BW100" s="434"/>
      <c r="BX100" s="434"/>
      <c r="BY100" s="435"/>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02" customFormat="true" ht="15" customHeight="true" x14ac:dyDescent="0.2">
      <c r="A101" s="805"/>
      <c r="B101" s="378"/>
      <c r="C101" s="404"/>
      <c r="D101" s="402"/>
      <c r="E101" s="402"/>
      <c r="F101" s="402"/>
      <c r="G101" s="406"/>
      <c r="H101" s="403"/>
      <c r="I101" s="402"/>
      <c r="J101" s="402"/>
      <c r="K101" s="402"/>
      <c r="L101" s="405"/>
      <c r="M101" s="404"/>
      <c r="N101" s="402"/>
      <c r="O101" s="402"/>
      <c r="P101" s="402"/>
      <c r="Q101" s="406"/>
      <c r="R101" s="404"/>
      <c r="S101" s="402"/>
      <c r="T101" s="402"/>
      <c r="U101" s="402"/>
      <c r="V101" s="402"/>
      <c r="W101" s="402"/>
      <c r="X101" s="402"/>
      <c r="Y101" s="405"/>
      <c r="Z101" s="885"/>
      <c r="AA101" s="885"/>
      <c r="AB101" s="885"/>
      <c r="AC101" s="885"/>
      <c r="AD101" s="885"/>
      <c r="AE101" s="885"/>
      <c r="AF101" s="885"/>
      <c r="AG101" s="885"/>
      <c r="AH101" s="885"/>
      <c r="AI101" s="885"/>
      <c r="AJ101" s="885"/>
      <c r="AK101" s="885"/>
      <c r="AL101" s="885"/>
      <c r="AM101" s="885"/>
      <c r="AN101" s="885"/>
      <c r="AO101" s="885"/>
      <c r="AP101" s="885"/>
      <c r="AQ101" s="885"/>
      <c r="AR101" s="885"/>
      <c r="AS101" s="885"/>
      <c r="AT101" s="885"/>
      <c r="AU101" s="885"/>
      <c r="AV101" s="885"/>
      <c r="AW101" s="885"/>
      <c r="AX101" s="885"/>
      <c r="AY101" s="885"/>
      <c r="AZ101" s="342"/>
      <c r="BA101" s="812"/>
      <c r="BB101" s="814"/>
      <c r="BC101" s="447"/>
      <c r="BD101" s="434"/>
      <c r="BE101" s="434"/>
      <c r="BF101" s="434"/>
      <c r="BG101" s="451"/>
      <c r="BH101" s="447"/>
      <c r="BI101" s="434"/>
      <c r="BJ101" s="434"/>
      <c r="BK101" s="434"/>
      <c r="BL101" s="451"/>
      <c r="BM101" s="447"/>
      <c r="BN101" s="434"/>
      <c r="BO101" s="434"/>
      <c r="BP101" s="434"/>
      <c r="BQ101" s="451"/>
      <c r="BR101" s="447"/>
      <c r="BS101" s="434"/>
      <c r="BT101" s="434"/>
      <c r="BU101" s="434"/>
      <c r="BV101" s="434"/>
      <c r="BW101" s="434"/>
      <c r="BX101" s="434"/>
      <c r="BY101" s="435"/>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02" customFormat="true" ht="15" customHeight="true" x14ac:dyDescent="0.2">
      <c r="A102" s="805"/>
      <c r="B102" s="378"/>
      <c r="C102" s="404"/>
      <c r="D102" s="402"/>
      <c r="E102" s="402"/>
      <c r="F102" s="402"/>
      <c r="G102" s="406"/>
      <c r="H102" s="403"/>
      <c r="I102" s="402"/>
      <c r="J102" s="402"/>
      <c r="K102" s="402"/>
      <c r="L102" s="405"/>
      <c r="M102" s="404"/>
      <c r="N102" s="402"/>
      <c r="O102" s="402"/>
      <c r="P102" s="402"/>
      <c r="Q102" s="406"/>
      <c r="R102" s="404"/>
      <c r="S102" s="402"/>
      <c r="T102" s="402"/>
      <c r="U102" s="402"/>
      <c r="V102" s="402"/>
      <c r="W102" s="402"/>
      <c r="X102" s="402"/>
      <c r="Y102" s="405"/>
      <c r="Z102" s="885"/>
      <c r="AA102" s="885"/>
      <c r="AB102" s="885"/>
      <c r="AC102" s="885"/>
      <c r="AD102" s="885"/>
      <c r="AE102" s="885"/>
      <c r="AF102" s="885"/>
      <c r="AG102" s="885"/>
      <c r="AH102" s="885"/>
      <c r="AI102" s="885"/>
      <c r="AJ102" s="885"/>
      <c r="AK102" s="885"/>
      <c r="AL102" s="885"/>
      <c r="AM102" s="885"/>
      <c r="AN102" s="885"/>
      <c r="AO102" s="885"/>
      <c r="AP102" s="885"/>
      <c r="AQ102" s="885"/>
      <c r="AR102" s="885"/>
      <c r="AS102" s="885"/>
      <c r="AT102" s="885"/>
      <c r="AU102" s="885"/>
      <c r="AV102" s="885"/>
      <c r="AW102" s="885"/>
      <c r="AX102" s="885"/>
      <c r="AY102" s="885"/>
      <c r="AZ102" s="342"/>
      <c r="BA102" s="812"/>
      <c r="BB102" s="814"/>
      <c r="BC102" s="447"/>
      <c r="BD102" s="434"/>
      <c r="BE102" s="434"/>
      <c r="BF102" s="434"/>
      <c r="BG102" s="451"/>
      <c r="BH102" s="447"/>
      <c r="BI102" s="434"/>
      <c r="BJ102" s="434"/>
      <c r="BK102" s="434"/>
      <c r="BL102" s="451"/>
      <c r="BM102" s="447"/>
      <c r="BN102" s="434"/>
      <c r="BO102" s="434"/>
      <c r="BP102" s="434"/>
      <c r="BQ102" s="451"/>
      <c r="BR102" s="447"/>
      <c r="BS102" s="434"/>
      <c r="BT102" s="434"/>
      <c r="BU102" s="434"/>
      <c r="BV102" s="434"/>
      <c r="BW102" s="434"/>
      <c r="BX102" s="434"/>
      <c r="BY102" s="435"/>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02" customFormat="true" ht="15" customHeight="true" x14ac:dyDescent="0.2">
      <c r="A103" s="805"/>
      <c r="B103" s="378"/>
      <c r="C103" s="404"/>
      <c r="D103" s="402"/>
      <c r="E103" s="402"/>
      <c r="F103" s="402"/>
      <c r="G103" s="406"/>
      <c r="H103" s="403"/>
      <c r="I103" s="402"/>
      <c r="J103" s="402"/>
      <c r="K103" s="402"/>
      <c r="L103" s="405"/>
      <c r="M103" s="404"/>
      <c r="N103" s="402"/>
      <c r="O103" s="402"/>
      <c r="P103" s="402"/>
      <c r="Q103" s="406"/>
      <c r="R103" s="404"/>
      <c r="S103" s="402"/>
      <c r="T103" s="402"/>
      <c r="U103" s="402"/>
      <c r="V103" s="402"/>
      <c r="W103" s="402"/>
      <c r="X103" s="402"/>
      <c r="Y103" s="405"/>
      <c r="Z103" s="885"/>
      <c r="AA103" s="885"/>
      <c r="AB103" s="885"/>
      <c r="AC103" s="885"/>
      <c r="AD103" s="885"/>
      <c r="AE103" s="885"/>
      <c r="AF103" s="885"/>
      <c r="AG103" s="885"/>
      <c r="AH103" s="885"/>
      <c r="AI103" s="885"/>
      <c r="AJ103" s="885"/>
      <c r="AK103" s="885"/>
      <c r="AL103" s="885"/>
      <c r="AM103" s="885"/>
      <c r="AN103" s="885"/>
      <c r="AO103" s="885"/>
      <c r="AP103" s="885"/>
      <c r="AQ103" s="885"/>
      <c r="AR103" s="885"/>
      <c r="AS103" s="885"/>
      <c r="AT103" s="885"/>
      <c r="AU103" s="885"/>
      <c r="AV103" s="885"/>
      <c r="AW103" s="885"/>
      <c r="AX103" s="885"/>
      <c r="AY103" s="885"/>
      <c r="AZ103" s="342"/>
      <c r="BA103" s="812"/>
      <c r="BB103" s="814"/>
      <c r="BC103" s="447"/>
      <c r="BD103" s="434"/>
      <c r="BE103" s="434"/>
      <c r="BF103" s="434"/>
      <c r="BG103" s="451"/>
      <c r="BH103" s="447"/>
      <c r="BI103" s="434"/>
      <c r="BJ103" s="434"/>
      <c r="BK103" s="434"/>
      <c r="BL103" s="451"/>
      <c r="BM103" s="447"/>
      <c r="BN103" s="434"/>
      <c r="BO103" s="434"/>
      <c r="BP103" s="434"/>
      <c r="BQ103" s="451"/>
      <c r="BR103" s="447"/>
      <c r="BS103" s="434"/>
      <c r="BT103" s="434"/>
      <c r="BU103" s="434"/>
      <c r="BV103" s="434"/>
      <c r="BW103" s="434"/>
      <c r="BX103" s="434"/>
      <c r="BY103" s="435"/>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02" customFormat="true" ht="15" customHeight="true" x14ac:dyDescent="0.2">
      <c r="A104" s="805"/>
      <c r="B104" s="378"/>
      <c r="C104" s="404"/>
      <c r="D104" s="402"/>
      <c r="E104" s="402"/>
      <c r="F104" s="402"/>
      <c r="G104" s="406"/>
      <c r="H104" s="403"/>
      <c r="I104" s="402"/>
      <c r="J104" s="402"/>
      <c r="K104" s="402"/>
      <c r="L104" s="405"/>
      <c r="M104" s="404"/>
      <c r="N104" s="402"/>
      <c r="O104" s="402"/>
      <c r="P104" s="402"/>
      <c r="Q104" s="406"/>
      <c r="R104" s="404"/>
      <c r="S104" s="402"/>
      <c r="T104" s="402"/>
      <c r="U104" s="402"/>
      <c r="V104" s="402"/>
      <c r="W104" s="402"/>
      <c r="X104" s="402"/>
      <c r="Y104" s="405"/>
      <c r="Z104" s="885"/>
      <c r="AA104" s="885"/>
      <c r="AB104" s="885"/>
      <c r="AC104" s="885"/>
      <c r="AD104" s="885"/>
      <c r="AE104" s="885"/>
      <c r="AF104" s="885"/>
      <c r="AG104" s="885"/>
      <c r="AH104" s="885"/>
      <c r="AI104" s="885"/>
      <c r="AJ104" s="885"/>
      <c r="AK104" s="885"/>
      <c r="AL104" s="885"/>
      <c r="AM104" s="885"/>
      <c r="AN104" s="885"/>
      <c r="AO104" s="885"/>
      <c r="AP104" s="885"/>
      <c r="AQ104" s="885"/>
      <c r="AR104" s="885"/>
      <c r="AS104" s="885"/>
      <c r="AT104" s="885"/>
      <c r="AU104" s="885"/>
      <c r="AV104" s="885"/>
      <c r="AW104" s="885"/>
      <c r="AX104" s="885"/>
      <c r="AY104" s="885"/>
      <c r="AZ104" s="342"/>
      <c r="BA104" s="812"/>
      <c r="BB104" s="814"/>
      <c r="BC104" s="447"/>
      <c r="BD104" s="434"/>
      <c r="BE104" s="434"/>
      <c r="BF104" s="434"/>
      <c r="BG104" s="451"/>
      <c r="BH104" s="447"/>
      <c r="BI104" s="434"/>
      <c r="BJ104" s="434"/>
      <c r="BK104" s="434"/>
      <c r="BL104" s="451"/>
      <c r="BM104" s="447"/>
      <c r="BN104" s="434"/>
      <c r="BO104" s="434"/>
      <c r="BP104" s="434"/>
      <c r="BQ104" s="451"/>
      <c r="BR104" s="447"/>
      <c r="BS104" s="434"/>
      <c r="BT104" s="434"/>
      <c r="BU104" s="434"/>
      <c r="BV104" s="434"/>
      <c r="BW104" s="434"/>
      <c r="BX104" s="434"/>
      <c r="BY104" s="435"/>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02" customFormat="true" ht="15" customHeight="true" x14ac:dyDescent="0.2">
      <c r="A105" s="806"/>
      <c r="B105" s="379"/>
      <c r="C105" s="409"/>
      <c r="D105" s="407"/>
      <c r="E105" s="407"/>
      <c r="F105" s="407"/>
      <c r="G105" s="411"/>
      <c r="H105" s="408"/>
      <c r="I105" s="407"/>
      <c r="J105" s="407"/>
      <c r="K105" s="407"/>
      <c r="L105" s="410"/>
      <c r="M105" s="409"/>
      <c r="N105" s="407"/>
      <c r="O105" s="407"/>
      <c r="P105" s="407"/>
      <c r="Q105" s="411"/>
      <c r="R105" s="409"/>
      <c r="S105" s="407"/>
      <c r="T105" s="407"/>
      <c r="U105" s="407"/>
      <c r="V105" s="407"/>
      <c r="W105" s="407"/>
      <c r="X105" s="407"/>
      <c r="Y105" s="410"/>
      <c r="Z105" s="885"/>
      <c r="AA105" s="885"/>
      <c r="AB105" s="885"/>
      <c r="AC105" s="885"/>
      <c r="AD105" s="885"/>
      <c r="AE105" s="885"/>
      <c r="AF105" s="885"/>
      <c r="AG105" s="885"/>
      <c r="AH105" s="885"/>
      <c r="AI105" s="885"/>
      <c r="AJ105" s="885"/>
      <c r="AK105" s="885"/>
      <c r="AL105" s="885"/>
      <c r="AM105" s="885"/>
      <c r="AN105" s="885"/>
      <c r="AO105" s="885"/>
      <c r="AP105" s="885"/>
      <c r="AQ105" s="885"/>
      <c r="AR105" s="885"/>
      <c r="AS105" s="885"/>
      <c r="AT105" s="885"/>
      <c r="AU105" s="885"/>
      <c r="AV105" s="885"/>
      <c r="AW105" s="885"/>
      <c r="AX105" s="885"/>
      <c r="AY105" s="885"/>
      <c r="AZ105" s="342"/>
      <c r="BA105" s="812"/>
      <c r="BB105" s="814"/>
      <c r="BC105" s="450"/>
      <c r="BD105" s="449"/>
      <c r="BE105" s="449"/>
      <c r="BF105" s="449"/>
      <c r="BG105" s="453"/>
      <c r="BH105" s="450"/>
      <c r="BI105" s="449"/>
      <c r="BJ105" s="449"/>
      <c r="BK105" s="449"/>
      <c r="BL105" s="453"/>
      <c r="BM105" s="450"/>
      <c r="BN105" s="449"/>
      <c r="BO105" s="449"/>
      <c r="BP105" s="449"/>
      <c r="BQ105" s="453"/>
      <c r="BR105" s="450"/>
      <c r="BS105" s="449"/>
      <c r="BT105" s="449"/>
      <c r="BU105" s="449"/>
      <c r="BV105" s="449"/>
      <c r="BW105" s="449"/>
      <c r="BX105" s="449"/>
      <c r="BY105" s="452"/>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02" customFormat="true" ht="250.15" customHeight="true" x14ac:dyDescent="0.2">
      <c r="A106" s="427"/>
      <c r="B106" s="427"/>
      <c r="C106" s="427"/>
      <c r="D106" s="427"/>
      <c r="E106" s="427"/>
      <c r="F106" s="427"/>
      <c r="G106" s="427"/>
      <c r="H106" s="427"/>
      <c r="I106" s="427"/>
      <c r="J106" s="427"/>
      <c r="K106" s="427"/>
      <c r="L106" s="427"/>
      <c r="M106" s="427"/>
      <c r="N106" s="427"/>
      <c r="O106" s="427"/>
      <c r="P106" s="427"/>
      <c r="Q106" s="427"/>
      <c r="R106" s="427"/>
      <c r="S106" s="427"/>
      <c r="T106" s="427"/>
      <c r="U106" s="427"/>
      <c r="V106" s="427"/>
      <c r="W106" s="427"/>
      <c r="X106" s="427"/>
      <c r="Y106" s="427"/>
      <c r="Z106" s="342"/>
      <c r="AA106" s="342"/>
      <c r="AB106" s="342"/>
      <c r="AC106" s="342"/>
      <c r="AD106" s="342"/>
      <c r="AE106" s="342"/>
      <c r="AF106" s="342"/>
      <c r="AG106" s="342"/>
      <c r="AH106" s="342"/>
      <c r="AI106" s="342"/>
      <c r="AJ106" s="342"/>
      <c r="AK106" s="342"/>
      <c r="AL106" s="342"/>
      <c r="AM106" s="342"/>
      <c r="AN106" s="342"/>
      <c r="AO106" s="342"/>
      <c r="AP106" s="342"/>
      <c r="AQ106" s="342"/>
      <c r="AR106" s="342"/>
      <c r="AS106" s="342"/>
      <c r="AT106" s="342"/>
      <c r="AU106" s="342"/>
      <c r="AV106" s="342"/>
      <c r="AW106" s="342"/>
      <c r="AX106" s="342"/>
      <c r="AY106" s="342"/>
      <c r="AZ106" s="342"/>
      <c r="BA106" s="427"/>
      <c r="BB106" s="428"/>
      <c r="BC106" s="428"/>
      <c r="BD106" s="428"/>
      <c r="BE106" s="428"/>
      <c r="BF106" s="428"/>
      <c r="BG106" s="428"/>
      <c r="BH106" s="428"/>
      <c r="BI106" s="428"/>
      <c r="BJ106" s="428"/>
      <c r="BK106" s="428"/>
      <c r="BL106" s="428"/>
      <c r="BM106" s="428"/>
      <c r="BN106" s="428"/>
      <c r="BO106" s="428"/>
      <c r="BP106" s="428"/>
      <c r="BQ106" s="428"/>
      <c r="BR106" s="428"/>
      <c r="BS106" s="428"/>
      <c r="BT106" s="428"/>
      <c r="BU106" s="428"/>
      <c r="BV106" s="428"/>
      <c r="BW106" s="428"/>
      <c r="BX106" s="428"/>
      <c r="BY106" s="427"/>
      <c r="BZ106" s="342"/>
      <c r="CA106" s="342"/>
      <c r="CB106" s="342"/>
      <c r="CC106" s="342"/>
      <c r="CD106" s="342"/>
      <c r="CE106" s="342"/>
      <c r="CF106" s="342"/>
      <c r="CG106" s="342"/>
      <c r="CH106" s="342"/>
      <c r="CI106" s="342"/>
      <c r="CJ106" s="342"/>
      <c r="CK106" s="342"/>
      <c r="CL106" s="342"/>
      <c r="CM106" s="342"/>
      <c r="CN106" s="342"/>
      <c r="CO106" s="342"/>
      <c r="CP106" s="342"/>
      <c r="CQ106" s="342"/>
      <c r="CR106" s="342"/>
      <c r="CS106" s="342"/>
      <c r="CT106" s="342"/>
      <c r="CU106" s="342"/>
      <c r="CV106" s="342"/>
      <c r="CW106" s="342"/>
      <c r="CX106" s="342"/>
      <c r="CY106" s="342"/>
      <c r="CZ106" s="342"/>
    </row>
    <row r="107" s="295" customFormat="true" ht="18" customHeight="true" x14ac:dyDescent="0.2">
      <c r="A107" s="284"/>
      <c r="B107" s="284"/>
      <c r="C107" s="414"/>
      <c r="D107" s="414"/>
      <c r="E107" s="414"/>
      <c r="F107" s="414"/>
      <c r="G107" s="414"/>
      <c r="H107" s="301"/>
      <c r="I107" s="301"/>
      <c r="J107" s="301"/>
      <c r="K107" s="301"/>
      <c r="L107" s="301"/>
      <c r="M107" s="301"/>
      <c r="N107" s="301"/>
      <c r="O107" s="301"/>
      <c r="P107" s="301"/>
      <c r="Q107" s="301"/>
      <c r="R107" s="301"/>
      <c r="S107" s="301"/>
      <c r="T107" s="301"/>
      <c r="U107" s="301"/>
      <c r="Z107" s="338"/>
      <c r="AA107" s="338"/>
      <c r="AB107" s="338"/>
      <c r="AC107" s="338"/>
      <c r="AD107" s="338"/>
      <c r="AE107" s="338"/>
      <c r="AF107" s="338"/>
      <c r="AG107" s="338"/>
      <c r="AH107" s="338"/>
      <c r="AI107" s="338"/>
      <c r="AJ107" s="338"/>
      <c r="AK107" s="338"/>
      <c r="AL107" s="338"/>
      <c r="AM107" s="338"/>
      <c r="AN107" s="338"/>
      <c r="AO107" s="338"/>
      <c r="AP107" s="338"/>
      <c r="AQ107" s="338"/>
      <c r="AR107" s="338"/>
      <c r="AS107" s="338"/>
      <c r="AT107" s="338"/>
      <c r="AU107" s="338"/>
      <c r="AV107" s="338"/>
      <c r="AW107" s="338"/>
      <c r="AX107" s="338"/>
      <c r="AY107" s="338"/>
      <c r="AZ107" s="338"/>
      <c r="BB107" s="306"/>
      <c r="BZ107" s="338"/>
      <c r="CA107" s="338"/>
      <c r="CB107" s="338"/>
      <c r="CC107" s="338"/>
      <c r="CD107" s="338"/>
      <c r="CE107" s="338"/>
      <c r="CF107" s="338"/>
      <c r="CG107" s="338"/>
      <c r="CH107" s="338"/>
      <c r="CI107" s="338"/>
      <c r="CJ107" s="338"/>
      <c r="CK107" s="338"/>
      <c r="CL107" s="338"/>
      <c r="CM107" s="338"/>
      <c r="CN107" s="338"/>
      <c r="CO107" s="338"/>
      <c r="CP107" s="338"/>
      <c r="CQ107" s="338"/>
      <c r="CR107" s="338"/>
      <c r="CS107" s="338"/>
      <c r="CT107" s="338"/>
      <c r="CU107" s="338"/>
      <c r="CV107" s="338"/>
      <c r="CW107" s="338"/>
      <c r="CX107" s="338"/>
      <c r="CY107" s="338"/>
      <c r="CZ107" s="338"/>
    </row>
    <row r="108" s="295" customFormat="true" ht="22.5" customHeight="true" x14ac:dyDescent="0.35">
      <c r="A108" s="1061" t="str">
        <f>A1026</f>
        <v>Gambia</v>
      </c>
      <c r="B108" s="1062"/>
      <c r="C108" s="414"/>
      <c r="D108" s="414"/>
      <c r="E108" s="414"/>
      <c r="F108" s="414"/>
      <c r="G108" s="414"/>
      <c r="H108" s="301"/>
      <c r="I108" s="301"/>
      <c r="J108" s="301"/>
      <c r="K108" s="301"/>
      <c r="L108" s="301"/>
      <c r="M108" s="301"/>
      <c r="N108" s="301"/>
      <c r="O108" s="301"/>
      <c r="P108" s="301"/>
      <c r="Q108" s="301"/>
      <c r="R108" s="301"/>
      <c r="S108" s="301"/>
      <c r="T108" s="301"/>
      <c r="U108" s="301"/>
      <c r="Z108" s="338"/>
      <c r="AA108" s="338"/>
      <c r="AB108" s="338"/>
      <c r="AC108" s="338"/>
      <c r="AD108" s="338"/>
      <c r="AE108" s="338"/>
      <c r="AF108" s="338"/>
      <c r="AG108" s="338"/>
      <c r="AH108" s="338"/>
      <c r="AI108" s="338"/>
      <c r="AJ108" s="338"/>
      <c r="AK108" s="338"/>
      <c r="AL108" s="338"/>
      <c r="AM108" s="338"/>
      <c r="AN108" s="338"/>
      <c r="AO108" s="338"/>
      <c r="AP108" s="338"/>
      <c r="AQ108" s="338"/>
      <c r="AR108" s="338"/>
      <c r="AS108" s="338"/>
      <c r="AT108" s="338"/>
      <c r="AU108" s="338"/>
      <c r="AV108" s="338"/>
      <c r="AW108" s="338"/>
      <c r="AX108" s="338"/>
      <c r="AY108" s="338"/>
      <c r="AZ108" s="338"/>
      <c r="BB108" s="306"/>
      <c r="BZ108" s="338"/>
      <c r="CA108" s="338"/>
      <c r="CB108" s="338"/>
      <c r="CC108" s="338"/>
      <c r="CD108" s="338"/>
      <c r="CE108" s="338"/>
      <c r="CF108" s="338"/>
      <c r="CG108" s="338"/>
      <c r="CH108" s="338"/>
      <c r="CI108" s="338"/>
      <c r="CJ108" s="338"/>
      <c r="CK108" s="338"/>
      <c r="CL108" s="338"/>
      <c r="CM108" s="338"/>
      <c r="CN108" s="338"/>
      <c r="CO108" s="338"/>
      <c r="CP108" s="338"/>
      <c r="CQ108" s="338"/>
      <c r="CR108" s="338"/>
      <c r="CS108" s="338"/>
      <c r="CT108" s="338"/>
      <c r="CU108" s="338"/>
      <c r="CV108" s="338"/>
      <c r="CW108" s="338"/>
      <c r="CX108" s="338"/>
      <c r="CY108" s="338"/>
      <c r="CZ108" s="338"/>
    </row>
    <row r="109" s="295" customFormat="true" ht="22.5" customHeight="true" x14ac:dyDescent="0.35">
      <c r="A109" s="310" t="str">
        <f>A1034</f>
        <v>2020</v>
      </c>
      <c r="B109" s="311"/>
      <c r="C109" s="414"/>
      <c r="D109" s="414"/>
      <c r="E109" s="414"/>
      <c r="F109" s="414"/>
      <c r="G109" s="414"/>
      <c r="H109" s="301"/>
      <c r="I109" s="301"/>
      <c r="J109" s="301"/>
      <c r="K109" s="301"/>
      <c r="L109" s="301"/>
      <c r="M109" s="301"/>
      <c r="N109" s="301"/>
      <c r="O109" s="301"/>
      <c r="P109" s="301"/>
      <c r="Q109" s="301"/>
      <c r="R109" s="301"/>
      <c r="S109" s="301"/>
      <c r="T109" s="301"/>
      <c r="U109" s="301"/>
      <c r="Z109" s="338"/>
      <c r="AA109" s="338"/>
      <c r="AB109" s="338"/>
      <c r="AC109" s="338"/>
      <c r="AD109" s="338"/>
      <c r="AE109" s="338"/>
      <c r="AF109" s="338"/>
      <c r="AG109" s="338"/>
      <c r="AH109" s="338"/>
      <c r="AI109" s="338"/>
      <c r="AJ109" s="338"/>
      <c r="AK109" s="338"/>
      <c r="AL109" s="338"/>
      <c r="AM109" s="338"/>
      <c r="AN109" s="338"/>
      <c r="AO109" s="338"/>
      <c r="AP109" s="338"/>
      <c r="AQ109" s="338"/>
      <c r="AR109" s="338"/>
      <c r="AS109" s="338"/>
      <c r="AT109" s="338"/>
      <c r="AU109" s="338"/>
      <c r="AV109" s="338"/>
      <c r="AW109" s="338"/>
      <c r="AX109" s="338"/>
      <c r="AY109" s="338"/>
      <c r="AZ109" s="338"/>
      <c r="BB109" s="306"/>
      <c r="BZ109" s="338"/>
      <c r="CA109" s="338"/>
      <c r="CB109" s="338"/>
      <c r="CC109" s="338"/>
      <c r="CD109" s="338"/>
      <c r="CE109" s="338"/>
      <c r="CF109" s="338"/>
      <c r="CG109" s="338"/>
      <c r="CH109" s="338"/>
      <c r="CI109" s="338"/>
      <c r="CJ109" s="338"/>
      <c r="CK109" s="338"/>
      <c r="CL109" s="338"/>
      <c r="CM109" s="338"/>
      <c r="CN109" s="338"/>
      <c r="CO109" s="338"/>
      <c r="CP109" s="338"/>
      <c r="CQ109" s="338"/>
      <c r="CR109" s="338"/>
      <c r="CS109" s="338"/>
      <c r="CT109" s="338"/>
      <c r="CU109" s="338"/>
      <c r="CV109" s="338"/>
      <c r="CW109" s="338"/>
      <c r="CX109" s="338"/>
      <c r="CY109" s="338"/>
      <c r="CZ109" s="338"/>
    </row>
    <row r="110" s="295" customFormat="true" ht="23.85" customHeight="true" x14ac:dyDescent="0.35">
      <c r="A110" s="312" t="s">
        <v>100</v>
      </c>
      <c r="B110" s="313"/>
      <c r="C110" s="414"/>
      <c r="D110" s="414"/>
      <c r="E110" s="414"/>
      <c r="F110" s="414"/>
      <c r="G110" s="414"/>
      <c r="H110" s="301"/>
      <c r="I110" s="301"/>
      <c r="J110" s="301"/>
      <c r="K110" s="301"/>
      <c r="L110" s="301"/>
      <c r="M110" s="301"/>
      <c r="N110" s="301"/>
      <c r="O110" s="301"/>
      <c r="P110" s="301"/>
      <c r="Q110" s="301"/>
      <c r="R110" s="301"/>
      <c r="S110" s="301"/>
      <c r="T110" s="301"/>
      <c r="U110" s="301"/>
      <c r="Z110" s="338"/>
      <c r="AA110" s="338"/>
      <c r="AB110" s="338"/>
      <c r="AC110" s="338"/>
      <c r="AD110" s="338"/>
      <c r="AE110" s="338"/>
      <c r="AF110" s="338"/>
      <c r="AG110" s="338"/>
      <c r="AH110" s="338"/>
      <c r="AI110" s="338"/>
      <c r="AJ110" s="338"/>
      <c r="AK110" s="338"/>
      <c r="AL110" s="338"/>
      <c r="AM110" s="338"/>
      <c r="AN110" s="338"/>
      <c r="AO110" s="338"/>
      <c r="AP110" s="338"/>
      <c r="AQ110" s="338"/>
      <c r="AR110" s="338"/>
      <c r="AS110" s="338"/>
      <c r="AT110" s="338"/>
      <c r="AU110" s="338"/>
      <c r="AV110" s="338"/>
      <c r="AW110" s="338"/>
      <c r="AX110" s="338"/>
      <c r="AY110" s="338"/>
      <c r="AZ110" s="338"/>
      <c r="BB110" s="306"/>
      <c r="BZ110" s="338"/>
      <c r="CA110" s="338"/>
      <c r="CB110" s="338"/>
      <c r="CC110" s="338"/>
      <c r="CD110" s="338"/>
      <c r="CE110" s="338"/>
      <c r="CF110" s="338"/>
      <c r="CG110" s="338"/>
      <c r="CH110" s="338"/>
      <c r="CI110" s="338"/>
      <c r="CJ110" s="338"/>
      <c r="CK110" s="338"/>
      <c r="CL110" s="338"/>
      <c r="CM110" s="338"/>
      <c r="CN110" s="338"/>
      <c r="CO110" s="338"/>
      <c r="CP110" s="338"/>
      <c r="CQ110" s="338"/>
      <c r="CR110" s="338"/>
      <c r="CS110" s="338"/>
      <c r="CT110" s="338"/>
      <c r="CU110" s="338"/>
      <c r="CV110" s="338"/>
      <c r="CW110" s="338"/>
      <c r="CX110" s="338"/>
      <c r="CY110" s="338"/>
      <c r="CZ110" s="338"/>
    </row>
    <row r="111" s="295" customFormat="true" ht="20.1" customHeight="true" x14ac:dyDescent="0.35">
      <c r="A111" s="314" t="s">
        <v>98</v>
      </c>
      <c r="B111" s="311"/>
      <c r="C111" s="414"/>
      <c r="D111" s="414"/>
      <c r="E111" s="414"/>
      <c r="F111" s="414"/>
      <c r="G111" s="414"/>
      <c r="H111" s="301"/>
      <c r="I111" s="301"/>
      <c r="J111" s="301"/>
      <c r="K111" s="301"/>
      <c r="L111" s="301"/>
      <c r="M111" s="301"/>
      <c r="N111" s="301"/>
      <c r="O111" s="301"/>
      <c r="P111" s="301"/>
      <c r="Q111" s="301"/>
      <c r="R111" s="301"/>
      <c r="S111" s="301"/>
      <c r="T111" s="301"/>
      <c r="U111" s="301"/>
      <c r="Z111" s="338"/>
      <c r="AA111" s="338"/>
      <c r="AB111" s="338"/>
      <c r="AC111" s="338"/>
      <c r="AD111" s="338"/>
      <c r="AE111" s="338"/>
      <c r="AF111" s="338"/>
      <c r="AG111" s="338"/>
      <c r="AH111" s="338"/>
      <c r="AI111" s="338"/>
      <c r="AJ111" s="338"/>
      <c r="AK111" s="338"/>
      <c r="AL111" s="338"/>
      <c r="AM111" s="338"/>
      <c r="AN111" s="338"/>
      <c r="AO111" s="338"/>
      <c r="AP111" s="338"/>
      <c r="AQ111" s="338"/>
      <c r="AR111" s="338"/>
      <c r="AS111" s="338"/>
      <c r="AT111" s="338"/>
      <c r="AU111" s="338"/>
      <c r="AV111" s="338"/>
      <c r="AW111" s="338"/>
      <c r="AX111" s="338"/>
      <c r="AY111" s="338"/>
      <c r="AZ111" s="338"/>
      <c r="BB111" s="306"/>
      <c r="BZ111" s="338"/>
      <c r="CA111" s="338"/>
      <c r="CB111" s="338"/>
      <c r="CC111" s="338"/>
      <c r="CD111" s="338"/>
      <c r="CE111" s="338"/>
      <c r="CF111" s="338"/>
      <c r="CG111" s="338"/>
      <c r="CH111" s="338"/>
      <c r="CI111" s="338"/>
      <c r="CJ111" s="338"/>
      <c r="CK111" s="338"/>
      <c r="CL111" s="338"/>
      <c r="CM111" s="338"/>
      <c r="CN111" s="338"/>
      <c r="CO111" s="338"/>
      <c r="CP111" s="338"/>
      <c r="CQ111" s="338"/>
      <c r="CR111" s="338"/>
      <c r="CS111" s="338"/>
      <c r="CT111" s="338"/>
      <c r="CU111" s="338"/>
      <c r="CV111" s="338"/>
      <c r="CW111" s="338"/>
      <c r="CX111" s="338"/>
      <c r="CY111" s="338"/>
      <c r="CZ111" s="338"/>
    </row>
    <row r="112" s="295" customFormat="true" ht="15" customHeight="true" x14ac:dyDescent="0.2">
      <c r="A112" s="818" t="s">
        <v>99</v>
      </c>
      <c r="B112" s="351"/>
      <c r="C112" s="414"/>
      <c r="D112" s="414"/>
      <c r="E112" s="414"/>
      <c r="F112" s="414"/>
      <c r="G112" s="414"/>
      <c r="H112" s="301"/>
      <c r="I112" s="301"/>
      <c r="J112" s="301"/>
      <c r="K112" s="301"/>
      <c r="L112" s="301"/>
      <c r="M112" s="301"/>
      <c r="N112" s="301"/>
      <c r="O112" s="301"/>
      <c r="P112" s="301"/>
      <c r="Q112" s="301"/>
      <c r="R112" s="301"/>
      <c r="S112" s="301"/>
      <c r="T112" s="301"/>
      <c r="U112" s="301"/>
      <c r="Z112" s="338"/>
      <c r="AA112" s="338"/>
      <c r="AB112" s="338"/>
      <c r="AC112" s="338"/>
      <c r="AD112" s="338"/>
      <c r="AE112" s="338"/>
      <c r="AF112" s="338"/>
      <c r="AG112" s="338"/>
      <c r="AH112" s="338"/>
      <c r="AI112" s="338"/>
      <c r="AJ112" s="338"/>
      <c r="AK112" s="338"/>
      <c r="AL112" s="338"/>
      <c r="AM112" s="338"/>
      <c r="AN112" s="338"/>
      <c r="AO112" s="338"/>
      <c r="AP112" s="338"/>
      <c r="AQ112" s="338"/>
      <c r="AR112" s="338"/>
      <c r="AS112" s="338"/>
      <c r="AT112" s="338"/>
      <c r="AU112" s="338"/>
      <c r="AV112" s="338"/>
      <c r="AW112" s="338"/>
      <c r="AX112" s="338"/>
      <c r="AY112" s="338"/>
      <c r="AZ112" s="338"/>
      <c r="BB112" s="306"/>
      <c r="BZ112" s="338"/>
      <c r="CA112" s="338"/>
      <c r="CB112" s="338"/>
      <c r="CC112" s="338"/>
      <c r="CD112" s="338"/>
      <c r="CE112" s="338"/>
      <c r="CF112" s="338"/>
      <c r="CG112" s="338"/>
      <c r="CH112" s="338"/>
      <c r="CI112" s="338"/>
      <c r="CJ112" s="338"/>
      <c r="CK112" s="338"/>
      <c r="CL112" s="338"/>
      <c r="CM112" s="338"/>
      <c r="CN112" s="338"/>
      <c r="CO112" s="338"/>
      <c r="CP112" s="338"/>
      <c r="CQ112" s="338"/>
      <c r="CR112" s="338"/>
      <c r="CS112" s="338"/>
      <c r="CT112" s="338"/>
      <c r="CU112" s="338"/>
      <c r="CV112" s="338"/>
      <c r="CW112" s="338"/>
      <c r="CX112" s="338"/>
      <c r="CY112" s="338"/>
      <c r="CZ112" s="338"/>
    </row>
    <row r="113" s="295" customFormat="true" ht="15" customHeight="true" x14ac:dyDescent="0.2">
      <c r="A113" s="324" t="s">
        <v>41</v>
      </c>
      <c r="B113" s="323"/>
      <c r="C113" s="414"/>
      <c r="D113" s="414"/>
      <c r="E113" s="414"/>
      <c r="F113" s="414"/>
      <c r="G113" s="414"/>
      <c r="H113" s="301"/>
      <c r="I113" s="301"/>
      <c r="J113" s="301"/>
      <c r="K113" s="301"/>
      <c r="L113" s="301"/>
      <c r="M113" s="301"/>
      <c r="N113" s="301"/>
      <c r="O113" s="301"/>
      <c r="P113" s="301"/>
      <c r="Q113" s="301"/>
      <c r="R113" s="301"/>
      <c r="S113" s="301"/>
      <c r="T113" s="301"/>
      <c r="U113" s="301"/>
      <c r="Z113" s="338"/>
      <c r="AA113" s="338"/>
      <c r="AB113" s="338"/>
      <c r="AC113" s="338"/>
      <c r="AD113" s="338"/>
      <c r="AE113" s="338"/>
      <c r="AF113" s="338"/>
      <c r="AG113" s="338"/>
      <c r="AH113" s="338"/>
      <c r="AI113" s="338"/>
      <c r="AJ113" s="338"/>
      <c r="AK113" s="338"/>
      <c r="AL113" s="338"/>
      <c r="AM113" s="338"/>
      <c r="AN113" s="338"/>
      <c r="AO113" s="338"/>
      <c r="AP113" s="338"/>
      <c r="AQ113" s="338"/>
      <c r="AR113" s="338"/>
      <c r="AS113" s="338"/>
      <c r="AT113" s="338"/>
      <c r="AU113" s="338"/>
      <c r="AV113" s="338"/>
      <c r="AW113" s="338"/>
      <c r="AX113" s="338"/>
      <c r="AY113" s="338"/>
      <c r="AZ113" s="338"/>
      <c r="BB113" s="306"/>
      <c r="BZ113" s="338"/>
      <c r="CA113" s="338"/>
      <c r="CB113" s="338"/>
      <c r="CC113" s="338"/>
      <c r="CD113" s="338"/>
      <c r="CE113" s="338"/>
      <c r="CF113" s="338"/>
      <c r="CG113" s="338"/>
      <c r="CH113" s="338"/>
      <c r="CI113" s="338"/>
      <c r="CJ113" s="338"/>
      <c r="CK113" s="338"/>
      <c r="CL113" s="338"/>
      <c r="CM113" s="338"/>
      <c r="CN113" s="338"/>
      <c r="CO113" s="338"/>
      <c r="CP113" s="338"/>
      <c r="CQ113" s="338"/>
      <c r="CR113" s="338"/>
      <c r="CS113" s="338"/>
      <c r="CT113" s="338"/>
      <c r="CU113" s="338"/>
      <c r="CV113" s="338"/>
      <c r="CW113" s="338"/>
      <c r="CX113" s="338"/>
      <c r="CY113" s="338"/>
      <c r="CZ113" s="338"/>
    </row>
    <row r="114" s="295" customFormat="true" ht="15" customHeight="true" x14ac:dyDescent="0.2">
      <c r="A114" s="322" t="s">
        <v>40</v>
      </c>
      <c r="B114" s="323"/>
      <c r="C114" s="414"/>
      <c r="D114" s="414"/>
      <c r="E114" s="414"/>
      <c r="F114" s="414"/>
      <c r="G114" s="414"/>
      <c r="H114" s="301"/>
      <c r="I114" s="301"/>
      <c r="J114" s="301"/>
      <c r="K114" s="301"/>
      <c r="L114" s="301"/>
      <c r="M114" s="301"/>
      <c r="N114" s="301"/>
      <c r="O114" s="301"/>
      <c r="P114" s="301"/>
      <c r="Q114" s="301"/>
      <c r="R114" s="301"/>
      <c r="S114" s="301"/>
      <c r="T114" s="301"/>
      <c r="U114" s="301"/>
      <c r="Z114" s="338"/>
      <c r="AA114" s="338"/>
      <c r="AB114" s="338"/>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AZ114" s="338"/>
      <c r="BB114" s="306"/>
      <c r="BZ114" s="338"/>
      <c r="CA114" s="338"/>
      <c r="CB114" s="338"/>
      <c r="CC114" s="338"/>
      <c r="CD114" s="338"/>
      <c r="CE114" s="338"/>
      <c r="CF114" s="338"/>
      <c r="CG114" s="338"/>
      <c r="CH114" s="338"/>
      <c r="CI114" s="338"/>
      <c r="CJ114" s="338"/>
      <c r="CK114" s="338"/>
      <c r="CL114" s="338"/>
      <c r="CM114" s="338"/>
      <c r="CN114" s="338"/>
      <c r="CO114" s="338"/>
      <c r="CP114" s="338"/>
      <c r="CQ114" s="338"/>
      <c r="CR114" s="338"/>
      <c r="CS114" s="338"/>
      <c r="CT114" s="338"/>
      <c r="CU114" s="338"/>
      <c r="CV114" s="338"/>
      <c r="CW114" s="338"/>
      <c r="CX114" s="338"/>
      <c r="CY114" s="338"/>
      <c r="CZ114" s="338"/>
    </row>
    <row r="115" s="295" customFormat="true" ht="15" customHeight="true" x14ac:dyDescent="0.2">
      <c r="A115" s="322" t="s">
        <v>137</v>
      </c>
      <c r="B115" s="350" t="str">
        <f>A1025</f>
        <v>DHS20</v>
      </c>
      <c r="C115" s="414"/>
      <c r="D115" s="414"/>
      <c r="E115" s="414"/>
      <c r="F115" s="414"/>
      <c r="G115" s="414"/>
      <c r="H115" s="301"/>
      <c r="I115" s="301"/>
      <c r="J115" s="301"/>
      <c r="K115" s="301"/>
      <c r="L115" s="301"/>
      <c r="M115" s="301"/>
      <c r="N115" s="301"/>
      <c r="O115" s="301"/>
      <c r="P115" s="301"/>
      <c r="Q115" s="301"/>
      <c r="R115" s="301"/>
      <c r="S115" s="301"/>
      <c r="T115" s="301"/>
      <c r="U115" s="301"/>
      <c r="Z115" s="338"/>
      <c r="AA115" s="338"/>
      <c r="AB115" s="338"/>
      <c r="AC115" s="338"/>
      <c r="AD115" s="338"/>
      <c r="AE115" s="338"/>
      <c r="AF115" s="338"/>
      <c r="AG115" s="338"/>
      <c r="AH115" s="338"/>
      <c r="AI115" s="338"/>
      <c r="AJ115" s="338"/>
      <c r="AK115" s="338"/>
      <c r="AL115" s="338"/>
      <c r="AM115" s="338"/>
      <c r="AN115" s="338"/>
      <c r="AO115" s="338"/>
      <c r="AP115" s="338"/>
      <c r="AQ115" s="338"/>
      <c r="AR115" s="338"/>
      <c r="AS115" s="338"/>
      <c r="AT115" s="338"/>
      <c r="AU115" s="338"/>
      <c r="AV115" s="338"/>
      <c r="AW115" s="338"/>
      <c r="AX115" s="338"/>
      <c r="AY115" s="338"/>
      <c r="AZ115" s="338"/>
      <c r="BB115" s="306"/>
      <c r="BZ115" s="338"/>
      <c r="CA115" s="338"/>
      <c r="CB115" s="338"/>
      <c r="CC115" s="338"/>
      <c r="CD115" s="338"/>
      <c r="CE115" s="338"/>
      <c r="CF115" s="338"/>
      <c r="CG115" s="338"/>
      <c r="CH115" s="338"/>
      <c r="CI115" s="338"/>
      <c r="CJ115" s="338"/>
      <c r="CK115" s="338"/>
      <c r="CL115" s="338"/>
      <c r="CM115" s="338"/>
      <c r="CN115" s="338"/>
      <c r="CO115" s="338"/>
      <c r="CP115" s="338"/>
      <c r="CQ115" s="338"/>
      <c r="CR115" s="338"/>
      <c r="CS115" s="338"/>
      <c r="CT115" s="338"/>
      <c r="CU115" s="338"/>
      <c r="CV115" s="338"/>
      <c r="CW115" s="338"/>
      <c r="CX115" s="338"/>
      <c r="CY115" s="338"/>
      <c r="CZ115" s="338"/>
    </row>
    <row r="116" s="295" customFormat="true" ht="15" customHeight="true" x14ac:dyDescent="0.2">
      <c r="A116" s="412" t="str">
        <f>B1030</f>
        <v/>
      </c>
      <c r="B116" s="351"/>
      <c r="C116" s="414"/>
      <c r="D116" s="414"/>
      <c r="E116" s="414"/>
      <c r="F116" s="414"/>
      <c r="G116" s="414"/>
      <c r="H116" s="301"/>
      <c r="I116" s="301"/>
      <c r="J116" s="301"/>
      <c r="K116" s="301"/>
      <c r="L116" s="301"/>
      <c r="M116" s="301"/>
      <c r="N116" s="301"/>
      <c r="O116" s="301"/>
      <c r="P116" s="301"/>
      <c r="Q116" s="301"/>
      <c r="R116" s="301"/>
      <c r="S116" s="301"/>
      <c r="T116" s="301"/>
      <c r="U116" s="301"/>
      <c r="Z116" s="338"/>
      <c r="AA116" s="338"/>
      <c r="AB116" s="338"/>
      <c r="AC116" s="338"/>
      <c r="AD116" s="338"/>
      <c r="AE116" s="338"/>
      <c r="AF116" s="338"/>
      <c r="AG116" s="338"/>
      <c r="AH116" s="338"/>
      <c r="AI116" s="338"/>
      <c r="AJ116" s="338"/>
      <c r="AK116" s="338"/>
      <c r="AL116" s="338"/>
      <c r="AM116" s="338"/>
      <c r="AN116" s="338"/>
      <c r="AO116" s="338"/>
      <c r="AP116" s="338"/>
      <c r="AQ116" s="338"/>
      <c r="AR116" s="338"/>
      <c r="AS116" s="338"/>
      <c r="AT116" s="338"/>
      <c r="AU116" s="338"/>
      <c r="AV116" s="338"/>
      <c r="AW116" s="338"/>
      <c r="AX116" s="338"/>
      <c r="AY116" s="338"/>
      <c r="AZ116" s="338"/>
      <c r="BB116" s="306"/>
      <c r="BZ116" s="338"/>
      <c r="CA116" s="338"/>
      <c r="CB116" s="338"/>
      <c r="CC116" s="338"/>
      <c r="CD116" s="338"/>
      <c r="CE116" s="338"/>
      <c r="CF116" s="338"/>
      <c r="CG116" s="338"/>
      <c r="CH116" s="338"/>
      <c r="CI116" s="338"/>
      <c r="CJ116" s="338"/>
      <c r="CK116" s="338"/>
      <c r="CL116" s="338"/>
      <c r="CM116" s="338"/>
      <c r="CN116" s="338"/>
      <c r="CO116" s="338"/>
      <c r="CP116" s="338"/>
      <c r="CQ116" s="338"/>
      <c r="CR116" s="338"/>
      <c r="CS116" s="338"/>
      <c r="CT116" s="338"/>
      <c r="CU116" s="338"/>
      <c r="CV116" s="338"/>
      <c r="CW116" s="338"/>
      <c r="CX116" s="338"/>
      <c r="CY116" s="338"/>
      <c r="CZ116" s="338"/>
    </row>
    <row r="117" s="295" customFormat="true" ht="15" customHeight="true" x14ac:dyDescent="0.2">
      <c r="A117" s="412" t="str">
        <f>B1029</f>
        <v/>
      </c>
      <c r="B117" s="819"/>
      <c r="C117" s="414"/>
      <c r="D117" s="414"/>
      <c r="E117" s="414"/>
      <c r="F117" s="414"/>
      <c r="G117" s="414"/>
      <c r="H117" s="301"/>
      <c r="I117" s="301"/>
      <c r="J117" s="301"/>
      <c r="K117" s="301"/>
      <c r="L117" s="301"/>
      <c r="M117" s="301"/>
      <c r="N117" s="301"/>
      <c r="O117" s="301"/>
      <c r="P117" s="301"/>
      <c r="Q117" s="301"/>
      <c r="R117" s="301"/>
      <c r="S117" s="301"/>
      <c r="T117" s="301"/>
      <c r="U117" s="301"/>
      <c r="Z117" s="338"/>
      <c r="AA117" s="338"/>
      <c r="AB117" s="338"/>
      <c r="AC117" s="338"/>
      <c r="AD117" s="338"/>
      <c r="AE117" s="338"/>
      <c r="AF117" s="338"/>
      <c r="AG117" s="338"/>
      <c r="AH117" s="338"/>
      <c r="AI117" s="338"/>
      <c r="AJ117" s="338"/>
      <c r="AK117" s="338"/>
      <c r="AL117" s="338"/>
      <c r="AM117" s="338"/>
      <c r="AN117" s="338"/>
      <c r="AO117" s="338"/>
      <c r="AP117" s="338"/>
      <c r="AQ117" s="338"/>
      <c r="AR117" s="338"/>
      <c r="AS117" s="338"/>
      <c r="AT117" s="338"/>
      <c r="AU117" s="338"/>
      <c r="AV117" s="338"/>
      <c r="AW117" s="338"/>
      <c r="AX117" s="338"/>
      <c r="AY117" s="338"/>
      <c r="AZ117" s="338"/>
      <c r="BB117" s="306"/>
      <c r="BZ117" s="338"/>
      <c r="CA117" s="338"/>
      <c r="CB117" s="338"/>
      <c r="CC117" s="338"/>
      <c r="CD117" s="338"/>
      <c r="CE117" s="338"/>
      <c r="CF117" s="338"/>
      <c r="CG117" s="338"/>
      <c r="CH117" s="338"/>
      <c r="CI117" s="338"/>
      <c r="CJ117" s="338"/>
      <c r="CK117" s="338"/>
      <c r="CL117" s="338"/>
      <c r="CM117" s="338"/>
      <c r="CN117" s="338"/>
      <c r="CO117" s="338"/>
      <c r="CP117" s="338"/>
      <c r="CQ117" s="338"/>
      <c r="CR117" s="338"/>
      <c r="CS117" s="338"/>
      <c r="CT117" s="338"/>
      <c r="CU117" s="338"/>
      <c r="CV117" s="338"/>
      <c r="CW117" s="338"/>
      <c r="CX117" s="338"/>
      <c r="CY117" s="338"/>
      <c r="CZ117" s="338"/>
    </row>
    <row r="118" s="295" customFormat="true" ht="21" customHeight="true" x14ac:dyDescent="0.2">
      <c r="A118" s="818"/>
      <c r="B118" s="351"/>
      <c r="C118" s="414"/>
      <c r="D118" s="414"/>
      <c r="E118" s="414"/>
      <c r="F118" s="414"/>
      <c r="G118" s="414"/>
      <c r="H118" s="301"/>
      <c r="I118" s="301"/>
      <c r="J118" s="301"/>
      <c r="K118" s="301"/>
      <c r="L118" s="301"/>
      <c r="M118" s="301"/>
      <c r="N118" s="301"/>
      <c r="O118" s="301"/>
      <c r="P118" s="301"/>
      <c r="Q118" s="301"/>
      <c r="R118" s="301"/>
      <c r="S118" s="301"/>
      <c r="T118" s="301"/>
      <c r="U118" s="301"/>
      <c r="Z118" s="338"/>
      <c r="AA118" s="338"/>
      <c r="AB118" s="338"/>
      <c r="AC118" s="338"/>
      <c r="AD118" s="338"/>
      <c r="AE118" s="338"/>
      <c r="AF118" s="338"/>
      <c r="AG118" s="338"/>
      <c r="AH118" s="338"/>
      <c r="AI118" s="338"/>
      <c r="AJ118" s="338"/>
      <c r="AK118" s="338"/>
      <c r="AL118" s="338"/>
      <c r="AM118" s="338"/>
      <c r="AN118" s="338"/>
      <c r="AO118" s="338"/>
      <c r="AP118" s="338"/>
      <c r="AQ118" s="338"/>
      <c r="AR118" s="338"/>
      <c r="AS118" s="338"/>
      <c r="AT118" s="338"/>
      <c r="AU118" s="338"/>
      <c r="AV118" s="338"/>
      <c r="AW118" s="338"/>
      <c r="AX118" s="338"/>
      <c r="AY118" s="338"/>
      <c r="AZ118" s="338"/>
      <c r="BB118" s="306"/>
      <c r="BZ118" s="338"/>
      <c r="CA118" s="338"/>
      <c r="CB118" s="338"/>
      <c r="CC118" s="338"/>
      <c r="CD118" s="338"/>
      <c r="CE118" s="338"/>
      <c r="CF118" s="338"/>
      <c r="CG118" s="338"/>
      <c r="CH118" s="338"/>
      <c r="CI118" s="338"/>
      <c r="CJ118" s="338"/>
      <c r="CK118" s="338"/>
      <c r="CL118" s="338"/>
      <c r="CM118" s="338"/>
      <c r="CN118" s="338"/>
      <c r="CO118" s="338"/>
      <c r="CP118" s="338"/>
      <c r="CQ118" s="338"/>
      <c r="CR118" s="338"/>
      <c r="CS118" s="338"/>
      <c r="CT118" s="338"/>
      <c r="CU118" s="338"/>
      <c r="CV118" s="338"/>
      <c r="CW118" s="338"/>
      <c r="CX118" s="338"/>
      <c r="CY118" s="338"/>
      <c r="CZ118" s="338"/>
    </row>
    <row r="119" s="295" customFormat="true" ht="15" customHeight="true" x14ac:dyDescent="0.2">
      <c r="A119" s="413"/>
      <c r="B119" s="352"/>
      <c r="C119" s="414"/>
      <c r="D119" s="414"/>
      <c r="E119" s="414"/>
      <c r="F119" s="414"/>
      <c r="G119" s="414"/>
      <c r="H119" s="301"/>
      <c r="I119" s="301"/>
      <c r="J119" s="301"/>
      <c r="K119" s="301"/>
      <c r="L119" s="301"/>
      <c r="M119" s="301"/>
      <c r="N119" s="301"/>
      <c r="O119" s="301"/>
      <c r="P119" s="301"/>
      <c r="Q119" s="301"/>
      <c r="R119" s="301"/>
      <c r="S119" s="301"/>
      <c r="T119" s="301"/>
      <c r="U119" s="301"/>
      <c r="Z119" s="338"/>
      <c r="AA119" s="338"/>
      <c r="AB119" s="338"/>
      <c r="AC119" s="338"/>
      <c r="AD119" s="338"/>
      <c r="AE119" s="338"/>
      <c r="AF119" s="338"/>
      <c r="AG119" s="338"/>
      <c r="AH119" s="338"/>
      <c r="AI119" s="338"/>
      <c r="AJ119" s="338"/>
      <c r="AK119" s="338"/>
      <c r="AL119" s="338"/>
      <c r="AM119" s="338"/>
      <c r="AN119" s="338"/>
      <c r="AO119" s="338"/>
      <c r="AP119" s="338"/>
      <c r="AQ119" s="338"/>
      <c r="AR119" s="338"/>
      <c r="AS119" s="338"/>
      <c r="AT119" s="338"/>
      <c r="AU119" s="338"/>
      <c r="AV119" s="338"/>
      <c r="AW119" s="338"/>
      <c r="AX119" s="338"/>
      <c r="AY119" s="338"/>
      <c r="AZ119" s="338"/>
      <c r="BB119" s="306"/>
      <c r="BZ119" s="338"/>
      <c r="CA119" s="338"/>
      <c r="CB119" s="338"/>
      <c r="CC119" s="338"/>
      <c r="CD119" s="338"/>
      <c r="CE119" s="338"/>
      <c r="CF119" s="338"/>
      <c r="CG119" s="338"/>
      <c r="CH119" s="338"/>
      <c r="CI119" s="338"/>
      <c r="CJ119" s="338"/>
      <c r="CK119" s="338"/>
      <c r="CL119" s="338"/>
      <c r="CM119" s="338"/>
      <c r="CN119" s="338"/>
      <c r="CO119" s="338"/>
      <c r="CP119" s="338"/>
      <c r="CQ119" s="338"/>
      <c r="CR119" s="338"/>
      <c r="CS119" s="338"/>
      <c r="CT119" s="338"/>
      <c r="CU119" s="338"/>
      <c r="CV119" s="338"/>
      <c r="CW119" s="338"/>
      <c r="CX119" s="338"/>
      <c r="CY119" s="338"/>
      <c r="CZ119" s="338"/>
    </row>
    <row r="120" s="302" customFormat="true" ht="15" customHeight="true" x14ac:dyDescent="0.2">
      <c r="A120" s="288" t="s">
        <v>100</v>
      </c>
      <c r="B120" s="334"/>
      <c r="C120" s="1063" t="s">
        <v>116</v>
      </c>
      <c r="D120" s="1064"/>
      <c r="E120" s="1064"/>
      <c r="F120" s="1064"/>
      <c r="G120" s="1065"/>
      <c r="H120" s="1057" t="s">
        <v>39</v>
      </c>
      <c r="I120" s="1048"/>
      <c r="J120" s="1048"/>
      <c r="K120" s="1048"/>
      <c r="L120" s="1050"/>
      <c r="M120" s="1042" t="s">
        <v>38</v>
      </c>
      <c r="N120" s="1043"/>
      <c r="O120" s="1043"/>
      <c r="P120" s="1043"/>
      <c r="Q120" s="1045"/>
      <c r="R120" s="505" t="s">
        <v>144</v>
      </c>
      <c r="S120" s="454"/>
      <c r="T120" s="454"/>
      <c r="U120" s="454"/>
      <c r="V120" s="454"/>
      <c r="W120" s="454"/>
      <c r="X120" s="454"/>
      <c r="Y120" s="454"/>
      <c r="Z120" s="883"/>
      <c r="AA120" s="883"/>
      <c r="AB120" s="883"/>
      <c r="AC120" s="883"/>
      <c r="AD120" s="883"/>
      <c r="AE120" s="883"/>
      <c r="AF120" s="883"/>
      <c r="AG120" s="883"/>
      <c r="AH120" s="883"/>
      <c r="AI120" s="883"/>
      <c r="AJ120" s="883"/>
      <c r="AK120" s="883"/>
      <c r="AL120" s="883"/>
      <c r="AM120" s="883"/>
      <c r="AN120" s="883"/>
      <c r="AO120" s="883"/>
      <c r="AP120" s="883"/>
      <c r="AQ120" s="883"/>
      <c r="AR120" s="883"/>
      <c r="AS120" s="883"/>
      <c r="AT120" s="883"/>
      <c r="AU120" s="883"/>
      <c r="AV120" s="883"/>
      <c r="AW120" s="883"/>
      <c r="AX120" s="883"/>
      <c r="AY120" s="883"/>
      <c r="AZ120" s="342"/>
      <c r="BA120" s="344" t="s">
        <v>132</v>
      </c>
      <c r="BB120" s="288" t="s">
        <v>100</v>
      </c>
      <c r="BC120" s="1042" t="s">
        <v>116</v>
      </c>
      <c r="BD120" s="1043"/>
      <c r="BE120" s="1043"/>
      <c r="BF120" s="1043"/>
      <c r="BG120" s="1044"/>
      <c r="BH120" s="1042" t="s">
        <v>39</v>
      </c>
      <c r="BI120" s="1043"/>
      <c r="BJ120" s="1043"/>
      <c r="BK120" s="1043"/>
      <c r="BL120" s="1044"/>
      <c r="BM120" s="1042" t="s">
        <v>38</v>
      </c>
      <c r="BN120" s="1043"/>
      <c r="BO120" s="1043"/>
      <c r="BP120" s="1043"/>
      <c r="BQ120" s="1044"/>
      <c r="BR120" s="505" t="s">
        <v>144</v>
      </c>
      <c r="BS120" s="454"/>
      <c r="BT120" s="454"/>
      <c r="BU120" s="454"/>
      <c r="BV120" s="454"/>
      <c r="BW120" s="454"/>
      <c r="BX120" s="454"/>
      <c r="BY120" s="454"/>
      <c r="BZ120" s="342"/>
      <c r="CA120" s="342"/>
      <c r="CB120" s="342"/>
      <c r="CC120" s="342"/>
      <c r="CD120" s="342"/>
      <c r="CE120" s="342"/>
      <c r="CF120" s="342"/>
      <c r="CG120" s="342"/>
      <c r="CH120" s="342"/>
      <c r="CI120" s="342"/>
      <c r="CJ120" s="342"/>
      <c r="CK120" s="342"/>
      <c r="CL120" s="342"/>
      <c r="CM120" s="342"/>
      <c r="CN120" s="342"/>
      <c r="CO120" s="342"/>
      <c r="CP120" s="342"/>
      <c r="CQ120" s="342"/>
      <c r="CR120" s="342"/>
      <c r="CS120" s="342"/>
      <c r="CT120" s="342"/>
      <c r="CU120" s="342"/>
      <c r="CV120" s="342"/>
      <c r="CW120" s="342"/>
      <c r="CX120" s="342"/>
      <c r="CY120" s="342"/>
      <c r="CZ120" s="342"/>
    </row>
    <row r="121" s="302" customFormat="true" ht="12.75" x14ac:dyDescent="0.2">
      <c r="A121" s="329" t="s">
        <v>88</v>
      </c>
      <c r="B121" s="374"/>
      <c r="C121" s="417" t="s">
        <v>0</v>
      </c>
      <c r="D121" s="810" t="s">
        <v>1</v>
      </c>
      <c r="E121" s="810" t="s">
        <v>2</v>
      </c>
      <c r="F121" s="810" t="s">
        <v>3</v>
      </c>
      <c r="G121" s="811" t="s">
        <v>4</v>
      </c>
      <c r="H121" s="380" t="s">
        <v>0</v>
      </c>
      <c r="I121" s="807" t="s">
        <v>1</v>
      </c>
      <c r="J121" s="807" t="s">
        <v>2</v>
      </c>
      <c r="K121" s="807" t="s">
        <v>3</v>
      </c>
      <c r="L121" s="808" t="s">
        <v>4</v>
      </c>
      <c r="M121" s="381" t="s">
        <v>0</v>
      </c>
      <c r="N121" s="807" t="s">
        <v>1</v>
      </c>
      <c r="O121" s="807" t="s">
        <v>2</v>
      </c>
      <c r="P121" s="807" t="s">
        <v>3</v>
      </c>
      <c r="Q121" s="808" t="s">
        <v>4</v>
      </c>
      <c r="R121" s="381" t="s">
        <v>240</v>
      </c>
      <c r="S121" s="807" t="s">
        <v>241</v>
      </c>
      <c r="T121" s="807" t="s">
        <v>242</v>
      </c>
      <c r="U121" s="807" t="s">
        <v>424</v>
      </c>
      <c r="V121" s="807" t="s">
        <v>244</v>
      </c>
      <c r="W121" s="807" t="s">
        <v>245</v>
      </c>
      <c r="X121" s="807" t="s">
        <v>246</v>
      </c>
      <c r="Y121" s="808" t="s">
        <v>247</v>
      </c>
      <c r="Z121" s="803"/>
      <c r="AA121" s="803"/>
      <c r="AB121" s="803"/>
      <c r="AC121" s="803"/>
      <c r="AD121" s="803"/>
      <c r="AE121" s="803"/>
      <c r="AF121" s="803"/>
      <c r="AG121" s="803"/>
      <c r="AH121" s="803"/>
      <c r="AI121" s="803"/>
      <c r="AJ121" s="803"/>
      <c r="AK121" s="803"/>
      <c r="AL121" s="803"/>
      <c r="AM121" s="803"/>
      <c r="AN121" s="803"/>
      <c r="AO121" s="803"/>
      <c r="AP121" s="803"/>
      <c r="AQ121" s="803"/>
      <c r="AR121" s="803"/>
      <c r="AS121" s="803"/>
      <c r="AT121" s="803"/>
      <c r="AU121" s="803"/>
      <c r="AV121" s="803"/>
      <c r="AW121" s="803"/>
      <c r="AX121" s="803"/>
      <c r="AY121" s="803"/>
      <c r="AZ121" s="342"/>
      <c r="BA121" s="329" t="s">
        <v>118</v>
      </c>
      <c r="BB121" s="328"/>
      <c r="BC121" s="455" t="s">
        <v>0</v>
      </c>
      <c r="BD121" s="326" t="s">
        <v>1</v>
      </c>
      <c r="BE121" s="326" t="s">
        <v>2</v>
      </c>
      <c r="BF121" s="326" t="s">
        <v>3</v>
      </c>
      <c r="BG121" s="456" t="s">
        <v>4</v>
      </c>
      <c r="BH121" s="455" t="s">
        <v>0</v>
      </c>
      <c r="BI121" s="326" t="s">
        <v>1</v>
      </c>
      <c r="BJ121" s="326" t="s">
        <v>2</v>
      </c>
      <c r="BK121" s="326" t="s">
        <v>3</v>
      </c>
      <c r="BL121" s="456" t="s">
        <v>4</v>
      </c>
      <c r="BM121" s="455" t="s">
        <v>0</v>
      </c>
      <c r="BN121" s="326" t="s">
        <v>1</v>
      </c>
      <c r="BO121" s="326" t="s">
        <v>2</v>
      </c>
      <c r="BP121" s="326" t="s">
        <v>3</v>
      </c>
      <c r="BQ121" s="456" t="s">
        <v>4</v>
      </c>
      <c r="BR121" s="455" t="s">
        <v>240</v>
      </c>
      <c r="BS121" s="326" t="s">
        <v>241</v>
      </c>
      <c r="BT121" s="326" t="s">
        <v>242</v>
      </c>
      <c r="BU121" s="326" t="s">
        <v>424</v>
      </c>
      <c r="BV121" s="326" t="s">
        <v>244</v>
      </c>
      <c r="BW121" s="326" t="s">
        <v>245</v>
      </c>
      <c r="BX121" s="326" t="s">
        <v>246</v>
      </c>
      <c r="BY121" s="327" t="s">
        <v>247</v>
      </c>
      <c r="BZ121" s="803"/>
      <c r="CA121" s="803"/>
      <c r="CB121" s="803"/>
      <c r="CC121" s="803"/>
      <c r="CD121" s="803"/>
      <c r="CE121" s="803"/>
      <c r="CF121" s="803"/>
      <c r="CG121" s="803"/>
      <c r="CH121" s="803"/>
      <c r="CI121" s="803"/>
      <c r="CJ121" s="803"/>
      <c r="CK121" s="803"/>
      <c r="CL121" s="803"/>
      <c r="CM121" s="803"/>
      <c r="CN121" s="803"/>
      <c r="CO121" s="803"/>
      <c r="CP121" s="803"/>
      <c r="CQ121" s="803"/>
      <c r="CR121" s="803"/>
      <c r="CS121" s="803"/>
      <c r="CT121" s="803"/>
      <c r="CU121" s="803"/>
      <c r="CV121" s="803"/>
      <c r="CW121" s="803"/>
      <c r="CX121" s="803"/>
      <c r="CY121" s="803"/>
      <c r="CZ121" s="803"/>
    </row>
    <row r="122" s="302" customFormat="true" ht="15" customHeight="true" x14ac:dyDescent="0.2">
      <c r="A122" s="1053" t="s">
        <v>18</v>
      </c>
      <c r="B122" s="377" t="s">
        <v>14</v>
      </c>
      <c r="C122" s="470">
        <v>35.378063659807715</v>
      </c>
      <c r="D122" s="457">
        <v>55.861156604727093</v>
      </c>
      <c r="E122" s="457">
        <v>66.824268817796636</v>
      </c>
      <c r="F122" s="457">
        <v>85.944166181387587</v>
      </c>
      <c r="G122" s="477">
        <v>94.749389140850653</v>
      </c>
      <c r="H122" s="464">
        <v>53.156547828468625</v>
      </c>
      <c r="I122" s="457">
        <v>67.304137619186818</v>
      </c>
      <c r="J122" s="457">
        <v>81.941111237967988</v>
      </c>
      <c r="K122" s="457">
        <v>92.100748053588319</v>
      </c>
      <c r="L122" s="473">
        <v>96.338512351607918</v>
      </c>
      <c r="M122" s="470">
        <v>25.646453526822409</v>
      </c>
      <c r="N122" s="457">
        <v>35.238136216320491</v>
      </c>
      <c r="O122" s="457">
        <v>43.63640132848095</v>
      </c>
      <c r="P122" s="457">
        <v>57.748132038416287</v>
      </c>
      <c r="Q122" s="473">
        <v>59.0902372711015</v>
      </c>
      <c r="R122" s="470">
        <v>98.12206453409749</v>
      </c>
      <c r="S122" s="457">
        <v>48.757683651727795</v>
      </c>
      <c r="T122" s="457">
        <v>74.075839252133179</v>
      </c>
      <c r="U122" s="457">
        <v>23.506816446364439</v>
      </c>
      <c r="V122" s="457">
        <v>91.041077487025163</v>
      </c>
      <c r="W122" s="457">
        <v>59.832790404363088</v>
      </c>
      <c r="X122" s="457">
        <v>39.992211852762011</v>
      </c>
      <c r="Y122" s="473">
        <v>49.172539359723991</v>
      </c>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342"/>
      <c r="BA122" s="1041" t="s">
        <v>18</v>
      </c>
      <c r="BB122" s="816" t="s">
        <v>14</v>
      </c>
      <c r="BC122" s="486">
        <v>3837.9484239999992</v>
      </c>
      <c r="BD122" s="482">
        <v>6057.1114909999978</v>
      </c>
      <c r="BE122" s="482">
        <v>7253.589157999997</v>
      </c>
      <c r="BF122" s="482">
        <v>9317.7927909999944</v>
      </c>
      <c r="BG122" s="495">
        <v>10290.592377999988</v>
      </c>
      <c r="BH122" s="486">
        <v>3993.1637349999996</v>
      </c>
      <c r="BI122" s="482">
        <v>5060.5793579999945</v>
      </c>
      <c r="BJ122" s="482">
        <v>6140.5461719999967</v>
      </c>
      <c r="BK122" s="482">
        <v>6927.1147690000016</v>
      </c>
      <c r="BL122" s="495">
        <v>7254.893615999993</v>
      </c>
      <c r="BM122" s="486">
        <v>854.80515100000048</v>
      </c>
      <c r="BN122" s="482">
        <v>1177.2761309999999</v>
      </c>
      <c r="BO122" s="482">
        <v>1452.6688030000005</v>
      </c>
      <c r="BP122" s="482">
        <v>1926.3473490000008</v>
      </c>
      <c r="BQ122" s="495">
        <v>1969.639158</v>
      </c>
      <c r="BR122" s="486">
        <v>695.09033899999997</v>
      </c>
      <c r="BS122" s="482">
        <v>2858.3505440000031</v>
      </c>
      <c r="BT122" s="482">
        <v>17079.958709999966</v>
      </c>
      <c r="BU122" s="482">
        <v>734.40333100000032</v>
      </c>
      <c r="BV122" s="482">
        <v>9626.4583370000055</v>
      </c>
      <c r="BW122" s="482">
        <v>3584.7511280000012</v>
      </c>
      <c r="BX122" s="482">
        <v>1075.4517899999996</v>
      </c>
      <c r="BY122" s="490">
        <v>1102.5700629999994</v>
      </c>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4"/>
    </row>
    <row r="123" s="302" customFormat="true" ht="15" customHeight="true" x14ac:dyDescent="0.2">
      <c r="A123" s="1051"/>
      <c r="B123" s="378" t="s">
        <v>52</v>
      </c>
      <c r="C123" s="471">
        <v>64.621936340192477</v>
      </c>
      <c r="D123" s="460">
        <v>44.138843395272779</v>
      </c>
      <c r="E123" s="460">
        <v>33.175731182203386</v>
      </c>
      <c r="F123" s="460">
        <v>14.05583381861247</v>
      </c>
      <c r="G123" s="479">
        <v>5.2506108591493197</v>
      </c>
      <c r="H123" s="465">
        <v>46.843452171531446</v>
      </c>
      <c r="I123" s="460">
        <v>32.69586238081321</v>
      </c>
      <c r="J123" s="460">
        <v>18.058888762032044</v>
      </c>
      <c r="K123" s="460">
        <v>7.8992519464117281</v>
      </c>
      <c r="L123" s="475">
        <v>3.6614876483920678</v>
      </c>
      <c r="M123" s="471">
        <v>74.353546473177602</v>
      </c>
      <c r="N123" s="460">
        <v>64.761863783679559</v>
      </c>
      <c r="O123" s="460">
        <v>56.363598671519</v>
      </c>
      <c r="P123" s="460">
        <v>42.25186796158372</v>
      </c>
      <c r="Q123" s="475">
        <v>40.909762728898507</v>
      </c>
      <c r="R123" s="471">
        <v>1.8779354659024594</v>
      </c>
      <c r="S123" s="460">
        <v>51.242316348272233</v>
      </c>
      <c r="T123" s="460">
        <v>25.924160747866807</v>
      </c>
      <c r="U123" s="460">
        <v>76.493183553635475</v>
      </c>
      <c r="V123" s="460">
        <v>8.9589225129748407</v>
      </c>
      <c r="W123" s="460">
        <v>40.167209595636919</v>
      </c>
      <c r="X123" s="460">
        <v>60.007788147237854</v>
      </c>
      <c r="Y123" s="475">
        <v>50.827460640276058</v>
      </c>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342"/>
      <c r="BA123" s="1039"/>
      <c r="BB123" s="814" t="s">
        <v>52</v>
      </c>
      <c r="BC123" s="487">
        <v>7010.4362160000137</v>
      </c>
      <c r="BD123" s="483">
        <v>4786.0429639999975</v>
      </c>
      <c r="BE123" s="483">
        <v>3601.133663999999</v>
      </c>
      <c r="BF123" s="483">
        <v>1523.8887390000004</v>
      </c>
      <c r="BG123" s="496">
        <v>570.26115500000014</v>
      </c>
      <c r="BH123" s="487">
        <v>3518.9187799999977</v>
      </c>
      <c r="BI123" s="483">
        <v>2458.392784000001</v>
      </c>
      <c r="BJ123" s="483">
        <v>1353.3065220000005</v>
      </c>
      <c r="BK123" s="483">
        <v>594.12139400000012</v>
      </c>
      <c r="BL123" s="496">
        <v>275.73296200000004</v>
      </c>
      <c r="BM123" s="487">
        <v>2478.2293760000011</v>
      </c>
      <c r="BN123" s="483">
        <v>2163.6387340000015</v>
      </c>
      <c r="BO123" s="483">
        <v>1876.3609950000018</v>
      </c>
      <c r="BP123" s="483">
        <v>1409.4269539999996</v>
      </c>
      <c r="BQ123" s="496">
        <v>1363.6342369999998</v>
      </c>
      <c r="BR123" s="487">
        <v>13.303173000000001</v>
      </c>
      <c r="BS123" s="483">
        <v>3004.0086370000035</v>
      </c>
      <c r="BT123" s="483">
        <v>5977.4360929999984</v>
      </c>
      <c r="BU123" s="483">
        <v>2389.8110119999956</v>
      </c>
      <c r="BV123" s="483">
        <v>947.29430599999978</v>
      </c>
      <c r="BW123" s="483">
        <v>2406.5307490000005</v>
      </c>
      <c r="BX123" s="483">
        <v>1613.7012729999992</v>
      </c>
      <c r="BY123" s="491">
        <v>1139.6774950000004</v>
      </c>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4"/>
    </row>
    <row r="124" s="302" customFormat="true" ht="15" customHeight="true" x14ac:dyDescent="0.2">
      <c r="A124" s="1051" t="s">
        <v>51</v>
      </c>
      <c r="B124" s="378" t="s">
        <v>15</v>
      </c>
      <c r="C124" s="471">
        <v>20.632174902308776</v>
      </c>
      <c r="D124" s="460">
        <v>36.598993885677309</v>
      </c>
      <c r="E124" s="460">
        <v>44.584785676805552</v>
      </c>
      <c r="F124" s="460">
        <v>66.905199630965441</v>
      </c>
      <c r="G124" s="479">
        <v>87.085626864055726</v>
      </c>
      <c r="H124" s="465">
        <v>29.555651945604371</v>
      </c>
      <c r="I124" s="460">
        <v>39.729251732610081</v>
      </c>
      <c r="J124" s="460">
        <v>59.642501948010654</v>
      </c>
      <c r="K124" s="460">
        <v>78.343619111272474</v>
      </c>
      <c r="L124" s="475">
        <v>90.418732312290203</v>
      </c>
      <c r="M124" s="471">
        <v>14.667678958610434</v>
      </c>
      <c r="N124" s="460">
        <v>22.053719917223944</v>
      </c>
      <c r="O124" s="460">
        <v>30.307787320082102</v>
      </c>
      <c r="P124" s="460">
        <v>44.908485464761398</v>
      </c>
      <c r="Q124" s="475">
        <v>49.411189027295514</v>
      </c>
      <c r="R124" s="471">
        <v>54.886771040895709</v>
      </c>
      <c r="S124" s="460">
        <v>43.825137793105149</v>
      </c>
      <c r="T124" s="460">
        <v>57.835041594833356</v>
      </c>
      <c r="U124" s="460">
        <v>17.79339440155692</v>
      </c>
      <c r="V124" s="460">
        <v>62.965729186104994</v>
      </c>
      <c r="W124" s="460">
        <v>46.340357172281983</v>
      </c>
      <c r="X124" s="460">
        <v>22.689581095072068</v>
      </c>
      <c r="Y124" s="475">
        <v>38.56178484463311</v>
      </c>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342"/>
      <c r="BA124" s="1039" t="s">
        <v>51</v>
      </c>
      <c r="BB124" s="814" t="s">
        <v>15</v>
      </c>
      <c r="BC124" s="487">
        <v>2238.2576929999987</v>
      </c>
      <c r="BD124" s="483">
        <v>3968.4854360000004</v>
      </c>
      <c r="BE124" s="483">
        <v>4839.5549059999967</v>
      </c>
      <c r="BF124" s="483">
        <v>7253.6486710000008</v>
      </c>
      <c r="BG124" s="496">
        <v>9458.2423819999858</v>
      </c>
      <c r="BH124" s="487">
        <v>2220.2449620000011</v>
      </c>
      <c r="BI124" s="483">
        <v>2987.2313700000018</v>
      </c>
      <c r="BJ124" s="483">
        <v>4469.5212389999951</v>
      </c>
      <c r="BK124" s="483">
        <v>5892.4086120000029</v>
      </c>
      <c r="BL124" s="496">
        <v>6809.0970869999946</v>
      </c>
      <c r="BM124" s="487">
        <v>488.87880399999995</v>
      </c>
      <c r="BN124" s="483">
        <v>736.79600700000037</v>
      </c>
      <c r="BO124" s="483">
        <v>1008.955271</v>
      </c>
      <c r="BP124" s="483">
        <v>1498.045718000001</v>
      </c>
      <c r="BQ124" s="496">
        <v>1647.0100180000006</v>
      </c>
      <c r="BR124" s="487">
        <v>388.81432500000028</v>
      </c>
      <c r="BS124" s="483">
        <v>2569.186989000003</v>
      </c>
      <c r="BT124" s="483">
        <v>13335.253874999975</v>
      </c>
      <c r="BU124" s="483">
        <v>555.90377999999998</v>
      </c>
      <c r="BV124" s="483">
        <v>6657.840454000002</v>
      </c>
      <c r="BW124" s="483">
        <v>2776.3814210000005</v>
      </c>
      <c r="BX124" s="483">
        <v>610.15756499999998</v>
      </c>
      <c r="BY124" s="491">
        <v>864.65067899999951</v>
      </c>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4"/>
    </row>
    <row r="125" s="302" customFormat="true" ht="15" customHeight="true" x14ac:dyDescent="0.2">
      <c r="A125" s="1051"/>
      <c r="B125" s="378" t="s">
        <v>16</v>
      </c>
      <c r="C125" s="471">
        <v>14.745888757498943</v>
      </c>
      <c r="D125" s="460">
        <v>19.262162719049815</v>
      </c>
      <c r="E125" s="460">
        <v>22.239483140991094</v>
      </c>
      <c r="F125" s="460">
        <v>19.038966550422202</v>
      </c>
      <c r="G125" s="479">
        <v>7.6637622767949054</v>
      </c>
      <c r="H125" s="465">
        <v>23.600895882864297</v>
      </c>
      <c r="I125" s="460">
        <v>27.574885886576812</v>
      </c>
      <c r="J125" s="460">
        <v>22.29860928995733</v>
      </c>
      <c r="K125" s="460">
        <v>13.75712894231587</v>
      </c>
      <c r="L125" s="475">
        <v>5.9197800393177369</v>
      </c>
      <c r="M125" s="471">
        <v>10.978774568211962</v>
      </c>
      <c r="N125" s="460">
        <v>13.184416299096565</v>
      </c>
      <c r="O125" s="460">
        <v>13.328614008398837</v>
      </c>
      <c r="P125" s="460">
        <v>12.839646573654898</v>
      </c>
      <c r="Q125" s="475">
        <v>9.6790482438059993</v>
      </c>
      <c r="R125" s="471">
        <v>43.235293493201873</v>
      </c>
      <c r="S125" s="460">
        <v>4.9325458586226416</v>
      </c>
      <c r="T125" s="460">
        <v>16.240797657299861</v>
      </c>
      <c r="U125" s="460">
        <v>5.7134220448075101</v>
      </c>
      <c r="V125" s="460">
        <v>28.075348300920133</v>
      </c>
      <c r="W125" s="460">
        <v>13.492433232081094</v>
      </c>
      <c r="X125" s="460">
        <v>17.302630757689954</v>
      </c>
      <c r="Y125" s="475">
        <v>10.610754515090884</v>
      </c>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342"/>
      <c r="BA125" s="1039"/>
      <c r="BB125" s="814" t="s">
        <v>16</v>
      </c>
      <c r="BC125" s="487">
        <v>1599.6907310000011</v>
      </c>
      <c r="BD125" s="483">
        <v>2088.6260550000011</v>
      </c>
      <c r="BE125" s="483">
        <v>2414.0342520000013</v>
      </c>
      <c r="BF125" s="483">
        <v>2064.1441199999999</v>
      </c>
      <c r="BG125" s="496">
        <v>832.34999600000015</v>
      </c>
      <c r="BH125" s="487">
        <v>1772.9187730000017</v>
      </c>
      <c r="BI125" s="483">
        <v>2073.3479879999982</v>
      </c>
      <c r="BJ125" s="483">
        <v>1671.0249330000004</v>
      </c>
      <c r="BK125" s="483">
        <v>1034.7061570000003</v>
      </c>
      <c r="BL125" s="496">
        <v>445.79652899999996</v>
      </c>
      <c r="BM125" s="487">
        <v>365.92634699999996</v>
      </c>
      <c r="BN125" s="483">
        <v>440.48012399999999</v>
      </c>
      <c r="BO125" s="483">
        <v>443.71353200000004</v>
      </c>
      <c r="BP125" s="483">
        <v>428.30163100000004</v>
      </c>
      <c r="BQ125" s="496">
        <v>322.62914000000006</v>
      </c>
      <c r="BR125" s="487">
        <v>306.27601400000037</v>
      </c>
      <c r="BS125" s="483">
        <v>289.16355499999997</v>
      </c>
      <c r="BT125" s="483">
        <v>3744.7048349999991</v>
      </c>
      <c r="BU125" s="483">
        <v>178.49955100000003</v>
      </c>
      <c r="BV125" s="483">
        <v>2968.6178829999999</v>
      </c>
      <c r="BW125" s="483">
        <v>808.36970700000006</v>
      </c>
      <c r="BX125" s="483">
        <v>465.29422499999993</v>
      </c>
      <c r="BY125" s="491">
        <v>237.91938399999995</v>
      </c>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4"/>
    </row>
    <row r="126" s="302" customFormat="true" ht="15" customHeight="true" x14ac:dyDescent="0.2">
      <c r="A126" s="1051"/>
      <c r="B126" s="378" t="s">
        <v>22</v>
      </c>
      <c r="C126" s="471">
        <v>61.514508965641021</v>
      </c>
      <c r="D126" s="460">
        <v>43.575891975062639</v>
      </c>
      <c r="E126" s="460">
        <v>32.914429991329001</v>
      </c>
      <c r="F126" s="460">
        <v>14.05583381861247</v>
      </c>
      <c r="G126" s="479">
        <v>5.2506108591493197</v>
      </c>
      <c r="H126" s="465">
        <v>46.179678858333219</v>
      </c>
      <c r="I126" s="460">
        <v>32.222892627389705</v>
      </c>
      <c r="J126" s="460">
        <v>18.058888762032044</v>
      </c>
      <c r="K126" s="460">
        <v>7.8992519464117281</v>
      </c>
      <c r="L126" s="475">
        <v>3.6614876483920678</v>
      </c>
      <c r="M126" s="471">
        <v>67.753414244784437</v>
      </c>
      <c r="N126" s="460">
        <v>62.445605060337314</v>
      </c>
      <c r="O126" s="460">
        <v>55.495739092209796</v>
      </c>
      <c r="P126" s="460">
        <v>41.807443379660789</v>
      </c>
      <c r="Q126" s="475">
        <v>40.909762728898507</v>
      </c>
      <c r="R126" s="471">
        <v>1.7826014476541387</v>
      </c>
      <c r="S126" s="460">
        <v>51.242316348272233</v>
      </c>
      <c r="T126" s="460">
        <v>25.614754283652047</v>
      </c>
      <c r="U126" s="460">
        <v>76.301732188801907</v>
      </c>
      <c r="V126" s="460">
        <v>8.9589225129748407</v>
      </c>
      <c r="W126" s="460">
        <v>39.229318236932606</v>
      </c>
      <c r="X126" s="460">
        <v>49.944285748527463</v>
      </c>
      <c r="Y126" s="475">
        <v>49.859751837446339</v>
      </c>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342"/>
      <c r="BA126" s="1039"/>
      <c r="BB126" s="814" t="s">
        <v>22</v>
      </c>
      <c r="BC126" s="487">
        <v>6673.3305420000188</v>
      </c>
      <c r="BD126" s="483">
        <v>4725.0012719999959</v>
      </c>
      <c r="BE126" s="483">
        <v>3572.7701440000001</v>
      </c>
      <c r="BF126" s="483">
        <v>1523.8887390000004</v>
      </c>
      <c r="BG126" s="496">
        <v>570.26115500000014</v>
      </c>
      <c r="BH126" s="487">
        <v>3469.0555809999973</v>
      </c>
      <c r="BI126" s="483">
        <v>2422.8303200000014</v>
      </c>
      <c r="BJ126" s="483">
        <v>1353.3065220000005</v>
      </c>
      <c r="BK126" s="483">
        <v>594.12139400000012</v>
      </c>
      <c r="BL126" s="496">
        <v>275.73296200000004</v>
      </c>
      <c r="BM126" s="487">
        <v>2258.2446900000023</v>
      </c>
      <c r="BN126" s="483">
        <v>2086.2545020000016</v>
      </c>
      <c r="BO126" s="483">
        <v>1847.4696910000011</v>
      </c>
      <c r="BP126" s="483">
        <v>1394.6019529999994</v>
      </c>
      <c r="BQ126" s="496">
        <v>1363.6342369999998</v>
      </c>
      <c r="BR126" s="487">
        <v>12.627833000000001</v>
      </c>
      <c r="BS126" s="483">
        <v>3004.0086370000035</v>
      </c>
      <c r="BT126" s="483">
        <v>5906.0950229999989</v>
      </c>
      <c r="BU126" s="483">
        <v>2383.8296609999957</v>
      </c>
      <c r="BV126" s="483">
        <v>947.29430599999978</v>
      </c>
      <c r="BW126" s="483">
        <v>2350.3390339999996</v>
      </c>
      <c r="BX126" s="483">
        <v>1343.0782899999999</v>
      </c>
      <c r="BY126" s="491">
        <v>1117.9790680000001</v>
      </c>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4"/>
    </row>
    <row r="127" s="302" customFormat="true" ht="15" customHeight="true" x14ac:dyDescent="0.2">
      <c r="A127" s="1051"/>
      <c r="B127" s="378" t="s">
        <v>19</v>
      </c>
      <c r="C127" s="471">
        <v>3.1074273745515013</v>
      </c>
      <c r="D127" s="460">
        <v>0.56295142021012512</v>
      </c>
      <c r="E127" s="460">
        <v>0.26130119087438836</v>
      </c>
      <c r="F127" s="460">
        <v>0</v>
      </c>
      <c r="G127" s="479">
        <v>0</v>
      </c>
      <c r="H127" s="465">
        <v>0.66377331319822508</v>
      </c>
      <c r="I127" s="460">
        <v>0.472969753423513</v>
      </c>
      <c r="J127" s="460">
        <v>0</v>
      </c>
      <c r="K127" s="460">
        <v>0</v>
      </c>
      <c r="L127" s="475">
        <v>0</v>
      </c>
      <c r="M127" s="471">
        <v>6.6001322283932042</v>
      </c>
      <c r="N127" s="460">
        <v>2.3162587233422363</v>
      </c>
      <c r="O127" s="460">
        <v>0.86785957930917768</v>
      </c>
      <c r="P127" s="460">
        <v>0.4444245819229215</v>
      </c>
      <c r="Q127" s="475">
        <v>0</v>
      </c>
      <c r="R127" s="471">
        <v>9.5334018248320676E-2</v>
      </c>
      <c r="S127" s="460">
        <v>0</v>
      </c>
      <c r="T127" s="460">
        <v>0.30940646421475987</v>
      </c>
      <c r="U127" s="460">
        <v>0.19145136483358124</v>
      </c>
      <c r="V127" s="460">
        <v>0</v>
      </c>
      <c r="W127" s="460">
        <v>0.93789135870430351</v>
      </c>
      <c r="X127" s="460">
        <v>10.063502398710423</v>
      </c>
      <c r="Y127" s="475">
        <v>0.9677088028297014</v>
      </c>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342"/>
      <c r="BA127" s="1039"/>
      <c r="BB127" s="814" t="s">
        <v>19</v>
      </c>
      <c r="BC127" s="487">
        <v>337.10567400000014</v>
      </c>
      <c r="BD127" s="483">
        <v>61.041692000000005</v>
      </c>
      <c r="BE127" s="483">
        <v>28.363520000000001</v>
      </c>
      <c r="BF127" s="483">
        <v>0</v>
      </c>
      <c r="BG127" s="496">
        <v>0</v>
      </c>
      <c r="BH127" s="487">
        <v>49.863199000000002</v>
      </c>
      <c r="BI127" s="483">
        <v>35.562463999999999</v>
      </c>
      <c r="BJ127" s="483">
        <v>0</v>
      </c>
      <c r="BK127" s="483">
        <v>0</v>
      </c>
      <c r="BL127" s="496">
        <v>0</v>
      </c>
      <c r="BM127" s="487">
        <v>219.9846860000001</v>
      </c>
      <c r="BN127" s="483">
        <v>77.384231999999997</v>
      </c>
      <c r="BO127" s="483">
        <v>28.891304000000005</v>
      </c>
      <c r="BP127" s="483">
        <v>14.825001</v>
      </c>
      <c r="BQ127" s="496">
        <v>0</v>
      </c>
      <c r="BR127" s="487">
        <v>0.67534000000000005</v>
      </c>
      <c r="BS127" s="483">
        <v>0</v>
      </c>
      <c r="BT127" s="483">
        <v>71.341069999999988</v>
      </c>
      <c r="BU127" s="483">
        <v>5.9813510000000001</v>
      </c>
      <c r="BV127" s="483">
        <v>0</v>
      </c>
      <c r="BW127" s="483">
        <v>56.191715000000009</v>
      </c>
      <c r="BX127" s="483">
        <v>270.62298300000003</v>
      </c>
      <c r="BY127" s="491">
        <v>21.698427000000002</v>
      </c>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4"/>
    </row>
    <row r="128" s="302" customFormat="true" ht="15" customHeight="true" x14ac:dyDescent="0.2">
      <c r="A128" s="1051" t="s">
        <v>110</v>
      </c>
      <c r="B128" s="378" t="s">
        <v>50</v>
      </c>
      <c r="C128" s="471">
        <v>41.680881405195279</v>
      </c>
      <c r="D128" s="460">
        <v>34.482212488632591</v>
      </c>
      <c r="E128" s="460">
        <v>33.280548421157249</v>
      </c>
      <c r="F128" s="460">
        <v>22.152715415540744</v>
      </c>
      <c r="G128" s="479">
        <v>8.088455605135632</v>
      </c>
      <c r="H128" s="465">
        <v>44.398849900904494</v>
      </c>
      <c r="I128" s="460">
        <v>40.970565647238693</v>
      </c>
      <c r="J128" s="460">
        <v>27.212969110461749</v>
      </c>
      <c r="K128" s="460">
        <v>14.937043653881462</v>
      </c>
      <c r="L128" s="475">
        <v>6.1447700351778716</v>
      </c>
      <c r="M128" s="471">
        <v>42.808158861925222</v>
      </c>
      <c r="N128" s="460">
        <v>37.415191933420758</v>
      </c>
      <c r="O128" s="460">
        <v>30.544714052071502</v>
      </c>
      <c r="P128" s="460">
        <v>22.233873409296542</v>
      </c>
      <c r="Q128" s="475">
        <v>16.380114026957219</v>
      </c>
      <c r="R128" s="471">
        <v>44.062763761128956</v>
      </c>
      <c r="S128" s="460">
        <v>10.116448299421727</v>
      </c>
      <c r="T128" s="460">
        <v>21.924554377333191</v>
      </c>
      <c r="U128" s="460">
        <v>24.305384175878682</v>
      </c>
      <c r="V128" s="460">
        <v>30.838110747229823</v>
      </c>
      <c r="W128" s="460">
        <v>22.550232307228661</v>
      </c>
      <c r="X128" s="460">
        <v>43.265000749127033</v>
      </c>
      <c r="Y128" s="475">
        <v>21.578618174398962</v>
      </c>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342"/>
      <c r="BA128" s="1039" t="s">
        <v>110</v>
      </c>
      <c r="BB128" s="814" t="s">
        <v>50</v>
      </c>
      <c r="BC128" s="487">
        <v>1599.6907310000011</v>
      </c>
      <c r="BD128" s="483">
        <v>2088.6260550000011</v>
      </c>
      <c r="BE128" s="483">
        <v>2414.0342520000013</v>
      </c>
      <c r="BF128" s="483">
        <v>2064.1441199999999</v>
      </c>
      <c r="BG128" s="496">
        <v>832.34999600000015</v>
      </c>
      <c r="BH128" s="487">
        <v>1772.9187730000017</v>
      </c>
      <c r="BI128" s="483">
        <v>2073.3479879999982</v>
      </c>
      <c r="BJ128" s="483">
        <v>1671.0249330000004</v>
      </c>
      <c r="BK128" s="483">
        <v>1034.7061570000003</v>
      </c>
      <c r="BL128" s="496">
        <v>445.79652899999996</v>
      </c>
      <c r="BM128" s="487">
        <v>365.92634699999996</v>
      </c>
      <c r="BN128" s="483">
        <v>440.48012399999999</v>
      </c>
      <c r="BO128" s="483">
        <v>443.71353200000004</v>
      </c>
      <c r="BP128" s="483">
        <v>428.30163100000004</v>
      </c>
      <c r="BQ128" s="496">
        <v>322.62914000000006</v>
      </c>
      <c r="BR128" s="487">
        <v>306.27601400000037</v>
      </c>
      <c r="BS128" s="483">
        <v>289.16355499999997</v>
      </c>
      <c r="BT128" s="483">
        <v>3744.7048349999991</v>
      </c>
      <c r="BU128" s="483">
        <v>178.49955100000003</v>
      </c>
      <c r="BV128" s="483">
        <v>2968.6178829999999</v>
      </c>
      <c r="BW128" s="483">
        <v>808.36970700000006</v>
      </c>
      <c r="BX128" s="483">
        <v>465.29422499999993</v>
      </c>
      <c r="BY128" s="491">
        <v>237.91938399999995</v>
      </c>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4"/>
    </row>
    <row r="129" s="302" customFormat="true" ht="15" customHeight="true" x14ac:dyDescent="0.2">
      <c r="A129" s="1052"/>
      <c r="B129" s="379" t="s">
        <v>49</v>
      </c>
      <c r="C129" s="469">
        <v>58.319118594804728</v>
      </c>
      <c r="D129" s="461">
        <v>65.517787511367459</v>
      </c>
      <c r="E129" s="461">
        <v>66.719451578842765</v>
      </c>
      <c r="F129" s="461">
        <v>77.847284584459317</v>
      </c>
      <c r="G129" s="480">
        <v>91.911544394864336</v>
      </c>
      <c r="H129" s="463">
        <v>55.601150099095584</v>
      </c>
      <c r="I129" s="461">
        <v>59.029434352761413</v>
      </c>
      <c r="J129" s="461">
        <v>72.787030889538229</v>
      </c>
      <c r="K129" s="461">
        <v>85.062956346118554</v>
      </c>
      <c r="L129" s="476">
        <v>93.855229964822158</v>
      </c>
      <c r="M129" s="469">
        <v>57.191841138074714</v>
      </c>
      <c r="N129" s="461">
        <v>62.584808066579278</v>
      </c>
      <c r="O129" s="461">
        <v>69.455285947928473</v>
      </c>
      <c r="P129" s="461">
        <v>77.766126590703465</v>
      </c>
      <c r="Q129" s="476">
        <v>83.619885973042813</v>
      </c>
      <c r="R129" s="469">
        <v>55.937236238871144</v>
      </c>
      <c r="S129" s="461">
        <v>89.883551700578266</v>
      </c>
      <c r="T129" s="461">
        <v>78.075445622666848</v>
      </c>
      <c r="U129" s="461">
        <v>75.694615824121271</v>
      </c>
      <c r="V129" s="461">
        <v>69.161889252770138</v>
      </c>
      <c r="W129" s="461">
        <v>77.449767692771317</v>
      </c>
      <c r="X129" s="461">
        <v>56.734999250872995</v>
      </c>
      <c r="Y129" s="476">
        <v>78.421381825601046</v>
      </c>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342"/>
      <c r="BA129" s="1040"/>
      <c r="BB129" s="815" t="s">
        <v>49</v>
      </c>
      <c r="BC129" s="488">
        <v>2238.2576929999987</v>
      </c>
      <c r="BD129" s="484">
        <v>3968.4854360000004</v>
      </c>
      <c r="BE129" s="484">
        <v>4839.5549059999967</v>
      </c>
      <c r="BF129" s="484">
        <v>7253.6486710000008</v>
      </c>
      <c r="BG129" s="497">
        <v>9458.2423819999858</v>
      </c>
      <c r="BH129" s="488">
        <v>2220.2449620000011</v>
      </c>
      <c r="BI129" s="484">
        <v>2987.2313700000018</v>
      </c>
      <c r="BJ129" s="484">
        <v>4469.5212389999951</v>
      </c>
      <c r="BK129" s="484">
        <v>5892.4086120000029</v>
      </c>
      <c r="BL129" s="497">
        <v>6809.0970869999946</v>
      </c>
      <c r="BM129" s="488">
        <v>488.87880399999995</v>
      </c>
      <c r="BN129" s="484">
        <v>736.79600700000037</v>
      </c>
      <c r="BO129" s="484">
        <v>1008.955271</v>
      </c>
      <c r="BP129" s="484">
        <v>1498.045718000001</v>
      </c>
      <c r="BQ129" s="497">
        <v>1647.0100180000006</v>
      </c>
      <c r="BR129" s="488">
        <v>388.81432500000028</v>
      </c>
      <c r="BS129" s="484">
        <v>2569.186989000003</v>
      </c>
      <c r="BT129" s="484">
        <v>13335.253874999975</v>
      </c>
      <c r="BU129" s="484">
        <v>555.90377999999998</v>
      </c>
      <c r="BV129" s="484">
        <v>6657.840454000002</v>
      </c>
      <c r="BW129" s="484">
        <v>2776.3814210000005</v>
      </c>
      <c r="BX129" s="484">
        <v>610.15756499999998</v>
      </c>
      <c r="BY129" s="492">
        <v>864.65067899999951</v>
      </c>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4"/>
    </row>
    <row r="130" s="303" customFormat="true" ht="15" hidden="true" customHeight="true" x14ac:dyDescent="0.2">
      <c r="A130" s="1124" t="s">
        <v>48</v>
      </c>
      <c r="B130" s="375" t="s">
        <v>43</v>
      </c>
      <c r="C130" s="382"/>
      <c r="D130" s="383"/>
      <c r="E130" s="383"/>
      <c r="F130" s="383"/>
      <c r="G130" s="384"/>
      <c r="H130" s="385"/>
      <c r="I130" s="383"/>
      <c r="J130" s="383"/>
      <c r="K130" s="383"/>
      <c r="L130" s="386"/>
      <c r="M130" s="382"/>
      <c r="N130" s="383"/>
      <c r="O130" s="383"/>
      <c r="P130" s="383"/>
      <c r="Q130" s="386"/>
      <c r="R130" s="382"/>
      <c r="S130" s="385"/>
      <c r="T130" s="385"/>
      <c r="U130" s="385"/>
      <c r="V130" s="385"/>
      <c r="W130" s="385"/>
      <c r="X130" s="385"/>
      <c r="Y130" s="880"/>
      <c r="Z130" s="884"/>
      <c r="AA130" s="884"/>
      <c r="AB130" s="884"/>
      <c r="AC130" s="884"/>
      <c r="AD130" s="884"/>
      <c r="AE130" s="884"/>
      <c r="AF130" s="884"/>
      <c r="AG130" s="884"/>
      <c r="AH130" s="884"/>
      <c r="AI130" s="884"/>
      <c r="AJ130" s="884"/>
      <c r="AK130" s="884"/>
      <c r="AL130" s="884"/>
      <c r="AM130" s="884"/>
      <c r="AN130" s="884"/>
      <c r="AO130" s="884"/>
      <c r="AP130" s="884"/>
      <c r="AQ130" s="884"/>
      <c r="AR130" s="884"/>
      <c r="AS130" s="884"/>
      <c r="AT130" s="884"/>
      <c r="AU130" s="884"/>
      <c r="AV130" s="884"/>
      <c r="AW130" s="884"/>
      <c r="AX130" s="884"/>
      <c r="AY130" s="884"/>
      <c r="AZ130" s="343"/>
      <c r="BB130" s="305"/>
      <c r="BZ130" s="343"/>
      <c r="CA130" s="343"/>
      <c r="CB130" s="343"/>
      <c r="CC130" s="343"/>
      <c r="CD130" s="343"/>
      <c r="CE130" s="343"/>
      <c r="CF130" s="343"/>
      <c r="CG130" s="343"/>
      <c r="CH130" s="343"/>
      <c r="CI130" s="343"/>
      <c r="CJ130" s="343"/>
      <c r="CK130" s="343"/>
      <c r="CL130" s="343"/>
      <c r="CM130" s="343"/>
      <c r="CN130" s="343"/>
      <c r="CO130" s="343"/>
      <c r="CP130" s="343"/>
      <c r="CQ130" s="343"/>
      <c r="CR130" s="343"/>
      <c r="CS130" s="343"/>
      <c r="CT130" s="343"/>
      <c r="CU130" s="343"/>
      <c r="CV130" s="343"/>
      <c r="CW130" s="343"/>
      <c r="CX130" s="343"/>
      <c r="CY130" s="343"/>
      <c r="CZ130" s="343"/>
    </row>
    <row r="131" s="303" customFormat="true" ht="15" hidden="true" customHeight="true" x14ac:dyDescent="0.2">
      <c r="A131" s="1125"/>
      <c r="B131" s="371" t="s">
        <v>47</v>
      </c>
      <c r="C131" s="387"/>
      <c r="D131" s="388"/>
      <c r="E131" s="388"/>
      <c r="F131" s="388"/>
      <c r="G131" s="389"/>
      <c r="H131" s="390"/>
      <c r="I131" s="388"/>
      <c r="J131" s="388"/>
      <c r="K131" s="388"/>
      <c r="L131" s="391"/>
      <c r="M131" s="387"/>
      <c r="N131" s="388"/>
      <c r="O131" s="388"/>
      <c r="P131" s="388"/>
      <c r="Q131" s="391"/>
      <c r="R131" s="387"/>
      <c r="S131" s="390"/>
      <c r="T131" s="390"/>
      <c r="U131" s="390"/>
      <c r="V131" s="390"/>
      <c r="W131" s="390"/>
      <c r="X131" s="390"/>
      <c r="Y131" s="881"/>
      <c r="Z131" s="884"/>
      <c r="AA131" s="884"/>
      <c r="AB131" s="884"/>
      <c r="AC131" s="884"/>
      <c r="AD131" s="884"/>
      <c r="AE131" s="884"/>
      <c r="AF131" s="884"/>
      <c r="AG131" s="884"/>
      <c r="AH131" s="884"/>
      <c r="AI131" s="884"/>
      <c r="AJ131" s="884"/>
      <c r="AK131" s="884"/>
      <c r="AL131" s="884"/>
      <c r="AM131" s="884"/>
      <c r="AN131" s="884"/>
      <c r="AO131" s="884"/>
      <c r="AP131" s="884"/>
      <c r="AQ131" s="884"/>
      <c r="AR131" s="884"/>
      <c r="AS131" s="884"/>
      <c r="AT131" s="884"/>
      <c r="AU131" s="884"/>
      <c r="AV131" s="884"/>
      <c r="AW131" s="884"/>
      <c r="AX131" s="884"/>
      <c r="AY131" s="884"/>
      <c r="AZ131" s="343"/>
      <c r="BB131" s="305"/>
      <c r="BZ131" s="343"/>
      <c r="CA131" s="343"/>
      <c r="CB131" s="343"/>
      <c r="CC131" s="343"/>
      <c r="CD131" s="343"/>
      <c r="CE131" s="343"/>
      <c r="CF131" s="343"/>
      <c r="CG131" s="343"/>
      <c r="CH131" s="343"/>
      <c r="CI131" s="343"/>
      <c r="CJ131" s="343"/>
      <c r="CK131" s="343"/>
      <c r="CL131" s="343"/>
      <c r="CM131" s="343"/>
      <c r="CN131" s="343"/>
      <c r="CO131" s="343"/>
      <c r="CP131" s="343"/>
      <c r="CQ131" s="343"/>
      <c r="CR131" s="343"/>
      <c r="CS131" s="343"/>
      <c r="CT131" s="343"/>
      <c r="CU131" s="343"/>
      <c r="CV131" s="343"/>
      <c r="CW131" s="343"/>
      <c r="CX131" s="343"/>
      <c r="CY131" s="343"/>
      <c r="CZ131" s="343"/>
    </row>
    <row r="132" s="303" customFormat="true" ht="15" hidden="true" customHeight="true" x14ac:dyDescent="0.2">
      <c r="A132" s="1126"/>
      <c r="B132" s="372" t="s">
        <v>47</v>
      </c>
      <c r="C132" s="392"/>
      <c r="D132" s="393"/>
      <c r="E132" s="393"/>
      <c r="F132" s="393"/>
      <c r="G132" s="394"/>
      <c r="H132" s="395"/>
      <c r="I132" s="393"/>
      <c r="J132" s="393"/>
      <c r="K132" s="393"/>
      <c r="L132" s="396"/>
      <c r="M132" s="392"/>
      <c r="N132" s="393"/>
      <c r="O132" s="393"/>
      <c r="P132" s="393"/>
      <c r="Q132" s="396"/>
      <c r="R132" s="441"/>
      <c r="S132" s="442"/>
      <c r="T132" s="442"/>
      <c r="U132" s="442"/>
      <c r="V132" s="442"/>
      <c r="W132" s="442"/>
      <c r="X132" s="442"/>
      <c r="Y132" s="882"/>
      <c r="Z132" s="884"/>
      <c r="AA132" s="884"/>
      <c r="AB132" s="884"/>
      <c r="AC132" s="884"/>
      <c r="AD132" s="884"/>
      <c r="AE132" s="884"/>
      <c r="AF132" s="884"/>
      <c r="AG132" s="884"/>
      <c r="AH132" s="884"/>
      <c r="AI132" s="884"/>
      <c r="AJ132" s="884"/>
      <c r="AK132" s="884"/>
      <c r="AL132" s="884"/>
      <c r="AM132" s="884"/>
      <c r="AN132" s="884"/>
      <c r="AO132" s="884"/>
      <c r="AP132" s="884"/>
      <c r="AQ132" s="884"/>
      <c r="AR132" s="884"/>
      <c r="AS132" s="884"/>
      <c r="AT132" s="884"/>
      <c r="AU132" s="884"/>
      <c r="AV132" s="884"/>
      <c r="AW132" s="884"/>
      <c r="AX132" s="884"/>
      <c r="AY132" s="884"/>
      <c r="AZ132" s="343"/>
      <c r="BB132" s="305"/>
      <c r="BZ132" s="343"/>
      <c r="CA132" s="343"/>
      <c r="CB132" s="343"/>
      <c r="CC132" s="343"/>
      <c r="CD132" s="343"/>
      <c r="CE132" s="343"/>
      <c r="CF132" s="343"/>
      <c r="CG132" s="343"/>
      <c r="CH132" s="343"/>
      <c r="CI132" s="343"/>
      <c r="CJ132" s="343"/>
      <c r="CK132" s="343"/>
      <c r="CL132" s="343"/>
      <c r="CM132" s="343"/>
      <c r="CN132" s="343"/>
      <c r="CO132" s="343"/>
      <c r="CP132" s="343"/>
      <c r="CQ132" s="343"/>
      <c r="CR132" s="343"/>
      <c r="CS132" s="343"/>
      <c r="CT132" s="343"/>
      <c r="CU132" s="343"/>
      <c r="CV132" s="343"/>
      <c r="CW132" s="343"/>
      <c r="CX132" s="343"/>
      <c r="CY132" s="343"/>
      <c r="CZ132" s="343"/>
    </row>
    <row r="133" s="302" customFormat="true" ht="15" customHeight="true" x14ac:dyDescent="0.2">
      <c r="B133" s="374"/>
      <c r="C133" s="1054" t="s">
        <v>116</v>
      </c>
      <c r="D133" s="1055"/>
      <c r="E133" s="1055"/>
      <c r="F133" s="1055"/>
      <c r="G133" s="1056"/>
      <c r="H133" s="1057" t="s">
        <v>39</v>
      </c>
      <c r="I133" s="1048"/>
      <c r="J133" s="1048"/>
      <c r="K133" s="1048"/>
      <c r="L133" s="1050"/>
      <c r="M133" s="1042" t="s">
        <v>38</v>
      </c>
      <c r="N133" s="1043"/>
      <c r="O133" s="1043"/>
      <c r="P133" s="1043"/>
      <c r="Q133" s="1045"/>
      <c r="R133" s="505" t="s">
        <v>144</v>
      </c>
      <c r="S133" s="454"/>
      <c r="T133" s="454"/>
      <c r="U133" s="454"/>
      <c r="V133" s="454"/>
      <c r="W133" s="454"/>
      <c r="X133" s="454"/>
      <c r="Y133" s="454"/>
      <c r="Z133" s="883"/>
      <c r="AA133" s="883"/>
      <c r="AB133" s="883"/>
      <c r="AC133" s="883"/>
      <c r="AD133" s="883"/>
      <c r="AE133" s="883"/>
      <c r="AF133" s="883"/>
      <c r="AG133" s="883"/>
      <c r="AH133" s="883"/>
      <c r="AI133" s="883"/>
      <c r="AJ133" s="883"/>
      <c r="AK133" s="883"/>
      <c r="AL133" s="883"/>
      <c r="AM133" s="883"/>
      <c r="AN133" s="883"/>
      <c r="AO133" s="883"/>
      <c r="AP133" s="883"/>
      <c r="AQ133" s="883"/>
      <c r="AR133" s="883"/>
      <c r="AS133" s="883"/>
      <c r="AT133" s="883"/>
      <c r="AU133" s="883"/>
      <c r="AV133" s="883"/>
      <c r="AW133" s="883"/>
      <c r="AX133" s="883"/>
      <c r="AY133" s="883"/>
      <c r="AZ133" s="342"/>
      <c r="BA133" s="344" t="s">
        <v>132</v>
      </c>
      <c r="BB133" s="288" t="s">
        <v>100</v>
      </c>
      <c r="BC133" s="1042" t="s">
        <v>116</v>
      </c>
      <c r="BD133" s="1043"/>
      <c r="BE133" s="1043"/>
      <c r="BF133" s="1043"/>
      <c r="BG133" s="1044"/>
      <c r="BH133" s="1042" t="s">
        <v>39</v>
      </c>
      <c r="BI133" s="1043"/>
      <c r="BJ133" s="1043"/>
      <c r="BK133" s="1043"/>
      <c r="BL133" s="1044"/>
      <c r="BM133" s="1042" t="s">
        <v>38</v>
      </c>
      <c r="BN133" s="1043"/>
      <c r="BO133" s="1043"/>
      <c r="BP133" s="1043"/>
      <c r="BQ133" s="1044"/>
      <c r="BR133" s="505" t="s">
        <v>144</v>
      </c>
      <c r="BS133" s="454"/>
      <c r="BT133" s="454"/>
      <c r="BU133" s="454"/>
      <c r="BV133" s="454"/>
      <c r="BW133" s="454"/>
      <c r="BX133" s="454"/>
      <c r="BY133" s="454"/>
      <c r="BZ133" s="342"/>
      <c r="CA133" s="342"/>
      <c r="CB133" s="342"/>
      <c r="CC133" s="342"/>
      <c r="CD133" s="342"/>
      <c r="CE133" s="342"/>
      <c r="CF133" s="342"/>
      <c r="CG133" s="342"/>
      <c r="CH133" s="342"/>
      <c r="CI133" s="342"/>
      <c r="CJ133" s="342"/>
      <c r="CK133" s="342"/>
      <c r="CL133" s="342"/>
      <c r="CM133" s="342"/>
      <c r="CN133" s="342"/>
      <c r="CO133" s="342"/>
      <c r="CP133" s="342"/>
      <c r="CQ133" s="342"/>
      <c r="CR133" s="342"/>
      <c r="CS133" s="342"/>
      <c r="CT133" s="342"/>
      <c r="CU133" s="342"/>
      <c r="CV133" s="342"/>
      <c r="CW133" s="342"/>
      <c r="CX133" s="342"/>
      <c r="CY133" s="342"/>
      <c r="CZ133" s="342"/>
    </row>
    <row r="134" s="302" customFormat="true" ht="12.75" x14ac:dyDescent="0.2">
      <c r="A134" s="329" t="s">
        <v>70</v>
      </c>
      <c r="B134" s="374"/>
      <c r="C134" s="417" t="s">
        <v>0</v>
      </c>
      <c r="D134" s="810" t="s">
        <v>1</v>
      </c>
      <c r="E134" s="810" t="s">
        <v>2</v>
      </c>
      <c r="F134" s="810" t="s">
        <v>3</v>
      </c>
      <c r="G134" s="811" t="s">
        <v>4</v>
      </c>
      <c r="H134" s="380" t="s">
        <v>0</v>
      </c>
      <c r="I134" s="807" t="s">
        <v>1</v>
      </c>
      <c r="J134" s="807" t="s">
        <v>2</v>
      </c>
      <c r="K134" s="807" t="s">
        <v>3</v>
      </c>
      <c r="L134" s="808" t="s">
        <v>4</v>
      </c>
      <c r="M134" s="381" t="s">
        <v>0</v>
      </c>
      <c r="N134" s="807" t="s">
        <v>1</v>
      </c>
      <c r="O134" s="807" t="s">
        <v>2</v>
      </c>
      <c r="P134" s="807" t="s">
        <v>3</v>
      </c>
      <c r="Q134" s="808" t="s">
        <v>4</v>
      </c>
      <c r="R134" s="381" t="s">
        <v>240</v>
      </c>
      <c r="S134" s="807" t="s">
        <v>241</v>
      </c>
      <c r="T134" s="807" t="s">
        <v>242</v>
      </c>
      <c r="U134" s="807" t="s">
        <v>424</v>
      </c>
      <c r="V134" s="807" t="s">
        <v>244</v>
      </c>
      <c r="W134" s="807" t="s">
        <v>245</v>
      </c>
      <c r="X134" s="807" t="s">
        <v>246</v>
      </c>
      <c r="Y134" s="808" t="s">
        <v>247</v>
      </c>
      <c r="Z134" s="803"/>
      <c r="AA134" s="803"/>
      <c r="AB134" s="803"/>
      <c r="AC134" s="803"/>
      <c r="AD134" s="803"/>
      <c r="AE134" s="803"/>
      <c r="AF134" s="803"/>
      <c r="AG134" s="803"/>
      <c r="AH134" s="803"/>
      <c r="AI134" s="803"/>
      <c r="AJ134" s="803"/>
      <c r="AK134" s="803"/>
      <c r="AL134" s="803"/>
      <c r="AM134" s="803"/>
      <c r="AN134" s="803"/>
      <c r="AO134" s="803"/>
      <c r="AP134" s="803"/>
      <c r="AQ134" s="803"/>
      <c r="AR134" s="803"/>
      <c r="AS134" s="803"/>
      <c r="AT134" s="803"/>
      <c r="AU134" s="803"/>
      <c r="AV134" s="803"/>
      <c r="AW134" s="803"/>
      <c r="AX134" s="803"/>
      <c r="AY134" s="803"/>
      <c r="AZ134" s="342"/>
      <c r="BA134" s="329" t="s">
        <v>118</v>
      </c>
      <c r="BB134" s="328"/>
      <c r="BC134" s="455" t="s">
        <v>0</v>
      </c>
      <c r="BD134" s="326" t="s">
        <v>1</v>
      </c>
      <c r="BE134" s="326" t="s">
        <v>2</v>
      </c>
      <c r="BF134" s="326" t="s">
        <v>3</v>
      </c>
      <c r="BG134" s="456" t="s">
        <v>4</v>
      </c>
      <c r="BH134" s="455" t="s">
        <v>0</v>
      </c>
      <c r="BI134" s="326" t="s">
        <v>1</v>
      </c>
      <c r="BJ134" s="326" t="s">
        <v>2</v>
      </c>
      <c r="BK134" s="326" t="s">
        <v>3</v>
      </c>
      <c r="BL134" s="456" t="s">
        <v>4</v>
      </c>
      <c r="BM134" s="455" t="s">
        <v>0</v>
      </c>
      <c r="BN134" s="326" t="s">
        <v>1</v>
      </c>
      <c r="BO134" s="326" t="s">
        <v>2</v>
      </c>
      <c r="BP134" s="326" t="s">
        <v>3</v>
      </c>
      <c r="BQ134" s="456" t="s">
        <v>4</v>
      </c>
      <c r="BR134" s="455" t="s">
        <v>240</v>
      </c>
      <c r="BS134" s="326" t="s">
        <v>241</v>
      </c>
      <c r="BT134" s="326" t="s">
        <v>242</v>
      </c>
      <c r="BU134" s="326" t="s">
        <v>424</v>
      </c>
      <c r="BV134" s="326" t="s">
        <v>244</v>
      </c>
      <c r="BW134" s="326" t="s">
        <v>245</v>
      </c>
      <c r="BX134" s="326" t="s">
        <v>246</v>
      </c>
      <c r="BY134" s="327" t="s">
        <v>247</v>
      </c>
      <c r="BZ134" s="803"/>
      <c r="CA134" s="803"/>
      <c r="CB134" s="803"/>
      <c r="CC134" s="803"/>
      <c r="CD134" s="803"/>
      <c r="CE134" s="803"/>
      <c r="CF134" s="803"/>
      <c r="CG134" s="803"/>
      <c r="CH134" s="803"/>
      <c r="CI134" s="803"/>
      <c r="CJ134" s="803"/>
      <c r="CK134" s="803"/>
      <c r="CL134" s="803"/>
      <c r="CM134" s="803"/>
      <c r="CN134" s="803"/>
      <c r="CO134" s="803"/>
      <c r="CP134" s="803"/>
      <c r="CQ134" s="803"/>
      <c r="CR134" s="803"/>
      <c r="CS134" s="803"/>
      <c r="CT134" s="803"/>
      <c r="CU134" s="803"/>
      <c r="CV134" s="803"/>
      <c r="CW134" s="803"/>
      <c r="CX134" s="803"/>
      <c r="CY134" s="803"/>
      <c r="CZ134" s="803"/>
    </row>
    <row r="135" s="302" customFormat="true" ht="15" customHeight="true" x14ac:dyDescent="0.2">
      <c r="A135" s="1053" t="s">
        <v>46</v>
      </c>
      <c r="B135" s="377" t="s">
        <v>45</v>
      </c>
      <c r="C135" s="470">
        <v>0.13611473495836529</v>
      </c>
      <c r="D135" s="457">
        <v>0.72339148469687586</v>
      </c>
      <c r="E135" s="457">
        <v>1.5729166723074526</v>
      </c>
      <c r="F135" s="457">
        <v>2.4115438852961799</v>
      </c>
      <c r="G135" s="477">
        <v>2.4106311829405653</v>
      </c>
      <c r="H135" s="464">
        <v>1.0144573604966596</v>
      </c>
      <c r="I135" s="457">
        <v>2.1007151910791069</v>
      </c>
      <c r="J135" s="457">
        <v>2.9153327790246002</v>
      </c>
      <c r="K135" s="457">
        <v>2.0742388168512562</v>
      </c>
      <c r="L135" s="473">
        <v>2.3547681877899658</v>
      </c>
      <c r="M135" s="470">
        <v>0</v>
      </c>
      <c r="N135" s="457">
        <v>0</v>
      </c>
      <c r="O135" s="457">
        <v>0</v>
      </c>
      <c r="P135" s="457">
        <v>0</v>
      </c>
      <c r="Q135" s="473">
        <v>3.7214889179529788E-2</v>
      </c>
      <c r="R135" s="470">
        <v>94.210681873099972</v>
      </c>
      <c r="S135" s="457">
        <v>2.7268731762138659E-2</v>
      </c>
      <c r="T135" s="457">
        <v>5.4386144259317766E-2</v>
      </c>
      <c r="U135" s="457">
        <v>0</v>
      </c>
      <c r="V135" s="457">
        <v>0.99951746147538423</v>
      </c>
      <c r="W135" s="457">
        <v>0</v>
      </c>
      <c r="X135" s="457">
        <v>0</v>
      </c>
      <c r="Y135" s="473">
        <v>0</v>
      </c>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342"/>
      <c r="BA135" s="1041" t="s">
        <v>46</v>
      </c>
      <c r="BB135" s="816" t="s">
        <v>45</v>
      </c>
      <c r="BC135" s="486">
        <v>14.766250000000001</v>
      </c>
      <c r="BD135" s="482">
        <v>78.438456000000002</v>
      </c>
      <c r="BE135" s="482">
        <v>170.73574499999992</v>
      </c>
      <c r="BF135" s="482">
        <v>261.45190800000006</v>
      </c>
      <c r="BG135" s="495">
        <v>261.81512199999992</v>
      </c>
      <c r="BH135" s="486">
        <v>76.206873999999999</v>
      </c>
      <c r="BI135" s="482">
        <v>157.95218999999997</v>
      </c>
      <c r="BJ135" s="482">
        <v>218.47074399999994</v>
      </c>
      <c r="BK135" s="482">
        <v>156.00839999999997</v>
      </c>
      <c r="BL135" s="495">
        <v>177.32879899999998</v>
      </c>
      <c r="BM135" s="486">
        <v>0</v>
      </c>
      <c r="BN135" s="482">
        <v>0</v>
      </c>
      <c r="BO135" s="482">
        <v>0</v>
      </c>
      <c r="BP135" s="482">
        <v>0</v>
      </c>
      <c r="BQ135" s="495">
        <v>1.2404740000000001</v>
      </c>
      <c r="BR135" s="486">
        <v>667.38235800000052</v>
      </c>
      <c r="BS135" s="482">
        <v>1.5985910000000001</v>
      </c>
      <c r="BT135" s="482">
        <v>12.540028</v>
      </c>
      <c r="BU135" s="482">
        <v>0</v>
      </c>
      <c r="BV135" s="482">
        <v>105.686504</v>
      </c>
      <c r="BW135" s="482">
        <v>0</v>
      </c>
      <c r="BX135" s="482">
        <v>0</v>
      </c>
      <c r="BY135" s="490">
        <v>0</v>
      </c>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4"/>
    </row>
    <row r="136" s="302" customFormat="true" ht="15" customHeight="true" x14ac:dyDescent="0.2">
      <c r="A136" s="1051"/>
      <c r="B136" s="378" t="s">
        <v>44</v>
      </c>
      <c r="C136" s="471">
        <v>1.1171137641373312</v>
      </c>
      <c r="D136" s="460">
        <v>5.9642853902333277</v>
      </c>
      <c r="E136" s="460">
        <v>17.218904836628727</v>
      </c>
      <c r="F136" s="460">
        <v>43.897303484065759</v>
      </c>
      <c r="G136" s="479">
        <v>69.127115840279529</v>
      </c>
      <c r="H136" s="465">
        <v>6.6925934851768689</v>
      </c>
      <c r="I136" s="460">
        <v>17.682727969867777</v>
      </c>
      <c r="J136" s="460">
        <v>34.806694026537251</v>
      </c>
      <c r="K136" s="460">
        <v>59.048787430024504</v>
      </c>
      <c r="L136" s="475">
        <v>73.830596848909352</v>
      </c>
      <c r="M136" s="471">
        <v>0</v>
      </c>
      <c r="N136" s="460">
        <v>1.4902860447478059</v>
      </c>
      <c r="O136" s="460">
        <v>0.36222953027469373</v>
      </c>
      <c r="P136" s="460">
        <v>3.0919753745701772</v>
      </c>
      <c r="Q136" s="475">
        <v>8.9161921865098037</v>
      </c>
      <c r="R136" s="471">
        <v>1.9892717481579638</v>
      </c>
      <c r="S136" s="460">
        <v>2.7992208415317128</v>
      </c>
      <c r="T136" s="460">
        <v>30.924526937762565</v>
      </c>
      <c r="U136" s="460">
        <v>2.5051149955622622</v>
      </c>
      <c r="V136" s="460">
        <v>61.838001386656806</v>
      </c>
      <c r="W136" s="460">
        <v>12.78828851203456</v>
      </c>
      <c r="X136" s="460">
        <v>2.3936865061964658</v>
      </c>
      <c r="Y136" s="475">
        <v>6.5993258180638463</v>
      </c>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342"/>
      <c r="BA136" s="1039"/>
      <c r="BB136" s="814" t="s">
        <v>44</v>
      </c>
      <c r="BC136" s="487">
        <v>121.18879799999999</v>
      </c>
      <c r="BD136" s="483">
        <v>646.71667699999978</v>
      </c>
      <c r="BE136" s="483">
        <v>1869.0643929999994</v>
      </c>
      <c r="BF136" s="483">
        <v>4759.2058439999992</v>
      </c>
      <c r="BG136" s="496">
        <v>7507.7948029999961</v>
      </c>
      <c r="BH136" s="487">
        <v>502.75314500000013</v>
      </c>
      <c r="BI136" s="483">
        <v>1329.559389999999</v>
      </c>
      <c r="BJ136" s="483">
        <v>2608.3623779999971</v>
      </c>
      <c r="BK136" s="483">
        <v>4441.198754</v>
      </c>
      <c r="BL136" s="496">
        <v>5559.906548999993</v>
      </c>
      <c r="BM136" s="487">
        <v>0</v>
      </c>
      <c r="BN136" s="483">
        <v>49.789187999999996</v>
      </c>
      <c r="BO136" s="483">
        <v>12.058729</v>
      </c>
      <c r="BP136" s="483">
        <v>103.14131999999998</v>
      </c>
      <c r="BQ136" s="496">
        <v>297.20106200000004</v>
      </c>
      <c r="BR136" s="487">
        <v>14.091872000000002</v>
      </c>
      <c r="BS136" s="483">
        <v>164.10037999999997</v>
      </c>
      <c r="BT136" s="483">
        <v>7130.3902669999907</v>
      </c>
      <c r="BU136" s="483">
        <v>78.265161999999975</v>
      </c>
      <c r="BV136" s="483">
        <v>6538.5973060000033</v>
      </c>
      <c r="BW136" s="483">
        <v>766.18241199999966</v>
      </c>
      <c r="BX136" s="483">
        <v>64.369894000000002</v>
      </c>
      <c r="BY136" s="491">
        <v>147.97322200000002</v>
      </c>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4"/>
    </row>
    <row r="137" s="302" customFormat="true" ht="15" customHeight="true" x14ac:dyDescent="0.2">
      <c r="A137" s="1051"/>
      <c r="B137" s="378" t="s">
        <v>43</v>
      </c>
      <c r="C137" s="471">
        <v>34.124835160712003</v>
      </c>
      <c r="D137" s="460">
        <v>49.173479729796881</v>
      </c>
      <c r="E137" s="460">
        <v>48.032447308860512</v>
      </c>
      <c r="F137" s="460">
        <v>39.63531881202568</v>
      </c>
      <c r="G137" s="479">
        <v>23.211642117630628</v>
      </c>
      <c r="H137" s="465">
        <v>45.449496982795075</v>
      </c>
      <c r="I137" s="460">
        <v>47.520694458240051</v>
      </c>
      <c r="J137" s="460">
        <v>44.219084432406156</v>
      </c>
      <c r="K137" s="460">
        <v>30.977721806712538</v>
      </c>
      <c r="L137" s="475">
        <v>20.153147314908619</v>
      </c>
      <c r="M137" s="471">
        <v>25.646453526822409</v>
      </c>
      <c r="N137" s="460">
        <v>33.747850171572694</v>
      </c>
      <c r="O137" s="460">
        <v>43.274171798206261</v>
      </c>
      <c r="P137" s="460">
        <v>54.656156663846112</v>
      </c>
      <c r="Q137" s="475">
        <v>50.136830195412188</v>
      </c>
      <c r="R137" s="471">
        <v>1.9221109128396412</v>
      </c>
      <c r="S137" s="460">
        <v>45.931194078433933</v>
      </c>
      <c r="T137" s="460">
        <v>43.096926170111324</v>
      </c>
      <c r="U137" s="460">
        <v>21.00170145080217</v>
      </c>
      <c r="V137" s="460">
        <v>28.203558638892943</v>
      </c>
      <c r="W137" s="460">
        <v>47.044501892328491</v>
      </c>
      <c r="X137" s="460">
        <v>37.598525346565545</v>
      </c>
      <c r="Y137" s="475">
        <v>42.573213541660174</v>
      </c>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342"/>
      <c r="BA137" s="1039"/>
      <c r="BB137" s="814" t="s">
        <v>43</v>
      </c>
      <c r="BC137" s="487">
        <v>3701.9933759999976</v>
      </c>
      <c r="BD137" s="483">
        <v>5331.9563579999967</v>
      </c>
      <c r="BE137" s="483">
        <v>5213.7890200000038</v>
      </c>
      <c r="BF137" s="483">
        <v>4297.1350389999989</v>
      </c>
      <c r="BG137" s="496">
        <v>2520.9824530000005</v>
      </c>
      <c r="BH137" s="487">
        <v>3414.2037159999977</v>
      </c>
      <c r="BI137" s="483">
        <v>3573.0677780000037</v>
      </c>
      <c r="BJ137" s="483">
        <v>3313.7130500000007</v>
      </c>
      <c r="BK137" s="483">
        <v>2329.9076149999996</v>
      </c>
      <c r="BL137" s="496">
        <v>1517.6582680000006</v>
      </c>
      <c r="BM137" s="487">
        <v>854.80515100000048</v>
      </c>
      <c r="BN137" s="483">
        <v>1127.4869430000001</v>
      </c>
      <c r="BO137" s="483">
        <v>1440.6100740000006</v>
      </c>
      <c r="BP137" s="483">
        <v>1823.2060290000009</v>
      </c>
      <c r="BQ137" s="496">
        <v>1671.1976220000006</v>
      </c>
      <c r="BR137" s="487">
        <v>13.616109</v>
      </c>
      <c r="BS137" s="483">
        <v>2692.6515730000024</v>
      </c>
      <c r="BT137" s="483">
        <v>9937.0284149999807</v>
      </c>
      <c r="BU137" s="483">
        <v>656.13816900000018</v>
      </c>
      <c r="BV137" s="483">
        <v>2982.1745269999992</v>
      </c>
      <c r="BW137" s="483">
        <v>2818.5687159999993</v>
      </c>
      <c r="BX137" s="483">
        <v>1011.0818959999996</v>
      </c>
      <c r="BY137" s="491">
        <v>954.59684099999993</v>
      </c>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4"/>
    </row>
    <row r="138" s="302" customFormat="true" ht="15" customHeight="true" x14ac:dyDescent="0.2">
      <c r="A138" s="1051"/>
      <c r="B138" s="378" t="s">
        <v>42</v>
      </c>
      <c r="C138" s="471">
        <v>61.514508965641021</v>
      </c>
      <c r="D138" s="460">
        <v>43.575891975062639</v>
      </c>
      <c r="E138" s="460">
        <v>32.914429991329001</v>
      </c>
      <c r="F138" s="460">
        <v>14.05583381861247</v>
      </c>
      <c r="G138" s="479">
        <v>5.2506108591493197</v>
      </c>
      <c r="H138" s="465">
        <v>46.179678858333219</v>
      </c>
      <c r="I138" s="460">
        <v>32.222892627389705</v>
      </c>
      <c r="J138" s="460">
        <v>18.058888762032044</v>
      </c>
      <c r="K138" s="460">
        <v>7.8992519464117281</v>
      </c>
      <c r="L138" s="475">
        <v>3.6614876483920678</v>
      </c>
      <c r="M138" s="471">
        <v>67.753414244784437</v>
      </c>
      <c r="N138" s="460">
        <v>62.445605060337314</v>
      </c>
      <c r="O138" s="460">
        <v>55.495739092209796</v>
      </c>
      <c r="P138" s="460">
        <v>41.807443379660789</v>
      </c>
      <c r="Q138" s="475">
        <v>40.909762728898507</v>
      </c>
      <c r="R138" s="471">
        <v>1.7826014476541387</v>
      </c>
      <c r="S138" s="460">
        <v>51.242316348272233</v>
      </c>
      <c r="T138" s="460">
        <v>25.614754283652047</v>
      </c>
      <c r="U138" s="460">
        <v>76.301732188801907</v>
      </c>
      <c r="V138" s="460">
        <v>8.9589225129748407</v>
      </c>
      <c r="W138" s="460">
        <v>39.229318236932606</v>
      </c>
      <c r="X138" s="460">
        <v>49.944285748527463</v>
      </c>
      <c r="Y138" s="475">
        <v>49.859751837446339</v>
      </c>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342"/>
      <c r="BA138" s="1039"/>
      <c r="BB138" s="814" t="s">
        <v>42</v>
      </c>
      <c r="BC138" s="487">
        <v>6673.3305420000188</v>
      </c>
      <c r="BD138" s="483">
        <v>4725.0012719999959</v>
      </c>
      <c r="BE138" s="483">
        <v>3572.7701440000001</v>
      </c>
      <c r="BF138" s="483">
        <v>1523.8887390000004</v>
      </c>
      <c r="BG138" s="496">
        <v>570.26115500000014</v>
      </c>
      <c r="BH138" s="487">
        <v>3469.0555809999973</v>
      </c>
      <c r="BI138" s="483">
        <v>2422.8303200000014</v>
      </c>
      <c r="BJ138" s="483">
        <v>1353.3065220000005</v>
      </c>
      <c r="BK138" s="483">
        <v>594.12139400000012</v>
      </c>
      <c r="BL138" s="496">
        <v>275.73296200000004</v>
      </c>
      <c r="BM138" s="487">
        <v>2258.2446900000023</v>
      </c>
      <c r="BN138" s="483">
        <v>2086.2545020000016</v>
      </c>
      <c r="BO138" s="483">
        <v>1847.4696910000011</v>
      </c>
      <c r="BP138" s="483">
        <v>1394.6019529999994</v>
      </c>
      <c r="BQ138" s="496">
        <v>1363.6342369999998</v>
      </c>
      <c r="BR138" s="487">
        <v>12.627833000000001</v>
      </c>
      <c r="BS138" s="483">
        <v>3004.0086370000035</v>
      </c>
      <c r="BT138" s="483">
        <v>5906.0950229999989</v>
      </c>
      <c r="BU138" s="483">
        <v>2383.8296609999957</v>
      </c>
      <c r="BV138" s="483">
        <v>947.29430599999978</v>
      </c>
      <c r="BW138" s="483">
        <v>2350.3390339999996</v>
      </c>
      <c r="BX138" s="483">
        <v>1343.0782899999999</v>
      </c>
      <c r="BY138" s="491">
        <v>1117.9790680000001</v>
      </c>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4"/>
    </row>
    <row r="139" s="302" customFormat="true" ht="15" customHeight="true" x14ac:dyDescent="0.2">
      <c r="A139" s="1051"/>
      <c r="B139" s="378" t="s">
        <v>19</v>
      </c>
      <c r="C139" s="471">
        <v>3.1074273745515013</v>
      </c>
      <c r="D139" s="460">
        <v>0.56295142021012512</v>
      </c>
      <c r="E139" s="460">
        <v>0.26130119087438836</v>
      </c>
      <c r="F139" s="460">
        <v>0</v>
      </c>
      <c r="G139" s="479">
        <v>0</v>
      </c>
      <c r="H139" s="465">
        <v>0.66377331319822508</v>
      </c>
      <c r="I139" s="460">
        <v>0.472969753423513</v>
      </c>
      <c r="J139" s="460">
        <v>0</v>
      </c>
      <c r="K139" s="460">
        <v>0</v>
      </c>
      <c r="L139" s="475">
        <v>0</v>
      </c>
      <c r="M139" s="471">
        <v>6.6001322283932042</v>
      </c>
      <c r="N139" s="460">
        <v>2.3162587233422363</v>
      </c>
      <c r="O139" s="460">
        <v>0.86785957930917768</v>
      </c>
      <c r="P139" s="460">
        <v>0.4444245819229215</v>
      </c>
      <c r="Q139" s="475">
        <v>0</v>
      </c>
      <c r="R139" s="471">
        <v>9.5334018248320676E-2</v>
      </c>
      <c r="S139" s="460">
        <v>0</v>
      </c>
      <c r="T139" s="460">
        <v>0.30940646421475987</v>
      </c>
      <c r="U139" s="460">
        <v>0.19145136483358124</v>
      </c>
      <c r="V139" s="460">
        <v>0</v>
      </c>
      <c r="W139" s="460">
        <v>0.93789135870430351</v>
      </c>
      <c r="X139" s="460">
        <v>10.063502398710423</v>
      </c>
      <c r="Y139" s="475">
        <v>0.9677088028297014</v>
      </c>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342"/>
      <c r="BA139" s="1039"/>
      <c r="BB139" s="814" t="s">
        <v>19</v>
      </c>
      <c r="BC139" s="487">
        <v>337.10567400000014</v>
      </c>
      <c r="BD139" s="483">
        <v>61.041692000000005</v>
      </c>
      <c r="BE139" s="483">
        <v>28.363520000000001</v>
      </c>
      <c r="BF139" s="483">
        <v>0</v>
      </c>
      <c r="BG139" s="496">
        <v>0</v>
      </c>
      <c r="BH139" s="487">
        <v>49.863199000000002</v>
      </c>
      <c r="BI139" s="483">
        <v>35.562463999999999</v>
      </c>
      <c r="BJ139" s="483">
        <v>0</v>
      </c>
      <c r="BK139" s="483">
        <v>0</v>
      </c>
      <c r="BL139" s="496">
        <v>0</v>
      </c>
      <c r="BM139" s="487">
        <v>219.9846860000001</v>
      </c>
      <c r="BN139" s="483">
        <v>77.384231999999997</v>
      </c>
      <c r="BO139" s="483">
        <v>28.891304000000005</v>
      </c>
      <c r="BP139" s="483">
        <v>14.825001</v>
      </c>
      <c r="BQ139" s="496">
        <v>0</v>
      </c>
      <c r="BR139" s="487">
        <v>0.67534000000000005</v>
      </c>
      <c r="BS139" s="483">
        <v>0</v>
      </c>
      <c r="BT139" s="483">
        <v>71.341069999999988</v>
      </c>
      <c r="BU139" s="483">
        <v>5.9813510000000001</v>
      </c>
      <c r="BV139" s="483">
        <v>0</v>
      </c>
      <c r="BW139" s="483">
        <v>56.191715000000009</v>
      </c>
      <c r="BX139" s="483">
        <v>270.62298300000003</v>
      </c>
      <c r="BY139" s="491">
        <v>21.698427000000002</v>
      </c>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4"/>
    </row>
    <row r="140" s="302" customFormat="true" ht="15" customHeight="true" x14ac:dyDescent="0.2">
      <c r="A140" s="1051" t="s">
        <v>108</v>
      </c>
      <c r="B140" s="378" t="s">
        <v>65</v>
      </c>
      <c r="C140" s="870" t="s">
        <v>36</v>
      </c>
      <c r="D140" s="872" t="s">
        <v>36</v>
      </c>
      <c r="E140" s="872" t="s">
        <v>36</v>
      </c>
      <c r="F140" s="872" t="s">
        <v>36</v>
      </c>
      <c r="G140" s="874" t="s">
        <v>36</v>
      </c>
      <c r="H140" s="876" t="s">
        <v>36</v>
      </c>
      <c r="I140" s="872" t="s">
        <v>36</v>
      </c>
      <c r="J140" s="872" t="s">
        <v>36</v>
      </c>
      <c r="K140" s="872" t="s">
        <v>36</v>
      </c>
      <c r="L140" s="877" t="s">
        <v>36</v>
      </c>
      <c r="M140" s="870" t="s">
        <v>36</v>
      </c>
      <c r="N140" s="872" t="s">
        <v>36</v>
      </c>
      <c r="O140" s="872" t="s">
        <v>36</v>
      </c>
      <c r="P140" s="872" t="s">
        <v>36</v>
      </c>
      <c r="Q140" s="877" t="s">
        <v>36</v>
      </c>
      <c r="R140" s="870" t="s">
        <v>36</v>
      </c>
      <c r="S140" s="872" t="s">
        <v>36</v>
      </c>
      <c r="T140" s="872" t="s">
        <v>36</v>
      </c>
      <c r="U140" s="872" t="s">
        <v>36</v>
      </c>
      <c r="V140" s="872" t="s">
        <v>36</v>
      </c>
      <c r="W140" s="872" t="s">
        <v>36</v>
      </c>
      <c r="X140" s="872" t="s">
        <v>36</v>
      </c>
      <c r="Y140" s="877" t="s">
        <v>36</v>
      </c>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342"/>
      <c r="BA140" s="1039" t="s">
        <v>108</v>
      </c>
      <c r="BB140" s="814" t="s">
        <v>65</v>
      </c>
      <c r="BC140" s="41" t="s">
        <v>36</v>
      </c>
      <c r="BD140" s="37" t="s">
        <v>36</v>
      </c>
      <c r="BE140" s="37" t="s">
        <v>36</v>
      </c>
      <c r="BF140" s="37" t="s">
        <v>36</v>
      </c>
      <c r="BG140" s="32" t="s">
        <v>36</v>
      </c>
      <c r="BH140" s="41" t="s">
        <v>36</v>
      </c>
      <c r="BI140" s="37" t="s">
        <v>36</v>
      </c>
      <c r="BJ140" s="37" t="s">
        <v>36</v>
      </c>
      <c r="BK140" s="37" t="s">
        <v>36</v>
      </c>
      <c r="BL140" s="32" t="s">
        <v>36</v>
      </c>
      <c r="BM140" s="41" t="s">
        <v>36</v>
      </c>
      <c r="BN140" s="37" t="s">
        <v>36</v>
      </c>
      <c r="BO140" s="37" t="s">
        <v>36</v>
      </c>
      <c r="BP140" s="37" t="s">
        <v>36</v>
      </c>
      <c r="BQ140" s="32" t="s">
        <v>36</v>
      </c>
      <c r="BR140" s="41" t="s">
        <v>36</v>
      </c>
      <c r="BS140" s="37" t="s">
        <v>36</v>
      </c>
      <c r="BT140" s="37" t="s">
        <v>36</v>
      </c>
      <c r="BU140" s="37" t="s">
        <v>36</v>
      </c>
      <c r="BV140" s="37" t="s">
        <v>36</v>
      </c>
      <c r="BW140" s="37" t="s">
        <v>36</v>
      </c>
      <c r="BX140" s="37" t="s">
        <v>36</v>
      </c>
      <c r="BY140" s="27" t="s">
        <v>36</v>
      </c>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02" customFormat="true" ht="15" customHeight="true" x14ac:dyDescent="0.2">
      <c r="A141" s="1051"/>
      <c r="B141" s="378" t="s">
        <v>66</v>
      </c>
      <c r="C141" s="870" t="s">
        <v>36</v>
      </c>
      <c r="D141" s="872" t="s">
        <v>36</v>
      </c>
      <c r="E141" s="872" t="s">
        <v>36</v>
      </c>
      <c r="F141" s="872" t="s">
        <v>36</v>
      </c>
      <c r="G141" s="874" t="s">
        <v>36</v>
      </c>
      <c r="H141" s="876" t="s">
        <v>36</v>
      </c>
      <c r="I141" s="872" t="s">
        <v>36</v>
      </c>
      <c r="J141" s="872" t="s">
        <v>36</v>
      </c>
      <c r="K141" s="872" t="s">
        <v>36</v>
      </c>
      <c r="L141" s="877" t="s">
        <v>36</v>
      </c>
      <c r="M141" s="870" t="s">
        <v>36</v>
      </c>
      <c r="N141" s="872" t="s">
        <v>36</v>
      </c>
      <c r="O141" s="872" t="s">
        <v>36</v>
      </c>
      <c r="P141" s="872" t="s">
        <v>36</v>
      </c>
      <c r="Q141" s="877" t="s">
        <v>36</v>
      </c>
      <c r="R141" s="870" t="s">
        <v>36</v>
      </c>
      <c r="S141" s="872" t="s">
        <v>36</v>
      </c>
      <c r="T141" s="872" t="s">
        <v>36</v>
      </c>
      <c r="U141" s="872" t="s">
        <v>36</v>
      </c>
      <c r="V141" s="872" t="s">
        <v>36</v>
      </c>
      <c r="W141" s="872" t="s">
        <v>36</v>
      </c>
      <c r="X141" s="872" t="s">
        <v>36</v>
      </c>
      <c r="Y141" s="877" t="s">
        <v>36</v>
      </c>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342"/>
      <c r="BA141" s="1039"/>
      <c r="BB141" s="814" t="s">
        <v>66</v>
      </c>
      <c r="BC141" s="41" t="s">
        <v>36</v>
      </c>
      <c r="BD141" s="37" t="s">
        <v>36</v>
      </c>
      <c r="BE141" s="37" t="s">
        <v>36</v>
      </c>
      <c r="BF141" s="37" t="s">
        <v>36</v>
      </c>
      <c r="BG141" s="32" t="s">
        <v>36</v>
      </c>
      <c r="BH141" s="41" t="s">
        <v>36</v>
      </c>
      <c r="BI141" s="37" t="s">
        <v>36</v>
      </c>
      <c r="BJ141" s="37" t="s">
        <v>36</v>
      </c>
      <c r="BK141" s="37" t="s">
        <v>36</v>
      </c>
      <c r="BL141" s="32" t="s">
        <v>36</v>
      </c>
      <c r="BM141" s="41" t="s">
        <v>36</v>
      </c>
      <c r="BN141" s="37" t="s">
        <v>36</v>
      </c>
      <c r="BO141" s="37" t="s">
        <v>36</v>
      </c>
      <c r="BP141" s="37" t="s">
        <v>36</v>
      </c>
      <c r="BQ141" s="32" t="s">
        <v>36</v>
      </c>
      <c r="BR141" s="41" t="s">
        <v>36</v>
      </c>
      <c r="BS141" s="37" t="s">
        <v>36</v>
      </c>
      <c r="BT141" s="37" t="s">
        <v>36</v>
      </c>
      <c r="BU141" s="37" t="s">
        <v>36</v>
      </c>
      <c r="BV141" s="37" t="s">
        <v>36</v>
      </c>
      <c r="BW141" s="37" t="s">
        <v>36</v>
      </c>
      <c r="BX141" s="37" t="s">
        <v>36</v>
      </c>
      <c r="BY141" s="27" t="s">
        <v>36</v>
      </c>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02" customFormat="true" ht="15" customHeight="true" x14ac:dyDescent="0.2">
      <c r="A142" s="1051"/>
      <c r="B142" s="378" t="s">
        <v>67</v>
      </c>
      <c r="C142" s="870" t="s">
        <v>36</v>
      </c>
      <c r="D142" s="872" t="s">
        <v>36</v>
      </c>
      <c r="E142" s="872" t="s">
        <v>36</v>
      </c>
      <c r="F142" s="872" t="s">
        <v>36</v>
      </c>
      <c r="G142" s="874" t="s">
        <v>36</v>
      </c>
      <c r="H142" s="876" t="s">
        <v>36</v>
      </c>
      <c r="I142" s="872" t="s">
        <v>36</v>
      </c>
      <c r="J142" s="872" t="s">
        <v>36</v>
      </c>
      <c r="K142" s="872" t="s">
        <v>36</v>
      </c>
      <c r="L142" s="877" t="s">
        <v>36</v>
      </c>
      <c r="M142" s="870" t="s">
        <v>36</v>
      </c>
      <c r="N142" s="872" t="s">
        <v>36</v>
      </c>
      <c r="O142" s="872" t="s">
        <v>36</v>
      </c>
      <c r="P142" s="872" t="s">
        <v>36</v>
      </c>
      <c r="Q142" s="877" t="s">
        <v>36</v>
      </c>
      <c r="R142" s="870" t="s">
        <v>36</v>
      </c>
      <c r="S142" s="872" t="s">
        <v>36</v>
      </c>
      <c r="T142" s="872" t="s">
        <v>36</v>
      </c>
      <c r="U142" s="872" t="s">
        <v>36</v>
      </c>
      <c r="V142" s="872" t="s">
        <v>36</v>
      </c>
      <c r="W142" s="872" t="s">
        <v>36</v>
      </c>
      <c r="X142" s="872" t="s">
        <v>36</v>
      </c>
      <c r="Y142" s="877" t="s">
        <v>36</v>
      </c>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342"/>
      <c r="BA142" s="1039"/>
      <c r="BB142" s="814" t="s">
        <v>67</v>
      </c>
      <c r="BC142" s="41" t="s">
        <v>36</v>
      </c>
      <c r="BD142" s="37" t="s">
        <v>36</v>
      </c>
      <c r="BE142" s="37" t="s">
        <v>36</v>
      </c>
      <c r="BF142" s="37" t="s">
        <v>36</v>
      </c>
      <c r="BG142" s="32" t="s">
        <v>36</v>
      </c>
      <c r="BH142" s="41" t="s">
        <v>36</v>
      </c>
      <c r="BI142" s="37" t="s">
        <v>36</v>
      </c>
      <c r="BJ142" s="37" t="s">
        <v>36</v>
      </c>
      <c r="BK142" s="37" t="s">
        <v>36</v>
      </c>
      <c r="BL142" s="32" t="s">
        <v>36</v>
      </c>
      <c r="BM142" s="41" t="s">
        <v>36</v>
      </c>
      <c r="BN142" s="37" t="s">
        <v>36</v>
      </c>
      <c r="BO142" s="37" t="s">
        <v>36</v>
      </c>
      <c r="BP142" s="37" t="s">
        <v>36</v>
      </c>
      <c r="BQ142" s="32" t="s">
        <v>36</v>
      </c>
      <c r="BR142" s="41" t="s">
        <v>36</v>
      </c>
      <c r="BS142" s="37" t="s">
        <v>36</v>
      </c>
      <c r="BT142" s="37" t="s">
        <v>36</v>
      </c>
      <c r="BU142" s="37" t="s">
        <v>36</v>
      </c>
      <c r="BV142" s="37" t="s">
        <v>36</v>
      </c>
      <c r="BW142" s="37" t="s">
        <v>36</v>
      </c>
      <c r="BX142" s="37" t="s">
        <v>36</v>
      </c>
      <c r="BY142" s="27" t="s">
        <v>36</v>
      </c>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02" customFormat="true" ht="15" customHeight="true" x14ac:dyDescent="0.2">
      <c r="A143" s="1051"/>
      <c r="B143" s="378" t="s">
        <v>68</v>
      </c>
      <c r="C143" s="870" t="s">
        <v>36</v>
      </c>
      <c r="D143" s="872" t="s">
        <v>36</v>
      </c>
      <c r="E143" s="872" t="s">
        <v>36</v>
      </c>
      <c r="F143" s="872" t="s">
        <v>36</v>
      </c>
      <c r="G143" s="874" t="s">
        <v>36</v>
      </c>
      <c r="H143" s="876" t="s">
        <v>36</v>
      </c>
      <c r="I143" s="872" t="s">
        <v>36</v>
      </c>
      <c r="J143" s="872" t="s">
        <v>36</v>
      </c>
      <c r="K143" s="872" t="s">
        <v>36</v>
      </c>
      <c r="L143" s="877" t="s">
        <v>36</v>
      </c>
      <c r="M143" s="870" t="s">
        <v>36</v>
      </c>
      <c r="N143" s="872" t="s">
        <v>36</v>
      </c>
      <c r="O143" s="872" t="s">
        <v>36</v>
      </c>
      <c r="P143" s="872" t="s">
        <v>36</v>
      </c>
      <c r="Q143" s="877" t="s">
        <v>36</v>
      </c>
      <c r="R143" s="870" t="s">
        <v>36</v>
      </c>
      <c r="S143" s="872" t="s">
        <v>36</v>
      </c>
      <c r="T143" s="872" t="s">
        <v>36</v>
      </c>
      <c r="U143" s="872" t="s">
        <v>36</v>
      </c>
      <c r="V143" s="872" t="s">
        <v>36</v>
      </c>
      <c r="W143" s="872" t="s">
        <v>36</v>
      </c>
      <c r="X143" s="872" t="s">
        <v>36</v>
      </c>
      <c r="Y143" s="877" t="s">
        <v>36</v>
      </c>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342"/>
      <c r="BA143" s="1039"/>
      <c r="BB143" s="814" t="s">
        <v>68</v>
      </c>
      <c r="BC143" s="41" t="s">
        <v>36</v>
      </c>
      <c r="BD143" s="37" t="s">
        <v>36</v>
      </c>
      <c r="BE143" s="37" t="s">
        <v>36</v>
      </c>
      <c r="BF143" s="37" t="s">
        <v>36</v>
      </c>
      <c r="BG143" s="32" t="s">
        <v>36</v>
      </c>
      <c r="BH143" s="41" t="s">
        <v>36</v>
      </c>
      <c r="BI143" s="37" t="s">
        <v>36</v>
      </c>
      <c r="BJ143" s="37" t="s">
        <v>36</v>
      </c>
      <c r="BK143" s="37" t="s">
        <v>36</v>
      </c>
      <c r="BL143" s="32" t="s">
        <v>36</v>
      </c>
      <c r="BM143" s="41" t="s">
        <v>36</v>
      </c>
      <c r="BN143" s="37" t="s">
        <v>36</v>
      </c>
      <c r="BO143" s="37" t="s">
        <v>36</v>
      </c>
      <c r="BP143" s="37" t="s">
        <v>36</v>
      </c>
      <c r="BQ143" s="32" t="s">
        <v>36</v>
      </c>
      <c r="BR143" s="41" t="s">
        <v>36</v>
      </c>
      <c r="BS143" s="37" t="s">
        <v>36</v>
      </c>
      <c r="BT143" s="37" t="s">
        <v>36</v>
      </c>
      <c r="BU143" s="37" t="s">
        <v>36</v>
      </c>
      <c r="BV143" s="37" t="s">
        <v>36</v>
      </c>
      <c r="BW143" s="37" t="s">
        <v>36</v>
      </c>
      <c r="BX143" s="37" t="s">
        <v>36</v>
      </c>
      <c r="BY143" s="27" t="s">
        <v>36</v>
      </c>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02" customFormat="true" ht="15" customHeight="true" x14ac:dyDescent="0.2">
      <c r="A144" s="1051" t="s">
        <v>109</v>
      </c>
      <c r="B144" s="378" t="s">
        <v>65</v>
      </c>
      <c r="C144" s="870" t="s">
        <v>36</v>
      </c>
      <c r="D144" s="872" t="s">
        <v>36</v>
      </c>
      <c r="E144" s="872" t="s">
        <v>36</v>
      </c>
      <c r="F144" s="872" t="s">
        <v>36</v>
      </c>
      <c r="G144" s="874" t="s">
        <v>36</v>
      </c>
      <c r="H144" s="876" t="s">
        <v>36</v>
      </c>
      <c r="I144" s="872" t="s">
        <v>36</v>
      </c>
      <c r="J144" s="872" t="s">
        <v>36</v>
      </c>
      <c r="K144" s="872" t="s">
        <v>36</v>
      </c>
      <c r="L144" s="877" t="s">
        <v>36</v>
      </c>
      <c r="M144" s="870" t="s">
        <v>36</v>
      </c>
      <c r="N144" s="872" t="s">
        <v>36</v>
      </c>
      <c r="O144" s="872" t="s">
        <v>36</v>
      </c>
      <c r="P144" s="872" t="s">
        <v>36</v>
      </c>
      <c r="Q144" s="877" t="s">
        <v>36</v>
      </c>
      <c r="R144" s="870" t="s">
        <v>36</v>
      </c>
      <c r="S144" s="872" t="s">
        <v>36</v>
      </c>
      <c r="T144" s="872" t="s">
        <v>36</v>
      </c>
      <c r="U144" s="872" t="s">
        <v>36</v>
      </c>
      <c r="V144" s="872" t="s">
        <v>36</v>
      </c>
      <c r="W144" s="872" t="s">
        <v>36</v>
      </c>
      <c r="X144" s="872" t="s">
        <v>36</v>
      </c>
      <c r="Y144" s="877" t="s">
        <v>36</v>
      </c>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342"/>
      <c r="BA144" s="1039" t="s">
        <v>109</v>
      </c>
      <c r="BB144" s="814" t="s">
        <v>65</v>
      </c>
      <c r="BC144" s="41" t="s">
        <v>36</v>
      </c>
      <c r="BD144" s="37" t="s">
        <v>36</v>
      </c>
      <c r="BE144" s="37" t="s">
        <v>36</v>
      </c>
      <c r="BF144" s="37" t="s">
        <v>36</v>
      </c>
      <c r="BG144" s="32" t="s">
        <v>36</v>
      </c>
      <c r="BH144" s="41" t="s">
        <v>36</v>
      </c>
      <c r="BI144" s="37" t="s">
        <v>36</v>
      </c>
      <c r="BJ144" s="37" t="s">
        <v>36</v>
      </c>
      <c r="BK144" s="37" t="s">
        <v>36</v>
      </c>
      <c r="BL144" s="32" t="s">
        <v>36</v>
      </c>
      <c r="BM144" s="41" t="s">
        <v>36</v>
      </c>
      <c r="BN144" s="37" t="s">
        <v>36</v>
      </c>
      <c r="BO144" s="37" t="s">
        <v>36</v>
      </c>
      <c r="BP144" s="37" t="s">
        <v>36</v>
      </c>
      <c r="BQ144" s="32" t="s">
        <v>36</v>
      </c>
      <c r="BR144" s="41" t="s">
        <v>36</v>
      </c>
      <c r="BS144" s="37" t="s">
        <v>36</v>
      </c>
      <c r="BT144" s="37" t="s">
        <v>36</v>
      </c>
      <c r="BU144" s="37" t="s">
        <v>36</v>
      </c>
      <c r="BV144" s="37" t="s">
        <v>36</v>
      </c>
      <c r="BW144" s="37" t="s">
        <v>36</v>
      </c>
      <c r="BX144" s="37" t="s">
        <v>36</v>
      </c>
      <c r="BY144" s="27" t="s">
        <v>36</v>
      </c>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02" customFormat="true" ht="15" customHeight="true" x14ac:dyDescent="0.2">
      <c r="A145" s="1051"/>
      <c r="B145" s="378" t="s">
        <v>66</v>
      </c>
      <c r="C145" s="870" t="s">
        <v>36</v>
      </c>
      <c r="D145" s="872" t="s">
        <v>36</v>
      </c>
      <c r="E145" s="872" t="s">
        <v>36</v>
      </c>
      <c r="F145" s="872" t="s">
        <v>36</v>
      </c>
      <c r="G145" s="874" t="s">
        <v>36</v>
      </c>
      <c r="H145" s="876" t="s">
        <v>36</v>
      </c>
      <c r="I145" s="872" t="s">
        <v>36</v>
      </c>
      <c r="J145" s="872" t="s">
        <v>36</v>
      </c>
      <c r="K145" s="872" t="s">
        <v>36</v>
      </c>
      <c r="L145" s="877" t="s">
        <v>36</v>
      </c>
      <c r="M145" s="870" t="s">
        <v>36</v>
      </c>
      <c r="N145" s="872" t="s">
        <v>36</v>
      </c>
      <c r="O145" s="872" t="s">
        <v>36</v>
      </c>
      <c r="P145" s="872" t="s">
        <v>36</v>
      </c>
      <c r="Q145" s="877" t="s">
        <v>36</v>
      </c>
      <c r="R145" s="870" t="s">
        <v>36</v>
      </c>
      <c r="S145" s="872" t="s">
        <v>36</v>
      </c>
      <c r="T145" s="872" t="s">
        <v>36</v>
      </c>
      <c r="U145" s="872" t="s">
        <v>36</v>
      </c>
      <c r="V145" s="872" t="s">
        <v>36</v>
      </c>
      <c r="W145" s="872" t="s">
        <v>36</v>
      </c>
      <c r="X145" s="872" t="s">
        <v>36</v>
      </c>
      <c r="Y145" s="877" t="s">
        <v>36</v>
      </c>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342"/>
      <c r="BA145" s="1039"/>
      <c r="BB145" s="814" t="s">
        <v>66</v>
      </c>
      <c r="BC145" s="41" t="s">
        <v>36</v>
      </c>
      <c r="BD145" s="37" t="s">
        <v>36</v>
      </c>
      <c r="BE145" s="37" t="s">
        <v>36</v>
      </c>
      <c r="BF145" s="37" t="s">
        <v>36</v>
      </c>
      <c r="BG145" s="32" t="s">
        <v>36</v>
      </c>
      <c r="BH145" s="41" t="s">
        <v>36</v>
      </c>
      <c r="BI145" s="37" t="s">
        <v>36</v>
      </c>
      <c r="BJ145" s="37" t="s">
        <v>36</v>
      </c>
      <c r="BK145" s="37" t="s">
        <v>36</v>
      </c>
      <c r="BL145" s="32" t="s">
        <v>36</v>
      </c>
      <c r="BM145" s="41" t="s">
        <v>36</v>
      </c>
      <c r="BN145" s="37" t="s">
        <v>36</v>
      </c>
      <c r="BO145" s="37" t="s">
        <v>36</v>
      </c>
      <c r="BP145" s="37" t="s">
        <v>36</v>
      </c>
      <c r="BQ145" s="32" t="s">
        <v>36</v>
      </c>
      <c r="BR145" s="41" t="s">
        <v>36</v>
      </c>
      <c r="BS145" s="37" t="s">
        <v>36</v>
      </c>
      <c r="BT145" s="37" t="s">
        <v>36</v>
      </c>
      <c r="BU145" s="37" t="s">
        <v>36</v>
      </c>
      <c r="BV145" s="37" t="s">
        <v>36</v>
      </c>
      <c r="BW145" s="37" t="s">
        <v>36</v>
      </c>
      <c r="BX145" s="37" t="s">
        <v>36</v>
      </c>
      <c r="BY145" s="27" t="s">
        <v>36</v>
      </c>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02" customFormat="true" ht="15" customHeight="true" x14ac:dyDescent="0.2">
      <c r="A146" s="1051"/>
      <c r="B146" s="378" t="s">
        <v>67</v>
      </c>
      <c r="C146" s="870" t="s">
        <v>36</v>
      </c>
      <c r="D146" s="872" t="s">
        <v>36</v>
      </c>
      <c r="E146" s="872" t="s">
        <v>36</v>
      </c>
      <c r="F146" s="872" t="s">
        <v>36</v>
      </c>
      <c r="G146" s="874" t="s">
        <v>36</v>
      </c>
      <c r="H146" s="876" t="s">
        <v>36</v>
      </c>
      <c r="I146" s="872" t="s">
        <v>36</v>
      </c>
      <c r="J146" s="872" t="s">
        <v>36</v>
      </c>
      <c r="K146" s="872" t="s">
        <v>36</v>
      </c>
      <c r="L146" s="877" t="s">
        <v>36</v>
      </c>
      <c r="M146" s="870" t="s">
        <v>36</v>
      </c>
      <c r="N146" s="872" t="s">
        <v>36</v>
      </c>
      <c r="O146" s="872" t="s">
        <v>36</v>
      </c>
      <c r="P146" s="872" t="s">
        <v>36</v>
      </c>
      <c r="Q146" s="877" t="s">
        <v>36</v>
      </c>
      <c r="R146" s="870" t="s">
        <v>36</v>
      </c>
      <c r="S146" s="872" t="s">
        <v>36</v>
      </c>
      <c r="T146" s="872" t="s">
        <v>36</v>
      </c>
      <c r="U146" s="872" t="s">
        <v>36</v>
      </c>
      <c r="V146" s="872" t="s">
        <v>36</v>
      </c>
      <c r="W146" s="872" t="s">
        <v>36</v>
      </c>
      <c r="X146" s="872" t="s">
        <v>36</v>
      </c>
      <c r="Y146" s="877" t="s">
        <v>36</v>
      </c>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342"/>
      <c r="BA146" s="1039"/>
      <c r="BB146" s="814" t="s">
        <v>67</v>
      </c>
      <c r="BC146" s="41" t="s">
        <v>36</v>
      </c>
      <c r="BD146" s="37" t="s">
        <v>36</v>
      </c>
      <c r="BE146" s="37" t="s">
        <v>36</v>
      </c>
      <c r="BF146" s="37" t="s">
        <v>36</v>
      </c>
      <c r="BG146" s="32" t="s">
        <v>36</v>
      </c>
      <c r="BH146" s="41" t="s">
        <v>36</v>
      </c>
      <c r="BI146" s="37" t="s">
        <v>36</v>
      </c>
      <c r="BJ146" s="37" t="s">
        <v>36</v>
      </c>
      <c r="BK146" s="37" t="s">
        <v>36</v>
      </c>
      <c r="BL146" s="32" t="s">
        <v>36</v>
      </c>
      <c r="BM146" s="41" t="s">
        <v>36</v>
      </c>
      <c r="BN146" s="37" t="s">
        <v>36</v>
      </c>
      <c r="BO146" s="37" t="s">
        <v>36</v>
      </c>
      <c r="BP146" s="37" t="s">
        <v>36</v>
      </c>
      <c r="BQ146" s="32" t="s">
        <v>36</v>
      </c>
      <c r="BR146" s="41" t="s">
        <v>36</v>
      </c>
      <c r="BS146" s="37" t="s">
        <v>36</v>
      </c>
      <c r="BT146" s="37" t="s">
        <v>36</v>
      </c>
      <c r="BU146" s="37" t="s">
        <v>36</v>
      </c>
      <c r="BV146" s="37" t="s">
        <v>36</v>
      </c>
      <c r="BW146" s="37" t="s">
        <v>36</v>
      </c>
      <c r="BX146" s="37" t="s">
        <v>36</v>
      </c>
      <c r="BY146" s="27" t="s">
        <v>36</v>
      </c>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02" customFormat="true" ht="15" customHeight="true" x14ac:dyDescent="0.2">
      <c r="A147" s="1051"/>
      <c r="B147" s="378" t="s">
        <v>68</v>
      </c>
      <c r="C147" s="870" t="s">
        <v>36</v>
      </c>
      <c r="D147" s="872" t="s">
        <v>36</v>
      </c>
      <c r="E147" s="872" t="s">
        <v>36</v>
      </c>
      <c r="F147" s="872" t="s">
        <v>36</v>
      </c>
      <c r="G147" s="874" t="s">
        <v>36</v>
      </c>
      <c r="H147" s="876" t="s">
        <v>36</v>
      </c>
      <c r="I147" s="872" t="s">
        <v>36</v>
      </c>
      <c r="J147" s="872" t="s">
        <v>36</v>
      </c>
      <c r="K147" s="872" t="s">
        <v>36</v>
      </c>
      <c r="L147" s="877" t="s">
        <v>36</v>
      </c>
      <c r="M147" s="870" t="s">
        <v>36</v>
      </c>
      <c r="N147" s="872" t="s">
        <v>36</v>
      </c>
      <c r="O147" s="872" t="s">
        <v>36</v>
      </c>
      <c r="P147" s="872" t="s">
        <v>36</v>
      </c>
      <c r="Q147" s="877" t="s">
        <v>36</v>
      </c>
      <c r="R147" s="870" t="s">
        <v>36</v>
      </c>
      <c r="S147" s="872" t="s">
        <v>36</v>
      </c>
      <c r="T147" s="872" t="s">
        <v>36</v>
      </c>
      <c r="U147" s="872" t="s">
        <v>36</v>
      </c>
      <c r="V147" s="872" t="s">
        <v>36</v>
      </c>
      <c r="W147" s="872" t="s">
        <v>36</v>
      </c>
      <c r="X147" s="872" t="s">
        <v>36</v>
      </c>
      <c r="Y147" s="877" t="s">
        <v>36</v>
      </c>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342"/>
      <c r="BA147" s="1039"/>
      <c r="BB147" s="814" t="s">
        <v>68</v>
      </c>
      <c r="BC147" s="41" t="s">
        <v>36</v>
      </c>
      <c r="BD147" s="37" t="s">
        <v>36</v>
      </c>
      <c r="BE147" s="37" t="s">
        <v>36</v>
      </c>
      <c r="BF147" s="37" t="s">
        <v>36</v>
      </c>
      <c r="BG147" s="32" t="s">
        <v>36</v>
      </c>
      <c r="BH147" s="41" t="s">
        <v>36</v>
      </c>
      <c r="BI147" s="37" t="s">
        <v>36</v>
      </c>
      <c r="BJ147" s="37" t="s">
        <v>36</v>
      </c>
      <c r="BK147" s="37" t="s">
        <v>36</v>
      </c>
      <c r="BL147" s="32" t="s">
        <v>36</v>
      </c>
      <c r="BM147" s="41" t="s">
        <v>36</v>
      </c>
      <c r="BN147" s="37" t="s">
        <v>36</v>
      </c>
      <c r="BO147" s="37" t="s">
        <v>36</v>
      </c>
      <c r="BP147" s="37" t="s">
        <v>36</v>
      </c>
      <c r="BQ147" s="32" t="s">
        <v>36</v>
      </c>
      <c r="BR147" s="41" t="s">
        <v>36</v>
      </c>
      <c r="BS147" s="37" t="s">
        <v>36</v>
      </c>
      <c r="BT147" s="37" t="s">
        <v>36</v>
      </c>
      <c r="BU147" s="37" t="s">
        <v>36</v>
      </c>
      <c r="BV147" s="37" t="s">
        <v>36</v>
      </c>
      <c r="BW147" s="37" t="s">
        <v>36</v>
      </c>
      <c r="BX147" s="37" t="s">
        <v>36</v>
      </c>
      <c r="BY147" s="27" t="s">
        <v>36</v>
      </c>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02" customFormat="true" ht="15" customHeight="true" x14ac:dyDescent="0.2">
      <c r="A148" s="1051" t="s">
        <v>110</v>
      </c>
      <c r="B148" s="378" t="s">
        <v>50</v>
      </c>
      <c r="C148" s="471">
        <v>14.745888757498943</v>
      </c>
      <c r="D148" s="460">
        <v>19.262162719049815</v>
      </c>
      <c r="E148" s="460">
        <v>22.239483140991094</v>
      </c>
      <c r="F148" s="460">
        <v>19.038966550422202</v>
      </c>
      <c r="G148" s="479">
        <v>7.6637622767949054</v>
      </c>
      <c r="H148" s="465">
        <v>23.600895882864297</v>
      </c>
      <c r="I148" s="460">
        <v>27.574885886576812</v>
      </c>
      <c r="J148" s="460">
        <v>22.29860928995733</v>
      </c>
      <c r="K148" s="460">
        <v>13.75712894231587</v>
      </c>
      <c r="L148" s="475">
        <v>5.9197800393177369</v>
      </c>
      <c r="M148" s="471">
        <v>10.978774568211962</v>
      </c>
      <c r="N148" s="460">
        <v>13.184416299096565</v>
      </c>
      <c r="O148" s="460">
        <v>13.328614008398837</v>
      </c>
      <c r="P148" s="460">
        <v>12.839646573654898</v>
      </c>
      <c r="Q148" s="475">
        <v>9.6790482438059993</v>
      </c>
      <c r="R148" s="471">
        <v>43.235293493201873</v>
      </c>
      <c r="S148" s="460">
        <v>4.9325458586226416</v>
      </c>
      <c r="T148" s="460">
        <v>16.240797657299861</v>
      </c>
      <c r="U148" s="460">
        <v>5.7134220448075101</v>
      </c>
      <c r="V148" s="460">
        <v>28.075348300920133</v>
      </c>
      <c r="W148" s="460">
        <v>13.492433232081094</v>
      </c>
      <c r="X148" s="460">
        <v>17.302630757689954</v>
      </c>
      <c r="Y148" s="475">
        <v>10.610754515090884</v>
      </c>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342"/>
      <c r="BA148" s="1039" t="s">
        <v>110</v>
      </c>
      <c r="BB148" s="814" t="s">
        <v>50</v>
      </c>
      <c r="BC148" s="487">
        <v>1599.6907310000011</v>
      </c>
      <c r="BD148" s="483">
        <v>2088.6260550000011</v>
      </c>
      <c r="BE148" s="483">
        <v>2414.0342520000013</v>
      </c>
      <c r="BF148" s="483">
        <v>2064.1441199999999</v>
      </c>
      <c r="BG148" s="496">
        <v>832.34999600000015</v>
      </c>
      <c r="BH148" s="487">
        <v>1772.9187730000017</v>
      </c>
      <c r="BI148" s="483">
        <v>2073.3479879999982</v>
      </c>
      <c r="BJ148" s="483">
        <v>1671.0249330000004</v>
      </c>
      <c r="BK148" s="483">
        <v>1034.7061570000003</v>
      </c>
      <c r="BL148" s="496">
        <v>445.79652899999996</v>
      </c>
      <c r="BM148" s="487">
        <v>365.92634699999996</v>
      </c>
      <c r="BN148" s="483">
        <v>440.48012399999999</v>
      </c>
      <c r="BO148" s="483">
        <v>443.71353200000004</v>
      </c>
      <c r="BP148" s="483">
        <v>428.30163100000004</v>
      </c>
      <c r="BQ148" s="496">
        <v>322.62914000000006</v>
      </c>
      <c r="BR148" s="487">
        <v>306.27601400000037</v>
      </c>
      <c r="BS148" s="483">
        <v>289.16355499999997</v>
      </c>
      <c r="BT148" s="483">
        <v>3744.7048349999991</v>
      </c>
      <c r="BU148" s="483">
        <v>178.49955100000003</v>
      </c>
      <c r="BV148" s="483">
        <v>2968.6178829999999</v>
      </c>
      <c r="BW148" s="483">
        <v>808.36970700000006</v>
      </c>
      <c r="BX148" s="483">
        <v>465.29422499999993</v>
      </c>
      <c r="BY148" s="491">
        <v>237.91938399999995</v>
      </c>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4"/>
    </row>
    <row r="149" s="302" customFormat="true" ht="15" customHeight="true" x14ac:dyDescent="0.2">
      <c r="A149" s="1051"/>
      <c r="B149" s="378" t="s">
        <v>49</v>
      </c>
      <c r="C149" s="471">
        <v>20.632174902308776</v>
      </c>
      <c r="D149" s="460">
        <v>36.598993885677309</v>
      </c>
      <c r="E149" s="460">
        <v>44.584785676805552</v>
      </c>
      <c r="F149" s="460">
        <v>66.905199630965441</v>
      </c>
      <c r="G149" s="479">
        <v>87.085626864055726</v>
      </c>
      <c r="H149" s="465">
        <v>29.555651945604371</v>
      </c>
      <c r="I149" s="460">
        <v>39.729251732610081</v>
      </c>
      <c r="J149" s="460">
        <v>59.642501948010654</v>
      </c>
      <c r="K149" s="460">
        <v>78.343619111272474</v>
      </c>
      <c r="L149" s="475">
        <v>90.418732312290203</v>
      </c>
      <c r="M149" s="471">
        <v>14.667678958610434</v>
      </c>
      <c r="N149" s="460">
        <v>22.053719917223944</v>
      </c>
      <c r="O149" s="460">
        <v>30.307787320082102</v>
      </c>
      <c r="P149" s="460">
        <v>44.908485464761398</v>
      </c>
      <c r="Q149" s="475">
        <v>49.411189027295514</v>
      </c>
      <c r="R149" s="471">
        <v>54.886771040895709</v>
      </c>
      <c r="S149" s="460">
        <v>43.825137793105149</v>
      </c>
      <c r="T149" s="460">
        <v>57.835041594833356</v>
      </c>
      <c r="U149" s="460">
        <v>17.79339440155692</v>
      </c>
      <c r="V149" s="460">
        <v>62.965729186104994</v>
      </c>
      <c r="W149" s="460">
        <v>46.340357172281983</v>
      </c>
      <c r="X149" s="460">
        <v>22.689581095072068</v>
      </c>
      <c r="Y149" s="475">
        <v>38.56178484463311</v>
      </c>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342"/>
      <c r="BA149" s="1039"/>
      <c r="BB149" s="814" t="s">
        <v>49</v>
      </c>
      <c r="BC149" s="487">
        <v>2238.2576929999987</v>
      </c>
      <c r="BD149" s="483">
        <v>3968.4854360000004</v>
      </c>
      <c r="BE149" s="483">
        <v>4839.5549059999967</v>
      </c>
      <c r="BF149" s="483">
        <v>7253.6486710000008</v>
      </c>
      <c r="BG149" s="496">
        <v>9458.2423819999858</v>
      </c>
      <c r="BH149" s="487">
        <v>2220.2449620000011</v>
      </c>
      <c r="BI149" s="483">
        <v>2987.2313700000018</v>
      </c>
      <c r="BJ149" s="483">
        <v>4469.5212389999951</v>
      </c>
      <c r="BK149" s="483">
        <v>5892.4086120000029</v>
      </c>
      <c r="BL149" s="496">
        <v>6809.0970869999946</v>
      </c>
      <c r="BM149" s="487">
        <v>488.87880399999995</v>
      </c>
      <c r="BN149" s="483">
        <v>736.79600700000037</v>
      </c>
      <c r="BO149" s="483">
        <v>1008.955271</v>
      </c>
      <c r="BP149" s="483">
        <v>1498.045718000001</v>
      </c>
      <c r="BQ149" s="496">
        <v>1647.0100180000006</v>
      </c>
      <c r="BR149" s="487">
        <v>388.81432500000028</v>
      </c>
      <c r="BS149" s="483">
        <v>2569.186989000003</v>
      </c>
      <c r="BT149" s="483">
        <v>13335.253874999975</v>
      </c>
      <c r="BU149" s="483">
        <v>555.90377999999998</v>
      </c>
      <c r="BV149" s="483">
        <v>6657.840454000002</v>
      </c>
      <c r="BW149" s="483">
        <v>2776.3814210000005</v>
      </c>
      <c r="BX149" s="483">
        <v>610.15756499999998</v>
      </c>
      <c r="BY149" s="491">
        <v>864.65067899999951</v>
      </c>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4"/>
    </row>
    <row r="150" s="302" customFormat="true" ht="15" customHeight="true" x14ac:dyDescent="0.2">
      <c r="A150" s="1051"/>
      <c r="B150" s="378" t="s">
        <v>112</v>
      </c>
      <c r="C150" s="471">
        <v>64.621936340192477</v>
      </c>
      <c r="D150" s="460">
        <v>44.138843395272779</v>
      </c>
      <c r="E150" s="460">
        <v>33.175731182203386</v>
      </c>
      <c r="F150" s="460">
        <v>14.05583381861247</v>
      </c>
      <c r="G150" s="479">
        <v>5.2506108591493197</v>
      </c>
      <c r="H150" s="465">
        <v>46.843452171531446</v>
      </c>
      <c r="I150" s="460">
        <v>32.69586238081321</v>
      </c>
      <c r="J150" s="460">
        <v>18.058888762032044</v>
      </c>
      <c r="K150" s="460">
        <v>7.8992519464117281</v>
      </c>
      <c r="L150" s="475">
        <v>3.6614876483920678</v>
      </c>
      <c r="M150" s="471">
        <v>74.353546473177602</v>
      </c>
      <c r="N150" s="460">
        <v>64.761863783679559</v>
      </c>
      <c r="O150" s="460">
        <v>56.363598671519</v>
      </c>
      <c r="P150" s="460">
        <v>42.25186796158372</v>
      </c>
      <c r="Q150" s="475">
        <v>40.909762728898507</v>
      </c>
      <c r="R150" s="471">
        <v>1.8779354659024594</v>
      </c>
      <c r="S150" s="460">
        <v>51.242316348272233</v>
      </c>
      <c r="T150" s="460">
        <v>25.924160747866807</v>
      </c>
      <c r="U150" s="460">
        <v>76.493183553635475</v>
      </c>
      <c r="V150" s="460">
        <v>8.9589225129748407</v>
      </c>
      <c r="W150" s="460">
        <v>40.167209595636919</v>
      </c>
      <c r="X150" s="460">
        <v>60.007788147237854</v>
      </c>
      <c r="Y150" s="475">
        <v>50.827460640276058</v>
      </c>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342"/>
      <c r="BA150" s="1039"/>
      <c r="BB150" s="814" t="s">
        <v>112</v>
      </c>
      <c r="BC150" s="487">
        <v>7010.4362160000137</v>
      </c>
      <c r="BD150" s="483">
        <v>4786.0429639999975</v>
      </c>
      <c r="BE150" s="483">
        <v>3601.133663999999</v>
      </c>
      <c r="BF150" s="483">
        <v>1523.8887390000004</v>
      </c>
      <c r="BG150" s="496">
        <v>570.26115500000014</v>
      </c>
      <c r="BH150" s="487">
        <v>3518.9187799999977</v>
      </c>
      <c r="BI150" s="483">
        <v>2458.392784000001</v>
      </c>
      <c r="BJ150" s="483">
        <v>1353.3065220000005</v>
      </c>
      <c r="BK150" s="483">
        <v>594.12139400000012</v>
      </c>
      <c r="BL150" s="496">
        <v>275.73296200000004</v>
      </c>
      <c r="BM150" s="487">
        <v>2478.2293760000011</v>
      </c>
      <c r="BN150" s="483">
        <v>2163.6387340000015</v>
      </c>
      <c r="BO150" s="483">
        <v>1876.3609950000018</v>
      </c>
      <c r="BP150" s="483">
        <v>1409.4269539999996</v>
      </c>
      <c r="BQ150" s="496">
        <v>1363.6342369999998</v>
      </c>
      <c r="BR150" s="487">
        <v>13.303173000000001</v>
      </c>
      <c r="BS150" s="483">
        <v>3004.0086370000035</v>
      </c>
      <c r="BT150" s="483">
        <v>5977.4360929999984</v>
      </c>
      <c r="BU150" s="483">
        <v>2389.8110119999956</v>
      </c>
      <c r="BV150" s="483">
        <v>947.29430599999978</v>
      </c>
      <c r="BW150" s="483">
        <v>2406.5307490000005</v>
      </c>
      <c r="BX150" s="483">
        <v>1613.7012729999992</v>
      </c>
      <c r="BY150" s="491">
        <v>1139.6774950000004</v>
      </c>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4"/>
    </row>
    <row r="151" s="302" customFormat="true" ht="15" customHeight="true" x14ac:dyDescent="0.2">
      <c r="A151" s="1051" t="s">
        <v>111</v>
      </c>
      <c r="B151" s="378" t="s">
        <v>50</v>
      </c>
      <c r="C151" s="471">
        <v>31.891348634576861</v>
      </c>
      <c r="D151" s="460">
        <v>32.598067997037454</v>
      </c>
      <c r="E151" s="460">
        <v>30.393997106600029</v>
      </c>
      <c r="F151" s="460">
        <v>23.656260082009638</v>
      </c>
      <c r="G151" s="479">
        <v>8.3235691398767422</v>
      </c>
      <c r="H151" s="465">
        <v>40.465384949562342</v>
      </c>
      <c r="I151" s="460">
        <v>37.191261026134661</v>
      </c>
      <c r="J151" s="460">
        <v>28.729284507070158</v>
      </c>
      <c r="K151" s="460">
        <v>15.409061820201222</v>
      </c>
      <c r="L151" s="475">
        <v>6.8713696083630245</v>
      </c>
      <c r="M151" s="471">
        <v>32.010756168294826</v>
      </c>
      <c r="N151" s="460">
        <v>30.121132464945372</v>
      </c>
      <c r="O151" s="460">
        <v>25.635110451822118</v>
      </c>
      <c r="P151" s="460">
        <v>20.462315266022088</v>
      </c>
      <c r="Q151" s="475">
        <v>14.672346370796266</v>
      </c>
      <c r="R151" s="471">
        <v>44.940657818801974</v>
      </c>
      <c r="S151" s="460">
        <v>7.5091599884691469</v>
      </c>
      <c r="T151" s="460">
        <v>24.337985688985263</v>
      </c>
      <c r="U151" s="460">
        <v>20.35713744382064</v>
      </c>
      <c r="V151" s="460">
        <v>33.824881872640916</v>
      </c>
      <c r="W151" s="460">
        <v>25.268863674593668</v>
      </c>
      <c r="X151" s="460">
        <v>39.208089444146943</v>
      </c>
      <c r="Y151" s="475">
        <v>27.665149688597491</v>
      </c>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342"/>
      <c r="BA151" s="1039" t="s">
        <v>111</v>
      </c>
      <c r="BB151" s="814" t="s">
        <v>50</v>
      </c>
      <c r="BC151" s="487">
        <v>3352.1886210000043</v>
      </c>
      <c r="BD151" s="483">
        <v>3514.7604499999975</v>
      </c>
      <c r="BE151" s="483">
        <v>3290.5633330000014</v>
      </c>
      <c r="BF151" s="483">
        <v>2564.7363799999994</v>
      </c>
      <c r="BG151" s="496">
        <v>904.01065300000016</v>
      </c>
      <c r="BH151" s="487">
        <v>3019.6157719999942</v>
      </c>
      <c r="BI151" s="483">
        <v>2783.1744270000008</v>
      </c>
      <c r="BJ151" s="483">
        <v>2152.930261</v>
      </c>
      <c r="BK151" s="483">
        <v>1158.9519299999999</v>
      </c>
      <c r="BL151" s="496">
        <v>517.45718599999998</v>
      </c>
      <c r="BM151" s="487">
        <v>996.51079400000015</v>
      </c>
      <c r="BN151" s="483">
        <v>983.01238499999999</v>
      </c>
      <c r="BO151" s="483">
        <v>845.99414800000011</v>
      </c>
      <c r="BP151" s="483">
        <v>679.54311600000005</v>
      </c>
      <c r="BQ151" s="496">
        <v>489.06941799999998</v>
      </c>
      <c r="BR151" s="487">
        <v>318.05320200000051</v>
      </c>
      <c r="BS151" s="483">
        <v>440.21392999999995</v>
      </c>
      <c r="BT151" s="483">
        <v>5594.3424679999953</v>
      </c>
      <c r="BU151" s="483">
        <v>634.78297600000019</v>
      </c>
      <c r="BV151" s="483">
        <v>3576.5593409999988</v>
      </c>
      <c r="BW151" s="483">
        <v>1499.7298420000009</v>
      </c>
      <c r="BX151" s="483">
        <v>948.25943699999937</v>
      </c>
      <c r="BY151" s="491">
        <v>614.31824100000017</v>
      </c>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4"/>
    </row>
    <row r="152" s="302" customFormat="true" ht="15" customHeight="true" x14ac:dyDescent="0.2">
      <c r="A152" s="1051"/>
      <c r="B152" s="378" t="s">
        <v>49</v>
      </c>
      <c r="C152" s="471">
        <v>68.108651365423327</v>
      </c>
      <c r="D152" s="460">
        <v>67.401932002962482</v>
      </c>
      <c r="E152" s="460">
        <v>69.606002893400074</v>
      </c>
      <c r="F152" s="460">
        <v>76.34373991799049</v>
      </c>
      <c r="G152" s="479">
        <v>91.676430860123233</v>
      </c>
      <c r="H152" s="465">
        <v>59.534615050437758</v>
      </c>
      <c r="I152" s="460">
        <v>62.808738973865388</v>
      </c>
      <c r="J152" s="460">
        <v>71.270715492929909</v>
      </c>
      <c r="K152" s="460">
        <v>84.59093817979884</v>
      </c>
      <c r="L152" s="475">
        <v>93.128630391636989</v>
      </c>
      <c r="M152" s="471">
        <v>67.98924383170511</v>
      </c>
      <c r="N152" s="460">
        <v>69.878867535054752</v>
      </c>
      <c r="O152" s="460">
        <v>74.364889548177814</v>
      </c>
      <c r="P152" s="460">
        <v>79.537684733977912</v>
      </c>
      <c r="Q152" s="475">
        <v>85.327653629203752</v>
      </c>
      <c r="R152" s="471">
        <v>55.059342181198105</v>
      </c>
      <c r="S152" s="460">
        <v>92.490840011530835</v>
      </c>
      <c r="T152" s="460">
        <v>75.662014311014701</v>
      </c>
      <c r="U152" s="460">
        <v>79.642862556179253</v>
      </c>
      <c r="V152" s="460">
        <v>66.175118127359042</v>
      </c>
      <c r="W152" s="460">
        <v>74.731136325406396</v>
      </c>
      <c r="X152" s="460">
        <v>60.791910555852922</v>
      </c>
      <c r="Y152" s="475">
        <v>72.334850311402619</v>
      </c>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342"/>
      <c r="BA152" s="1039"/>
      <c r="BB152" s="814" t="s">
        <v>49</v>
      </c>
      <c r="BC152" s="487">
        <v>7159.0903450000114</v>
      </c>
      <c r="BD152" s="483">
        <v>7267.3523130000067</v>
      </c>
      <c r="BE152" s="483">
        <v>7535.7959690000043</v>
      </c>
      <c r="BF152" s="483">
        <v>8276.9451500000032</v>
      </c>
      <c r="BG152" s="496">
        <v>9956.8428799999892</v>
      </c>
      <c r="BH152" s="487">
        <v>4442.6035440000041</v>
      </c>
      <c r="BI152" s="483">
        <v>4700.2352509999955</v>
      </c>
      <c r="BJ152" s="483">
        <v>5340.9224329999988</v>
      </c>
      <c r="BK152" s="483">
        <v>6362.2842330000021</v>
      </c>
      <c r="BL152" s="496">
        <v>7013.1693919999952</v>
      </c>
      <c r="BM152" s="487">
        <v>2116.5390469999993</v>
      </c>
      <c r="BN152" s="483">
        <v>2280.518248000003</v>
      </c>
      <c r="BO152" s="483">
        <v>2454.1443460000019</v>
      </c>
      <c r="BP152" s="483">
        <v>2641.4061860000002</v>
      </c>
      <c r="BQ152" s="496">
        <v>2844.2039770000006</v>
      </c>
      <c r="BR152" s="487">
        <v>389.66497000000027</v>
      </c>
      <c r="BS152" s="483">
        <v>5422.1452510000045</v>
      </c>
      <c r="BT152" s="483">
        <v>17391.711264999965</v>
      </c>
      <c r="BU152" s="483">
        <v>2483.4500159999943</v>
      </c>
      <c r="BV152" s="483">
        <v>6997.1933020000024</v>
      </c>
      <c r="BW152" s="483">
        <v>4435.3603200000052</v>
      </c>
      <c r="BX152" s="483">
        <v>1470.2706429999992</v>
      </c>
      <c r="BY152" s="491">
        <v>1606.2308900000003</v>
      </c>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4"/>
    </row>
    <row r="153" s="302" customFormat="true" ht="15" customHeight="true" x14ac:dyDescent="0.2">
      <c r="A153" s="1150" t="s">
        <v>63</v>
      </c>
      <c r="B153" s="378" t="s">
        <v>259</v>
      </c>
      <c r="C153" s="501">
        <v>0.13611473495836529</v>
      </c>
      <c r="D153" s="499">
        <v>0.72339148469687586</v>
      </c>
      <c r="E153" s="499">
        <v>1.5729166723074526</v>
      </c>
      <c r="F153" s="499">
        <v>2.4115438852961799</v>
      </c>
      <c r="G153" s="503">
        <v>2.4106311829405653</v>
      </c>
      <c r="H153" s="500">
        <v>1.0144573604966596</v>
      </c>
      <c r="I153" s="499">
        <v>2.1007151910791069</v>
      </c>
      <c r="J153" s="499">
        <v>2.9153327790246002</v>
      </c>
      <c r="K153" s="499">
        <v>2.0742388168512562</v>
      </c>
      <c r="L153" s="502">
        <v>2.3547681877899658</v>
      </c>
      <c r="M153" s="501">
        <v>0</v>
      </c>
      <c r="N153" s="499">
        <v>0</v>
      </c>
      <c r="O153" s="499">
        <v>0</v>
      </c>
      <c r="P153" s="499">
        <v>0</v>
      </c>
      <c r="Q153" s="502">
        <v>3.7214889179529788E-2</v>
      </c>
      <c r="R153" s="501">
        <v>94.210681873099972</v>
      </c>
      <c r="S153" s="499">
        <v>2.7268731762138659E-2</v>
      </c>
      <c r="T153" s="499">
        <v>5.4386144259317766E-2</v>
      </c>
      <c r="U153" s="499">
        <v>0</v>
      </c>
      <c r="V153" s="499">
        <v>0.99951746147538423</v>
      </c>
      <c r="W153" s="499">
        <v>0</v>
      </c>
      <c r="X153" s="499">
        <v>0</v>
      </c>
      <c r="Y153" s="502">
        <v>0</v>
      </c>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342"/>
      <c r="BA153" s="1134" t="s">
        <v>63</v>
      </c>
      <c r="BB153" s="365" t="s">
        <v>259</v>
      </c>
      <c r="BC153" s="446">
        <v>14.766250000000001</v>
      </c>
      <c r="BD153" s="432">
        <v>78.438456000000002</v>
      </c>
      <c r="BE153" s="432">
        <v>170.73574499999992</v>
      </c>
      <c r="BF153" s="432">
        <v>261.45190800000006</v>
      </c>
      <c r="BG153" s="448">
        <v>261.81512199999992</v>
      </c>
      <c r="BH153" s="446">
        <v>76.206873999999999</v>
      </c>
      <c r="BI153" s="432">
        <v>157.95218999999997</v>
      </c>
      <c r="BJ153" s="432">
        <v>218.47074399999994</v>
      </c>
      <c r="BK153" s="432">
        <v>156.00839999999997</v>
      </c>
      <c r="BL153" s="448">
        <v>177.32879899999998</v>
      </c>
      <c r="BM153" s="446">
        <v>0</v>
      </c>
      <c r="BN153" s="432">
        <v>0</v>
      </c>
      <c r="BO153" s="432">
        <v>0</v>
      </c>
      <c r="BP153" s="432">
        <v>0</v>
      </c>
      <c r="BQ153" s="448">
        <v>1.2404740000000001</v>
      </c>
      <c r="BR153" s="446">
        <v>667.38235800000052</v>
      </c>
      <c r="BS153" s="432">
        <v>1.5985910000000001</v>
      </c>
      <c r="BT153" s="432">
        <v>12.540028</v>
      </c>
      <c r="BU153" s="432">
        <v>0</v>
      </c>
      <c r="BV153" s="432">
        <v>105.686504</v>
      </c>
      <c r="BW153" s="432">
        <v>0</v>
      </c>
      <c r="BX153" s="432">
        <v>0</v>
      </c>
      <c r="BY153" s="433">
        <v>0</v>
      </c>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302" customFormat="true" ht="15" customHeight="true" x14ac:dyDescent="0.2">
      <c r="A154" s="1150"/>
      <c r="B154" s="378" t="s">
        <v>260</v>
      </c>
      <c r="C154" s="404">
        <v>1.1171137641373312</v>
      </c>
      <c r="D154" s="402">
        <v>5.9642853902333277</v>
      </c>
      <c r="E154" s="402">
        <v>17.218904836628727</v>
      </c>
      <c r="F154" s="402">
        <v>43.897303484065759</v>
      </c>
      <c r="G154" s="406">
        <v>69.127115840279529</v>
      </c>
      <c r="H154" s="403">
        <v>6.6925934851768689</v>
      </c>
      <c r="I154" s="402">
        <v>17.682727969867777</v>
      </c>
      <c r="J154" s="402">
        <v>34.806694026537251</v>
      </c>
      <c r="K154" s="402">
        <v>59.048787430024504</v>
      </c>
      <c r="L154" s="405">
        <v>73.830596848909352</v>
      </c>
      <c r="M154" s="404">
        <v>0</v>
      </c>
      <c r="N154" s="402">
        <v>1.4902860447478059</v>
      </c>
      <c r="O154" s="402">
        <v>0.36222953027469373</v>
      </c>
      <c r="P154" s="402">
        <v>3.0919753745701772</v>
      </c>
      <c r="Q154" s="405">
        <v>8.9161921865098037</v>
      </c>
      <c r="R154" s="404">
        <v>1.9892717481579638</v>
      </c>
      <c r="S154" s="402">
        <v>2.7992208415317128</v>
      </c>
      <c r="T154" s="402">
        <v>30.924526937762565</v>
      </c>
      <c r="U154" s="402">
        <v>2.5051149955622622</v>
      </c>
      <c r="V154" s="402">
        <v>61.838001386656806</v>
      </c>
      <c r="W154" s="402">
        <v>12.78828851203456</v>
      </c>
      <c r="X154" s="402">
        <v>2.3936865061964658</v>
      </c>
      <c r="Y154" s="405">
        <v>6.5993258180638463</v>
      </c>
      <c r="Z154" s="885"/>
      <c r="AA154" s="885"/>
      <c r="AB154" s="885"/>
      <c r="AC154" s="885"/>
      <c r="AD154" s="885"/>
      <c r="AE154" s="885"/>
      <c r="AF154" s="885"/>
      <c r="AG154" s="885"/>
      <c r="AH154" s="885"/>
      <c r="AI154" s="885"/>
      <c r="AJ154" s="885"/>
      <c r="AK154" s="885"/>
      <c r="AL154" s="885"/>
      <c r="AM154" s="885"/>
      <c r="AN154" s="885"/>
      <c r="AO154" s="885"/>
      <c r="AP154" s="885"/>
      <c r="AQ154" s="885"/>
      <c r="AR154" s="885"/>
      <c r="AS154" s="885"/>
      <c r="AT154" s="885"/>
      <c r="AU154" s="885"/>
      <c r="AV154" s="885"/>
      <c r="AW154" s="885"/>
      <c r="AX154" s="885"/>
      <c r="AY154" s="885"/>
      <c r="AZ154" s="342"/>
      <c r="BA154" s="1134"/>
      <c r="BB154" s="814" t="s">
        <v>260</v>
      </c>
      <c r="BC154" s="447">
        <v>121.18879799999999</v>
      </c>
      <c r="BD154" s="434">
        <v>646.71667699999978</v>
      </c>
      <c r="BE154" s="434">
        <v>1869.0643929999994</v>
      </c>
      <c r="BF154" s="434">
        <v>4759.2058439999992</v>
      </c>
      <c r="BG154" s="451">
        <v>7507.7948029999961</v>
      </c>
      <c r="BH154" s="447">
        <v>502.75314500000013</v>
      </c>
      <c r="BI154" s="434">
        <v>1329.559389999999</v>
      </c>
      <c r="BJ154" s="434">
        <v>2608.3623779999971</v>
      </c>
      <c r="BK154" s="434">
        <v>4441.198754</v>
      </c>
      <c r="BL154" s="451">
        <v>5559.906548999993</v>
      </c>
      <c r="BM154" s="447">
        <v>0</v>
      </c>
      <c r="BN154" s="434">
        <v>49.789187999999996</v>
      </c>
      <c r="BO154" s="434">
        <v>12.058729</v>
      </c>
      <c r="BP154" s="434">
        <v>103.14131999999998</v>
      </c>
      <c r="BQ154" s="451">
        <v>297.20106200000004</v>
      </c>
      <c r="BR154" s="447">
        <v>14.091872000000002</v>
      </c>
      <c r="BS154" s="434">
        <v>164.10037999999997</v>
      </c>
      <c r="BT154" s="434">
        <v>7130.3902669999907</v>
      </c>
      <c r="BU154" s="434">
        <v>78.265161999999975</v>
      </c>
      <c r="BV154" s="434">
        <v>6538.5973060000033</v>
      </c>
      <c r="BW154" s="434">
        <v>766.18241199999966</v>
      </c>
      <c r="BX154" s="434">
        <v>64.369894000000002</v>
      </c>
      <c r="BY154" s="435">
        <v>147.97322200000002</v>
      </c>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302" customFormat="true" ht="15" customHeight="true" x14ac:dyDescent="0.2">
      <c r="A155" s="1150"/>
      <c r="B155" s="378" t="s">
        <v>429</v>
      </c>
      <c r="C155" s="404">
        <v>2.0517153694874906</v>
      </c>
      <c r="D155" s="402">
        <v>4.30607087575605</v>
      </c>
      <c r="E155" s="402">
        <v>9.8797951507932122</v>
      </c>
      <c r="F155" s="402">
        <v>9.2707577345707275</v>
      </c>
      <c r="G155" s="406">
        <v>5.5241500879929077</v>
      </c>
      <c r="H155" s="403">
        <v>4.0584380748112743</v>
      </c>
      <c r="I155" s="402">
        <v>10.984612010815463</v>
      </c>
      <c r="J155" s="402">
        <v>8.5353360830287013</v>
      </c>
      <c r="K155" s="402">
        <v>9.3311949763330428</v>
      </c>
      <c r="L155" s="405">
        <v>5.5966290405536601</v>
      </c>
      <c r="M155" s="404">
        <v>0.75781489196676399</v>
      </c>
      <c r="N155" s="402">
        <v>2.5226626958660918</v>
      </c>
      <c r="O155" s="402">
        <v>2.7278273103640114</v>
      </c>
      <c r="P155" s="402">
        <v>4.1043219224055516</v>
      </c>
      <c r="Q155" s="405">
        <v>4.0807247375518685</v>
      </c>
      <c r="R155" s="404">
        <v>9.8247088406422295E-2</v>
      </c>
      <c r="S155" s="402">
        <v>0.95583165872210551</v>
      </c>
      <c r="T155" s="402">
        <v>8.5201373649741168</v>
      </c>
      <c r="U155" s="402">
        <v>0.84776206406398991</v>
      </c>
      <c r="V155" s="402">
        <v>7.1098907869543551</v>
      </c>
      <c r="W155" s="402">
        <v>7.2617256529057137</v>
      </c>
      <c r="X155" s="402">
        <v>2.6255389836840961</v>
      </c>
      <c r="Y155" s="405">
        <v>2.7560201271941818</v>
      </c>
      <c r="Z155" s="885"/>
      <c r="AA155" s="885"/>
      <c r="AB155" s="885"/>
      <c r="AC155" s="885"/>
      <c r="AD155" s="885"/>
      <c r="AE155" s="885"/>
      <c r="AF155" s="885"/>
      <c r="AG155" s="885"/>
      <c r="AH155" s="885"/>
      <c r="AI155" s="885"/>
      <c r="AJ155" s="885"/>
      <c r="AK155" s="885"/>
      <c r="AL155" s="885"/>
      <c r="AM155" s="885"/>
      <c r="AN155" s="885"/>
      <c r="AO155" s="885"/>
      <c r="AP155" s="885"/>
      <c r="AQ155" s="885"/>
      <c r="AR155" s="885"/>
      <c r="AS155" s="885"/>
      <c r="AT155" s="885"/>
      <c r="AU155" s="885"/>
      <c r="AV155" s="885"/>
      <c r="AW155" s="885"/>
      <c r="AX155" s="885"/>
      <c r="AY155" s="885"/>
      <c r="AZ155" s="342"/>
      <c r="BA155" s="1134"/>
      <c r="BB155" s="814" t="s">
        <v>429</v>
      </c>
      <c r="BC155" s="447">
        <v>222.57797500000001</v>
      </c>
      <c r="BD155" s="434">
        <v>466.91391600000003</v>
      </c>
      <c r="BE155" s="434">
        <v>1072.4243789999996</v>
      </c>
      <c r="BF155" s="434">
        <v>1005.106029</v>
      </c>
      <c r="BG155" s="451">
        <v>599.96984999999984</v>
      </c>
      <c r="BH155" s="447">
        <v>304.87321700000001</v>
      </c>
      <c r="BI155" s="434">
        <v>825.92991699999993</v>
      </c>
      <c r="BJ155" s="434">
        <v>639.62551299999996</v>
      </c>
      <c r="BK155" s="434">
        <v>701.82121099999995</v>
      </c>
      <c r="BL155" s="451">
        <v>421.46123399999999</v>
      </c>
      <c r="BM155" s="447">
        <v>25.258232</v>
      </c>
      <c r="BN155" s="434">
        <v>84.280012999999997</v>
      </c>
      <c r="BO155" s="434">
        <v>90.810183999999992</v>
      </c>
      <c r="BP155" s="434">
        <v>136.91091599999999</v>
      </c>
      <c r="BQ155" s="451">
        <v>136.02171199999998</v>
      </c>
      <c r="BR155" s="447">
        <v>0.69597600000000004</v>
      </c>
      <c r="BS155" s="434">
        <v>56.034284999999997</v>
      </c>
      <c r="BT155" s="434">
        <v>1964.5217100000002</v>
      </c>
      <c r="BU155" s="434">
        <v>26.485904000000005</v>
      </c>
      <c r="BV155" s="434">
        <v>751.78226499999994</v>
      </c>
      <c r="BW155" s="434">
        <v>435.07045300000004</v>
      </c>
      <c r="BX155" s="434">
        <v>70.604762000000008</v>
      </c>
      <c r="BY155" s="435">
        <v>61.796793999999998</v>
      </c>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302" customFormat="true" ht="15" customHeight="true" x14ac:dyDescent="0.2">
      <c r="A156" s="1150"/>
      <c r="B156" s="378" t="s">
        <v>262</v>
      </c>
      <c r="C156" s="404">
        <v>0</v>
      </c>
      <c r="D156" s="402">
        <v>2.5476626856736941E-3</v>
      </c>
      <c r="E156" s="402">
        <v>8.4307265602880307E-2</v>
      </c>
      <c r="F156" s="402">
        <v>0</v>
      </c>
      <c r="G156" s="406">
        <v>0</v>
      </c>
      <c r="H156" s="403">
        <v>3.6773690843836574E-3</v>
      </c>
      <c r="I156" s="402">
        <v>0</v>
      </c>
      <c r="J156" s="402">
        <v>0</v>
      </c>
      <c r="K156" s="402">
        <v>0</v>
      </c>
      <c r="L156" s="405">
        <v>0</v>
      </c>
      <c r="M156" s="404">
        <v>0</v>
      </c>
      <c r="N156" s="402">
        <v>0</v>
      </c>
      <c r="O156" s="402">
        <v>0</v>
      </c>
      <c r="P156" s="402">
        <v>0</v>
      </c>
      <c r="Q156" s="405">
        <v>0.27454453672258711</v>
      </c>
      <c r="R156" s="404">
        <v>3.8996263421452668E-2</v>
      </c>
      <c r="S156" s="402">
        <v>0</v>
      </c>
      <c r="T156" s="402">
        <v>0</v>
      </c>
      <c r="U156" s="402">
        <v>0</v>
      </c>
      <c r="V156" s="402">
        <v>0</v>
      </c>
      <c r="W156" s="402">
        <v>0.15274394007618144</v>
      </c>
      <c r="X156" s="402">
        <v>0</v>
      </c>
      <c r="Y156" s="405">
        <v>0</v>
      </c>
      <c r="Z156" s="885"/>
      <c r="AA156" s="885"/>
      <c r="AB156" s="885"/>
      <c r="AC156" s="885"/>
      <c r="AD156" s="885"/>
      <c r="AE156" s="885"/>
      <c r="AF156" s="885"/>
      <c r="AG156" s="885"/>
      <c r="AH156" s="885"/>
      <c r="AI156" s="885"/>
      <c r="AJ156" s="885"/>
      <c r="AK156" s="885"/>
      <c r="AL156" s="885"/>
      <c r="AM156" s="885"/>
      <c r="AN156" s="885"/>
      <c r="AO156" s="885"/>
      <c r="AP156" s="885"/>
      <c r="AQ156" s="885"/>
      <c r="AR156" s="885"/>
      <c r="AS156" s="885"/>
      <c r="AT156" s="885"/>
      <c r="AU156" s="885"/>
      <c r="AV156" s="885"/>
      <c r="AW156" s="885"/>
      <c r="AX156" s="885"/>
      <c r="AY156" s="885"/>
      <c r="AZ156" s="342"/>
      <c r="BA156" s="1134"/>
      <c r="BB156" s="814" t="s">
        <v>262</v>
      </c>
      <c r="BC156" s="447">
        <v>0</v>
      </c>
      <c r="BD156" s="434">
        <v>0.27624700000000002</v>
      </c>
      <c r="BE156" s="434">
        <v>9.1513200000000001</v>
      </c>
      <c r="BF156" s="434">
        <v>0</v>
      </c>
      <c r="BG156" s="451">
        <v>0</v>
      </c>
      <c r="BH156" s="447">
        <v>0.27624700000000002</v>
      </c>
      <c r="BI156" s="434">
        <v>0</v>
      </c>
      <c r="BJ156" s="434">
        <v>0</v>
      </c>
      <c r="BK156" s="434">
        <v>0</v>
      </c>
      <c r="BL156" s="451">
        <v>0</v>
      </c>
      <c r="BM156" s="447">
        <v>0</v>
      </c>
      <c r="BN156" s="434">
        <v>0</v>
      </c>
      <c r="BO156" s="434">
        <v>0</v>
      </c>
      <c r="BP156" s="434">
        <v>0</v>
      </c>
      <c r="BQ156" s="451">
        <v>9.1513200000000001</v>
      </c>
      <c r="BR156" s="447">
        <v>0.27624700000000002</v>
      </c>
      <c r="BS156" s="434">
        <v>0</v>
      </c>
      <c r="BT156" s="434">
        <v>0</v>
      </c>
      <c r="BU156" s="434">
        <v>0</v>
      </c>
      <c r="BV156" s="434">
        <v>0</v>
      </c>
      <c r="BW156" s="434">
        <v>9.1513200000000001</v>
      </c>
      <c r="BX156" s="434">
        <v>0</v>
      </c>
      <c r="BY156" s="435">
        <v>0</v>
      </c>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302" customFormat="true" ht="15" customHeight="true" x14ac:dyDescent="0.2">
      <c r="A157" s="1150"/>
      <c r="B157" s="378" t="s">
        <v>604</v>
      </c>
      <c r="C157" s="404">
        <v>0</v>
      </c>
      <c r="D157" s="402">
        <v>3.4561095809826282E-2</v>
      </c>
      <c r="E157" s="402">
        <v>0</v>
      </c>
      <c r="F157" s="402">
        <v>2.6152077905575621E-2</v>
      </c>
      <c r="G157" s="406">
        <v>0</v>
      </c>
      <c r="H157" s="403">
        <v>0</v>
      </c>
      <c r="I157" s="402">
        <v>0</v>
      </c>
      <c r="J157" s="402">
        <v>3.7835344725552486E-2</v>
      </c>
      <c r="K157" s="402">
        <v>0</v>
      </c>
      <c r="L157" s="405">
        <v>0</v>
      </c>
      <c r="M157" s="404">
        <v>0</v>
      </c>
      <c r="N157" s="402">
        <v>0</v>
      </c>
      <c r="O157" s="402">
        <v>0.11257072562857232</v>
      </c>
      <c r="P157" s="402">
        <v>0</v>
      </c>
      <c r="Q157" s="405">
        <v>0</v>
      </c>
      <c r="R157" s="404">
        <v>0</v>
      </c>
      <c r="S157" s="402">
        <v>6.3924998184105575E-2</v>
      </c>
      <c r="T157" s="402">
        <v>0</v>
      </c>
      <c r="U157" s="402">
        <v>0</v>
      </c>
      <c r="V157" s="402">
        <v>2.6814746814386954E-2</v>
      </c>
      <c r="W157" s="402">
        <v>0</v>
      </c>
      <c r="X157" s="402">
        <v>0</v>
      </c>
      <c r="Y157" s="405">
        <v>0</v>
      </c>
      <c r="Z157" s="885"/>
      <c r="AA157" s="885"/>
      <c r="AB157" s="885"/>
      <c r="AC157" s="885"/>
      <c r="AD157" s="885"/>
      <c r="AE157" s="885"/>
      <c r="AF157" s="885"/>
      <c r="AG157" s="885"/>
      <c r="AH157" s="885"/>
      <c r="AI157" s="885"/>
      <c r="AJ157" s="885"/>
      <c r="AK157" s="885"/>
      <c r="AL157" s="885"/>
      <c r="AM157" s="885"/>
      <c r="AN157" s="885"/>
      <c r="AO157" s="885"/>
      <c r="AP157" s="885"/>
      <c r="AQ157" s="885"/>
      <c r="AR157" s="885"/>
      <c r="AS157" s="885"/>
      <c r="AT157" s="885"/>
      <c r="AU157" s="885"/>
      <c r="AV157" s="885"/>
      <c r="AW157" s="885"/>
      <c r="AX157" s="885"/>
      <c r="AY157" s="885"/>
      <c r="AZ157" s="342"/>
      <c r="BA157" s="1134"/>
      <c r="BB157" s="814" t="s">
        <v>604</v>
      </c>
      <c r="BC157" s="447">
        <v>0</v>
      </c>
      <c r="BD157" s="434">
        <v>3.7475130000000001</v>
      </c>
      <c r="BE157" s="434">
        <v>0</v>
      </c>
      <c r="BF157" s="434">
        <v>2.8353250000000001</v>
      </c>
      <c r="BG157" s="451">
        <v>0</v>
      </c>
      <c r="BH157" s="447">
        <v>0</v>
      </c>
      <c r="BI157" s="434">
        <v>0</v>
      </c>
      <c r="BJ157" s="434">
        <v>2.8353250000000001</v>
      </c>
      <c r="BK157" s="434">
        <v>0</v>
      </c>
      <c r="BL157" s="451">
        <v>0</v>
      </c>
      <c r="BM157" s="447">
        <v>0</v>
      </c>
      <c r="BN157" s="434">
        <v>0</v>
      </c>
      <c r="BO157" s="434">
        <v>3.7475130000000001</v>
      </c>
      <c r="BP157" s="434">
        <v>0</v>
      </c>
      <c r="BQ157" s="451">
        <v>0</v>
      </c>
      <c r="BR157" s="447">
        <v>0</v>
      </c>
      <c r="BS157" s="434">
        <v>3.7475130000000001</v>
      </c>
      <c r="BT157" s="434">
        <v>0</v>
      </c>
      <c r="BU157" s="434">
        <v>0</v>
      </c>
      <c r="BV157" s="434">
        <v>2.8353250000000001</v>
      </c>
      <c r="BW157" s="434">
        <v>0</v>
      </c>
      <c r="BX157" s="434">
        <v>0</v>
      </c>
      <c r="BY157" s="435">
        <v>0</v>
      </c>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302" customFormat="true" ht="15" customHeight="true" x14ac:dyDescent="0.2">
      <c r="A158" s="1150"/>
      <c r="B158" s="378" t="s">
        <v>264</v>
      </c>
      <c r="C158" s="404">
        <v>2.9720656918005468</v>
      </c>
      <c r="D158" s="402">
        <v>4.1468563033578922</v>
      </c>
      <c r="E158" s="402">
        <v>3.7473225127000882</v>
      </c>
      <c r="F158" s="402">
        <v>3.6073111345118098</v>
      </c>
      <c r="G158" s="406">
        <v>1.3178914397942658</v>
      </c>
      <c r="H158" s="403">
        <v>4.5941300206817592</v>
      </c>
      <c r="I158" s="402">
        <v>3.4959735324951051</v>
      </c>
      <c r="J158" s="402">
        <v>4.555919270649067</v>
      </c>
      <c r="K158" s="402">
        <v>2.2507587626722954</v>
      </c>
      <c r="L158" s="405">
        <v>0.62182056851418666</v>
      </c>
      <c r="M158" s="404">
        <v>3.7218036895541582</v>
      </c>
      <c r="N158" s="402">
        <v>2.1594304528918311</v>
      </c>
      <c r="O158" s="402">
        <v>1.4792908741635702</v>
      </c>
      <c r="P158" s="402">
        <v>4.6582031002593274</v>
      </c>
      <c r="Q158" s="405">
        <v>4.4020180648878338</v>
      </c>
      <c r="R158" s="404">
        <v>0.75092754378586068</v>
      </c>
      <c r="S158" s="402">
        <v>1.8295841262613335</v>
      </c>
      <c r="T158" s="402">
        <v>3.7494385961050472</v>
      </c>
      <c r="U158" s="402">
        <v>0.47714763980263836</v>
      </c>
      <c r="V158" s="402">
        <v>2.6613221483509215</v>
      </c>
      <c r="W158" s="402">
        <v>4.7025366822012398</v>
      </c>
      <c r="X158" s="402">
        <v>5.2741797390206751</v>
      </c>
      <c r="Y158" s="405">
        <v>0.71710025695565982</v>
      </c>
      <c r="Z158" s="885"/>
      <c r="AA158" s="885"/>
      <c r="AB158" s="885"/>
      <c r="AC158" s="885"/>
      <c r="AD158" s="885"/>
      <c r="AE158" s="885"/>
      <c r="AF158" s="885"/>
      <c r="AG158" s="885"/>
      <c r="AH158" s="885"/>
      <c r="AI158" s="885"/>
      <c r="AJ158" s="885"/>
      <c r="AK158" s="885"/>
      <c r="AL158" s="885"/>
      <c r="AM158" s="885"/>
      <c r="AN158" s="885"/>
      <c r="AO158" s="885"/>
      <c r="AP158" s="885"/>
      <c r="AQ158" s="885"/>
      <c r="AR158" s="885"/>
      <c r="AS158" s="885"/>
      <c r="AT158" s="885"/>
      <c r="AU158" s="885"/>
      <c r="AV158" s="885"/>
      <c r="AW158" s="885"/>
      <c r="AX158" s="885"/>
      <c r="AY158" s="885"/>
      <c r="AZ158" s="342"/>
      <c r="BA158" s="1134"/>
      <c r="BB158" s="814" t="s">
        <v>264</v>
      </c>
      <c r="BC158" s="447">
        <v>322.42111800000004</v>
      </c>
      <c r="BD158" s="434">
        <v>449.65003400000001</v>
      </c>
      <c r="BE158" s="434">
        <v>406.76147200000008</v>
      </c>
      <c r="BF158" s="434">
        <v>391.09318499999995</v>
      </c>
      <c r="BG158" s="451">
        <v>143.13425899999999</v>
      </c>
      <c r="BH158" s="447">
        <v>345.11483799999996</v>
      </c>
      <c r="BI158" s="434">
        <v>262.86127600000003</v>
      </c>
      <c r="BJ158" s="434">
        <v>341.41387900000001</v>
      </c>
      <c r="BK158" s="434">
        <v>169.28488199999998</v>
      </c>
      <c r="BL158" s="451">
        <v>46.826985000000001</v>
      </c>
      <c r="BM158" s="447">
        <v>124.04900200000002</v>
      </c>
      <c r="BN158" s="434">
        <v>72.144733000000002</v>
      </c>
      <c r="BO158" s="434">
        <v>49.246033999999995</v>
      </c>
      <c r="BP158" s="434">
        <v>155.38714199999998</v>
      </c>
      <c r="BQ158" s="451">
        <v>146.73129699999998</v>
      </c>
      <c r="BR158" s="447">
        <v>5.3195219999999992</v>
      </c>
      <c r="BS158" s="434">
        <v>107.256793</v>
      </c>
      <c r="BT158" s="434">
        <v>864.52286000000004</v>
      </c>
      <c r="BU158" s="434">
        <v>14.907114999999997</v>
      </c>
      <c r="BV158" s="434">
        <v>281.40162100000009</v>
      </c>
      <c r="BW158" s="434">
        <v>281.74222800000001</v>
      </c>
      <c r="BX158" s="434">
        <v>141.83076600000001</v>
      </c>
      <c r="BY158" s="435">
        <v>16.079162999999998</v>
      </c>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302" customFormat="true" ht="15" customHeight="true" x14ac:dyDescent="0.2">
      <c r="A159" s="1150"/>
      <c r="B159" s="378" t="s">
        <v>265</v>
      </c>
      <c r="C159" s="404">
        <v>29.101054099423973</v>
      </c>
      <c r="D159" s="402">
        <v>40.685991454873147</v>
      </c>
      <c r="E159" s="402">
        <v>34.405329645367168</v>
      </c>
      <c r="F159" s="402">
        <v>26.731097865037562</v>
      </c>
      <c r="G159" s="406">
        <v>16.369600589843454</v>
      </c>
      <c r="H159" s="403">
        <v>36.796928887302052</v>
      </c>
      <c r="I159" s="402">
        <v>33.040108914929419</v>
      </c>
      <c r="J159" s="402">
        <v>31.089993734002825</v>
      </c>
      <c r="K159" s="402">
        <v>19.395768067707202</v>
      </c>
      <c r="L159" s="405">
        <v>13.934697705840767</v>
      </c>
      <c r="M159" s="404">
        <v>21.166834945301481</v>
      </c>
      <c r="N159" s="402">
        <v>29.065757022814768</v>
      </c>
      <c r="O159" s="402">
        <v>38.954482888050094</v>
      </c>
      <c r="P159" s="402">
        <v>45.89363164118123</v>
      </c>
      <c r="Q159" s="405">
        <v>41.654087392972457</v>
      </c>
      <c r="R159" s="404">
        <v>1.0729362806473581</v>
      </c>
      <c r="S159" s="402">
        <v>43.081853295266384</v>
      </c>
      <c r="T159" s="402">
        <v>30.827350209032229</v>
      </c>
      <c r="U159" s="402">
        <v>19.67679174693555</v>
      </c>
      <c r="V159" s="402">
        <v>18.405530956773283</v>
      </c>
      <c r="W159" s="402">
        <v>35.080239557221567</v>
      </c>
      <c r="X159" s="402">
        <v>29.698806623860769</v>
      </c>
      <c r="Y159" s="405">
        <v>39.100093157510315</v>
      </c>
      <c r="Z159" s="885"/>
      <c r="AA159" s="885"/>
      <c r="AB159" s="885"/>
      <c r="AC159" s="885"/>
      <c r="AD159" s="885"/>
      <c r="AE159" s="885"/>
      <c r="AF159" s="885"/>
      <c r="AG159" s="885"/>
      <c r="AH159" s="885"/>
      <c r="AI159" s="885"/>
      <c r="AJ159" s="885"/>
      <c r="AK159" s="885"/>
      <c r="AL159" s="885"/>
      <c r="AM159" s="885"/>
      <c r="AN159" s="885"/>
      <c r="AO159" s="885"/>
      <c r="AP159" s="885"/>
      <c r="AQ159" s="885"/>
      <c r="AR159" s="885"/>
      <c r="AS159" s="885"/>
      <c r="AT159" s="885"/>
      <c r="AU159" s="885"/>
      <c r="AV159" s="885"/>
      <c r="AW159" s="885"/>
      <c r="AX159" s="885"/>
      <c r="AY159" s="885"/>
      <c r="AZ159" s="342"/>
      <c r="BA159" s="1134"/>
      <c r="BB159" s="814" t="s">
        <v>265</v>
      </c>
      <c r="BC159" s="447">
        <v>3156.9942829999986</v>
      </c>
      <c r="BD159" s="434">
        <v>4411.6448950000004</v>
      </c>
      <c r="BE159" s="434">
        <v>3734.6031689999995</v>
      </c>
      <c r="BF159" s="434">
        <v>2898.1004999999986</v>
      </c>
      <c r="BG159" s="451">
        <v>1777.8783440000002</v>
      </c>
      <c r="BH159" s="447">
        <v>2764.2156609999988</v>
      </c>
      <c r="BI159" s="434">
        <v>2484.2765849999996</v>
      </c>
      <c r="BJ159" s="434">
        <v>2329.8383330000001</v>
      </c>
      <c r="BK159" s="434">
        <v>1458.801522</v>
      </c>
      <c r="BL159" s="451">
        <v>1049.3700490000003</v>
      </c>
      <c r="BM159" s="447">
        <v>705.49791700000014</v>
      </c>
      <c r="BN159" s="434">
        <v>971.06219699999997</v>
      </c>
      <c r="BO159" s="434">
        <v>1296.8063430000002</v>
      </c>
      <c r="BP159" s="434">
        <v>1530.9079710000008</v>
      </c>
      <c r="BQ159" s="451">
        <v>1388.4446129999999</v>
      </c>
      <c r="BR159" s="447">
        <v>7.6006109999999998</v>
      </c>
      <c r="BS159" s="434">
        <v>2525.6129820000024</v>
      </c>
      <c r="BT159" s="434">
        <v>7107.9838449999961</v>
      </c>
      <c r="BU159" s="434">
        <v>614.74515000000042</v>
      </c>
      <c r="BV159" s="434">
        <v>1946.1553159999992</v>
      </c>
      <c r="BW159" s="434">
        <v>2101.7560350000012</v>
      </c>
      <c r="BX159" s="434">
        <v>798.64636799999948</v>
      </c>
      <c r="BY159" s="435">
        <v>876.72088399999973</v>
      </c>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302" customFormat="true" ht="15" customHeight="true" x14ac:dyDescent="0.2">
      <c r="A160" s="1150"/>
      <c r="B160" s="378" t="s">
        <v>266</v>
      </c>
      <c r="C160" s="404">
        <v>61.080766647669513</v>
      </c>
      <c r="D160" s="402">
        <v>43.57334431237696</v>
      </c>
      <c r="E160" s="402">
        <v>32.559439885806434</v>
      </c>
      <c r="F160" s="402">
        <v>14.05583381861247</v>
      </c>
      <c r="G160" s="406">
        <v>5.2427786478280325</v>
      </c>
      <c r="H160" s="403">
        <v>46.00629949283779</v>
      </c>
      <c r="I160" s="402">
        <v>31.832122832727521</v>
      </c>
      <c r="J160" s="402">
        <v>18.058888762032044</v>
      </c>
      <c r="K160" s="402">
        <v>7.8992519464117281</v>
      </c>
      <c r="L160" s="405">
        <v>3.650191841978228</v>
      </c>
      <c r="M160" s="404">
        <v>66.82377079977968</v>
      </c>
      <c r="N160" s="402">
        <v>62.346214799460377</v>
      </c>
      <c r="O160" s="402">
        <v>55.495739092209796</v>
      </c>
      <c r="P160" s="402">
        <v>41.807443379660789</v>
      </c>
      <c r="Q160" s="405">
        <v>40.63521819217592</v>
      </c>
      <c r="R160" s="404">
        <v>1.3753136971135889</v>
      </c>
      <c r="S160" s="402">
        <v>51.223507470038122</v>
      </c>
      <c r="T160" s="402">
        <v>25.501501037901136</v>
      </c>
      <c r="U160" s="402">
        <v>76.202945976936675</v>
      </c>
      <c r="V160" s="402">
        <v>8.8549873598551461</v>
      </c>
      <c r="W160" s="402">
        <v>38.816292435309151</v>
      </c>
      <c r="X160" s="402">
        <v>49.282689045655061</v>
      </c>
      <c r="Y160" s="405">
        <v>49.859751837446339</v>
      </c>
      <c r="Z160" s="885"/>
      <c r="AA160" s="885"/>
      <c r="AB160" s="885"/>
      <c r="AC160" s="885"/>
      <c r="AD160" s="885"/>
      <c r="AE160" s="885"/>
      <c r="AF160" s="885"/>
      <c r="AG160" s="885"/>
      <c r="AH160" s="885"/>
      <c r="AI160" s="885"/>
      <c r="AJ160" s="885"/>
      <c r="AK160" s="885"/>
      <c r="AL160" s="885"/>
      <c r="AM160" s="885"/>
      <c r="AN160" s="885"/>
      <c r="AO160" s="885"/>
      <c r="AP160" s="885"/>
      <c r="AQ160" s="885"/>
      <c r="AR160" s="885"/>
      <c r="AS160" s="885"/>
      <c r="AT160" s="885"/>
      <c r="AU160" s="885"/>
      <c r="AV160" s="885"/>
      <c r="AW160" s="885"/>
      <c r="AX160" s="885"/>
      <c r="AY160" s="885"/>
      <c r="AZ160" s="342"/>
      <c r="BA160" s="1134"/>
      <c r="BB160" s="814" t="s">
        <v>266</v>
      </c>
      <c r="BC160" s="447">
        <v>6626.2765070000178</v>
      </c>
      <c r="BD160" s="434">
        <v>4724.7250249999952</v>
      </c>
      <c r="BE160" s="434">
        <v>3534.2369520000002</v>
      </c>
      <c r="BF160" s="434">
        <v>1523.8887390000004</v>
      </c>
      <c r="BG160" s="451">
        <v>569.41051000000016</v>
      </c>
      <c r="BH160" s="447">
        <v>3456.0311799999977</v>
      </c>
      <c r="BI160" s="434">
        <v>2393.4484480000015</v>
      </c>
      <c r="BJ160" s="434">
        <v>1353.3065220000005</v>
      </c>
      <c r="BK160" s="434">
        <v>594.12139400000012</v>
      </c>
      <c r="BL160" s="451">
        <v>274.882317</v>
      </c>
      <c r="BM160" s="447">
        <v>2227.2593530000017</v>
      </c>
      <c r="BN160" s="434">
        <v>2082.9339580000014</v>
      </c>
      <c r="BO160" s="434">
        <v>1847.4696910000011</v>
      </c>
      <c r="BP160" s="434">
        <v>1394.6019529999994</v>
      </c>
      <c r="BQ160" s="451">
        <v>1354.4829169999998</v>
      </c>
      <c r="BR160" s="447">
        <v>9.7426329999999997</v>
      </c>
      <c r="BS160" s="434">
        <v>3002.9059930000035</v>
      </c>
      <c r="BT160" s="434">
        <v>5879.9817749999993</v>
      </c>
      <c r="BU160" s="434">
        <v>2380.7433679999958</v>
      </c>
      <c r="BV160" s="434">
        <v>936.30445999999984</v>
      </c>
      <c r="BW160" s="434">
        <v>2325.5934939999997</v>
      </c>
      <c r="BX160" s="434">
        <v>1325.2869419999997</v>
      </c>
      <c r="BY160" s="435">
        <v>1117.9790680000001</v>
      </c>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302" customFormat="true" ht="15" customHeight="true" x14ac:dyDescent="0.2">
      <c r="A161" s="1150"/>
      <c r="B161" s="378" t="s">
        <v>430</v>
      </c>
      <c r="C161" s="404">
        <v>3.1074273745515013</v>
      </c>
      <c r="D161" s="402">
        <v>0.56295142021012512</v>
      </c>
      <c r="E161" s="402">
        <v>0.26130119087438836</v>
      </c>
      <c r="F161" s="402">
        <v>0</v>
      </c>
      <c r="G161" s="406">
        <v>0</v>
      </c>
      <c r="H161" s="403">
        <v>0.66377331319822508</v>
      </c>
      <c r="I161" s="402">
        <v>0.472969753423513</v>
      </c>
      <c r="J161" s="402">
        <v>0</v>
      </c>
      <c r="K161" s="402">
        <v>0</v>
      </c>
      <c r="L161" s="405">
        <v>0</v>
      </c>
      <c r="M161" s="404">
        <v>6.6001322283932042</v>
      </c>
      <c r="N161" s="402">
        <v>2.3162587233422363</v>
      </c>
      <c r="O161" s="402">
        <v>0.86785957930917768</v>
      </c>
      <c r="P161" s="402">
        <v>0.4444245819229215</v>
      </c>
      <c r="Q161" s="405">
        <v>0</v>
      </c>
      <c r="R161" s="404">
        <v>9.5334018248320676E-2</v>
      </c>
      <c r="S161" s="402">
        <v>0</v>
      </c>
      <c r="T161" s="402">
        <v>0.30940646421475987</v>
      </c>
      <c r="U161" s="402">
        <v>0.19145136483358124</v>
      </c>
      <c r="V161" s="402">
        <v>0</v>
      </c>
      <c r="W161" s="402">
        <v>0.93789135870430351</v>
      </c>
      <c r="X161" s="402">
        <v>10.063502398710423</v>
      </c>
      <c r="Y161" s="405">
        <v>0.9677088028297014</v>
      </c>
      <c r="Z161" s="885"/>
      <c r="AA161" s="885"/>
      <c r="AB161" s="885"/>
      <c r="AC161" s="885"/>
      <c r="AD161" s="885"/>
      <c r="AE161" s="885"/>
      <c r="AF161" s="885"/>
      <c r="AG161" s="885"/>
      <c r="AH161" s="885"/>
      <c r="AI161" s="885"/>
      <c r="AJ161" s="885"/>
      <c r="AK161" s="885"/>
      <c r="AL161" s="885"/>
      <c r="AM161" s="885"/>
      <c r="AN161" s="885"/>
      <c r="AO161" s="885"/>
      <c r="AP161" s="885"/>
      <c r="AQ161" s="885"/>
      <c r="AR161" s="885"/>
      <c r="AS161" s="885"/>
      <c r="AT161" s="885"/>
      <c r="AU161" s="885"/>
      <c r="AV161" s="885"/>
      <c r="AW161" s="885"/>
      <c r="AX161" s="885"/>
      <c r="AY161" s="885"/>
      <c r="AZ161" s="342"/>
      <c r="BA161" s="1134"/>
      <c r="BB161" s="814" t="s">
        <v>430</v>
      </c>
      <c r="BC161" s="447">
        <v>337.10567400000014</v>
      </c>
      <c r="BD161" s="434">
        <v>61.041692000000005</v>
      </c>
      <c r="BE161" s="434">
        <v>28.363520000000001</v>
      </c>
      <c r="BF161" s="434">
        <v>0</v>
      </c>
      <c r="BG161" s="451">
        <v>0</v>
      </c>
      <c r="BH161" s="447">
        <v>49.863199000000002</v>
      </c>
      <c r="BI161" s="434">
        <v>35.562463999999999</v>
      </c>
      <c r="BJ161" s="434">
        <v>0</v>
      </c>
      <c r="BK161" s="434">
        <v>0</v>
      </c>
      <c r="BL161" s="451">
        <v>0</v>
      </c>
      <c r="BM161" s="447">
        <v>219.9846860000001</v>
      </c>
      <c r="BN161" s="434">
        <v>77.384231999999997</v>
      </c>
      <c r="BO161" s="434">
        <v>28.891304000000005</v>
      </c>
      <c r="BP161" s="434">
        <v>14.825001</v>
      </c>
      <c r="BQ161" s="451">
        <v>0</v>
      </c>
      <c r="BR161" s="447">
        <v>0.67534000000000005</v>
      </c>
      <c r="BS161" s="434">
        <v>0</v>
      </c>
      <c r="BT161" s="434">
        <v>71.341069999999988</v>
      </c>
      <c r="BU161" s="434">
        <v>5.9813510000000001</v>
      </c>
      <c r="BV161" s="434">
        <v>0</v>
      </c>
      <c r="BW161" s="434">
        <v>56.191715000000009</v>
      </c>
      <c r="BX161" s="434">
        <v>270.62298300000003</v>
      </c>
      <c r="BY161" s="435">
        <v>21.698427000000002</v>
      </c>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302" customFormat="true" ht="15" customHeight="true" x14ac:dyDescent="0.2">
      <c r="A162" s="1151"/>
      <c r="B162" s="378" t="s">
        <v>47</v>
      </c>
      <c r="C162" s="404">
        <v>0.4337423179714987</v>
      </c>
      <c r="D162" s="402">
        <v>0</v>
      </c>
      <c r="E162" s="402">
        <v>0.27068283991968717</v>
      </c>
      <c r="F162" s="402">
        <v>0</v>
      </c>
      <c r="G162" s="406">
        <v>7.8322113212867736E-3</v>
      </c>
      <c r="H162" s="403">
        <v>0.16970199641104466</v>
      </c>
      <c r="I162" s="402">
        <v>0.39076979466218137</v>
      </c>
      <c r="J162" s="402">
        <v>0</v>
      </c>
      <c r="K162" s="402">
        <v>0</v>
      </c>
      <c r="L162" s="405">
        <v>1.1295806413839163E-2</v>
      </c>
      <c r="M162" s="404">
        <v>0.9296434450047325</v>
      </c>
      <c r="N162" s="402">
        <v>9.9390260876940972E-2</v>
      </c>
      <c r="O162" s="402">
        <v>0</v>
      </c>
      <c r="P162" s="402">
        <v>0</v>
      </c>
      <c r="Q162" s="405">
        <v>0</v>
      </c>
      <c r="R162" s="404">
        <v>0.36829148711909698</v>
      </c>
      <c r="S162" s="402">
        <v>1.8808878234102166E-2</v>
      </c>
      <c r="T162" s="402">
        <v>0.11325324575091388</v>
      </c>
      <c r="U162" s="402">
        <v>9.8786211865233786E-2</v>
      </c>
      <c r="V162" s="402">
        <v>0.10393515311969639</v>
      </c>
      <c r="W162" s="402">
        <v>0.26028186154727295</v>
      </c>
      <c r="X162" s="402">
        <v>0.66159670287239369</v>
      </c>
      <c r="Y162" s="405">
        <v>0</v>
      </c>
      <c r="Z162" s="885"/>
      <c r="AA162" s="885"/>
      <c r="AB162" s="885"/>
      <c r="AC162" s="885"/>
      <c r="AD162" s="885"/>
      <c r="AE162" s="885"/>
      <c r="AF162" s="885"/>
      <c r="AG162" s="885"/>
      <c r="AH162" s="885"/>
      <c r="AI162" s="885"/>
      <c r="AJ162" s="885"/>
      <c r="AK162" s="885"/>
      <c r="AL162" s="885"/>
      <c r="AM162" s="885"/>
      <c r="AN162" s="885"/>
      <c r="AO162" s="885"/>
      <c r="AP162" s="885"/>
      <c r="AQ162" s="885"/>
      <c r="AR162" s="885"/>
      <c r="AS162" s="885"/>
      <c r="AT162" s="885"/>
      <c r="AU162" s="885"/>
      <c r="AV162" s="885"/>
      <c r="AW162" s="885"/>
      <c r="AX162" s="885"/>
      <c r="AY162" s="885"/>
      <c r="AZ162" s="342"/>
      <c r="BA162" s="1135"/>
      <c r="BB162" s="814" t="s">
        <v>47</v>
      </c>
      <c r="BC162" s="447">
        <v>47.054034999999992</v>
      </c>
      <c r="BD162" s="434">
        <v>0</v>
      </c>
      <c r="BE162" s="434">
        <v>29.381871999999998</v>
      </c>
      <c r="BF162" s="434">
        <v>0</v>
      </c>
      <c r="BG162" s="451">
        <v>0.85064499999999998</v>
      </c>
      <c r="BH162" s="447">
        <v>12.748154</v>
      </c>
      <c r="BI162" s="434">
        <v>29.381871999999998</v>
      </c>
      <c r="BJ162" s="434">
        <v>0</v>
      </c>
      <c r="BK162" s="434">
        <v>0</v>
      </c>
      <c r="BL162" s="451">
        <v>0.85064499999999998</v>
      </c>
      <c r="BM162" s="447">
        <v>30.985337000000001</v>
      </c>
      <c r="BN162" s="434">
        <v>3.3205439999999999</v>
      </c>
      <c r="BO162" s="434">
        <v>0</v>
      </c>
      <c r="BP162" s="434">
        <v>0</v>
      </c>
      <c r="BQ162" s="451">
        <v>0</v>
      </c>
      <c r="BR162" s="447">
        <v>2.6089530000000001</v>
      </c>
      <c r="BS162" s="434">
        <v>1.102644</v>
      </c>
      <c r="BT162" s="434">
        <v>26.113247999999999</v>
      </c>
      <c r="BU162" s="434">
        <v>3.086293</v>
      </c>
      <c r="BV162" s="434">
        <v>10.989846</v>
      </c>
      <c r="BW162" s="434">
        <v>15.59422</v>
      </c>
      <c r="BX162" s="434">
        <v>17.791347999999999</v>
      </c>
      <c r="BY162" s="435">
        <v>0</v>
      </c>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302" customFormat="true" ht="15" customHeight="true" x14ac:dyDescent="0.2">
      <c r="A163" s="805"/>
      <c r="B163" s="378"/>
      <c r="C163" s="404"/>
      <c r="D163" s="402"/>
      <c r="E163" s="402"/>
      <c r="F163" s="402"/>
      <c r="G163" s="406"/>
      <c r="H163" s="403"/>
      <c r="I163" s="402"/>
      <c r="J163" s="402"/>
      <c r="K163" s="402"/>
      <c r="L163" s="405"/>
      <c r="M163" s="404"/>
      <c r="N163" s="402"/>
      <c r="O163" s="402"/>
      <c r="P163" s="402"/>
      <c r="Q163" s="405"/>
      <c r="R163" s="404"/>
      <c r="S163" s="402"/>
      <c r="T163" s="402"/>
      <c r="U163" s="402"/>
      <c r="V163" s="402"/>
      <c r="W163" s="402"/>
      <c r="X163" s="402"/>
      <c r="Y163" s="405"/>
      <c r="Z163" s="885"/>
      <c r="AA163" s="885"/>
      <c r="AB163" s="885"/>
      <c r="AC163" s="885"/>
      <c r="AD163" s="885"/>
      <c r="AE163" s="885"/>
      <c r="AF163" s="885"/>
      <c r="AG163" s="885"/>
      <c r="AH163" s="885"/>
      <c r="AI163" s="885"/>
      <c r="AJ163" s="885"/>
      <c r="AK163" s="885"/>
      <c r="AL163" s="885"/>
      <c r="AM163" s="885"/>
      <c r="AN163" s="885"/>
      <c r="AO163" s="885"/>
      <c r="AP163" s="885"/>
      <c r="AQ163" s="885"/>
      <c r="AR163" s="885"/>
      <c r="AS163" s="885"/>
      <c r="AT163" s="885"/>
      <c r="AU163" s="885"/>
      <c r="AV163" s="885"/>
      <c r="AW163" s="885"/>
      <c r="AX163" s="885"/>
      <c r="AY163" s="885"/>
      <c r="AZ163" s="342"/>
      <c r="BA163" s="812"/>
      <c r="BB163" s="814"/>
      <c r="BC163" s="447"/>
      <c r="BD163" s="434"/>
      <c r="BE163" s="434"/>
      <c r="BF163" s="434"/>
      <c r="BG163" s="451"/>
      <c r="BH163" s="447"/>
      <c r="BI163" s="434"/>
      <c r="BJ163" s="434"/>
      <c r="BK163" s="434"/>
      <c r="BL163" s="451"/>
      <c r="BM163" s="447"/>
      <c r="BN163" s="434"/>
      <c r="BO163" s="434"/>
      <c r="BP163" s="434"/>
      <c r="BQ163" s="451"/>
      <c r="BR163" s="447"/>
      <c r="BS163" s="434"/>
      <c r="BT163" s="434"/>
      <c r="BU163" s="434"/>
      <c r="BV163" s="434"/>
      <c r="BW163" s="434"/>
      <c r="BX163" s="434"/>
      <c r="BY163" s="435"/>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302" customFormat="true" ht="15" customHeight="true" x14ac:dyDescent="0.2">
      <c r="A164" s="805"/>
      <c r="B164" s="378"/>
      <c r="C164" s="404"/>
      <c r="D164" s="402"/>
      <c r="E164" s="402"/>
      <c r="F164" s="402"/>
      <c r="G164" s="406"/>
      <c r="H164" s="403"/>
      <c r="I164" s="402"/>
      <c r="J164" s="402"/>
      <c r="K164" s="402"/>
      <c r="L164" s="405"/>
      <c r="M164" s="404"/>
      <c r="N164" s="402"/>
      <c r="O164" s="402"/>
      <c r="P164" s="402"/>
      <c r="Q164" s="405"/>
      <c r="R164" s="404"/>
      <c r="S164" s="402"/>
      <c r="T164" s="402"/>
      <c r="U164" s="402"/>
      <c r="V164" s="402"/>
      <c r="W164" s="402"/>
      <c r="X164" s="402"/>
      <c r="Y164" s="405"/>
      <c r="Z164" s="885"/>
      <c r="AA164" s="885"/>
      <c r="AB164" s="885"/>
      <c r="AC164" s="885"/>
      <c r="AD164" s="885"/>
      <c r="AE164" s="885"/>
      <c r="AF164" s="885"/>
      <c r="AG164" s="885"/>
      <c r="AH164" s="885"/>
      <c r="AI164" s="885"/>
      <c r="AJ164" s="885"/>
      <c r="AK164" s="885"/>
      <c r="AL164" s="885"/>
      <c r="AM164" s="885"/>
      <c r="AN164" s="885"/>
      <c r="AO164" s="885"/>
      <c r="AP164" s="885"/>
      <c r="AQ164" s="885"/>
      <c r="AR164" s="885"/>
      <c r="AS164" s="885"/>
      <c r="AT164" s="885"/>
      <c r="AU164" s="885"/>
      <c r="AV164" s="885"/>
      <c r="AW164" s="885"/>
      <c r="AX164" s="885"/>
      <c r="AY164" s="885"/>
      <c r="AZ164" s="342"/>
      <c r="BA164" s="812"/>
      <c r="BB164" s="814"/>
      <c r="BC164" s="447"/>
      <c r="BD164" s="434"/>
      <c r="BE164" s="434"/>
      <c r="BF164" s="434"/>
      <c r="BG164" s="451"/>
      <c r="BH164" s="447"/>
      <c r="BI164" s="434"/>
      <c r="BJ164" s="434"/>
      <c r="BK164" s="434"/>
      <c r="BL164" s="451"/>
      <c r="BM164" s="447"/>
      <c r="BN164" s="434"/>
      <c r="BO164" s="434"/>
      <c r="BP164" s="434"/>
      <c r="BQ164" s="451"/>
      <c r="BR164" s="447"/>
      <c r="BS164" s="434"/>
      <c r="BT164" s="434"/>
      <c r="BU164" s="434"/>
      <c r="BV164" s="434"/>
      <c r="BW164" s="434"/>
      <c r="BX164" s="434"/>
      <c r="BY164" s="435"/>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302" customFormat="true" ht="15" customHeight="true" x14ac:dyDescent="0.2">
      <c r="A165" s="805"/>
      <c r="B165" s="378"/>
      <c r="C165" s="404"/>
      <c r="D165" s="402"/>
      <c r="E165" s="402"/>
      <c r="F165" s="402"/>
      <c r="G165" s="406"/>
      <c r="H165" s="403"/>
      <c r="I165" s="402"/>
      <c r="J165" s="402"/>
      <c r="K165" s="402"/>
      <c r="L165" s="405"/>
      <c r="M165" s="404"/>
      <c r="N165" s="402"/>
      <c r="O165" s="402"/>
      <c r="P165" s="402"/>
      <c r="Q165" s="405"/>
      <c r="R165" s="404"/>
      <c r="S165" s="402"/>
      <c r="T165" s="402"/>
      <c r="U165" s="402"/>
      <c r="V165" s="402"/>
      <c r="W165" s="402"/>
      <c r="X165" s="402"/>
      <c r="Y165" s="405"/>
      <c r="Z165" s="885"/>
      <c r="AA165" s="885"/>
      <c r="AB165" s="885"/>
      <c r="AC165" s="885"/>
      <c r="AD165" s="885"/>
      <c r="AE165" s="885"/>
      <c r="AF165" s="885"/>
      <c r="AG165" s="885"/>
      <c r="AH165" s="885"/>
      <c r="AI165" s="885"/>
      <c r="AJ165" s="885"/>
      <c r="AK165" s="885"/>
      <c r="AL165" s="885"/>
      <c r="AM165" s="885"/>
      <c r="AN165" s="885"/>
      <c r="AO165" s="885"/>
      <c r="AP165" s="885"/>
      <c r="AQ165" s="885"/>
      <c r="AR165" s="885"/>
      <c r="AS165" s="885"/>
      <c r="AT165" s="885"/>
      <c r="AU165" s="885"/>
      <c r="AV165" s="885"/>
      <c r="AW165" s="885"/>
      <c r="AX165" s="885"/>
      <c r="AY165" s="885"/>
      <c r="AZ165" s="342"/>
      <c r="BA165" s="812"/>
      <c r="BB165" s="814"/>
      <c r="BC165" s="447"/>
      <c r="BD165" s="434"/>
      <c r="BE165" s="434"/>
      <c r="BF165" s="434"/>
      <c r="BG165" s="451"/>
      <c r="BH165" s="447"/>
      <c r="BI165" s="434"/>
      <c r="BJ165" s="434"/>
      <c r="BK165" s="434"/>
      <c r="BL165" s="451"/>
      <c r="BM165" s="447"/>
      <c r="BN165" s="434"/>
      <c r="BO165" s="434"/>
      <c r="BP165" s="434"/>
      <c r="BQ165" s="451"/>
      <c r="BR165" s="447"/>
      <c r="BS165" s="434"/>
      <c r="BT165" s="434"/>
      <c r="BU165" s="434"/>
      <c r="BV165" s="434"/>
      <c r="BW165" s="434"/>
      <c r="BX165" s="434"/>
      <c r="BY165" s="435"/>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302" customFormat="true" ht="15" customHeight="true" x14ac:dyDescent="0.2">
      <c r="A166" s="805"/>
      <c r="B166" s="378"/>
      <c r="C166" s="404"/>
      <c r="D166" s="402"/>
      <c r="E166" s="402"/>
      <c r="F166" s="402"/>
      <c r="G166" s="406"/>
      <c r="H166" s="403"/>
      <c r="I166" s="402"/>
      <c r="J166" s="402"/>
      <c r="K166" s="402"/>
      <c r="L166" s="405"/>
      <c r="M166" s="404"/>
      <c r="N166" s="402"/>
      <c r="O166" s="402"/>
      <c r="P166" s="402"/>
      <c r="Q166" s="405"/>
      <c r="R166" s="404"/>
      <c r="S166" s="402"/>
      <c r="T166" s="402"/>
      <c r="U166" s="402"/>
      <c r="V166" s="402"/>
      <c r="W166" s="402"/>
      <c r="X166" s="402"/>
      <c r="Y166" s="405"/>
      <c r="Z166" s="885"/>
      <c r="AA166" s="885"/>
      <c r="AB166" s="885"/>
      <c r="AC166" s="885"/>
      <c r="AD166" s="885"/>
      <c r="AE166" s="885"/>
      <c r="AF166" s="885"/>
      <c r="AG166" s="885"/>
      <c r="AH166" s="885"/>
      <c r="AI166" s="885"/>
      <c r="AJ166" s="885"/>
      <c r="AK166" s="885"/>
      <c r="AL166" s="885"/>
      <c r="AM166" s="885"/>
      <c r="AN166" s="885"/>
      <c r="AO166" s="885"/>
      <c r="AP166" s="885"/>
      <c r="AQ166" s="885"/>
      <c r="AR166" s="885"/>
      <c r="AS166" s="885"/>
      <c r="AT166" s="885"/>
      <c r="AU166" s="885"/>
      <c r="AV166" s="885"/>
      <c r="AW166" s="885"/>
      <c r="AX166" s="885"/>
      <c r="AY166" s="885"/>
      <c r="AZ166" s="342"/>
      <c r="BA166" s="812"/>
      <c r="BB166" s="814"/>
      <c r="BC166" s="447"/>
      <c r="BD166" s="434"/>
      <c r="BE166" s="434"/>
      <c r="BF166" s="434"/>
      <c r="BG166" s="451"/>
      <c r="BH166" s="447"/>
      <c r="BI166" s="434"/>
      <c r="BJ166" s="434"/>
      <c r="BK166" s="434"/>
      <c r="BL166" s="451"/>
      <c r="BM166" s="447"/>
      <c r="BN166" s="434"/>
      <c r="BO166" s="434"/>
      <c r="BP166" s="434"/>
      <c r="BQ166" s="451"/>
      <c r="BR166" s="447"/>
      <c r="BS166" s="434"/>
      <c r="BT166" s="434"/>
      <c r="BU166" s="434"/>
      <c r="BV166" s="434"/>
      <c r="BW166" s="434"/>
      <c r="BX166" s="434"/>
      <c r="BY166" s="435"/>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02" customFormat="true" ht="15" customHeight="true" x14ac:dyDescent="0.2">
      <c r="A167" s="805"/>
      <c r="B167" s="378"/>
      <c r="C167" s="404"/>
      <c r="D167" s="402"/>
      <c r="E167" s="402"/>
      <c r="F167" s="402"/>
      <c r="G167" s="406"/>
      <c r="H167" s="403"/>
      <c r="I167" s="402"/>
      <c r="J167" s="402"/>
      <c r="K167" s="402"/>
      <c r="L167" s="405"/>
      <c r="M167" s="404"/>
      <c r="N167" s="402"/>
      <c r="O167" s="402"/>
      <c r="P167" s="402"/>
      <c r="Q167" s="405"/>
      <c r="R167" s="404"/>
      <c r="S167" s="402"/>
      <c r="T167" s="402"/>
      <c r="U167" s="402"/>
      <c r="V167" s="402"/>
      <c r="W167" s="402"/>
      <c r="X167" s="402"/>
      <c r="Y167" s="405"/>
      <c r="Z167" s="885"/>
      <c r="AA167" s="885"/>
      <c r="AB167" s="885"/>
      <c r="AC167" s="885"/>
      <c r="AD167" s="885"/>
      <c r="AE167" s="885"/>
      <c r="AF167" s="885"/>
      <c r="AG167" s="885"/>
      <c r="AH167" s="885"/>
      <c r="AI167" s="885"/>
      <c r="AJ167" s="885"/>
      <c r="AK167" s="885"/>
      <c r="AL167" s="885"/>
      <c r="AM167" s="885"/>
      <c r="AN167" s="885"/>
      <c r="AO167" s="885"/>
      <c r="AP167" s="885"/>
      <c r="AQ167" s="885"/>
      <c r="AR167" s="885"/>
      <c r="AS167" s="885"/>
      <c r="AT167" s="885"/>
      <c r="AU167" s="885"/>
      <c r="AV167" s="885"/>
      <c r="AW167" s="885"/>
      <c r="AX167" s="885"/>
      <c r="AY167" s="885"/>
      <c r="AZ167" s="342"/>
      <c r="BA167" s="812"/>
      <c r="BB167" s="814"/>
      <c r="BC167" s="447"/>
      <c r="BD167" s="434"/>
      <c r="BE167" s="434"/>
      <c r="BF167" s="434"/>
      <c r="BG167" s="451"/>
      <c r="BH167" s="447"/>
      <c r="BI167" s="434"/>
      <c r="BJ167" s="434"/>
      <c r="BK167" s="434"/>
      <c r="BL167" s="451"/>
      <c r="BM167" s="447"/>
      <c r="BN167" s="434"/>
      <c r="BO167" s="434"/>
      <c r="BP167" s="434"/>
      <c r="BQ167" s="451"/>
      <c r="BR167" s="447"/>
      <c r="BS167" s="434"/>
      <c r="BT167" s="434"/>
      <c r="BU167" s="434"/>
      <c r="BV167" s="434"/>
      <c r="BW167" s="434"/>
      <c r="BX167" s="434"/>
      <c r="BY167" s="435"/>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302" customFormat="true" ht="15" customHeight="true" x14ac:dyDescent="0.2">
      <c r="A168" s="805"/>
      <c r="B168" s="378"/>
      <c r="C168" s="404"/>
      <c r="D168" s="402"/>
      <c r="E168" s="402"/>
      <c r="F168" s="402"/>
      <c r="G168" s="406"/>
      <c r="H168" s="403"/>
      <c r="I168" s="402"/>
      <c r="J168" s="402"/>
      <c r="K168" s="402"/>
      <c r="L168" s="405"/>
      <c r="M168" s="404"/>
      <c r="N168" s="402"/>
      <c r="O168" s="402"/>
      <c r="P168" s="402"/>
      <c r="Q168" s="405"/>
      <c r="R168" s="404"/>
      <c r="S168" s="402"/>
      <c r="T168" s="402"/>
      <c r="U168" s="402"/>
      <c r="V168" s="402"/>
      <c r="W168" s="402"/>
      <c r="X168" s="402"/>
      <c r="Y168" s="405"/>
      <c r="Z168" s="885"/>
      <c r="AA168" s="885"/>
      <c r="AB168" s="885"/>
      <c r="AC168" s="885"/>
      <c r="AD168" s="885"/>
      <c r="AE168" s="885"/>
      <c r="AF168" s="885"/>
      <c r="AG168" s="885"/>
      <c r="AH168" s="885"/>
      <c r="AI168" s="885"/>
      <c r="AJ168" s="885"/>
      <c r="AK168" s="885"/>
      <c r="AL168" s="885"/>
      <c r="AM168" s="885"/>
      <c r="AN168" s="885"/>
      <c r="AO168" s="885"/>
      <c r="AP168" s="885"/>
      <c r="AQ168" s="885"/>
      <c r="AR168" s="885"/>
      <c r="AS168" s="885"/>
      <c r="AT168" s="885"/>
      <c r="AU168" s="885"/>
      <c r="AV168" s="885"/>
      <c r="AW168" s="885"/>
      <c r="AX168" s="885"/>
      <c r="AY168" s="885"/>
      <c r="AZ168" s="342"/>
      <c r="BA168" s="812"/>
      <c r="BB168" s="814"/>
      <c r="BC168" s="447"/>
      <c r="BD168" s="434"/>
      <c r="BE168" s="434"/>
      <c r="BF168" s="434"/>
      <c r="BG168" s="451"/>
      <c r="BH168" s="447"/>
      <c r="BI168" s="434"/>
      <c r="BJ168" s="434"/>
      <c r="BK168" s="434"/>
      <c r="BL168" s="451"/>
      <c r="BM168" s="447"/>
      <c r="BN168" s="434"/>
      <c r="BO168" s="434"/>
      <c r="BP168" s="434"/>
      <c r="BQ168" s="451"/>
      <c r="BR168" s="447"/>
      <c r="BS168" s="434"/>
      <c r="BT168" s="434"/>
      <c r="BU168" s="434"/>
      <c r="BV168" s="434"/>
      <c r="BW168" s="434"/>
      <c r="BX168" s="434"/>
      <c r="BY168" s="435"/>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302" customFormat="true" ht="15" customHeight="true" x14ac:dyDescent="0.2">
      <c r="A169" s="805"/>
      <c r="B169" s="378"/>
      <c r="C169" s="404"/>
      <c r="D169" s="402"/>
      <c r="E169" s="402"/>
      <c r="F169" s="402"/>
      <c r="G169" s="406"/>
      <c r="H169" s="403"/>
      <c r="I169" s="402"/>
      <c r="J169" s="402"/>
      <c r="K169" s="402"/>
      <c r="L169" s="405"/>
      <c r="M169" s="404"/>
      <c r="N169" s="402"/>
      <c r="O169" s="402"/>
      <c r="P169" s="402"/>
      <c r="Q169" s="405"/>
      <c r="R169" s="404"/>
      <c r="S169" s="402"/>
      <c r="T169" s="402"/>
      <c r="U169" s="402"/>
      <c r="V169" s="402"/>
      <c r="W169" s="402"/>
      <c r="X169" s="402"/>
      <c r="Y169" s="405"/>
      <c r="Z169" s="885"/>
      <c r="AA169" s="885"/>
      <c r="AB169" s="885"/>
      <c r="AC169" s="885"/>
      <c r="AD169" s="885"/>
      <c r="AE169" s="885"/>
      <c r="AF169" s="885"/>
      <c r="AG169" s="885"/>
      <c r="AH169" s="885"/>
      <c r="AI169" s="885"/>
      <c r="AJ169" s="885"/>
      <c r="AK169" s="885"/>
      <c r="AL169" s="885"/>
      <c r="AM169" s="885"/>
      <c r="AN169" s="885"/>
      <c r="AO169" s="885"/>
      <c r="AP169" s="885"/>
      <c r="AQ169" s="885"/>
      <c r="AR169" s="885"/>
      <c r="AS169" s="885"/>
      <c r="AT169" s="885"/>
      <c r="AU169" s="885"/>
      <c r="AV169" s="885"/>
      <c r="AW169" s="885"/>
      <c r="AX169" s="885"/>
      <c r="AY169" s="885"/>
      <c r="AZ169" s="342"/>
      <c r="BA169" s="812"/>
      <c r="BB169" s="814"/>
      <c r="BC169" s="447"/>
      <c r="BD169" s="434"/>
      <c r="BE169" s="434"/>
      <c r="BF169" s="434"/>
      <c r="BG169" s="451"/>
      <c r="BH169" s="447"/>
      <c r="BI169" s="434"/>
      <c r="BJ169" s="434"/>
      <c r="BK169" s="434"/>
      <c r="BL169" s="451"/>
      <c r="BM169" s="447"/>
      <c r="BN169" s="434"/>
      <c r="BO169" s="434"/>
      <c r="BP169" s="434"/>
      <c r="BQ169" s="451"/>
      <c r="BR169" s="447"/>
      <c r="BS169" s="434"/>
      <c r="BT169" s="434"/>
      <c r="BU169" s="434"/>
      <c r="BV169" s="434"/>
      <c r="BW169" s="434"/>
      <c r="BX169" s="434"/>
      <c r="BY169" s="435"/>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302" customFormat="true" ht="15" customHeight="true" x14ac:dyDescent="0.2">
      <c r="A170" s="805"/>
      <c r="B170" s="378"/>
      <c r="C170" s="404"/>
      <c r="D170" s="402"/>
      <c r="E170" s="402"/>
      <c r="F170" s="402"/>
      <c r="G170" s="406"/>
      <c r="H170" s="403"/>
      <c r="I170" s="402"/>
      <c r="J170" s="402"/>
      <c r="K170" s="402"/>
      <c r="L170" s="405"/>
      <c r="M170" s="404"/>
      <c r="N170" s="402"/>
      <c r="O170" s="402"/>
      <c r="P170" s="402"/>
      <c r="Q170" s="405"/>
      <c r="R170" s="404"/>
      <c r="S170" s="402"/>
      <c r="T170" s="402"/>
      <c r="U170" s="402"/>
      <c r="V170" s="402"/>
      <c r="W170" s="402"/>
      <c r="X170" s="402"/>
      <c r="Y170" s="405"/>
      <c r="Z170" s="885"/>
      <c r="AA170" s="885"/>
      <c r="AB170" s="885"/>
      <c r="AC170" s="885"/>
      <c r="AD170" s="885"/>
      <c r="AE170" s="885"/>
      <c r="AF170" s="885"/>
      <c r="AG170" s="885"/>
      <c r="AH170" s="885"/>
      <c r="AI170" s="885"/>
      <c r="AJ170" s="885"/>
      <c r="AK170" s="885"/>
      <c r="AL170" s="885"/>
      <c r="AM170" s="885"/>
      <c r="AN170" s="885"/>
      <c r="AO170" s="885"/>
      <c r="AP170" s="885"/>
      <c r="AQ170" s="885"/>
      <c r="AR170" s="885"/>
      <c r="AS170" s="885"/>
      <c r="AT170" s="885"/>
      <c r="AU170" s="885"/>
      <c r="AV170" s="885"/>
      <c r="AW170" s="885"/>
      <c r="AX170" s="885"/>
      <c r="AY170" s="885"/>
      <c r="AZ170" s="342"/>
      <c r="BA170" s="812"/>
      <c r="BB170" s="814"/>
      <c r="BC170" s="447"/>
      <c r="BD170" s="434"/>
      <c r="BE170" s="434"/>
      <c r="BF170" s="434"/>
      <c r="BG170" s="451"/>
      <c r="BH170" s="447"/>
      <c r="BI170" s="434"/>
      <c r="BJ170" s="434"/>
      <c r="BK170" s="434"/>
      <c r="BL170" s="451"/>
      <c r="BM170" s="447"/>
      <c r="BN170" s="434"/>
      <c r="BO170" s="434"/>
      <c r="BP170" s="434"/>
      <c r="BQ170" s="451"/>
      <c r="BR170" s="447"/>
      <c r="BS170" s="434"/>
      <c r="BT170" s="434"/>
      <c r="BU170" s="434"/>
      <c r="BV170" s="434"/>
      <c r="BW170" s="434"/>
      <c r="BX170" s="434"/>
      <c r="BY170" s="435"/>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302" customFormat="true" ht="15" customHeight="true" x14ac:dyDescent="0.2">
      <c r="A171" s="805"/>
      <c r="B171" s="378"/>
      <c r="C171" s="404"/>
      <c r="D171" s="402"/>
      <c r="E171" s="402"/>
      <c r="F171" s="402"/>
      <c r="G171" s="406"/>
      <c r="H171" s="403"/>
      <c r="I171" s="402"/>
      <c r="J171" s="402"/>
      <c r="K171" s="402"/>
      <c r="L171" s="405"/>
      <c r="M171" s="404"/>
      <c r="N171" s="402"/>
      <c r="O171" s="402"/>
      <c r="P171" s="402"/>
      <c r="Q171" s="405"/>
      <c r="R171" s="404"/>
      <c r="S171" s="402"/>
      <c r="T171" s="402"/>
      <c r="U171" s="402"/>
      <c r="V171" s="402"/>
      <c r="W171" s="402"/>
      <c r="X171" s="402"/>
      <c r="Y171" s="405"/>
      <c r="Z171" s="885"/>
      <c r="AA171" s="885"/>
      <c r="AB171" s="885"/>
      <c r="AC171" s="885"/>
      <c r="AD171" s="885"/>
      <c r="AE171" s="885"/>
      <c r="AF171" s="885"/>
      <c r="AG171" s="885"/>
      <c r="AH171" s="885"/>
      <c r="AI171" s="885"/>
      <c r="AJ171" s="885"/>
      <c r="AK171" s="885"/>
      <c r="AL171" s="885"/>
      <c r="AM171" s="885"/>
      <c r="AN171" s="885"/>
      <c r="AO171" s="885"/>
      <c r="AP171" s="885"/>
      <c r="AQ171" s="885"/>
      <c r="AR171" s="885"/>
      <c r="AS171" s="885"/>
      <c r="AT171" s="885"/>
      <c r="AU171" s="885"/>
      <c r="AV171" s="885"/>
      <c r="AW171" s="885"/>
      <c r="AX171" s="885"/>
      <c r="AY171" s="885"/>
      <c r="AZ171" s="342"/>
      <c r="BA171" s="812"/>
      <c r="BB171" s="814"/>
      <c r="BC171" s="447"/>
      <c r="BD171" s="434"/>
      <c r="BE171" s="434"/>
      <c r="BF171" s="434"/>
      <c r="BG171" s="451"/>
      <c r="BH171" s="447"/>
      <c r="BI171" s="434"/>
      <c r="BJ171" s="434"/>
      <c r="BK171" s="434"/>
      <c r="BL171" s="451"/>
      <c r="BM171" s="447"/>
      <c r="BN171" s="434"/>
      <c r="BO171" s="434"/>
      <c r="BP171" s="434"/>
      <c r="BQ171" s="451"/>
      <c r="BR171" s="447"/>
      <c r="BS171" s="434"/>
      <c r="BT171" s="434"/>
      <c r="BU171" s="434"/>
      <c r="BV171" s="434"/>
      <c r="BW171" s="434"/>
      <c r="BX171" s="434"/>
      <c r="BY171" s="435"/>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302" customFormat="true" ht="15" customHeight="true" x14ac:dyDescent="0.2">
      <c r="A172" s="805"/>
      <c r="B172" s="378"/>
      <c r="C172" s="404"/>
      <c r="D172" s="402"/>
      <c r="E172" s="402"/>
      <c r="F172" s="402"/>
      <c r="G172" s="406"/>
      <c r="H172" s="403"/>
      <c r="I172" s="402"/>
      <c r="J172" s="402"/>
      <c r="K172" s="402"/>
      <c r="L172" s="405"/>
      <c r="M172" s="404"/>
      <c r="N172" s="402"/>
      <c r="O172" s="402"/>
      <c r="P172" s="402"/>
      <c r="Q172" s="405"/>
      <c r="R172" s="404"/>
      <c r="S172" s="402"/>
      <c r="T172" s="402"/>
      <c r="U172" s="402"/>
      <c r="V172" s="402"/>
      <c r="W172" s="402"/>
      <c r="X172" s="402"/>
      <c r="Y172" s="405"/>
      <c r="Z172" s="885"/>
      <c r="AA172" s="885"/>
      <c r="AB172" s="885"/>
      <c r="AC172" s="885"/>
      <c r="AD172" s="885"/>
      <c r="AE172" s="885"/>
      <c r="AF172" s="885"/>
      <c r="AG172" s="885"/>
      <c r="AH172" s="885"/>
      <c r="AI172" s="885"/>
      <c r="AJ172" s="885"/>
      <c r="AK172" s="885"/>
      <c r="AL172" s="885"/>
      <c r="AM172" s="885"/>
      <c r="AN172" s="885"/>
      <c r="AO172" s="885"/>
      <c r="AP172" s="885"/>
      <c r="AQ172" s="885"/>
      <c r="AR172" s="885"/>
      <c r="AS172" s="885"/>
      <c r="AT172" s="885"/>
      <c r="AU172" s="885"/>
      <c r="AV172" s="885"/>
      <c r="AW172" s="885"/>
      <c r="AX172" s="885"/>
      <c r="AY172" s="885"/>
      <c r="AZ172" s="342"/>
      <c r="BA172" s="812"/>
      <c r="BB172" s="814"/>
      <c r="BC172" s="447"/>
      <c r="BD172" s="434"/>
      <c r="BE172" s="434"/>
      <c r="BF172" s="434"/>
      <c r="BG172" s="451"/>
      <c r="BH172" s="447"/>
      <c r="BI172" s="434"/>
      <c r="BJ172" s="434"/>
      <c r="BK172" s="434"/>
      <c r="BL172" s="451"/>
      <c r="BM172" s="447"/>
      <c r="BN172" s="434"/>
      <c r="BO172" s="434"/>
      <c r="BP172" s="434"/>
      <c r="BQ172" s="451"/>
      <c r="BR172" s="447"/>
      <c r="BS172" s="434"/>
      <c r="BT172" s="434"/>
      <c r="BU172" s="434"/>
      <c r="BV172" s="434"/>
      <c r="BW172" s="434"/>
      <c r="BX172" s="434"/>
      <c r="BY172" s="435"/>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302" customFormat="true" ht="15" customHeight="true" x14ac:dyDescent="0.2">
      <c r="A173" s="805"/>
      <c r="B173" s="378"/>
      <c r="C173" s="404"/>
      <c r="D173" s="402"/>
      <c r="E173" s="402"/>
      <c r="F173" s="402"/>
      <c r="G173" s="406"/>
      <c r="H173" s="403"/>
      <c r="I173" s="402"/>
      <c r="J173" s="402"/>
      <c r="K173" s="402"/>
      <c r="L173" s="405"/>
      <c r="M173" s="404"/>
      <c r="N173" s="402"/>
      <c r="O173" s="402"/>
      <c r="P173" s="402"/>
      <c r="Q173" s="405"/>
      <c r="R173" s="404"/>
      <c r="S173" s="402"/>
      <c r="T173" s="402"/>
      <c r="U173" s="402"/>
      <c r="V173" s="402"/>
      <c r="W173" s="402"/>
      <c r="X173" s="402"/>
      <c r="Y173" s="405"/>
      <c r="Z173" s="885"/>
      <c r="AA173" s="885"/>
      <c r="AB173" s="885"/>
      <c r="AC173" s="885"/>
      <c r="AD173" s="885"/>
      <c r="AE173" s="885"/>
      <c r="AF173" s="885"/>
      <c r="AG173" s="885"/>
      <c r="AH173" s="885"/>
      <c r="AI173" s="885"/>
      <c r="AJ173" s="885"/>
      <c r="AK173" s="885"/>
      <c r="AL173" s="885"/>
      <c r="AM173" s="885"/>
      <c r="AN173" s="885"/>
      <c r="AO173" s="885"/>
      <c r="AP173" s="885"/>
      <c r="AQ173" s="885"/>
      <c r="AR173" s="885"/>
      <c r="AS173" s="885"/>
      <c r="AT173" s="885"/>
      <c r="AU173" s="885"/>
      <c r="AV173" s="885"/>
      <c r="AW173" s="885"/>
      <c r="AX173" s="885"/>
      <c r="AY173" s="885"/>
      <c r="AZ173" s="342"/>
      <c r="BA173" s="812"/>
      <c r="BB173" s="814"/>
      <c r="BC173" s="447"/>
      <c r="BD173" s="434"/>
      <c r="BE173" s="434"/>
      <c r="BF173" s="434"/>
      <c r="BG173" s="451"/>
      <c r="BH173" s="447"/>
      <c r="BI173" s="434"/>
      <c r="BJ173" s="434"/>
      <c r="BK173" s="434"/>
      <c r="BL173" s="451"/>
      <c r="BM173" s="447"/>
      <c r="BN173" s="434"/>
      <c r="BO173" s="434"/>
      <c r="BP173" s="434"/>
      <c r="BQ173" s="451"/>
      <c r="BR173" s="447"/>
      <c r="BS173" s="434"/>
      <c r="BT173" s="434"/>
      <c r="BU173" s="434"/>
      <c r="BV173" s="434"/>
      <c r="BW173" s="434"/>
      <c r="BX173" s="434"/>
      <c r="BY173" s="435"/>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302" customFormat="true" ht="15" customHeight="true" x14ac:dyDescent="0.2">
      <c r="A174" s="805"/>
      <c r="B174" s="378"/>
      <c r="C174" s="404"/>
      <c r="D174" s="402"/>
      <c r="E174" s="402"/>
      <c r="F174" s="402"/>
      <c r="G174" s="406"/>
      <c r="H174" s="403"/>
      <c r="I174" s="402"/>
      <c r="J174" s="402"/>
      <c r="K174" s="402"/>
      <c r="L174" s="405"/>
      <c r="M174" s="404"/>
      <c r="N174" s="402"/>
      <c r="O174" s="402"/>
      <c r="P174" s="402"/>
      <c r="Q174" s="405"/>
      <c r="R174" s="404"/>
      <c r="S174" s="402"/>
      <c r="T174" s="402"/>
      <c r="U174" s="402"/>
      <c r="V174" s="402"/>
      <c r="W174" s="402"/>
      <c r="X174" s="402"/>
      <c r="Y174" s="405"/>
      <c r="Z174" s="885"/>
      <c r="AA174" s="885"/>
      <c r="AB174" s="885"/>
      <c r="AC174" s="885"/>
      <c r="AD174" s="885"/>
      <c r="AE174" s="885"/>
      <c r="AF174" s="885"/>
      <c r="AG174" s="885"/>
      <c r="AH174" s="885"/>
      <c r="AI174" s="885"/>
      <c r="AJ174" s="885"/>
      <c r="AK174" s="885"/>
      <c r="AL174" s="885"/>
      <c r="AM174" s="885"/>
      <c r="AN174" s="885"/>
      <c r="AO174" s="885"/>
      <c r="AP174" s="885"/>
      <c r="AQ174" s="885"/>
      <c r="AR174" s="885"/>
      <c r="AS174" s="885"/>
      <c r="AT174" s="885"/>
      <c r="AU174" s="885"/>
      <c r="AV174" s="885"/>
      <c r="AW174" s="885"/>
      <c r="AX174" s="885"/>
      <c r="AY174" s="885"/>
      <c r="AZ174" s="342"/>
      <c r="BA174" s="812"/>
      <c r="BB174" s="814"/>
      <c r="BC174" s="447"/>
      <c r="BD174" s="434"/>
      <c r="BE174" s="434"/>
      <c r="BF174" s="434"/>
      <c r="BG174" s="451"/>
      <c r="BH174" s="447"/>
      <c r="BI174" s="434"/>
      <c r="BJ174" s="434"/>
      <c r="BK174" s="434"/>
      <c r="BL174" s="451"/>
      <c r="BM174" s="447"/>
      <c r="BN174" s="434"/>
      <c r="BO174" s="434"/>
      <c r="BP174" s="434"/>
      <c r="BQ174" s="451"/>
      <c r="BR174" s="447"/>
      <c r="BS174" s="434"/>
      <c r="BT174" s="434"/>
      <c r="BU174" s="434"/>
      <c r="BV174" s="434"/>
      <c r="BW174" s="434"/>
      <c r="BX174" s="434"/>
      <c r="BY174" s="435"/>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302" customFormat="true" ht="15" customHeight="true" x14ac:dyDescent="0.2">
      <c r="A175" s="805"/>
      <c r="B175" s="378"/>
      <c r="C175" s="404"/>
      <c r="D175" s="402"/>
      <c r="E175" s="402"/>
      <c r="F175" s="402"/>
      <c r="G175" s="406"/>
      <c r="H175" s="403"/>
      <c r="I175" s="402"/>
      <c r="J175" s="402"/>
      <c r="K175" s="402"/>
      <c r="L175" s="405"/>
      <c r="M175" s="404"/>
      <c r="N175" s="402"/>
      <c r="O175" s="402"/>
      <c r="P175" s="402"/>
      <c r="Q175" s="405"/>
      <c r="R175" s="404"/>
      <c r="S175" s="402"/>
      <c r="T175" s="402"/>
      <c r="U175" s="402"/>
      <c r="V175" s="402"/>
      <c r="W175" s="402"/>
      <c r="X175" s="402"/>
      <c r="Y175" s="405"/>
      <c r="Z175" s="885"/>
      <c r="AA175" s="885"/>
      <c r="AB175" s="885"/>
      <c r="AC175" s="885"/>
      <c r="AD175" s="885"/>
      <c r="AE175" s="885"/>
      <c r="AF175" s="885"/>
      <c r="AG175" s="885"/>
      <c r="AH175" s="885"/>
      <c r="AI175" s="885"/>
      <c r="AJ175" s="885"/>
      <c r="AK175" s="885"/>
      <c r="AL175" s="885"/>
      <c r="AM175" s="885"/>
      <c r="AN175" s="885"/>
      <c r="AO175" s="885"/>
      <c r="AP175" s="885"/>
      <c r="AQ175" s="885"/>
      <c r="AR175" s="885"/>
      <c r="AS175" s="885"/>
      <c r="AT175" s="885"/>
      <c r="AU175" s="885"/>
      <c r="AV175" s="885"/>
      <c r="AW175" s="885"/>
      <c r="AX175" s="885"/>
      <c r="AY175" s="885"/>
      <c r="AZ175" s="342"/>
      <c r="BA175" s="812"/>
      <c r="BB175" s="814"/>
      <c r="BC175" s="447"/>
      <c r="BD175" s="434"/>
      <c r="BE175" s="434"/>
      <c r="BF175" s="434"/>
      <c r="BG175" s="451"/>
      <c r="BH175" s="447"/>
      <c r="BI175" s="434"/>
      <c r="BJ175" s="434"/>
      <c r="BK175" s="434"/>
      <c r="BL175" s="451"/>
      <c r="BM175" s="447"/>
      <c r="BN175" s="434"/>
      <c r="BO175" s="434"/>
      <c r="BP175" s="434"/>
      <c r="BQ175" s="451"/>
      <c r="BR175" s="447"/>
      <c r="BS175" s="434"/>
      <c r="BT175" s="434"/>
      <c r="BU175" s="434"/>
      <c r="BV175" s="434"/>
      <c r="BW175" s="434"/>
      <c r="BX175" s="434"/>
      <c r="BY175" s="435"/>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302" customFormat="true" ht="15" customHeight="true" x14ac:dyDescent="0.2">
      <c r="A176" s="805"/>
      <c r="B176" s="378"/>
      <c r="C176" s="404"/>
      <c r="D176" s="402"/>
      <c r="E176" s="402"/>
      <c r="F176" s="402"/>
      <c r="G176" s="406"/>
      <c r="H176" s="403"/>
      <c r="I176" s="402"/>
      <c r="J176" s="402"/>
      <c r="K176" s="402"/>
      <c r="L176" s="405"/>
      <c r="M176" s="404"/>
      <c r="N176" s="402"/>
      <c r="O176" s="402"/>
      <c r="P176" s="402"/>
      <c r="Q176" s="405"/>
      <c r="R176" s="404"/>
      <c r="S176" s="402"/>
      <c r="T176" s="402"/>
      <c r="U176" s="402"/>
      <c r="V176" s="402"/>
      <c r="W176" s="402"/>
      <c r="X176" s="402"/>
      <c r="Y176" s="405"/>
      <c r="Z176" s="885"/>
      <c r="AA176" s="885"/>
      <c r="AB176" s="885"/>
      <c r="AC176" s="885"/>
      <c r="AD176" s="885"/>
      <c r="AE176" s="885"/>
      <c r="AF176" s="885"/>
      <c r="AG176" s="885"/>
      <c r="AH176" s="885"/>
      <c r="AI176" s="885"/>
      <c r="AJ176" s="885"/>
      <c r="AK176" s="885"/>
      <c r="AL176" s="885"/>
      <c r="AM176" s="885"/>
      <c r="AN176" s="885"/>
      <c r="AO176" s="885"/>
      <c r="AP176" s="885"/>
      <c r="AQ176" s="885"/>
      <c r="AR176" s="885"/>
      <c r="AS176" s="885"/>
      <c r="AT176" s="885"/>
      <c r="AU176" s="885"/>
      <c r="AV176" s="885"/>
      <c r="AW176" s="885"/>
      <c r="AX176" s="885"/>
      <c r="AY176" s="885"/>
      <c r="AZ176" s="342"/>
      <c r="BA176" s="812"/>
      <c r="BB176" s="814"/>
      <c r="BC176" s="447"/>
      <c r="BD176" s="434"/>
      <c r="BE176" s="434"/>
      <c r="BF176" s="434"/>
      <c r="BG176" s="451"/>
      <c r="BH176" s="447"/>
      <c r="BI176" s="434"/>
      <c r="BJ176" s="434"/>
      <c r="BK176" s="434"/>
      <c r="BL176" s="451"/>
      <c r="BM176" s="447"/>
      <c r="BN176" s="434"/>
      <c r="BO176" s="434"/>
      <c r="BP176" s="434"/>
      <c r="BQ176" s="451"/>
      <c r="BR176" s="447"/>
      <c r="BS176" s="434"/>
      <c r="BT176" s="434"/>
      <c r="BU176" s="434"/>
      <c r="BV176" s="434"/>
      <c r="BW176" s="434"/>
      <c r="BX176" s="434"/>
      <c r="BY176" s="435"/>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302" customFormat="true" ht="15" customHeight="true" x14ac:dyDescent="0.2">
      <c r="A177" s="805"/>
      <c r="B177" s="378"/>
      <c r="C177" s="404"/>
      <c r="D177" s="402"/>
      <c r="E177" s="402"/>
      <c r="F177" s="402"/>
      <c r="G177" s="406"/>
      <c r="H177" s="403"/>
      <c r="I177" s="402"/>
      <c r="J177" s="402"/>
      <c r="K177" s="402"/>
      <c r="L177" s="405"/>
      <c r="M177" s="404"/>
      <c r="N177" s="402"/>
      <c r="O177" s="402"/>
      <c r="P177" s="402"/>
      <c r="Q177" s="405"/>
      <c r="R177" s="404"/>
      <c r="S177" s="402"/>
      <c r="T177" s="402"/>
      <c r="U177" s="402"/>
      <c r="V177" s="402"/>
      <c r="W177" s="402"/>
      <c r="X177" s="402"/>
      <c r="Y177" s="405"/>
      <c r="Z177" s="885"/>
      <c r="AA177" s="885"/>
      <c r="AB177" s="885"/>
      <c r="AC177" s="885"/>
      <c r="AD177" s="885"/>
      <c r="AE177" s="885"/>
      <c r="AF177" s="885"/>
      <c r="AG177" s="885"/>
      <c r="AH177" s="885"/>
      <c r="AI177" s="885"/>
      <c r="AJ177" s="885"/>
      <c r="AK177" s="885"/>
      <c r="AL177" s="885"/>
      <c r="AM177" s="885"/>
      <c r="AN177" s="885"/>
      <c r="AO177" s="885"/>
      <c r="AP177" s="885"/>
      <c r="AQ177" s="885"/>
      <c r="AR177" s="885"/>
      <c r="AS177" s="885"/>
      <c r="AT177" s="885"/>
      <c r="AU177" s="885"/>
      <c r="AV177" s="885"/>
      <c r="AW177" s="885"/>
      <c r="AX177" s="885"/>
      <c r="AY177" s="885"/>
      <c r="AZ177" s="342"/>
      <c r="BA177" s="812"/>
      <c r="BB177" s="814"/>
      <c r="BC177" s="447"/>
      <c r="BD177" s="434"/>
      <c r="BE177" s="434"/>
      <c r="BF177" s="434"/>
      <c r="BG177" s="451"/>
      <c r="BH177" s="447"/>
      <c r="BI177" s="434"/>
      <c r="BJ177" s="434"/>
      <c r="BK177" s="434"/>
      <c r="BL177" s="451"/>
      <c r="BM177" s="447"/>
      <c r="BN177" s="434"/>
      <c r="BO177" s="434"/>
      <c r="BP177" s="434"/>
      <c r="BQ177" s="451"/>
      <c r="BR177" s="447"/>
      <c r="BS177" s="434"/>
      <c r="BT177" s="434"/>
      <c r="BU177" s="434"/>
      <c r="BV177" s="434"/>
      <c r="BW177" s="434"/>
      <c r="BX177" s="434"/>
      <c r="BY177" s="435"/>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302" customFormat="true" ht="15" customHeight="true" x14ac:dyDescent="0.2">
      <c r="A178" s="805"/>
      <c r="B178" s="378"/>
      <c r="C178" s="404"/>
      <c r="D178" s="402"/>
      <c r="E178" s="402"/>
      <c r="F178" s="402"/>
      <c r="G178" s="406"/>
      <c r="H178" s="403"/>
      <c r="I178" s="402"/>
      <c r="J178" s="402"/>
      <c r="K178" s="402"/>
      <c r="L178" s="405"/>
      <c r="M178" s="404"/>
      <c r="N178" s="402"/>
      <c r="O178" s="402"/>
      <c r="P178" s="402"/>
      <c r="Q178" s="405"/>
      <c r="R178" s="404"/>
      <c r="S178" s="402"/>
      <c r="T178" s="402"/>
      <c r="U178" s="402"/>
      <c r="V178" s="402"/>
      <c r="W178" s="402"/>
      <c r="X178" s="402"/>
      <c r="Y178" s="405"/>
      <c r="Z178" s="885"/>
      <c r="AA178" s="885"/>
      <c r="AB178" s="885"/>
      <c r="AC178" s="885"/>
      <c r="AD178" s="885"/>
      <c r="AE178" s="885"/>
      <c r="AF178" s="885"/>
      <c r="AG178" s="885"/>
      <c r="AH178" s="885"/>
      <c r="AI178" s="885"/>
      <c r="AJ178" s="885"/>
      <c r="AK178" s="885"/>
      <c r="AL178" s="885"/>
      <c r="AM178" s="885"/>
      <c r="AN178" s="885"/>
      <c r="AO178" s="885"/>
      <c r="AP178" s="885"/>
      <c r="AQ178" s="885"/>
      <c r="AR178" s="885"/>
      <c r="AS178" s="885"/>
      <c r="AT178" s="885"/>
      <c r="AU178" s="885"/>
      <c r="AV178" s="885"/>
      <c r="AW178" s="885"/>
      <c r="AX178" s="885"/>
      <c r="AY178" s="885"/>
      <c r="AZ178" s="342"/>
      <c r="BA178" s="812"/>
      <c r="BB178" s="814"/>
      <c r="BC178" s="447"/>
      <c r="BD178" s="434"/>
      <c r="BE178" s="434"/>
      <c r="BF178" s="434"/>
      <c r="BG178" s="451"/>
      <c r="BH178" s="447"/>
      <c r="BI178" s="434"/>
      <c r="BJ178" s="434"/>
      <c r="BK178" s="434"/>
      <c r="BL178" s="451"/>
      <c r="BM178" s="447"/>
      <c r="BN178" s="434"/>
      <c r="BO178" s="434"/>
      <c r="BP178" s="434"/>
      <c r="BQ178" s="451"/>
      <c r="BR178" s="447"/>
      <c r="BS178" s="434"/>
      <c r="BT178" s="434"/>
      <c r="BU178" s="434"/>
      <c r="BV178" s="434"/>
      <c r="BW178" s="434"/>
      <c r="BX178" s="434"/>
      <c r="BY178" s="435"/>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302" customFormat="true" ht="15" customHeight="true" x14ac:dyDescent="0.2">
      <c r="A179" s="805"/>
      <c r="B179" s="378"/>
      <c r="C179" s="404"/>
      <c r="D179" s="402"/>
      <c r="E179" s="402"/>
      <c r="F179" s="402"/>
      <c r="G179" s="406"/>
      <c r="H179" s="403"/>
      <c r="I179" s="402"/>
      <c r="J179" s="402"/>
      <c r="K179" s="402"/>
      <c r="L179" s="405"/>
      <c r="M179" s="404"/>
      <c r="N179" s="402"/>
      <c r="O179" s="402"/>
      <c r="P179" s="402"/>
      <c r="Q179" s="405"/>
      <c r="R179" s="404"/>
      <c r="S179" s="402"/>
      <c r="T179" s="402"/>
      <c r="U179" s="402"/>
      <c r="V179" s="402"/>
      <c r="W179" s="402"/>
      <c r="X179" s="402"/>
      <c r="Y179" s="405"/>
      <c r="Z179" s="885"/>
      <c r="AA179" s="885"/>
      <c r="AB179" s="885"/>
      <c r="AC179" s="885"/>
      <c r="AD179" s="885"/>
      <c r="AE179" s="885"/>
      <c r="AF179" s="885"/>
      <c r="AG179" s="885"/>
      <c r="AH179" s="885"/>
      <c r="AI179" s="885"/>
      <c r="AJ179" s="885"/>
      <c r="AK179" s="885"/>
      <c r="AL179" s="885"/>
      <c r="AM179" s="885"/>
      <c r="AN179" s="885"/>
      <c r="AO179" s="885"/>
      <c r="AP179" s="885"/>
      <c r="AQ179" s="885"/>
      <c r="AR179" s="885"/>
      <c r="AS179" s="885"/>
      <c r="AT179" s="885"/>
      <c r="AU179" s="885"/>
      <c r="AV179" s="885"/>
      <c r="AW179" s="885"/>
      <c r="AX179" s="885"/>
      <c r="AY179" s="885"/>
      <c r="AZ179" s="342"/>
      <c r="BA179" s="812"/>
      <c r="BB179" s="814"/>
      <c r="BC179" s="447"/>
      <c r="BD179" s="434"/>
      <c r="BE179" s="434"/>
      <c r="BF179" s="434"/>
      <c r="BG179" s="451"/>
      <c r="BH179" s="447"/>
      <c r="BI179" s="434"/>
      <c r="BJ179" s="434"/>
      <c r="BK179" s="434"/>
      <c r="BL179" s="451"/>
      <c r="BM179" s="447"/>
      <c r="BN179" s="434"/>
      <c r="BO179" s="434"/>
      <c r="BP179" s="434"/>
      <c r="BQ179" s="451"/>
      <c r="BR179" s="447"/>
      <c r="BS179" s="434"/>
      <c r="BT179" s="434"/>
      <c r="BU179" s="434"/>
      <c r="BV179" s="434"/>
      <c r="BW179" s="434"/>
      <c r="BX179" s="434"/>
      <c r="BY179" s="435"/>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302" customFormat="true" ht="15" customHeight="true" x14ac:dyDescent="0.2">
      <c r="A180" s="805"/>
      <c r="B180" s="378"/>
      <c r="C180" s="404"/>
      <c r="D180" s="402"/>
      <c r="E180" s="402"/>
      <c r="F180" s="402"/>
      <c r="G180" s="406"/>
      <c r="H180" s="403"/>
      <c r="I180" s="402"/>
      <c r="J180" s="402"/>
      <c r="K180" s="402"/>
      <c r="L180" s="405"/>
      <c r="M180" s="404"/>
      <c r="N180" s="402"/>
      <c r="O180" s="402"/>
      <c r="P180" s="402"/>
      <c r="Q180" s="405"/>
      <c r="R180" s="404"/>
      <c r="S180" s="402"/>
      <c r="T180" s="402"/>
      <c r="U180" s="402"/>
      <c r="V180" s="402"/>
      <c r="W180" s="402"/>
      <c r="X180" s="402"/>
      <c r="Y180" s="405"/>
      <c r="Z180" s="885"/>
      <c r="AA180" s="885"/>
      <c r="AB180" s="885"/>
      <c r="AC180" s="885"/>
      <c r="AD180" s="885"/>
      <c r="AE180" s="885"/>
      <c r="AF180" s="885"/>
      <c r="AG180" s="885"/>
      <c r="AH180" s="885"/>
      <c r="AI180" s="885"/>
      <c r="AJ180" s="885"/>
      <c r="AK180" s="885"/>
      <c r="AL180" s="885"/>
      <c r="AM180" s="885"/>
      <c r="AN180" s="885"/>
      <c r="AO180" s="885"/>
      <c r="AP180" s="885"/>
      <c r="AQ180" s="885"/>
      <c r="AR180" s="885"/>
      <c r="AS180" s="885"/>
      <c r="AT180" s="885"/>
      <c r="AU180" s="885"/>
      <c r="AV180" s="885"/>
      <c r="AW180" s="885"/>
      <c r="AX180" s="885"/>
      <c r="AY180" s="885"/>
      <c r="AZ180" s="342"/>
      <c r="BA180" s="812"/>
      <c r="BB180" s="814"/>
      <c r="BC180" s="447"/>
      <c r="BD180" s="434"/>
      <c r="BE180" s="434"/>
      <c r="BF180" s="434"/>
      <c r="BG180" s="451"/>
      <c r="BH180" s="447"/>
      <c r="BI180" s="434"/>
      <c r="BJ180" s="434"/>
      <c r="BK180" s="434"/>
      <c r="BL180" s="451"/>
      <c r="BM180" s="447"/>
      <c r="BN180" s="434"/>
      <c r="BO180" s="434"/>
      <c r="BP180" s="434"/>
      <c r="BQ180" s="451"/>
      <c r="BR180" s="447"/>
      <c r="BS180" s="434"/>
      <c r="BT180" s="434"/>
      <c r="BU180" s="434"/>
      <c r="BV180" s="434"/>
      <c r="BW180" s="434"/>
      <c r="BX180" s="434"/>
      <c r="BY180" s="435"/>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302" customFormat="true" ht="15" customHeight="true" x14ac:dyDescent="0.2">
      <c r="A181" s="805"/>
      <c r="B181" s="378"/>
      <c r="C181" s="404"/>
      <c r="D181" s="402"/>
      <c r="E181" s="402"/>
      <c r="F181" s="402"/>
      <c r="G181" s="406"/>
      <c r="H181" s="403"/>
      <c r="I181" s="402"/>
      <c r="J181" s="402"/>
      <c r="K181" s="402"/>
      <c r="L181" s="405"/>
      <c r="M181" s="404"/>
      <c r="N181" s="402"/>
      <c r="O181" s="402"/>
      <c r="P181" s="402"/>
      <c r="Q181" s="405"/>
      <c r="R181" s="404"/>
      <c r="S181" s="402"/>
      <c r="T181" s="402"/>
      <c r="U181" s="402"/>
      <c r="V181" s="402"/>
      <c r="W181" s="402"/>
      <c r="X181" s="402"/>
      <c r="Y181" s="405"/>
      <c r="Z181" s="885"/>
      <c r="AA181" s="885"/>
      <c r="AB181" s="885"/>
      <c r="AC181" s="885"/>
      <c r="AD181" s="885"/>
      <c r="AE181" s="885"/>
      <c r="AF181" s="885"/>
      <c r="AG181" s="885"/>
      <c r="AH181" s="885"/>
      <c r="AI181" s="885"/>
      <c r="AJ181" s="885"/>
      <c r="AK181" s="885"/>
      <c r="AL181" s="885"/>
      <c r="AM181" s="885"/>
      <c r="AN181" s="885"/>
      <c r="AO181" s="885"/>
      <c r="AP181" s="885"/>
      <c r="AQ181" s="885"/>
      <c r="AR181" s="885"/>
      <c r="AS181" s="885"/>
      <c r="AT181" s="885"/>
      <c r="AU181" s="885"/>
      <c r="AV181" s="885"/>
      <c r="AW181" s="885"/>
      <c r="AX181" s="885"/>
      <c r="AY181" s="885"/>
      <c r="AZ181" s="342"/>
      <c r="BA181" s="812"/>
      <c r="BB181" s="814"/>
      <c r="BC181" s="447"/>
      <c r="BD181" s="434"/>
      <c r="BE181" s="434"/>
      <c r="BF181" s="434"/>
      <c r="BG181" s="451"/>
      <c r="BH181" s="447"/>
      <c r="BI181" s="434"/>
      <c r="BJ181" s="434"/>
      <c r="BK181" s="434"/>
      <c r="BL181" s="451"/>
      <c r="BM181" s="447"/>
      <c r="BN181" s="434"/>
      <c r="BO181" s="434"/>
      <c r="BP181" s="434"/>
      <c r="BQ181" s="451"/>
      <c r="BR181" s="447"/>
      <c r="BS181" s="434"/>
      <c r="BT181" s="434"/>
      <c r="BU181" s="434"/>
      <c r="BV181" s="434"/>
      <c r="BW181" s="434"/>
      <c r="BX181" s="434"/>
      <c r="BY181" s="435"/>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302" customFormat="true" ht="15" customHeight="true" x14ac:dyDescent="0.2">
      <c r="A182" s="805"/>
      <c r="B182" s="378"/>
      <c r="C182" s="404"/>
      <c r="D182" s="402"/>
      <c r="E182" s="402"/>
      <c r="F182" s="402"/>
      <c r="G182" s="406"/>
      <c r="H182" s="403"/>
      <c r="I182" s="402"/>
      <c r="J182" s="402"/>
      <c r="K182" s="402"/>
      <c r="L182" s="405"/>
      <c r="M182" s="404"/>
      <c r="N182" s="402"/>
      <c r="O182" s="402"/>
      <c r="P182" s="402"/>
      <c r="Q182" s="405"/>
      <c r="R182" s="404"/>
      <c r="S182" s="402"/>
      <c r="T182" s="402"/>
      <c r="U182" s="402"/>
      <c r="V182" s="402"/>
      <c r="W182" s="402"/>
      <c r="X182" s="402"/>
      <c r="Y182" s="405"/>
      <c r="Z182" s="885"/>
      <c r="AA182" s="885"/>
      <c r="AB182" s="885"/>
      <c r="AC182" s="885"/>
      <c r="AD182" s="885"/>
      <c r="AE182" s="885"/>
      <c r="AF182" s="885"/>
      <c r="AG182" s="885"/>
      <c r="AH182" s="885"/>
      <c r="AI182" s="885"/>
      <c r="AJ182" s="885"/>
      <c r="AK182" s="885"/>
      <c r="AL182" s="885"/>
      <c r="AM182" s="885"/>
      <c r="AN182" s="885"/>
      <c r="AO182" s="885"/>
      <c r="AP182" s="885"/>
      <c r="AQ182" s="885"/>
      <c r="AR182" s="885"/>
      <c r="AS182" s="885"/>
      <c r="AT182" s="885"/>
      <c r="AU182" s="885"/>
      <c r="AV182" s="885"/>
      <c r="AW182" s="885"/>
      <c r="AX182" s="885"/>
      <c r="AY182" s="885"/>
      <c r="AZ182" s="342"/>
      <c r="BA182" s="812"/>
      <c r="BB182" s="814"/>
      <c r="BC182" s="447"/>
      <c r="BD182" s="434"/>
      <c r="BE182" s="434"/>
      <c r="BF182" s="434"/>
      <c r="BG182" s="451"/>
      <c r="BH182" s="447"/>
      <c r="BI182" s="434"/>
      <c r="BJ182" s="434"/>
      <c r="BK182" s="434"/>
      <c r="BL182" s="451"/>
      <c r="BM182" s="447"/>
      <c r="BN182" s="434"/>
      <c r="BO182" s="434"/>
      <c r="BP182" s="434"/>
      <c r="BQ182" s="451"/>
      <c r="BR182" s="447"/>
      <c r="BS182" s="434"/>
      <c r="BT182" s="434"/>
      <c r="BU182" s="434"/>
      <c r="BV182" s="434"/>
      <c r="BW182" s="434"/>
      <c r="BX182" s="434"/>
      <c r="BY182" s="435"/>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302" customFormat="true" ht="15" customHeight="true" x14ac:dyDescent="0.2">
      <c r="A183" s="805"/>
      <c r="B183" s="378"/>
      <c r="C183" s="404"/>
      <c r="D183" s="402"/>
      <c r="E183" s="402"/>
      <c r="F183" s="402"/>
      <c r="G183" s="406"/>
      <c r="H183" s="403"/>
      <c r="I183" s="402"/>
      <c r="J183" s="402"/>
      <c r="K183" s="402"/>
      <c r="L183" s="405"/>
      <c r="M183" s="404"/>
      <c r="N183" s="402"/>
      <c r="O183" s="402"/>
      <c r="P183" s="402"/>
      <c r="Q183" s="405"/>
      <c r="R183" s="404"/>
      <c r="S183" s="402"/>
      <c r="T183" s="402"/>
      <c r="U183" s="402"/>
      <c r="V183" s="402"/>
      <c r="W183" s="402"/>
      <c r="X183" s="402"/>
      <c r="Y183" s="405"/>
      <c r="Z183" s="885"/>
      <c r="AA183" s="885"/>
      <c r="AB183" s="885"/>
      <c r="AC183" s="885"/>
      <c r="AD183" s="885"/>
      <c r="AE183" s="885"/>
      <c r="AF183" s="885"/>
      <c r="AG183" s="885"/>
      <c r="AH183" s="885"/>
      <c r="AI183" s="885"/>
      <c r="AJ183" s="885"/>
      <c r="AK183" s="885"/>
      <c r="AL183" s="885"/>
      <c r="AM183" s="885"/>
      <c r="AN183" s="885"/>
      <c r="AO183" s="885"/>
      <c r="AP183" s="885"/>
      <c r="AQ183" s="885"/>
      <c r="AR183" s="885"/>
      <c r="AS183" s="885"/>
      <c r="AT183" s="885"/>
      <c r="AU183" s="885"/>
      <c r="AV183" s="885"/>
      <c r="AW183" s="885"/>
      <c r="AX183" s="885"/>
      <c r="AY183" s="885"/>
      <c r="AZ183" s="342"/>
      <c r="BA183" s="812"/>
      <c r="BB183" s="814"/>
      <c r="BC183" s="447"/>
      <c r="BD183" s="434"/>
      <c r="BE183" s="434"/>
      <c r="BF183" s="434"/>
      <c r="BG183" s="451"/>
      <c r="BH183" s="447"/>
      <c r="BI183" s="434"/>
      <c r="BJ183" s="434"/>
      <c r="BK183" s="434"/>
      <c r="BL183" s="451"/>
      <c r="BM183" s="447"/>
      <c r="BN183" s="434"/>
      <c r="BO183" s="434"/>
      <c r="BP183" s="434"/>
      <c r="BQ183" s="451"/>
      <c r="BR183" s="447"/>
      <c r="BS183" s="434"/>
      <c r="BT183" s="434"/>
      <c r="BU183" s="434"/>
      <c r="BV183" s="434"/>
      <c r="BW183" s="434"/>
      <c r="BX183" s="434"/>
      <c r="BY183" s="435"/>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302" customFormat="true" ht="15" customHeight="true" x14ac:dyDescent="0.2">
      <c r="A184" s="805"/>
      <c r="B184" s="378"/>
      <c r="C184" s="404"/>
      <c r="D184" s="402"/>
      <c r="E184" s="402"/>
      <c r="F184" s="402"/>
      <c r="G184" s="406"/>
      <c r="H184" s="403"/>
      <c r="I184" s="402"/>
      <c r="J184" s="402"/>
      <c r="K184" s="402"/>
      <c r="L184" s="405"/>
      <c r="M184" s="404"/>
      <c r="N184" s="402"/>
      <c r="O184" s="402"/>
      <c r="P184" s="402"/>
      <c r="Q184" s="405"/>
      <c r="R184" s="404"/>
      <c r="S184" s="402"/>
      <c r="T184" s="402"/>
      <c r="U184" s="402"/>
      <c r="V184" s="402"/>
      <c r="W184" s="402"/>
      <c r="X184" s="402"/>
      <c r="Y184" s="405"/>
      <c r="Z184" s="885"/>
      <c r="AA184" s="885"/>
      <c r="AB184" s="885"/>
      <c r="AC184" s="885"/>
      <c r="AD184" s="885"/>
      <c r="AE184" s="885"/>
      <c r="AF184" s="885"/>
      <c r="AG184" s="885"/>
      <c r="AH184" s="885"/>
      <c r="AI184" s="885"/>
      <c r="AJ184" s="885"/>
      <c r="AK184" s="885"/>
      <c r="AL184" s="885"/>
      <c r="AM184" s="885"/>
      <c r="AN184" s="885"/>
      <c r="AO184" s="885"/>
      <c r="AP184" s="885"/>
      <c r="AQ184" s="885"/>
      <c r="AR184" s="885"/>
      <c r="AS184" s="885"/>
      <c r="AT184" s="885"/>
      <c r="AU184" s="885"/>
      <c r="AV184" s="885"/>
      <c r="AW184" s="885"/>
      <c r="AX184" s="885"/>
      <c r="AY184" s="885"/>
      <c r="AZ184" s="342"/>
      <c r="BA184" s="812"/>
      <c r="BB184" s="814"/>
      <c r="BC184" s="447"/>
      <c r="BD184" s="434"/>
      <c r="BE184" s="434"/>
      <c r="BF184" s="434"/>
      <c r="BG184" s="451"/>
      <c r="BH184" s="447"/>
      <c r="BI184" s="434"/>
      <c r="BJ184" s="434"/>
      <c r="BK184" s="434"/>
      <c r="BL184" s="451"/>
      <c r="BM184" s="447"/>
      <c r="BN184" s="434"/>
      <c r="BO184" s="434"/>
      <c r="BP184" s="434"/>
      <c r="BQ184" s="451"/>
      <c r="BR184" s="447"/>
      <c r="BS184" s="434"/>
      <c r="BT184" s="434"/>
      <c r="BU184" s="434"/>
      <c r="BV184" s="434"/>
      <c r="BW184" s="434"/>
      <c r="BX184" s="434"/>
      <c r="BY184" s="435"/>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302" customFormat="true" ht="15" customHeight="true" x14ac:dyDescent="0.2">
      <c r="A185" s="805"/>
      <c r="B185" s="378"/>
      <c r="C185" s="404"/>
      <c r="D185" s="402"/>
      <c r="E185" s="402"/>
      <c r="F185" s="402"/>
      <c r="G185" s="406"/>
      <c r="H185" s="403"/>
      <c r="I185" s="402"/>
      <c r="J185" s="402"/>
      <c r="K185" s="402"/>
      <c r="L185" s="405"/>
      <c r="M185" s="404"/>
      <c r="N185" s="402"/>
      <c r="O185" s="402"/>
      <c r="P185" s="402"/>
      <c r="Q185" s="405"/>
      <c r="R185" s="404"/>
      <c r="S185" s="402"/>
      <c r="T185" s="402"/>
      <c r="U185" s="402"/>
      <c r="V185" s="402"/>
      <c r="W185" s="402"/>
      <c r="X185" s="402"/>
      <c r="Y185" s="405"/>
      <c r="Z185" s="885"/>
      <c r="AA185" s="885"/>
      <c r="AB185" s="885"/>
      <c r="AC185" s="885"/>
      <c r="AD185" s="885"/>
      <c r="AE185" s="885"/>
      <c r="AF185" s="885"/>
      <c r="AG185" s="885"/>
      <c r="AH185" s="885"/>
      <c r="AI185" s="885"/>
      <c r="AJ185" s="885"/>
      <c r="AK185" s="885"/>
      <c r="AL185" s="885"/>
      <c r="AM185" s="885"/>
      <c r="AN185" s="885"/>
      <c r="AO185" s="885"/>
      <c r="AP185" s="885"/>
      <c r="AQ185" s="885"/>
      <c r="AR185" s="885"/>
      <c r="AS185" s="885"/>
      <c r="AT185" s="885"/>
      <c r="AU185" s="885"/>
      <c r="AV185" s="885"/>
      <c r="AW185" s="885"/>
      <c r="AX185" s="885"/>
      <c r="AY185" s="885"/>
      <c r="AZ185" s="342"/>
      <c r="BA185" s="812"/>
      <c r="BB185" s="814"/>
      <c r="BC185" s="447"/>
      <c r="BD185" s="434"/>
      <c r="BE185" s="434"/>
      <c r="BF185" s="434"/>
      <c r="BG185" s="451"/>
      <c r="BH185" s="447"/>
      <c r="BI185" s="434"/>
      <c r="BJ185" s="434"/>
      <c r="BK185" s="434"/>
      <c r="BL185" s="451"/>
      <c r="BM185" s="447"/>
      <c r="BN185" s="434"/>
      <c r="BO185" s="434"/>
      <c r="BP185" s="434"/>
      <c r="BQ185" s="451"/>
      <c r="BR185" s="447"/>
      <c r="BS185" s="434"/>
      <c r="BT185" s="434"/>
      <c r="BU185" s="434"/>
      <c r="BV185" s="434"/>
      <c r="BW185" s="434"/>
      <c r="BX185" s="434"/>
      <c r="BY185" s="435"/>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302" customFormat="true" ht="15" customHeight="true" x14ac:dyDescent="0.2">
      <c r="A186" s="805"/>
      <c r="B186" s="378"/>
      <c r="C186" s="404"/>
      <c r="D186" s="402"/>
      <c r="E186" s="402"/>
      <c r="F186" s="402"/>
      <c r="G186" s="406"/>
      <c r="H186" s="403"/>
      <c r="I186" s="402"/>
      <c r="J186" s="402"/>
      <c r="K186" s="402"/>
      <c r="L186" s="405"/>
      <c r="M186" s="404"/>
      <c r="N186" s="402"/>
      <c r="O186" s="402"/>
      <c r="P186" s="402"/>
      <c r="Q186" s="405"/>
      <c r="R186" s="404"/>
      <c r="S186" s="402"/>
      <c r="T186" s="402"/>
      <c r="U186" s="402"/>
      <c r="V186" s="402"/>
      <c r="W186" s="402"/>
      <c r="X186" s="402"/>
      <c r="Y186" s="405"/>
      <c r="Z186" s="885"/>
      <c r="AA186" s="885"/>
      <c r="AB186" s="885"/>
      <c r="AC186" s="885"/>
      <c r="AD186" s="885"/>
      <c r="AE186" s="885"/>
      <c r="AF186" s="885"/>
      <c r="AG186" s="885"/>
      <c r="AH186" s="885"/>
      <c r="AI186" s="885"/>
      <c r="AJ186" s="885"/>
      <c r="AK186" s="885"/>
      <c r="AL186" s="885"/>
      <c r="AM186" s="885"/>
      <c r="AN186" s="885"/>
      <c r="AO186" s="885"/>
      <c r="AP186" s="885"/>
      <c r="AQ186" s="885"/>
      <c r="AR186" s="885"/>
      <c r="AS186" s="885"/>
      <c r="AT186" s="885"/>
      <c r="AU186" s="885"/>
      <c r="AV186" s="885"/>
      <c r="AW186" s="885"/>
      <c r="AX186" s="885"/>
      <c r="AY186" s="885"/>
      <c r="AZ186" s="342"/>
      <c r="BA186" s="812"/>
      <c r="BB186" s="814"/>
      <c r="BC186" s="447"/>
      <c r="BD186" s="434"/>
      <c r="BE186" s="434"/>
      <c r="BF186" s="434"/>
      <c r="BG186" s="451"/>
      <c r="BH186" s="447"/>
      <c r="BI186" s="434"/>
      <c r="BJ186" s="434"/>
      <c r="BK186" s="434"/>
      <c r="BL186" s="451"/>
      <c r="BM186" s="447"/>
      <c r="BN186" s="434"/>
      <c r="BO186" s="434"/>
      <c r="BP186" s="434"/>
      <c r="BQ186" s="451"/>
      <c r="BR186" s="447"/>
      <c r="BS186" s="434"/>
      <c r="BT186" s="434"/>
      <c r="BU186" s="434"/>
      <c r="BV186" s="434"/>
      <c r="BW186" s="434"/>
      <c r="BX186" s="434"/>
      <c r="BY186" s="435"/>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302" customFormat="true" ht="15" customHeight="true" x14ac:dyDescent="0.2">
      <c r="A187" s="805"/>
      <c r="B187" s="378"/>
      <c r="C187" s="404"/>
      <c r="D187" s="402"/>
      <c r="E187" s="402"/>
      <c r="F187" s="402"/>
      <c r="G187" s="406"/>
      <c r="H187" s="403"/>
      <c r="I187" s="402"/>
      <c r="J187" s="402"/>
      <c r="K187" s="402"/>
      <c r="L187" s="405"/>
      <c r="M187" s="404"/>
      <c r="N187" s="402"/>
      <c r="O187" s="402"/>
      <c r="P187" s="402"/>
      <c r="Q187" s="405"/>
      <c r="R187" s="404"/>
      <c r="S187" s="402"/>
      <c r="T187" s="402"/>
      <c r="U187" s="402"/>
      <c r="V187" s="402"/>
      <c r="W187" s="402"/>
      <c r="X187" s="402"/>
      <c r="Y187" s="405"/>
      <c r="Z187" s="885"/>
      <c r="AA187" s="885"/>
      <c r="AB187" s="885"/>
      <c r="AC187" s="885"/>
      <c r="AD187" s="885"/>
      <c r="AE187" s="885"/>
      <c r="AF187" s="885"/>
      <c r="AG187" s="885"/>
      <c r="AH187" s="885"/>
      <c r="AI187" s="885"/>
      <c r="AJ187" s="885"/>
      <c r="AK187" s="885"/>
      <c r="AL187" s="885"/>
      <c r="AM187" s="885"/>
      <c r="AN187" s="885"/>
      <c r="AO187" s="885"/>
      <c r="AP187" s="885"/>
      <c r="AQ187" s="885"/>
      <c r="AR187" s="885"/>
      <c r="AS187" s="885"/>
      <c r="AT187" s="885"/>
      <c r="AU187" s="885"/>
      <c r="AV187" s="885"/>
      <c r="AW187" s="885"/>
      <c r="AX187" s="885"/>
      <c r="AY187" s="885"/>
      <c r="AZ187" s="342"/>
      <c r="BA187" s="812"/>
      <c r="BB187" s="814"/>
      <c r="BC187" s="447"/>
      <c r="BD187" s="434"/>
      <c r="BE187" s="434"/>
      <c r="BF187" s="434"/>
      <c r="BG187" s="451"/>
      <c r="BH187" s="447"/>
      <c r="BI187" s="434"/>
      <c r="BJ187" s="434"/>
      <c r="BK187" s="434"/>
      <c r="BL187" s="451"/>
      <c r="BM187" s="447"/>
      <c r="BN187" s="434"/>
      <c r="BO187" s="434"/>
      <c r="BP187" s="434"/>
      <c r="BQ187" s="451"/>
      <c r="BR187" s="447"/>
      <c r="BS187" s="434"/>
      <c r="BT187" s="434"/>
      <c r="BU187" s="434"/>
      <c r="BV187" s="434"/>
      <c r="BW187" s="434"/>
      <c r="BX187" s="434"/>
      <c r="BY187" s="435"/>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302" customFormat="true" ht="15" customHeight="true" x14ac:dyDescent="0.2">
      <c r="A188" s="805"/>
      <c r="B188" s="378"/>
      <c r="C188" s="404"/>
      <c r="D188" s="402"/>
      <c r="E188" s="402"/>
      <c r="F188" s="402"/>
      <c r="G188" s="406"/>
      <c r="H188" s="403"/>
      <c r="I188" s="402"/>
      <c r="J188" s="402"/>
      <c r="K188" s="402"/>
      <c r="L188" s="405"/>
      <c r="M188" s="404"/>
      <c r="N188" s="402"/>
      <c r="O188" s="402"/>
      <c r="P188" s="402"/>
      <c r="Q188" s="405"/>
      <c r="R188" s="404"/>
      <c r="S188" s="402"/>
      <c r="T188" s="402"/>
      <c r="U188" s="402"/>
      <c r="V188" s="402"/>
      <c r="W188" s="402"/>
      <c r="X188" s="402"/>
      <c r="Y188" s="405"/>
      <c r="Z188" s="885"/>
      <c r="AA188" s="885"/>
      <c r="AB188" s="885"/>
      <c r="AC188" s="885"/>
      <c r="AD188" s="885"/>
      <c r="AE188" s="885"/>
      <c r="AF188" s="885"/>
      <c r="AG188" s="885"/>
      <c r="AH188" s="885"/>
      <c r="AI188" s="885"/>
      <c r="AJ188" s="885"/>
      <c r="AK188" s="885"/>
      <c r="AL188" s="885"/>
      <c r="AM188" s="885"/>
      <c r="AN188" s="885"/>
      <c r="AO188" s="885"/>
      <c r="AP188" s="885"/>
      <c r="AQ188" s="885"/>
      <c r="AR188" s="885"/>
      <c r="AS188" s="885"/>
      <c r="AT188" s="885"/>
      <c r="AU188" s="885"/>
      <c r="AV188" s="885"/>
      <c r="AW188" s="885"/>
      <c r="AX188" s="885"/>
      <c r="AY188" s="885"/>
      <c r="AZ188" s="342"/>
      <c r="BA188" s="812"/>
      <c r="BB188" s="814"/>
      <c r="BC188" s="447"/>
      <c r="BD188" s="434"/>
      <c r="BE188" s="434"/>
      <c r="BF188" s="434"/>
      <c r="BG188" s="451"/>
      <c r="BH188" s="447"/>
      <c r="BI188" s="434"/>
      <c r="BJ188" s="434"/>
      <c r="BK188" s="434"/>
      <c r="BL188" s="451"/>
      <c r="BM188" s="447"/>
      <c r="BN188" s="434"/>
      <c r="BO188" s="434"/>
      <c r="BP188" s="434"/>
      <c r="BQ188" s="451"/>
      <c r="BR188" s="447"/>
      <c r="BS188" s="434"/>
      <c r="BT188" s="434"/>
      <c r="BU188" s="434"/>
      <c r="BV188" s="434"/>
      <c r="BW188" s="434"/>
      <c r="BX188" s="434"/>
      <c r="BY188" s="435"/>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302" customFormat="true" ht="15" customHeight="true" x14ac:dyDescent="0.2">
      <c r="A189" s="805"/>
      <c r="B189" s="378"/>
      <c r="C189" s="404"/>
      <c r="D189" s="402"/>
      <c r="E189" s="402"/>
      <c r="F189" s="402"/>
      <c r="G189" s="406"/>
      <c r="H189" s="403"/>
      <c r="I189" s="402"/>
      <c r="J189" s="402"/>
      <c r="K189" s="402"/>
      <c r="L189" s="405"/>
      <c r="M189" s="404"/>
      <c r="N189" s="402"/>
      <c r="O189" s="402"/>
      <c r="P189" s="402"/>
      <c r="Q189" s="405"/>
      <c r="R189" s="404"/>
      <c r="S189" s="402"/>
      <c r="T189" s="402"/>
      <c r="U189" s="402"/>
      <c r="V189" s="402"/>
      <c r="W189" s="402"/>
      <c r="X189" s="402"/>
      <c r="Y189" s="405"/>
      <c r="Z189" s="885"/>
      <c r="AA189" s="885"/>
      <c r="AB189" s="885"/>
      <c r="AC189" s="885"/>
      <c r="AD189" s="885"/>
      <c r="AE189" s="885"/>
      <c r="AF189" s="885"/>
      <c r="AG189" s="885"/>
      <c r="AH189" s="885"/>
      <c r="AI189" s="885"/>
      <c r="AJ189" s="885"/>
      <c r="AK189" s="885"/>
      <c r="AL189" s="885"/>
      <c r="AM189" s="885"/>
      <c r="AN189" s="885"/>
      <c r="AO189" s="885"/>
      <c r="AP189" s="885"/>
      <c r="AQ189" s="885"/>
      <c r="AR189" s="885"/>
      <c r="AS189" s="885"/>
      <c r="AT189" s="885"/>
      <c r="AU189" s="885"/>
      <c r="AV189" s="885"/>
      <c r="AW189" s="885"/>
      <c r="AX189" s="885"/>
      <c r="AY189" s="885"/>
      <c r="AZ189" s="342"/>
      <c r="BA189" s="812"/>
      <c r="BB189" s="814"/>
      <c r="BC189" s="447"/>
      <c r="BD189" s="434"/>
      <c r="BE189" s="434"/>
      <c r="BF189" s="434"/>
      <c r="BG189" s="451"/>
      <c r="BH189" s="447"/>
      <c r="BI189" s="434"/>
      <c r="BJ189" s="434"/>
      <c r="BK189" s="434"/>
      <c r="BL189" s="451"/>
      <c r="BM189" s="447"/>
      <c r="BN189" s="434"/>
      <c r="BO189" s="434"/>
      <c r="BP189" s="434"/>
      <c r="BQ189" s="451"/>
      <c r="BR189" s="447"/>
      <c r="BS189" s="434"/>
      <c r="BT189" s="434"/>
      <c r="BU189" s="434"/>
      <c r="BV189" s="434"/>
      <c r="BW189" s="434"/>
      <c r="BX189" s="434"/>
      <c r="BY189" s="435"/>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302" customFormat="true" ht="15" customHeight="true" x14ac:dyDescent="0.2">
      <c r="A190" s="805"/>
      <c r="B190" s="378"/>
      <c r="C190" s="404"/>
      <c r="D190" s="402"/>
      <c r="E190" s="402"/>
      <c r="F190" s="402"/>
      <c r="G190" s="406"/>
      <c r="H190" s="403"/>
      <c r="I190" s="402"/>
      <c r="J190" s="402"/>
      <c r="K190" s="402"/>
      <c r="L190" s="405"/>
      <c r="M190" s="404"/>
      <c r="N190" s="402"/>
      <c r="O190" s="402"/>
      <c r="P190" s="402"/>
      <c r="Q190" s="405"/>
      <c r="R190" s="404"/>
      <c r="S190" s="402"/>
      <c r="T190" s="402"/>
      <c r="U190" s="402"/>
      <c r="V190" s="402"/>
      <c r="W190" s="402"/>
      <c r="X190" s="402"/>
      <c r="Y190" s="405"/>
      <c r="Z190" s="885"/>
      <c r="AA190" s="885"/>
      <c r="AB190" s="885"/>
      <c r="AC190" s="885"/>
      <c r="AD190" s="885"/>
      <c r="AE190" s="885"/>
      <c r="AF190" s="885"/>
      <c r="AG190" s="885"/>
      <c r="AH190" s="885"/>
      <c r="AI190" s="885"/>
      <c r="AJ190" s="885"/>
      <c r="AK190" s="885"/>
      <c r="AL190" s="885"/>
      <c r="AM190" s="885"/>
      <c r="AN190" s="885"/>
      <c r="AO190" s="885"/>
      <c r="AP190" s="885"/>
      <c r="AQ190" s="885"/>
      <c r="AR190" s="885"/>
      <c r="AS190" s="885"/>
      <c r="AT190" s="885"/>
      <c r="AU190" s="885"/>
      <c r="AV190" s="885"/>
      <c r="AW190" s="885"/>
      <c r="AX190" s="885"/>
      <c r="AY190" s="885"/>
      <c r="AZ190" s="342"/>
      <c r="BA190" s="812"/>
      <c r="BB190" s="814"/>
      <c r="BC190" s="447"/>
      <c r="BD190" s="434"/>
      <c r="BE190" s="434"/>
      <c r="BF190" s="434"/>
      <c r="BG190" s="451"/>
      <c r="BH190" s="447"/>
      <c r="BI190" s="434"/>
      <c r="BJ190" s="434"/>
      <c r="BK190" s="434"/>
      <c r="BL190" s="451"/>
      <c r="BM190" s="447"/>
      <c r="BN190" s="434"/>
      <c r="BO190" s="434"/>
      <c r="BP190" s="434"/>
      <c r="BQ190" s="451"/>
      <c r="BR190" s="447"/>
      <c r="BS190" s="434"/>
      <c r="BT190" s="434"/>
      <c r="BU190" s="434"/>
      <c r="BV190" s="434"/>
      <c r="BW190" s="434"/>
      <c r="BX190" s="434"/>
      <c r="BY190" s="435"/>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302" customFormat="true" ht="15" customHeight="true" x14ac:dyDescent="0.2">
      <c r="A191" s="805"/>
      <c r="B191" s="378"/>
      <c r="C191" s="404"/>
      <c r="D191" s="402"/>
      <c r="E191" s="402"/>
      <c r="F191" s="402"/>
      <c r="G191" s="406"/>
      <c r="H191" s="403"/>
      <c r="I191" s="402"/>
      <c r="J191" s="402"/>
      <c r="K191" s="402"/>
      <c r="L191" s="405"/>
      <c r="M191" s="404"/>
      <c r="N191" s="402"/>
      <c r="O191" s="402"/>
      <c r="P191" s="402"/>
      <c r="Q191" s="405"/>
      <c r="R191" s="404"/>
      <c r="S191" s="402"/>
      <c r="T191" s="402"/>
      <c r="U191" s="402"/>
      <c r="V191" s="402"/>
      <c r="W191" s="402"/>
      <c r="X191" s="402"/>
      <c r="Y191" s="405"/>
      <c r="Z191" s="885"/>
      <c r="AA191" s="885"/>
      <c r="AB191" s="885"/>
      <c r="AC191" s="885"/>
      <c r="AD191" s="885"/>
      <c r="AE191" s="885"/>
      <c r="AF191" s="885"/>
      <c r="AG191" s="885"/>
      <c r="AH191" s="885"/>
      <c r="AI191" s="885"/>
      <c r="AJ191" s="885"/>
      <c r="AK191" s="885"/>
      <c r="AL191" s="885"/>
      <c r="AM191" s="885"/>
      <c r="AN191" s="885"/>
      <c r="AO191" s="885"/>
      <c r="AP191" s="885"/>
      <c r="AQ191" s="885"/>
      <c r="AR191" s="885"/>
      <c r="AS191" s="885"/>
      <c r="AT191" s="885"/>
      <c r="AU191" s="885"/>
      <c r="AV191" s="885"/>
      <c r="AW191" s="885"/>
      <c r="AX191" s="885"/>
      <c r="AY191" s="885"/>
      <c r="AZ191" s="342"/>
      <c r="BA191" s="812"/>
      <c r="BB191" s="814"/>
      <c r="BC191" s="447"/>
      <c r="BD191" s="434"/>
      <c r="BE191" s="434"/>
      <c r="BF191" s="434"/>
      <c r="BG191" s="451"/>
      <c r="BH191" s="447"/>
      <c r="BI191" s="434"/>
      <c r="BJ191" s="434"/>
      <c r="BK191" s="434"/>
      <c r="BL191" s="451"/>
      <c r="BM191" s="447"/>
      <c r="BN191" s="434"/>
      <c r="BO191" s="434"/>
      <c r="BP191" s="434"/>
      <c r="BQ191" s="451"/>
      <c r="BR191" s="447"/>
      <c r="BS191" s="434"/>
      <c r="BT191" s="434"/>
      <c r="BU191" s="434"/>
      <c r="BV191" s="434"/>
      <c r="BW191" s="434"/>
      <c r="BX191" s="434"/>
      <c r="BY191" s="435"/>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302" customFormat="true" ht="15" customHeight="true" x14ac:dyDescent="0.2">
      <c r="A192" s="805"/>
      <c r="B192" s="378"/>
      <c r="C192" s="404"/>
      <c r="D192" s="402"/>
      <c r="E192" s="402"/>
      <c r="F192" s="402"/>
      <c r="G192" s="406"/>
      <c r="H192" s="403"/>
      <c r="I192" s="402"/>
      <c r="J192" s="402"/>
      <c r="K192" s="402"/>
      <c r="L192" s="405"/>
      <c r="M192" s="404"/>
      <c r="N192" s="402"/>
      <c r="O192" s="402"/>
      <c r="P192" s="402"/>
      <c r="Q192" s="405"/>
      <c r="R192" s="404"/>
      <c r="S192" s="402"/>
      <c r="T192" s="402"/>
      <c r="U192" s="402"/>
      <c r="V192" s="402"/>
      <c r="W192" s="402"/>
      <c r="X192" s="402"/>
      <c r="Y192" s="405"/>
      <c r="Z192" s="885"/>
      <c r="AA192" s="885"/>
      <c r="AB192" s="885"/>
      <c r="AC192" s="885"/>
      <c r="AD192" s="885"/>
      <c r="AE192" s="885"/>
      <c r="AF192" s="885"/>
      <c r="AG192" s="885"/>
      <c r="AH192" s="885"/>
      <c r="AI192" s="885"/>
      <c r="AJ192" s="885"/>
      <c r="AK192" s="885"/>
      <c r="AL192" s="885"/>
      <c r="AM192" s="885"/>
      <c r="AN192" s="885"/>
      <c r="AO192" s="885"/>
      <c r="AP192" s="885"/>
      <c r="AQ192" s="885"/>
      <c r="AR192" s="885"/>
      <c r="AS192" s="885"/>
      <c r="AT192" s="885"/>
      <c r="AU192" s="885"/>
      <c r="AV192" s="885"/>
      <c r="AW192" s="885"/>
      <c r="AX192" s="885"/>
      <c r="AY192" s="885"/>
      <c r="AZ192" s="342"/>
      <c r="BA192" s="812"/>
      <c r="BB192" s="814"/>
      <c r="BC192" s="447"/>
      <c r="BD192" s="434"/>
      <c r="BE192" s="434"/>
      <c r="BF192" s="434"/>
      <c r="BG192" s="451"/>
      <c r="BH192" s="447"/>
      <c r="BI192" s="434"/>
      <c r="BJ192" s="434"/>
      <c r="BK192" s="434"/>
      <c r="BL192" s="451"/>
      <c r="BM192" s="447"/>
      <c r="BN192" s="434"/>
      <c r="BO192" s="434"/>
      <c r="BP192" s="434"/>
      <c r="BQ192" s="451"/>
      <c r="BR192" s="447"/>
      <c r="BS192" s="434"/>
      <c r="BT192" s="434"/>
      <c r="BU192" s="434"/>
      <c r="BV192" s="434"/>
      <c r="BW192" s="434"/>
      <c r="BX192" s="434"/>
      <c r="BY192" s="435"/>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302" customFormat="true" ht="15" customHeight="true" x14ac:dyDescent="0.2">
      <c r="A193" s="805"/>
      <c r="B193" s="378"/>
      <c r="C193" s="404"/>
      <c r="D193" s="402"/>
      <c r="E193" s="402"/>
      <c r="F193" s="402"/>
      <c r="G193" s="406"/>
      <c r="H193" s="403"/>
      <c r="I193" s="402"/>
      <c r="J193" s="402"/>
      <c r="K193" s="402"/>
      <c r="L193" s="405"/>
      <c r="M193" s="404"/>
      <c r="N193" s="402"/>
      <c r="O193" s="402"/>
      <c r="P193" s="402"/>
      <c r="Q193" s="405"/>
      <c r="R193" s="404"/>
      <c r="S193" s="402"/>
      <c r="T193" s="402"/>
      <c r="U193" s="402"/>
      <c r="V193" s="402"/>
      <c r="W193" s="402"/>
      <c r="X193" s="402"/>
      <c r="Y193" s="405"/>
      <c r="Z193" s="885"/>
      <c r="AA193" s="885"/>
      <c r="AB193" s="885"/>
      <c r="AC193" s="885"/>
      <c r="AD193" s="885"/>
      <c r="AE193" s="885"/>
      <c r="AF193" s="885"/>
      <c r="AG193" s="885"/>
      <c r="AH193" s="885"/>
      <c r="AI193" s="885"/>
      <c r="AJ193" s="885"/>
      <c r="AK193" s="885"/>
      <c r="AL193" s="885"/>
      <c r="AM193" s="885"/>
      <c r="AN193" s="885"/>
      <c r="AO193" s="885"/>
      <c r="AP193" s="885"/>
      <c r="AQ193" s="885"/>
      <c r="AR193" s="885"/>
      <c r="AS193" s="885"/>
      <c r="AT193" s="885"/>
      <c r="AU193" s="885"/>
      <c r="AV193" s="885"/>
      <c r="AW193" s="885"/>
      <c r="AX193" s="885"/>
      <c r="AY193" s="885"/>
      <c r="AZ193" s="342"/>
      <c r="BA193" s="812"/>
      <c r="BB193" s="814"/>
      <c r="BC193" s="447"/>
      <c r="BD193" s="434"/>
      <c r="BE193" s="434"/>
      <c r="BF193" s="434"/>
      <c r="BG193" s="451"/>
      <c r="BH193" s="447"/>
      <c r="BI193" s="434"/>
      <c r="BJ193" s="434"/>
      <c r="BK193" s="434"/>
      <c r="BL193" s="451"/>
      <c r="BM193" s="447"/>
      <c r="BN193" s="434"/>
      <c r="BO193" s="434"/>
      <c r="BP193" s="434"/>
      <c r="BQ193" s="451"/>
      <c r="BR193" s="447"/>
      <c r="BS193" s="434"/>
      <c r="BT193" s="434"/>
      <c r="BU193" s="434"/>
      <c r="BV193" s="434"/>
      <c r="BW193" s="434"/>
      <c r="BX193" s="434"/>
      <c r="BY193" s="435"/>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302" customFormat="true" ht="15" customHeight="true" x14ac:dyDescent="0.2">
      <c r="A194" s="805"/>
      <c r="B194" s="378"/>
      <c r="C194" s="404"/>
      <c r="D194" s="402"/>
      <c r="E194" s="402"/>
      <c r="F194" s="402"/>
      <c r="G194" s="406"/>
      <c r="H194" s="403"/>
      <c r="I194" s="402"/>
      <c r="J194" s="402"/>
      <c r="K194" s="402"/>
      <c r="L194" s="405"/>
      <c r="M194" s="404"/>
      <c r="N194" s="402"/>
      <c r="O194" s="402"/>
      <c r="P194" s="402"/>
      <c r="Q194" s="405"/>
      <c r="R194" s="404"/>
      <c r="S194" s="402"/>
      <c r="T194" s="402"/>
      <c r="U194" s="402"/>
      <c r="V194" s="402"/>
      <c r="W194" s="402"/>
      <c r="X194" s="402"/>
      <c r="Y194" s="405"/>
      <c r="Z194" s="885"/>
      <c r="AA194" s="885"/>
      <c r="AB194" s="885"/>
      <c r="AC194" s="885"/>
      <c r="AD194" s="885"/>
      <c r="AE194" s="885"/>
      <c r="AF194" s="885"/>
      <c r="AG194" s="885"/>
      <c r="AH194" s="885"/>
      <c r="AI194" s="885"/>
      <c r="AJ194" s="885"/>
      <c r="AK194" s="885"/>
      <c r="AL194" s="885"/>
      <c r="AM194" s="885"/>
      <c r="AN194" s="885"/>
      <c r="AO194" s="885"/>
      <c r="AP194" s="885"/>
      <c r="AQ194" s="885"/>
      <c r="AR194" s="885"/>
      <c r="AS194" s="885"/>
      <c r="AT194" s="885"/>
      <c r="AU194" s="885"/>
      <c r="AV194" s="885"/>
      <c r="AW194" s="885"/>
      <c r="AX194" s="885"/>
      <c r="AY194" s="885"/>
      <c r="AZ194" s="342"/>
      <c r="BA194" s="812"/>
      <c r="BB194" s="814"/>
      <c r="BC194" s="447"/>
      <c r="BD194" s="434"/>
      <c r="BE194" s="434"/>
      <c r="BF194" s="434"/>
      <c r="BG194" s="451"/>
      <c r="BH194" s="447"/>
      <c r="BI194" s="434"/>
      <c r="BJ194" s="434"/>
      <c r="BK194" s="434"/>
      <c r="BL194" s="451"/>
      <c r="BM194" s="447"/>
      <c r="BN194" s="434"/>
      <c r="BO194" s="434"/>
      <c r="BP194" s="434"/>
      <c r="BQ194" s="451"/>
      <c r="BR194" s="447"/>
      <c r="BS194" s="434"/>
      <c r="BT194" s="434"/>
      <c r="BU194" s="434"/>
      <c r="BV194" s="434"/>
      <c r="BW194" s="434"/>
      <c r="BX194" s="434"/>
      <c r="BY194" s="435"/>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02" customFormat="true" ht="15" customHeight="true" x14ac:dyDescent="0.2">
      <c r="A195" s="805"/>
      <c r="B195" s="378"/>
      <c r="C195" s="404"/>
      <c r="D195" s="402"/>
      <c r="E195" s="402"/>
      <c r="F195" s="402"/>
      <c r="G195" s="406"/>
      <c r="H195" s="403"/>
      <c r="I195" s="402"/>
      <c r="J195" s="402"/>
      <c r="K195" s="402"/>
      <c r="L195" s="405"/>
      <c r="M195" s="404"/>
      <c r="N195" s="402"/>
      <c r="O195" s="402"/>
      <c r="P195" s="402"/>
      <c r="Q195" s="405"/>
      <c r="R195" s="404"/>
      <c r="S195" s="402"/>
      <c r="T195" s="402"/>
      <c r="U195" s="402"/>
      <c r="V195" s="402"/>
      <c r="W195" s="402"/>
      <c r="X195" s="402"/>
      <c r="Y195" s="405"/>
      <c r="Z195" s="885"/>
      <c r="AA195" s="885"/>
      <c r="AB195" s="885"/>
      <c r="AC195" s="885"/>
      <c r="AD195" s="885"/>
      <c r="AE195" s="885"/>
      <c r="AF195" s="885"/>
      <c r="AG195" s="885"/>
      <c r="AH195" s="885"/>
      <c r="AI195" s="885"/>
      <c r="AJ195" s="885"/>
      <c r="AK195" s="885"/>
      <c r="AL195" s="885"/>
      <c r="AM195" s="885"/>
      <c r="AN195" s="885"/>
      <c r="AO195" s="885"/>
      <c r="AP195" s="885"/>
      <c r="AQ195" s="885"/>
      <c r="AR195" s="885"/>
      <c r="AS195" s="885"/>
      <c r="AT195" s="885"/>
      <c r="AU195" s="885"/>
      <c r="AV195" s="885"/>
      <c r="AW195" s="885"/>
      <c r="AX195" s="885"/>
      <c r="AY195" s="885"/>
      <c r="AZ195" s="342"/>
      <c r="BA195" s="812"/>
      <c r="BB195" s="814"/>
      <c r="BC195" s="447"/>
      <c r="BD195" s="434"/>
      <c r="BE195" s="434"/>
      <c r="BF195" s="434"/>
      <c r="BG195" s="451"/>
      <c r="BH195" s="447"/>
      <c r="BI195" s="434"/>
      <c r="BJ195" s="434"/>
      <c r="BK195" s="434"/>
      <c r="BL195" s="451"/>
      <c r="BM195" s="447"/>
      <c r="BN195" s="434"/>
      <c r="BO195" s="434"/>
      <c r="BP195" s="434"/>
      <c r="BQ195" s="451"/>
      <c r="BR195" s="447"/>
      <c r="BS195" s="434"/>
      <c r="BT195" s="434"/>
      <c r="BU195" s="434"/>
      <c r="BV195" s="434"/>
      <c r="BW195" s="434"/>
      <c r="BX195" s="434"/>
      <c r="BY195" s="435"/>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02" customFormat="true" ht="15" customHeight="true" x14ac:dyDescent="0.2">
      <c r="A196" s="805"/>
      <c r="B196" s="378"/>
      <c r="C196" s="404"/>
      <c r="D196" s="402"/>
      <c r="E196" s="402"/>
      <c r="F196" s="402"/>
      <c r="G196" s="406"/>
      <c r="H196" s="403"/>
      <c r="I196" s="402"/>
      <c r="J196" s="402"/>
      <c r="K196" s="402"/>
      <c r="L196" s="405"/>
      <c r="M196" s="404"/>
      <c r="N196" s="402"/>
      <c r="O196" s="402"/>
      <c r="P196" s="402"/>
      <c r="Q196" s="405"/>
      <c r="R196" s="404"/>
      <c r="S196" s="402"/>
      <c r="T196" s="402"/>
      <c r="U196" s="402"/>
      <c r="V196" s="402"/>
      <c r="W196" s="402"/>
      <c r="X196" s="402"/>
      <c r="Y196" s="405"/>
      <c r="Z196" s="885"/>
      <c r="AA196" s="885"/>
      <c r="AB196" s="885"/>
      <c r="AC196" s="885"/>
      <c r="AD196" s="885"/>
      <c r="AE196" s="885"/>
      <c r="AF196" s="885"/>
      <c r="AG196" s="885"/>
      <c r="AH196" s="885"/>
      <c r="AI196" s="885"/>
      <c r="AJ196" s="885"/>
      <c r="AK196" s="885"/>
      <c r="AL196" s="885"/>
      <c r="AM196" s="885"/>
      <c r="AN196" s="885"/>
      <c r="AO196" s="885"/>
      <c r="AP196" s="885"/>
      <c r="AQ196" s="885"/>
      <c r="AR196" s="885"/>
      <c r="AS196" s="885"/>
      <c r="AT196" s="885"/>
      <c r="AU196" s="885"/>
      <c r="AV196" s="885"/>
      <c r="AW196" s="885"/>
      <c r="AX196" s="885"/>
      <c r="AY196" s="885"/>
      <c r="AZ196" s="342"/>
      <c r="BA196" s="812"/>
      <c r="BB196" s="814"/>
      <c r="BC196" s="447"/>
      <c r="BD196" s="434"/>
      <c r="BE196" s="434"/>
      <c r="BF196" s="434"/>
      <c r="BG196" s="451"/>
      <c r="BH196" s="447"/>
      <c r="BI196" s="434"/>
      <c r="BJ196" s="434"/>
      <c r="BK196" s="434"/>
      <c r="BL196" s="451"/>
      <c r="BM196" s="447"/>
      <c r="BN196" s="434"/>
      <c r="BO196" s="434"/>
      <c r="BP196" s="434"/>
      <c r="BQ196" s="451"/>
      <c r="BR196" s="447"/>
      <c r="BS196" s="434"/>
      <c r="BT196" s="434"/>
      <c r="BU196" s="434"/>
      <c r="BV196" s="434"/>
      <c r="BW196" s="434"/>
      <c r="BX196" s="434"/>
      <c r="BY196" s="435"/>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02" customFormat="true" ht="15" customHeight="true" x14ac:dyDescent="0.2">
      <c r="A197" s="805"/>
      <c r="B197" s="378"/>
      <c r="C197" s="404"/>
      <c r="D197" s="402"/>
      <c r="E197" s="402"/>
      <c r="F197" s="402"/>
      <c r="G197" s="406"/>
      <c r="H197" s="403"/>
      <c r="I197" s="402"/>
      <c r="J197" s="402"/>
      <c r="K197" s="402"/>
      <c r="L197" s="405"/>
      <c r="M197" s="404"/>
      <c r="N197" s="402"/>
      <c r="O197" s="402"/>
      <c r="P197" s="402"/>
      <c r="Q197" s="405"/>
      <c r="R197" s="404"/>
      <c r="S197" s="402"/>
      <c r="T197" s="402"/>
      <c r="U197" s="402"/>
      <c r="V197" s="402"/>
      <c r="W197" s="402"/>
      <c r="X197" s="402"/>
      <c r="Y197" s="405"/>
      <c r="Z197" s="885"/>
      <c r="AA197" s="885"/>
      <c r="AB197" s="885"/>
      <c r="AC197" s="885"/>
      <c r="AD197" s="885"/>
      <c r="AE197" s="885"/>
      <c r="AF197" s="885"/>
      <c r="AG197" s="885"/>
      <c r="AH197" s="885"/>
      <c r="AI197" s="885"/>
      <c r="AJ197" s="885"/>
      <c r="AK197" s="885"/>
      <c r="AL197" s="885"/>
      <c r="AM197" s="885"/>
      <c r="AN197" s="885"/>
      <c r="AO197" s="885"/>
      <c r="AP197" s="885"/>
      <c r="AQ197" s="885"/>
      <c r="AR197" s="885"/>
      <c r="AS197" s="885"/>
      <c r="AT197" s="885"/>
      <c r="AU197" s="885"/>
      <c r="AV197" s="885"/>
      <c r="AW197" s="885"/>
      <c r="AX197" s="885"/>
      <c r="AY197" s="885"/>
      <c r="AZ197" s="342"/>
      <c r="BA197" s="812"/>
      <c r="BB197" s="814"/>
      <c r="BC197" s="447"/>
      <c r="BD197" s="434"/>
      <c r="BE197" s="434"/>
      <c r="BF197" s="434"/>
      <c r="BG197" s="451"/>
      <c r="BH197" s="447"/>
      <c r="BI197" s="434"/>
      <c r="BJ197" s="434"/>
      <c r="BK197" s="434"/>
      <c r="BL197" s="451"/>
      <c r="BM197" s="447"/>
      <c r="BN197" s="434"/>
      <c r="BO197" s="434"/>
      <c r="BP197" s="434"/>
      <c r="BQ197" s="451"/>
      <c r="BR197" s="447"/>
      <c r="BS197" s="434"/>
      <c r="BT197" s="434"/>
      <c r="BU197" s="434"/>
      <c r="BV197" s="434"/>
      <c r="BW197" s="434"/>
      <c r="BX197" s="434"/>
      <c r="BY197" s="435"/>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02" customFormat="true" ht="15" customHeight="true" x14ac:dyDescent="0.2">
      <c r="A198" s="805"/>
      <c r="B198" s="378"/>
      <c r="C198" s="404"/>
      <c r="D198" s="402"/>
      <c r="E198" s="402"/>
      <c r="F198" s="402"/>
      <c r="G198" s="406"/>
      <c r="H198" s="403"/>
      <c r="I198" s="402"/>
      <c r="J198" s="402"/>
      <c r="K198" s="402"/>
      <c r="L198" s="405"/>
      <c r="M198" s="404"/>
      <c r="N198" s="402"/>
      <c r="O198" s="402"/>
      <c r="P198" s="402"/>
      <c r="Q198" s="405"/>
      <c r="R198" s="404"/>
      <c r="S198" s="402"/>
      <c r="T198" s="402"/>
      <c r="U198" s="402"/>
      <c r="V198" s="402"/>
      <c r="W198" s="402"/>
      <c r="X198" s="402"/>
      <c r="Y198" s="405"/>
      <c r="Z198" s="885"/>
      <c r="AA198" s="885"/>
      <c r="AB198" s="885"/>
      <c r="AC198" s="885"/>
      <c r="AD198" s="885"/>
      <c r="AE198" s="885"/>
      <c r="AF198" s="885"/>
      <c r="AG198" s="885"/>
      <c r="AH198" s="885"/>
      <c r="AI198" s="885"/>
      <c r="AJ198" s="885"/>
      <c r="AK198" s="885"/>
      <c r="AL198" s="885"/>
      <c r="AM198" s="885"/>
      <c r="AN198" s="885"/>
      <c r="AO198" s="885"/>
      <c r="AP198" s="885"/>
      <c r="AQ198" s="885"/>
      <c r="AR198" s="885"/>
      <c r="AS198" s="885"/>
      <c r="AT198" s="885"/>
      <c r="AU198" s="885"/>
      <c r="AV198" s="885"/>
      <c r="AW198" s="885"/>
      <c r="AX198" s="885"/>
      <c r="AY198" s="885"/>
      <c r="AZ198" s="342"/>
      <c r="BA198" s="812"/>
      <c r="BB198" s="814"/>
      <c r="BC198" s="447"/>
      <c r="BD198" s="434"/>
      <c r="BE198" s="434"/>
      <c r="BF198" s="434"/>
      <c r="BG198" s="451"/>
      <c r="BH198" s="447"/>
      <c r="BI198" s="434"/>
      <c r="BJ198" s="434"/>
      <c r="BK198" s="434"/>
      <c r="BL198" s="451"/>
      <c r="BM198" s="447"/>
      <c r="BN198" s="434"/>
      <c r="BO198" s="434"/>
      <c r="BP198" s="434"/>
      <c r="BQ198" s="451"/>
      <c r="BR198" s="447"/>
      <c r="BS198" s="434"/>
      <c r="BT198" s="434"/>
      <c r="BU198" s="434"/>
      <c r="BV198" s="434"/>
      <c r="BW198" s="434"/>
      <c r="BX198" s="434"/>
      <c r="BY198" s="435"/>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02" customFormat="true" ht="15" customHeight="true" x14ac:dyDescent="0.2">
      <c r="A199" s="805"/>
      <c r="B199" s="378"/>
      <c r="C199" s="404"/>
      <c r="D199" s="402"/>
      <c r="E199" s="402"/>
      <c r="F199" s="402"/>
      <c r="G199" s="406"/>
      <c r="H199" s="403"/>
      <c r="I199" s="402"/>
      <c r="J199" s="402"/>
      <c r="K199" s="402"/>
      <c r="L199" s="405"/>
      <c r="M199" s="404"/>
      <c r="N199" s="402"/>
      <c r="O199" s="402"/>
      <c r="P199" s="402"/>
      <c r="Q199" s="405"/>
      <c r="R199" s="404"/>
      <c r="S199" s="402"/>
      <c r="T199" s="402"/>
      <c r="U199" s="402"/>
      <c r="V199" s="402"/>
      <c r="W199" s="402"/>
      <c r="X199" s="402"/>
      <c r="Y199" s="405"/>
      <c r="Z199" s="885"/>
      <c r="AA199" s="885"/>
      <c r="AB199" s="885"/>
      <c r="AC199" s="885"/>
      <c r="AD199" s="885"/>
      <c r="AE199" s="885"/>
      <c r="AF199" s="885"/>
      <c r="AG199" s="885"/>
      <c r="AH199" s="885"/>
      <c r="AI199" s="885"/>
      <c r="AJ199" s="885"/>
      <c r="AK199" s="885"/>
      <c r="AL199" s="885"/>
      <c r="AM199" s="885"/>
      <c r="AN199" s="885"/>
      <c r="AO199" s="885"/>
      <c r="AP199" s="885"/>
      <c r="AQ199" s="885"/>
      <c r="AR199" s="885"/>
      <c r="AS199" s="885"/>
      <c r="AT199" s="885"/>
      <c r="AU199" s="885"/>
      <c r="AV199" s="885"/>
      <c r="AW199" s="885"/>
      <c r="AX199" s="885"/>
      <c r="AY199" s="885"/>
      <c r="AZ199" s="342"/>
      <c r="BA199" s="812"/>
      <c r="BB199" s="814"/>
      <c r="BC199" s="447"/>
      <c r="BD199" s="434"/>
      <c r="BE199" s="434"/>
      <c r="BF199" s="434"/>
      <c r="BG199" s="451"/>
      <c r="BH199" s="447"/>
      <c r="BI199" s="434"/>
      <c r="BJ199" s="434"/>
      <c r="BK199" s="434"/>
      <c r="BL199" s="451"/>
      <c r="BM199" s="447"/>
      <c r="BN199" s="434"/>
      <c r="BO199" s="434"/>
      <c r="BP199" s="434"/>
      <c r="BQ199" s="451"/>
      <c r="BR199" s="447"/>
      <c r="BS199" s="434"/>
      <c r="BT199" s="434"/>
      <c r="BU199" s="434"/>
      <c r="BV199" s="434"/>
      <c r="BW199" s="434"/>
      <c r="BX199" s="434"/>
      <c r="BY199" s="435"/>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02" customFormat="true" ht="15" customHeight="true" x14ac:dyDescent="0.2">
      <c r="A200" s="805"/>
      <c r="B200" s="378"/>
      <c r="C200" s="404"/>
      <c r="D200" s="402"/>
      <c r="E200" s="402"/>
      <c r="F200" s="402"/>
      <c r="G200" s="406"/>
      <c r="H200" s="403"/>
      <c r="I200" s="402"/>
      <c r="J200" s="402"/>
      <c r="K200" s="402"/>
      <c r="L200" s="405"/>
      <c r="M200" s="404"/>
      <c r="N200" s="402"/>
      <c r="O200" s="402"/>
      <c r="P200" s="402"/>
      <c r="Q200" s="405"/>
      <c r="R200" s="404"/>
      <c r="S200" s="402"/>
      <c r="T200" s="402"/>
      <c r="U200" s="402"/>
      <c r="V200" s="402"/>
      <c r="W200" s="402"/>
      <c r="X200" s="402"/>
      <c r="Y200" s="405"/>
      <c r="Z200" s="885"/>
      <c r="AA200" s="885"/>
      <c r="AB200" s="885"/>
      <c r="AC200" s="885"/>
      <c r="AD200" s="885"/>
      <c r="AE200" s="885"/>
      <c r="AF200" s="885"/>
      <c r="AG200" s="885"/>
      <c r="AH200" s="885"/>
      <c r="AI200" s="885"/>
      <c r="AJ200" s="885"/>
      <c r="AK200" s="885"/>
      <c r="AL200" s="885"/>
      <c r="AM200" s="885"/>
      <c r="AN200" s="885"/>
      <c r="AO200" s="885"/>
      <c r="AP200" s="885"/>
      <c r="AQ200" s="885"/>
      <c r="AR200" s="885"/>
      <c r="AS200" s="885"/>
      <c r="AT200" s="885"/>
      <c r="AU200" s="885"/>
      <c r="AV200" s="885"/>
      <c r="AW200" s="885"/>
      <c r="AX200" s="885"/>
      <c r="AY200" s="885"/>
      <c r="AZ200" s="342"/>
      <c r="BA200" s="812"/>
      <c r="BB200" s="814"/>
      <c r="BC200" s="447"/>
      <c r="BD200" s="434"/>
      <c r="BE200" s="434"/>
      <c r="BF200" s="434"/>
      <c r="BG200" s="451"/>
      <c r="BH200" s="447"/>
      <c r="BI200" s="434"/>
      <c r="BJ200" s="434"/>
      <c r="BK200" s="434"/>
      <c r="BL200" s="451"/>
      <c r="BM200" s="447"/>
      <c r="BN200" s="434"/>
      <c r="BO200" s="434"/>
      <c r="BP200" s="434"/>
      <c r="BQ200" s="451"/>
      <c r="BR200" s="447"/>
      <c r="BS200" s="434"/>
      <c r="BT200" s="434"/>
      <c r="BU200" s="434"/>
      <c r="BV200" s="434"/>
      <c r="BW200" s="434"/>
      <c r="BX200" s="434"/>
      <c r="BY200" s="435"/>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02" customFormat="true" ht="15" customHeight="true" x14ac:dyDescent="0.2">
      <c r="A201" s="805"/>
      <c r="B201" s="378"/>
      <c r="C201" s="404"/>
      <c r="D201" s="402"/>
      <c r="E201" s="402"/>
      <c r="F201" s="402"/>
      <c r="G201" s="406"/>
      <c r="H201" s="403"/>
      <c r="I201" s="402"/>
      <c r="J201" s="402"/>
      <c r="K201" s="402"/>
      <c r="L201" s="405"/>
      <c r="M201" s="404"/>
      <c r="N201" s="402"/>
      <c r="O201" s="402"/>
      <c r="P201" s="402"/>
      <c r="Q201" s="405"/>
      <c r="R201" s="404"/>
      <c r="S201" s="402"/>
      <c r="T201" s="402"/>
      <c r="U201" s="402"/>
      <c r="V201" s="402"/>
      <c r="W201" s="402"/>
      <c r="X201" s="402"/>
      <c r="Y201" s="405"/>
      <c r="Z201" s="885"/>
      <c r="AA201" s="885"/>
      <c r="AB201" s="885"/>
      <c r="AC201" s="885"/>
      <c r="AD201" s="885"/>
      <c r="AE201" s="885"/>
      <c r="AF201" s="885"/>
      <c r="AG201" s="885"/>
      <c r="AH201" s="885"/>
      <c r="AI201" s="885"/>
      <c r="AJ201" s="885"/>
      <c r="AK201" s="885"/>
      <c r="AL201" s="885"/>
      <c r="AM201" s="885"/>
      <c r="AN201" s="885"/>
      <c r="AO201" s="885"/>
      <c r="AP201" s="885"/>
      <c r="AQ201" s="885"/>
      <c r="AR201" s="885"/>
      <c r="AS201" s="885"/>
      <c r="AT201" s="885"/>
      <c r="AU201" s="885"/>
      <c r="AV201" s="885"/>
      <c r="AW201" s="885"/>
      <c r="AX201" s="885"/>
      <c r="AY201" s="885"/>
      <c r="AZ201" s="342"/>
      <c r="BA201" s="812"/>
      <c r="BB201" s="814"/>
      <c r="BC201" s="447"/>
      <c r="BD201" s="434"/>
      <c r="BE201" s="434"/>
      <c r="BF201" s="434"/>
      <c r="BG201" s="451"/>
      <c r="BH201" s="447"/>
      <c r="BI201" s="434"/>
      <c r="BJ201" s="434"/>
      <c r="BK201" s="434"/>
      <c r="BL201" s="451"/>
      <c r="BM201" s="447"/>
      <c r="BN201" s="434"/>
      <c r="BO201" s="434"/>
      <c r="BP201" s="434"/>
      <c r="BQ201" s="451"/>
      <c r="BR201" s="447"/>
      <c r="BS201" s="434"/>
      <c r="BT201" s="434"/>
      <c r="BU201" s="434"/>
      <c r="BV201" s="434"/>
      <c r="BW201" s="434"/>
      <c r="BX201" s="434"/>
      <c r="BY201" s="435"/>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02" customFormat="true" ht="15" customHeight="true" x14ac:dyDescent="0.2">
      <c r="A202" s="805"/>
      <c r="B202" s="378"/>
      <c r="C202" s="404"/>
      <c r="D202" s="402"/>
      <c r="E202" s="402"/>
      <c r="F202" s="402"/>
      <c r="G202" s="406"/>
      <c r="H202" s="403"/>
      <c r="I202" s="402"/>
      <c r="J202" s="402"/>
      <c r="K202" s="402"/>
      <c r="L202" s="405"/>
      <c r="M202" s="404"/>
      <c r="N202" s="402"/>
      <c r="O202" s="402"/>
      <c r="P202" s="402"/>
      <c r="Q202" s="405"/>
      <c r="R202" s="404"/>
      <c r="S202" s="402"/>
      <c r="T202" s="402"/>
      <c r="U202" s="402"/>
      <c r="V202" s="402"/>
      <c r="W202" s="402"/>
      <c r="X202" s="402"/>
      <c r="Y202" s="405"/>
      <c r="Z202" s="885"/>
      <c r="AA202" s="885"/>
      <c r="AB202" s="885"/>
      <c r="AC202" s="885"/>
      <c r="AD202" s="885"/>
      <c r="AE202" s="885"/>
      <c r="AF202" s="885"/>
      <c r="AG202" s="885"/>
      <c r="AH202" s="885"/>
      <c r="AI202" s="885"/>
      <c r="AJ202" s="885"/>
      <c r="AK202" s="885"/>
      <c r="AL202" s="885"/>
      <c r="AM202" s="885"/>
      <c r="AN202" s="885"/>
      <c r="AO202" s="885"/>
      <c r="AP202" s="885"/>
      <c r="AQ202" s="885"/>
      <c r="AR202" s="885"/>
      <c r="AS202" s="885"/>
      <c r="AT202" s="885"/>
      <c r="AU202" s="885"/>
      <c r="AV202" s="885"/>
      <c r="AW202" s="885"/>
      <c r="AX202" s="885"/>
      <c r="AY202" s="885"/>
      <c r="AZ202" s="342"/>
      <c r="BA202" s="812"/>
      <c r="BB202" s="814"/>
      <c r="BC202" s="447"/>
      <c r="BD202" s="434"/>
      <c r="BE202" s="434"/>
      <c r="BF202" s="434"/>
      <c r="BG202" s="451"/>
      <c r="BH202" s="447"/>
      <c r="BI202" s="434"/>
      <c r="BJ202" s="434"/>
      <c r="BK202" s="434"/>
      <c r="BL202" s="451"/>
      <c r="BM202" s="447"/>
      <c r="BN202" s="434"/>
      <c r="BO202" s="434"/>
      <c r="BP202" s="434"/>
      <c r="BQ202" s="451"/>
      <c r="BR202" s="447"/>
      <c r="BS202" s="434"/>
      <c r="BT202" s="434"/>
      <c r="BU202" s="434"/>
      <c r="BV202" s="434"/>
      <c r="BW202" s="434"/>
      <c r="BX202" s="434"/>
      <c r="BY202" s="435"/>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302" customFormat="true" ht="15" customHeight="true" x14ac:dyDescent="0.2">
      <c r="A203" s="805"/>
      <c r="B203" s="378"/>
      <c r="C203" s="404"/>
      <c r="D203" s="402"/>
      <c r="E203" s="402"/>
      <c r="F203" s="402"/>
      <c r="G203" s="406"/>
      <c r="H203" s="403"/>
      <c r="I203" s="402"/>
      <c r="J203" s="402"/>
      <c r="K203" s="402"/>
      <c r="L203" s="405"/>
      <c r="M203" s="404"/>
      <c r="N203" s="402"/>
      <c r="O203" s="402"/>
      <c r="P203" s="402"/>
      <c r="Q203" s="405"/>
      <c r="R203" s="404"/>
      <c r="S203" s="402"/>
      <c r="T203" s="402"/>
      <c r="U203" s="402"/>
      <c r="V203" s="402"/>
      <c r="W203" s="402"/>
      <c r="X203" s="402"/>
      <c r="Y203" s="405"/>
      <c r="Z203" s="885"/>
      <c r="AA203" s="885"/>
      <c r="AB203" s="885"/>
      <c r="AC203" s="885"/>
      <c r="AD203" s="885"/>
      <c r="AE203" s="885"/>
      <c r="AF203" s="885"/>
      <c r="AG203" s="885"/>
      <c r="AH203" s="885"/>
      <c r="AI203" s="885"/>
      <c r="AJ203" s="885"/>
      <c r="AK203" s="885"/>
      <c r="AL203" s="885"/>
      <c r="AM203" s="885"/>
      <c r="AN203" s="885"/>
      <c r="AO203" s="885"/>
      <c r="AP203" s="885"/>
      <c r="AQ203" s="885"/>
      <c r="AR203" s="885"/>
      <c r="AS203" s="885"/>
      <c r="AT203" s="885"/>
      <c r="AU203" s="885"/>
      <c r="AV203" s="885"/>
      <c r="AW203" s="885"/>
      <c r="AX203" s="885"/>
      <c r="AY203" s="885"/>
      <c r="AZ203" s="342"/>
      <c r="BA203" s="812"/>
      <c r="BB203" s="814"/>
      <c r="BC203" s="447"/>
      <c r="BD203" s="434"/>
      <c r="BE203" s="434"/>
      <c r="BF203" s="434"/>
      <c r="BG203" s="451"/>
      <c r="BH203" s="447"/>
      <c r="BI203" s="434"/>
      <c r="BJ203" s="434"/>
      <c r="BK203" s="434"/>
      <c r="BL203" s="451"/>
      <c r="BM203" s="447"/>
      <c r="BN203" s="434"/>
      <c r="BO203" s="434"/>
      <c r="BP203" s="434"/>
      <c r="BQ203" s="451"/>
      <c r="BR203" s="447"/>
      <c r="BS203" s="434"/>
      <c r="BT203" s="434"/>
      <c r="BU203" s="434"/>
      <c r="BV203" s="434"/>
      <c r="BW203" s="434"/>
      <c r="BX203" s="434"/>
      <c r="BY203" s="435"/>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302" customFormat="true" ht="15" customHeight="true" x14ac:dyDescent="0.2">
      <c r="A204" s="805"/>
      <c r="B204" s="378"/>
      <c r="C204" s="404"/>
      <c r="D204" s="402"/>
      <c r="E204" s="402"/>
      <c r="F204" s="402"/>
      <c r="G204" s="406"/>
      <c r="H204" s="403"/>
      <c r="I204" s="402"/>
      <c r="J204" s="402"/>
      <c r="K204" s="402"/>
      <c r="L204" s="405"/>
      <c r="M204" s="404"/>
      <c r="N204" s="402"/>
      <c r="O204" s="402"/>
      <c r="P204" s="402"/>
      <c r="Q204" s="405"/>
      <c r="R204" s="404"/>
      <c r="S204" s="402"/>
      <c r="T204" s="402"/>
      <c r="U204" s="402"/>
      <c r="V204" s="402"/>
      <c r="W204" s="402"/>
      <c r="X204" s="402"/>
      <c r="Y204" s="405"/>
      <c r="Z204" s="885"/>
      <c r="AA204" s="885"/>
      <c r="AB204" s="885"/>
      <c r="AC204" s="885"/>
      <c r="AD204" s="885"/>
      <c r="AE204" s="885"/>
      <c r="AF204" s="885"/>
      <c r="AG204" s="885"/>
      <c r="AH204" s="885"/>
      <c r="AI204" s="885"/>
      <c r="AJ204" s="885"/>
      <c r="AK204" s="885"/>
      <c r="AL204" s="885"/>
      <c r="AM204" s="885"/>
      <c r="AN204" s="885"/>
      <c r="AO204" s="885"/>
      <c r="AP204" s="885"/>
      <c r="AQ204" s="885"/>
      <c r="AR204" s="885"/>
      <c r="AS204" s="885"/>
      <c r="AT204" s="885"/>
      <c r="AU204" s="885"/>
      <c r="AV204" s="885"/>
      <c r="AW204" s="885"/>
      <c r="AX204" s="885"/>
      <c r="AY204" s="885"/>
      <c r="AZ204" s="342"/>
      <c r="BA204" s="812"/>
      <c r="BB204" s="814"/>
      <c r="BC204" s="447"/>
      <c r="BD204" s="434"/>
      <c r="BE204" s="434"/>
      <c r="BF204" s="434"/>
      <c r="BG204" s="451"/>
      <c r="BH204" s="447"/>
      <c r="BI204" s="434"/>
      <c r="BJ204" s="434"/>
      <c r="BK204" s="434"/>
      <c r="BL204" s="451"/>
      <c r="BM204" s="447"/>
      <c r="BN204" s="434"/>
      <c r="BO204" s="434"/>
      <c r="BP204" s="434"/>
      <c r="BQ204" s="451"/>
      <c r="BR204" s="447"/>
      <c r="BS204" s="434"/>
      <c r="BT204" s="434"/>
      <c r="BU204" s="434"/>
      <c r="BV204" s="434"/>
      <c r="BW204" s="434"/>
      <c r="BX204" s="434"/>
      <c r="BY204" s="435"/>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302" customFormat="true" ht="15" customHeight="true" x14ac:dyDescent="0.2">
      <c r="A205" s="806"/>
      <c r="B205" s="379"/>
      <c r="C205" s="409"/>
      <c r="D205" s="407"/>
      <c r="E205" s="407"/>
      <c r="F205" s="407"/>
      <c r="G205" s="411"/>
      <c r="H205" s="408"/>
      <c r="I205" s="407"/>
      <c r="J205" s="407"/>
      <c r="K205" s="407"/>
      <c r="L205" s="410"/>
      <c r="M205" s="409"/>
      <c r="N205" s="407"/>
      <c r="O205" s="407"/>
      <c r="P205" s="407"/>
      <c r="Q205" s="410"/>
      <c r="R205" s="409"/>
      <c r="S205" s="407"/>
      <c r="T205" s="407"/>
      <c r="U205" s="407"/>
      <c r="V205" s="407"/>
      <c r="W205" s="407"/>
      <c r="X205" s="407"/>
      <c r="Y205" s="410"/>
      <c r="Z205" s="885"/>
      <c r="AA205" s="885"/>
      <c r="AB205" s="885"/>
      <c r="AC205" s="885"/>
      <c r="AD205" s="885"/>
      <c r="AE205" s="885"/>
      <c r="AF205" s="885"/>
      <c r="AG205" s="885"/>
      <c r="AH205" s="885"/>
      <c r="AI205" s="885"/>
      <c r="AJ205" s="885"/>
      <c r="AK205" s="885"/>
      <c r="AL205" s="885"/>
      <c r="AM205" s="885"/>
      <c r="AN205" s="885"/>
      <c r="AO205" s="885"/>
      <c r="AP205" s="885"/>
      <c r="AQ205" s="885"/>
      <c r="AR205" s="885"/>
      <c r="AS205" s="885"/>
      <c r="AT205" s="885"/>
      <c r="AU205" s="885"/>
      <c r="AV205" s="885"/>
      <c r="AW205" s="885"/>
      <c r="AX205" s="885"/>
      <c r="AY205" s="885"/>
      <c r="AZ205" s="342"/>
      <c r="BA205" s="812"/>
      <c r="BB205" s="814"/>
      <c r="BC205" s="450"/>
      <c r="BD205" s="449"/>
      <c r="BE205" s="449"/>
      <c r="BF205" s="449"/>
      <c r="BG205" s="453"/>
      <c r="BH205" s="450"/>
      <c r="BI205" s="449"/>
      <c r="BJ205" s="449"/>
      <c r="BK205" s="449"/>
      <c r="BL205" s="453"/>
      <c r="BM205" s="450"/>
      <c r="BN205" s="449"/>
      <c r="BO205" s="449"/>
      <c r="BP205" s="449"/>
      <c r="BQ205" s="453"/>
      <c r="BR205" s="450"/>
      <c r="BS205" s="449"/>
      <c r="BT205" s="449"/>
      <c r="BU205" s="449"/>
      <c r="BV205" s="449"/>
      <c r="BW205" s="449"/>
      <c r="BX205" s="449"/>
      <c r="BY205" s="452"/>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302" customFormat="true" ht="250.15" customHeight="true" x14ac:dyDescent="0.2">
      <c r="A206" s="304"/>
      <c r="B206" s="304"/>
      <c r="C206" s="304"/>
      <c r="D206" s="304"/>
      <c r="E206" s="304"/>
      <c r="F206" s="304"/>
      <c r="G206" s="304"/>
      <c r="H206" s="304"/>
      <c r="I206" s="304"/>
      <c r="J206" s="304"/>
      <c r="K206" s="304"/>
      <c r="L206" s="304"/>
      <c r="M206" s="304"/>
      <c r="N206" s="304"/>
      <c r="O206" s="304"/>
      <c r="P206" s="304"/>
      <c r="Q206" s="304"/>
      <c r="R206" s="498"/>
      <c r="S206" s="304"/>
      <c r="T206" s="304"/>
      <c r="U206" s="304"/>
      <c r="V206" s="304"/>
      <c r="W206" s="304"/>
      <c r="X206" s="304"/>
      <c r="Y206" s="304"/>
      <c r="Z206" s="342"/>
      <c r="AA206" s="342"/>
      <c r="AB206" s="342"/>
      <c r="AC206" s="342"/>
      <c r="AD206" s="342"/>
      <c r="AE206" s="342"/>
      <c r="AF206" s="342"/>
      <c r="AG206" s="342"/>
      <c r="AH206" s="342"/>
      <c r="AI206" s="342"/>
      <c r="AJ206" s="342"/>
      <c r="AK206" s="342"/>
      <c r="AL206" s="342"/>
      <c r="AM206" s="342"/>
      <c r="AN206" s="342"/>
      <c r="AO206" s="342"/>
      <c r="AP206" s="342"/>
      <c r="AQ206" s="342"/>
      <c r="AR206" s="342"/>
      <c r="AS206" s="342"/>
      <c r="AT206" s="342"/>
      <c r="AU206" s="342"/>
      <c r="AV206" s="342"/>
      <c r="AW206" s="342"/>
      <c r="AX206" s="342"/>
      <c r="AY206" s="342"/>
      <c r="AZ206" s="342"/>
      <c r="BA206" s="304"/>
      <c r="BY206" s="304"/>
      <c r="BZ206" s="342"/>
      <c r="CA206" s="342"/>
      <c r="CB206" s="342"/>
      <c r="CC206" s="342"/>
      <c r="CD206" s="342"/>
      <c r="CE206" s="342"/>
      <c r="CF206" s="342"/>
      <c r="CG206" s="342"/>
      <c r="CH206" s="342"/>
      <c r="CI206" s="342"/>
      <c r="CJ206" s="342"/>
      <c r="CK206" s="342"/>
      <c r="CL206" s="342"/>
      <c r="CM206" s="342"/>
      <c r="CN206" s="342"/>
      <c r="CO206" s="342"/>
      <c r="CP206" s="342"/>
      <c r="CQ206" s="342"/>
      <c r="CR206" s="342"/>
      <c r="CS206" s="342"/>
      <c r="CT206" s="342"/>
      <c r="CU206" s="342"/>
      <c r="CV206" s="342"/>
      <c r="CW206" s="342"/>
      <c r="CX206" s="342"/>
      <c r="CY206" s="342"/>
      <c r="CZ206" s="342"/>
    </row>
    <row r="207" s="295" customFormat="true" ht="18" customHeight="true" x14ac:dyDescent="0.2">
      <c r="A207" s="306"/>
      <c r="B207" s="306"/>
      <c r="C207" s="306"/>
      <c r="D207" s="306"/>
      <c r="E207" s="306"/>
      <c r="F207" s="306"/>
      <c r="G207" s="306"/>
      <c r="Z207" s="338"/>
      <c r="AA207" s="338"/>
      <c r="AB207" s="338"/>
      <c r="AC207" s="338"/>
      <c r="AD207" s="338"/>
      <c r="AE207" s="338"/>
      <c r="AF207" s="338"/>
      <c r="AG207" s="338"/>
      <c r="AH207" s="338"/>
      <c r="AI207" s="338"/>
      <c r="AJ207" s="338"/>
      <c r="AK207" s="338"/>
      <c r="AL207" s="338"/>
      <c r="AM207" s="338"/>
      <c r="AN207" s="338"/>
      <c r="AO207" s="338"/>
      <c r="AP207" s="338"/>
      <c r="AQ207" s="338"/>
      <c r="AR207" s="338"/>
      <c r="AS207" s="338"/>
      <c r="AT207" s="338"/>
      <c r="AU207" s="338"/>
      <c r="AV207" s="338"/>
      <c r="AW207" s="338"/>
      <c r="AX207" s="338"/>
      <c r="AY207" s="338"/>
      <c r="AZ207" s="338"/>
      <c r="BB207" s="306"/>
      <c r="BZ207" s="338"/>
      <c r="CA207" s="338"/>
      <c r="CB207" s="338"/>
      <c r="CC207" s="338"/>
      <c r="CD207" s="338"/>
      <c r="CE207" s="338"/>
      <c r="CF207" s="338"/>
      <c r="CG207" s="338"/>
      <c r="CH207" s="338"/>
      <c r="CI207" s="338"/>
      <c r="CJ207" s="338"/>
      <c r="CK207" s="338"/>
      <c r="CL207" s="338"/>
      <c r="CM207" s="338"/>
      <c r="CN207" s="338"/>
      <c r="CO207" s="338"/>
      <c r="CP207" s="338"/>
      <c r="CQ207" s="338"/>
      <c r="CR207" s="338"/>
      <c r="CS207" s="338"/>
      <c r="CT207" s="338"/>
      <c r="CU207" s="338"/>
      <c r="CV207" s="338"/>
      <c r="CW207" s="338"/>
      <c r="CX207" s="338"/>
      <c r="CY207" s="338"/>
      <c r="CZ207" s="338"/>
    </row>
    <row r="208" s="295" customFormat="true" ht="22.5" customHeight="true" x14ac:dyDescent="0.35">
      <c r="A208" s="1061" t="str">
        <f>A1026</f>
        <v>Gambia</v>
      </c>
      <c r="B208" s="1062"/>
      <c r="C208" s="306"/>
      <c r="D208" s="306"/>
      <c r="E208" s="306"/>
      <c r="F208" s="306"/>
      <c r="G208" s="306"/>
      <c r="R208" s="440"/>
      <c r="Z208" s="338"/>
      <c r="AA208" s="338"/>
      <c r="AB208" s="338"/>
      <c r="AC208" s="338"/>
      <c r="AD208" s="338"/>
      <c r="AE208" s="338"/>
      <c r="AF208" s="338"/>
      <c r="AG208" s="338"/>
      <c r="AH208" s="338"/>
      <c r="AI208" s="338"/>
      <c r="AJ208" s="338"/>
      <c r="AK208" s="338"/>
      <c r="AL208" s="338"/>
      <c r="AM208" s="338"/>
      <c r="AN208" s="338"/>
      <c r="AO208" s="338"/>
      <c r="AP208" s="338"/>
      <c r="AQ208" s="338"/>
      <c r="AR208" s="338"/>
      <c r="AS208" s="338"/>
      <c r="AT208" s="338"/>
      <c r="AU208" s="338"/>
      <c r="AV208" s="338"/>
      <c r="AW208" s="338"/>
      <c r="AX208" s="338"/>
      <c r="AY208" s="338"/>
      <c r="AZ208" s="338"/>
      <c r="BB208" s="306"/>
      <c r="BZ208" s="338"/>
      <c r="CA208" s="338"/>
      <c r="CB208" s="338"/>
      <c r="CC208" s="338"/>
      <c r="CD208" s="338"/>
      <c r="CE208" s="338"/>
      <c r="CF208" s="338"/>
      <c r="CG208" s="338"/>
      <c r="CH208" s="338"/>
      <c r="CI208" s="338"/>
      <c r="CJ208" s="338"/>
      <c r="CK208" s="338"/>
      <c r="CL208" s="338"/>
      <c r="CM208" s="338"/>
      <c r="CN208" s="338"/>
      <c r="CO208" s="338"/>
      <c r="CP208" s="338"/>
      <c r="CQ208" s="338"/>
      <c r="CR208" s="338"/>
      <c r="CS208" s="338"/>
      <c r="CT208" s="338"/>
      <c r="CU208" s="338"/>
      <c r="CV208" s="338"/>
      <c r="CW208" s="338"/>
      <c r="CX208" s="338"/>
      <c r="CY208" s="338"/>
      <c r="CZ208" s="338"/>
    </row>
    <row r="209" s="295" customFormat="true" ht="22.5" customHeight="true" x14ac:dyDescent="0.35">
      <c r="A209" s="310" t="str">
        <f>A1034</f>
        <v>2020</v>
      </c>
      <c r="B209" s="311"/>
      <c r="C209" s="306"/>
      <c r="D209" s="306"/>
      <c r="E209" s="306"/>
      <c r="F209" s="306"/>
      <c r="G209" s="306"/>
      <c r="R209" s="440"/>
      <c r="Z209" s="338"/>
      <c r="AA209" s="338"/>
      <c r="AB209" s="338"/>
      <c r="AC209" s="338"/>
      <c r="AD209" s="338"/>
      <c r="AE209" s="338"/>
      <c r="AF209" s="338"/>
      <c r="AG209" s="338"/>
      <c r="AH209" s="338"/>
      <c r="AI209" s="338"/>
      <c r="AJ209" s="338"/>
      <c r="AK209" s="338"/>
      <c r="AL209" s="338"/>
      <c r="AM209" s="338"/>
      <c r="AN209" s="338"/>
      <c r="AO209" s="338"/>
      <c r="AP209" s="338"/>
      <c r="AQ209" s="338"/>
      <c r="AR209" s="338"/>
      <c r="AS209" s="338"/>
      <c r="AT209" s="338"/>
      <c r="AU209" s="338"/>
      <c r="AV209" s="338"/>
      <c r="AW209" s="338"/>
      <c r="AX209" s="338"/>
      <c r="AY209" s="338"/>
      <c r="AZ209" s="338"/>
      <c r="BB209" s="306"/>
      <c r="BZ209" s="338"/>
      <c r="CA209" s="338"/>
      <c r="CB209" s="338"/>
      <c r="CC209" s="338"/>
      <c r="CD209" s="338"/>
      <c r="CE209" s="338"/>
      <c r="CF209" s="338"/>
      <c r="CG209" s="338"/>
      <c r="CH209" s="338"/>
      <c r="CI209" s="338"/>
      <c r="CJ209" s="338"/>
      <c r="CK209" s="338"/>
      <c r="CL209" s="338"/>
      <c r="CM209" s="338"/>
      <c r="CN209" s="338"/>
      <c r="CO209" s="338"/>
      <c r="CP209" s="338"/>
      <c r="CQ209" s="338"/>
      <c r="CR209" s="338"/>
      <c r="CS209" s="338"/>
      <c r="CT209" s="338"/>
      <c r="CU209" s="338"/>
      <c r="CV209" s="338"/>
      <c r="CW209" s="338"/>
      <c r="CX209" s="338"/>
      <c r="CY209" s="338"/>
      <c r="CZ209" s="338"/>
    </row>
    <row r="210" s="295" customFormat="true" ht="22.5" customHeight="true" x14ac:dyDescent="0.35">
      <c r="A210" s="817" t="s">
        <v>113</v>
      </c>
      <c r="B210" s="313"/>
      <c r="C210" s="306"/>
      <c r="D210" s="306"/>
      <c r="E210" s="306"/>
      <c r="F210" s="306"/>
      <c r="G210" s="306"/>
      <c r="R210" s="440"/>
      <c r="Z210" s="338"/>
      <c r="AA210" s="338"/>
      <c r="AB210" s="338"/>
      <c r="AC210" s="338"/>
      <c r="AD210" s="338"/>
      <c r="AE210" s="338"/>
      <c r="AF210" s="338"/>
      <c r="AG210" s="338"/>
      <c r="AH210" s="338"/>
      <c r="AI210" s="338"/>
      <c r="AJ210" s="338"/>
      <c r="AK210" s="338"/>
      <c r="AL210" s="338"/>
      <c r="AM210" s="338"/>
      <c r="AN210" s="338"/>
      <c r="AO210" s="338"/>
      <c r="AP210" s="338"/>
      <c r="AQ210" s="338"/>
      <c r="AR210" s="338"/>
      <c r="AS210" s="338"/>
      <c r="AT210" s="338"/>
      <c r="AU210" s="338"/>
      <c r="AV210" s="338"/>
      <c r="AW210" s="338"/>
      <c r="AX210" s="338"/>
      <c r="AY210" s="338"/>
      <c r="AZ210" s="338"/>
      <c r="BB210" s="306"/>
      <c r="BZ210" s="338"/>
      <c r="CA210" s="338"/>
      <c r="CB210" s="338"/>
      <c r="CC210" s="338"/>
      <c r="CD210" s="338"/>
      <c r="CE210" s="338"/>
      <c r="CF210" s="338"/>
      <c r="CG210" s="338"/>
      <c r="CH210" s="338"/>
      <c r="CI210" s="338"/>
      <c r="CJ210" s="338"/>
      <c r="CK210" s="338"/>
      <c r="CL210" s="338"/>
      <c r="CM210" s="338"/>
      <c r="CN210" s="338"/>
      <c r="CO210" s="338"/>
      <c r="CP210" s="338"/>
      <c r="CQ210" s="338"/>
      <c r="CR210" s="338"/>
      <c r="CS210" s="338"/>
      <c r="CT210" s="338"/>
      <c r="CU210" s="338"/>
      <c r="CV210" s="338"/>
      <c r="CW210" s="338"/>
      <c r="CX210" s="338"/>
      <c r="CY210" s="338"/>
      <c r="CZ210" s="338"/>
    </row>
    <row r="211" s="295" customFormat="true" ht="20.1" customHeight="true" x14ac:dyDescent="0.35">
      <c r="A211" s="315" t="s">
        <v>98</v>
      </c>
      <c r="B211" s="311"/>
      <c r="C211" s="306"/>
      <c r="D211" s="306"/>
      <c r="E211" s="306"/>
      <c r="F211" s="306"/>
      <c r="G211" s="306"/>
      <c r="R211" s="440"/>
      <c r="Z211" s="338"/>
      <c r="AA211" s="338"/>
      <c r="AB211" s="338"/>
      <c r="AC211" s="338"/>
      <c r="AD211" s="338"/>
      <c r="AE211" s="338"/>
      <c r="AF211" s="338"/>
      <c r="AG211" s="338"/>
      <c r="AH211" s="338"/>
      <c r="AI211" s="338"/>
      <c r="AJ211" s="338"/>
      <c r="AK211" s="338"/>
      <c r="AL211" s="338"/>
      <c r="AM211" s="338"/>
      <c r="AN211" s="338"/>
      <c r="AO211" s="338"/>
      <c r="AP211" s="338"/>
      <c r="AQ211" s="338"/>
      <c r="AR211" s="338"/>
      <c r="AS211" s="338"/>
      <c r="AT211" s="338"/>
      <c r="AU211" s="338"/>
      <c r="AV211" s="338"/>
      <c r="AW211" s="338"/>
      <c r="AX211" s="338"/>
      <c r="AY211" s="338"/>
      <c r="AZ211" s="338"/>
      <c r="BB211" s="306"/>
      <c r="BZ211" s="338"/>
      <c r="CA211" s="338"/>
      <c r="CB211" s="338"/>
      <c r="CC211" s="338"/>
      <c r="CD211" s="338"/>
      <c r="CE211" s="338"/>
      <c r="CF211" s="338"/>
      <c r="CG211" s="338"/>
      <c r="CH211" s="338"/>
      <c r="CI211" s="338"/>
      <c r="CJ211" s="338"/>
      <c r="CK211" s="338"/>
      <c r="CL211" s="338"/>
      <c r="CM211" s="338"/>
      <c r="CN211" s="338"/>
      <c r="CO211" s="338"/>
      <c r="CP211" s="338"/>
      <c r="CQ211" s="338"/>
      <c r="CR211" s="338"/>
      <c r="CS211" s="338"/>
      <c r="CT211" s="338"/>
      <c r="CU211" s="338"/>
      <c r="CV211" s="338"/>
      <c r="CW211" s="338"/>
      <c r="CX211" s="338"/>
      <c r="CY211" s="338"/>
      <c r="CZ211" s="338"/>
    </row>
    <row r="212" s="295" customFormat="true" ht="15" customHeight="true" x14ac:dyDescent="0.2">
      <c r="A212" s="818" t="s">
        <v>99</v>
      </c>
      <c r="B212" s="351"/>
      <c r="C212" s="306"/>
      <c r="D212" s="306"/>
      <c r="E212" s="306"/>
      <c r="F212" s="306"/>
      <c r="G212" s="306"/>
      <c r="R212" s="440"/>
      <c r="Z212" s="338"/>
      <c r="AA212" s="338"/>
      <c r="AB212" s="338"/>
      <c r="AC212" s="338"/>
      <c r="AD212" s="338"/>
      <c r="AE212" s="338"/>
      <c r="AF212" s="338"/>
      <c r="AG212" s="338"/>
      <c r="AH212" s="338"/>
      <c r="AI212" s="338"/>
      <c r="AJ212" s="338"/>
      <c r="AK212" s="338"/>
      <c r="AL212" s="338"/>
      <c r="AM212" s="338"/>
      <c r="AN212" s="338"/>
      <c r="AO212" s="338"/>
      <c r="AP212" s="338"/>
      <c r="AQ212" s="338"/>
      <c r="AR212" s="338"/>
      <c r="AS212" s="338"/>
      <c r="AT212" s="338"/>
      <c r="AU212" s="338"/>
      <c r="AV212" s="338"/>
      <c r="AW212" s="338"/>
      <c r="AX212" s="338"/>
      <c r="AY212" s="338"/>
      <c r="AZ212" s="338"/>
      <c r="BB212" s="306"/>
      <c r="BZ212" s="338"/>
      <c r="CA212" s="338"/>
      <c r="CB212" s="338"/>
      <c r="CC212" s="338"/>
      <c r="CD212" s="338"/>
      <c r="CE212" s="338"/>
      <c r="CF212" s="338"/>
      <c r="CG212" s="338"/>
      <c r="CH212" s="338"/>
      <c r="CI212" s="338"/>
      <c r="CJ212" s="338"/>
      <c r="CK212" s="338"/>
      <c r="CL212" s="338"/>
      <c r="CM212" s="338"/>
      <c r="CN212" s="338"/>
      <c r="CO212" s="338"/>
      <c r="CP212" s="338"/>
      <c r="CQ212" s="338"/>
      <c r="CR212" s="338"/>
      <c r="CS212" s="338"/>
      <c r="CT212" s="338"/>
      <c r="CU212" s="338"/>
      <c r="CV212" s="338"/>
      <c r="CW212" s="338"/>
      <c r="CX212" s="338"/>
      <c r="CY212" s="338"/>
      <c r="CZ212" s="338"/>
    </row>
    <row r="213" s="295" customFormat="true" ht="15" customHeight="true" x14ac:dyDescent="0.2">
      <c r="A213" s="324" t="s">
        <v>41</v>
      </c>
      <c r="B213" s="323"/>
      <c r="C213" s="306"/>
      <c r="D213" s="306"/>
      <c r="E213" s="306"/>
      <c r="F213" s="306"/>
      <c r="G213" s="306"/>
      <c r="R213" s="440"/>
      <c r="Z213" s="338"/>
      <c r="AA213" s="338"/>
      <c r="AB213" s="338"/>
      <c r="AC213" s="338"/>
      <c r="AD213" s="338"/>
      <c r="AE213" s="338"/>
      <c r="AF213" s="338"/>
      <c r="AG213" s="338"/>
      <c r="AH213" s="338"/>
      <c r="AI213" s="338"/>
      <c r="AJ213" s="338"/>
      <c r="AK213" s="338"/>
      <c r="AL213" s="338"/>
      <c r="AM213" s="338"/>
      <c r="AN213" s="338"/>
      <c r="AO213" s="338"/>
      <c r="AP213" s="338"/>
      <c r="AQ213" s="338"/>
      <c r="AR213" s="338"/>
      <c r="AS213" s="338"/>
      <c r="AT213" s="338"/>
      <c r="AU213" s="338"/>
      <c r="AV213" s="338"/>
      <c r="AW213" s="338"/>
      <c r="AX213" s="338"/>
      <c r="AY213" s="338"/>
      <c r="AZ213" s="338"/>
      <c r="BB213" s="306"/>
      <c r="BZ213" s="338"/>
      <c r="CA213" s="338"/>
      <c r="CB213" s="338"/>
      <c r="CC213" s="338"/>
      <c r="CD213" s="338"/>
      <c r="CE213" s="338"/>
      <c r="CF213" s="338"/>
      <c r="CG213" s="338"/>
      <c r="CH213" s="338"/>
      <c r="CI213" s="338"/>
      <c r="CJ213" s="338"/>
      <c r="CK213" s="338"/>
      <c r="CL213" s="338"/>
      <c r="CM213" s="338"/>
      <c r="CN213" s="338"/>
      <c r="CO213" s="338"/>
      <c r="CP213" s="338"/>
      <c r="CQ213" s="338"/>
      <c r="CR213" s="338"/>
      <c r="CS213" s="338"/>
      <c r="CT213" s="338"/>
      <c r="CU213" s="338"/>
      <c r="CV213" s="338"/>
      <c r="CW213" s="338"/>
      <c r="CX213" s="338"/>
      <c r="CY213" s="338"/>
      <c r="CZ213" s="338"/>
    </row>
    <row r="214" s="295" customFormat="true" ht="15" customHeight="true" x14ac:dyDescent="0.2">
      <c r="A214" s="322" t="s">
        <v>40</v>
      </c>
      <c r="B214" s="323"/>
      <c r="C214" s="306"/>
      <c r="D214" s="306"/>
      <c r="E214" s="306"/>
      <c r="F214" s="306"/>
      <c r="G214" s="306"/>
      <c r="R214" s="440"/>
      <c r="Z214" s="338"/>
      <c r="AA214" s="338"/>
      <c r="AB214" s="338"/>
      <c r="AC214" s="338"/>
      <c r="AD214" s="338"/>
      <c r="AE214" s="338"/>
      <c r="AF214" s="338"/>
      <c r="AG214" s="338"/>
      <c r="AH214" s="338"/>
      <c r="AI214" s="338"/>
      <c r="AJ214" s="338"/>
      <c r="AK214" s="338"/>
      <c r="AL214" s="338"/>
      <c r="AM214" s="338"/>
      <c r="AN214" s="338"/>
      <c r="AO214" s="338"/>
      <c r="AP214" s="338"/>
      <c r="AQ214" s="338"/>
      <c r="AR214" s="338"/>
      <c r="AS214" s="338"/>
      <c r="AT214" s="338"/>
      <c r="AU214" s="338"/>
      <c r="AV214" s="338"/>
      <c r="AW214" s="338"/>
      <c r="AX214" s="338"/>
      <c r="AY214" s="338"/>
      <c r="AZ214" s="338"/>
      <c r="BB214" s="306"/>
      <c r="BZ214" s="338"/>
      <c r="CA214" s="338"/>
      <c r="CB214" s="338"/>
      <c r="CC214" s="338"/>
      <c r="CD214" s="338"/>
      <c r="CE214" s="338"/>
      <c r="CF214" s="338"/>
      <c r="CG214" s="338"/>
      <c r="CH214" s="338"/>
      <c r="CI214" s="338"/>
      <c r="CJ214" s="338"/>
      <c r="CK214" s="338"/>
      <c r="CL214" s="338"/>
      <c r="CM214" s="338"/>
      <c r="CN214" s="338"/>
      <c r="CO214" s="338"/>
      <c r="CP214" s="338"/>
      <c r="CQ214" s="338"/>
      <c r="CR214" s="338"/>
      <c r="CS214" s="338"/>
      <c r="CT214" s="338"/>
      <c r="CU214" s="338"/>
      <c r="CV214" s="338"/>
      <c r="CW214" s="338"/>
      <c r="CX214" s="338"/>
      <c r="CY214" s="338"/>
      <c r="CZ214" s="338"/>
    </row>
    <row r="215" s="295" customFormat="true" ht="15" customHeight="true" x14ac:dyDescent="0.2">
      <c r="A215" s="322" t="s">
        <v>137</v>
      </c>
      <c r="B215" s="350" t="str">
        <f>A1025</f>
        <v>DHS20</v>
      </c>
      <c r="C215" s="306"/>
      <c r="D215" s="306"/>
      <c r="E215" s="306"/>
      <c r="F215" s="306"/>
      <c r="G215" s="306"/>
      <c r="R215" s="440"/>
      <c r="Z215" s="338"/>
      <c r="AA215" s="338"/>
      <c r="AB215" s="338"/>
      <c r="AC215" s="338"/>
      <c r="AD215" s="338"/>
      <c r="AE215" s="338"/>
      <c r="AF215" s="338"/>
      <c r="AG215" s="338"/>
      <c r="AH215" s="338"/>
      <c r="AI215" s="338"/>
      <c r="AJ215" s="338"/>
      <c r="AK215" s="338"/>
      <c r="AL215" s="338"/>
      <c r="AM215" s="338"/>
      <c r="AN215" s="338"/>
      <c r="AO215" s="338"/>
      <c r="AP215" s="338"/>
      <c r="AQ215" s="338"/>
      <c r="AR215" s="338"/>
      <c r="AS215" s="338"/>
      <c r="AT215" s="338"/>
      <c r="AU215" s="338"/>
      <c r="AV215" s="338"/>
      <c r="AW215" s="338"/>
      <c r="AX215" s="338"/>
      <c r="AY215" s="338"/>
      <c r="AZ215" s="338"/>
      <c r="BB215" s="306"/>
      <c r="BZ215" s="338"/>
      <c r="CA215" s="338"/>
      <c r="CB215" s="338"/>
      <c r="CC215" s="338"/>
      <c r="CD215" s="338"/>
      <c r="CE215" s="338"/>
      <c r="CF215" s="338"/>
      <c r="CG215" s="338"/>
      <c r="CH215" s="338"/>
      <c r="CI215" s="338"/>
      <c r="CJ215" s="338"/>
      <c r="CK215" s="338"/>
      <c r="CL215" s="338"/>
      <c r="CM215" s="338"/>
      <c r="CN215" s="338"/>
      <c r="CO215" s="338"/>
      <c r="CP215" s="338"/>
      <c r="CQ215" s="338"/>
      <c r="CR215" s="338"/>
      <c r="CS215" s="338"/>
      <c r="CT215" s="338"/>
      <c r="CU215" s="338"/>
      <c r="CV215" s="338"/>
      <c r="CW215" s="338"/>
      <c r="CX215" s="338"/>
      <c r="CY215" s="338"/>
      <c r="CZ215" s="338"/>
    </row>
    <row r="216" s="295" customFormat="true" ht="15" customHeight="true" x14ac:dyDescent="0.2">
      <c r="A216" s="415"/>
      <c r="B216" s="367"/>
      <c r="C216" s="306"/>
      <c r="D216" s="306"/>
      <c r="E216" s="306"/>
      <c r="F216" s="306"/>
      <c r="G216" s="306"/>
      <c r="R216" s="440"/>
      <c r="Z216" s="338"/>
      <c r="AA216" s="338"/>
      <c r="AB216" s="338"/>
      <c r="AC216" s="338"/>
      <c r="AD216" s="338"/>
      <c r="AE216" s="338"/>
      <c r="AF216" s="338"/>
      <c r="AG216" s="338"/>
      <c r="AH216" s="338"/>
      <c r="AI216" s="338"/>
      <c r="AJ216" s="338"/>
      <c r="AK216" s="338"/>
      <c r="AL216" s="338"/>
      <c r="AM216" s="338"/>
      <c r="AN216" s="338"/>
      <c r="AO216" s="338"/>
      <c r="AP216" s="338"/>
      <c r="AQ216" s="338"/>
      <c r="AR216" s="338"/>
      <c r="AS216" s="338"/>
      <c r="AT216" s="338"/>
      <c r="AU216" s="338"/>
      <c r="AV216" s="338"/>
      <c r="AW216" s="338"/>
      <c r="AX216" s="338"/>
      <c r="AY216" s="338"/>
      <c r="AZ216" s="338"/>
      <c r="BB216" s="306"/>
      <c r="BZ216" s="338"/>
      <c r="CA216" s="338"/>
      <c r="CB216" s="338"/>
      <c r="CC216" s="338"/>
      <c r="CD216" s="338"/>
      <c r="CE216" s="338"/>
      <c r="CF216" s="338"/>
      <c r="CG216" s="338"/>
      <c r="CH216" s="338"/>
      <c r="CI216" s="338"/>
      <c r="CJ216" s="338"/>
      <c r="CK216" s="338"/>
      <c r="CL216" s="338"/>
      <c r="CM216" s="338"/>
      <c r="CN216" s="338"/>
      <c r="CO216" s="338"/>
      <c r="CP216" s="338"/>
      <c r="CQ216" s="338"/>
      <c r="CR216" s="338"/>
      <c r="CS216" s="338"/>
      <c r="CT216" s="338"/>
      <c r="CU216" s="338"/>
      <c r="CV216" s="338"/>
      <c r="CW216" s="338"/>
      <c r="CX216" s="338"/>
      <c r="CY216" s="338"/>
      <c r="CZ216" s="338"/>
    </row>
    <row r="217" s="295" customFormat="true" ht="15" customHeight="true" x14ac:dyDescent="0.2">
      <c r="A217" s="415"/>
      <c r="B217" s="368"/>
      <c r="C217" s="306"/>
      <c r="D217" s="306"/>
      <c r="E217" s="306"/>
      <c r="F217" s="306"/>
      <c r="G217" s="306"/>
      <c r="R217" s="440"/>
      <c r="Z217" s="338"/>
      <c r="AA217" s="338"/>
      <c r="AB217" s="338"/>
      <c r="AC217" s="338"/>
      <c r="AD217" s="338"/>
      <c r="AE217" s="338"/>
      <c r="AF217" s="338"/>
      <c r="AG217" s="338"/>
      <c r="AH217" s="338"/>
      <c r="AI217" s="338"/>
      <c r="AJ217" s="338"/>
      <c r="AK217" s="338"/>
      <c r="AL217" s="338"/>
      <c r="AM217" s="338"/>
      <c r="AN217" s="338"/>
      <c r="AO217" s="338"/>
      <c r="AP217" s="338"/>
      <c r="AQ217" s="338"/>
      <c r="AR217" s="338"/>
      <c r="AS217" s="338"/>
      <c r="AT217" s="338"/>
      <c r="AU217" s="338"/>
      <c r="AV217" s="338"/>
      <c r="AW217" s="338"/>
      <c r="AX217" s="338"/>
      <c r="AY217" s="338"/>
      <c r="AZ217" s="338"/>
      <c r="BB217" s="306"/>
      <c r="BZ217" s="338"/>
      <c r="CA217" s="338"/>
      <c r="CB217" s="338"/>
      <c r="CC217" s="338"/>
      <c r="CD217" s="338"/>
      <c r="CE217" s="338"/>
      <c r="CF217" s="338"/>
      <c r="CG217" s="338"/>
      <c r="CH217" s="338"/>
      <c r="CI217" s="338"/>
      <c r="CJ217" s="338"/>
      <c r="CK217" s="338"/>
      <c r="CL217" s="338"/>
      <c r="CM217" s="338"/>
      <c r="CN217" s="338"/>
      <c r="CO217" s="338"/>
      <c r="CP217" s="338"/>
      <c r="CQ217" s="338"/>
      <c r="CR217" s="338"/>
      <c r="CS217" s="338"/>
      <c r="CT217" s="338"/>
      <c r="CU217" s="338"/>
      <c r="CV217" s="338"/>
      <c r="CW217" s="338"/>
      <c r="CX217" s="338"/>
      <c r="CY217" s="338"/>
      <c r="CZ217" s="338"/>
    </row>
    <row r="218" s="295" customFormat="true" ht="18" customHeight="true" x14ac:dyDescent="0.2">
      <c r="A218" s="415"/>
      <c r="B218" s="367"/>
      <c r="C218" s="306"/>
      <c r="D218" s="306"/>
      <c r="E218" s="306"/>
      <c r="F218" s="306"/>
      <c r="G218" s="306"/>
      <c r="R218" s="440"/>
      <c r="Z218" s="338"/>
      <c r="AA218" s="338"/>
      <c r="AB218" s="338"/>
      <c r="AC218" s="338"/>
      <c r="AD218" s="338"/>
      <c r="AE218" s="338"/>
      <c r="AF218" s="338"/>
      <c r="AG218" s="338"/>
      <c r="AH218" s="338"/>
      <c r="AI218" s="338"/>
      <c r="AJ218" s="338"/>
      <c r="AK218" s="338"/>
      <c r="AL218" s="338"/>
      <c r="AM218" s="338"/>
      <c r="AN218" s="338"/>
      <c r="AO218" s="338"/>
      <c r="AP218" s="338"/>
      <c r="AQ218" s="338"/>
      <c r="AR218" s="338"/>
      <c r="AS218" s="338"/>
      <c r="AT218" s="338"/>
      <c r="AU218" s="338"/>
      <c r="AV218" s="338"/>
      <c r="AW218" s="338"/>
      <c r="AX218" s="338"/>
      <c r="AY218" s="338"/>
      <c r="AZ218" s="338"/>
      <c r="BB218" s="306"/>
      <c r="BZ218" s="338"/>
      <c r="CA218" s="338"/>
      <c r="CB218" s="338"/>
      <c r="CC218" s="338"/>
      <c r="CD218" s="338"/>
      <c r="CE218" s="338"/>
      <c r="CF218" s="338"/>
      <c r="CG218" s="338"/>
      <c r="CH218" s="338"/>
      <c r="CI218" s="338"/>
      <c r="CJ218" s="338"/>
      <c r="CK218" s="338"/>
      <c r="CL218" s="338"/>
      <c r="CM218" s="338"/>
      <c r="CN218" s="338"/>
      <c r="CO218" s="338"/>
      <c r="CP218" s="338"/>
      <c r="CQ218" s="338"/>
      <c r="CR218" s="338"/>
      <c r="CS218" s="338"/>
      <c r="CT218" s="338"/>
      <c r="CU218" s="338"/>
      <c r="CV218" s="338"/>
      <c r="CW218" s="338"/>
      <c r="CX218" s="338"/>
      <c r="CY218" s="338"/>
      <c r="CZ218" s="338"/>
    </row>
    <row r="219" s="295" customFormat="true" ht="18" customHeight="true" x14ac:dyDescent="0.2">
      <c r="A219" s="416"/>
      <c r="B219" s="369"/>
      <c r="C219" s="306"/>
      <c r="D219" s="306"/>
      <c r="E219" s="306"/>
      <c r="F219" s="306"/>
      <c r="G219" s="306"/>
      <c r="R219" s="440"/>
      <c r="Z219" s="338"/>
      <c r="AA219" s="338"/>
      <c r="AB219" s="338"/>
      <c r="AC219" s="338"/>
      <c r="AD219" s="338"/>
      <c r="AE219" s="338"/>
      <c r="AF219" s="338"/>
      <c r="AG219" s="338"/>
      <c r="AH219" s="338"/>
      <c r="AI219" s="338"/>
      <c r="AJ219" s="338"/>
      <c r="AK219" s="338"/>
      <c r="AL219" s="338"/>
      <c r="AM219" s="338"/>
      <c r="AN219" s="338"/>
      <c r="AO219" s="338"/>
      <c r="AP219" s="338"/>
      <c r="AQ219" s="338"/>
      <c r="AR219" s="338"/>
      <c r="AS219" s="338"/>
      <c r="AT219" s="338"/>
      <c r="AU219" s="338"/>
      <c r="AV219" s="338"/>
      <c r="AW219" s="338"/>
      <c r="AX219" s="338"/>
      <c r="AY219" s="338"/>
      <c r="AZ219" s="338"/>
      <c r="BB219" s="306"/>
      <c r="BZ219" s="338"/>
      <c r="CA219" s="338"/>
      <c r="CB219" s="338"/>
      <c r="CC219" s="338"/>
      <c r="CD219" s="338"/>
      <c r="CE219" s="338"/>
      <c r="CF219" s="338"/>
      <c r="CG219" s="338"/>
      <c r="CH219" s="338"/>
      <c r="CI219" s="338"/>
      <c r="CJ219" s="338"/>
      <c r="CK219" s="338"/>
      <c r="CL219" s="338"/>
      <c r="CM219" s="338"/>
      <c r="CN219" s="338"/>
      <c r="CO219" s="338"/>
      <c r="CP219" s="338"/>
      <c r="CQ219" s="338"/>
      <c r="CR219" s="338"/>
      <c r="CS219" s="338"/>
      <c r="CT219" s="338"/>
      <c r="CU219" s="338"/>
      <c r="CV219" s="338"/>
      <c r="CW219" s="338"/>
      <c r="CX219" s="338"/>
      <c r="CY219" s="338"/>
      <c r="CZ219" s="338"/>
    </row>
    <row r="220" s="302" customFormat="true" ht="15" customHeight="true" x14ac:dyDescent="0.2">
      <c r="A220" s="286" t="s">
        <v>87</v>
      </c>
      <c r="B220" s="333"/>
      <c r="C220" s="1063" t="s">
        <v>116</v>
      </c>
      <c r="D220" s="1064"/>
      <c r="E220" s="1064"/>
      <c r="F220" s="1064"/>
      <c r="G220" s="1065"/>
      <c r="H220" s="1057" t="s">
        <v>39</v>
      </c>
      <c r="I220" s="1048"/>
      <c r="J220" s="1048"/>
      <c r="K220" s="1048"/>
      <c r="L220" s="1050"/>
      <c r="M220" s="1042" t="s">
        <v>38</v>
      </c>
      <c r="N220" s="1043"/>
      <c r="O220" s="1043"/>
      <c r="P220" s="1043"/>
      <c r="Q220" s="1045"/>
      <c r="R220" s="505" t="s">
        <v>144</v>
      </c>
      <c r="S220" s="454"/>
      <c r="T220" s="454"/>
      <c r="U220" s="454"/>
      <c r="V220" s="454"/>
      <c r="W220" s="454"/>
      <c r="X220" s="454"/>
      <c r="Y220" s="454"/>
      <c r="Z220" s="883"/>
      <c r="AA220" s="883"/>
      <c r="AB220" s="883"/>
      <c r="AC220" s="883"/>
      <c r="AD220" s="883"/>
      <c r="AE220" s="883"/>
      <c r="AF220" s="883"/>
      <c r="AG220" s="883"/>
      <c r="AH220" s="883"/>
      <c r="AI220" s="883"/>
      <c r="AJ220" s="883"/>
      <c r="AK220" s="883"/>
      <c r="AL220" s="883"/>
      <c r="AM220" s="883"/>
      <c r="AN220" s="883"/>
      <c r="AO220" s="883"/>
      <c r="AP220" s="883"/>
      <c r="AQ220" s="883"/>
      <c r="AR220" s="883"/>
      <c r="AS220" s="883"/>
      <c r="AT220" s="883"/>
      <c r="AU220" s="883"/>
      <c r="AV220" s="883"/>
      <c r="AW220" s="883"/>
      <c r="AX220" s="883"/>
      <c r="AY220" s="883"/>
      <c r="AZ220" s="342"/>
      <c r="BA220" s="344" t="s">
        <v>132</v>
      </c>
      <c r="BB220" s="286" t="s">
        <v>87</v>
      </c>
      <c r="BC220" s="1042" t="s">
        <v>116</v>
      </c>
      <c r="BD220" s="1043"/>
      <c r="BE220" s="1043"/>
      <c r="BF220" s="1043"/>
      <c r="BG220" s="1044"/>
      <c r="BH220" s="1042" t="s">
        <v>39</v>
      </c>
      <c r="BI220" s="1043"/>
      <c r="BJ220" s="1043"/>
      <c r="BK220" s="1043"/>
      <c r="BL220" s="1044"/>
      <c r="BM220" s="1042" t="s">
        <v>38</v>
      </c>
      <c r="BN220" s="1043"/>
      <c r="BO220" s="1043"/>
      <c r="BP220" s="1043"/>
      <c r="BQ220" s="1044"/>
      <c r="BR220" s="505" t="s">
        <v>144</v>
      </c>
      <c r="BS220" s="454"/>
      <c r="BT220" s="454"/>
      <c r="BU220" s="454"/>
      <c r="BV220" s="454"/>
      <c r="BW220" s="454"/>
      <c r="BX220" s="454"/>
      <c r="BY220" s="454"/>
      <c r="BZ220" s="342"/>
      <c r="CA220" s="342"/>
      <c r="CB220" s="342"/>
      <c r="CC220" s="342"/>
      <c r="CD220" s="342"/>
      <c r="CE220" s="342"/>
      <c r="CF220" s="342"/>
      <c r="CG220" s="342"/>
      <c r="CH220" s="342"/>
      <c r="CI220" s="342"/>
      <c r="CJ220" s="342"/>
      <c r="CK220" s="342"/>
      <c r="CL220" s="342"/>
      <c r="CM220" s="342"/>
      <c r="CN220" s="342"/>
      <c r="CO220" s="342"/>
      <c r="CP220" s="342"/>
      <c r="CQ220" s="342"/>
      <c r="CR220" s="342"/>
      <c r="CS220" s="342"/>
      <c r="CT220" s="342"/>
      <c r="CU220" s="342"/>
      <c r="CV220" s="342"/>
      <c r="CW220" s="342"/>
      <c r="CX220" s="342"/>
      <c r="CY220" s="342"/>
      <c r="CZ220" s="342"/>
    </row>
    <row r="221" s="302" customFormat="true" ht="12.75" x14ac:dyDescent="0.2">
      <c r="A221" s="329" t="s">
        <v>88</v>
      </c>
      <c r="B221" s="374"/>
      <c r="C221" s="417" t="s">
        <v>0</v>
      </c>
      <c r="D221" s="810" t="s">
        <v>1</v>
      </c>
      <c r="E221" s="810" t="s">
        <v>2</v>
      </c>
      <c r="F221" s="810" t="s">
        <v>3</v>
      </c>
      <c r="G221" s="811" t="s">
        <v>4</v>
      </c>
      <c r="H221" s="380" t="s">
        <v>0</v>
      </c>
      <c r="I221" s="807" t="s">
        <v>1</v>
      </c>
      <c r="J221" s="807" t="s">
        <v>2</v>
      </c>
      <c r="K221" s="807" t="s">
        <v>3</v>
      </c>
      <c r="L221" s="808" t="s">
        <v>4</v>
      </c>
      <c r="M221" s="381" t="s">
        <v>0</v>
      </c>
      <c r="N221" s="807" t="s">
        <v>1</v>
      </c>
      <c r="O221" s="807" t="s">
        <v>2</v>
      </c>
      <c r="P221" s="807" t="s">
        <v>3</v>
      </c>
      <c r="Q221" s="808" t="s">
        <v>4</v>
      </c>
      <c r="R221" s="381" t="s">
        <v>240</v>
      </c>
      <c r="S221" s="807" t="s">
        <v>241</v>
      </c>
      <c r="T221" s="807" t="s">
        <v>242</v>
      </c>
      <c r="U221" s="807" t="s">
        <v>424</v>
      </c>
      <c r="V221" s="807" t="s">
        <v>244</v>
      </c>
      <c r="W221" s="807" t="s">
        <v>245</v>
      </c>
      <c r="X221" s="807" t="s">
        <v>246</v>
      </c>
      <c r="Y221" s="808" t="s">
        <v>247</v>
      </c>
      <c r="Z221" s="803"/>
      <c r="AA221" s="803"/>
      <c r="AB221" s="803"/>
      <c r="AC221" s="803"/>
      <c r="AD221" s="803"/>
      <c r="AE221" s="803"/>
      <c r="AF221" s="803"/>
      <c r="AG221" s="803"/>
      <c r="AH221" s="803"/>
      <c r="AI221" s="803"/>
      <c r="AJ221" s="803"/>
      <c r="AK221" s="803"/>
      <c r="AL221" s="803"/>
      <c r="AM221" s="803"/>
      <c r="AN221" s="803"/>
      <c r="AO221" s="803"/>
      <c r="AP221" s="803"/>
      <c r="AQ221" s="803"/>
      <c r="AR221" s="803"/>
      <c r="AS221" s="803"/>
      <c r="AT221" s="803"/>
      <c r="AU221" s="803"/>
      <c r="AV221" s="803"/>
      <c r="AW221" s="803"/>
      <c r="AX221" s="803"/>
      <c r="AY221" s="803"/>
      <c r="AZ221" s="342"/>
      <c r="BA221" s="329" t="s">
        <v>119</v>
      </c>
      <c r="BB221" s="328"/>
      <c r="BC221" s="455" t="s">
        <v>0</v>
      </c>
      <c r="BD221" s="326" t="s">
        <v>1</v>
      </c>
      <c r="BE221" s="326" t="s">
        <v>2</v>
      </c>
      <c r="BF221" s="326" t="s">
        <v>3</v>
      </c>
      <c r="BG221" s="456" t="s">
        <v>4</v>
      </c>
      <c r="BH221" s="455" t="s">
        <v>0</v>
      </c>
      <c r="BI221" s="326" t="s">
        <v>1</v>
      </c>
      <c r="BJ221" s="326" t="s">
        <v>2</v>
      </c>
      <c r="BK221" s="326" t="s">
        <v>3</v>
      </c>
      <c r="BL221" s="456" t="s">
        <v>4</v>
      </c>
      <c r="BM221" s="455" t="s">
        <v>0</v>
      </c>
      <c r="BN221" s="326" t="s">
        <v>1</v>
      </c>
      <c r="BO221" s="326" t="s">
        <v>2</v>
      </c>
      <c r="BP221" s="326" t="s">
        <v>3</v>
      </c>
      <c r="BQ221" s="456" t="s">
        <v>4</v>
      </c>
      <c r="BR221" s="455" t="s">
        <v>240</v>
      </c>
      <c r="BS221" s="326" t="s">
        <v>241</v>
      </c>
      <c r="BT221" s="326" t="s">
        <v>242</v>
      </c>
      <c r="BU221" s="326" t="s">
        <v>424</v>
      </c>
      <c r="BV221" s="326" t="s">
        <v>244</v>
      </c>
      <c r="BW221" s="326" t="s">
        <v>245</v>
      </c>
      <c r="BX221" s="326" t="s">
        <v>246</v>
      </c>
      <c r="BY221" s="327" t="s">
        <v>247</v>
      </c>
      <c r="BZ221" s="803"/>
      <c r="CA221" s="803"/>
      <c r="CB221" s="803"/>
      <c r="CC221" s="803"/>
      <c r="CD221" s="803"/>
      <c r="CE221" s="803"/>
      <c r="CF221" s="803"/>
      <c r="CG221" s="803"/>
      <c r="CH221" s="803"/>
      <c r="CI221" s="803"/>
      <c r="CJ221" s="803"/>
      <c r="CK221" s="803"/>
      <c r="CL221" s="803"/>
      <c r="CM221" s="803"/>
      <c r="CN221" s="803"/>
      <c r="CO221" s="803"/>
      <c r="CP221" s="803"/>
      <c r="CQ221" s="803"/>
      <c r="CR221" s="803"/>
      <c r="CS221" s="803"/>
      <c r="CT221" s="803"/>
      <c r="CU221" s="803"/>
      <c r="CV221" s="803"/>
      <c r="CW221" s="803"/>
      <c r="CX221" s="803"/>
      <c r="CY221" s="803"/>
      <c r="CZ221" s="803"/>
    </row>
    <row r="222" s="302" customFormat="true" ht="15" customHeight="true" x14ac:dyDescent="0.2">
      <c r="A222" s="1053" t="s">
        <v>37</v>
      </c>
      <c r="B222" s="377" t="s">
        <v>15</v>
      </c>
      <c r="C222" s="470">
        <v>4.2021940188872113</v>
      </c>
      <c r="D222" s="457">
        <v>4.244277075564888</v>
      </c>
      <c r="E222" s="457">
        <v>4.7095483494874468</v>
      </c>
      <c r="F222" s="457">
        <v>8.2457957911464863</v>
      </c>
      <c r="G222" s="477">
        <v>20.164451044347697</v>
      </c>
      <c r="H222" s="464">
        <v>1.509566662371981</v>
      </c>
      <c r="I222" s="457">
        <v>3.934645170948428</v>
      </c>
      <c r="J222" s="457">
        <v>7.4722138661132949</v>
      </c>
      <c r="K222" s="457">
        <v>10.343730139283139</v>
      </c>
      <c r="L222" s="473">
        <v>24.033737965022876</v>
      </c>
      <c r="M222" s="470">
        <v>5.6828502514939583</v>
      </c>
      <c r="N222" s="457">
        <v>3.9645256130423538</v>
      </c>
      <c r="O222" s="457">
        <v>6.6259216869215294</v>
      </c>
      <c r="P222" s="457">
        <v>5.7385792653536063</v>
      </c>
      <c r="Q222" s="473">
        <v>6.5583508789863316</v>
      </c>
      <c r="R222" s="470">
        <v>12.749239569293557</v>
      </c>
      <c r="S222" s="457">
        <v>5.7658327912678535</v>
      </c>
      <c r="T222" s="457">
        <v>6.9710928019993181</v>
      </c>
      <c r="U222" s="457">
        <v>5.3833436997315545</v>
      </c>
      <c r="V222" s="457">
        <v>16.340133442878152</v>
      </c>
      <c r="W222" s="457">
        <v>3.6677057340882877</v>
      </c>
      <c r="X222" s="457">
        <v>9.9079654358819127</v>
      </c>
      <c r="Y222" s="473">
        <v>4.2495808308004683</v>
      </c>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342"/>
      <c r="BA222" s="1041" t="s">
        <v>37</v>
      </c>
      <c r="BB222" s="816" t="s">
        <v>15</v>
      </c>
      <c r="BC222" s="486">
        <v>453.83470200000005</v>
      </c>
      <c r="BD222" s="482">
        <v>458.42692500000015</v>
      </c>
      <c r="BE222" s="482">
        <v>508.64222000000018</v>
      </c>
      <c r="BF222" s="482">
        <v>887.42148800000029</v>
      </c>
      <c r="BG222" s="495">
        <v>2179.3792059999996</v>
      </c>
      <c r="BH222" s="486">
        <v>112.739389</v>
      </c>
      <c r="BI222" s="482">
        <v>293.73084000000011</v>
      </c>
      <c r="BJ222" s="482">
        <v>554.08112200000016</v>
      </c>
      <c r="BK222" s="482">
        <v>775.87821900000006</v>
      </c>
      <c r="BL222" s="495">
        <v>1801.6609369999996</v>
      </c>
      <c r="BM222" s="486">
        <v>189.41136100000003</v>
      </c>
      <c r="BN222" s="482">
        <v>132.31131000000002</v>
      </c>
      <c r="BO222" s="482">
        <v>218.78834099999997</v>
      </c>
      <c r="BP222" s="482">
        <v>190.49525700000001</v>
      </c>
      <c r="BQ222" s="495">
        <v>218.607765</v>
      </c>
      <c r="BR222" s="486">
        <v>89.164201999999975</v>
      </c>
      <c r="BS222" s="482">
        <v>338.01382799999988</v>
      </c>
      <c r="BT222" s="482">
        <v>1598.0706119999998</v>
      </c>
      <c r="BU222" s="482">
        <v>168.18719599999997</v>
      </c>
      <c r="BV222" s="482">
        <v>1714.9540099999995</v>
      </c>
      <c r="BW222" s="482">
        <v>218.09510599999999</v>
      </c>
      <c r="BX222" s="482">
        <v>266.44035600000001</v>
      </c>
      <c r="BY222" s="490">
        <v>94.779230999999996</v>
      </c>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302" customFormat="true" ht="15" customHeight="true" x14ac:dyDescent="0.2">
      <c r="A223" s="1051"/>
      <c r="B223" s="378" t="s">
        <v>16</v>
      </c>
      <c r="C223" s="471">
        <v>85.800583178227214</v>
      </c>
      <c r="D223" s="460">
        <v>82.653496018066988</v>
      </c>
      <c r="E223" s="460">
        <v>87.746916756924335</v>
      </c>
      <c r="F223" s="460">
        <v>84.656774662492339</v>
      </c>
      <c r="G223" s="479">
        <v>72.00084204123921</v>
      </c>
      <c r="H223" s="465">
        <v>85.129356689503879</v>
      </c>
      <c r="I223" s="460">
        <v>88.643370570694231</v>
      </c>
      <c r="J223" s="460">
        <v>84.934175564849852</v>
      </c>
      <c r="K223" s="460">
        <v>83.226009641050808</v>
      </c>
      <c r="L223" s="475">
        <v>67.198115648138213</v>
      </c>
      <c r="M223" s="471">
        <v>82.334084953809921</v>
      </c>
      <c r="N223" s="460">
        <v>86.032663209261202</v>
      </c>
      <c r="O223" s="460">
        <v>82.079373183091818</v>
      </c>
      <c r="P223" s="460">
        <v>85.347899918802909</v>
      </c>
      <c r="Q223" s="475">
        <v>85.5363420617348</v>
      </c>
      <c r="R223" s="471">
        <v>73.450727610825965</v>
      </c>
      <c r="S223" s="460">
        <v>88.973243142537441</v>
      </c>
      <c r="T223" s="460">
        <v>84.256240422984703</v>
      </c>
      <c r="U223" s="460">
        <v>84.680759081964112</v>
      </c>
      <c r="V223" s="460">
        <v>75.595856395994559</v>
      </c>
      <c r="W223" s="460">
        <v>82.199209820120373</v>
      </c>
      <c r="X223" s="460">
        <v>80.310654038810199</v>
      </c>
      <c r="Y223" s="475">
        <v>84.810151182261748</v>
      </c>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342"/>
      <c r="BA223" s="1039"/>
      <c r="BB223" s="814" t="s">
        <v>16</v>
      </c>
      <c r="BC223" s="487">
        <v>9266.417000999998</v>
      </c>
      <c r="BD223" s="483">
        <v>8927.4539210000075</v>
      </c>
      <c r="BE223" s="483">
        <v>9476.871925999998</v>
      </c>
      <c r="BF223" s="483">
        <v>9110.8539240000027</v>
      </c>
      <c r="BG223" s="496">
        <v>7781.8700649999992</v>
      </c>
      <c r="BH223" s="487">
        <v>6357.7395409999926</v>
      </c>
      <c r="BI223" s="483">
        <v>6617.4433949999966</v>
      </c>
      <c r="BJ223" s="483">
        <v>6298.0562570000011</v>
      </c>
      <c r="BK223" s="483">
        <v>6242.7429239999992</v>
      </c>
      <c r="BL223" s="496">
        <v>5037.4278099999992</v>
      </c>
      <c r="BM223" s="487">
        <v>2744.2234789999975</v>
      </c>
      <c r="BN223" s="483">
        <v>2871.2374399999994</v>
      </c>
      <c r="BO223" s="483">
        <v>2710.2659430000026</v>
      </c>
      <c r="BP223" s="483">
        <v>2833.1699150000004</v>
      </c>
      <c r="BQ223" s="496">
        <v>2851.1601330000003</v>
      </c>
      <c r="BR223" s="487">
        <v>513.69146200000023</v>
      </c>
      <c r="BS223" s="483">
        <v>5215.9310880000012</v>
      </c>
      <c r="BT223" s="483">
        <v>19315.109627999966</v>
      </c>
      <c r="BU223" s="483">
        <v>2645.6084209999963</v>
      </c>
      <c r="BV223" s="483">
        <v>7934.0488570000061</v>
      </c>
      <c r="BW223" s="483">
        <v>4887.8636070000084</v>
      </c>
      <c r="BX223" s="483">
        <v>2159.6764129999997</v>
      </c>
      <c r="BY223" s="491">
        <v>1891.5373610000008</v>
      </c>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302" customFormat="true" ht="15" customHeight="true" x14ac:dyDescent="0.2">
      <c r="A224" s="1083"/>
      <c r="B224" s="425" t="s">
        <v>20</v>
      </c>
      <c r="C224" s="471">
        <v>9.9972228028856023</v>
      </c>
      <c r="D224" s="460">
        <v>13.102226906368116</v>
      </c>
      <c r="E224" s="460">
        <v>7.5435348935882205</v>
      </c>
      <c r="F224" s="460">
        <v>7.0974295463613002</v>
      </c>
      <c r="G224" s="479">
        <v>7.8347069144131627</v>
      </c>
      <c r="H224" s="465">
        <v>13.361076648124163</v>
      </c>
      <c r="I224" s="460">
        <v>7.4219842583574014</v>
      </c>
      <c r="J224" s="460">
        <v>7.593610569036942</v>
      </c>
      <c r="K224" s="460">
        <v>6.4302602196660672</v>
      </c>
      <c r="L224" s="475">
        <v>8.7681463868389748</v>
      </c>
      <c r="M224" s="471">
        <v>11.983064794696018</v>
      </c>
      <c r="N224" s="460">
        <v>10.002811177696435</v>
      </c>
      <c r="O224" s="460">
        <v>11.294705129986598</v>
      </c>
      <c r="P224" s="460">
        <v>8.913520815843464</v>
      </c>
      <c r="Q224" s="475">
        <v>7.9053070592788863</v>
      </c>
      <c r="R224" s="471">
        <v>13.800032819880528</v>
      </c>
      <c r="S224" s="460">
        <v>5.2609240661946357</v>
      </c>
      <c r="T224" s="460">
        <v>8.7726667750160043</v>
      </c>
      <c r="U224" s="460">
        <v>9.9358972183042766</v>
      </c>
      <c r="V224" s="460">
        <v>8.0640101611273085</v>
      </c>
      <c r="W224" s="460">
        <v>14.133084445791413</v>
      </c>
      <c r="X224" s="460">
        <v>9.7813805253077799</v>
      </c>
      <c r="Y224" s="475">
        <v>10.940267986937892</v>
      </c>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342"/>
      <c r="BA224" s="1039"/>
      <c r="BB224" s="814" t="s">
        <v>20</v>
      </c>
      <c r="BC224" s="487">
        <v>1079.6947050000001</v>
      </c>
      <c r="BD224" s="483">
        <v>1415.1794250000003</v>
      </c>
      <c r="BE224" s="483">
        <v>814.71938499999999</v>
      </c>
      <c r="BF224" s="483">
        <v>763.83306700000003</v>
      </c>
      <c r="BG224" s="496">
        <v>846.777197</v>
      </c>
      <c r="BH224" s="487">
        <v>997.84902200000045</v>
      </c>
      <c r="BI224" s="483">
        <v>554.06919200000004</v>
      </c>
      <c r="BJ224" s="483">
        <v>563.08295499999997</v>
      </c>
      <c r="BK224" s="483">
        <v>482.33072400000009</v>
      </c>
      <c r="BL224" s="496">
        <v>657.29379500000016</v>
      </c>
      <c r="BM224" s="487">
        <v>399.39968700000009</v>
      </c>
      <c r="BN224" s="483">
        <v>333.831883</v>
      </c>
      <c r="BO224" s="483">
        <v>372.95185699999996</v>
      </c>
      <c r="BP224" s="483">
        <v>295.88916699999999</v>
      </c>
      <c r="BQ224" s="496">
        <v>263.50549699999999</v>
      </c>
      <c r="BR224" s="487">
        <v>96.51312200000001</v>
      </c>
      <c r="BS224" s="483">
        <v>308.414265</v>
      </c>
      <c r="BT224" s="483">
        <v>2011.0679000000007</v>
      </c>
      <c r="BU224" s="483">
        <v>310.41872600000005</v>
      </c>
      <c r="BV224" s="483">
        <v>846.34599900000012</v>
      </c>
      <c r="BW224" s="483">
        <v>840.40453999999988</v>
      </c>
      <c r="BX224" s="483">
        <v>263.03629399999988</v>
      </c>
      <c r="BY224" s="491">
        <v>244.0029330000001</v>
      </c>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302" customFormat="true" ht="15" customHeight="true" x14ac:dyDescent="0.2">
      <c r="A225" s="1051" t="s">
        <v>71</v>
      </c>
      <c r="B225" s="425" t="s">
        <v>72</v>
      </c>
      <c r="C225" s="471">
        <v>4.7009541415370073</v>
      </c>
      <c r="D225" s="460">
        <v>9.0172525081723123</v>
      </c>
      <c r="E225" s="460">
        <v>11.636516397760664</v>
      </c>
      <c r="F225" s="460">
        <v>25.622526250130086</v>
      </c>
      <c r="G225" s="479">
        <v>52.112941838658266</v>
      </c>
      <c r="H225" s="465">
        <v>9.0330755006415036</v>
      </c>
      <c r="I225" s="460">
        <v>13.564256277211346</v>
      </c>
      <c r="J225" s="460">
        <v>18.639426420641822</v>
      </c>
      <c r="K225" s="460">
        <v>39.942627004393636</v>
      </c>
      <c r="L225" s="475">
        <v>56.034747957921219</v>
      </c>
      <c r="M225" s="471">
        <v>3.161758025753473</v>
      </c>
      <c r="N225" s="460">
        <v>5.536106647178614</v>
      </c>
      <c r="O225" s="460">
        <v>5.4080856017347845</v>
      </c>
      <c r="P225" s="460">
        <v>4.4683184253047976</v>
      </c>
      <c r="Q225" s="475">
        <v>7.5185987888651784</v>
      </c>
      <c r="R225" s="471">
        <v>48.523520548693078</v>
      </c>
      <c r="S225" s="460">
        <v>4.7305867446237357</v>
      </c>
      <c r="T225" s="460">
        <v>25.71754393295473</v>
      </c>
      <c r="U225" s="460">
        <v>5.1892648178789242</v>
      </c>
      <c r="V225" s="460">
        <v>35.550537939331328</v>
      </c>
      <c r="W225" s="460">
        <v>6.4480327888620641</v>
      </c>
      <c r="X225" s="460">
        <v>3.0794483989653321</v>
      </c>
      <c r="Y225" s="475">
        <v>15.320820317650554</v>
      </c>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342"/>
      <c r="BA225" s="1039" t="s">
        <v>71</v>
      </c>
      <c r="BB225" s="814" t="s">
        <v>72</v>
      </c>
      <c r="BC225" s="487">
        <v>456.9445750000001</v>
      </c>
      <c r="BD225" s="483">
        <v>846.34857600000009</v>
      </c>
      <c r="BE225" s="483">
        <v>1161.965991</v>
      </c>
      <c r="BF225" s="483">
        <v>2561.8107419999988</v>
      </c>
      <c r="BG225" s="496">
        <v>5191.1000389999954</v>
      </c>
      <c r="BH225" s="487">
        <v>584.48324699999989</v>
      </c>
      <c r="BI225" s="483">
        <v>937.44938500000001</v>
      </c>
      <c r="BJ225" s="483">
        <v>1277.1991049999995</v>
      </c>
      <c r="BK225" s="483">
        <v>2803.4216639999995</v>
      </c>
      <c r="BL225" s="496">
        <v>3832.2661419999995</v>
      </c>
      <c r="BM225" s="487">
        <v>92.754435000000001</v>
      </c>
      <c r="BN225" s="483">
        <v>166.27966200000003</v>
      </c>
      <c r="BO225" s="483">
        <v>158.40576299999998</v>
      </c>
      <c r="BP225" s="483">
        <v>135.106988</v>
      </c>
      <c r="BQ225" s="496">
        <v>230.80353200000002</v>
      </c>
      <c r="BR225" s="487">
        <v>292.52679200000011</v>
      </c>
      <c r="BS225" s="483">
        <v>262.73418199999998</v>
      </c>
      <c r="BT225" s="483">
        <v>5378.3563159999976</v>
      </c>
      <c r="BU225" s="483">
        <v>146.01530600000001</v>
      </c>
      <c r="BV225" s="483">
        <v>3430.2724250000042</v>
      </c>
      <c r="BW225" s="483">
        <v>329.23389199999997</v>
      </c>
      <c r="BX225" s="483">
        <v>74.711013999999992</v>
      </c>
      <c r="BY225" s="491">
        <v>304.319996</v>
      </c>
      <c r="BZ225" s="2"/>
      <c r="CA225" s="2"/>
      <c r="CB225" s="2"/>
      <c r="CC225" s="2"/>
      <c r="CD225" s="2"/>
      <c r="CE225" s="2"/>
      <c r="CF225" s="2"/>
      <c r="CG225" s="2"/>
      <c r="CH225" s="2"/>
      <c r="CI225" s="2"/>
      <c r="CJ225" s="2"/>
      <c r="CK225" s="2"/>
      <c r="CL225" s="2"/>
      <c r="CM225" s="2"/>
      <c r="CN225" s="2"/>
      <c r="CO225" s="2"/>
      <c r="CP225" s="2"/>
      <c r="CQ225" s="2"/>
      <c r="CR225" s="2"/>
      <c r="CS225" s="2"/>
      <c r="CT225" s="2"/>
      <c r="CU225" s="2"/>
      <c r="CV225" s="2"/>
      <c r="CW225" s="2"/>
      <c r="CX225" s="2"/>
      <c r="CY225" s="2"/>
      <c r="CZ225" s="4"/>
    </row>
    <row r="226" s="302" customFormat="true" ht="15" customHeight="true" x14ac:dyDescent="0.2">
      <c r="A226" s="1051"/>
      <c r="B226" s="425" t="s">
        <v>73</v>
      </c>
      <c r="C226" s="471">
        <v>95.299045858462989</v>
      </c>
      <c r="D226" s="460">
        <v>90.982747491827737</v>
      </c>
      <c r="E226" s="460">
        <v>88.363483602239427</v>
      </c>
      <c r="F226" s="460">
        <v>74.377473749870077</v>
      </c>
      <c r="G226" s="479">
        <v>47.887058161341812</v>
      </c>
      <c r="H226" s="465">
        <v>90.966924499358527</v>
      </c>
      <c r="I226" s="460">
        <v>86.4357437227887</v>
      </c>
      <c r="J226" s="460">
        <v>81.360573579358231</v>
      </c>
      <c r="K226" s="460">
        <v>60.05737299560635</v>
      </c>
      <c r="L226" s="475">
        <v>43.965252042078831</v>
      </c>
      <c r="M226" s="471">
        <v>96.8382419742465</v>
      </c>
      <c r="N226" s="460">
        <v>94.463893352821401</v>
      </c>
      <c r="O226" s="460">
        <v>94.591914398265217</v>
      </c>
      <c r="P226" s="460">
        <v>95.531681574695256</v>
      </c>
      <c r="Q226" s="475">
        <v>92.481401211134852</v>
      </c>
      <c r="R226" s="471">
        <v>51.476479451306965</v>
      </c>
      <c r="S226" s="460">
        <v>95.269413255376222</v>
      </c>
      <c r="T226" s="460">
        <v>74.282456067045302</v>
      </c>
      <c r="U226" s="460">
        <v>94.810735182121064</v>
      </c>
      <c r="V226" s="460">
        <v>64.449462060668736</v>
      </c>
      <c r="W226" s="460">
        <v>93.551967211137935</v>
      </c>
      <c r="X226" s="460">
        <v>96.92055160103466</v>
      </c>
      <c r="Y226" s="475">
        <v>84.679179682349499</v>
      </c>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342"/>
      <c r="BA226" s="1039"/>
      <c r="BB226" s="814" t="s">
        <v>73</v>
      </c>
      <c r="BC226" s="487">
        <v>9263.3071280000004</v>
      </c>
      <c r="BD226" s="483">
        <v>8539.5322700000088</v>
      </c>
      <c r="BE226" s="483">
        <v>8823.5481550000022</v>
      </c>
      <c r="BF226" s="483">
        <v>7436.4646700000058</v>
      </c>
      <c r="BG226" s="496">
        <v>4770.1492320000025</v>
      </c>
      <c r="BH226" s="487">
        <v>5885.9956829999946</v>
      </c>
      <c r="BI226" s="483">
        <v>5973.7248499999987</v>
      </c>
      <c r="BJ226" s="483">
        <v>5574.938274000001</v>
      </c>
      <c r="BK226" s="483">
        <v>4215.1994789999999</v>
      </c>
      <c r="BL226" s="496">
        <v>3006.8226049999989</v>
      </c>
      <c r="BM226" s="487">
        <v>2840.8804049999976</v>
      </c>
      <c r="BN226" s="483">
        <v>2837.2690879999982</v>
      </c>
      <c r="BO226" s="483">
        <v>2770.6485210000023</v>
      </c>
      <c r="BP226" s="483">
        <v>2888.5581840000018</v>
      </c>
      <c r="BQ226" s="496">
        <v>2838.9643660000006</v>
      </c>
      <c r="BR226" s="487">
        <v>310.32887200000022</v>
      </c>
      <c r="BS226" s="483">
        <v>5291.2107340000002</v>
      </c>
      <c r="BT226" s="483">
        <v>15534.823923999973</v>
      </c>
      <c r="BU226" s="483">
        <v>2667.7803109999963</v>
      </c>
      <c r="BV226" s="483">
        <v>6218.7304420000073</v>
      </c>
      <c r="BW226" s="483">
        <v>4776.724821000008</v>
      </c>
      <c r="BX226" s="483">
        <v>2351.4057550000011</v>
      </c>
      <c r="BY226" s="491">
        <v>1681.9965960000006</v>
      </c>
      <c r="BZ226" s="2"/>
      <c r="CA226" s="2"/>
      <c r="CB226" s="2"/>
      <c r="CC226" s="2"/>
      <c r="CD226" s="2"/>
      <c r="CE226" s="2"/>
      <c r="CF226" s="2"/>
      <c r="CG226" s="2"/>
      <c r="CH226" s="2"/>
      <c r="CI226" s="2"/>
      <c r="CJ226" s="2"/>
      <c r="CK226" s="2"/>
      <c r="CL226" s="2"/>
      <c r="CM226" s="2"/>
      <c r="CN226" s="2"/>
      <c r="CO226" s="2"/>
      <c r="CP226" s="2"/>
      <c r="CQ226" s="2"/>
      <c r="CR226" s="2"/>
      <c r="CS226" s="2"/>
      <c r="CT226" s="2"/>
      <c r="CU226" s="2"/>
      <c r="CV226" s="2"/>
      <c r="CW226" s="2"/>
      <c r="CX226" s="2"/>
      <c r="CY226" s="2"/>
      <c r="CZ226" s="4"/>
    </row>
    <row r="227" s="302" customFormat="true" ht="15" customHeight="true" x14ac:dyDescent="0.2">
      <c r="A227" s="1051" t="s">
        <v>96</v>
      </c>
      <c r="B227" s="378" t="s">
        <v>62</v>
      </c>
      <c r="C227" s="471">
        <v>4.6689603918377047</v>
      </c>
      <c r="D227" s="460">
        <v>4.8842184609169497</v>
      </c>
      <c r="E227" s="460">
        <v>5.0938010057674648</v>
      </c>
      <c r="F227" s="460">
        <v>8.8757455804319214</v>
      </c>
      <c r="G227" s="479">
        <v>21.878573125810515</v>
      </c>
      <c r="H227" s="465">
        <v>1.7423654449640582</v>
      </c>
      <c r="I227" s="460">
        <v>4.2500858756022994</v>
      </c>
      <c r="J227" s="460">
        <v>8.0862523816015912</v>
      </c>
      <c r="K227" s="460">
        <v>11.054567602267857</v>
      </c>
      <c r="L227" s="475">
        <v>26.343581778936681</v>
      </c>
      <c r="M227" s="471">
        <v>6.4565418441785383</v>
      </c>
      <c r="N227" s="460">
        <v>4.4051660556533374</v>
      </c>
      <c r="O227" s="460">
        <v>7.4695898329755845</v>
      </c>
      <c r="P227" s="460">
        <v>6.3001439036319331</v>
      </c>
      <c r="Q227" s="475">
        <v>7.1213124986558851</v>
      </c>
      <c r="R227" s="471">
        <v>14.79030675574775</v>
      </c>
      <c r="S227" s="460">
        <v>6.0860133312852565</v>
      </c>
      <c r="T227" s="460">
        <v>7.6414519153018237</v>
      </c>
      <c r="U227" s="460">
        <v>5.9772356948695951</v>
      </c>
      <c r="V227" s="460">
        <v>17.773380665739193</v>
      </c>
      <c r="W227" s="460">
        <v>4.2713840486943173</v>
      </c>
      <c r="X227" s="460">
        <v>10.982173628428511</v>
      </c>
      <c r="Y227" s="475">
        <v>4.7716074759546689</v>
      </c>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342"/>
      <c r="BA227" s="1039" t="s">
        <v>96</v>
      </c>
      <c r="BB227" s="814" t="s">
        <v>62</v>
      </c>
      <c r="BC227" s="487">
        <v>453.83470200000005</v>
      </c>
      <c r="BD227" s="483">
        <v>458.42692500000015</v>
      </c>
      <c r="BE227" s="483">
        <v>508.64222000000018</v>
      </c>
      <c r="BF227" s="483">
        <v>887.42148800000029</v>
      </c>
      <c r="BG227" s="496">
        <v>2179.3792059999996</v>
      </c>
      <c r="BH227" s="487">
        <v>112.739389</v>
      </c>
      <c r="BI227" s="483">
        <v>293.73084000000011</v>
      </c>
      <c r="BJ227" s="483">
        <v>554.08112200000016</v>
      </c>
      <c r="BK227" s="483">
        <v>775.87821900000006</v>
      </c>
      <c r="BL227" s="496">
        <v>1801.6609369999996</v>
      </c>
      <c r="BM227" s="487">
        <v>189.41136100000003</v>
      </c>
      <c r="BN227" s="483">
        <v>132.31131000000002</v>
      </c>
      <c r="BO227" s="483">
        <v>218.78834099999997</v>
      </c>
      <c r="BP227" s="483">
        <v>190.49525700000001</v>
      </c>
      <c r="BQ227" s="496">
        <v>218.607765</v>
      </c>
      <c r="BR227" s="487">
        <v>89.164201999999975</v>
      </c>
      <c r="BS227" s="483">
        <v>338.01382799999988</v>
      </c>
      <c r="BT227" s="483">
        <v>1598.0706119999998</v>
      </c>
      <c r="BU227" s="483">
        <v>168.18719599999997</v>
      </c>
      <c r="BV227" s="483">
        <v>1714.9540099999995</v>
      </c>
      <c r="BW227" s="483">
        <v>218.09510599999999</v>
      </c>
      <c r="BX227" s="483">
        <v>266.44035600000001</v>
      </c>
      <c r="BY227" s="491">
        <v>94.779230999999996</v>
      </c>
      <c r="BZ227" s="2"/>
      <c r="CA227" s="2"/>
      <c r="CB227" s="2"/>
      <c r="CC227" s="2"/>
      <c r="CD227" s="2"/>
      <c r="CE227" s="2"/>
      <c r="CF227" s="2"/>
      <c r="CG227" s="2"/>
      <c r="CH227" s="2"/>
      <c r="CI227" s="2"/>
      <c r="CJ227" s="2"/>
      <c r="CK227" s="2"/>
      <c r="CL227" s="2"/>
      <c r="CM227" s="2"/>
      <c r="CN227" s="2"/>
      <c r="CO227" s="2"/>
      <c r="CP227" s="2"/>
      <c r="CQ227" s="2"/>
      <c r="CR227" s="2"/>
      <c r="CS227" s="2"/>
      <c r="CT227" s="2"/>
      <c r="CU227" s="2"/>
      <c r="CV227" s="2"/>
      <c r="CW227" s="2"/>
      <c r="CX227" s="2"/>
      <c r="CY227" s="2"/>
      <c r="CZ227" s="4"/>
    </row>
    <row r="228" s="302" customFormat="true" ht="15" customHeight="true" x14ac:dyDescent="0.2">
      <c r="A228" s="1051"/>
      <c r="B228" s="378" t="s">
        <v>93</v>
      </c>
      <c r="C228" s="471">
        <v>21.563857336668395</v>
      </c>
      <c r="D228" s="460">
        <v>21.464415903581141</v>
      </c>
      <c r="E228" s="460">
        <v>26.304483100173464</v>
      </c>
      <c r="F228" s="460">
        <v>32.867375158078929</v>
      </c>
      <c r="G228" s="479">
        <v>29.977564768843777</v>
      </c>
      <c r="H228" s="465">
        <v>16.881805100012926</v>
      </c>
      <c r="I228" s="460">
        <v>23.690097143094238</v>
      </c>
      <c r="J228" s="460">
        <v>29.681218436061378</v>
      </c>
      <c r="K228" s="460">
        <v>35.942749916285081</v>
      </c>
      <c r="L228" s="475">
        <v>29.352260458391765</v>
      </c>
      <c r="M228" s="471">
        <v>20.899403826278544</v>
      </c>
      <c r="N228" s="460">
        <v>22.54582140542918</v>
      </c>
      <c r="O228" s="460">
        <v>23.992740415868628</v>
      </c>
      <c r="P228" s="460">
        <v>27.486020995184447</v>
      </c>
      <c r="Q228" s="475">
        <v>29.057365789157785</v>
      </c>
      <c r="R228" s="471">
        <v>39.785064870851038</v>
      </c>
      <c r="S228" s="460">
        <v>26.74038418569004</v>
      </c>
      <c r="T228" s="460">
        <v>27.558852029479819</v>
      </c>
      <c r="U228" s="460">
        <v>29.77352491199083</v>
      </c>
      <c r="V228" s="460">
        <v>25.75251719012676</v>
      </c>
      <c r="W228" s="460">
        <v>21.53824309624806</v>
      </c>
      <c r="X228" s="460">
        <v>14.455405711760271</v>
      </c>
      <c r="Y228" s="475">
        <v>37.664843107749689</v>
      </c>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342"/>
      <c r="BA228" s="1039"/>
      <c r="BB228" s="814" t="s">
        <v>93</v>
      </c>
      <c r="BC228" s="487">
        <v>2096.0612100000003</v>
      </c>
      <c r="BD228" s="483">
        <v>2014.6245010000009</v>
      </c>
      <c r="BE228" s="483">
        <v>2626.6378809999992</v>
      </c>
      <c r="BF228" s="483">
        <v>3286.1706889999982</v>
      </c>
      <c r="BG228" s="496">
        <v>2986.1399520000004</v>
      </c>
      <c r="BH228" s="487">
        <v>1092.3336420000005</v>
      </c>
      <c r="BI228" s="483">
        <v>1637.263889999999</v>
      </c>
      <c r="BJ228" s="483">
        <v>2033.7978630000002</v>
      </c>
      <c r="BK228" s="483">
        <v>2522.6854449999992</v>
      </c>
      <c r="BL228" s="496">
        <v>2007.4271420000005</v>
      </c>
      <c r="BM228" s="487">
        <v>613.11219200000005</v>
      </c>
      <c r="BN228" s="483">
        <v>677.17473700000005</v>
      </c>
      <c r="BO228" s="483">
        <v>702.76039099999991</v>
      </c>
      <c r="BP228" s="483">
        <v>831.08524399999988</v>
      </c>
      <c r="BQ228" s="496">
        <v>891.99368699999991</v>
      </c>
      <c r="BR228" s="487">
        <v>239.84651699999981</v>
      </c>
      <c r="BS228" s="483">
        <v>1485.1462080000008</v>
      </c>
      <c r="BT228" s="483">
        <v>5763.4323970000023</v>
      </c>
      <c r="BU228" s="483">
        <v>837.76613899999995</v>
      </c>
      <c r="BV228" s="483">
        <v>2484.8611220000003</v>
      </c>
      <c r="BW228" s="483">
        <v>1099.7338000000004</v>
      </c>
      <c r="BX228" s="483">
        <v>350.70502199999999</v>
      </c>
      <c r="BY228" s="491">
        <v>748.14302800000041</v>
      </c>
      <c r="BZ228" s="2"/>
      <c r="CA228" s="2"/>
      <c r="CB228" s="2"/>
      <c r="CC228" s="2"/>
      <c r="CD228" s="2"/>
      <c r="CE228" s="2"/>
      <c r="CF228" s="2"/>
      <c r="CG228" s="2"/>
      <c r="CH228" s="2"/>
      <c r="CI228" s="2"/>
      <c r="CJ228" s="2"/>
      <c r="CK228" s="2"/>
      <c r="CL228" s="2"/>
      <c r="CM228" s="2"/>
      <c r="CN228" s="2"/>
      <c r="CO228" s="2"/>
      <c r="CP228" s="2"/>
      <c r="CQ228" s="2"/>
      <c r="CR228" s="2"/>
      <c r="CS228" s="2"/>
      <c r="CT228" s="2"/>
      <c r="CU228" s="2"/>
      <c r="CV228" s="2"/>
      <c r="CW228" s="2"/>
      <c r="CX228" s="2"/>
      <c r="CY228" s="2"/>
      <c r="CZ228" s="4"/>
    </row>
    <row r="229" s="302" customFormat="true" ht="15" customHeight="true" x14ac:dyDescent="0.2">
      <c r="A229" s="1051"/>
      <c r="B229" s="378" t="s">
        <v>94</v>
      </c>
      <c r="C229" s="471">
        <v>2.8747315145528378</v>
      </c>
      <c r="D229" s="460">
        <v>3.4278506756999145</v>
      </c>
      <c r="E229" s="460">
        <v>2.550565291643224</v>
      </c>
      <c r="F229" s="460">
        <v>3.259151949434222</v>
      </c>
      <c r="G229" s="479">
        <v>5.3360628927082345</v>
      </c>
      <c r="H229" s="465">
        <v>3.9317365646687961</v>
      </c>
      <c r="I229" s="460">
        <v>3.0448110964171082</v>
      </c>
      <c r="J229" s="460">
        <v>2.5436594650622233</v>
      </c>
      <c r="K229" s="460">
        <v>6.3626417198110889</v>
      </c>
      <c r="L229" s="475">
        <v>3.6941208448395089</v>
      </c>
      <c r="M229" s="471">
        <v>2.189625243201708</v>
      </c>
      <c r="N229" s="460">
        <v>4.1685408635368448</v>
      </c>
      <c r="O229" s="460">
        <v>3.1741612133262849</v>
      </c>
      <c r="P229" s="460">
        <v>1.2451980248559082</v>
      </c>
      <c r="Q229" s="475">
        <v>1.7865537663525339</v>
      </c>
      <c r="R229" s="471">
        <v>3.3460020705719034</v>
      </c>
      <c r="S229" s="460">
        <v>1.866507564764619</v>
      </c>
      <c r="T229" s="460">
        <v>4.172345807698167</v>
      </c>
      <c r="U229" s="460">
        <v>2.9400493234189335</v>
      </c>
      <c r="V229" s="460">
        <v>4.46820426880074</v>
      </c>
      <c r="W229" s="460">
        <v>0.93850134114862227</v>
      </c>
      <c r="X229" s="460">
        <v>4.5327479866242149</v>
      </c>
      <c r="Y229" s="475">
        <v>2.2700177897924947</v>
      </c>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342"/>
      <c r="BA229" s="1039"/>
      <c r="BB229" s="814" t="s">
        <v>94</v>
      </c>
      <c r="BC229" s="487">
        <v>279.43113899999997</v>
      </c>
      <c r="BD229" s="483">
        <v>321.73397999999997</v>
      </c>
      <c r="BE229" s="483">
        <v>254.68705800000012</v>
      </c>
      <c r="BF229" s="483">
        <v>325.85898800000007</v>
      </c>
      <c r="BG229" s="496">
        <v>531.53852599999993</v>
      </c>
      <c r="BH229" s="487">
        <v>254.402186</v>
      </c>
      <c r="BI229" s="483">
        <v>210.43220000000005</v>
      </c>
      <c r="BJ229" s="483">
        <v>174.29504099999997</v>
      </c>
      <c r="BK229" s="483">
        <v>446.56971699999997</v>
      </c>
      <c r="BL229" s="496">
        <v>252.644203</v>
      </c>
      <c r="BM229" s="487">
        <v>64.235608999999997</v>
      </c>
      <c r="BN229" s="483">
        <v>125.204157</v>
      </c>
      <c r="BO229" s="483">
        <v>92.972904999999997</v>
      </c>
      <c r="BP229" s="483">
        <v>37.650618999999999</v>
      </c>
      <c r="BQ229" s="496">
        <v>54.843054000000009</v>
      </c>
      <c r="BR229" s="487">
        <v>20.171562999999999</v>
      </c>
      <c r="BS229" s="483">
        <v>103.66480200000001</v>
      </c>
      <c r="BT229" s="483">
        <v>872.570199</v>
      </c>
      <c r="BU229" s="483">
        <v>82.726979</v>
      </c>
      <c r="BV229" s="483">
        <v>431.137158</v>
      </c>
      <c r="BW229" s="483">
        <v>47.919491000000008</v>
      </c>
      <c r="BX229" s="483">
        <v>109.96975900000001</v>
      </c>
      <c r="BY229" s="491">
        <v>45.089739999999999</v>
      </c>
      <c r="BZ229" s="2"/>
      <c r="CA229" s="2"/>
      <c r="CB229" s="2"/>
      <c r="CC229" s="2"/>
      <c r="CD229" s="2"/>
      <c r="CE229" s="2"/>
      <c r="CF229" s="2"/>
      <c r="CG229" s="2"/>
      <c r="CH229" s="2"/>
      <c r="CI229" s="2"/>
      <c r="CJ229" s="2"/>
      <c r="CK229" s="2"/>
      <c r="CL229" s="2"/>
      <c r="CM229" s="2"/>
      <c r="CN229" s="2"/>
      <c r="CO229" s="2"/>
      <c r="CP229" s="2"/>
      <c r="CQ229" s="2"/>
      <c r="CR229" s="2"/>
      <c r="CS229" s="2"/>
      <c r="CT229" s="2"/>
      <c r="CU229" s="2"/>
      <c r="CV229" s="2"/>
      <c r="CW229" s="2"/>
      <c r="CX229" s="2"/>
      <c r="CY229" s="2"/>
      <c r="CZ229" s="4"/>
    </row>
    <row r="230" s="302" customFormat="true" ht="15" customHeight="true" x14ac:dyDescent="0.2">
      <c r="A230" s="1051"/>
      <c r="B230" s="378" t="s">
        <v>95</v>
      </c>
      <c r="C230" s="471">
        <v>70.892450756941031</v>
      </c>
      <c r="D230" s="460">
        <v>70.223514959802017</v>
      </c>
      <c r="E230" s="460">
        <v>66.051150602415959</v>
      </c>
      <c r="F230" s="460">
        <v>54.997727312055069</v>
      </c>
      <c r="G230" s="479">
        <v>42.807799212637569</v>
      </c>
      <c r="H230" s="465">
        <v>77.444092890354312</v>
      </c>
      <c r="I230" s="460">
        <v>69.015005884886392</v>
      </c>
      <c r="J230" s="460">
        <v>59.688869717274848</v>
      </c>
      <c r="K230" s="460">
        <v>46.640040761635944</v>
      </c>
      <c r="L230" s="475">
        <v>40.610036917832112</v>
      </c>
      <c r="M230" s="471">
        <v>70.454429086341293</v>
      </c>
      <c r="N230" s="460">
        <v>68.88047167538079</v>
      </c>
      <c r="O230" s="460">
        <v>65.36350853782946</v>
      </c>
      <c r="P230" s="460">
        <v>64.968637076327724</v>
      </c>
      <c r="Q230" s="475">
        <v>62.034767945833799</v>
      </c>
      <c r="R230" s="471">
        <v>42.078626302829271</v>
      </c>
      <c r="S230" s="460">
        <v>65.307094918260091</v>
      </c>
      <c r="T230" s="460">
        <v>60.627350247520262</v>
      </c>
      <c r="U230" s="460">
        <v>61.309190069720756</v>
      </c>
      <c r="V230" s="460">
        <v>52.005897875333318</v>
      </c>
      <c r="W230" s="460">
        <v>73.251871513908839</v>
      </c>
      <c r="X230" s="460">
        <v>70.029672673186909</v>
      </c>
      <c r="Y230" s="475">
        <v>55.293531626503224</v>
      </c>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342"/>
      <c r="BA230" s="1039"/>
      <c r="BB230" s="814" t="s">
        <v>95</v>
      </c>
      <c r="BC230" s="487">
        <v>6890.9246519999979</v>
      </c>
      <c r="BD230" s="483">
        <v>6591.0954400000046</v>
      </c>
      <c r="BE230" s="483">
        <v>6595.5469870000061</v>
      </c>
      <c r="BF230" s="483">
        <v>5498.8242470000041</v>
      </c>
      <c r="BG230" s="496">
        <v>4264.1915869999993</v>
      </c>
      <c r="BH230" s="487">
        <v>5011.0037129999982</v>
      </c>
      <c r="BI230" s="483">
        <v>4769.747304999999</v>
      </c>
      <c r="BJ230" s="483">
        <v>4089.9633530000001</v>
      </c>
      <c r="BK230" s="483">
        <v>3273.4877619999988</v>
      </c>
      <c r="BL230" s="496">
        <v>2777.3564649999994</v>
      </c>
      <c r="BM230" s="487">
        <v>2066.8756780000003</v>
      </c>
      <c r="BN230" s="483">
        <v>2068.8585460000022</v>
      </c>
      <c r="BO230" s="483">
        <v>1914.5326470000009</v>
      </c>
      <c r="BP230" s="483">
        <v>1964.4340520000005</v>
      </c>
      <c r="BQ230" s="496">
        <v>1904.3233919999998</v>
      </c>
      <c r="BR230" s="487">
        <v>253.67338200000006</v>
      </c>
      <c r="BS230" s="483">
        <v>3627.1200780000017</v>
      </c>
      <c r="BT230" s="483">
        <v>12679.107031999976</v>
      </c>
      <c r="BU230" s="483">
        <v>1725.1153029999998</v>
      </c>
      <c r="BV230" s="483">
        <v>5018.0505770000063</v>
      </c>
      <c r="BW230" s="483">
        <v>3740.2103159999992</v>
      </c>
      <c r="BX230" s="483">
        <v>1699.0016319999993</v>
      </c>
      <c r="BY230" s="491">
        <v>1098.3045930000008</v>
      </c>
      <c r="BZ230" s="2"/>
      <c r="CA230" s="2"/>
      <c r="CB230" s="2"/>
      <c r="CC230" s="2"/>
      <c r="CD230" s="2"/>
      <c r="CE230" s="2"/>
      <c r="CF230" s="2"/>
      <c r="CG230" s="2"/>
      <c r="CH230" s="2"/>
      <c r="CI230" s="2"/>
      <c r="CJ230" s="2"/>
      <c r="CK230" s="2"/>
      <c r="CL230" s="2"/>
      <c r="CM230" s="2"/>
      <c r="CN230" s="2"/>
      <c r="CO230" s="2"/>
      <c r="CP230" s="2"/>
      <c r="CQ230" s="2"/>
      <c r="CR230" s="2"/>
      <c r="CS230" s="2"/>
      <c r="CT230" s="2"/>
      <c r="CU230" s="2"/>
      <c r="CV230" s="2"/>
      <c r="CW230" s="2"/>
      <c r="CX230" s="2"/>
      <c r="CY230" s="2"/>
      <c r="CZ230" s="4"/>
    </row>
    <row r="231" s="302" customFormat="true" ht="15" customHeight="true" x14ac:dyDescent="0.2">
      <c r="A231" s="1152" t="s">
        <v>431</v>
      </c>
      <c r="B231" s="378" t="s">
        <v>605</v>
      </c>
      <c r="C231" s="404">
        <v>4.2120978391120207</v>
      </c>
      <c r="D231" s="402">
        <v>7.8053723158921784</v>
      </c>
      <c r="E231" s="402">
        <v>10.704704395076451</v>
      </c>
      <c r="F231" s="402">
        <v>23.629274987567371</v>
      </c>
      <c r="G231" s="406">
        <v>47.796427999209989</v>
      </c>
      <c r="H231" s="403">
        <v>7.7805754374091904</v>
      </c>
      <c r="I231" s="402">
        <v>12.467786384837504</v>
      </c>
      <c r="J231" s="402">
        <v>17.043290776486678</v>
      </c>
      <c r="K231" s="402">
        <v>37.273416274191263</v>
      </c>
      <c r="L231" s="405">
        <v>50.889074133560129</v>
      </c>
      <c r="M231" s="404">
        <v>2.78288251287593</v>
      </c>
      <c r="N231" s="402">
        <v>4.977069716501143</v>
      </c>
      <c r="O231" s="402">
        <v>4.7583161645223511</v>
      </c>
      <c r="P231" s="402">
        <v>4.0502436834078583</v>
      </c>
      <c r="Q231" s="405">
        <v>6.9242304680501618</v>
      </c>
      <c r="R231" s="404">
        <v>41.294391753266083</v>
      </c>
      <c r="S231" s="402">
        <v>4.4817141681036103</v>
      </c>
      <c r="T231" s="402">
        <v>23.325949709202305</v>
      </c>
      <c r="U231" s="402">
        <v>4.6736647991888463</v>
      </c>
      <c r="V231" s="402">
        <v>32.441390874325968</v>
      </c>
      <c r="W231" s="402">
        <v>5.4952161951167682</v>
      </c>
      <c r="X231" s="402">
        <v>2.7782358329820336</v>
      </c>
      <c r="Y231" s="405">
        <v>13.572096217218856</v>
      </c>
      <c r="Z231" s="885"/>
      <c r="AA231" s="885"/>
      <c r="AB231" s="885"/>
      <c r="AC231" s="885"/>
      <c r="AD231" s="885"/>
      <c r="AE231" s="885"/>
      <c r="AF231" s="885"/>
      <c r="AG231" s="885"/>
      <c r="AH231" s="885"/>
      <c r="AI231" s="885"/>
      <c r="AJ231" s="885"/>
      <c r="AK231" s="885"/>
      <c r="AL231" s="885"/>
      <c r="AM231" s="885"/>
      <c r="AN231" s="885"/>
      <c r="AO231" s="885"/>
      <c r="AP231" s="885"/>
      <c r="AQ231" s="885"/>
      <c r="AR231" s="885"/>
      <c r="AS231" s="885"/>
      <c r="AT231" s="885"/>
      <c r="AU231" s="885"/>
      <c r="AV231" s="885"/>
      <c r="AW231" s="885"/>
      <c r="AX231" s="885"/>
      <c r="AY231" s="885"/>
      <c r="AZ231" s="342"/>
      <c r="BA231" s="1136" t="s">
        <v>431</v>
      </c>
      <c r="BB231" s="814" t="s">
        <v>605</v>
      </c>
      <c r="BC231" s="447">
        <v>456.9445750000001</v>
      </c>
      <c r="BD231" s="434">
        <v>846.34857600000009</v>
      </c>
      <c r="BE231" s="434">
        <v>1161.965991</v>
      </c>
      <c r="BF231" s="434">
        <v>2561.8107419999988</v>
      </c>
      <c r="BG231" s="451">
        <v>5191.1000389999954</v>
      </c>
      <c r="BH231" s="447">
        <v>584.48324699999989</v>
      </c>
      <c r="BI231" s="434">
        <v>937.44938500000001</v>
      </c>
      <c r="BJ231" s="434">
        <v>1277.1991049999995</v>
      </c>
      <c r="BK231" s="434">
        <v>2803.4216639999995</v>
      </c>
      <c r="BL231" s="451">
        <v>3832.2661419999995</v>
      </c>
      <c r="BM231" s="447">
        <v>92.754435000000001</v>
      </c>
      <c r="BN231" s="434">
        <v>166.27966200000003</v>
      </c>
      <c r="BO231" s="434">
        <v>158.40576299999998</v>
      </c>
      <c r="BP231" s="434">
        <v>135.106988</v>
      </c>
      <c r="BQ231" s="451">
        <v>230.80353200000002</v>
      </c>
      <c r="BR231" s="447">
        <v>292.52679200000011</v>
      </c>
      <c r="BS231" s="434">
        <v>262.73418199999998</v>
      </c>
      <c r="BT231" s="434">
        <v>5378.3563159999976</v>
      </c>
      <c r="BU231" s="434">
        <v>146.01530600000001</v>
      </c>
      <c r="BV231" s="434">
        <v>3430.2724250000042</v>
      </c>
      <c r="BW231" s="434">
        <v>329.23389199999997</v>
      </c>
      <c r="BX231" s="434">
        <v>74.711013999999992</v>
      </c>
      <c r="BY231" s="435">
        <v>304.319996</v>
      </c>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302" customFormat="true" ht="15" customHeight="true" x14ac:dyDescent="0.2">
      <c r="A232" s="1152"/>
      <c r="B232" s="378" t="s">
        <v>606</v>
      </c>
      <c r="C232" s="404">
        <v>85.388815343479621</v>
      </c>
      <c r="D232" s="402">
        <v>78.755055140455454</v>
      </c>
      <c r="E232" s="402">
        <v>81.287641330801435</v>
      </c>
      <c r="F232" s="402">
        <v>68.591432513698024</v>
      </c>
      <c r="G232" s="406">
        <v>43.920574175005825</v>
      </c>
      <c r="H232" s="403">
        <v>78.353714449314737</v>
      </c>
      <c r="I232" s="402">
        <v>79.44868975682931</v>
      </c>
      <c r="J232" s="402">
        <v>74.393486256590208</v>
      </c>
      <c r="K232" s="402">
        <v>56.043971863777799</v>
      </c>
      <c r="L232" s="405">
        <v>39.927920656484865</v>
      </c>
      <c r="M232" s="404">
        <v>85.234052692427952</v>
      </c>
      <c r="N232" s="402">
        <v>84.924914361743191</v>
      </c>
      <c r="O232" s="402">
        <v>83.226906609983999</v>
      </c>
      <c r="P232" s="402">
        <v>86.593334009504233</v>
      </c>
      <c r="Q232" s="405">
        <v>85.170462472670977</v>
      </c>
      <c r="R232" s="404">
        <v>43.807413075234386</v>
      </c>
      <c r="S232" s="402">
        <v>90.257361765701674</v>
      </c>
      <c r="T232" s="402">
        <v>67.374584408724076</v>
      </c>
      <c r="U232" s="402">
        <v>85.39043798250681</v>
      </c>
      <c r="V232" s="402">
        <v>58.812898806715587</v>
      </c>
      <c r="W232" s="402">
        <v>79.727926661862298</v>
      </c>
      <c r="X232" s="402">
        <v>87.440383641710127</v>
      </c>
      <c r="Y232" s="405">
        <v>75.013866778397968</v>
      </c>
      <c r="Z232" s="885"/>
      <c r="AA232" s="885"/>
      <c r="AB232" s="885"/>
      <c r="AC232" s="885"/>
      <c r="AD232" s="885"/>
      <c r="AE232" s="885"/>
      <c r="AF232" s="885"/>
      <c r="AG232" s="885"/>
      <c r="AH232" s="885"/>
      <c r="AI232" s="885"/>
      <c r="AJ232" s="885"/>
      <c r="AK232" s="885"/>
      <c r="AL232" s="885"/>
      <c r="AM232" s="885"/>
      <c r="AN232" s="885"/>
      <c r="AO232" s="885"/>
      <c r="AP232" s="885"/>
      <c r="AQ232" s="885"/>
      <c r="AR232" s="885"/>
      <c r="AS232" s="885"/>
      <c r="AT232" s="885"/>
      <c r="AU232" s="885"/>
      <c r="AV232" s="885"/>
      <c r="AW232" s="885"/>
      <c r="AX232" s="885"/>
      <c r="AY232" s="885"/>
      <c r="AZ232" s="342"/>
      <c r="BA232" s="1136"/>
      <c r="BB232" s="814" t="s">
        <v>606</v>
      </c>
      <c r="BC232" s="447">
        <v>9263.3071280000004</v>
      </c>
      <c r="BD232" s="434">
        <v>8539.5322700000088</v>
      </c>
      <c r="BE232" s="434">
        <v>8823.5481550000022</v>
      </c>
      <c r="BF232" s="434">
        <v>7436.4646700000058</v>
      </c>
      <c r="BG232" s="451">
        <v>4770.1492320000025</v>
      </c>
      <c r="BH232" s="447">
        <v>5885.9956829999946</v>
      </c>
      <c r="BI232" s="434">
        <v>5973.7248499999987</v>
      </c>
      <c r="BJ232" s="434">
        <v>5574.938274000001</v>
      </c>
      <c r="BK232" s="434">
        <v>4215.1994789999999</v>
      </c>
      <c r="BL232" s="451">
        <v>3006.8226049999989</v>
      </c>
      <c r="BM232" s="447">
        <v>2840.8804049999976</v>
      </c>
      <c r="BN232" s="434">
        <v>2837.2690879999982</v>
      </c>
      <c r="BO232" s="434">
        <v>2770.6485210000023</v>
      </c>
      <c r="BP232" s="434">
        <v>2888.5581840000018</v>
      </c>
      <c r="BQ232" s="451">
        <v>2838.9643660000006</v>
      </c>
      <c r="BR232" s="447">
        <v>310.32887200000022</v>
      </c>
      <c r="BS232" s="434">
        <v>5291.2107340000002</v>
      </c>
      <c r="BT232" s="434">
        <v>15534.823923999973</v>
      </c>
      <c r="BU232" s="434">
        <v>2667.7803109999963</v>
      </c>
      <c r="BV232" s="434">
        <v>6218.7304420000073</v>
      </c>
      <c r="BW232" s="434">
        <v>4776.724821000008</v>
      </c>
      <c r="BX232" s="434">
        <v>2351.4057550000011</v>
      </c>
      <c r="BY232" s="435">
        <v>1681.9965960000006</v>
      </c>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302" customFormat="true" ht="15" customHeight="true" x14ac:dyDescent="0.2">
      <c r="A233" s="1152"/>
      <c r="B233" s="378" t="s">
        <v>432</v>
      </c>
      <c r="C233" s="404">
        <v>8.5614750658398542</v>
      </c>
      <c r="D233" s="402">
        <v>9.6489452339909452</v>
      </c>
      <c r="E233" s="402">
        <v>4.6837829241440243</v>
      </c>
      <c r="F233" s="402">
        <v>4.3423448078353628</v>
      </c>
      <c r="G233" s="406">
        <v>6.1134092176326238</v>
      </c>
      <c r="H233" s="403">
        <v>11.42423827595564</v>
      </c>
      <c r="I233" s="402">
        <v>4.0189361031416402</v>
      </c>
      <c r="J233" s="402">
        <v>6.1267016679898498</v>
      </c>
      <c r="K233" s="402">
        <v>3.7794598632389751</v>
      </c>
      <c r="L233" s="405">
        <v>6.6264620590512591</v>
      </c>
      <c r="M233" s="404">
        <v>10.136769639290325</v>
      </c>
      <c r="N233" s="402">
        <v>8.3800139277119818</v>
      </c>
      <c r="O233" s="402">
        <v>8.1543690045396122</v>
      </c>
      <c r="P233" s="402">
        <v>4.2714724396028778</v>
      </c>
      <c r="Q233" s="405">
        <v>5.5090809315387714</v>
      </c>
      <c r="R233" s="404">
        <v>12.121921579654437</v>
      </c>
      <c r="S233" s="402">
        <v>4.5246111814451053</v>
      </c>
      <c r="T233" s="402">
        <v>6.7558306318167745</v>
      </c>
      <c r="U233" s="402">
        <v>9.766948886963748</v>
      </c>
      <c r="V233" s="402">
        <v>5.1935509704168128</v>
      </c>
      <c r="W233" s="402">
        <v>6.2035525056301726</v>
      </c>
      <c r="X233" s="402">
        <v>8.9936802901873261</v>
      </c>
      <c r="Y233" s="405">
        <v>10.772086567258523</v>
      </c>
      <c r="Z233" s="885"/>
      <c r="AA233" s="885"/>
      <c r="AB233" s="885"/>
      <c r="AC233" s="885"/>
      <c r="AD233" s="885"/>
      <c r="AE233" s="885"/>
      <c r="AF233" s="885"/>
      <c r="AG233" s="885"/>
      <c r="AH233" s="885"/>
      <c r="AI233" s="885"/>
      <c r="AJ233" s="885"/>
      <c r="AK233" s="885"/>
      <c r="AL233" s="885"/>
      <c r="AM233" s="885"/>
      <c r="AN233" s="885"/>
      <c r="AO233" s="885"/>
      <c r="AP233" s="885"/>
      <c r="AQ233" s="885"/>
      <c r="AR233" s="885"/>
      <c r="AS233" s="885"/>
      <c r="AT233" s="885"/>
      <c r="AU233" s="885"/>
      <c r="AV233" s="885"/>
      <c r="AW233" s="885"/>
      <c r="AX233" s="885"/>
      <c r="AY233" s="885"/>
      <c r="AZ233" s="342"/>
      <c r="BA233" s="1136"/>
      <c r="BB233" s="814" t="s">
        <v>432</v>
      </c>
      <c r="BC233" s="447">
        <v>928.781746</v>
      </c>
      <c r="BD233" s="434">
        <v>1046.2500350000003</v>
      </c>
      <c r="BE233" s="434">
        <v>508.41165400000011</v>
      </c>
      <c r="BF233" s="434">
        <v>470.78319499999998</v>
      </c>
      <c r="BG233" s="451">
        <v>663.96842100000003</v>
      </c>
      <c r="BH233" s="447">
        <v>858.19820600000014</v>
      </c>
      <c r="BI233" s="434">
        <v>302.18268600000005</v>
      </c>
      <c r="BJ233" s="434">
        <v>459.12599799999998</v>
      </c>
      <c r="BK233" s="434">
        <v>284.26210200000003</v>
      </c>
      <c r="BL233" s="451">
        <v>499.01411299999984</v>
      </c>
      <c r="BM233" s="447">
        <v>337.862032</v>
      </c>
      <c r="BN233" s="434">
        <v>279.96913099999995</v>
      </c>
      <c r="BO233" s="434">
        <v>271.46137399999998</v>
      </c>
      <c r="BP233" s="434">
        <v>142.48667999999998</v>
      </c>
      <c r="BQ233" s="451">
        <v>183.63272900000001</v>
      </c>
      <c r="BR233" s="447">
        <v>85.870905999999991</v>
      </c>
      <c r="BS233" s="434">
        <v>265.24895899999996</v>
      </c>
      <c r="BT233" s="434">
        <v>1557.7185410000006</v>
      </c>
      <c r="BU233" s="434">
        <v>305.14041800000012</v>
      </c>
      <c r="BV233" s="434">
        <v>549.15323300000023</v>
      </c>
      <c r="BW233" s="434">
        <v>371.67231700000002</v>
      </c>
      <c r="BX233" s="434">
        <v>241.85382899999996</v>
      </c>
      <c r="BY233" s="435">
        <v>241.53684800000011</v>
      </c>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302" customFormat="true" ht="15" customHeight="true" x14ac:dyDescent="0.2">
      <c r="A234" s="1152"/>
      <c r="B234" s="378" t="s">
        <v>433</v>
      </c>
      <c r="C234" s="404">
        <v>0.44650179365321652</v>
      </c>
      <c r="D234" s="402">
        <v>0.38820976104964988</v>
      </c>
      <c r="E234" s="402">
        <v>0.50198694055607673</v>
      </c>
      <c r="F234" s="402">
        <v>0.73395488310382118</v>
      </c>
      <c r="G234" s="406">
        <v>0.48639883448836152</v>
      </c>
      <c r="H234" s="403">
        <v>0.58245583581692129</v>
      </c>
      <c r="I234" s="402">
        <v>0.714575263550698</v>
      </c>
      <c r="J234" s="402">
        <v>1.0492915087983721</v>
      </c>
      <c r="K234" s="402">
        <v>0.26969364557101205</v>
      </c>
      <c r="L234" s="405">
        <v>0.45473023586165701</v>
      </c>
      <c r="M234" s="404">
        <v>0</v>
      </c>
      <c r="N234" s="402">
        <v>0.10578635322393945</v>
      </c>
      <c r="O234" s="402">
        <v>0.81175773843283472</v>
      </c>
      <c r="P234" s="402">
        <v>0.48624284878664348</v>
      </c>
      <c r="Q234" s="405">
        <v>0</v>
      </c>
      <c r="R234" s="404">
        <v>1.2739707305506769</v>
      </c>
      <c r="S234" s="402">
        <v>0</v>
      </c>
      <c r="T234" s="402">
        <v>0.57745753211753337</v>
      </c>
      <c r="U234" s="402">
        <v>0</v>
      </c>
      <c r="V234" s="402">
        <v>0.7414943364681843</v>
      </c>
      <c r="W234" s="402">
        <v>0.74973311091301864</v>
      </c>
      <c r="X234" s="402">
        <v>0</v>
      </c>
      <c r="Y234" s="405">
        <v>0.53196771058764636</v>
      </c>
      <c r="Z234" s="885"/>
      <c r="AA234" s="885"/>
      <c r="AB234" s="885"/>
      <c r="AC234" s="885"/>
      <c r="AD234" s="885"/>
      <c r="AE234" s="885"/>
      <c r="AF234" s="885"/>
      <c r="AG234" s="885"/>
      <c r="AH234" s="885"/>
      <c r="AI234" s="885"/>
      <c r="AJ234" s="885"/>
      <c r="AK234" s="885"/>
      <c r="AL234" s="885"/>
      <c r="AM234" s="885"/>
      <c r="AN234" s="885"/>
      <c r="AO234" s="885"/>
      <c r="AP234" s="885"/>
      <c r="AQ234" s="885"/>
      <c r="AR234" s="885"/>
      <c r="AS234" s="885"/>
      <c r="AT234" s="885"/>
      <c r="AU234" s="885"/>
      <c r="AV234" s="885"/>
      <c r="AW234" s="885"/>
      <c r="AX234" s="885"/>
      <c r="AY234" s="885"/>
      <c r="AZ234" s="342"/>
      <c r="BA234" s="1136"/>
      <c r="BB234" s="814" t="s">
        <v>433</v>
      </c>
      <c r="BC234" s="447">
        <v>48.438232000000006</v>
      </c>
      <c r="BD234" s="434">
        <v>42.094183999999998</v>
      </c>
      <c r="BE234" s="434">
        <v>54.489291000000009</v>
      </c>
      <c r="BF234" s="434">
        <v>79.573050999999992</v>
      </c>
      <c r="BG234" s="451">
        <v>52.827064999999997</v>
      </c>
      <c r="BH234" s="447">
        <v>43.754563000000005</v>
      </c>
      <c r="BI234" s="434">
        <v>53.728715000000008</v>
      </c>
      <c r="BJ234" s="434">
        <v>78.632360000000006</v>
      </c>
      <c r="BK234" s="434">
        <v>20.284296000000001</v>
      </c>
      <c r="BL234" s="451">
        <v>34.244036000000001</v>
      </c>
      <c r="BM234" s="447">
        <v>0</v>
      </c>
      <c r="BN234" s="434">
        <v>3.5342319999999998</v>
      </c>
      <c r="BO234" s="434">
        <v>27.023657</v>
      </c>
      <c r="BP234" s="434">
        <v>16.219964000000001</v>
      </c>
      <c r="BQ234" s="451">
        <v>0</v>
      </c>
      <c r="BR234" s="447">
        <v>9.0247260000000011</v>
      </c>
      <c r="BS234" s="434">
        <v>0</v>
      </c>
      <c r="BT234" s="434">
        <v>133.14666299999999</v>
      </c>
      <c r="BU234" s="434">
        <v>0</v>
      </c>
      <c r="BV234" s="434">
        <v>78.403776999999991</v>
      </c>
      <c r="BW234" s="434">
        <v>44.918624000000001</v>
      </c>
      <c r="BX234" s="434">
        <v>0</v>
      </c>
      <c r="BY234" s="435">
        <v>11.928032999999999</v>
      </c>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302" customFormat="true" ht="15" customHeight="true" x14ac:dyDescent="0.2">
      <c r="A235" s="1153"/>
      <c r="B235" s="378" t="s">
        <v>434</v>
      </c>
      <c r="C235" s="404">
        <v>1.3911099579153572</v>
      </c>
      <c r="D235" s="402">
        <v>3.4024175486117776</v>
      </c>
      <c r="E235" s="402">
        <v>2.8218844094220947</v>
      </c>
      <c r="F235" s="402">
        <v>2.7029928077955661</v>
      </c>
      <c r="G235" s="406">
        <v>1.6831897736632531</v>
      </c>
      <c r="H235" s="403">
        <v>1.8590160015035477</v>
      </c>
      <c r="I235" s="402">
        <v>3.3500124916409115</v>
      </c>
      <c r="J235" s="402">
        <v>1.3872297901349708</v>
      </c>
      <c r="K235" s="402">
        <v>2.6334583532209721</v>
      </c>
      <c r="L235" s="405">
        <v>2.1018129150421427</v>
      </c>
      <c r="M235" s="404">
        <v>1.8462951554056906</v>
      </c>
      <c r="N235" s="402">
        <v>1.6122156408196893</v>
      </c>
      <c r="O235" s="402">
        <v>3.04865048252115</v>
      </c>
      <c r="P235" s="402">
        <v>4.5987070186984402</v>
      </c>
      <c r="Q235" s="405">
        <v>2.3962261277401162</v>
      </c>
      <c r="R235" s="404">
        <v>1.5023028612944154</v>
      </c>
      <c r="S235" s="402">
        <v>0.73631288474952905</v>
      </c>
      <c r="T235" s="402">
        <v>1.9661777181393245</v>
      </c>
      <c r="U235" s="402">
        <v>0.16894833134053</v>
      </c>
      <c r="V235" s="402">
        <v>2.8106650120735184</v>
      </c>
      <c r="W235" s="402">
        <v>7.8235715264778545</v>
      </c>
      <c r="X235" s="402">
        <v>0.78770023512045739</v>
      </c>
      <c r="Y235" s="405">
        <v>0.10998272653710262</v>
      </c>
      <c r="Z235" s="885"/>
      <c r="AA235" s="885"/>
      <c r="AB235" s="885"/>
      <c r="AC235" s="885"/>
      <c r="AD235" s="885"/>
      <c r="AE235" s="885"/>
      <c r="AF235" s="885"/>
      <c r="AG235" s="885"/>
      <c r="AH235" s="885"/>
      <c r="AI235" s="885"/>
      <c r="AJ235" s="885"/>
      <c r="AK235" s="885"/>
      <c r="AL235" s="885"/>
      <c r="AM235" s="885"/>
      <c r="AN235" s="885"/>
      <c r="AO235" s="885"/>
      <c r="AP235" s="885"/>
      <c r="AQ235" s="885"/>
      <c r="AR235" s="885"/>
      <c r="AS235" s="885"/>
      <c r="AT235" s="885"/>
      <c r="AU235" s="885"/>
      <c r="AV235" s="885"/>
      <c r="AW235" s="885"/>
      <c r="AX235" s="885"/>
      <c r="AY235" s="885"/>
      <c r="AZ235" s="342"/>
      <c r="BA235" s="1137"/>
      <c r="BB235" s="814" t="s">
        <v>434</v>
      </c>
      <c r="BC235" s="447">
        <v>150.91295899999997</v>
      </c>
      <c r="BD235" s="434">
        <v>368.92939000000007</v>
      </c>
      <c r="BE235" s="434">
        <v>306.30773099999988</v>
      </c>
      <c r="BF235" s="434">
        <v>293.04987199999999</v>
      </c>
      <c r="BG235" s="451">
        <v>182.80877599999999</v>
      </c>
      <c r="BH235" s="447">
        <v>139.65081599999999</v>
      </c>
      <c r="BI235" s="434">
        <v>251.88650599999997</v>
      </c>
      <c r="BJ235" s="434">
        <v>103.95695699999999</v>
      </c>
      <c r="BK235" s="434">
        <v>198.06862199999998</v>
      </c>
      <c r="BL235" s="451">
        <v>158.27968200000001</v>
      </c>
      <c r="BM235" s="447">
        <v>61.537654999999994</v>
      </c>
      <c r="BN235" s="434">
        <v>53.862752</v>
      </c>
      <c r="BO235" s="434">
        <v>101.490483</v>
      </c>
      <c r="BP235" s="434">
        <v>153.40248699999998</v>
      </c>
      <c r="BQ235" s="451">
        <v>79.872768000000008</v>
      </c>
      <c r="BR235" s="447">
        <v>10.642216000000003</v>
      </c>
      <c r="BS235" s="434">
        <v>43.165306000000001</v>
      </c>
      <c r="BT235" s="434">
        <v>453.34935899999999</v>
      </c>
      <c r="BU235" s="434">
        <v>5.278308</v>
      </c>
      <c r="BV235" s="434">
        <v>297.19276600000006</v>
      </c>
      <c r="BW235" s="434">
        <v>468.73222300000003</v>
      </c>
      <c r="BX235" s="434">
        <v>21.182465000000001</v>
      </c>
      <c r="BY235" s="435">
        <v>2.4660850000000001</v>
      </c>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302" customFormat="true" ht="15" customHeight="true" x14ac:dyDescent="0.2">
      <c r="A236" s="805"/>
      <c r="B236" s="378"/>
      <c r="C236" s="404"/>
      <c r="D236" s="402"/>
      <c r="E236" s="402"/>
      <c r="F236" s="402"/>
      <c r="G236" s="406"/>
      <c r="H236" s="403"/>
      <c r="I236" s="402"/>
      <c r="J236" s="402"/>
      <c r="K236" s="402"/>
      <c r="L236" s="405"/>
      <c r="M236" s="404"/>
      <c r="N236" s="402"/>
      <c r="O236" s="402"/>
      <c r="P236" s="402"/>
      <c r="Q236" s="405"/>
      <c r="R236" s="404"/>
      <c r="S236" s="402"/>
      <c r="T236" s="402"/>
      <c r="U236" s="402"/>
      <c r="V236" s="402"/>
      <c r="W236" s="402"/>
      <c r="X236" s="402"/>
      <c r="Y236" s="405"/>
      <c r="Z236" s="885"/>
      <c r="AA236" s="885"/>
      <c r="AB236" s="885"/>
      <c r="AC236" s="885"/>
      <c r="AD236" s="885"/>
      <c r="AE236" s="885"/>
      <c r="AF236" s="885"/>
      <c r="AG236" s="885"/>
      <c r="AH236" s="885"/>
      <c r="AI236" s="885"/>
      <c r="AJ236" s="885"/>
      <c r="AK236" s="885"/>
      <c r="AL236" s="885"/>
      <c r="AM236" s="885"/>
      <c r="AN236" s="885"/>
      <c r="AO236" s="885"/>
      <c r="AP236" s="885"/>
      <c r="AQ236" s="885"/>
      <c r="AR236" s="885"/>
      <c r="AS236" s="885"/>
      <c r="AT236" s="885"/>
      <c r="AU236" s="885"/>
      <c r="AV236" s="885"/>
      <c r="AW236" s="885"/>
      <c r="AX236" s="885"/>
      <c r="AY236" s="885"/>
      <c r="AZ236" s="342"/>
      <c r="BA236" s="812"/>
      <c r="BB236" s="814"/>
      <c r="BC236" s="447"/>
      <c r="BD236" s="434"/>
      <c r="BE236" s="434"/>
      <c r="BF236" s="434"/>
      <c r="BG236" s="451"/>
      <c r="BH236" s="447"/>
      <c r="BI236" s="434"/>
      <c r="BJ236" s="434"/>
      <c r="BK236" s="434"/>
      <c r="BL236" s="451"/>
      <c r="BM236" s="447"/>
      <c r="BN236" s="434"/>
      <c r="BO236" s="434"/>
      <c r="BP236" s="434"/>
      <c r="BQ236" s="451"/>
      <c r="BR236" s="447"/>
      <c r="BS236" s="434"/>
      <c r="BT236" s="434"/>
      <c r="BU236" s="434"/>
      <c r="BV236" s="434"/>
      <c r="BW236" s="434"/>
      <c r="BX236" s="434"/>
      <c r="BY236" s="435"/>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302" customFormat="true" ht="15" customHeight="true" x14ac:dyDescent="0.2">
      <c r="A237" s="805"/>
      <c r="B237" s="378"/>
      <c r="C237" s="404"/>
      <c r="D237" s="402"/>
      <c r="E237" s="402"/>
      <c r="F237" s="402"/>
      <c r="G237" s="406"/>
      <c r="H237" s="403"/>
      <c r="I237" s="402"/>
      <c r="J237" s="402"/>
      <c r="K237" s="402"/>
      <c r="L237" s="405"/>
      <c r="M237" s="404"/>
      <c r="N237" s="402"/>
      <c r="O237" s="402"/>
      <c r="P237" s="402"/>
      <c r="Q237" s="405"/>
      <c r="R237" s="404"/>
      <c r="S237" s="402"/>
      <c r="T237" s="402"/>
      <c r="U237" s="402"/>
      <c r="V237" s="402"/>
      <c r="W237" s="402"/>
      <c r="X237" s="402"/>
      <c r="Y237" s="405"/>
      <c r="Z237" s="885"/>
      <c r="AA237" s="885"/>
      <c r="AB237" s="885"/>
      <c r="AC237" s="885"/>
      <c r="AD237" s="885"/>
      <c r="AE237" s="885"/>
      <c r="AF237" s="885"/>
      <c r="AG237" s="885"/>
      <c r="AH237" s="885"/>
      <c r="AI237" s="885"/>
      <c r="AJ237" s="885"/>
      <c r="AK237" s="885"/>
      <c r="AL237" s="885"/>
      <c r="AM237" s="885"/>
      <c r="AN237" s="885"/>
      <c r="AO237" s="885"/>
      <c r="AP237" s="885"/>
      <c r="AQ237" s="885"/>
      <c r="AR237" s="885"/>
      <c r="AS237" s="885"/>
      <c r="AT237" s="885"/>
      <c r="AU237" s="885"/>
      <c r="AV237" s="885"/>
      <c r="AW237" s="885"/>
      <c r="AX237" s="885"/>
      <c r="AY237" s="885"/>
      <c r="AZ237" s="342"/>
      <c r="BA237" s="812"/>
      <c r="BB237" s="814"/>
      <c r="BC237" s="447"/>
      <c r="BD237" s="434"/>
      <c r="BE237" s="434"/>
      <c r="BF237" s="434"/>
      <c r="BG237" s="451"/>
      <c r="BH237" s="447"/>
      <c r="BI237" s="434"/>
      <c r="BJ237" s="434"/>
      <c r="BK237" s="434"/>
      <c r="BL237" s="451"/>
      <c r="BM237" s="447"/>
      <c r="BN237" s="434"/>
      <c r="BO237" s="434"/>
      <c r="BP237" s="434"/>
      <c r="BQ237" s="451"/>
      <c r="BR237" s="447"/>
      <c r="BS237" s="434"/>
      <c r="BT237" s="434"/>
      <c r="BU237" s="434"/>
      <c r="BV237" s="434"/>
      <c r="BW237" s="434"/>
      <c r="BX237" s="434"/>
      <c r="BY237" s="435"/>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302" customFormat="true" ht="15" customHeight="true" x14ac:dyDescent="0.2">
      <c r="A238" s="805"/>
      <c r="B238" s="378"/>
      <c r="C238" s="404"/>
      <c r="D238" s="402"/>
      <c r="E238" s="402"/>
      <c r="F238" s="402"/>
      <c r="G238" s="406"/>
      <c r="H238" s="403"/>
      <c r="I238" s="402"/>
      <c r="J238" s="402"/>
      <c r="K238" s="402"/>
      <c r="L238" s="405"/>
      <c r="M238" s="404"/>
      <c r="N238" s="402"/>
      <c r="O238" s="402"/>
      <c r="P238" s="402"/>
      <c r="Q238" s="405"/>
      <c r="R238" s="404"/>
      <c r="S238" s="402"/>
      <c r="T238" s="402"/>
      <c r="U238" s="402"/>
      <c r="V238" s="402"/>
      <c r="W238" s="402"/>
      <c r="X238" s="402"/>
      <c r="Y238" s="405"/>
      <c r="Z238" s="885"/>
      <c r="AA238" s="885"/>
      <c r="AB238" s="885"/>
      <c r="AC238" s="885"/>
      <c r="AD238" s="885"/>
      <c r="AE238" s="885"/>
      <c r="AF238" s="885"/>
      <c r="AG238" s="885"/>
      <c r="AH238" s="885"/>
      <c r="AI238" s="885"/>
      <c r="AJ238" s="885"/>
      <c r="AK238" s="885"/>
      <c r="AL238" s="885"/>
      <c r="AM238" s="885"/>
      <c r="AN238" s="885"/>
      <c r="AO238" s="885"/>
      <c r="AP238" s="885"/>
      <c r="AQ238" s="885"/>
      <c r="AR238" s="885"/>
      <c r="AS238" s="885"/>
      <c r="AT238" s="885"/>
      <c r="AU238" s="885"/>
      <c r="AV238" s="885"/>
      <c r="AW238" s="885"/>
      <c r="AX238" s="885"/>
      <c r="AY238" s="885"/>
      <c r="AZ238" s="342"/>
      <c r="BA238" s="812"/>
      <c r="BB238" s="814"/>
      <c r="BC238" s="447"/>
      <c r="BD238" s="434"/>
      <c r="BE238" s="434"/>
      <c r="BF238" s="434"/>
      <c r="BG238" s="451"/>
      <c r="BH238" s="447"/>
      <c r="BI238" s="434"/>
      <c r="BJ238" s="434"/>
      <c r="BK238" s="434"/>
      <c r="BL238" s="451"/>
      <c r="BM238" s="447"/>
      <c r="BN238" s="434"/>
      <c r="BO238" s="434"/>
      <c r="BP238" s="434"/>
      <c r="BQ238" s="451"/>
      <c r="BR238" s="447"/>
      <c r="BS238" s="434"/>
      <c r="BT238" s="434"/>
      <c r="BU238" s="434"/>
      <c r="BV238" s="434"/>
      <c r="BW238" s="434"/>
      <c r="BX238" s="434"/>
      <c r="BY238" s="435"/>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302" customFormat="true" ht="15" customHeight="true" x14ac:dyDescent="0.2">
      <c r="A239" s="805"/>
      <c r="B239" s="378"/>
      <c r="C239" s="404"/>
      <c r="D239" s="402"/>
      <c r="E239" s="402"/>
      <c r="F239" s="402"/>
      <c r="G239" s="406"/>
      <c r="H239" s="403"/>
      <c r="I239" s="402"/>
      <c r="J239" s="402"/>
      <c r="K239" s="402"/>
      <c r="L239" s="405"/>
      <c r="M239" s="404"/>
      <c r="N239" s="402"/>
      <c r="O239" s="402"/>
      <c r="P239" s="402"/>
      <c r="Q239" s="405"/>
      <c r="R239" s="404"/>
      <c r="S239" s="402"/>
      <c r="T239" s="402"/>
      <c r="U239" s="402"/>
      <c r="V239" s="402"/>
      <c r="W239" s="402"/>
      <c r="X239" s="402"/>
      <c r="Y239" s="405"/>
      <c r="Z239" s="885"/>
      <c r="AA239" s="885"/>
      <c r="AB239" s="885"/>
      <c r="AC239" s="885"/>
      <c r="AD239" s="885"/>
      <c r="AE239" s="885"/>
      <c r="AF239" s="885"/>
      <c r="AG239" s="885"/>
      <c r="AH239" s="885"/>
      <c r="AI239" s="885"/>
      <c r="AJ239" s="885"/>
      <c r="AK239" s="885"/>
      <c r="AL239" s="885"/>
      <c r="AM239" s="885"/>
      <c r="AN239" s="885"/>
      <c r="AO239" s="885"/>
      <c r="AP239" s="885"/>
      <c r="AQ239" s="885"/>
      <c r="AR239" s="885"/>
      <c r="AS239" s="885"/>
      <c r="AT239" s="885"/>
      <c r="AU239" s="885"/>
      <c r="AV239" s="885"/>
      <c r="AW239" s="885"/>
      <c r="AX239" s="885"/>
      <c r="AY239" s="885"/>
      <c r="AZ239" s="342"/>
      <c r="BA239" s="812"/>
      <c r="BB239" s="814"/>
      <c r="BC239" s="447"/>
      <c r="BD239" s="434"/>
      <c r="BE239" s="434"/>
      <c r="BF239" s="434"/>
      <c r="BG239" s="451"/>
      <c r="BH239" s="447"/>
      <c r="BI239" s="434"/>
      <c r="BJ239" s="434"/>
      <c r="BK239" s="434"/>
      <c r="BL239" s="451"/>
      <c r="BM239" s="447"/>
      <c r="BN239" s="434"/>
      <c r="BO239" s="434"/>
      <c r="BP239" s="434"/>
      <c r="BQ239" s="451"/>
      <c r="BR239" s="447"/>
      <c r="BS239" s="434"/>
      <c r="BT239" s="434"/>
      <c r="BU239" s="434"/>
      <c r="BV239" s="434"/>
      <c r="BW239" s="434"/>
      <c r="BX239" s="434"/>
      <c r="BY239" s="435"/>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302" customFormat="true" ht="15" customHeight="true" x14ac:dyDescent="0.2">
      <c r="A240" s="805"/>
      <c r="B240" s="378"/>
      <c r="C240" s="404"/>
      <c r="D240" s="402"/>
      <c r="E240" s="402"/>
      <c r="F240" s="402"/>
      <c r="G240" s="406"/>
      <c r="H240" s="403"/>
      <c r="I240" s="402"/>
      <c r="J240" s="402"/>
      <c r="K240" s="402"/>
      <c r="L240" s="405"/>
      <c r="M240" s="404"/>
      <c r="N240" s="402"/>
      <c r="O240" s="402"/>
      <c r="P240" s="402"/>
      <c r="Q240" s="405"/>
      <c r="R240" s="404"/>
      <c r="S240" s="402"/>
      <c r="T240" s="402"/>
      <c r="U240" s="402"/>
      <c r="V240" s="402"/>
      <c r="W240" s="402"/>
      <c r="X240" s="402"/>
      <c r="Y240" s="405"/>
      <c r="Z240" s="885"/>
      <c r="AA240" s="885"/>
      <c r="AB240" s="885"/>
      <c r="AC240" s="885"/>
      <c r="AD240" s="885"/>
      <c r="AE240" s="885"/>
      <c r="AF240" s="885"/>
      <c r="AG240" s="885"/>
      <c r="AH240" s="885"/>
      <c r="AI240" s="885"/>
      <c r="AJ240" s="885"/>
      <c r="AK240" s="885"/>
      <c r="AL240" s="885"/>
      <c r="AM240" s="885"/>
      <c r="AN240" s="885"/>
      <c r="AO240" s="885"/>
      <c r="AP240" s="885"/>
      <c r="AQ240" s="885"/>
      <c r="AR240" s="885"/>
      <c r="AS240" s="885"/>
      <c r="AT240" s="885"/>
      <c r="AU240" s="885"/>
      <c r="AV240" s="885"/>
      <c r="AW240" s="885"/>
      <c r="AX240" s="885"/>
      <c r="AY240" s="885"/>
      <c r="AZ240" s="342"/>
      <c r="BA240" s="812"/>
      <c r="BB240" s="814"/>
      <c r="BC240" s="447"/>
      <c r="BD240" s="434"/>
      <c r="BE240" s="434"/>
      <c r="BF240" s="434"/>
      <c r="BG240" s="451"/>
      <c r="BH240" s="447"/>
      <c r="BI240" s="434"/>
      <c r="BJ240" s="434"/>
      <c r="BK240" s="434"/>
      <c r="BL240" s="451"/>
      <c r="BM240" s="447"/>
      <c r="BN240" s="434"/>
      <c r="BO240" s="434"/>
      <c r="BP240" s="434"/>
      <c r="BQ240" s="451"/>
      <c r="BR240" s="447"/>
      <c r="BS240" s="434"/>
      <c r="BT240" s="434"/>
      <c r="BU240" s="434"/>
      <c r="BV240" s="434"/>
      <c r="BW240" s="434"/>
      <c r="BX240" s="434"/>
      <c r="BY240" s="435"/>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302" customFormat="true" ht="15" customHeight="true" x14ac:dyDescent="0.2">
      <c r="A241" s="805"/>
      <c r="B241" s="378"/>
      <c r="C241" s="404"/>
      <c r="D241" s="402"/>
      <c r="E241" s="402"/>
      <c r="F241" s="402"/>
      <c r="G241" s="406"/>
      <c r="H241" s="403"/>
      <c r="I241" s="402"/>
      <c r="J241" s="402"/>
      <c r="K241" s="402"/>
      <c r="L241" s="405"/>
      <c r="M241" s="404"/>
      <c r="N241" s="402"/>
      <c r="O241" s="402"/>
      <c r="P241" s="402"/>
      <c r="Q241" s="405"/>
      <c r="R241" s="404"/>
      <c r="S241" s="402"/>
      <c r="T241" s="402"/>
      <c r="U241" s="402"/>
      <c r="V241" s="402"/>
      <c r="W241" s="402"/>
      <c r="X241" s="402"/>
      <c r="Y241" s="405"/>
      <c r="Z241" s="885"/>
      <c r="AA241" s="885"/>
      <c r="AB241" s="885"/>
      <c r="AC241" s="885"/>
      <c r="AD241" s="885"/>
      <c r="AE241" s="885"/>
      <c r="AF241" s="885"/>
      <c r="AG241" s="885"/>
      <c r="AH241" s="885"/>
      <c r="AI241" s="885"/>
      <c r="AJ241" s="885"/>
      <c r="AK241" s="885"/>
      <c r="AL241" s="885"/>
      <c r="AM241" s="885"/>
      <c r="AN241" s="885"/>
      <c r="AO241" s="885"/>
      <c r="AP241" s="885"/>
      <c r="AQ241" s="885"/>
      <c r="AR241" s="885"/>
      <c r="AS241" s="885"/>
      <c r="AT241" s="885"/>
      <c r="AU241" s="885"/>
      <c r="AV241" s="885"/>
      <c r="AW241" s="885"/>
      <c r="AX241" s="885"/>
      <c r="AY241" s="885"/>
      <c r="AZ241" s="342"/>
      <c r="BA241" s="812"/>
      <c r="BB241" s="814"/>
      <c r="BC241" s="447"/>
      <c r="BD241" s="434"/>
      <c r="BE241" s="434"/>
      <c r="BF241" s="434"/>
      <c r="BG241" s="451"/>
      <c r="BH241" s="447"/>
      <c r="BI241" s="434"/>
      <c r="BJ241" s="434"/>
      <c r="BK241" s="434"/>
      <c r="BL241" s="451"/>
      <c r="BM241" s="447"/>
      <c r="BN241" s="434"/>
      <c r="BO241" s="434"/>
      <c r="BP241" s="434"/>
      <c r="BQ241" s="451"/>
      <c r="BR241" s="447"/>
      <c r="BS241" s="434"/>
      <c r="BT241" s="434"/>
      <c r="BU241" s="434"/>
      <c r="BV241" s="434"/>
      <c r="BW241" s="434"/>
      <c r="BX241" s="434"/>
      <c r="BY241" s="435"/>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302" customFormat="true" ht="15" customHeight="true" x14ac:dyDescent="0.2">
      <c r="A242" s="805"/>
      <c r="B242" s="378"/>
      <c r="C242" s="404"/>
      <c r="D242" s="402"/>
      <c r="E242" s="402"/>
      <c r="F242" s="402"/>
      <c r="G242" s="406"/>
      <c r="H242" s="403"/>
      <c r="I242" s="402"/>
      <c r="J242" s="402"/>
      <c r="K242" s="402"/>
      <c r="L242" s="405"/>
      <c r="M242" s="404"/>
      <c r="N242" s="402"/>
      <c r="O242" s="402"/>
      <c r="P242" s="402"/>
      <c r="Q242" s="405"/>
      <c r="R242" s="404"/>
      <c r="S242" s="402"/>
      <c r="T242" s="402"/>
      <c r="U242" s="402"/>
      <c r="V242" s="402"/>
      <c r="W242" s="402"/>
      <c r="X242" s="402"/>
      <c r="Y242" s="405"/>
      <c r="Z242" s="885"/>
      <c r="AA242" s="885"/>
      <c r="AB242" s="885"/>
      <c r="AC242" s="885"/>
      <c r="AD242" s="885"/>
      <c r="AE242" s="885"/>
      <c r="AF242" s="885"/>
      <c r="AG242" s="885"/>
      <c r="AH242" s="885"/>
      <c r="AI242" s="885"/>
      <c r="AJ242" s="885"/>
      <c r="AK242" s="885"/>
      <c r="AL242" s="885"/>
      <c r="AM242" s="885"/>
      <c r="AN242" s="885"/>
      <c r="AO242" s="885"/>
      <c r="AP242" s="885"/>
      <c r="AQ242" s="885"/>
      <c r="AR242" s="885"/>
      <c r="AS242" s="885"/>
      <c r="AT242" s="885"/>
      <c r="AU242" s="885"/>
      <c r="AV242" s="885"/>
      <c r="AW242" s="885"/>
      <c r="AX242" s="885"/>
      <c r="AY242" s="885"/>
      <c r="AZ242" s="342"/>
      <c r="BA242" s="812"/>
      <c r="BB242" s="814"/>
      <c r="BC242" s="447"/>
      <c r="BD242" s="434"/>
      <c r="BE242" s="434"/>
      <c r="BF242" s="434"/>
      <c r="BG242" s="451"/>
      <c r="BH242" s="447"/>
      <c r="BI242" s="434"/>
      <c r="BJ242" s="434"/>
      <c r="BK242" s="434"/>
      <c r="BL242" s="451"/>
      <c r="BM242" s="447"/>
      <c r="BN242" s="434"/>
      <c r="BO242" s="434"/>
      <c r="BP242" s="434"/>
      <c r="BQ242" s="451"/>
      <c r="BR242" s="447"/>
      <c r="BS242" s="434"/>
      <c r="BT242" s="434"/>
      <c r="BU242" s="434"/>
      <c r="BV242" s="434"/>
      <c r="BW242" s="434"/>
      <c r="BX242" s="434"/>
      <c r="BY242" s="435"/>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302" customFormat="true" ht="15" customHeight="true" x14ac:dyDescent="0.2">
      <c r="A243" s="805"/>
      <c r="B243" s="378"/>
      <c r="C243" s="404"/>
      <c r="D243" s="402"/>
      <c r="E243" s="402"/>
      <c r="F243" s="402"/>
      <c r="G243" s="406"/>
      <c r="H243" s="403"/>
      <c r="I243" s="402"/>
      <c r="J243" s="402"/>
      <c r="K243" s="402"/>
      <c r="L243" s="405"/>
      <c r="M243" s="404"/>
      <c r="N243" s="402"/>
      <c r="O243" s="402"/>
      <c r="P243" s="402"/>
      <c r="Q243" s="405"/>
      <c r="R243" s="404"/>
      <c r="S243" s="402"/>
      <c r="T243" s="402"/>
      <c r="U243" s="402"/>
      <c r="V243" s="402"/>
      <c r="W243" s="402"/>
      <c r="X243" s="402"/>
      <c r="Y243" s="405"/>
      <c r="Z243" s="885"/>
      <c r="AA243" s="885"/>
      <c r="AB243" s="885"/>
      <c r="AC243" s="885"/>
      <c r="AD243" s="885"/>
      <c r="AE243" s="885"/>
      <c r="AF243" s="885"/>
      <c r="AG243" s="885"/>
      <c r="AH243" s="885"/>
      <c r="AI243" s="885"/>
      <c r="AJ243" s="885"/>
      <c r="AK243" s="885"/>
      <c r="AL243" s="885"/>
      <c r="AM243" s="885"/>
      <c r="AN243" s="885"/>
      <c r="AO243" s="885"/>
      <c r="AP243" s="885"/>
      <c r="AQ243" s="885"/>
      <c r="AR243" s="885"/>
      <c r="AS243" s="885"/>
      <c r="AT243" s="885"/>
      <c r="AU243" s="885"/>
      <c r="AV243" s="885"/>
      <c r="AW243" s="885"/>
      <c r="AX243" s="885"/>
      <c r="AY243" s="885"/>
      <c r="AZ243" s="342"/>
      <c r="BA243" s="812"/>
      <c r="BB243" s="814"/>
      <c r="BC243" s="447"/>
      <c r="BD243" s="434"/>
      <c r="BE243" s="434"/>
      <c r="BF243" s="434"/>
      <c r="BG243" s="451"/>
      <c r="BH243" s="447"/>
      <c r="BI243" s="434"/>
      <c r="BJ243" s="434"/>
      <c r="BK243" s="434"/>
      <c r="BL243" s="451"/>
      <c r="BM243" s="447"/>
      <c r="BN243" s="434"/>
      <c r="BO243" s="434"/>
      <c r="BP243" s="434"/>
      <c r="BQ243" s="451"/>
      <c r="BR243" s="447"/>
      <c r="BS243" s="434"/>
      <c r="BT243" s="434"/>
      <c r="BU243" s="434"/>
      <c r="BV243" s="434"/>
      <c r="BW243" s="434"/>
      <c r="BX243" s="434"/>
      <c r="BY243" s="435"/>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302" customFormat="true" ht="15" customHeight="true" x14ac:dyDescent="0.2">
      <c r="A244" s="805"/>
      <c r="B244" s="378"/>
      <c r="C244" s="404"/>
      <c r="D244" s="402"/>
      <c r="E244" s="402"/>
      <c r="F244" s="402"/>
      <c r="G244" s="406"/>
      <c r="H244" s="403"/>
      <c r="I244" s="402"/>
      <c r="J244" s="402"/>
      <c r="K244" s="402"/>
      <c r="L244" s="405"/>
      <c r="M244" s="404"/>
      <c r="N244" s="402"/>
      <c r="O244" s="402"/>
      <c r="P244" s="402"/>
      <c r="Q244" s="405"/>
      <c r="R244" s="404"/>
      <c r="S244" s="402"/>
      <c r="T244" s="402"/>
      <c r="U244" s="402"/>
      <c r="V244" s="402"/>
      <c r="W244" s="402"/>
      <c r="X244" s="402"/>
      <c r="Y244" s="405"/>
      <c r="Z244" s="885"/>
      <c r="AA244" s="885"/>
      <c r="AB244" s="885"/>
      <c r="AC244" s="885"/>
      <c r="AD244" s="885"/>
      <c r="AE244" s="885"/>
      <c r="AF244" s="885"/>
      <c r="AG244" s="885"/>
      <c r="AH244" s="885"/>
      <c r="AI244" s="885"/>
      <c r="AJ244" s="885"/>
      <c r="AK244" s="885"/>
      <c r="AL244" s="885"/>
      <c r="AM244" s="885"/>
      <c r="AN244" s="885"/>
      <c r="AO244" s="885"/>
      <c r="AP244" s="885"/>
      <c r="AQ244" s="885"/>
      <c r="AR244" s="885"/>
      <c r="AS244" s="885"/>
      <c r="AT244" s="885"/>
      <c r="AU244" s="885"/>
      <c r="AV244" s="885"/>
      <c r="AW244" s="885"/>
      <c r="AX244" s="885"/>
      <c r="AY244" s="885"/>
      <c r="AZ244" s="342"/>
      <c r="BA244" s="812"/>
      <c r="BB244" s="814"/>
      <c r="BC244" s="447"/>
      <c r="BD244" s="434"/>
      <c r="BE244" s="434"/>
      <c r="BF244" s="434"/>
      <c r="BG244" s="451"/>
      <c r="BH244" s="447"/>
      <c r="BI244" s="434"/>
      <c r="BJ244" s="434"/>
      <c r="BK244" s="434"/>
      <c r="BL244" s="451"/>
      <c r="BM244" s="447"/>
      <c r="BN244" s="434"/>
      <c r="BO244" s="434"/>
      <c r="BP244" s="434"/>
      <c r="BQ244" s="451"/>
      <c r="BR244" s="447"/>
      <c r="BS244" s="434"/>
      <c r="BT244" s="434"/>
      <c r="BU244" s="434"/>
      <c r="BV244" s="434"/>
      <c r="BW244" s="434"/>
      <c r="BX244" s="434"/>
      <c r="BY244" s="435"/>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302" customFormat="true" ht="15" customHeight="true" x14ac:dyDescent="0.2">
      <c r="A245" s="805"/>
      <c r="B245" s="378"/>
      <c r="C245" s="404"/>
      <c r="D245" s="402"/>
      <c r="E245" s="402"/>
      <c r="F245" s="402"/>
      <c r="G245" s="406"/>
      <c r="H245" s="403"/>
      <c r="I245" s="402"/>
      <c r="J245" s="402"/>
      <c r="K245" s="402"/>
      <c r="L245" s="405"/>
      <c r="M245" s="404"/>
      <c r="N245" s="402"/>
      <c r="O245" s="402"/>
      <c r="P245" s="402"/>
      <c r="Q245" s="405"/>
      <c r="R245" s="404"/>
      <c r="S245" s="402"/>
      <c r="T245" s="402"/>
      <c r="U245" s="402"/>
      <c r="V245" s="402"/>
      <c r="W245" s="402"/>
      <c r="X245" s="402"/>
      <c r="Y245" s="405"/>
      <c r="Z245" s="885"/>
      <c r="AA245" s="885"/>
      <c r="AB245" s="885"/>
      <c r="AC245" s="885"/>
      <c r="AD245" s="885"/>
      <c r="AE245" s="885"/>
      <c r="AF245" s="885"/>
      <c r="AG245" s="885"/>
      <c r="AH245" s="885"/>
      <c r="AI245" s="885"/>
      <c r="AJ245" s="885"/>
      <c r="AK245" s="885"/>
      <c r="AL245" s="885"/>
      <c r="AM245" s="885"/>
      <c r="AN245" s="885"/>
      <c r="AO245" s="885"/>
      <c r="AP245" s="885"/>
      <c r="AQ245" s="885"/>
      <c r="AR245" s="885"/>
      <c r="AS245" s="885"/>
      <c r="AT245" s="885"/>
      <c r="AU245" s="885"/>
      <c r="AV245" s="885"/>
      <c r="AW245" s="885"/>
      <c r="AX245" s="885"/>
      <c r="AY245" s="885"/>
      <c r="AZ245" s="342"/>
      <c r="BA245" s="812"/>
      <c r="BB245" s="814"/>
      <c r="BC245" s="447"/>
      <c r="BD245" s="434"/>
      <c r="BE245" s="434"/>
      <c r="BF245" s="434"/>
      <c r="BG245" s="451"/>
      <c r="BH245" s="447"/>
      <c r="BI245" s="434"/>
      <c r="BJ245" s="434"/>
      <c r="BK245" s="434"/>
      <c r="BL245" s="451"/>
      <c r="BM245" s="447"/>
      <c r="BN245" s="434"/>
      <c r="BO245" s="434"/>
      <c r="BP245" s="434"/>
      <c r="BQ245" s="451"/>
      <c r="BR245" s="447"/>
      <c r="BS245" s="434"/>
      <c r="BT245" s="434"/>
      <c r="BU245" s="434"/>
      <c r="BV245" s="434"/>
      <c r="BW245" s="434"/>
      <c r="BX245" s="434"/>
      <c r="BY245" s="435"/>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302" customFormat="true" ht="15" customHeight="true" x14ac:dyDescent="0.2">
      <c r="A246" s="805"/>
      <c r="B246" s="378"/>
      <c r="C246" s="404"/>
      <c r="D246" s="402"/>
      <c r="E246" s="402"/>
      <c r="F246" s="402"/>
      <c r="G246" s="406"/>
      <c r="H246" s="403"/>
      <c r="I246" s="402"/>
      <c r="J246" s="402"/>
      <c r="K246" s="402"/>
      <c r="L246" s="405"/>
      <c r="M246" s="404"/>
      <c r="N246" s="402"/>
      <c r="O246" s="402"/>
      <c r="P246" s="402"/>
      <c r="Q246" s="405"/>
      <c r="R246" s="404"/>
      <c r="S246" s="402"/>
      <c r="T246" s="402"/>
      <c r="U246" s="402"/>
      <c r="V246" s="402"/>
      <c r="W246" s="402"/>
      <c r="X246" s="402"/>
      <c r="Y246" s="405"/>
      <c r="Z246" s="885"/>
      <c r="AA246" s="885"/>
      <c r="AB246" s="885"/>
      <c r="AC246" s="885"/>
      <c r="AD246" s="885"/>
      <c r="AE246" s="885"/>
      <c r="AF246" s="885"/>
      <c r="AG246" s="885"/>
      <c r="AH246" s="885"/>
      <c r="AI246" s="885"/>
      <c r="AJ246" s="885"/>
      <c r="AK246" s="885"/>
      <c r="AL246" s="885"/>
      <c r="AM246" s="885"/>
      <c r="AN246" s="885"/>
      <c r="AO246" s="885"/>
      <c r="AP246" s="885"/>
      <c r="AQ246" s="885"/>
      <c r="AR246" s="885"/>
      <c r="AS246" s="885"/>
      <c r="AT246" s="885"/>
      <c r="AU246" s="885"/>
      <c r="AV246" s="885"/>
      <c r="AW246" s="885"/>
      <c r="AX246" s="885"/>
      <c r="AY246" s="885"/>
      <c r="AZ246" s="342"/>
      <c r="BA246" s="812"/>
      <c r="BB246" s="814"/>
      <c r="BC246" s="447"/>
      <c r="BD246" s="434"/>
      <c r="BE246" s="434"/>
      <c r="BF246" s="434"/>
      <c r="BG246" s="451"/>
      <c r="BH246" s="447"/>
      <c r="BI246" s="434"/>
      <c r="BJ246" s="434"/>
      <c r="BK246" s="434"/>
      <c r="BL246" s="451"/>
      <c r="BM246" s="447"/>
      <c r="BN246" s="434"/>
      <c r="BO246" s="434"/>
      <c r="BP246" s="434"/>
      <c r="BQ246" s="451"/>
      <c r="BR246" s="447"/>
      <c r="BS246" s="434"/>
      <c r="BT246" s="434"/>
      <c r="BU246" s="434"/>
      <c r="BV246" s="434"/>
      <c r="BW246" s="434"/>
      <c r="BX246" s="434"/>
      <c r="BY246" s="435"/>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302" customFormat="true" ht="15" customHeight="true" x14ac:dyDescent="0.2">
      <c r="A247" s="805"/>
      <c r="B247" s="378"/>
      <c r="C247" s="404"/>
      <c r="D247" s="402"/>
      <c r="E247" s="402"/>
      <c r="F247" s="402"/>
      <c r="G247" s="406"/>
      <c r="H247" s="403"/>
      <c r="I247" s="402"/>
      <c r="J247" s="402"/>
      <c r="K247" s="402"/>
      <c r="L247" s="405"/>
      <c r="M247" s="404"/>
      <c r="N247" s="402"/>
      <c r="O247" s="402"/>
      <c r="P247" s="402"/>
      <c r="Q247" s="405"/>
      <c r="R247" s="404"/>
      <c r="S247" s="402"/>
      <c r="T247" s="402"/>
      <c r="U247" s="402"/>
      <c r="V247" s="402"/>
      <c r="W247" s="402"/>
      <c r="X247" s="402"/>
      <c r="Y247" s="405"/>
      <c r="Z247" s="885"/>
      <c r="AA247" s="885"/>
      <c r="AB247" s="885"/>
      <c r="AC247" s="885"/>
      <c r="AD247" s="885"/>
      <c r="AE247" s="885"/>
      <c r="AF247" s="885"/>
      <c r="AG247" s="885"/>
      <c r="AH247" s="885"/>
      <c r="AI247" s="885"/>
      <c r="AJ247" s="885"/>
      <c r="AK247" s="885"/>
      <c r="AL247" s="885"/>
      <c r="AM247" s="885"/>
      <c r="AN247" s="885"/>
      <c r="AO247" s="885"/>
      <c r="AP247" s="885"/>
      <c r="AQ247" s="885"/>
      <c r="AR247" s="885"/>
      <c r="AS247" s="885"/>
      <c r="AT247" s="885"/>
      <c r="AU247" s="885"/>
      <c r="AV247" s="885"/>
      <c r="AW247" s="885"/>
      <c r="AX247" s="885"/>
      <c r="AY247" s="885"/>
      <c r="AZ247" s="342"/>
      <c r="BA247" s="812"/>
      <c r="BB247" s="814"/>
      <c r="BC247" s="447"/>
      <c r="BD247" s="434"/>
      <c r="BE247" s="434"/>
      <c r="BF247" s="434"/>
      <c r="BG247" s="451"/>
      <c r="BH247" s="447"/>
      <c r="BI247" s="434"/>
      <c r="BJ247" s="434"/>
      <c r="BK247" s="434"/>
      <c r="BL247" s="451"/>
      <c r="BM247" s="447"/>
      <c r="BN247" s="434"/>
      <c r="BO247" s="434"/>
      <c r="BP247" s="434"/>
      <c r="BQ247" s="451"/>
      <c r="BR247" s="447"/>
      <c r="BS247" s="434"/>
      <c r="BT247" s="434"/>
      <c r="BU247" s="434"/>
      <c r="BV247" s="434"/>
      <c r="BW247" s="434"/>
      <c r="BX247" s="434"/>
      <c r="BY247" s="435"/>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302" customFormat="true" ht="15" customHeight="true" x14ac:dyDescent="0.2">
      <c r="A248" s="806"/>
      <c r="B248" s="379"/>
      <c r="C248" s="409"/>
      <c r="D248" s="407"/>
      <c r="E248" s="407"/>
      <c r="F248" s="407"/>
      <c r="G248" s="411"/>
      <c r="H248" s="408"/>
      <c r="I248" s="407"/>
      <c r="J248" s="407"/>
      <c r="K248" s="407"/>
      <c r="L248" s="410"/>
      <c r="M248" s="409"/>
      <c r="N248" s="407"/>
      <c r="O248" s="407"/>
      <c r="P248" s="407"/>
      <c r="Q248" s="410"/>
      <c r="R248" s="409"/>
      <c r="S248" s="407"/>
      <c r="T248" s="407"/>
      <c r="U248" s="407"/>
      <c r="V248" s="407"/>
      <c r="W248" s="407"/>
      <c r="X248" s="407"/>
      <c r="Y248" s="410"/>
      <c r="Z248" s="885"/>
      <c r="AA248" s="885"/>
      <c r="AB248" s="885"/>
      <c r="AC248" s="885"/>
      <c r="AD248" s="885"/>
      <c r="AE248" s="885"/>
      <c r="AF248" s="885"/>
      <c r="AG248" s="885"/>
      <c r="AH248" s="885"/>
      <c r="AI248" s="885"/>
      <c r="AJ248" s="885"/>
      <c r="AK248" s="885"/>
      <c r="AL248" s="885"/>
      <c r="AM248" s="885"/>
      <c r="AN248" s="885"/>
      <c r="AO248" s="885"/>
      <c r="AP248" s="885"/>
      <c r="AQ248" s="885"/>
      <c r="AR248" s="885"/>
      <c r="AS248" s="885"/>
      <c r="AT248" s="885"/>
      <c r="AU248" s="885"/>
      <c r="AV248" s="885"/>
      <c r="AW248" s="885"/>
      <c r="AX248" s="885"/>
      <c r="AY248" s="885"/>
      <c r="AZ248" s="342"/>
      <c r="BA248" s="812"/>
      <c r="BB248" s="814"/>
      <c r="BC248" s="450"/>
      <c r="BD248" s="449"/>
      <c r="BE248" s="449"/>
      <c r="BF248" s="449"/>
      <c r="BG248" s="453"/>
      <c r="BH248" s="450"/>
      <c r="BI248" s="449"/>
      <c r="BJ248" s="449"/>
      <c r="BK248" s="449"/>
      <c r="BL248" s="453"/>
      <c r="BM248" s="450"/>
      <c r="BN248" s="449"/>
      <c r="BO248" s="449"/>
      <c r="BP248" s="449"/>
      <c r="BQ248" s="453"/>
      <c r="BR248" s="450"/>
      <c r="BS248" s="449"/>
      <c r="BT248" s="449"/>
      <c r="BU248" s="449"/>
      <c r="BV248" s="449"/>
      <c r="BW248" s="449"/>
      <c r="BX248" s="449"/>
      <c r="BY248" s="452"/>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302" customFormat="true" ht="250.15" customHeight="true" x14ac:dyDescent="0.2">
      <c r="A249" s="304"/>
      <c r="B249" s="304"/>
      <c r="C249" s="304"/>
      <c r="D249" s="304"/>
      <c r="E249" s="304"/>
      <c r="F249" s="304"/>
      <c r="G249" s="304"/>
      <c r="H249" s="304"/>
      <c r="I249" s="304"/>
      <c r="J249" s="304"/>
      <c r="K249" s="304"/>
      <c r="L249" s="304"/>
      <c r="M249" s="304"/>
      <c r="N249" s="304"/>
      <c r="O249" s="304"/>
      <c r="P249" s="304"/>
      <c r="Q249" s="304"/>
      <c r="R249" s="498"/>
      <c r="S249" s="304"/>
      <c r="T249" s="304"/>
      <c r="U249" s="304"/>
      <c r="V249" s="304"/>
      <c r="W249" s="304"/>
      <c r="X249" s="304"/>
      <c r="Y249" s="304"/>
      <c r="Z249" s="342"/>
      <c r="AA249" s="342"/>
      <c r="AB249" s="342"/>
      <c r="AC249" s="342"/>
      <c r="AD249" s="342"/>
      <c r="AE249" s="342"/>
      <c r="AF249" s="342"/>
      <c r="AG249" s="342"/>
      <c r="AH249" s="342"/>
      <c r="AI249" s="342"/>
      <c r="AJ249" s="342"/>
      <c r="AK249" s="342"/>
      <c r="AL249" s="342"/>
      <c r="AM249" s="342"/>
      <c r="AN249" s="342"/>
      <c r="AO249" s="342"/>
      <c r="AP249" s="342"/>
      <c r="AQ249" s="342"/>
      <c r="AR249" s="342"/>
      <c r="AS249" s="342"/>
      <c r="AT249" s="342"/>
      <c r="AU249" s="342"/>
      <c r="AV249" s="342"/>
      <c r="AW249" s="342"/>
      <c r="AX249" s="342"/>
      <c r="AY249" s="342"/>
      <c r="AZ249" s="342"/>
      <c r="BA249" s="304"/>
      <c r="BY249" s="304"/>
      <c r="BZ249" s="342"/>
      <c r="CA249" s="342"/>
      <c r="CB249" s="342"/>
      <c r="CC249" s="342"/>
      <c r="CD249" s="342"/>
      <c r="CE249" s="342"/>
      <c r="CF249" s="342"/>
      <c r="CG249" s="342"/>
      <c r="CH249" s="342"/>
      <c r="CI249" s="342"/>
      <c r="CJ249" s="342"/>
      <c r="CK249" s="342"/>
      <c r="CL249" s="342"/>
      <c r="CM249" s="342"/>
      <c r="CN249" s="342"/>
      <c r="CO249" s="342"/>
      <c r="CP249" s="342"/>
      <c r="CQ249" s="342"/>
      <c r="CR249" s="342"/>
      <c r="CS249" s="342"/>
      <c r="CT249" s="342"/>
      <c r="CU249" s="342"/>
      <c r="CV249" s="342"/>
      <c r="CW249" s="342"/>
      <c r="CX249" s="342"/>
      <c r="CY249" s="342"/>
      <c r="CZ249" s="342"/>
    </row>
    <row r="250" ht="19.15" customHeight="true" x14ac:dyDescent="0.2"/>
    <row r="251" ht="22.5" customHeight="true" x14ac:dyDescent="0.35">
      <c r="A251" s="1061" t="str">
        <f>A1026</f>
        <v>Gambia</v>
      </c>
      <c r="B251" s="1062"/>
    </row>
    <row r="252" ht="22.5" customHeight="true" x14ac:dyDescent="0.35">
      <c r="A252" s="358" t="str">
        <f>A1034</f>
        <v>2020</v>
      </c>
      <c r="B252" s="311"/>
    </row>
    <row r="253" ht="22.5" customHeight="true" x14ac:dyDescent="0.35">
      <c r="A253" s="1118" t="s">
        <v>130</v>
      </c>
      <c r="B253" s="1119"/>
    </row>
    <row r="254" ht="22.5" customHeight="true" x14ac:dyDescent="0.35">
      <c r="A254" s="1118" t="s">
        <v>98</v>
      </c>
      <c r="B254" s="1119"/>
    </row>
    <row r="255" ht="15" customHeight="true" x14ac:dyDescent="0.2">
      <c r="A255" s="1120" t="s">
        <v>99</v>
      </c>
      <c r="B255" s="1121"/>
    </row>
    <row r="256" ht="15" customHeight="true" x14ac:dyDescent="0.2">
      <c r="A256" s="324" t="s">
        <v>41</v>
      </c>
      <c r="B256" s="323"/>
    </row>
    <row r="257" ht="18" customHeight="true" x14ac:dyDescent="0.2">
      <c r="A257" s="322" t="s">
        <v>40</v>
      </c>
      <c r="B257" s="325"/>
    </row>
    <row r="258" ht="18" customHeight="true" x14ac:dyDescent="0.2">
      <c r="A258" s="348" t="s">
        <v>137</v>
      </c>
      <c r="B258" s="349" t="str">
        <f>A1025</f>
        <v>DHS20</v>
      </c>
    </row>
    <row r="259" s="302" customFormat="true" ht="15" customHeight="true" x14ac:dyDescent="0.2">
      <c r="A259" s="309" t="s">
        <v>86</v>
      </c>
      <c r="B259" s="332"/>
      <c r="C259" s="1063" t="s">
        <v>116</v>
      </c>
      <c r="D259" s="1064"/>
      <c r="E259" s="1064"/>
      <c r="F259" s="1064"/>
      <c r="G259" s="1065"/>
      <c r="H259" s="1042" t="s">
        <v>39</v>
      </c>
      <c r="I259" s="1043"/>
      <c r="J259" s="1043"/>
      <c r="K259" s="1043"/>
      <c r="L259" s="1044"/>
      <c r="M259" s="1042" t="s">
        <v>38</v>
      </c>
      <c r="N259" s="1043"/>
      <c r="O259" s="1043"/>
      <c r="P259" s="1043"/>
      <c r="Q259" s="1045"/>
      <c r="R259" s="504" t="s">
        <v>144</v>
      </c>
      <c r="S259" s="454"/>
      <c r="T259" s="454"/>
      <c r="U259" s="454"/>
      <c r="V259" s="454"/>
      <c r="W259" s="454"/>
      <c r="X259" s="454"/>
      <c r="Y259" s="454"/>
      <c r="Z259" s="342"/>
      <c r="AA259" s="342"/>
      <c r="AB259" s="342"/>
      <c r="AC259" s="342"/>
      <c r="AD259" s="342"/>
      <c r="AE259" s="342"/>
      <c r="AF259" s="342"/>
      <c r="AG259" s="342"/>
      <c r="AH259" s="342"/>
      <c r="AI259" s="342"/>
      <c r="AJ259" s="342"/>
      <c r="AK259" s="342"/>
      <c r="AL259" s="342"/>
      <c r="AM259" s="342"/>
      <c r="AN259" s="342"/>
      <c r="AO259" s="342"/>
      <c r="AP259" s="342"/>
      <c r="AQ259" s="342"/>
      <c r="AR259" s="342"/>
      <c r="AS259" s="342"/>
      <c r="AT259" s="342"/>
      <c r="AU259" s="342"/>
      <c r="AV259" s="342"/>
      <c r="AW259" s="342"/>
      <c r="AX259" s="342"/>
      <c r="AY259" s="342"/>
      <c r="AZ259" s="342"/>
      <c r="BA259" s="344" t="s">
        <v>132</v>
      </c>
      <c r="BB259" s="309" t="s">
        <v>86</v>
      </c>
      <c r="BC259" s="1042" t="s">
        <v>116</v>
      </c>
      <c r="BD259" s="1043"/>
      <c r="BE259" s="1043"/>
      <c r="BF259" s="1043"/>
      <c r="BG259" s="1044"/>
      <c r="BH259" s="1042" t="s">
        <v>39</v>
      </c>
      <c r="BI259" s="1043"/>
      <c r="BJ259" s="1043"/>
      <c r="BK259" s="1043"/>
      <c r="BL259" s="1044"/>
      <c r="BM259" s="1042" t="s">
        <v>38</v>
      </c>
      <c r="BN259" s="1043"/>
      <c r="BO259" s="1043"/>
      <c r="BP259" s="1043"/>
      <c r="BQ259" s="1044"/>
      <c r="BR259" s="505" t="s">
        <v>144</v>
      </c>
      <c r="BS259" s="454"/>
      <c r="BT259" s="454"/>
      <c r="BU259" s="454"/>
      <c r="BV259" s="454"/>
      <c r="BW259" s="454"/>
      <c r="BX259" s="454"/>
      <c r="BY259" s="454"/>
      <c r="BZ259" s="342"/>
      <c r="CA259" s="342"/>
      <c r="CB259" s="342"/>
      <c r="CC259" s="342"/>
      <c r="CD259" s="342"/>
      <c r="CE259" s="342"/>
      <c r="CF259" s="342"/>
      <c r="CG259" s="342"/>
      <c r="CH259" s="342"/>
      <c r="CI259" s="342"/>
      <c r="CJ259" s="342"/>
      <c r="CK259" s="342"/>
      <c r="CL259" s="342"/>
      <c r="CM259" s="342"/>
      <c r="CN259" s="342"/>
      <c r="CO259" s="342"/>
      <c r="CP259" s="342"/>
      <c r="CQ259" s="342"/>
      <c r="CR259" s="342"/>
      <c r="CS259" s="342"/>
      <c r="CT259" s="342"/>
      <c r="CU259" s="342"/>
      <c r="CV259" s="342"/>
      <c r="CW259" s="342"/>
      <c r="CX259" s="342"/>
      <c r="CY259" s="342"/>
      <c r="CZ259" s="342"/>
    </row>
    <row r="260" s="302" customFormat="true" ht="12.75" x14ac:dyDescent="0.2">
      <c r="A260" s="329" t="s">
        <v>89</v>
      </c>
      <c r="B260" s="328"/>
      <c r="C260" s="438" t="s">
        <v>0</v>
      </c>
      <c r="D260" s="418" t="s">
        <v>1</v>
      </c>
      <c r="E260" s="418" t="s">
        <v>2</v>
      </c>
      <c r="F260" s="418" t="s">
        <v>3</v>
      </c>
      <c r="G260" s="439" t="s">
        <v>4</v>
      </c>
      <c r="H260" s="455" t="s">
        <v>0</v>
      </c>
      <c r="I260" s="326" t="s">
        <v>1</v>
      </c>
      <c r="J260" s="326" t="s">
        <v>2</v>
      </c>
      <c r="K260" s="326" t="s">
        <v>3</v>
      </c>
      <c r="L260" s="456" t="s">
        <v>4</v>
      </c>
      <c r="M260" s="455" t="s">
        <v>0</v>
      </c>
      <c r="N260" s="326" t="s">
        <v>1</v>
      </c>
      <c r="O260" s="326" t="s">
        <v>2</v>
      </c>
      <c r="P260" s="326" t="s">
        <v>3</v>
      </c>
      <c r="Q260" s="327" t="s">
        <v>4</v>
      </c>
      <c r="R260" s="455" t="s">
        <v>240</v>
      </c>
      <c r="S260" s="326" t="s">
        <v>241</v>
      </c>
      <c r="T260" s="326" t="s">
        <v>242</v>
      </c>
      <c r="U260" s="326" t="s">
        <v>424</v>
      </c>
      <c r="V260" s="326" t="s">
        <v>244</v>
      </c>
      <c r="W260" s="326" t="s">
        <v>245</v>
      </c>
      <c r="X260" s="326" t="s">
        <v>246</v>
      </c>
      <c r="Y260" s="327" t="s">
        <v>247</v>
      </c>
      <c r="Z260" s="803"/>
      <c r="AA260" s="803"/>
      <c r="AB260" s="803"/>
      <c r="AC260" s="803"/>
      <c r="AD260" s="803"/>
      <c r="AE260" s="803"/>
      <c r="AF260" s="803"/>
      <c r="AG260" s="803"/>
      <c r="AH260" s="803"/>
      <c r="AI260" s="803"/>
      <c r="AJ260" s="803"/>
      <c r="AK260" s="803"/>
      <c r="AL260" s="803"/>
      <c r="AM260" s="803"/>
      <c r="AN260" s="803"/>
      <c r="AO260" s="803"/>
      <c r="AP260" s="803"/>
      <c r="AQ260" s="803"/>
      <c r="AR260" s="803"/>
      <c r="AS260" s="803"/>
      <c r="AT260" s="803"/>
      <c r="AU260" s="803"/>
      <c r="AV260" s="803"/>
      <c r="AW260" s="803"/>
      <c r="AX260" s="803"/>
      <c r="AY260" s="803"/>
      <c r="AZ260" s="342"/>
      <c r="BA260" s="329" t="s">
        <v>120</v>
      </c>
      <c r="BB260" s="328"/>
      <c r="BC260" s="455" t="s">
        <v>0</v>
      </c>
      <c r="BD260" s="326" t="s">
        <v>1</v>
      </c>
      <c r="BE260" s="326" t="s">
        <v>2</v>
      </c>
      <c r="BF260" s="326" t="s">
        <v>3</v>
      </c>
      <c r="BG260" s="456" t="s">
        <v>4</v>
      </c>
      <c r="BH260" s="455" t="s">
        <v>0</v>
      </c>
      <c r="BI260" s="326" t="s">
        <v>1</v>
      </c>
      <c r="BJ260" s="326" t="s">
        <v>2</v>
      </c>
      <c r="BK260" s="326" t="s">
        <v>3</v>
      </c>
      <c r="BL260" s="456" t="s">
        <v>4</v>
      </c>
      <c r="BM260" s="455" t="s">
        <v>0</v>
      </c>
      <c r="BN260" s="326" t="s">
        <v>1</v>
      </c>
      <c r="BO260" s="326" t="s">
        <v>2</v>
      </c>
      <c r="BP260" s="326" t="s">
        <v>3</v>
      </c>
      <c r="BQ260" s="456" t="s">
        <v>4</v>
      </c>
      <c r="BR260" s="455" t="s">
        <v>240</v>
      </c>
      <c r="BS260" s="326" t="s">
        <v>241</v>
      </c>
      <c r="BT260" s="326" t="s">
        <v>242</v>
      </c>
      <c r="BU260" s="326" t="s">
        <v>424</v>
      </c>
      <c r="BV260" s="326" t="s">
        <v>244</v>
      </c>
      <c r="BW260" s="326" t="s">
        <v>245</v>
      </c>
      <c r="BX260" s="326" t="s">
        <v>246</v>
      </c>
      <c r="BY260" s="327" t="s">
        <v>247</v>
      </c>
      <c r="BZ260" s="803"/>
      <c r="CA260" s="803"/>
      <c r="CB260" s="803"/>
      <c r="CC260" s="803"/>
      <c r="CD260" s="803"/>
      <c r="CE260" s="803"/>
      <c r="CF260" s="803"/>
      <c r="CG260" s="803"/>
      <c r="CH260" s="803"/>
      <c r="CI260" s="803"/>
      <c r="CJ260" s="803"/>
      <c r="CK260" s="803"/>
      <c r="CL260" s="803"/>
      <c r="CM260" s="803"/>
      <c r="CN260" s="803"/>
      <c r="CO260" s="803"/>
      <c r="CP260" s="803"/>
      <c r="CQ260" s="803"/>
      <c r="CR260" s="803"/>
      <c r="CS260" s="803"/>
      <c r="CT260" s="803"/>
      <c r="CU260" s="803"/>
      <c r="CV260" s="803"/>
      <c r="CW260" s="803"/>
      <c r="CX260" s="803"/>
      <c r="CY260" s="803"/>
      <c r="CZ260" s="803"/>
    </row>
    <row r="261" s="302" customFormat="true" ht="15" customHeight="true" x14ac:dyDescent="0.2">
      <c r="A261" s="1041" t="s">
        <v>74</v>
      </c>
      <c r="B261" s="816" t="s">
        <v>50</v>
      </c>
      <c r="C261" s="943" t="s">
        <v>36</v>
      </c>
      <c r="D261" s="944" t="s">
        <v>36</v>
      </c>
      <c r="E261" s="944" t="s">
        <v>36</v>
      </c>
      <c r="F261" s="944" t="s">
        <v>36</v>
      </c>
      <c r="G261" s="946" t="s">
        <v>36</v>
      </c>
      <c r="H261" s="943" t="s">
        <v>36</v>
      </c>
      <c r="I261" s="944" t="s">
        <v>36</v>
      </c>
      <c r="J261" s="944" t="s">
        <v>36</v>
      </c>
      <c r="K261" s="944" t="s">
        <v>36</v>
      </c>
      <c r="L261" s="946" t="s">
        <v>36</v>
      </c>
      <c r="M261" s="943" t="s">
        <v>36</v>
      </c>
      <c r="N261" s="944" t="s">
        <v>36</v>
      </c>
      <c r="O261" s="944" t="s">
        <v>36</v>
      </c>
      <c r="P261" s="944" t="s">
        <v>36</v>
      </c>
      <c r="Q261" s="950" t="s">
        <v>36</v>
      </c>
      <c r="R261" s="943" t="s">
        <v>36</v>
      </c>
      <c r="S261" s="944" t="s">
        <v>36</v>
      </c>
      <c r="T261" s="944" t="s">
        <v>36</v>
      </c>
      <c r="U261" s="944" t="s">
        <v>36</v>
      </c>
      <c r="V261" s="944" t="s">
        <v>36</v>
      </c>
      <c r="W261" s="944" t="s">
        <v>36</v>
      </c>
      <c r="X261" s="944" t="s">
        <v>36</v>
      </c>
      <c r="Y261" s="950" t="s">
        <v>36</v>
      </c>
      <c r="Z261" s="6"/>
      <c r="AA261" s="6"/>
      <c r="AB261" s="6"/>
      <c r="AC261" s="6"/>
      <c r="AD261" s="6"/>
      <c r="AE261" s="6"/>
      <c r="AF261" s="6"/>
      <c r="AG261" s="6"/>
      <c r="AH261" s="6"/>
      <c r="AI261" s="6"/>
      <c r="AJ261" s="6"/>
      <c r="AK261" s="6"/>
      <c r="AL261" s="6"/>
      <c r="AM261" s="6"/>
      <c r="AN261" s="6"/>
      <c r="AO261" s="6"/>
      <c r="AP261" s="6"/>
      <c r="AQ261" s="6"/>
      <c r="AR261" s="6"/>
      <c r="AS261" s="6"/>
      <c r="AT261" s="6"/>
      <c r="AU261" s="6"/>
      <c r="AV261" s="6"/>
      <c r="AW261" s="6"/>
      <c r="AX261" s="6"/>
      <c r="AY261" s="6"/>
      <c r="AZ261" s="342"/>
      <c r="BA261" s="1041" t="s">
        <v>74</v>
      </c>
      <c r="BB261" s="816" t="s">
        <v>50</v>
      </c>
      <c r="BC261" s="42" t="s">
        <v>36</v>
      </c>
      <c r="BD261" s="38" t="s">
        <v>36</v>
      </c>
      <c r="BE261" s="38" t="s">
        <v>36</v>
      </c>
      <c r="BF261" s="38" t="s">
        <v>36</v>
      </c>
      <c r="BG261" s="33" t="s">
        <v>36</v>
      </c>
      <c r="BH261" s="42" t="s">
        <v>36</v>
      </c>
      <c r="BI261" s="38" t="s">
        <v>36</v>
      </c>
      <c r="BJ261" s="38" t="s">
        <v>36</v>
      </c>
      <c r="BK261" s="38" t="s">
        <v>36</v>
      </c>
      <c r="BL261" s="33" t="s">
        <v>36</v>
      </c>
      <c r="BM261" s="42" t="s">
        <v>36</v>
      </c>
      <c r="BN261" s="38" t="s">
        <v>36</v>
      </c>
      <c r="BO261" s="38" t="s">
        <v>36</v>
      </c>
      <c r="BP261" s="38" t="s">
        <v>36</v>
      </c>
      <c r="BQ261" s="33" t="s">
        <v>36</v>
      </c>
      <c r="BR261" s="42" t="s">
        <v>36</v>
      </c>
      <c r="BS261" s="38" t="s">
        <v>36</v>
      </c>
      <c r="BT261" s="38" t="s">
        <v>36</v>
      </c>
      <c r="BU261" s="38" t="s">
        <v>36</v>
      </c>
      <c r="BV261" s="38" t="s">
        <v>36</v>
      </c>
      <c r="BW261" s="38" t="s">
        <v>36</v>
      </c>
      <c r="BX261" s="38" t="s">
        <v>36</v>
      </c>
      <c r="BY261" s="28" t="s">
        <v>36</v>
      </c>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302" customFormat="true" ht="15" customHeight="true" x14ac:dyDescent="0.2">
      <c r="A262" s="1039"/>
      <c r="B262" s="814" t="s">
        <v>49</v>
      </c>
      <c r="C262" s="870" t="s">
        <v>36</v>
      </c>
      <c r="D262" s="872" t="s">
        <v>36</v>
      </c>
      <c r="E262" s="872" t="s">
        <v>36</v>
      </c>
      <c r="F262" s="872" t="s">
        <v>36</v>
      </c>
      <c r="G262" s="874" t="s">
        <v>36</v>
      </c>
      <c r="H262" s="870" t="s">
        <v>36</v>
      </c>
      <c r="I262" s="872" t="s">
        <v>36</v>
      </c>
      <c r="J262" s="872" t="s">
        <v>36</v>
      </c>
      <c r="K262" s="872" t="s">
        <v>36</v>
      </c>
      <c r="L262" s="874" t="s">
        <v>36</v>
      </c>
      <c r="M262" s="870" t="s">
        <v>36</v>
      </c>
      <c r="N262" s="872" t="s">
        <v>36</v>
      </c>
      <c r="O262" s="872" t="s">
        <v>36</v>
      </c>
      <c r="P262" s="872" t="s">
        <v>36</v>
      </c>
      <c r="Q262" s="877" t="s">
        <v>36</v>
      </c>
      <c r="R262" s="870" t="s">
        <v>36</v>
      </c>
      <c r="S262" s="872" t="s">
        <v>36</v>
      </c>
      <c r="T262" s="872" t="s">
        <v>36</v>
      </c>
      <c r="U262" s="872" t="s">
        <v>36</v>
      </c>
      <c r="V262" s="872" t="s">
        <v>36</v>
      </c>
      <c r="W262" s="872" t="s">
        <v>36</v>
      </c>
      <c r="X262" s="872" t="s">
        <v>36</v>
      </c>
      <c r="Y262" s="877" t="s">
        <v>36</v>
      </c>
      <c r="Z262" s="6"/>
      <c r="AA262" s="6"/>
      <c r="AB262" s="6"/>
      <c r="AC262" s="6"/>
      <c r="AD262" s="6"/>
      <c r="AE262" s="6"/>
      <c r="AF262" s="6"/>
      <c r="AG262" s="6"/>
      <c r="AH262" s="6"/>
      <c r="AI262" s="6"/>
      <c r="AJ262" s="6"/>
      <c r="AK262" s="6"/>
      <c r="AL262" s="6"/>
      <c r="AM262" s="6"/>
      <c r="AN262" s="6"/>
      <c r="AO262" s="6"/>
      <c r="AP262" s="6"/>
      <c r="AQ262" s="6"/>
      <c r="AR262" s="6"/>
      <c r="AS262" s="6"/>
      <c r="AT262" s="6"/>
      <c r="AU262" s="6"/>
      <c r="AV262" s="6"/>
      <c r="AW262" s="6"/>
      <c r="AX262" s="6"/>
      <c r="AY262" s="6"/>
      <c r="AZ262" s="342"/>
      <c r="BA262" s="1039"/>
      <c r="BB262" s="814" t="s">
        <v>49</v>
      </c>
      <c r="BC262" s="41" t="s">
        <v>36</v>
      </c>
      <c r="BD262" s="37" t="s">
        <v>36</v>
      </c>
      <c r="BE262" s="37" t="s">
        <v>36</v>
      </c>
      <c r="BF262" s="37" t="s">
        <v>36</v>
      </c>
      <c r="BG262" s="32" t="s">
        <v>36</v>
      </c>
      <c r="BH262" s="41" t="s">
        <v>36</v>
      </c>
      <c r="BI262" s="37" t="s">
        <v>36</v>
      </c>
      <c r="BJ262" s="37" t="s">
        <v>36</v>
      </c>
      <c r="BK262" s="37" t="s">
        <v>36</v>
      </c>
      <c r="BL262" s="32" t="s">
        <v>36</v>
      </c>
      <c r="BM262" s="41" t="s">
        <v>36</v>
      </c>
      <c r="BN262" s="37" t="s">
        <v>36</v>
      </c>
      <c r="BO262" s="37" t="s">
        <v>36</v>
      </c>
      <c r="BP262" s="37" t="s">
        <v>36</v>
      </c>
      <c r="BQ262" s="32" t="s">
        <v>36</v>
      </c>
      <c r="BR262" s="41" t="s">
        <v>36</v>
      </c>
      <c r="BS262" s="37" t="s">
        <v>36</v>
      </c>
      <c r="BT262" s="37" t="s">
        <v>36</v>
      </c>
      <c r="BU262" s="37" t="s">
        <v>36</v>
      </c>
      <c r="BV262" s="37" t="s">
        <v>36</v>
      </c>
      <c r="BW262" s="37" t="s">
        <v>36</v>
      </c>
      <c r="BX262" s="37" t="s">
        <v>36</v>
      </c>
      <c r="BY262" s="27" t="s">
        <v>36</v>
      </c>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302" customFormat="true" ht="15" customHeight="true" x14ac:dyDescent="0.2">
      <c r="A263" s="1039"/>
      <c r="B263" s="814" t="s">
        <v>114</v>
      </c>
      <c r="C263" s="870" t="s">
        <v>36</v>
      </c>
      <c r="D263" s="872" t="s">
        <v>36</v>
      </c>
      <c r="E263" s="872" t="s">
        <v>36</v>
      </c>
      <c r="F263" s="945" t="s">
        <v>36</v>
      </c>
      <c r="G263" s="874" t="s">
        <v>36</v>
      </c>
      <c r="H263" s="948" t="s">
        <v>36</v>
      </c>
      <c r="I263" s="945" t="s">
        <v>36</v>
      </c>
      <c r="J263" s="945" t="s">
        <v>36</v>
      </c>
      <c r="K263" s="945" t="s">
        <v>36</v>
      </c>
      <c r="L263" s="949" t="s">
        <v>36</v>
      </c>
      <c r="M263" s="870" t="s">
        <v>36</v>
      </c>
      <c r="N263" s="872" t="s">
        <v>36</v>
      </c>
      <c r="O263" s="872" t="s">
        <v>36</v>
      </c>
      <c r="P263" s="945" t="s">
        <v>36</v>
      </c>
      <c r="Q263" s="877" t="s">
        <v>36</v>
      </c>
      <c r="R263" s="870" t="s">
        <v>36</v>
      </c>
      <c r="S263" s="945" t="s">
        <v>36</v>
      </c>
      <c r="T263" s="872" t="s">
        <v>36</v>
      </c>
      <c r="U263" s="872" t="s">
        <v>36</v>
      </c>
      <c r="V263" s="872" t="s">
        <v>36</v>
      </c>
      <c r="W263" s="945" t="s">
        <v>36</v>
      </c>
      <c r="X263" s="872" t="s">
        <v>36</v>
      </c>
      <c r="Y263" s="877" t="s">
        <v>36</v>
      </c>
      <c r="Z263" s="6"/>
      <c r="AA263" s="6"/>
      <c r="AB263" s="6"/>
      <c r="AC263" s="6"/>
      <c r="AD263" s="6"/>
      <c r="AE263" s="6"/>
      <c r="AF263" s="6"/>
      <c r="AG263" s="6"/>
      <c r="AH263" s="6"/>
      <c r="AI263" s="6"/>
      <c r="AJ263" s="6"/>
      <c r="AK263" s="6"/>
      <c r="AL263" s="6"/>
      <c r="AM263" s="6"/>
      <c r="AN263" s="6"/>
      <c r="AO263" s="6"/>
      <c r="AP263" s="6"/>
      <c r="AQ263" s="6"/>
      <c r="AR263" s="6"/>
      <c r="AS263" s="6"/>
      <c r="AT263" s="6"/>
      <c r="AU263" s="6"/>
      <c r="AV263" s="6"/>
      <c r="AW263" s="6"/>
      <c r="AX263" s="6"/>
      <c r="AY263" s="6"/>
      <c r="AZ263" s="342"/>
      <c r="BA263" s="1039"/>
      <c r="BB263" s="814" t="s">
        <v>114</v>
      </c>
      <c r="BC263" s="41" t="s">
        <v>36</v>
      </c>
      <c r="BD263" s="37" t="s">
        <v>36</v>
      </c>
      <c r="BE263" s="37" t="s">
        <v>36</v>
      </c>
      <c r="BF263" s="37" t="s">
        <v>36</v>
      </c>
      <c r="BG263" s="32" t="s">
        <v>36</v>
      </c>
      <c r="BH263" s="41" t="s">
        <v>36</v>
      </c>
      <c r="BI263" s="37" t="s">
        <v>36</v>
      </c>
      <c r="BJ263" s="37" t="s">
        <v>36</v>
      </c>
      <c r="BK263" s="37" t="s">
        <v>36</v>
      </c>
      <c r="BL263" s="32" t="s">
        <v>36</v>
      </c>
      <c r="BM263" s="41" t="s">
        <v>36</v>
      </c>
      <c r="BN263" s="37" t="s">
        <v>36</v>
      </c>
      <c r="BO263" s="37" t="s">
        <v>36</v>
      </c>
      <c r="BP263" s="37" t="s">
        <v>36</v>
      </c>
      <c r="BQ263" s="32" t="s">
        <v>36</v>
      </c>
      <c r="BR263" s="41" t="s">
        <v>36</v>
      </c>
      <c r="BS263" s="37" t="s">
        <v>36</v>
      </c>
      <c r="BT263" s="37" t="s">
        <v>36</v>
      </c>
      <c r="BU263" s="37" t="s">
        <v>36</v>
      </c>
      <c r="BV263" s="37" t="s">
        <v>36</v>
      </c>
      <c r="BW263" s="37" t="s">
        <v>36</v>
      </c>
      <c r="BX263" s="37" t="s">
        <v>36</v>
      </c>
      <c r="BY263" s="27" t="s">
        <v>36</v>
      </c>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302" customFormat="true" ht="15" customHeight="true" x14ac:dyDescent="0.2">
      <c r="A264" s="1039" t="s">
        <v>75</v>
      </c>
      <c r="B264" s="814" t="s">
        <v>90</v>
      </c>
      <c r="C264" s="870" t="s">
        <v>36</v>
      </c>
      <c r="D264" s="872" t="s">
        <v>36</v>
      </c>
      <c r="E264" s="872" t="s">
        <v>36</v>
      </c>
      <c r="F264" s="872" t="s">
        <v>36</v>
      </c>
      <c r="G264" s="874" t="s">
        <v>36</v>
      </c>
      <c r="H264" s="870" t="s">
        <v>36</v>
      </c>
      <c r="I264" s="872" t="s">
        <v>36</v>
      </c>
      <c r="J264" s="872" t="s">
        <v>36</v>
      </c>
      <c r="K264" s="872" t="s">
        <v>36</v>
      </c>
      <c r="L264" s="874" t="s">
        <v>36</v>
      </c>
      <c r="M264" s="870" t="s">
        <v>36</v>
      </c>
      <c r="N264" s="872" t="s">
        <v>36</v>
      </c>
      <c r="O264" s="872" t="s">
        <v>36</v>
      </c>
      <c r="P264" s="872" t="s">
        <v>36</v>
      </c>
      <c r="Q264" s="877" t="s">
        <v>36</v>
      </c>
      <c r="R264" s="870" t="s">
        <v>36</v>
      </c>
      <c r="S264" s="872" t="s">
        <v>36</v>
      </c>
      <c r="T264" s="872" t="s">
        <v>36</v>
      </c>
      <c r="U264" s="872" t="s">
        <v>36</v>
      </c>
      <c r="V264" s="872" t="s">
        <v>36</v>
      </c>
      <c r="W264" s="872" t="s">
        <v>36</v>
      </c>
      <c r="X264" s="872" t="s">
        <v>36</v>
      </c>
      <c r="Y264" s="877" t="s">
        <v>36</v>
      </c>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342"/>
      <c r="BA264" s="1039" t="s">
        <v>75</v>
      </c>
      <c r="BB264" s="814" t="s">
        <v>90</v>
      </c>
      <c r="BC264" s="41" t="s">
        <v>36</v>
      </c>
      <c r="BD264" s="37" t="s">
        <v>36</v>
      </c>
      <c r="BE264" s="37" t="s">
        <v>36</v>
      </c>
      <c r="BF264" s="37" t="s">
        <v>36</v>
      </c>
      <c r="BG264" s="32" t="s">
        <v>36</v>
      </c>
      <c r="BH264" s="41" t="s">
        <v>36</v>
      </c>
      <c r="BI264" s="37" t="s">
        <v>36</v>
      </c>
      <c r="BJ264" s="37" t="s">
        <v>36</v>
      </c>
      <c r="BK264" s="37" t="s">
        <v>36</v>
      </c>
      <c r="BL264" s="32" t="s">
        <v>36</v>
      </c>
      <c r="BM264" s="41" t="s">
        <v>36</v>
      </c>
      <c r="BN264" s="37" t="s">
        <v>36</v>
      </c>
      <c r="BO264" s="37" t="s">
        <v>36</v>
      </c>
      <c r="BP264" s="37" t="s">
        <v>36</v>
      </c>
      <c r="BQ264" s="32" t="s">
        <v>36</v>
      </c>
      <c r="BR264" s="41" t="s">
        <v>36</v>
      </c>
      <c r="BS264" s="37" t="s">
        <v>36</v>
      </c>
      <c r="BT264" s="37" t="s">
        <v>36</v>
      </c>
      <c r="BU264" s="37" t="s">
        <v>36</v>
      </c>
      <c r="BV264" s="37" t="s">
        <v>36</v>
      </c>
      <c r="BW264" s="37" t="s">
        <v>36</v>
      </c>
      <c r="BX264" s="37" t="s">
        <v>36</v>
      </c>
      <c r="BY264" s="27" t="s">
        <v>36</v>
      </c>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302" customFormat="true" ht="15" customHeight="true" x14ac:dyDescent="0.2">
      <c r="A265" s="1039"/>
      <c r="B265" s="814" t="s">
        <v>91</v>
      </c>
      <c r="C265" s="870" t="s">
        <v>36</v>
      </c>
      <c r="D265" s="872" t="s">
        <v>36</v>
      </c>
      <c r="E265" s="872" t="s">
        <v>36</v>
      </c>
      <c r="F265" s="872" t="s">
        <v>36</v>
      </c>
      <c r="G265" s="874" t="s">
        <v>36</v>
      </c>
      <c r="H265" s="870" t="s">
        <v>36</v>
      </c>
      <c r="I265" s="872" t="s">
        <v>36</v>
      </c>
      <c r="J265" s="872" t="s">
        <v>36</v>
      </c>
      <c r="K265" s="872" t="s">
        <v>36</v>
      </c>
      <c r="L265" s="874" t="s">
        <v>36</v>
      </c>
      <c r="M265" s="870" t="s">
        <v>36</v>
      </c>
      <c r="N265" s="872" t="s">
        <v>36</v>
      </c>
      <c r="O265" s="872" t="s">
        <v>36</v>
      </c>
      <c r="P265" s="872" t="s">
        <v>36</v>
      </c>
      <c r="Q265" s="877" t="s">
        <v>36</v>
      </c>
      <c r="R265" s="870" t="s">
        <v>36</v>
      </c>
      <c r="S265" s="872" t="s">
        <v>36</v>
      </c>
      <c r="T265" s="872" t="s">
        <v>36</v>
      </c>
      <c r="U265" s="872" t="s">
        <v>36</v>
      </c>
      <c r="V265" s="872" t="s">
        <v>36</v>
      </c>
      <c r="W265" s="872" t="s">
        <v>36</v>
      </c>
      <c r="X265" s="872" t="s">
        <v>36</v>
      </c>
      <c r="Y265" s="877" t="s">
        <v>36</v>
      </c>
      <c r="Z265" s="6"/>
      <c r="AA265" s="6"/>
      <c r="AB265" s="6"/>
      <c r="AC265" s="6"/>
      <c r="AD265" s="6"/>
      <c r="AE265" s="6"/>
      <c r="AF265" s="6"/>
      <c r="AG265" s="6"/>
      <c r="AH265" s="6"/>
      <c r="AI265" s="6"/>
      <c r="AJ265" s="6"/>
      <c r="AK265" s="6"/>
      <c r="AL265" s="6"/>
      <c r="AM265" s="6"/>
      <c r="AN265" s="6"/>
      <c r="AO265" s="6"/>
      <c r="AP265" s="6"/>
      <c r="AQ265" s="6"/>
      <c r="AR265" s="6"/>
      <c r="AS265" s="6"/>
      <c r="AT265" s="6"/>
      <c r="AU265" s="6"/>
      <c r="AV265" s="6"/>
      <c r="AW265" s="6"/>
      <c r="AX265" s="6"/>
      <c r="AY265" s="6"/>
      <c r="AZ265" s="342"/>
      <c r="BA265" s="1039"/>
      <c r="BB265" s="814" t="s">
        <v>91</v>
      </c>
      <c r="BC265" s="41" t="s">
        <v>36</v>
      </c>
      <c r="BD265" s="37" t="s">
        <v>36</v>
      </c>
      <c r="BE265" s="37" t="s">
        <v>36</v>
      </c>
      <c r="BF265" s="37" t="s">
        <v>36</v>
      </c>
      <c r="BG265" s="32" t="s">
        <v>36</v>
      </c>
      <c r="BH265" s="41" t="s">
        <v>36</v>
      </c>
      <c r="BI265" s="37" t="s">
        <v>36</v>
      </c>
      <c r="BJ265" s="37" t="s">
        <v>36</v>
      </c>
      <c r="BK265" s="37" t="s">
        <v>36</v>
      </c>
      <c r="BL265" s="32" t="s">
        <v>36</v>
      </c>
      <c r="BM265" s="41" t="s">
        <v>36</v>
      </c>
      <c r="BN265" s="37" t="s">
        <v>36</v>
      </c>
      <c r="BO265" s="37" t="s">
        <v>36</v>
      </c>
      <c r="BP265" s="37" t="s">
        <v>36</v>
      </c>
      <c r="BQ265" s="32" t="s">
        <v>36</v>
      </c>
      <c r="BR265" s="41" t="s">
        <v>36</v>
      </c>
      <c r="BS265" s="37" t="s">
        <v>36</v>
      </c>
      <c r="BT265" s="37" t="s">
        <v>36</v>
      </c>
      <c r="BU265" s="37" t="s">
        <v>36</v>
      </c>
      <c r="BV265" s="37" t="s">
        <v>36</v>
      </c>
      <c r="BW265" s="37" t="s">
        <v>36</v>
      </c>
      <c r="BX265" s="37" t="s">
        <v>36</v>
      </c>
      <c r="BY265" s="27" t="s">
        <v>36</v>
      </c>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302" customFormat="true" ht="15" customHeight="true" x14ac:dyDescent="0.2">
      <c r="A266" s="1039"/>
      <c r="B266" s="814" t="s">
        <v>92</v>
      </c>
      <c r="C266" s="870" t="s">
        <v>36</v>
      </c>
      <c r="D266" s="872" t="s">
        <v>36</v>
      </c>
      <c r="E266" s="872" t="s">
        <v>36</v>
      </c>
      <c r="F266" s="872" t="s">
        <v>36</v>
      </c>
      <c r="G266" s="874" t="s">
        <v>36</v>
      </c>
      <c r="H266" s="870" t="s">
        <v>36</v>
      </c>
      <c r="I266" s="872" t="s">
        <v>36</v>
      </c>
      <c r="J266" s="872" t="s">
        <v>36</v>
      </c>
      <c r="K266" s="872" t="s">
        <v>36</v>
      </c>
      <c r="L266" s="874" t="s">
        <v>36</v>
      </c>
      <c r="M266" s="870" t="s">
        <v>36</v>
      </c>
      <c r="N266" s="872" t="s">
        <v>36</v>
      </c>
      <c r="O266" s="872" t="s">
        <v>36</v>
      </c>
      <c r="P266" s="872" t="s">
        <v>36</v>
      </c>
      <c r="Q266" s="877" t="s">
        <v>36</v>
      </c>
      <c r="R266" s="870" t="s">
        <v>36</v>
      </c>
      <c r="S266" s="872" t="s">
        <v>36</v>
      </c>
      <c r="T266" s="872" t="s">
        <v>36</v>
      </c>
      <c r="U266" s="872" t="s">
        <v>36</v>
      </c>
      <c r="V266" s="872" t="s">
        <v>36</v>
      </c>
      <c r="W266" s="872" t="s">
        <v>36</v>
      </c>
      <c r="X266" s="872" t="s">
        <v>36</v>
      </c>
      <c r="Y266" s="877" t="s">
        <v>36</v>
      </c>
      <c r="Z266" s="6"/>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342"/>
      <c r="BA266" s="1039"/>
      <c r="BB266" s="814" t="s">
        <v>92</v>
      </c>
      <c r="BC266" s="41" t="s">
        <v>36</v>
      </c>
      <c r="BD266" s="37" t="s">
        <v>36</v>
      </c>
      <c r="BE266" s="37" t="s">
        <v>36</v>
      </c>
      <c r="BF266" s="37" t="s">
        <v>36</v>
      </c>
      <c r="BG266" s="32" t="s">
        <v>36</v>
      </c>
      <c r="BH266" s="41" t="s">
        <v>36</v>
      </c>
      <c r="BI266" s="37" t="s">
        <v>36</v>
      </c>
      <c r="BJ266" s="37" t="s">
        <v>36</v>
      </c>
      <c r="BK266" s="37" t="s">
        <v>36</v>
      </c>
      <c r="BL266" s="32" t="s">
        <v>36</v>
      </c>
      <c r="BM266" s="41" t="s">
        <v>36</v>
      </c>
      <c r="BN266" s="37" t="s">
        <v>36</v>
      </c>
      <c r="BO266" s="37" t="s">
        <v>36</v>
      </c>
      <c r="BP266" s="37" t="s">
        <v>36</v>
      </c>
      <c r="BQ266" s="32" t="s">
        <v>36</v>
      </c>
      <c r="BR266" s="41" t="s">
        <v>36</v>
      </c>
      <c r="BS266" s="37" t="s">
        <v>36</v>
      </c>
      <c r="BT266" s="37" t="s">
        <v>36</v>
      </c>
      <c r="BU266" s="37" t="s">
        <v>36</v>
      </c>
      <c r="BV266" s="37" t="s">
        <v>36</v>
      </c>
      <c r="BW266" s="37" t="s">
        <v>36</v>
      </c>
      <c r="BX266" s="37" t="s">
        <v>36</v>
      </c>
      <c r="BY266" s="27" t="s">
        <v>36</v>
      </c>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302" customFormat="true" ht="15" customHeight="true" x14ac:dyDescent="0.2">
      <c r="A267" s="1039"/>
      <c r="B267" s="814" t="s">
        <v>114</v>
      </c>
      <c r="C267" s="870" t="s">
        <v>36</v>
      </c>
      <c r="D267" s="872" t="s">
        <v>36</v>
      </c>
      <c r="E267" s="872" t="s">
        <v>36</v>
      </c>
      <c r="F267" s="872" t="s">
        <v>36</v>
      </c>
      <c r="G267" s="874" t="s">
        <v>36</v>
      </c>
      <c r="H267" s="870" t="s">
        <v>36</v>
      </c>
      <c r="I267" s="872" t="s">
        <v>36</v>
      </c>
      <c r="J267" s="872" t="s">
        <v>36</v>
      </c>
      <c r="K267" s="872" t="s">
        <v>36</v>
      </c>
      <c r="L267" s="874" t="s">
        <v>36</v>
      </c>
      <c r="M267" s="870" t="s">
        <v>36</v>
      </c>
      <c r="N267" s="872" t="s">
        <v>36</v>
      </c>
      <c r="O267" s="872" t="s">
        <v>36</v>
      </c>
      <c r="P267" s="872" t="s">
        <v>36</v>
      </c>
      <c r="Q267" s="877" t="s">
        <v>36</v>
      </c>
      <c r="R267" s="870" t="s">
        <v>36</v>
      </c>
      <c r="S267" s="872" t="s">
        <v>36</v>
      </c>
      <c r="T267" s="872" t="s">
        <v>36</v>
      </c>
      <c r="U267" s="872" t="s">
        <v>36</v>
      </c>
      <c r="V267" s="872" t="s">
        <v>36</v>
      </c>
      <c r="W267" s="872" t="s">
        <v>36</v>
      </c>
      <c r="X267" s="872" t="s">
        <v>36</v>
      </c>
      <c r="Y267" s="877" t="s">
        <v>36</v>
      </c>
      <c r="Z267" s="6"/>
      <c r="AA267" s="6"/>
      <c r="AB267" s="6"/>
      <c r="AC267" s="6"/>
      <c r="AD267" s="6"/>
      <c r="AE267" s="6"/>
      <c r="AF267" s="6"/>
      <c r="AG267" s="6"/>
      <c r="AH267" s="6"/>
      <c r="AI267" s="6"/>
      <c r="AJ267" s="6"/>
      <c r="AK267" s="6"/>
      <c r="AL267" s="6"/>
      <c r="AM267" s="6"/>
      <c r="AN267" s="6"/>
      <c r="AO267" s="6"/>
      <c r="AP267" s="6"/>
      <c r="AQ267" s="6"/>
      <c r="AR267" s="6"/>
      <c r="AS267" s="6"/>
      <c r="AT267" s="6"/>
      <c r="AU267" s="6"/>
      <c r="AV267" s="6"/>
      <c r="AW267" s="6"/>
      <c r="AX267" s="6"/>
      <c r="AY267" s="6"/>
      <c r="AZ267" s="342"/>
      <c r="BA267" s="1039"/>
      <c r="BB267" s="814" t="s">
        <v>114</v>
      </c>
      <c r="BC267" s="41" t="s">
        <v>36</v>
      </c>
      <c r="BD267" s="37" t="s">
        <v>36</v>
      </c>
      <c r="BE267" s="37" t="s">
        <v>36</v>
      </c>
      <c r="BF267" s="37" t="s">
        <v>36</v>
      </c>
      <c r="BG267" s="32" t="s">
        <v>36</v>
      </c>
      <c r="BH267" s="41" t="s">
        <v>36</v>
      </c>
      <c r="BI267" s="37" t="s">
        <v>36</v>
      </c>
      <c r="BJ267" s="37" t="s">
        <v>36</v>
      </c>
      <c r="BK267" s="37" t="s">
        <v>36</v>
      </c>
      <c r="BL267" s="32" t="s">
        <v>36</v>
      </c>
      <c r="BM267" s="41" t="s">
        <v>36</v>
      </c>
      <c r="BN267" s="37" t="s">
        <v>36</v>
      </c>
      <c r="BO267" s="37" t="s">
        <v>36</v>
      </c>
      <c r="BP267" s="37" t="s">
        <v>36</v>
      </c>
      <c r="BQ267" s="32" t="s">
        <v>36</v>
      </c>
      <c r="BR267" s="41" t="s">
        <v>36</v>
      </c>
      <c r="BS267" s="37" t="s">
        <v>36</v>
      </c>
      <c r="BT267" s="37" t="s">
        <v>36</v>
      </c>
      <c r="BU267" s="37" t="s">
        <v>36</v>
      </c>
      <c r="BV267" s="37" t="s">
        <v>36</v>
      </c>
      <c r="BW267" s="37" t="s">
        <v>36</v>
      </c>
      <c r="BX267" s="37" t="s">
        <v>36</v>
      </c>
      <c r="BY267" s="27" t="s">
        <v>36</v>
      </c>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302" customFormat="true" ht="15" customHeight="true" x14ac:dyDescent="0.2">
      <c r="A268" s="1039" t="s">
        <v>117</v>
      </c>
      <c r="B268" s="814" t="s">
        <v>90</v>
      </c>
      <c r="C268" s="870" t="s">
        <v>36</v>
      </c>
      <c r="D268" s="872" t="s">
        <v>36</v>
      </c>
      <c r="E268" s="872" t="s">
        <v>36</v>
      </c>
      <c r="F268" s="872" t="s">
        <v>36</v>
      </c>
      <c r="G268" s="874" t="s">
        <v>36</v>
      </c>
      <c r="H268" s="870" t="s">
        <v>36</v>
      </c>
      <c r="I268" s="872" t="s">
        <v>36</v>
      </c>
      <c r="J268" s="872" t="s">
        <v>36</v>
      </c>
      <c r="K268" s="872" t="s">
        <v>36</v>
      </c>
      <c r="L268" s="874" t="s">
        <v>36</v>
      </c>
      <c r="M268" s="870" t="s">
        <v>36</v>
      </c>
      <c r="N268" s="872" t="s">
        <v>36</v>
      </c>
      <c r="O268" s="872" t="s">
        <v>36</v>
      </c>
      <c r="P268" s="872" t="s">
        <v>36</v>
      </c>
      <c r="Q268" s="877" t="s">
        <v>36</v>
      </c>
      <c r="R268" s="870" t="s">
        <v>36</v>
      </c>
      <c r="S268" s="872" t="s">
        <v>36</v>
      </c>
      <c r="T268" s="872" t="s">
        <v>36</v>
      </c>
      <c r="U268" s="872" t="s">
        <v>36</v>
      </c>
      <c r="V268" s="872" t="s">
        <v>36</v>
      </c>
      <c r="W268" s="872" t="s">
        <v>36</v>
      </c>
      <c r="X268" s="872" t="s">
        <v>36</v>
      </c>
      <c r="Y268" s="877" t="s">
        <v>36</v>
      </c>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342"/>
      <c r="BA268" s="1039" t="s">
        <v>117</v>
      </c>
      <c r="BB268" s="814" t="s">
        <v>90</v>
      </c>
      <c r="BC268" s="41" t="s">
        <v>36</v>
      </c>
      <c r="BD268" s="37" t="s">
        <v>36</v>
      </c>
      <c r="BE268" s="37" t="s">
        <v>36</v>
      </c>
      <c r="BF268" s="37" t="s">
        <v>36</v>
      </c>
      <c r="BG268" s="32" t="s">
        <v>36</v>
      </c>
      <c r="BH268" s="41" t="s">
        <v>36</v>
      </c>
      <c r="BI268" s="37" t="s">
        <v>36</v>
      </c>
      <c r="BJ268" s="37" t="s">
        <v>36</v>
      </c>
      <c r="BK268" s="37" t="s">
        <v>36</v>
      </c>
      <c r="BL268" s="32" t="s">
        <v>36</v>
      </c>
      <c r="BM268" s="41" t="s">
        <v>36</v>
      </c>
      <c r="BN268" s="37" t="s">
        <v>36</v>
      </c>
      <c r="BO268" s="37" t="s">
        <v>36</v>
      </c>
      <c r="BP268" s="37" t="s">
        <v>36</v>
      </c>
      <c r="BQ268" s="32" t="s">
        <v>36</v>
      </c>
      <c r="BR268" s="41" t="s">
        <v>36</v>
      </c>
      <c r="BS268" s="37" t="s">
        <v>36</v>
      </c>
      <c r="BT268" s="37" t="s">
        <v>36</v>
      </c>
      <c r="BU268" s="37" t="s">
        <v>36</v>
      </c>
      <c r="BV268" s="37" t="s">
        <v>36</v>
      </c>
      <c r="BW268" s="37" t="s">
        <v>36</v>
      </c>
      <c r="BX268" s="37" t="s">
        <v>36</v>
      </c>
      <c r="BY268" s="27" t="s">
        <v>36</v>
      </c>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302" customFormat="true" ht="15" customHeight="true" x14ac:dyDescent="0.2">
      <c r="A269" s="1039"/>
      <c r="B269" s="814" t="s">
        <v>91</v>
      </c>
      <c r="C269" s="870" t="s">
        <v>36</v>
      </c>
      <c r="D269" s="872" t="s">
        <v>36</v>
      </c>
      <c r="E269" s="872" t="s">
        <v>36</v>
      </c>
      <c r="F269" s="872" t="s">
        <v>36</v>
      </c>
      <c r="G269" s="874" t="s">
        <v>36</v>
      </c>
      <c r="H269" s="870" t="s">
        <v>36</v>
      </c>
      <c r="I269" s="872" t="s">
        <v>36</v>
      </c>
      <c r="J269" s="872" t="s">
        <v>36</v>
      </c>
      <c r="K269" s="872" t="s">
        <v>36</v>
      </c>
      <c r="L269" s="874" t="s">
        <v>36</v>
      </c>
      <c r="M269" s="870" t="s">
        <v>36</v>
      </c>
      <c r="N269" s="872" t="s">
        <v>36</v>
      </c>
      <c r="O269" s="872" t="s">
        <v>36</v>
      </c>
      <c r="P269" s="872" t="s">
        <v>36</v>
      </c>
      <c r="Q269" s="877" t="s">
        <v>36</v>
      </c>
      <c r="R269" s="870" t="s">
        <v>36</v>
      </c>
      <c r="S269" s="872" t="s">
        <v>36</v>
      </c>
      <c r="T269" s="872" t="s">
        <v>36</v>
      </c>
      <c r="U269" s="872" t="s">
        <v>36</v>
      </c>
      <c r="V269" s="872" t="s">
        <v>36</v>
      </c>
      <c r="W269" s="872" t="s">
        <v>36</v>
      </c>
      <c r="X269" s="872" t="s">
        <v>36</v>
      </c>
      <c r="Y269" s="877" t="s">
        <v>36</v>
      </c>
      <c r="Z269" s="6"/>
      <c r="AA269" s="6"/>
      <c r="AB269" s="6"/>
      <c r="AC269" s="6"/>
      <c r="AD269" s="6"/>
      <c r="AE269" s="6"/>
      <c r="AF269" s="6"/>
      <c r="AG269" s="6"/>
      <c r="AH269" s="6"/>
      <c r="AI269" s="6"/>
      <c r="AJ269" s="6"/>
      <c r="AK269" s="6"/>
      <c r="AL269" s="6"/>
      <c r="AM269" s="6"/>
      <c r="AN269" s="6"/>
      <c r="AO269" s="6"/>
      <c r="AP269" s="6"/>
      <c r="AQ269" s="6"/>
      <c r="AR269" s="6"/>
      <c r="AS269" s="6"/>
      <c r="AT269" s="6"/>
      <c r="AU269" s="6"/>
      <c r="AV269" s="6"/>
      <c r="AW269" s="6"/>
      <c r="AX269" s="6"/>
      <c r="AY269" s="6"/>
      <c r="AZ269" s="342"/>
      <c r="BA269" s="1039"/>
      <c r="BB269" s="814" t="s">
        <v>91</v>
      </c>
      <c r="BC269" s="41" t="s">
        <v>36</v>
      </c>
      <c r="BD269" s="37" t="s">
        <v>36</v>
      </c>
      <c r="BE269" s="37" t="s">
        <v>36</v>
      </c>
      <c r="BF269" s="37" t="s">
        <v>36</v>
      </c>
      <c r="BG269" s="32" t="s">
        <v>36</v>
      </c>
      <c r="BH269" s="41" t="s">
        <v>36</v>
      </c>
      <c r="BI269" s="37" t="s">
        <v>36</v>
      </c>
      <c r="BJ269" s="37" t="s">
        <v>36</v>
      </c>
      <c r="BK269" s="37" t="s">
        <v>36</v>
      </c>
      <c r="BL269" s="32" t="s">
        <v>36</v>
      </c>
      <c r="BM269" s="41" t="s">
        <v>36</v>
      </c>
      <c r="BN269" s="37" t="s">
        <v>36</v>
      </c>
      <c r="BO269" s="37" t="s">
        <v>36</v>
      </c>
      <c r="BP269" s="37" t="s">
        <v>36</v>
      </c>
      <c r="BQ269" s="32" t="s">
        <v>36</v>
      </c>
      <c r="BR269" s="41" t="s">
        <v>36</v>
      </c>
      <c r="BS269" s="37" t="s">
        <v>36</v>
      </c>
      <c r="BT269" s="37" t="s">
        <v>36</v>
      </c>
      <c r="BU269" s="37" t="s">
        <v>36</v>
      </c>
      <c r="BV269" s="37" t="s">
        <v>36</v>
      </c>
      <c r="BW269" s="37" t="s">
        <v>36</v>
      </c>
      <c r="BX269" s="37" t="s">
        <v>36</v>
      </c>
      <c r="BY269" s="27" t="s">
        <v>36</v>
      </c>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302" customFormat="true" ht="15" customHeight="true" x14ac:dyDescent="0.2">
      <c r="A270" s="1039"/>
      <c r="B270" s="814" t="s">
        <v>92</v>
      </c>
      <c r="C270" s="870" t="s">
        <v>36</v>
      </c>
      <c r="D270" s="872" t="s">
        <v>36</v>
      </c>
      <c r="E270" s="872" t="s">
        <v>36</v>
      </c>
      <c r="F270" s="872" t="s">
        <v>36</v>
      </c>
      <c r="G270" s="874" t="s">
        <v>36</v>
      </c>
      <c r="H270" s="870" t="s">
        <v>36</v>
      </c>
      <c r="I270" s="872" t="s">
        <v>36</v>
      </c>
      <c r="J270" s="872" t="s">
        <v>36</v>
      </c>
      <c r="K270" s="872" t="s">
        <v>36</v>
      </c>
      <c r="L270" s="874" t="s">
        <v>36</v>
      </c>
      <c r="M270" s="870" t="s">
        <v>36</v>
      </c>
      <c r="N270" s="872" t="s">
        <v>36</v>
      </c>
      <c r="O270" s="872" t="s">
        <v>36</v>
      </c>
      <c r="P270" s="872" t="s">
        <v>36</v>
      </c>
      <c r="Q270" s="877" t="s">
        <v>36</v>
      </c>
      <c r="R270" s="870" t="s">
        <v>36</v>
      </c>
      <c r="S270" s="872" t="s">
        <v>36</v>
      </c>
      <c r="T270" s="872" t="s">
        <v>36</v>
      </c>
      <c r="U270" s="872" t="s">
        <v>36</v>
      </c>
      <c r="V270" s="872" t="s">
        <v>36</v>
      </c>
      <c r="W270" s="872" t="s">
        <v>36</v>
      </c>
      <c r="X270" s="872" t="s">
        <v>36</v>
      </c>
      <c r="Y270" s="877" t="s">
        <v>36</v>
      </c>
      <c r="Z270" s="6"/>
      <c r="AA270" s="6"/>
      <c r="AB270" s="6"/>
      <c r="AC270" s="6"/>
      <c r="AD270" s="6"/>
      <c r="AE270" s="6"/>
      <c r="AF270" s="6"/>
      <c r="AG270" s="6"/>
      <c r="AH270" s="6"/>
      <c r="AI270" s="6"/>
      <c r="AJ270" s="6"/>
      <c r="AK270" s="6"/>
      <c r="AL270" s="6"/>
      <c r="AM270" s="6"/>
      <c r="AN270" s="6"/>
      <c r="AO270" s="6"/>
      <c r="AP270" s="6"/>
      <c r="AQ270" s="6"/>
      <c r="AR270" s="6"/>
      <c r="AS270" s="6"/>
      <c r="AT270" s="6"/>
      <c r="AU270" s="6"/>
      <c r="AV270" s="6"/>
      <c r="AW270" s="6"/>
      <c r="AX270" s="6"/>
      <c r="AY270" s="6"/>
      <c r="AZ270" s="342"/>
      <c r="BA270" s="1039"/>
      <c r="BB270" s="814" t="s">
        <v>92</v>
      </c>
      <c r="BC270" s="41" t="s">
        <v>36</v>
      </c>
      <c r="BD270" s="37" t="s">
        <v>36</v>
      </c>
      <c r="BE270" s="37" t="s">
        <v>36</v>
      </c>
      <c r="BF270" s="37" t="s">
        <v>36</v>
      </c>
      <c r="BG270" s="32" t="s">
        <v>36</v>
      </c>
      <c r="BH270" s="41" t="s">
        <v>36</v>
      </c>
      <c r="BI270" s="37" t="s">
        <v>36</v>
      </c>
      <c r="BJ270" s="37" t="s">
        <v>36</v>
      </c>
      <c r="BK270" s="37" t="s">
        <v>36</v>
      </c>
      <c r="BL270" s="32" t="s">
        <v>36</v>
      </c>
      <c r="BM270" s="41" t="s">
        <v>36</v>
      </c>
      <c r="BN270" s="37" t="s">
        <v>36</v>
      </c>
      <c r="BO270" s="37" t="s">
        <v>36</v>
      </c>
      <c r="BP270" s="37" t="s">
        <v>36</v>
      </c>
      <c r="BQ270" s="32" t="s">
        <v>36</v>
      </c>
      <c r="BR270" s="41" t="s">
        <v>36</v>
      </c>
      <c r="BS270" s="37" t="s">
        <v>36</v>
      </c>
      <c r="BT270" s="37" t="s">
        <v>36</v>
      </c>
      <c r="BU270" s="37" t="s">
        <v>36</v>
      </c>
      <c r="BV270" s="37" t="s">
        <v>36</v>
      </c>
      <c r="BW270" s="37" t="s">
        <v>36</v>
      </c>
      <c r="BX270" s="37" t="s">
        <v>36</v>
      </c>
      <c r="BY270" s="27" t="s">
        <v>36</v>
      </c>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302" customFormat="true" ht="15" customHeight="true" x14ac:dyDescent="0.2">
      <c r="A271" s="1039" t="s">
        <v>76</v>
      </c>
      <c r="B271" s="814" t="s">
        <v>50</v>
      </c>
      <c r="C271" s="41" t="s">
        <v>36</v>
      </c>
      <c r="D271" s="34" t="s">
        <v>36</v>
      </c>
      <c r="E271" s="34" t="s">
        <v>36</v>
      </c>
      <c r="F271" s="34" t="s">
        <v>36</v>
      </c>
      <c r="G271" s="29" t="s">
        <v>36</v>
      </c>
      <c r="H271" s="41" t="s">
        <v>36</v>
      </c>
      <c r="I271" s="34" t="s">
        <v>36</v>
      </c>
      <c r="J271" s="34" t="s">
        <v>36</v>
      </c>
      <c r="K271" s="34" t="s">
        <v>36</v>
      </c>
      <c r="L271" s="29" t="s">
        <v>36</v>
      </c>
      <c r="M271" s="41" t="s">
        <v>36</v>
      </c>
      <c r="N271" s="34" t="s">
        <v>36</v>
      </c>
      <c r="O271" s="34" t="s">
        <v>36</v>
      </c>
      <c r="P271" s="34" t="s">
        <v>36</v>
      </c>
      <c r="Q271" s="25" t="s">
        <v>36</v>
      </c>
      <c r="R271" s="41" t="s">
        <v>36</v>
      </c>
      <c r="S271" s="34" t="s">
        <v>36</v>
      </c>
      <c r="T271" s="34" t="s">
        <v>36</v>
      </c>
      <c r="U271" s="34" t="s">
        <v>36</v>
      </c>
      <c r="V271" s="34" t="s">
        <v>36</v>
      </c>
      <c r="W271" s="34" t="s">
        <v>36</v>
      </c>
      <c r="X271" s="34" t="s">
        <v>36</v>
      </c>
      <c r="Y271" s="25" t="s">
        <v>36</v>
      </c>
      <c r="Z271" s="4"/>
      <c r="AA271" s="4"/>
      <c r="AB271" s="4"/>
      <c r="AC271" s="4"/>
      <c r="AD271" s="4"/>
      <c r="AE271" s="4"/>
      <c r="AF271" s="4"/>
      <c r="AG271" s="4"/>
      <c r="AH271" s="4"/>
      <c r="AI271" s="4"/>
      <c r="AJ271" s="4"/>
      <c r="AK271" s="4"/>
      <c r="AL271" s="4"/>
      <c r="AM271" s="4"/>
      <c r="AN271" s="4"/>
      <c r="AO271" s="4"/>
      <c r="AP271" s="4"/>
      <c r="AQ271" s="4"/>
      <c r="AR271" s="4"/>
      <c r="AS271" s="4"/>
      <c r="AT271" s="4"/>
      <c r="AU271" s="4"/>
      <c r="AV271" s="4"/>
      <c r="AW271" s="4"/>
      <c r="AX271" s="4"/>
      <c r="AY271" s="4"/>
      <c r="AZ271" s="342"/>
      <c r="BA271" s="1039" t="s">
        <v>76</v>
      </c>
      <c r="BB271" s="814" t="s">
        <v>50</v>
      </c>
      <c r="BC271" s="41" t="s">
        <v>36</v>
      </c>
      <c r="BD271" s="34" t="s">
        <v>36</v>
      </c>
      <c r="BE271" s="34" t="s">
        <v>36</v>
      </c>
      <c r="BF271" s="34" t="s">
        <v>36</v>
      </c>
      <c r="BG271" s="29" t="s">
        <v>36</v>
      </c>
      <c r="BH271" s="41" t="s">
        <v>36</v>
      </c>
      <c r="BI271" s="34" t="s">
        <v>36</v>
      </c>
      <c r="BJ271" s="34" t="s">
        <v>36</v>
      </c>
      <c r="BK271" s="34" t="s">
        <v>36</v>
      </c>
      <c r="BL271" s="29" t="s">
        <v>36</v>
      </c>
      <c r="BM271" s="41" t="s">
        <v>36</v>
      </c>
      <c r="BN271" s="34" t="s">
        <v>36</v>
      </c>
      <c r="BO271" s="34" t="s">
        <v>36</v>
      </c>
      <c r="BP271" s="34" t="s">
        <v>36</v>
      </c>
      <c r="BQ271" s="29" t="s">
        <v>36</v>
      </c>
      <c r="BR271" s="41" t="s">
        <v>36</v>
      </c>
      <c r="BS271" s="34" t="s">
        <v>36</v>
      </c>
      <c r="BT271" s="34" t="s">
        <v>36</v>
      </c>
      <c r="BU271" s="34" t="s">
        <v>36</v>
      </c>
      <c r="BV271" s="34" t="s">
        <v>36</v>
      </c>
      <c r="BW271" s="34" t="s">
        <v>36</v>
      </c>
      <c r="BX271" s="34" t="s">
        <v>36</v>
      </c>
      <c r="BY271" s="25" t="s">
        <v>36</v>
      </c>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302" customFormat="true" ht="15" customHeight="true" x14ac:dyDescent="0.2">
      <c r="A272" s="1039"/>
      <c r="B272" s="814" t="s">
        <v>49</v>
      </c>
      <c r="C272" s="41" t="s">
        <v>36</v>
      </c>
      <c r="D272" s="34" t="s">
        <v>36</v>
      </c>
      <c r="E272" s="34" t="s">
        <v>36</v>
      </c>
      <c r="F272" s="34" t="s">
        <v>36</v>
      </c>
      <c r="G272" s="29" t="s">
        <v>36</v>
      </c>
      <c r="H272" s="41" t="s">
        <v>36</v>
      </c>
      <c r="I272" s="34" t="s">
        <v>36</v>
      </c>
      <c r="J272" s="34" t="s">
        <v>36</v>
      </c>
      <c r="K272" s="34" t="s">
        <v>36</v>
      </c>
      <c r="L272" s="29" t="s">
        <v>36</v>
      </c>
      <c r="M272" s="41" t="s">
        <v>36</v>
      </c>
      <c r="N272" s="34" t="s">
        <v>36</v>
      </c>
      <c r="O272" s="34" t="s">
        <v>36</v>
      </c>
      <c r="P272" s="34" t="s">
        <v>36</v>
      </c>
      <c r="Q272" s="25" t="s">
        <v>36</v>
      </c>
      <c r="R272" s="41" t="s">
        <v>36</v>
      </c>
      <c r="S272" s="34" t="s">
        <v>36</v>
      </c>
      <c r="T272" s="34" t="s">
        <v>36</v>
      </c>
      <c r="U272" s="34" t="s">
        <v>36</v>
      </c>
      <c r="V272" s="34" t="s">
        <v>36</v>
      </c>
      <c r="W272" s="34" t="s">
        <v>36</v>
      </c>
      <c r="X272" s="34" t="s">
        <v>36</v>
      </c>
      <c r="Y272" s="25" t="s">
        <v>36</v>
      </c>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342"/>
      <c r="BA272" s="1039"/>
      <c r="BB272" s="814" t="s">
        <v>49</v>
      </c>
      <c r="BC272" s="41" t="s">
        <v>36</v>
      </c>
      <c r="BD272" s="34" t="s">
        <v>36</v>
      </c>
      <c r="BE272" s="34" t="s">
        <v>36</v>
      </c>
      <c r="BF272" s="34" t="s">
        <v>36</v>
      </c>
      <c r="BG272" s="29" t="s">
        <v>36</v>
      </c>
      <c r="BH272" s="41" t="s">
        <v>36</v>
      </c>
      <c r="BI272" s="34" t="s">
        <v>36</v>
      </c>
      <c r="BJ272" s="34" t="s">
        <v>36</v>
      </c>
      <c r="BK272" s="34" t="s">
        <v>36</v>
      </c>
      <c r="BL272" s="29" t="s">
        <v>36</v>
      </c>
      <c r="BM272" s="41" t="s">
        <v>36</v>
      </c>
      <c r="BN272" s="34" t="s">
        <v>36</v>
      </c>
      <c r="BO272" s="34" t="s">
        <v>36</v>
      </c>
      <c r="BP272" s="34" t="s">
        <v>36</v>
      </c>
      <c r="BQ272" s="29" t="s">
        <v>36</v>
      </c>
      <c r="BR272" s="41" t="s">
        <v>36</v>
      </c>
      <c r="BS272" s="34" t="s">
        <v>36</v>
      </c>
      <c r="BT272" s="34" t="s">
        <v>36</v>
      </c>
      <c r="BU272" s="34" t="s">
        <v>36</v>
      </c>
      <c r="BV272" s="34" t="s">
        <v>36</v>
      </c>
      <c r="BW272" s="34" t="s">
        <v>36</v>
      </c>
      <c r="BX272" s="34" t="s">
        <v>36</v>
      </c>
      <c r="BY272" s="25" t="s">
        <v>36</v>
      </c>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302" customFormat="true" ht="15" customHeight="true" x14ac:dyDescent="0.2">
      <c r="A273" s="1039"/>
      <c r="B273" s="814" t="s">
        <v>114</v>
      </c>
      <c r="C273" s="41" t="s">
        <v>36</v>
      </c>
      <c r="D273" s="34" t="s">
        <v>36</v>
      </c>
      <c r="E273" s="34" t="s">
        <v>36</v>
      </c>
      <c r="F273" s="34" t="s">
        <v>36</v>
      </c>
      <c r="G273" s="29" t="s">
        <v>36</v>
      </c>
      <c r="H273" s="41" t="s">
        <v>36</v>
      </c>
      <c r="I273" s="34" t="s">
        <v>36</v>
      </c>
      <c r="J273" s="34" t="s">
        <v>36</v>
      </c>
      <c r="K273" s="34" t="s">
        <v>36</v>
      </c>
      <c r="L273" s="29" t="s">
        <v>36</v>
      </c>
      <c r="M273" s="41" t="s">
        <v>36</v>
      </c>
      <c r="N273" s="34" t="s">
        <v>36</v>
      </c>
      <c r="O273" s="34" t="s">
        <v>36</v>
      </c>
      <c r="P273" s="34" t="s">
        <v>36</v>
      </c>
      <c r="Q273" s="25" t="s">
        <v>36</v>
      </c>
      <c r="R273" s="41" t="s">
        <v>36</v>
      </c>
      <c r="S273" s="34" t="s">
        <v>36</v>
      </c>
      <c r="T273" s="34" t="s">
        <v>36</v>
      </c>
      <c r="U273" s="34" t="s">
        <v>36</v>
      </c>
      <c r="V273" s="34" t="s">
        <v>36</v>
      </c>
      <c r="W273" s="34" t="s">
        <v>36</v>
      </c>
      <c r="X273" s="34" t="s">
        <v>36</v>
      </c>
      <c r="Y273" s="25" t="s">
        <v>36</v>
      </c>
      <c r="Z273" s="4"/>
      <c r="AA273" s="4"/>
      <c r="AB273" s="4"/>
      <c r="AC273" s="4"/>
      <c r="AD273" s="4"/>
      <c r="AE273" s="4"/>
      <c r="AF273" s="4"/>
      <c r="AG273" s="4"/>
      <c r="AH273" s="4"/>
      <c r="AI273" s="4"/>
      <c r="AJ273" s="4"/>
      <c r="AK273" s="4"/>
      <c r="AL273" s="4"/>
      <c r="AM273" s="4"/>
      <c r="AN273" s="4"/>
      <c r="AO273" s="4"/>
      <c r="AP273" s="4"/>
      <c r="AQ273" s="4"/>
      <c r="AR273" s="4"/>
      <c r="AS273" s="4"/>
      <c r="AT273" s="4"/>
      <c r="AU273" s="4"/>
      <c r="AV273" s="4"/>
      <c r="AW273" s="4"/>
      <c r="AX273" s="4"/>
      <c r="AY273" s="4"/>
      <c r="AZ273" s="342"/>
      <c r="BA273" s="1039"/>
      <c r="BB273" s="814" t="s">
        <v>114</v>
      </c>
      <c r="BC273" s="41" t="s">
        <v>36</v>
      </c>
      <c r="BD273" s="34" t="s">
        <v>36</v>
      </c>
      <c r="BE273" s="34" t="s">
        <v>36</v>
      </c>
      <c r="BF273" s="34" t="s">
        <v>36</v>
      </c>
      <c r="BG273" s="29" t="s">
        <v>36</v>
      </c>
      <c r="BH273" s="41" t="s">
        <v>36</v>
      </c>
      <c r="BI273" s="34" t="s">
        <v>36</v>
      </c>
      <c r="BJ273" s="34" t="s">
        <v>36</v>
      </c>
      <c r="BK273" s="34" t="s">
        <v>36</v>
      </c>
      <c r="BL273" s="29" t="s">
        <v>36</v>
      </c>
      <c r="BM273" s="41" t="s">
        <v>36</v>
      </c>
      <c r="BN273" s="34" t="s">
        <v>36</v>
      </c>
      <c r="BO273" s="34" t="s">
        <v>36</v>
      </c>
      <c r="BP273" s="34" t="s">
        <v>36</v>
      </c>
      <c r="BQ273" s="29" t="s">
        <v>36</v>
      </c>
      <c r="BR273" s="41" t="s">
        <v>36</v>
      </c>
      <c r="BS273" s="34" t="s">
        <v>36</v>
      </c>
      <c r="BT273" s="34" t="s">
        <v>36</v>
      </c>
      <c r="BU273" s="34" t="s">
        <v>36</v>
      </c>
      <c r="BV273" s="34" t="s">
        <v>36</v>
      </c>
      <c r="BW273" s="34" t="s">
        <v>36</v>
      </c>
      <c r="BX273" s="34" t="s">
        <v>36</v>
      </c>
      <c r="BY273" s="25" t="s">
        <v>36</v>
      </c>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302" customFormat="true" ht="15" customHeight="true" x14ac:dyDescent="0.2">
      <c r="A274" s="1039" t="s">
        <v>77</v>
      </c>
      <c r="B274" s="814" t="s">
        <v>50</v>
      </c>
      <c r="C274" s="870" t="s">
        <v>36</v>
      </c>
      <c r="D274" s="872" t="s">
        <v>36</v>
      </c>
      <c r="E274" s="872" t="s">
        <v>36</v>
      </c>
      <c r="F274" s="872" t="s">
        <v>36</v>
      </c>
      <c r="G274" s="874" t="s">
        <v>36</v>
      </c>
      <c r="H274" s="870" t="s">
        <v>36</v>
      </c>
      <c r="I274" s="872" t="s">
        <v>36</v>
      </c>
      <c r="J274" s="872" t="s">
        <v>36</v>
      </c>
      <c r="K274" s="872" t="s">
        <v>36</v>
      </c>
      <c r="L274" s="874" t="s">
        <v>36</v>
      </c>
      <c r="M274" s="870" t="s">
        <v>36</v>
      </c>
      <c r="N274" s="872" t="s">
        <v>36</v>
      </c>
      <c r="O274" s="872" t="s">
        <v>36</v>
      </c>
      <c r="P274" s="872" t="s">
        <v>36</v>
      </c>
      <c r="Q274" s="877" t="s">
        <v>36</v>
      </c>
      <c r="R274" s="870" t="s">
        <v>36</v>
      </c>
      <c r="S274" s="872" t="s">
        <v>36</v>
      </c>
      <c r="T274" s="872" t="s">
        <v>36</v>
      </c>
      <c r="U274" s="872" t="s">
        <v>36</v>
      </c>
      <c r="V274" s="872" t="s">
        <v>36</v>
      </c>
      <c r="W274" s="872" t="s">
        <v>36</v>
      </c>
      <c r="X274" s="872" t="s">
        <v>36</v>
      </c>
      <c r="Y274" s="877" t="s">
        <v>36</v>
      </c>
      <c r="Z274" s="6"/>
      <c r="AA274" s="6"/>
      <c r="AB274" s="6"/>
      <c r="AC274" s="6"/>
      <c r="AD274" s="6"/>
      <c r="AE274" s="6"/>
      <c r="AF274" s="6"/>
      <c r="AG274" s="6"/>
      <c r="AH274" s="6"/>
      <c r="AI274" s="6"/>
      <c r="AJ274" s="6"/>
      <c r="AK274" s="6"/>
      <c r="AL274" s="6"/>
      <c r="AM274" s="6"/>
      <c r="AN274" s="6"/>
      <c r="AO274" s="6"/>
      <c r="AP274" s="6"/>
      <c r="AQ274" s="6"/>
      <c r="AR274" s="6"/>
      <c r="AS274" s="6"/>
      <c r="AT274" s="6"/>
      <c r="AU274" s="6"/>
      <c r="AV274" s="6"/>
      <c r="AW274" s="6"/>
      <c r="AX274" s="6"/>
      <c r="AY274" s="6"/>
      <c r="AZ274" s="342"/>
      <c r="BA274" s="1039" t="s">
        <v>77</v>
      </c>
      <c r="BB274" s="814" t="s">
        <v>50</v>
      </c>
      <c r="BC274" s="41" t="s">
        <v>36</v>
      </c>
      <c r="BD274" s="37" t="s">
        <v>36</v>
      </c>
      <c r="BE274" s="37" t="s">
        <v>36</v>
      </c>
      <c r="BF274" s="37" t="s">
        <v>36</v>
      </c>
      <c r="BG274" s="32" t="s">
        <v>36</v>
      </c>
      <c r="BH274" s="41" t="s">
        <v>36</v>
      </c>
      <c r="BI274" s="37" t="s">
        <v>36</v>
      </c>
      <c r="BJ274" s="37" t="s">
        <v>36</v>
      </c>
      <c r="BK274" s="37" t="s">
        <v>36</v>
      </c>
      <c r="BL274" s="32" t="s">
        <v>36</v>
      </c>
      <c r="BM274" s="41" t="s">
        <v>36</v>
      </c>
      <c r="BN274" s="37" t="s">
        <v>36</v>
      </c>
      <c r="BO274" s="37" t="s">
        <v>36</v>
      </c>
      <c r="BP274" s="37" t="s">
        <v>36</v>
      </c>
      <c r="BQ274" s="32" t="s">
        <v>36</v>
      </c>
      <c r="BR274" s="41" t="s">
        <v>36</v>
      </c>
      <c r="BS274" s="37" t="s">
        <v>36</v>
      </c>
      <c r="BT274" s="37" t="s">
        <v>36</v>
      </c>
      <c r="BU274" s="37" t="s">
        <v>36</v>
      </c>
      <c r="BV274" s="37" t="s">
        <v>36</v>
      </c>
      <c r="BW274" s="37" t="s">
        <v>36</v>
      </c>
      <c r="BX274" s="37" t="s">
        <v>36</v>
      </c>
      <c r="BY274" s="27" t="s">
        <v>36</v>
      </c>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302" customFormat="true" ht="15" customHeight="true" x14ac:dyDescent="0.2">
      <c r="A275" s="1039"/>
      <c r="B275" s="814" t="s">
        <v>49</v>
      </c>
      <c r="C275" s="870" t="s">
        <v>36</v>
      </c>
      <c r="D275" s="872" t="s">
        <v>36</v>
      </c>
      <c r="E275" s="872" t="s">
        <v>36</v>
      </c>
      <c r="F275" s="872" t="s">
        <v>36</v>
      </c>
      <c r="G275" s="874" t="s">
        <v>36</v>
      </c>
      <c r="H275" s="870" t="s">
        <v>36</v>
      </c>
      <c r="I275" s="872" t="s">
        <v>36</v>
      </c>
      <c r="J275" s="872" t="s">
        <v>36</v>
      </c>
      <c r="K275" s="872" t="s">
        <v>36</v>
      </c>
      <c r="L275" s="874" t="s">
        <v>36</v>
      </c>
      <c r="M275" s="870" t="s">
        <v>36</v>
      </c>
      <c r="N275" s="872" t="s">
        <v>36</v>
      </c>
      <c r="O275" s="872" t="s">
        <v>36</v>
      </c>
      <c r="P275" s="872" t="s">
        <v>36</v>
      </c>
      <c r="Q275" s="877" t="s">
        <v>36</v>
      </c>
      <c r="R275" s="870" t="s">
        <v>36</v>
      </c>
      <c r="S275" s="872" t="s">
        <v>36</v>
      </c>
      <c r="T275" s="872" t="s">
        <v>36</v>
      </c>
      <c r="U275" s="872" t="s">
        <v>36</v>
      </c>
      <c r="V275" s="872" t="s">
        <v>36</v>
      </c>
      <c r="W275" s="872" t="s">
        <v>36</v>
      </c>
      <c r="X275" s="872" t="s">
        <v>36</v>
      </c>
      <c r="Y275" s="877" t="s">
        <v>36</v>
      </c>
      <c r="Z275" s="6"/>
      <c r="AA275" s="6"/>
      <c r="AB275" s="6"/>
      <c r="AC275" s="6"/>
      <c r="AD275" s="6"/>
      <c r="AE275" s="6"/>
      <c r="AF275" s="6"/>
      <c r="AG275" s="6"/>
      <c r="AH275" s="6"/>
      <c r="AI275" s="6"/>
      <c r="AJ275" s="6"/>
      <c r="AK275" s="6"/>
      <c r="AL275" s="6"/>
      <c r="AM275" s="6"/>
      <c r="AN275" s="6"/>
      <c r="AO275" s="6"/>
      <c r="AP275" s="6"/>
      <c r="AQ275" s="6"/>
      <c r="AR275" s="6"/>
      <c r="AS275" s="6"/>
      <c r="AT275" s="6"/>
      <c r="AU275" s="6"/>
      <c r="AV275" s="6"/>
      <c r="AW275" s="6"/>
      <c r="AX275" s="6"/>
      <c r="AY275" s="6"/>
      <c r="AZ275" s="342"/>
      <c r="BA275" s="1039"/>
      <c r="BB275" s="814" t="s">
        <v>49</v>
      </c>
      <c r="BC275" s="41" t="s">
        <v>36</v>
      </c>
      <c r="BD275" s="37" t="s">
        <v>36</v>
      </c>
      <c r="BE275" s="37" t="s">
        <v>36</v>
      </c>
      <c r="BF275" s="37" t="s">
        <v>36</v>
      </c>
      <c r="BG275" s="32" t="s">
        <v>36</v>
      </c>
      <c r="BH275" s="41" t="s">
        <v>36</v>
      </c>
      <c r="BI275" s="37" t="s">
        <v>36</v>
      </c>
      <c r="BJ275" s="37" t="s">
        <v>36</v>
      </c>
      <c r="BK275" s="37" t="s">
        <v>36</v>
      </c>
      <c r="BL275" s="32" t="s">
        <v>36</v>
      </c>
      <c r="BM275" s="41" t="s">
        <v>36</v>
      </c>
      <c r="BN275" s="37" t="s">
        <v>36</v>
      </c>
      <c r="BO275" s="37" t="s">
        <v>36</v>
      </c>
      <c r="BP275" s="37" t="s">
        <v>36</v>
      </c>
      <c r="BQ275" s="32" t="s">
        <v>36</v>
      </c>
      <c r="BR275" s="41" t="s">
        <v>36</v>
      </c>
      <c r="BS275" s="37" t="s">
        <v>36</v>
      </c>
      <c r="BT275" s="37" t="s">
        <v>36</v>
      </c>
      <c r="BU275" s="37" t="s">
        <v>36</v>
      </c>
      <c r="BV275" s="37" t="s">
        <v>36</v>
      </c>
      <c r="BW275" s="37" t="s">
        <v>36</v>
      </c>
      <c r="BX275" s="37" t="s">
        <v>36</v>
      </c>
      <c r="BY275" s="27" t="s">
        <v>36</v>
      </c>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302" customFormat="true" ht="15" customHeight="true" x14ac:dyDescent="0.2">
      <c r="A276" s="1039"/>
      <c r="B276" s="814" t="s">
        <v>115</v>
      </c>
      <c r="C276" s="41" t="s">
        <v>36</v>
      </c>
      <c r="D276" s="34" t="s">
        <v>36</v>
      </c>
      <c r="E276" s="34" t="s">
        <v>36</v>
      </c>
      <c r="F276" s="34" t="s">
        <v>36</v>
      </c>
      <c r="G276" s="874" t="s">
        <v>36</v>
      </c>
      <c r="H276" s="870" t="s">
        <v>36</v>
      </c>
      <c r="I276" s="872" t="s">
        <v>36</v>
      </c>
      <c r="J276" s="872" t="s">
        <v>36</v>
      </c>
      <c r="K276" s="872" t="s">
        <v>36</v>
      </c>
      <c r="L276" s="874" t="s">
        <v>36</v>
      </c>
      <c r="M276" s="870" t="s">
        <v>36</v>
      </c>
      <c r="N276" s="872" t="s">
        <v>36</v>
      </c>
      <c r="O276" s="872" t="s">
        <v>36</v>
      </c>
      <c r="P276" s="872" t="s">
        <v>36</v>
      </c>
      <c r="Q276" s="877" t="s">
        <v>36</v>
      </c>
      <c r="R276" s="870" t="s">
        <v>36</v>
      </c>
      <c r="S276" s="872" t="s">
        <v>36</v>
      </c>
      <c r="T276" s="872" t="s">
        <v>36</v>
      </c>
      <c r="U276" s="872" t="s">
        <v>36</v>
      </c>
      <c r="V276" s="872" t="s">
        <v>36</v>
      </c>
      <c r="W276" s="872" t="s">
        <v>36</v>
      </c>
      <c r="X276" s="872" t="s">
        <v>36</v>
      </c>
      <c r="Y276" s="877" t="s">
        <v>36</v>
      </c>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342"/>
      <c r="BA276" s="1039"/>
      <c r="BB276" s="814" t="s">
        <v>115</v>
      </c>
      <c r="BC276" s="41" t="s">
        <v>36</v>
      </c>
      <c r="BD276" s="37" t="s">
        <v>36</v>
      </c>
      <c r="BE276" s="37" t="s">
        <v>36</v>
      </c>
      <c r="BF276" s="37" t="s">
        <v>36</v>
      </c>
      <c r="BG276" s="32" t="s">
        <v>36</v>
      </c>
      <c r="BH276" s="41" t="s">
        <v>36</v>
      </c>
      <c r="BI276" s="37" t="s">
        <v>36</v>
      </c>
      <c r="BJ276" s="37" t="s">
        <v>36</v>
      </c>
      <c r="BK276" s="37" t="s">
        <v>36</v>
      </c>
      <c r="BL276" s="32" t="s">
        <v>36</v>
      </c>
      <c r="BM276" s="41" t="s">
        <v>36</v>
      </c>
      <c r="BN276" s="37" t="s">
        <v>36</v>
      </c>
      <c r="BO276" s="37" t="s">
        <v>36</v>
      </c>
      <c r="BP276" s="37" t="s">
        <v>36</v>
      </c>
      <c r="BQ276" s="32" t="s">
        <v>36</v>
      </c>
      <c r="BR276" s="41" t="s">
        <v>36</v>
      </c>
      <c r="BS276" s="37" t="s">
        <v>36</v>
      </c>
      <c r="BT276" s="37" t="s">
        <v>36</v>
      </c>
      <c r="BU276" s="37" t="s">
        <v>36</v>
      </c>
      <c r="BV276" s="37" t="s">
        <v>36</v>
      </c>
      <c r="BW276" s="37" t="s">
        <v>36</v>
      </c>
      <c r="BX276" s="37" t="s">
        <v>36</v>
      </c>
      <c r="BY276" s="27" t="s">
        <v>36</v>
      </c>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302" customFormat="true" ht="15" customHeight="true" x14ac:dyDescent="0.2">
      <c r="A277" s="1039" t="s">
        <v>78</v>
      </c>
      <c r="B277" s="814" t="s">
        <v>79</v>
      </c>
      <c r="C277" s="41" t="s">
        <v>36</v>
      </c>
      <c r="D277" s="872" t="s">
        <v>36</v>
      </c>
      <c r="E277" s="872" t="s">
        <v>36</v>
      </c>
      <c r="F277" s="872" t="s">
        <v>36</v>
      </c>
      <c r="G277" s="874" t="s">
        <v>36</v>
      </c>
      <c r="H277" s="870" t="s">
        <v>36</v>
      </c>
      <c r="I277" s="872" t="s">
        <v>36</v>
      </c>
      <c r="J277" s="872" t="s">
        <v>36</v>
      </c>
      <c r="K277" s="872" t="s">
        <v>36</v>
      </c>
      <c r="L277" s="874" t="s">
        <v>36</v>
      </c>
      <c r="M277" s="870" t="s">
        <v>36</v>
      </c>
      <c r="N277" s="872" t="s">
        <v>36</v>
      </c>
      <c r="O277" s="872" t="s">
        <v>36</v>
      </c>
      <c r="P277" s="872" t="s">
        <v>36</v>
      </c>
      <c r="Q277" s="877" t="s">
        <v>36</v>
      </c>
      <c r="R277" s="870" t="s">
        <v>36</v>
      </c>
      <c r="S277" s="872" t="s">
        <v>36</v>
      </c>
      <c r="T277" s="872" t="s">
        <v>36</v>
      </c>
      <c r="U277" s="872" t="s">
        <v>36</v>
      </c>
      <c r="V277" s="872" t="s">
        <v>36</v>
      </c>
      <c r="W277" s="872" t="s">
        <v>36</v>
      </c>
      <c r="X277" s="872" t="s">
        <v>36</v>
      </c>
      <c r="Y277" s="877" t="s">
        <v>36</v>
      </c>
      <c r="Z277" s="6"/>
      <c r="AA277" s="6"/>
      <c r="AB277" s="6"/>
      <c r="AC277" s="6"/>
      <c r="AD277" s="6"/>
      <c r="AE277" s="6"/>
      <c r="AF277" s="6"/>
      <c r="AG277" s="6"/>
      <c r="AH277" s="6"/>
      <c r="AI277" s="6"/>
      <c r="AJ277" s="6"/>
      <c r="AK277" s="6"/>
      <c r="AL277" s="6"/>
      <c r="AM277" s="6"/>
      <c r="AN277" s="6"/>
      <c r="AO277" s="6"/>
      <c r="AP277" s="6"/>
      <c r="AQ277" s="6"/>
      <c r="AR277" s="6"/>
      <c r="AS277" s="6"/>
      <c r="AT277" s="6"/>
      <c r="AU277" s="6"/>
      <c r="AV277" s="6"/>
      <c r="AW277" s="6"/>
      <c r="AX277" s="6"/>
      <c r="AY277" s="6"/>
      <c r="AZ277" s="342"/>
      <c r="BA277" s="1039" t="s">
        <v>78</v>
      </c>
      <c r="BB277" s="814" t="s">
        <v>79</v>
      </c>
      <c r="BC277" s="41" t="s">
        <v>36</v>
      </c>
      <c r="BD277" s="37" t="s">
        <v>36</v>
      </c>
      <c r="BE277" s="37" t="s">
        <v>36</v>
      </c>
      <c r="BF277" s="37" t="s">
        <v>36</v>
      </c>
      <c r="BG277" s="32" t="s">
        <v>36</v>
      </c>
      <c r="BH277" s="41" t="s">
        <v>36</v>
      </c>
      <c r="BI277" s="37" t="s">
        <v>36</v>
      </c>
      <c r="BJ277" s="37" t="s">
        <v>36</v>
      </c>
      <c r="BK277" s="37" t="s">
        <v>36</v>
      </c>
      <c r="BL277" s="32" t="s">
        <v>36</v>
      </c>
      <c r="BM277" s="41" t="s">
        <v>36</v>
      </c>
      <c r="BN277" s="37" t="s">
        <v>36</v>
      </c>
      <c r="BO277" s="37" t="s">
        <v>36</v>
      </c>
      <c r="BP277" s="37" t="s">
        <v>36</v>
      </c>
      <c r="BQ277" s="32" t="s">
        <v>36</v>
      </c>
      <c r="BR277" s="41" t="s">
        <v>36</v>
      </c>
      <c r="BS277" s="37" t="s">
        <v>36</v>
      </c>
      <c r="BT277" s="37" t="s">
        <v>36</v>
      </c>
      <c r="BU277" s="37" t="s">
        <v>36</v>
      </c>
      <c r="BV277" s="37" t="s">
        <v>36</v>
      </c>
      <c r="BW277" s="37" t="s">
        <v>36</v>
      </c>
      <c r="BX277" s="37" t="s">
        <v>36</v>
      </c>
      <c r="BY277" s="27" t="s">
        <v>36</v>
      </c>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302" customFormat="true" ht="15" customHeight="true" x14ac:dyDescent="0.2">
      <c r="A278" s="1039"/>
      <c r="B278" s="814" t="s">
        <v>80</v>
      </c>
      <c r="C278" s="41" t="s">
        <v>36</v>
      </c>
      <c r="D278" s="872" t="s">
        <v>36</v>
      </c>
      <c r="E278" s="872" t="s">
        <v>36</v>
      </c>
      <c r="F278" s="872" t="s">
        <v>36</v>
      </c>
      <c r="G278" s="874" t="s">
        <v>36</v>
      </c>
      <c r="H278" s="870" t="s">
        <v>36</v>
      </c>
      <c r="I278" s="872" t="s">
        <v>36</v>
      </c>
      <c r="J278" s="872" t="s">
        <v>36</v>
      </c>
      <c r="K278" s="872" t="s">
        <v>36</v>
      </c>
      <c r="L278" s="874" t="s">
        <v>36</v>
      </c>
      <c r="M278" s="870" t="s">
        <v>36</v>
      </c>
      <c r="N278" s="872" t="s">
        <v>36</v>
      </c>
      <c r="O278" s="872" t="s">
        <v>36</v>
      </c>
      <c r="P278" s="872" t="s">
        <v>36</v>
      </c>
      <c r="Q278" s="877" t="s">
        <v>36</v>
      </c>
      <c r="R278" s="870" t="s">
        <v>36</v>
      </c>
      <c r="S278" s="872" t="s">
        <v>36</v>
      </c>
      <c r="T278" s="872" t="s">
        <v>36</v>
      </c>
      <c r="U278" s="872" t="s">
        <v>36</v>
      </c>
      <c r="V278" s="872" t="s">
        <v>36</v>
      </c>
      <c r="W278" s="872" t="s">
        <v>36</v>
      </c>
      <c r="X278" s="872" t="s">
        <v>36</v>
      </c>
      <c r="Y278" s="877" t="s">
        <v>36</v>
      </c>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342"/>
      <c r="BA278" s="1039"/>
      <c r="BB278" s="814" t="s">
        <v>80</v>
      </c>
      <c r="BC278" s="41" t="s">
        <v>36</v>
      </c>
      <c r="BD278" s="37" t="s">
        <v>36</v>
      </c>
      <c r="BE278" s="37" t="s">
        <v>36</v>
      </c>
      <c r="BF278" s="37" t="s">
        <v>36</v>
      </c>
      <c r="BG278" s="32" t="s">
        <v>36</v>
      </c>
      <c r="BH278" s="41" t="s">
        <v>36</v>
      </c>
      <c r="BI278" s="37" t="s">
        <v>36</v>
      </c>
      <c r="BJ278" s="37" t="s">
        <v>36</v>
      </c>
      <c r="BK278" s="37" t="s">
        <v>36</v>
      </c>
      <c r="BL278" s="32" t="s">
        <v>36</v>
      </c>
      <c r="BM278" s="41" t="s">
        <v>36</v>
      </c>
      <c r="BN278" s="37" t="s">
        <v>36</v>
      </c>
      <c r="BO278" s="37" t="s">
        <v>36</v>
      </c>
      <c r="BP278" s="37" t="s">
        <v>36</v>
      </c>
      <c r="BQ278" s="32" t="s">
        <v>36</v>
      </c>
      <c r="BR278" s="41" t="s">
        <v>36</v>
      </c>
      <c r="BS278" s="37" t="s">
        <v>36</v>
      </c>
      <c r="BT278" s="37" t="s">
        <v>36</v>
      </c>
      <c r="BU278" s="37" t="s">
        <v>36</v>
      </c>
      <c r="BV278" s="37" t="s">
        <v>36</v>
      </c>
      <c r="BW278" s="37" t="s">
        <v>36</v>
      </c>
      <c r="BX278" s="37" t="s">
        <v>36</v>
      </c>
      <c r="BY278" s="27" t="s">
        <v>36</v>
      </c>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302" customFormat="true" ht="15" customHeight="true" x14ac:dyDescent="0.2">
      <c r="A279" s="1039"/>
      <c r="B279" s="814" t="s">
        <v>81</v>
      </c>
      <c r="C279" s="41" t="s">
        <v>36</v>
      </c>
      <c r="D279" s="34" t="s">
        <v>36</v>
      </c>
      <c r="E279" s="34" t="s">
        <v>36</v>
      </c>
      <c r="F279" s="34" t="s">
        <v>36</v>
      </c>
      <c r="G279" s="29" t="s">
        <v>36</v>
      </c>
      <c r="H279" s="41" t="s">
        <v>36</v>
      </c>
      <c r="I279" s="34" t="s">
        <v>36</v>
      </c>
      <c r="J279" s="34" t="s">
        <v>36</v>
      </c>
      <c r="K279" s="34" t="s">
        <v>36</v>
      </c>
      <c r="L279" s="29" t="s">
        <v>36</v>
      </c>
      <c r="M279" s="41" t="s">
        <v>36</v>
      </c>
      <c r="N279" s="34" t="s">
        <v>36</v>
      </c>
      <c r="O279" s="34" t="s">
        <v>36</v>
      </c>
      <c r="P279" s="34" t="s">
        <v>36</v>
      </c>
      <c r="Q279" s="25" t="s">
        <v>36</v>
      </c>
      <c r="R279" s="41" t="s">
        <v>36</v>
      </c>
      <c r="S279" s="34" t="s">
        <v>36</v>
      </c>
      <c r="T279" s="34" t="s">
        <v>36</v>
      </c>
      <c r="U279" s="34" t="s">
        <v>36</v>
      </c>
      <c r="V279" s="34" t="s">
        <v>36</v>
      </c>
      <c r="W279" s="34" t="s">
        <v>36</v>
      </c>
      <c r="X279" s="34" t="s">
        <v>36</v>
      </c>
      <c r="Y279" s="25" t="s">
        <v>36</v>
      </c>
      <c r="Z279" s="4"/>
      <c r="AA279" s="4"/>
      <c r="AB279" s="4"/>
      <c r="AC279" s="4"/>
      <c r="AD279" s="4"/>
      <c r="AE279" s="4"/>
      <c r="AF279" s="4"/>
      <c r="AG279" s="4"/>
      <c r="AH279" s="4"/>
      <c r="AI279" s="4"/>
      <c r="AJ279" s="4"/>
      <c r="AK279" s="4"/>
      <c r="AL279" s="4"/>
      <c r="AM279" s="4"/>
      <c r="AN279" s="4"/>
      <c r="AO279" s="4"/>
      <c r="AP279" s="4"/>
      <c r="AQ279" s="4"/>
      <c r="AR279" s="4"/>
      <c r="AS279" s="4"/>
      <c r="AT279" s="4"/>
      <c r="AU279" s="4"/>
      <c r="AV279" s="4"/>
      <c r="AW279" s="4"/>
      <c r="AX279" s="4"/>
      <c r="AY279" s="4"/>
      <c r="AZ279" s="342"/>
      <c r="BA279" s="1039"/>
      <c r="BB279" s="814" t="s">
        <v>81</v>
      </c>
      <c r="BC279" s="41" t="s">
        <v>36</v>
      </c>
      <c r="BD279" s="34" t="s">
        <v>36</v>
      </c>
      <c r="BE279" s="34" t="s">
        <v>36</v>
      </c>
      <c r="BF279" s="34" t="s">
        <v>36</v>
      </c>
      <c r="BG279" s="29" t="s">
        <v>36</v>
      </c>
      <c r="BH279" s="41" t="s">
        <v>36</v>
      </c>
      <c r="BI279" s="34" t="s">
        <v>36</v>
      </c>
      <c r="BJ279" s="34" t="s">
        <v>36</v>
      </c>
      <c r="BK279" s="34" t="s">
        <v>36</v>
      </c>
      <c r="BL279" s="29" t="s">
        <v>36</v>
      </c>
      <c r="BM279" s="41" t="s">
        <v>36</v>
      </c>
      <c r="BN279" s="34" t="s">
        <v>36</v>
      </c>
      <c r="BO279" s="34" t="s">
        <v>36</v>
      </c>
      <c r="BP279" s="34" t="s">
        <v>36</v>
      </c>
      <c r="BQ279" s="29" t="s">
        <v>36</v>
      </c>
      <c r="BR279" s="41" t="s">
        <v>36</v>
      </c>
      <c r="BS279" s="34" t="s">
        <v>36</v>
      </c>
      <c r="BT279" s="34" t="s">
        <v>36</v>
      </c>
      <c r="BU279" s="34" t="s">
        <v>36</v>
      </c>
      <c r="BV279" s="34" t="s">
        <v>36</v>
      </c>
      <c r="BW279" s="34" t="s">
        <v>36</v>
      </c>
      <c r="BX279" s="34" t="s">
        <v>36</v>
      </c>
      <c r="BY279" s="25" t="s">
        <v>36</v>
      </c>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302" customFormat="true" ht="15" customHeight="true" x14ac:dyDescent="0.2">
      <c r="A280" s="1039"/>
      <c r="B280" s="814" t="s">
        <v>82</v>
      </c>
      <c r="C280" s="41" t="s">
        <v>36</v>
      </c>
      <c r="D280" s="34" t="s">
        <v>36</v>
      </c>
      <c r="E280" s="34" t="s">
        <v>36</v>
      </c>
      <c r="F280" s="34" t="s">
        <v>36</v>
      </c>
      <c r="G280" s="29" t="s">
        <v>36</v>
      </c>
      <c r="H280" s="41" t="s">
        <v>36</v>
      </c>
      <c r="I280" s="34" t="s">
        <v>36</v>
      </c>
      <c r="J280" s="34" t="s">
        <v>36</v>
      </c>
      <c r="K280" s="34" t="s">
        <v>36</v>
      </c>
      <c r="L280" s="29" t="s">
        <v>36</v>
      </c>
      <c r="M280" s="41" t="s">
        <v>36</v>
      </c>
      <c r="N280" s="34" t="s">
        <v>36</v>
      </c>
      <c r="O280" s="34" t="s">
        <v>36</v>
      </c>
      <c r="P280" s="34" t="s">
        <v>36</v>
      </c>
      <c r="Q280" s="25" t="s">
        <v>36</v>
      </c>
      <c r="R280" s="41" t="s">
        <v>36</v>
      </c>
      <c r="S280" s="34" t="s">
        <v>36</v>
      </c>
      <c r="T280" s="34" t="s">
        <v>36</v>
      </c>
      <c r="U280" s="34" t="s">
        <v>36</v>
      </c>
      <c r="V280" s="34" t="s">
        <v>36</v>
      </c>
      <c r="W280" s="34" t="s">
        <v>36</v>
      </c>
      <c r="X280" s="34" t="s">
        <v>36</v>
      </c>
      <c r="Y280" s="25" t="s">
        <v>36</v>
      </c>
      <c r="Z280" s="4"/>
      <c r="AA280" s="4"/>
      <c r="AB280" s="4"/>
      <c r="AC280" s="4"/>
      <c r="AD280" s="4"/>
      <c r="AE280" s="4"/>
      <c r="AF280" s="4"/>
      <c r="AG280" s="4"/>
      <c r="AH280" s="4"/>
      <c r="AI280" s="4"/>
      <c r="AJ280" s="4"/>
      <c r="AK280" s="4"/>
      <c r="AL280" s="4"/>
      <c r="AM280" s="4"/>
      <c r="AN280" s="4"/>
      <c r="AO280" s="4"/>
      <c r="AP280" s="4"/>
      <c r="AQ280" s="4"/>
      <c r="AR280" s="4"/>
      <c r="AS280" s="4"/>
      <c r="AT280" s="4"/>
      <c r="AU280" s="4"/>
      <c r="AV280" s="4"/>
      <c r="AW280" s="4"/>
      <c r="AX280" s="4"/>
      <c r="AY280" s="4"/>
      <c r="AZ280" s="342"/>
      <c r="BA280" s="1039"/>
      <c r="BB280" s="814" t="s">
        <v>82</v>
      </c>
      <c r="BC280" s="41" t="s">
        <v>36</v>
      </c>
      <c r="BD280" s="34" t="s">
        <v>36</v>
      </c>
      <c r="BE280" s="34" t="s">
        <v>36</v>
      </c>
      <c r="BF280" s="34" t="s">
        <v>36</v>
      </c>
      <c r="BG280" s="29" t="s">
        <v>36</v>
      </c>
      <c r="BH280" s="41" t="s">
        <v>36</v>
      </c>
      <c r="BI280" s="34" t="s">
        <v>36</v>
      </c>
      <c r="BJ280" s="34" t="s">
        <v>36</v>
      </c>
      <c r="BK280" s="34" t="s">
        <v>36</v>
      </c>
      <c r="BL280" s="29" t="s">
        <v>36</v>
      </c>
      <c r="BM280" s="41" t="s">
        <v>36</v>
      </c>
      <c r="BN280" s="34" t="s">
        <v>36</v>
      </c>
      <c r="BO280" s="34" t="s">
        <v>36</v>
      </c>
      <c r="BP280" s="34" t="s">
        <v>36</v>
      </c>
      <c r="BQ280" s="29" t="s">
        <v>36</v>
      </c>
      <c r="BR280" s="41" t="s">
        <v>36</v>
      </c>
      <c r="BS280" s="34" t="s">
        <v>36</v>
      </c>
      <c r="BT280" s="34" t="s">
        <v>36</v>
      </c>
      <c r="BU280" s="34" t="s">
        <v>36</v>
      </c>
      <c r="BV280" s="34" t="s">
        <v>36</v>
      </c>
      <c r="BW280" s="34" t="s">
        <v>36</v>
      </c>
      <c r="BX280" s="34" t="s">
        <v>36</v>
      </c>
      <c r="BY280" s="25" t="s">
        <v>36</v>
      </c>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302" customFormat="true" ht="15" customHeight="true" x14ac:dyDescent="0.2">
      <c r="A281" s="1039"/>
      <c r="B281" s="814" t="s">
        <v>83</v>
      </c>
      <c r="C281" s="41" t="s">
        <v>36</v>
      </c>
      <c r="D281" s="34" t="s">
        <v>36</v>
      </c>
      <c r="E281" s="34" t="s">
        <v>36</v>
      </c>
      <c r="F281" s="34" t="s">
        <v>36</v>
      </c>
      <c r="G281" s="29" t="s">
        <v>36</v>
      </c>
      <c r="H281" s="41" t="s">
        <v>36</v>
      </c>
      <c r="I281" s="34" t="s">
        <v>36</v>
      </c>
      <c r="J281" s="34" t="s">
        <v>36</v>
      </c>
      <c r="K281" s="34" t="s">
        <v>36</v>
      </c>
      <c r="L281" s="29" t="s">
        <v>36</v>
      </c>
      <c r="M281" s="41" t="s">
        <v>36</v>
      </c>
      <c r="N281" s="34" t="s">
        <v>36</v>
      </c>
      <c r="O281" s="34" t="s">
        <v>36</v>
      </c>
      <c r="P281" s="34" t="s">
        <v>36</v>
      </c>
      <c r="Q281" s="25" t="s">
        <v>36</v>
      </c>
      <c r="R281" s="41" t="s">
        <v>36</v>
      </c>
      <c r="S281" s="34" t="s">
        <v>36</v>
      </c>
      <c r="T281" s="34" t="s">
        <v>36</v>
      </c>
      <c r="U281" s="34" t="s">
        <v>36</v>
      </c>
      <c r="V281" s="34" t="s">
        <v>36</v>
      </c>
      <c r="W281" s="34" t="s">
        <v>36</v>
      </c>
      <c r="X281" s="34" t="s">
        <v>36</v>
      </c>
      <c r="Y281" s="25" t="s">
        <v>36</v>
      </c>
      <c r="Z281" s="4"/>
      <c r="AA281" s="4"/>
      <c r="AB281" s="4"/>
      <c r="AC281" s="4"/>
      <c r="AD281" s="4"/>
      <c r="AE281" s="4"/>
      <c r="AF281" s="4"/>
      <c r="AG281" s="4"/>
      <c r="AH281" s="4"/>
      <c r="AI281" s="4"/>
      <c r="AJ281" s="4"/>
      <c r="AK281" s="4"/>
      <c r="AL281" s="4"/>
      <c r="AM281" s="4"/>
      <c r="AN281" s="4"/>
      <c r="AO281" s="4"/>
      <c r="AP281" s="4"/>
      <c r="AQ281" s="4"/>
      <c r="AR281" s="4"/>
      <c r="AS281" s="4"/>
      <c r="AT281" s="4"/>
      <c r="AU281" s="4"/>
      <c r="AV281" s="4"/>
      <c r="AW281" s="4"/>
      <c r="AX281" s="4"/>
      <c r="AY281" s="4"/>
      <c r="AZ281" s="342"/>
      <c r="BA281" s="1039"/>
      <c r="BB281" s="814" t="s">
        <v>83</v>
      </c>
      <c r="BC281" s="41" t="s">
        <v>36</v>
      </c>
      <c r="BD281" s="34" t="s">
        <v>36</v>
      </c>
      <c r="BE281" s="34" t="s">
        <v>36</v>
      </c>
      <c r="BF281" s="34" t="s">
        <v>36</v>
      </c>
      <c r="BG281" s="29" t="s">
        <v>36</v>
      </c>
      <c r="BH281" s="41" t="s">
        <v>36</v>
      </c>
      <c r="BI281" s="34" t="s">
        <v>36</v>
      </c>
      <c r="BJ281" s="34" t="s">
        <v>36</v>
      </c>
      <c r="BK281" s="34" t="s">
        <v>36</v>
      </c>
      <c r="BL281" s="29" t="s">
        <v>36</v>
      </c>
      <c r="BM281" s="41" t="s">
        <v>36</v>
      </c>
      <c r="BN281" s="34" t="s">
        <v>36</v>
      </c>
      <c r="BO281" s="34" t="s">
        <v>36</v>
      </c>
      <c r="BP281" s="34" t="s">
        <v>36</v>
      </c>
      <c r="BQ281" s="29" t="s">
        <v>36</v>
      </c>
      <c r="BR281" s="41" t="s">
        <v>36</v>
      </c>
      <c r="BS281" s="34" t="s">
        <v>36</v>
      </c>
      <c r="BT281" s="34" t="s">
        <v>36</v>
      </c>
      <c r="BU281" s="34" t="s">
        <v>36</v>
      </c>
      <c r="BV281" s="34" t="s">
        <v>36</v>
      </c>
      <c r="BW281" s="34" t="s">
        <v>36</v>
      </c>
      <c r="BX281" s="34" t="s">
        <v>36</v>
      </c>
      <c r="BY281" s="25" t="s">
        <v>36</v>
      </c>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302" customFormat="true" ht="15" customHeight="true" x14ac:dyDescent="0.2">
      <c r="A282" s="1039"/>
      <c r="B282" s="814" t="s">
        <v>84</v>
      </c>
      <c r="C282" s="41" t="s">
        <v>36</v>
      </c>
      <c r="D282" s="34" t="s">
        <v>36</v>
      </c>
      <c r="E282" s="34" t="s">
        <v>36</v>
      </c>
      <c r="F282" s="34" t="s">
        <v>36</v>
      </c>
      <c r="G282" s="29" t="s">
        <v>36</v>
      </c>
      <c r="H282" s="41" t="s">
        <v>36</v>
      </c>
      <c r="I282" s="34" t="s">
        <v>36</v>
      </c>
      <c r="J282" s="34" t="s">
        <v>36</v>
      </c>
      <c r="K282" s="34" t="s">
        <v>36</v>
      </c>
      <c r="L282" s="29" t="s">
        <v>36</v>
      </c>
      <c r="M282" s="41" t="s">
        <v>36</v>
      </c>
      <c r="N282" s="34" t="s">
        <v>36</v>
      </c>
      <c r="O282" s="34" t="s">
        <v>36</v>
      </c>
      <c r="P282" s="34" t="s">
        <v>36</v>
      </c>
      <c r="Q282" s="25" t="s">
        <v>36</v>
      </c>
      <c r="R282" s="41" t="s">
        <v>36</v>
      </c>
      <c r="S282" s="34" t="s">
        <v>36</v>
      </c>
      <c r="T282" s="34" t="s">
        <v>36</v>
      </c>
      <c r="U282" s="34" t="s">
        <v>36</v>
      </c>
      <c r="V282" s="34" t="s">
        <v>36</v>
      </c>
      <c r="W282" s="34" t="s">
        <v>36</v>
      </c>
      <c r="X282" s="34" t="s">
        <v>36</v>
      </c>
      <c r="Y282" s="25" t="s">
        <v>36</v>
      </c>
      <c r="Z282" s="4"/>
      <c r="AA282" s="4"/>
      <c r="AB282" s="4"/>
      <c r="AC282" s="4"/>
      <c r="AD282" s="4"/>
      <c r="AE282" s="4"/>
      <c r="AF282" s="4"/>
      <c r="AG282" s="4"/>
      <c r="AH282" s="4"/>
      <c r="AI282" s="4"/>
      <c r="AJ282" s="4"/>
      <c r="AK282" s="4"/>
      <c r="AL282" s="4"/>
      <c r="AM282" s="4"/>
      <c r="AN282" s="4"/>
      <c r="AO282" s="4"/>
      <c r="AP282" s="4"/>
      <c r="AQ282" s="4"/>
      <c r="AR282" s="4"/>
      <c r="AS282" s="4"/>
      <c r="AT282" s="4"/>
      <c r="AU282" s="4"/>
      <c r="AV282" s="4"/>
      <c r="AW282" s="4"/>
      <c r="AX282" s="4"/>
      <c r="AY282" s="4"/>
      <c r="AZ282" s="342"/>
      <c r="BA282" s="1039"/>
      <c r="BB282" s="814" t="s">
        <v>84</v>
      </c>
      <c r="BC282" s="41" t="s">
        <v>36</v>
      </c>
      <c r="BD282" s="34" t="s">
        <v>36</v>
      </c>
      <c r="BE282" s="34" t="s">
        <v>36</v>
      </c>
      <c r="BF282" s="34" t="s">
        <v>36</v>
      </c>
      <c r="BG282" s="29" t="s">
        <v>36</v>
      </c>
      <c r="BH282" s="41" t="s">
        <v>36</v>
      </c>
      <c r="BI282" s="34" t="s">
        <v>36</v>
      </c>
      <c r="BJ282" s="34" t="s">
        <v>36</v>
      </c>
      <c r="BK282" s="34" t="s">
        <v>36</v>
      </c>
      <c r="BL282" s="29" t="s">
        <v>36</v>
      </c>
      <c r="BM282" s="41" t="s">
        <v>36</v>
      </c>
      <c r="BN282" s="34" t="s">
        <v>36</v>
      </c>
      <c r="BO282" s="34" t="s">
        <v>36</v>
      </c>
      <c r="BP282" s="34" t="s">
        <v>36</v>
      </c>
      <c r="BQ282" s="29" t="s">
        <v>36</v>
      </c>
      <c r="BR282" s="41" t="s">
        <v>36</v>
      </c>
      <c r="BS282" s="34" t="s">
        <v>36</v>
      </c>
      <c r="BT282" s="34" t="s">
        <v>36</v>
      </c>
      <c r="BU282" s="34" t="s">
        <v>36</v>
      </c>
      <c r="BV282" s="34" t="s">
        <v>36</v>
      </c>
      <c r="BW282" s="34" t="s">
        <v>36</v>
      </c>
      <c r="BX282" s="34" t="s">
        <v>36</v>
      </c>
      <c r="BY282" s="25" t="s">
        <v>36</v>
      </c>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302" customFormat="true" ht="15" customHeight="true" x14ac:dyDescent="0.2">
      <c r="A283" s="1039"/>
      <c r="B283" s="814" t="s">
        <v>85</v>
      </c>
      <c r="C283" s="41" t="s">
        <v>36</v>
      </c>
      <c r="D283" s="34" t="s">
        <v>36</v>
      </c>
      <c r="E283" s="34" t="s">
        <v>36</v>
      </c>
      <c r="F283" s="34" t="s">
        <v>36</v>
      </c>
      <c r="G283" s="29" t="s">
        <v>36</v>
      </c>
      <c r="H283" s="41" t="s">
        <v>36</v>
      </c>
      <c r="I283" s="34" t="s">
        <v>36</v>
      </c>
      <c r="J283" s="34" t="s">
        <v>36</v>
      </c>
      <c r="K283" s="34" t="s">
        <v>36</v>
      </c>
      <c r="L283" s="29" t="s">
        <v>36</v>
      </c>
      <c r="M283" s="41" t="s">
        <v>36</v>
      </c>
      <c r="N283" s="34" t="s">
        <v>36</v>
      </c>
      <c r="O283" s="34" t="s">
        <v>36</v>
      </c>
      <c r="P283" s="34" t="s">
        <v>36</v>
      </c>
      <c r="Q283" s="25" t="s">
        <v>36</v>
      </c>
      <c r="R283" s="41" t="s">
        <v>36</v>
      </c>
      <c r="S283" s="34" t="s">
        <v>36</v>
      </c>
      <c r="T283" s="34" t="s">
        <v>36</v>
      </c>
      <c r="U283" s="34" t="s">
        <v>36</v>
      </c>
      <c r="V283" s="34" t="s">
        <v>36</v>
      </c>
      <c r="W283" s="34" t="s">
        <v>36</v>
      </c>
      <c r="X283" s="34" t="s">
        <v>36</v>
      </c>
      <c r="Y283" s="25" t="s">
        <v>36</v>
      </c>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c r="AZ283" s="342"/>
      <c r="BA283" s="1039"/>
      <c r="BB283" s="814" t="s">
        <v>85</v>
      </c>
      <c r="BC283" s="41" t="s">
        <v>36</v>
      </c>
      <c r="BD283" s="34" t="s">
        <v>36</v>
      </c>
      <c r="BE283" s="34" t="s">
        <v>36</v>
      </c>
      <c r="BF283" s="34" t="s">
        <v>36</v>
      </c>
      <c r="BG283" s="29" t="s">
        <v>36</v>
      </c>
      <c r="BH283" s="41" t="s">
        <v>36</v>
      </c>
      <c r="BI283" s="34" t="s">
        <v>36</v>
      </c>
      <c r="BJ283" s="34" t="s">
        <v>36</v>
      </c>
      <c r="BK283" s="34" t="s">
        <v>36</v>
      </c>
      <c r="BL283" s="29" t="s">
        <v>36</v>
      </c>
      <c r="BM283" s="41" t="s">
        <v>36</v>
      </c>
      <c r="BN283" s="34" t="s">
        <v>36</v>
      </c>
      <c r="BO283" s="34" t="s">
        <v>36</v>
      </c>
      <c r="BP283" s="34" t="s">
        <v>36</v>
      </c>
      <c r="BQ283" s="29" t="s">
        <v>36</v>
      </c>
      <c r="BR283" s="41" t="s">
        <v>36</v>
      </c>
      <c r="BS283" s="34" t="s">
        <v>36</v>
      </c>
      <c r="BT283" s="34" t="s">
        <v>36</v>
      </c>
      <c r="BU283" s="34" t="s">
        <v>36</v>
      </c>
      <c r="BV283" s="34" t="s">
        <v>36</v>
      </c>
      <c r="BW283" s="34" t="s">
        <v>36</v>
      </c>
      <c r="BX283" s="34" t="s">
        <v>36</v>
      </c>
      <c r="BY283" s="25" t="s">
        <v>36</v>
      </c>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302" customFormat="true" ht="15" customHeight="true" x14ac:dyDescent="0.2">
      <c r="A284" s="1040"/>
      <c r="B284" s="815" t="s">
        <v>115</v>
      </c>
      <c r="C284" s="871" t="s">
        <v>36</v>
      </c>
      <c r="D284" s="873" t="s">
        <v>36</v>
      </c>
      <c r="E284" s="873" t="s">
        <v>36</v>
      </c>
      <c r="F284" s="873" t="s">
        <v>36</v>
      </c>
      <c r="G284" s="875" t="s">
        <v>36</v>
      </c>
      <c r="H284" s="871" t="s">
        <v>36</v>
      </c>
      <c r="I284" s="873" t="s">
        <v>36</v>
      </c>
      <c r="J284" s="873" t="s">
        <v>36</v>
      </c>
      <c r="K284" s="873" t="s">
        <v>36</v>
      </c>
      <c r="L284" s="875" t="s">
        <v>36</v>
      </c>
      <c r="M284" s="871" t="s">
        <v>36</v>
      </c>
      <c r="N284" s="873" t="s">
        <v>36</v>
      </c>
      <c r="O284" s="873" t="s">
        <v>36</v>
      </c>
      <c r="P284" s="873" t="s">
        <v>36</v>
      </c>
      <c r="Q284" s="878" t="s">
        <v>36</v>
      </c>
      <c r="R284" s="871" t="s">
        <v>36</v>
      </c>
      <c r="S284" s="873" t="s">
        <v>36</v>
      </c>
      <c r="T284" s="873" t="s">
        <v>36</v>
      </c>
      <c r="U284" s="873" t="s">
        <v>36</v>
      </c>
      <c r="V284" s="873" t="s">
        <v>36</v>
      </c>
      <c r="W284" s="873" t="s">
        <v>36</v>
      </c>
      <c r="X284" s="873" t="s">
        <v>36</v>
      </c>
      <c r="Y284" s="878" t="s">
        <v>36</v>
      </c>
      <c r="Z284" s="6"/>
      <c r="AA284" s="6"/>
      <c r="AB284" s="6"/>
      <c r="AC284" s="6"/>
      <c r="AD284" s="6"/>
      <c r="AE284" s="6"/>
      <c r="AF284" s="6"/>
      <c r="AG284" s="6"/>
      <c r="AH284" s="6"/>
      <c r="AI284" s="6"/>
      <c r="AJ284" s="6"/>
      <c r="AK284" s="6"/>
      <c r="AL284" s="6"/>
      <c r="AM284" s="6"/>
      <c r="AN284" s="6"/>
      <c r="AO284" s="6"/>
      <c r="AP284" s="6"/>
      <c r="AQ284" s="6"/>
      <c r="AR284" s="6"/>
      <c r="AS284" s="6"/>
      <c r="AT284" s="6"/>
      <c r="AU284" s="6"/>
      <c r="AV284" s="6"/>
      <c r="AW284" s="6"/>
      <c r="AX284" s="6"/>
      <c r="AY284" s="6"/>
      <c r="AZ284" s="342"/>
      <c r="BA284" s="1040"/>
      <c r="BB284" s="815" t="s">
        <v>115</v>
      </c>
      <c r="BC284" s="40" t="s">
        <v>36</v>
      </c>
      <c r="BD284" s="36" t="s">
        <v>36</v>
      </c>
      <c r="BE284" s="36" t="s">
        <v>36</v>
      </c>
      <c r="BF284" s="36" t="s">
        <v>36</v>
      </c>
      <c r="BG284" s="31" t="s">
        <v>36</v>
      </c>
      <c r="BH284" s="40" t="s">
        <v>36</v>
      </c>
      <c r="BI284" s="36" t="s">
        <v>36</v>
      </c>
      <c r="BJ284" s="36" t="s">
        <v>36</v>
      </c>
      <c r="BK284" s="36" t="s">
        <v>36</v>
      </c>
      <c r="BL284" s="31" t="s">
        <v>36</v>
      </c>
      <c r="BM284" s="40" t="s">
        <v>36</v>
      </c>
      <c r="BN284" s="36" t="s">
        <v>36</v>
      </c>
      <c r="BO284" s="36" t="s">
        <v>36</v>
      </c>
      <c r="BP284" s="36" t="s">
        <v>36</v>
      </c>
      <c r="BQ284" s="31" t="s">
        <v>36</v>
      </c>
      <c r="BR284" s="40" t="s">
        <v>36</v>
      </c>
      <c r="BS284" s="36" t="s">
        <v>36</v>
      </c>
      <c r="BT284" s="36" t="s">
        <v>36</v>
      </c>
      <c r="BU284" s="36" t="s">
        <v>36</v>
      </c>
      <c r="BV284" s="36" t="s">
        <v>36</v>
      </c>
      <c r="BW284" s="36" t="s">
        <v>36</v>
      </c>
      <c r="BX284" s="36" t="s">
        <v>36</v>
      </c>
      <c r="BY284" s="26" t="s">
        <v>36</v>
      </c>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302" customFormat="true" ht="15" customHeight="true" x14ac:dyDescent="0.2">
      <c r="Y285" s="304"/>
      <c r="Z285" s="342"/>
      <c r="AA285" s="342"/>
      <c r="AB285" s="342"/>
      <c r="AC285" s="342"/>
      <c r="AD285" s="342"/>
      <c r="AE285" s="342"/>
      <c r="AF285" s="342"/>
      <c r="AG285" s="342"/>
      <c r="AH285" s="342"/>
      <c r="AI285" s="342"/>
      <c r="AJ285" s="342"/>
      <c r="AK285" s="342"/>
      <c r="AL285" s="342"/>
      <c r="AM285" s="342"/>
      <c r="AN285" s="342"/>
      <c r="AO285" s="342"/>
      <c r="AP285" s="342"/>
      <c r="AQ285" s="342"/>
      <c r="AR285" s="342"/>
      <c r="AS285" s="342"/>
      <c r="AT285" s="342"/>
      <c r="AU285" s="342"/>
      <c r="AV285" s="342"/>
      <c r="AW285" s="342"/>
      <c r="AX285" s="342"/>
      <c r="AY285" s="342"/>
      <c r="AZ285" s="342"/>
      <c r="BA285" s="304"/>
      <c r="BY285" s="304"/>
      <c r="BZ285" s="342"/>
      <c r="CA285" s="342"/>
      <c r="CB285" s="342"/>
      <c r="CC285" s="342"/>
      <c r="CD285" s="342"/>
      <c r="CE285" s="342"/>
      <c r="CF285" s="342"/>
      <c r="CG285" s="342"/>
      <c r="CH285" s="342"/>
      <c r="CI285" s="342"/>
      <c r="CJ285" s="342"/>
      <c r="CK285" s="342"/>
      <c r="CL285" s="342"/>
      <c r="CM285" s="342"/>
      <c r="CN285" s="342"/>
      <c r="CO285" s="342"/>
      <c r="CP285" s="342"/>
      <c r="CQ285" s="342"/>
      <c r="CR285" s="342"/>
      <c r="CS285" s="342"/>
      <c r="CT285" s="342"/>
      <c r="CU285" s="342"/>
      <c r="CV285" s="342"/>
      <c r="CW285" s="342"/>
      <c r="CX285" s="342"/>
      <c r="CY285" s="342"/>
      <c r="CZ285" s="342"/>
    </row>
    <row r="286" s="302" customFormat="true" ht="15" customHeight="true" x14ac:dyDescent="0.2">
      <c r="Y286" s="304"/>
      <c r="Z286" s="342"/>
      <c r="AA286" s="342"/>
      <c r="AB286" s="342"/>
      <c r="AC286" s="342"/>
      <c r="AD286" s="342"/>
      <c r="AE286" s="342"/>
      <c r="AF286" s="342"/>
      <c r="AG286" s="342"/>
      <c r="AH286" s="342"/>
      <c r="AI286" s="342"/>
      <c r="AJ286" s="342"/>
      <c r="AK286" s="342"/>
      <c r="AL286" s="342"/>
      <c r="AM286" s="342"/>
      <c r="AN286" s="342"/>
      <c r="AO286" s="342"/>
      <c r="AP286" s="342"/>
      <c r="AQ286" s="342"/>
      <c r="AR286" s="342"/>
      <c r="AS286" s="342"/>
      <c r="AT286" s="342"/>
      <c r="AU286" s="342"/>
      <c r="AV286" s="342"/>
      <c r="AW286" s="342"/>
      <c r="AX286" s="342"/>
      <c r="AY286" s="342"/>
      <c r="AZ286" s="342"/>
      <c r="BA286" s="304"/>
      <c r="BY286" s="304"/>
      <c r="BZ286" s="342"/>
      <c r="CA286" s="342"/>
      <c r="CB286" s="342"/>
      <c r="CC286" s="342"/>
      <c r="CD286" s="342"/>
      <c r="CE286" s="342"/>
      <c r="CF286" s="342"/>
      <c r="CG286" s="342"/>
      <c r="CH286" s="342"/>
      <c r="CI286" s="342"/>
      <c r="CJ286" s="342"/>
      <c r="CK286" s="342"/>
      <c r="CL286" s="342"/>
      <c r="CM286" s="342"/>
      <c r="CN286" s="342"/>
      <c r="CO286" s="342"/>
      <c r="CP286" s="342"/>
      <c r="CQ286" s="342"/>
      <c r="CR286" s="342"/>
      <c r="CS286" s="342"/>
      <c r="CT286" s="342"/>
      <c r="CU286" s="342"/>
      <c r="CV286" s="342"/>
      <c r="CW286" s="342"/>
      <c r="CX286" s="342"/>
      <c r="CY286" s="342"/>
      <c r="CZ286" s="342"/>
    </row>
    <row r="287" s="302" customFormat="true" ht="15" customHeight="true" x14ac:dyDescent="0.2">
      <c r="Y287" s="304"/>
      <c r="Z287" s="342"/>
      <c r="AA287" s="342"/>
      <c r="AB287" s="342"/>
      <c r="AC287" s="342"/>
      <c r="AD287" s="342"/>
      <c r="AE287" s="342"/>
      <c r="AF287" s="342"/>
      <c r="AG287" s="342"/>
      <c r="AH287" s="342"/>
      <c r="AI287" s="342"/>
      <c r="AJ287" s="342"/>
      <c r="AK287" s="342"/>
      <c r="AL287" s="342"/>
      <c r="AM287" s="342"/>
      <c r="AN287" s="342"/>
      <c r="AO287" s="342"/>
      <c r="AP287" s="342"/>
      <c r="AQ287" s="342"/>
      <c r="AR287" s="342"/>
      <c r="AS287" s="342"/>
      <c r="AT287" s="342"/>
      <c r="AU287" s="342"/>
      <c r="AV287" s="342"/>
      <c r="AW287" s="342"/>
      <c r="AX287" s="342"/>
      <c r="AY287" s="342"/>
      <c r="AZ287" s="342"/>
      <c r="BA287" s="304"/>
      <c r="BY287" s="304"/>
      <c r="BZ287" s="342"/>
      <c r="CA287" s="342"/>
      <c r="CB287" s="342"/>
      <c r="CC287" s="342"/>
      <c r="CD287" s="342"/>
      <c r="CE287" s="342"/>
      <c r="CF287" s="342"/>
      <c r="CG287" s="342"/>
      <c r="CH287" s="342"/>
      <c r="CI287" s="342"/>
      <c r="CJ287" s="342"/>
      <c r="CK287" s="342"/>
      <c r="CL287" s="342"/>
      <c r="CM287" s="342"/>
      <c r="CN287" s="342"/>
      <c r="CO287" s="342"/>
      <c r="CP287" s="342"/>
      <c r="CQ287" s="342"/>
      <c r="CR287" s="342"/>
      <c r="CS287" s="342"/>
      <c r="CT287" s="342"/>
      <c r="CU287" s="342"/>
      <c r="CV287" s="342"/>
      <c r="CW287" s="342"/>
      <c r="CX287" s="342"/>
      <c r="CY287" s="342"/>
      <c r="CZ287" s="342"/>
    </row>
    <row r="288" s="302" customFormat="true" ht="15" customHeight="true" x14ac:dyDescent="0.2">
      <c r="Y288" s="304"/>
      <c r="Z288" s="342"/>
      <c r="AA288" s="342"/>
      <c r="AB288" s="342"/>
      <c r="AC288" s="342"/>
      <c r="AD288" s="342"/>
      <c r="AE288" s="342"/>
      <c r="AF288" s="342"/>
      <c r="AG288" s="342"/>
      <c r="AH288" s="342"/>
      <c r="AI288" s="342"/>
      <c r="AJ288" s="342"/>
      <c r="AK288" s="342"/>
      <c r="AL288" s="342"/>
      <c r="AM288" s="342"/>
      <c r="AN288" s="342"/>
      <c r="AO288" s="342"/>
      <c r="AP288" s="342"/>
      <c r="AQ288" s="342"/>
      <c r="AR288" s="342"/>
      <c r="AS288" s="342"/>
      <c r="AT288" s="342"/>
      <c r="AU288" s="342"/>
      <c r="AV288" s="342"/>
      <c r="AW288" s="342"/>
      <c r="AX288" s="342"/>
      <c r="AY288" s="342"/>
      <c r="AZ288" s="342"/>
      <c r="BA288" s="304"/>
      <c r="BY288" s="304"/>
      <c r="BZ288" s="342"/>
      <c r="CA288" s="342"/>
      <c r="CB288" s="342"/>
      <c r="CC288" s="342"/>
      <c r="CD288" s="342"/>
      <c r="CE288" s="342"/>
      <c r="CF288" s="342"/>
      <c r="CG288" s="342"/>
      <c r="CH288" s="342"/>
      <c r="CI288" s="342"/>
      <c r="CJ288" s="342"/>
      <c r="CK288" s="342"/>
      <c r="CL288" s="342"/>
      <c r="CM288" s="342"/>
      <c r="CN288" s="342"/>
      <c r="CO288" s="342"/>
      <c r="CP288" s="342"/>
      <c r="CQ288" s="342"/>
      <c r="CR288" s="342"/>
      <c r="CS288" s="342"/>
      <c r="CT288" s="342"/>
      <c r="CU288" s="342"/>
      <c r="CV288" s="342"/>
      <c r="CW288" s="342"/>
      <c r="CX288" s="342"/>
      <c r="CY288" s="342"/>
      <c r="CZ288" s="342"/>
    </row>
    <row r="289" s="302" customFormat="true" ht="15" customHeight="true" x14ac:dyDescent="0.2">
      <c r="Y289" s="304"/>
      <c r="Z289" s="342"/>
      <c r="AA289" s="342"/>
      <c r="AB289" s="342"/>
      <c r="AC289" s="342"/>
      <c r="AD289" s="342"/>
      <c r="AE289" s="342"/>
      <c r="AF289" s="342"/>
      <c r="AG289" s="342"/>
      <c r="AH289" s="342"/>
      <c r="AI289" s="342"/>
      <c r="AJ289" s="342"/>
      <c r="AK289" s="342"/>
      <c r="AL289" s="342"/>
      <c r="AM289" s="342"/>
      <c r="AN289" s="342"/>
      <c r="AO289" s="342"/>
      <c r="AP289" s="342"/>
      <c r="AQ289" s="342"/>
      <c r="AR289" s="342"/>
      <c r="AS289" s="342"/>
      <c r="AT289" s="342"/>
      <c r="AU289" s="342"/>
      <c r="AV289" s="342"/>
      <c r="AW289" s="342"/>
      <c r="AX289" s="342"/>
      <c r="AY289" s="342"/>
      <c r="AZ289" s="342"/>
      <c r="BA289" s="304"/>
      <c r="BY289" s="304"/>
      <c r="BZ289" s="342"/>
      <c r="CA289" s="342"/>
      <c r="CB289" s="342"/>
      <c r="CC289" s="342"/>
      <c r="CD289" s="342"/>
      <c r="CE289" s="342"/>
      <c r="CF289" s="342"/>
      <c r="CG289" s="342"/>
      <c r="CH289" s="342"/>
      <c r="CI289" s="342"/>
      <c r="CJ289" s="342"/>
      <c r="CK289" s="342"/>
      <c r="CL289" s="342"/>
      <c r="CM289" s="342"/>
      <c r="CN289" s="342"/>
      <c r="CO289" s="342"/>
      <c r="CP289" s="342"/>
      <c r="CQ289" s="342"/>
      <c r="CR289" s="342"/>
      <c r="CS289" s="342"/>
      <c r="CT289" s="342"/>
      <c r="CU289" s="342"/>
      <c r="CV289" s="342"/>
      <c r="CW289" s="342"/>
      <c r="CX289" s="342"/>
      <c r="CY289" s="342"/>
      <c r="CZ289" s="342"/>
    </row>
    <row r="290" s="302" customFormat="true" ht="15" customHeight="true" x14ac:dyDescent="0.2">
      <c r="Y290" s="304"/>
      <c r="Z290" s="342"/>
      <c r="AA290" s="342"/>
      <c r="AB290" s="342"/>
      <c r="AC290" s="342"/>
      <c r="AD290" s="342"/>
      <c r="AE290" s="342"/>
      <c r="AF290" s="342"/>
      <c r="AG290" s="342"/>
      <c r="AH290" s="342"/>
      <c r="AI290" s="342"/>
      <c r="AJ290" s="342"/>
      <c r="AK290" s="342"/>
      <c r="AL290" s="342"/>
      <c r="AM290" s="342"/>
      <c r="AN290" s="342"/>
      <c r="AO290" s="342"/>
      <c r="AP290" s="342"/>
      <c r="AQ290" s="342"/>
      <c r="AR290" s="342"/>
      <c r="AS290" s="342"/>
      <c r="AT290" s="342"/>
      <c r="AU290" s="342"/>
      <c r="AV290" s="342"/>
      <c r="AW290" s="342"/>
      <c r="AX290" s="342"/>
      <c r="AY290" s="342"/>
      <c r="AZ290" s="342"/>
      <c r="BA290" s="304"/>
      <c r="BY290" s="304"/>
      <c r="BZ290" s="342"/>
      <c r="CA290" s="342"/>
      <c r="CB290" s="342"/>
      <c r="CC290" s="342"/>
      <c r="CD290" s="342"/>
      <c r="CE290" s="342"/>
      <c r="CF290" s="342"/>
      <c r="CG290" s="342"/>
      <c r="CH290" s="342"/>
      <c r="CI290" s="342"/>
      <c r="CJ290" s="342"/>
      <c r="CK290" s="342"/>
      <c r="CL290" s="342"/>
      <c r="CM290" s="342"/>
      <c r="CN290" s="342"/>
      <c r="CO290" s="342"/>
      <c r="CP290" s="342"/>
      <c r="CQ290" s="342"/>
      <c r="CR290" s="342"/>
      <c r="CS290" s="342"/>
      <c r="CT290" s="342"/>
      <c r="CU290" s="342"/>
      <c r="CV290" s="342"/>
      <c r="CW290" s="342"/>
      <c r="CX290" s="342"/>
      <c r="CY290" s="342"/>
      <c r="CZ290" s="342"/>
    </row>
    <row r="291" s="302" customFormat="true" ht="15" customHeight="true" x14ac:dyDescent="0.2">
      <c r="Y291" s="304"/>
      <c r="Z291" s="342"/>
      <c r="AA291" s="342"/>
      <c r="AB291" s="342"/>
      <c r="AC291" s="342"/>
      <c r="AD291" s="342"/>
      <c r="AE291" s="342"/>
      <c r="AF291" s="342"/>
      <c r="AG291" s="342"/>
      <c r="AH291" s="342"/>
      <c r="AI291" s="342"/>
      <c r="AJ291" s="342"/>
      <c r="AK291" s="342"/>
      <c r="AL291" s="342"/>
      <c r="AM291" s="342"/>
      <c r="AN291" s="342"/>
      <c r="AO291" s="342"/>
      <c r="AP291" s="342"/>
      <c r="AQ291" s="342"/>
      <c r="AR291" s="342"/>
      <c r="AS291" s="342"/>
      <c r="AT291" s="342"/>
      <c r="AU291" s="342"/>
      <c r="AV291" s="342"/>
      <c r="AW291" s="342"/>
      <c r="AX291" s="342"/>
      <c r="AY291" s="342"/>
      <c r="AZ291" s="342"/>
      <c r="BA291" s="304"/>
      <c r="BY291" s="304"/>
      <c r="BZ291" s="342"/>
      <c r="CA291" s="342"/>
      <c r="CB291" s="342"/>
      <c r="CC291" s="342"/>
      <c r="CD291" s="342"/>
      <c r="CE291" s="342"/>
      <c r="CF291" s="342"/>
      <c r="CG291" s="342"/>
      <c r="CH291" s="342"/>
      <c r="CI291" s="342"/>
      <c r="CJ291" s="342"/>
      <c r="CK291" s="342"/>
      <c r="CL291" s="342"/>
      <c r="CM291" s="342"/>
      <c r="CN291" s="342"/>
      <c r="CO291" s="342"/>
      <c r="CP291" s="342"/>
      <c r="CQ291" s="342"/>
      <c r="CR291" s="342"/>
      <c r="CS291" s="342"/>
      <c r="CT291" s="342"/>
      <c r="CU291" s="342"/>
      <c r="CV291" s="342"/>
      <c r="CW291" s="342"/>
      <c r="CX291" s="342"/>
      <c r="CY291" s="342"/>
      <c r="CZ291" s="342"/>
    </row>
    <row r="292" s="302" customFormat="true" ht="15" customHeight="true" x14ac:dyDescent="0.2">
      <c r="Y292" s="304"/>
      <c r="Z292" s="342"/>
      <c r="AA292" s="342"/>
      <c r="AB292" s="342"/>
      <c r="AC292" s="342"/>
      <c r="AD292" s="342"/>
      <c r="AE292" s="342"/>
      <c r="AF292" s="342"/>
      <c r="AG292" s="342"/>
      <c r="AH292" s="342"/>
      <c r="AI292" s="342"/>
      <c r="AJ292" s="342"/>
      <c r="AK292" s="342"/>
      <c r="AL292" s="342"/>
      <c r="AM292" s="342"/>
      <c r="AN292" s="342"/>
      <c r="AO292" s="342"/>
      <c r="AP292" s="342"/>
      <c r="AQ292" s="342"/>
      <c r="AR292" s="342"/>
      <c r="AS292" s="342"/>
      <c r="AT292" s="342"/>
      <c r="AU292" s="342"/>
      <c r="AV292" s="342"/>
      <c r="AW292" s="342"/>
      <c r="AX292" s="342"/>
      <c r="AY292" s="342"/>
      <c r="AZ292" s="342"/>
      <c r="BA292" s="304"/>
      <c r="BY292" s="304"/>
      <c r="BZ292" s="342"/>
      <c r="CA292" s="342"/>
      <c r="CB292" s="342"/>
      <c r="CC292" s="342"/>
      <c r="CD292" s="342"/>
      <c r="CE292" s="342"/>
      <c r="CF292" s="342"/>
      <c r="CG292" s="342"/>
      <c r="CH292" s="342"/>
      <c r="CI292" s="342"/>
      <c r="CJ292" s="342"/>
      <c r="CK292" s="342"/>
      <c r="CL292" s="342"/>
      <c r="CM292" s="342"/>
      <c r="CN292" s="342"/>
      <c r="CO292" s="342"/>
      <c r="CP292" s="342"/>
      <c r="CQ292" s="342"/>
      <c r="CR292" s="342"/>
      <c r="CS292" s="342"/>
      <c r="CT292" s="342"/>
      <c r="CU292" s="342"/>
      <c r="CV292" s="342"/>
      <c r="CW292" s="342"/>
      <c r="CX292" s="342"/>
      <c r="CY292" s="342"/>
      <c r="CZ292" s="342"/>
    </row>
    <row r="293" s="302" customFormat="true" ht="15" customHeight="true" x14ac:dyDescent="0.2">
      <c r="Y293" s="304"/>
      <c r="Z293" s="342"/>
      <c r="AA293" s="342"/>
      <c r="AB293" s="342"/>
      <c r="AC293" s="342"/>
      <c r="AD293" s="342"/>
      <c r="AE293" s="342"/>
      <c r="AF293" s="342"/>
      <c r="AG293" s="342"/>
      <c r="AH293" s="342"/>
      <c r="AI293" s="342"/>
      <c r="AJ293" s="342"/>
      <c r="AK293" s="342"/>
      <c r="AL293" s="342"/>
      <c r="AM293" s="342"/>
      <c r="AN293" s="342"/>
      <c r="AO293" s="342"/>
      <c r="AP293" s="342"/>
      <c r="AQ293" s="342"/>
      <c r="AR293" s="342"/>
      <c r="AS293" s="342"/>
      <c r="AT293" s="342"/>
      <c r="AU293" s="342"/>
      <c r="AV293" s="342"/>
      <c r="AW293" s="342"/>
      <c r="AX293" s="342"/>
      <c r="AY293" s="342"/>
      <c r="AZ293" s="342"/>
      <c r="BA293" s="304"/>
      <c r="BY293" s="304"/>
      <c r="BZ293" s="342"/>
      <c r="CA293" s="342"/>
      <c r="CB293" s="342"/>
      <c r="CC293" s="342"/>
      <c r="CD293" s="342"/>
      <c r="CE293" s="342"/>
      <c r="CF293" s="342"/>
      <c r="CG293" s="342"/>
      <c r="CH293" s="342"/>
      <c r="CI293" s="342"/>
      <c r="CJ293" s="342"/>
      <c r="CK293" s="342"/>
      <c r="CL293" s="342"/>
      <c r="CM293" s="342"/>
      <c r="CN293" s="342"/>
      <c r="CO293" s="342"/>
      <c r="CP293" s="342"/>
      <c r="CQ293" s="342"/>
      <c r="CR293" s="342"/>
      <c r="CS293" s="342"/>
      <c r="CT293" s="342"/>
      <c r="CU293" s="342"/>
      <c r="CV293" s="342"/>
      <c r="CW293" s="342"/>
      <c r="CX293" s="342"/>
      <c r="CY293" s="342"/>
      <c r="CZ293" s="342"/>
    </row>
    <row r="294" s="302" customFormat="true" ht="15" customHeight="true" x14ac:dyDescent="0.2">
      <c r="Y294" s="304"/>
      <c r="Z294" s="342"/>
      <c r="AA294" s="342"/>
      <c r="AB294" s="342"/>
      <c r="AC294" s="342"/>
      <c r="AD294" s="342"/>
      <c r="AE294" s="342"/>
      <c r="AF294" s="342"/>
      <c r="AG294" s="342"/>
      <c r="AH294" s="342"/>
      <c r="AI294" s="342"/>
      <c r="AJ294" s="342"/>
      <c r="AK294" s="342"/>
      <c r="AL294" s="342"/>
      <c r="AM294" s="342"/>
      <c r="AN294" s="342"/>
      <c r="AO294" s="342"/>
      <c r="AP294" s="342"/>
      <c r="AQ294" s="342"/>
      <c r="AR294" s="342"/>
      <c r="AS294" s="342"/>
      <c r="AT294" s="342"/>
      <c r="AU294" s="342"/>
      <c r="AV294" s="342"/>
      <c r="AW294" s="342"/>
      <c r="AX294" s="342"/>
      <c r="AY294" s="342"/>
      <c r="AZ294" s="342"/>
      <c r="BA294" s="304"/>
      <c r="BY294" s="304"/>
      <c r="BZ294" s="342"/>
      <c r="CA294" s="342"/>
      <c r="CB294" s="342"/>
      <c r="CC294" s="342"/>
      <c r="CD294" s="342"/>
      <c r="CE294" s="342"/>
      <c r="CF294" s="342"/>
      <c r="CG294" s="342"/>
      <c r="CH294" s="342"/>
      <c r="CI294" s="342"/>
      <c r="CJ294" s="342"/>
      <c r="CK294" s="342"/>
      <c r="CL294" s="342"/>
      <c r="CM294" s="342"/>
      <c r="CN294" s="342"/>
      <c r="CO294" s="342"/>
      <c r="CP294" s="342"/>
      <c r="CQ294" s="342"/>
      <c r="CR294" s="342"/>
      <c r="CS294" s="342"/>
      <c r="CT294" s="342"/>
      <c r="CU294" s="342"/>
      <c r="CV294" s="342"/>
      <c r="CW294" s="342"/>
      <c r="CX294" s="342"/>
      <c r="CY294" s="342"/>
      <c r="CZ294" s="342"/>
    </row>
    <row r="295" s="302" customFormat="true" ht="15" customHeight="true" x14ac:dyDescent="0.2">
      <c r="Y295" s="304"/>
      <c r="Z295" s="342"/>
      <c r="AA295" s="342"/>
      <c r="AB295" s="342"/>
      <c r="AC295" s="342"/>
      <c r="AD295" s="342"/>
      <c r="AE295" s="342"/>
      <c r="AF295" s="342"/>
      <c r="AG295" s="342"/>
      <c r="AH295" s="342"/>
      <c r="AI295" s="342"/>
      <c r="AJ295" s="342"/>
      <c r="AK295" s="342"/>
      <c r="AL295" s="342"/>
      <c r="AM295" s="342"/>
      <c r="AN295" s="342"/>
      <c r="AO295" s="342"/>
      <c r="AP295" s="342"/>
      <c r="AQ295" s="342"/>
      <c r="AR295" s="342"/>
      <c r="AS295" s="342"/>
      <c r="AT295" s="342"/>
      <c r="AU295" s="342"/>
      <c r="AV295" s="342"/>
      <c r="AW295" s="342"/>
      <c r="AX295" s="342"/>
      <c r="AY295" s="342"/>
      <c r="AZ295" s="342"/>
      <c r="BA295" s="304"/>
      <c r="BY295" s="304"/>
      <c r="BZ295" s="342"/>
      <c r="CA295" s="342"/>
      <c r="CB295" s="342"/>
      <c r="CC295" s="342"/>
      <c r="CD295" s="342"/>
      <c r="CE295" s="342"/>
      <c r="CF295" s="342"/>
      <c r="CG295" s="342"/>
      <c r="CH295" s="342"/>
      <c r="CI295" s="342"/>
      <c r="CJ295" s="342"/>
      <c r="CK295" s="342"/>
      <c r="CL295" s="342"/>
      <c r="CM295" s="342"/>
      <c r="CN295" s="342"/>
      <c r="CO295" s="342"/>
      <c r="CP295" s="342"/>
      <c r="CQ295" s="342"/>
      <c r="CR295" s="342"/>
      <c r="CS295" s="342"/>
      <c r="CT295" s="342"/>
      <c r="CU295" s="342"/>
      <c r="CV295" s="342"/>
      <c r="CW295" s="342"/>
      <c r="CX295" s="342"/>
      <c r="CY295" s="342"/>
      <c r="CZ295" s="342"/>
    </row>
    <row r="296" s="302" customFormat="true" ht="15" customHeight="true" x14ac:dyDescent="0.2">
      <c r="Y296" s="304"/>
      <c r="Z296" s="342"/>
      <c r="AA296" s="342"/>
      <c r="AB296" s="342"/>
      <c r="AC296" s="342"/>
      <c r="AD296" s="342"/>
      <c r="AE296" s="342"/>
      <c r="AF296" s="342"/>
      <c r="AG296" s="342"/>
      <c r="AH296" s="342"/>
      <c r="AI296" s="342"/>
      <c r="AJ296" s="342"/>
      <c r="AK296" s="342"/>
      <c r="AL296" s="342"/>
      <c r="AM296" s="342"/>
      <c r="AN296" s="342"/>
      <c r="AO296" s="342"/>
      <c r="AP296" s="342"/>
      <c r="AQ296" s="342"/>
      <c r="AR296" s="342"/>
      <c r="AS296" s="342"/>
      <c r="AT296" s="342"/>
      <c r="AU296" s="342"/>
      <c r="AV296" s="342"/>
      <c r="AW296" s="342"/>
      <c r="AX296" s="342"/>
      <c r="AY296" s="342"/>
      <c r="AZ296" s="342"/>
      <c r="BA296" s="304"/>
      <c r="BY296" s="304"/>
      <c r="BZ296" s="342"/>
      <c r="CA296" s="342"/>
      <c r="CB296" s="342"/>
      <c r="CC296" s="342"/>
      <c r="CD296" s="342"/>
      <c r="CE296" s="342"/>
      <c r="CF296" s="342"/>
      <c r="CG296" s="342"/>
      <c r="CH296" s="342"/>
      <c r="CI296" s="342"/>
      <c r="CJ296" s="342"/>
      <c r="CK296" s="342"/>
      <c r="CL296" s="342"/>
      <c r="CM296" s="342"/>
      <c r="CN296" s="342"/>
      <c r="CO296" s="342"/>
      <c r="CP296" s="342"/>
      <c r="CQ296" s="342"/>
      <c r="CR296" s="342"/>
      <c r="CS296" s="342"/>
      <c r="CT296" s="342"/>
      <c r="CU296" s="342"/>
      <c r="CV296" s="342"/>
      <c r="CW296" s="342"/>
      <c r="CX296" s="342"/>
      <c r="CY296" s="342"/>
      <c r="CZ296" s="342"/>
    </row>
    <row r="297" s="302" customFormat="true" ht="15" customHeight="true" x14ac:dyDescent="0.2">
      <c r="Y297" s="304"/>
      <c r="Z297" s="342"/>
      <c r="AA297" s="342"/>
      <c r="AB297" s="342"/>
      <c r="AC297" s="342"/>
      <c r="AD297" s="342"/>
      <c r="AE297" s="342"/>
      <c r="AF297" s="342"/>
      <c r="AG297" s="342"/>
      <c r="AH297" s="342"/>
      <c r="AI297" s="342"/>
      <c r="AJ297" s="342"/>
      <c r="AK297" s="342"/>
      <c r="AL297" s="342"/>
      <c r="AM297" s="342"/>
      <c r="AN297" s="342"/>
      <c r="AO297" s="342"/>
      <c r="AP297" s="342"/>
      <c r="AQ297" s="342"/>
      <c r="AR297" s="342"/>
      <c r="AS297" s="342"/>
      <c r="AT297" s="342"/>
      <c r="AU297" s="342"/>
      <c r="AV297" s="342"/>
      <c r="AW297" s="342"/>
      <c r="AX297" s="342"/>
      <c r="AY297" s="342"/>
      <c r="AZ297" s="342"/>
      <c r="BA297" s="304"/>
      <c r="BY297" s="304"/>
      <c r="BZ297" s="342"/>
      <c r="CA297" s="342"/>
      <c r="CB297" s="342"/>
      <c r="CC297" s="342"/>
      <c r="CD297" s="342"/>
      <c r="CE297" s="342"/>
      <c r="CF297" s="342"/>
      <c r="CG297" s="342"/>
      <c r="CH297" s="342"/>
      <c r="CI297" s="342"/>
      <c r="CJ297" s="342"/>
      <c r="CK297" s="342"/>
      <c r="CL297" s="342"/>
      <c r="CM297" s="342"/>
      <c r="CN297" s="342"/>
      <c r="CO297" s="342"/>
      <c r="CP297" s="342"/>
      <c r="CQ297" s="342"/>
      <c r="CR297" s="342"/>
      <c r="CS297" s="342"/>
      <c r="CT297" s="342"/>
      <c r="CU297" s="342"/>
      <c r="CV297" s="342"/>
      <c r="CW297" s="342"/>
      <c r="CX297" s="342"/>
      <c r="CY297" s="342"/>
      <c r="CZ297" s="342"/>
    </row>
    <row r="298" s="302" customFormat="true" ht="15" customHeight="true" x14ac:dyDescent="0.2">
      <c r="Y298" s="304"/>
      <c r="Z298" s="342"/>
      <c r="AA298" s="342"/>
      <c r="AB298" s="342"/>
      <c r="AC298" s="342"/>
      <c r="AD298" s="342"/>
      <c r="AE298" s="342"/>
      <c r="AF298" s="342"/>
      <c r="AG298" s="342"/>
      <c r="AH298" s="342"/>
      <c r="AI298" s="342"/>
      <c r="AJ298" s="342"/>
      <c r="AK298" s="342"/>
      <c r="AL298" s="342"/>
      <c r="AM298" s="342"/>
      <c r="AN298" s="342"/>
      <c r="AO298" s="342"/>
      <c r="AP298" s="342"/>
      <c r="AQ298" s="342"/>
      <c r="AR298" s="342"/>
      <c r="AS298" s="342"/>
      <c r="AT298" s="342"/>
      <c r="AU298" s="342"/>
      <c r="AV298" s="342"/>
      <c r="AW298" s="342"/>
      <c r="AX298" s="342"/>
      <c r="AY298" s="342"/>
      <c r="AZ298" s="342"/>
      <c r="BA298" s="304"/>
      <c r="BY298" s="304"/>
      <c r="BZ298" s="342"/>
      <c r="CA298" s="342"/>
      <c r="CB298" s="342"/>
      <c r="CC298" s="342"/>
      <c r="CD298" s="342"/>
      <c r="CE298" s="342"/>
      <c r="CF298" s="342"/>
      <c r="CG298" s="342"/>
      <c r="CH298" s="342"/>
      <c r="CI298" s="342"/>
      <c r="CJ298" s="342"/>
      <c r="CK298" s="342"/>
      <c r="CL298" s="342"/>
      <c r="CM298" s="342"/>
      <c r="CN298" s="342"/>
      <c r="CO298" s="342"/>
      <c r="CP298" s="342"/>
      <c r="CQ298" s="342"/>
      <c r="CR298" s="342"/>
      <c r="CS298" s="342"/>
      <c r="CT298" s="342"/>
      <c r="CU298" s="342"/>
      <c r="CV298" s="342"/>
      <c r="CW298" s="342"/>
      <c r="CX298" s="342"/>
      <c r="CY298" s="342"/>
      <c r="CZ298" s="342"/>
    </row>
    <row r="299" s="302" customFormat="true" ht="15" customHeight="true" x14ac:dyDescent="0.2">
      <c r="Y299" s="304"/>
      <c r="Z299" s="342"/>
      <c r="AA299" s="342"/>
      <c r="AB299" s="342"/>
      <c r="AC299" s="342"/>
      <c r="AD299" s="342"/>
      <c r="AE299" s="342"/>
      <c r="AF299" s="342"/>
      <c r="AG299" s="342"/>
      <c r="AH299" s="342"/>
      <c r="AI299" s="342"/>
      <c r="AJ299" s="342"/>
      <c r="AK299" s="342"/>
      <c r="AL299" s="342"/>
      <c r="AM299" s="342"/>
      <c r="AN299" s="342"/>
      <c r="AO299" s="342"/>
      <c r="AP299" s="342"/>
      <c r="AQ299" s="342"/>
      <c r="AR299" s="342"/>
      <c r="AS299" s="342"/>
      <c r="AT299" s="342"/>
      <c r="AU299" s="342"/>
      <c r="AV299" s="342"/>
      <c r="AW299" s="342"/>
      <c r="AX299" s="342"/>
      <c r="AY299" s="342"/>
      <c r="AZ299" s="342"/>
      <c r="BA299" s="304"/>
      <c r="BY299" s="304"/>
      <c r="BZ299" s="342"/>
      <c r="CA299" s="342"/>
      <c r="CB299" s="342"/>
      <c r="CC299" s="342"/>
      <c r="CD299" s="342"/>
      <c r="CE299" s="342"/>
      <c r="CF299" s="342"/>
      <c r="CG299" s="342"/>
      <c r="CH299" s="342"/>
      <c r="CI299" s="342"/>
      <c r="CJ299" s="342"/>
      <c r="CK299" s="342"/>
      <c r="CL299" s="342"/>
      <c r="CM299" s="342"/>
      <c r="CN299" s="342"/>
      <c r="CO299" s="342"/>
      <c r="CP299" s="342"/>
      <c r="CQ299" s="342"/>
      <c r="CR299" s="342"/>
      <c r="CS299" s="342"/>
      <c r="CT299" s="342"/>
      <c r="CU299" s="342"/>
      <c r="CV299" s="342"/>
      <c r="CW299" s="342"/>
      <c r="CX299" s="342"/>
      <c r="CY299" s="342"/>
      <c r="CZ299" s="342"/>
    </row>
    <row r="300" s="302" customFormat="true" ht="15" customHeight="true" x14ac:dyDescent="0.2">
      <c r="Y300" s="304"/>
      <c r="Z300" s="342"/>
      <c r="AA300" s="342"/>
      <c r="AB300" s="342"/>
      <c r="AC300" s="342"/>
      <c r="AD300" s="342"/>
      <c r="AE300" s="342"/>
      <c r="AF300" s="342"/>
      <c r="AG300" s="342"/>
      <c r="AH300" s="342"/>
      <c r="AI300" s="342"/>
      <c r="AJ300" s="342"/>
      <c r="AK300" s="342"/>
      <c r="AL300" s="342"/>
      <c r="AM300" s="342"/>
      <c r="AN300" s="342"/>
      <c r="AO300" s="342"/>
      <c r="AP300" s="342"/>
      <c r="AQ300" s="342"/>
      <c r="AR300" s="342"/>
      <c r="AS300" s="342"/>
      <c r="AT300" s="342"/>
      <c r="AU300" s="342"/>
      <c r="AV300" s="342"/>
      <c r="AW300" s="342"/>
      <c r="AX300" s="342"/>
      <c r="AY300" s="342"/>
      <c r="AZ300" s="342"/>
      <c r="BA300" s="304"/>
      <c r="BY300" s="304"/>
      <c r="BZ300" s="342"/>
      <c r="CA300" s="342"/>
      <c r="CB300" s="342"/>
      <c r="CC300" s="342"/>
      <c r="CD300" s="342"/>
      <c r="CE300" s="342"/>
      <c r="CF300" s="342"/>
      <c r="CG300" s="342"/>
      <c r="CH300" s="342"/>
      <c r="CI300" s="342"/>
      <c r="CJ300" s="342"/>
      <c r="CK300" s="342"/>
      <c r="CL300" s="342"/>
      <c r="CM300" s="342"/>
      <c r="CN300" s="342"/>
      <c r="CO300" s="342"/>
      <c r="CP300" s="342"/>
      <c r="CQ300" s="342"/>
      <c r="CR300" s="342"/>
      <c r="CS300" s="342"/>
      <c r="CT300" s="342"/>
      <c r="CU300" s="342"/>
      <c r="CV300" s="342"/>
      <c r="CW300" s="342"/>
      <c r="CX300" s="342"/>
      <c r="CY300" s="342"/>
      <c r="CZ300" s="342"/>
    </row>
    <row r="301" s="302" customFormat="true" ht="15" customHeight="true" x14ac:dyDescent="0.2">
      <c r="Y301" s="304"/>
      <c r="Z301" s="342"/>
      <c r="AA301" s="342"/>
      <c r="AB301" s="342"/>
      <c r="AC301" s="342"/>
      <c r="AD301" s="342"/>
      <c r="AE301" s="342"/>
      <c r="AF301" s="342"/>
      <c r="AG301" s="342"/>
      <c r="AH301" s="342"/>
      <c r="AI301" s="342"/>
      <c r="AJ301" s="342"/>
      <c r="AK301" s="342"/>
      <c r="AL301" s="342"/>
      <c r="AM301" s="342"/>
      <c r="AN301" s="342"/>
      <c r="AO301" s="342"/>
      <c r="AP301" s="342"/>
      <c r="AQ301" s="342"/>
      <c r="AR301" s="342"/>
      <c r="AS301" s="342"/>
      <c r="AT301" s="342"/>
      <c r="AU301" s="342"/>
      <c r="AV301" s="342"/>
      <c r="AW301" s="342"/>
      <c r="AX301" s="342"/>
      <c r="AY301" s="342"/>
      <c r="AZ301" s="342"/>
      <c r="BA301" s="304"/>
      <c r="BY301" s="304"/>
      <c r="BZ301" s="342"/>
      <c r="CA301" s="342"/>
      <c r="CB301" s="342"/>
      <c r="CC301" s="342"/>
      <c r="CD301" s="342"/>
      <c r="CE301" s="342"/>
      <c r="CF301" s="342"/>
      <c r="CG301" s="342"/>
      <c r="CH301" s="342"/>
      <c r="CI301" s="342"/>
      <c r="CJ301" s="342"/>
      <c r="CK301" s="342"/>
      <c r="CL301" s="342"/>
      <c r="CM301" s="342"/>
      <c r="CN301" s="342"/>
      <c r="CO301" s="342"/>
      <c r="CP301" s="342"/>
      <c r="CQ301" s="342"/>
      <c r="CR301" s="342"/>
      <c r="CS301" s="342"/>
      <c r="CT301" s="342"/>
      <c r="CU301" s="342"/>
      <c r="CV301" s="342"/>
      <c r="CW301" s="342"/>
      <c r="CX301" s="342"/>
      <c r="CY301" s="342"/>
      <c r="CZ301" s="342"/>
    </row>
    <row r="302" s="302" customFormat="true" ht="15" customHeight="true" x14ac:dyDescent="0.2">
      <c r="Y302" s="304"/>
      <c r="Z302" s="342"/>
      <c r="AA302" s="342"/>
      <c r="AB302" s="342"/>
      <c r="AC302" s="342"/>
      <c r="AD302" s="342"/>
      <c r="AE302" s="342"/>
      <c r="AF302" s="342"/>
      <c r="AG302" s="342"/>
      <c r="AH302" s="342"/>
      <c r="AI302" s="342"/>
      <c r="AJ302" s="342"/>
      <c r="AK302" s="342"/>
      <c r="AL302" s="342"/>
      <c r="AM302" s="342"/>
      <c r="AN302" s="342"/>
      <c r="AO302" s="342"/>
      <c r="AP302" s="342"/>
      <c r="AQ302" s="342"/>
      <c r="AR302" s="342"/>
      <c r="AS302" s="342"/>
      <c r="AT302" s="342"/>
      <c r="AU302" s="342"/>
      <c r="AV302" s="342"/>
      <c r="AW302" s="342"/>
      <c r="AX302" s="342"/>
      <c r="AY302" s="342"/>
      <c r="AZ302" s="342"/>
      <c r="BA302" s="304"/>
      <c r="BY302" s="304"/>
      <c r="BZ302" s="342"/>
      <c r="CA302" s="342"/>
      <c r="CB302" s="342"/>
      <c r="CC302" s="342"/>
      <c r="CD302" s="342"/>
      <c r="CE302" s="342"/>
      <c r="CF302" s="342"/>
      <c r="CG302" s="342"/>
      <c r="CH302" s="342"/>
      <c r="CI302" s="342"/>
      <c r="CJ302" s="342"/>
      <c r="CK302" s="342"/>
      <c r="CL302" s="342"/>
      <c r="CM302" s="342"/>
      <c r="CN302" s="342"/>
      <c r="CO302" s="342"/>
      <c r="CP302" s="342"/>
      <c r="CQ302" s="342"/>
      <c r="CR302" s="342"/>
      <c r="CS302" s="342"/>
      <c r="CT302" s="342"/>
      <c r="CU302" s="342"/>
      <c r="CV302" s="342"/>
      <c r="CW302" s="342"/>
      <c r="CX302" s="342"/>
      <c r="CY302" s="342"/>
      <c r="CZ302" s="342"/>
    </row>
    <row r="303" s="302" customFormat="true" ht="15" customHeight="true" x14ac:dyDescent="0.2">
      <c r="Y303" s="304"/>
      <c r="Z303" s="342"/>
      <c r="AA303" s="342"/>
      <c r="AB303" s="342"/>
      <c r="AC303" s="342"/>
      <c r="AD303" s="342"/>
      <c r="AE303" s="342"/>
      <c r="AF303" s="342"/>
      <c r="AG303" s="342"/>
      <c r="AH303" s="342"/>
      <c r="AI303" s="342"/>
      <c r="AJ303" s="342"/>
      <c r="AK303" s="342"/>
      <c r="AL303" s="342"/>
      <c r="AM303" s="342"/>
      <c r="AN303" s="342"/>
      <c r="AO303" s="342"/>
      <c r="AP303" s="342"/>
      <c r="AQ303" s="342"/>
      <c r="AR303" s="342"/>
      <c r="AS303" s="342"/>
      <c r="AT303" s="342"/>
      <c r="AU303" s="342"/>
      <c r="AV303" s="342"/>
      <c r="AW303" s="342"/>
      <c r="AX303" s="342"/>
      <c r="AY303" s="342"/>
      <c r="AZ303" s="342"/>
      <c r="BA303" s="304"/>
      <c r="BY303" s="304"/>
      <c r="BZ303" s="342"/>
      <c r="CA303" s="342"/>
      <c r="CB303" s="342"/>
      <c r="CC303" s="342"/>
      <c r="CD303" s="342"/>
      <c r="CE303" s="342"/>
      <c r="CF303" s="342"/>
      <c r="CG303" s="342"/>
      <c r="CH303" s="342"/>
      <c r="CI303" s="342"/>
      <c r="CJ303" s="342"/>
      <c r="CK303" s="342"/>
      <c r="CL303" s="342"/>
      <c r="CM303" s="342"/>
      <c r="CN303" s="342"/>
      <c r="CO303" s="342"/>
      <c r="CP303" s="342"/>
      <c r="CQ303" s="342"/>
      <c r="CR303" s="342"/>
      <c r="CS303" s="342"/>
      <c r="CT303" s="342"/>
      <c r="CU303" s="342"/>
      <c r="CV303" s="342"/>
      <c r="CW303" s="342"/>
      <c r="CX303" s="342"/>
      <c r="CY303" s="342"/>
      <c r="CZ303" s="342"/>
    </row>
    <row r="304" s="302" customFormat="true" ht="15" customHeight="true" x14ac:dyDescent="0.2">
      <c r="Y304" s="304"/>
      <c r="Z304" s="342"/>
      <c r="AA304" s="342"/>
      <c r="AB304" s="342"/>
      <c r="AC304" s="342"/>
      <c r="AD304" s="342"/>
      <c r="AE304" s="342"/>
      <c r="AF304" s="342"/>
      <c r="AG304" s="342"/>
      <c r="AH304" s="342"/>
      <c r="AI304" s="342"/>
      <c r="AJ304" s="342"/>
      <c r="AK304" s="342"/>
      <c r="AL304" s="342"/>
      <c r="AM304" s="342"/>
      <c r="AN304" s="342"/>
      <c r="AO304" s="342"/>
      <c r="AP304" s="342"/>
      <c r="AQ304" s="342"/>
      <c r="AR304" s="342"/>
      <c r="AS304" s="342"/>
      <c r="AT304" s="342"/>
      <c r="AU304" s="342"/>
      <c r="AV304" s="342"/>
      <c r="AW304" s="342"/>
      <c r="AX304" s="342"/>
      <c r="AY304" s="342"/>
      <c r="AZ304" s="342"/>
      <c r="BA304" s="304"/>
      <c r="BY304" s="304"/>
      <c r="BZ304" s="342"/>
      <c r="CA304" s="342"/>
      <c r="CB304" s="342"/>
      <c r="CC304" s="342"/>
      <c r="CD304" s="342"/>
      <c r="CE304" s="342"/>
      <c r="CF304" s="342"/>
      <c r="CG304" s="342"/>
      <c r="CH304" s="342"/>
      <c r="CI304" s="342"/>
      <c r="CJ304" s="342"/>
      <c r="CK304" s="342"/>
      <c r="CL304" s="342"/>
      <c r="CM304" s="342"/>
      <c r="CN304" s="342"/>
      <c r="CO304" s="342"/>
      <c r="CP304" s="342"/>
      <c r="CQ304" s="342"/>
      <c r="CR304" s="342"/>
      <c r="CS304" s="342"/>
      <c r="CT304" s="342"/>
      <c r="CU304" s="342"/>
      <c r="CV304" s="342"/>
      <c r="CW304" s="342"/>
      <c r="CX304" s="342"/>
      <c r="CY304" s="342"/>
      <c r="CZ304" s="342"/>
    </row>
    <row r="305" s="302" customFormat="true" ht="15" customHeight="true" x14ac:dyDescent="0.2">
      <c r="Y305" s="304"/>
      <c r="Z305" s="342"/>
      <c r="AA305" s="342"/>
      <c r="AB305" s="342"/>
      <c r="AC305" s="342"/>
      <c r="AD305" s="342"/>
      <c r="AE305" s="342"/>
      <c r="AF305" s="342"/>
      <c r="AG305" s="342"/>
      <c r="AH305" s="342"/>
      <c r="AI305" s="342"/>
      <c r="AJ305" s="342"/>
      <c r="AK305" s="342"/>
      <c r="AL305" s="342"/>
      <c r="AM305" s="342"/>
      <c r="AN305" s="342"/>
      <c r="AO305" s="342"/>
      <c r="AP305" s="342"/>
      <c r="AQ305" s="342"/>
      <c r="AR305" s="342"/>
      <c r="AS305" s="342"/>
      <c r="AT305" s="342"/>
      <c r="AU305" s="342"/>
      <c r="AV305" s="342"/>
      <c r="AW305" s="342"/>
      <c r="AX305" s="342"/>
      <c r="AY305" s="342"/>
      <c r="AZ305" s="342"/>
      <c r="BA305" s="304"/>
      <c r="BY305" s="304"/>
      <c r="BZ305" s="342"/>
      <c r="CA305" s="342"/>
      <c r="CB305" s="342"/>
      <c r="CC305" s="342"/>
      <c r="CD305" s="342"/>
      <c r="CE305" s="342"/>
      <c r="CF305" s="342"/>
      <c r="CG305" s="342"/>
      <c r="CH305" s="342"/>
      <c r="CI305" s="342"/>
      <c r="CJ305" s="342"/>
      <c r="CK305" s="342"/>
      <c r="CL305" s="342"/>
      <c r="CM305" s="342"/>
      <c r="CN305" s="342"/>
      <c r="CO305" s="342"/>
      <c r="CP305" s="342"/>
      <c r="CQ305" s="342"/>
      <c r="CR305" s="342"/>
      <c r="CS305" s="342"/>
      <c r="CT305" s="342"/>
      <c r="CU305" s="342"/>
      <c r="CV305" s="342"/>
      <c r="CW305" s="342"/>
      <c r="CX305" s="342"/>
      <c r="CY305" s="342"/>
      <c r="CZ305" s="342"/>
    </row>
    <row r="306" s="302" customFormat="true" ht="15" customHeight="true" x14ac:dyDescent="0.2">
      <c r="Y306" s="304"/>
      <c r="Z306" s="342"/>
      <c r="AA306" s="342"/>
      <c r="AB306" s="342"/>
      <c r="AC306" s="342"/>
      <c r="AD306" s="342"/>
      <c r="AE306" s="342"/>
      <c r="AF306" s="342"/>
      <c r="AG306" s="342"/>
      <c r="AH306" s="342"/>
      <c r="AI306" s="342"/>
      <c r="AJ306" s="342"/>
      <c r="AK306" s="342"/>
      <c r="AL306" s="342"/>
      <c r="AM306" s="342"/>
      <c r="AN306" s="342"/>
      <c r="AO306" s="342"/>
      <c r="AP306" s="342"/>
      <c r="AQ306" s="342"/>
      <c r="AR306" s="342"/>
      <c r="AS306" s="342"/>
      <c r="AT306" s="342"/>
      <c r="AU306" s="342"/>
      <c r="AV306" s="342"/>
      <c r="AW306" s="342"/>
      <c r="AX306" s="342"/>
      <c r="AY306" s="342"/>
      <c r="AZ306" s="342"/>
      <c r="BA306" s="304"/>
      <c r="BY306" s="304"/>
      <c r="BZ306" s="342"/>
      <c r="CA306" s="342"/>
      <c r="CB306" s="342"/>
      <c r="CC306" s="342"/>
      <c r="CD306" s="342"/>
      <c r="CE306" s="342"/>
      <c r="CF306" s="342"/>
      <c r="CG306" s="342"/>
      <c r="CH306" s="342"/>
      <c r="CI306" s="342"/>
      <c r="CJ306" s="342"/>
      <c r="CK306" s="342"/>
      <c r="CL306" s="342"/>
      <c r="CM306" s="342"/>
      <c r="CN306" s="342"/>
      <c r="CO306" s="342"/>
      <c r="CP306" s="342"/>
      <c r="CQ306" s="342"/>
      <c r="CR306" s="342"/>
      <c r="CS306" s="342"/>
      <c r="CT306" s="342"/>
      <c r="CU306" s="342"/>
      <c r="CV306" s="342"/>
      <c r="CW306" s="342"/>
      <c r="CX306" s="342"/>
      <c r="CY306" s="342"/>
      <c r="CZ306" s="342"/>
    </row>
    <row r="307" s="302" customFormat="true" ht="15" customHeight="true" x14ac:dyDescent="0.2">
      <c r="Y307" s="304"/>
      <c r="Z307" s="342"/>
      <c r="AA307" s="342"/>
      <c r="AB307" s="342"/>
      <c r="AC307" s="342"/>
      <c r="AD307" s="342"/>
      <c r="AE307" s="342"/>
      <c r="AF307" s="342"/>
      <c r="AG307" s="342"/>
      <c r="AH307" s="342"/>
      <c r="AI307" s="342"/>
      <c r="AJ307" s="342"/>
      <c r="AK307" s="342"/>
      <c r="AL307" s="342"/>
      <c r="AM307" s="342"/>
      <c r="AN307" s="342"/>
      <c r="AO307" s="342"/>
      <c r="AP307" s="342"/>
      <c r="AQ307" s="342"/>
      <c r="AR307" s="342"/>
      <c r="AS307" s="342"/>
      <c r="AT307" s="342"/>
      <c r="AU307" s="342"/>
      <c r="AV307" s="342"/>
      <c r="AW307" s="342"/>
      <c r="AX307" s="342"/>
      <c r="AY307" s="342"/>
      <c r="AZ307" s="342"/>
      <c r="BA307" s="304"/>
      <c r="BY307" s="304"/>
      <c r="BZ307" s="342"/>
      <c r="CA307" s="342"/>
      <c r="CB307" s="342"/>
      <c r="CC307" s="342"/>
      <c r="CD307" s="342"/>
      <c r="CE307" s="342"/>
      <c r="CF307" s="342"/>
      <c r="CG307" s="342"/>
      <c r="CH307" s="342"/>
      <c r="CI307" s="342"/>
      <c r="CJ307" s="342"/>
      <c r="CK307" s="342"/>
      <c r="CL307" s="342"/>
      <c r="CM307" s="342"/>
      <c r="CN307" s="342"/>
      <c r="CO307" s="342"/>
      <c r="CP307" s="342"/>
      <c r="CQ307" s="342"/>
      <c r="CR307" s="342"/>
      <c r="CS307" s="342"/>
      <c r="CT307" s="342"/>
      <c r="CU307" s="342"/>
      <c r="CV307" s="342"/>
      <c r="CW307" s="342"/>
      <c r="CX307" s="342"/>
      <c r="CY307" s="342"/>
      <c r="CZ307" s="342"/>
    </row>
    <row r="308" s="302" customFormat="true" ht="15" customHeight="true" x14ac:dyDescent="0.2">
      <c r="Y308" s="304"/>
      <c r="Z308" s="342"/>
      <c r="AA308" s="342"/>
      <c r="AB308" s="342"/>
      <c r="AC308" s="342"/>
      <c r="AD308" s="342"/>
      <c r="AE308" s="342"/>
      <c r="AF308" s="342"/>
      <c r="AG308" s="342"/>
      <c r="AH308" s="342"/>
      <c r="AI308" s="342"/>
      <c r="AJ308" s="342"/>
      <c r="AK308" s="342"/>
      <c r="AL308" s="342"/>
      <c r="AM308" s="342"/>
      <c r="AN308" s="342"/>
      <c r="AO308" s="342"/>
      <c r="AP308" s="342"/>
      <c r="AQ308" s="342"/>
      <c r="AR308" s="342"/>
      <c r="AS308" s="342"/>
      <c r="AT308" s="342"/>
      <c r="AU308" s="342"/>
      <c r="AV308" s="342"/>
      <c r="AW308" s="342"/>
      <c r="AX308" s="342"/>
      <c r="AY308" s="342"/>
      <c r="AZ308" s="342"/>
      <c r="BA308" s="304"/>
      <c r="BY308" s="304"/>
      <c r="BZ308" s="342"/>
      <c r="CA308" s="342"/>
      <c r="CB308" s="342"/>
      <c r="CC308" s="342"/>
      <c r="CD308" s="342"/>
      <c r="CE308" s="342"/>
      <c r="CF308" s="342"/>
      <c r="CG308" s="342"/>
      <c r="CH308" s="342"/>
      <c r="CI308" s="342"/>
      <c r="CJ308" s="342"/>
      <c r="CK308" s="342"/>
      <c r="CL308" s="342"/>
      <c r="CM308" s="342"/>
      <c r="CN308" s="342"/>
      <c r="CO308" s="342"/>
      <c r="CP308" s="342"/>
      <c r="CQ308" s="342"/>
      <c r="CR308" s="342"/>
      <c r="CS308" s="342"/>
      <c r="CT308" s="342"/>
      <c r="CU308" s="342"/>
      <c r="CV308" s="342"/>
      <c r="CW308" s="342"/>
      <c r="CX308" s="342"/>
      <c r="CY308" s="342"/>
      <c r="CZ308" s="342"/>
    </row>
    <row r="309" s="302" customFormat="true" ht="15" customHeight="true" x14ac:dyDescent="0.2">
      <c r="Y309" s="304"/>
      <c r="Z309" s="342"/>
      <c r="AA309" s="342"/>
      <c r="AB309" s="342"/>
      <c r="AC309" s="342"/>
      <c r="AD309" s="342"/>
      <c r="AE309" s="342"/>
      <c r="AF309" s="342"/>
      <c r="AG309" s="342"/>
      <c r="AH309" s="342"/>
      <c r="AI309" s="342"/>
      <c r="AJ309" s="342"/>
      <c r="AK309" s="342"/>
      <c r="AL309" s="342"/>
      <c r="AM309" s="342"/>
      <c r="AN309" s="342"/>
      <c r="AO309" s="342"/>
      <c r="AP309" s="342"/>
      <c r="AQ309" s="342"/>
      <c r="AR309" s="342"/>
      <c r="AS309" s="342"/>
      <c r="AT309" s="342"/>
      <c r="AU309" s="342"/>
      <c r="AV309" s="342"/>
      <c r="AW309" s="342"/>
      <c r="AX309" s="342"/>
      <c r="AY309" s="342"/>
      <c r="AZ309" s="342"/>
      <c r="BA309" s="304"/>
      <c r="BY309" s="304"/>
      <c r="BZ309" s="342"/>
      <c r="CA309" s="342"/>
      <c r="CB309" s="342"/>
      <c r="CC309" s="342"/>
      <c r="CD309" s="342"/>
      <c r="CE309" s="342"/>
      <c r="CF309" s="342"/>
      <c r="CG309" s="342"/>
      <c r="CH309" s="342"/>
      <c r="CI309" s="342"/>
      <c r="CJ309" s="342"/>
      <c r="CK309" s="342"/>
      <c r="CL309" s="342"/>
      <c r="CM309" s="342"/>
      <c r="CN309" s="342"/>
      <c r="CO309" s="342"/>
      <c r="CP309" s="342"/>
      <c r="CQ309" s="342"/>
      <c r="CR309" s="342"/>
      <c r="CS309" s="342"/>
      <c r="CT309" s="342"/>
      <c r="CU309" s="342"/>
      <c r="CV309" s="342"/>
      <c r="CW309" s="342"/>
      <c r="CX309" s="342"/>
      <c r="CY309" s="342"/>
      <c r="CZ309" s="342"/>
    </row>
    <row r="310" s="302" customFormat="true" ht="15" customHeight="true" x14ac:dyDescent="0.2">
      <c r="Y310" s="304"/>
      <c r="Z310" s="342"/>
      <c r="AA310" s="342"/>
      <c r="AB310" s="342"/>
      <c r="AC310" s="342"/>
      <c r="AD310" s="342"/>
      <c r="AE310" s="342"/>
      <c r="AF310" s="342"/>
      <c r="AG310" s="342"/>
      <c r="AH310" s="342"/>
      <c r="AI310" s="342"/>
      <c r="AJ310" s="342"/>
      <c r="AK310" s="342"/>
      <c r="AL310" s="342"/>
      <c r="AM310" s="342"/>
      <c r="AN310" s="342"/>
      <c r="AO310" s="342"/>
      <c r="AP310" s="342"/>
      <c r="AQ310" s="342"/>
      <c r="AR310" s="342"/>
      <c r="AS310" s="342"/>
      <c r="AT310" s="342"/>
      <c r="AU310" s="342"/>
      <c r="AV310" s="342"/>
      <c r="AW310" s="342"/>
      <c r="AX310" s="342"/>
      <c r="AY310" s="342"/>
      <c r="AZ310" s="342"/>
      <c r="BA310" s="304"/>
      <c r="BY310" s="304"/>
      <c r="BZ310" s="342"/>
      <c r="CA310" s="342"/>
      <c r="CB310" s="342"/>
      <c r="CC310" s="342"/>
      <c r="CD310" s="342"/>
      <c r="CE310" s="342"/>
      <c r="CF310" s="342"/>
      <c r="CG310" s="342"/>
      <c r="CH310" s="342"/>
      <c r="CI310" s="342"/>
      <c r="CJ310" s="342"/>
      <c r="CK310" s="342"/>
      <c r="CL310" s="342"/>
      <c r="CM310" s="342"/>
      <c r="CN310" s="342"/>
      <c r="CO310" s="342"/>
      <c r="CP310" s="342"/>
      <c r="CQ310" s="342"/>
      <c r="CR310" s="342"/>
      <c r="CS310" s="342"/>
      <c r="CT310" s="342"/>
      <c r="CU310" s="342"/>
      <c r="CV310" s="342"/>
      <c r="CW310" s="342"/>
      <c r="CX310" s="342"/>
      <c r="CY310" s="342"/>
      <c r="CZ310" s="342"/>
    </row>
    <row r="311" s="302" customFormat="true" ht="15" customHeight="true" x14ac:dyDescent="0.2">
      <c r="Y311" s="304"/>
      <c r="Z311" s="342"/>
      <c r="AA311" s="342"/>
      <c r="AB311" s="342"/>
      <c r="AC311" s="342"/>
      <c r="AD311" s="342"/>
      <c r="AE311" s="342"/>
      <c r="AF311" s="342"/>
      <c r="AG311" s="342"/>
      <c r="AH311" s="342"/>
      <c r="AI311" s="342"/>
      <c r="AJ311" s="342"/>
      <c r="AK311" s="342"/>
      <c r="AL311" s="342"/>
      <c r="AM311" s="342"/>
      <c r="AN311" s="342"/>
      <c r="AO311" s="342"/>
      <c r="AP311" s="342"/>
      <c r="AQ311" s="342"/>
      <c r="AR311" s="342"/>
      <c r="AS311" s="342"/>
      <c r="AT311" s="342"/>
      <c r="AU311" s="342"/>
      <c r="AV311" s="342"/>
      <c r="AW311" s="342"/>
      <c r="AX311" s="342"/>
      <c r="AY311" s="342"/>
      <c r="AZ311" s="342"/>
      <c r="BA311" s="304"/>
      <c r="BY311" s="304"/>
      <c r="BZ311" s="342"/>
      <c r="CA311" s="342"/>
      <c r="CB311" s="342"/>
      <c r="CC311" s="342"/>
      <c r="CD311" s="342"/>
      <c r="CE311" s="342"/>
      <c r="CF311" s="342"/>
      <c r="CG311" s="342"/>
      <c r="CH311" s="342"/>
      <c r="CI311" s="342"/>
      <c r="CJ311" s="342"/>
      <c r="CK311" s="342"/>
      <c r="CL311" s="342"/>
      <c r="CM311" s="342"/>
      <c r="CN311" s="342"/>
      <c r="CO311" s="342"/>
      <c r="CP311" s="342"/>
      <c r="CQ311" s="342"/>
      <c r="CR311" s="342"/>
      <c r="CS311" s="342"/>
      <c r="CT311" s="342"/>
      <c r="CU311" s="342"/>
      <c r="CV311" s="342"/>
      <c r="CW311" s="342"/>
      <c r="CX311" s="342"/>
      <c r="CY311" s="342"/>
      <c r="CZ311" s="342"/>
    </row>
    <row r="312" s="302" customFormat="true" ht="15" customHeight="true" x14ac:dyDescent="0.2">
      <c r="Y312" s="304"/>
      <c r="Z312" s="342"/>
      <c r="AA312" s="342"/>
      <c r="AB312" s="342"/>
      <c r="AC312" s="342"/>
      <c r="AD312" s="342"/>
      <c r="AE312" s="342"/>
      <c r="AF312" s="342"/>
      <c r="AG312" s="342"/>
      <c r="AH312" s="342"/>
      <c r="AI312" s="342"/>
      <c r="AJ312" s="342"/>
      <c r="AK312" s="342"/>
      <c r="AL312" s="342"/>
      <c r="AM312" s="342"/>
      <c r="AN312" s="342"/>
      <c r="AO312" s="342"/>
      <c r="AP312" s="342"/>
      <c r="AQ312" s="342"/>
      <c r="AR312" s="342"/>
      <c r="AS312" s="342"/>
      <c r="AT312" s="342"/>
      <c r="AU312" s="342"/>
      <c r="AV312" s="342"/>
      <c r="AW312" s="342"/>
      <c r="AX312" s="342"/>
      <c r="AY312" s="342"/>
      <c r="AZ312" s="342"/>
      <c r="BA312" s="304"/>
      <c r="BY312" s="304"/>
      <c r="BZ312" s="342"/>
      <c r="CA312" s="342"/>
      <c r="CB312" s="342"/>
      <c r="CC312" s="342"/>
      <c r="CD312" s="342"/>
      <c r="CE312" s="342"/>
      <c r="CF312" s="342"/>
      <c r="CG312" s="342"/>
      <c r="CH312" s="342"/>
      <c r="CI312" s="342"/>
      <c r="CJ312" s="342"/>
      <c r="CK312" s="342"/>
      <c r="CL312" s="342"/>
      <c r="CM312" s="342"/>
      <c r="CN312" s="342"/>
      <c r="CO312" s="342"/>
      <c r="CP312" s="342"/>
      <c r="CQ312" s="342"/>
      <c r="CR312" s="342"/>
      <c r="CS312" s="342"/>
      <c r="CT312" s="342"/>
      <c r="CU312" s="342"/>
      <c r="CV312" s="342"/>
      <c r="CW312" s="342"/>
      <c r="CX312" s="342"/>
      <c r="CY312" s="342"/>
      <c r="CZ312" s="342"/>
    </row>
    <row r="313" s="302" customFormat="true" ht="15" customHeight="true" x14ac:dyDescent="0.2">
      <c r="Y313" s="304"/>
      <c r="Z313" s="342"/>
      <c r="AA313" s="342"/>
      <c r="AB313" s="342"/>
      <c r="AC313" s="342"/>
      <c r="AD313" s="342"/>
      <c r="AE313" s="342"/>
      <c r="AF313" s="342"/>
      <c r="AG313" s="342"/>
      <c r="AH313" s="342"/>
      <c r="AI313" s="342"/>
      <c r="AJ313" s="342"/>
      <c r="AK313" s="342"/>
      <c r="AL313" s="342"/>
      <c r="AM313" s="342"/>
      <c r="AN313" s="342"/>
      <c r="AO313" s="342"/>
      <c r="AP313" s="342"/>
      <c r="AQ313" s="342"/>
      <c r="AR313" s="342"/>
      <c r="AS313" s="342"/>
      <c r="AT313" s="342"/>
      <c r="AU313" s="342"/>
      <c r="AV313" s="342"/>
      <c r="AW313" s="342"/>
      <c r="AX313" s="342"/>
      <c r="AY313" s="342"/>
      <c r="AZ313" s="342"/>
      <c r="BA313" s="304"/>
      <c r="BY313" s="304"/>
      <c r="BZ313" s="342"/>
      <c r="CA313" s="342"/>
      <c r="CB313" s="342"/>
      <c r="CC313" s="342"/>
      <c r="CD313" s="342"/>
      <c r="CE313" s="342"/>
      <c r="CF313" s="342"/>
      <c r="CG313" s="342"/>
      <c r="CH313" s="342"/>
      <c r="CI313" s="342"/>
      <c r="CJ313" s="342"/>
      <c r="CK313" s="342"/>
      <c r="CL313" s="342"/>
      <c r="CM313" s="342"/>
      <c r="CN313" s="342"/>
      <c r="CO313" s="342"/>
      <c r="CP313" s="342"/>
      <c r="CQ313" s="342"/>
      <c r="CR313" s="342"/>
      <c r="CS313" s="342"/>
      <c r="CT313" s="342"/>
      <c r="CU313" s="342"/>
      <c r="CV313" s="342"/>
      <c r="CW313" s="342"/>
      <c r="CX313" s="342"/>
      <c r="CY313" s="342"/>
      <c r="CZ313" s="342"/>
    </row>
    <row r="314" s="302" customFormat="true" ht="15" customHeight="true" x14ac:dyDescent="0.2">
      <c r="Y314" s="304"/>
      <c r="Z314" s="342"/>
      <c r="AA314" s="342"/>
      <c r="AB314" s="342"/>
      <c r="AC314" s="342"/>
      <c r="AD314" s="342"/>
      <c r="AE314" s="342"/>
      <c r="AF314" s="342"/>
      <c r="AG314" s="342"/>
      <c r="AH314" s="342"/>
      <c r="AI314" s="342"/>
      <c r="AJ314" s="342"/>
      <c r="AK314" s="342"/>
      <c r="AL314" s="342"/>
      <c r="AM314" s="342"/>
      <c r="AN314" s="342"/>
      <c r="AO314" s="342"/>
      <c r="AP314" s="342"/>
      <c r="AQ314" s="342"/>
      <c r="AR314" s="342"/>
      <c r="AS314" s="342"/>
      <c r="AT314" s="342"/>
      <c r="AU314" s="342"/>
      <c r="AV314" s="342"/>
      <c r="AW314" s="342"/>
      <c r="AX314" s="342"/>
      <c r="AY314" s="342"/>
      <c r="AZ314" s="342"/>
      <c r="BA314" s="304"/>
      <c r="BY314" s="304"/>
      <c r="BZ314" s="342"/>
      <c r="CA314" s="342"/>
      <c r="CB314" s="342"/>
      <c r="CC314" s="342"/>
      <c r="CD314" s="342"/>
      <c r="CE314" s="342"/>
      <c r="CF314" s="342"/>
      <c r="CG314" s="342"/>
      <c r="CH314" s="342"/>
      <c r="CI314" s="342"/>
      <c r="CJ314" s="342"/>
      <c r="CK314" s="342"/>
      <c r="CL314" s="342"/>
      <c r="CM314" s="342"/>
      <c r="CN314" s="342"/>
      <c r="CO314" s="342"/>
      <c r="CP314" s="342"/>
      <c r="CQ314" s="342"/>
      <c r="CR314" s="342"/>
      <c r="CS314" s="342"/>
      <c r="CT314" s="342"/>
      <c r="CU314" s="342"/>
      <c r="CV314" s="342"/>
      <c r="CW314" s="342"/>
      <c r="CX314" s="342"/>
      <c r="CY314" s="342"/>
      <c r="CZ314" s="342"/>
    </row>
    <row r="315" s="302" customFormat="true" ht="15" customHeight="true" x14ac:dyDescent="0.2">
      <c r="Y315" s="304"/>
      <c r="Z315" s="342"/>
      <c r="AA315" s="342"/>
      <c r="AB315" s="342"/>
      <c r="AC315" s="342"/>
      <c r="AD315" s="342"/>
      <c r="AE315" s="342"/>
      <c r="AF315" s="342"/>
      <c r="AG315" s="342"/>
      <c r="AH315" s="342"/>
      <c r="AI315" s="342"/>
      <c r="AJ315" s="342"/>
      <c r="AK315" s="342"/>
      <c r="AL315" s="342"/>
      <c r="AM315" s="342"/>
      <c r="AN315" s="342"/>
      <c r="AO315" s="342"/>
      <c r="AP315" s="342"/>
      <c r="AQ315" s="342"/>
      <c r="AR315" s="342"/>
      <c r="AS315" s="342"/>
      <c r="AT315" s="342"/>
      <c r="AU315" s="342"/>
      <c r="AV315" s="342"/>
      <c r="AW315" s="342"/>
      <c r="AX315" s="342"/>
      <c r="AY315" s="342"/>
      <c r="AZ315" s="342"/>
      <c r="BA315" s="304"/>
      <c r="BY315" s="304"/>
      <c r="BZ315" s="342"/>
      <c r="CA315" s="342"/>
      <c r="CB315" s="342"/>
      <c r="CC315" s="342"/>
      <c r="CD315" s="342"/>
      <c r="CE315" s="342"/>
      <c r="CF315" s="342"/>
      <c r="CG315" s="342"/>
      <c r="CH315" s="342"/>
      <c r="CI315" s="342"/>
      <c r="CJ315" s="342"/>
      <c r="CK315" s="342"/>
      <c r="CL315" s="342"/>
      <c r="CM315" s="342"/>
      <c r="CN315" s="342"/>
      <c r="CO315" s="342"/>
      <c r="CP315" s="342"/>
      <c r="CQ315" s="342"/>
      <c r="CR315" s="342"/>
      <c r="CS315" s="342"/>
      <c r="CT315" s="342"/>
      <c r="CU315" s="342"/>
      <c r="CV315" s="342"/>
      <c r="CW315" s="342"/>
      <c r="CX315" s="342"/>
      <c r="CY315" s="342"/>
      <c r="CZ315" s="342"/>
    </row>
    <row r="316" s="302" customFormat="true" ht="15" customHeight="true" x14ac:dyDescent="0.2">
      <c r="Y316" s="304"/>
      <c r="Z316" s="342"/>
      <c r="AA316" s="342"/>
      <c r="AB316" s="342"/>
      <c r="AC316" s="342"/>
      <c r="AD316" s="342"/>
      <c r="AE316" s="342"/>
      <c r="AF316" s="342"/>
      <c r="AG316" s="342"/>
      <c r="AH316" s="342"/>
      <c r="AI316" s="342"/>
      <c r="AJ316" s="342"/>
      <c r="AK316" s="342"/>
      <c r="AL316" s="342"/>
      <c r="AM316" s="342"/>
      <c r="AN316" s="342"/>
      <c r="AO316" s="342"/>
      <c r="AP316" s="342"/>
      <c r="AQ316" s="342"/>
      <c r="AR316" s="342"/>
      <c r="AS316" s="342"/>
      <c r="AT316" s="342"/>
      <c r="AU316" s="342"/>
      <c r="AV316" s="342"/>
      <c r="AW316" s="342"/>
      <c r="AX316" s="342"/>
      <c r="AY316" s="342"/>
      <c r="AZ316" s="342"/>
      <c r="BA316" s="304"/>
      <c r="BY316" s="304"/>
      <c r="BZ316" s="342"/>
      <c r="CA316" s="342"/>
      <c r="CB316" s="342"/>
      <c r="CC316" s="342"/>
      <c r="CD316" s="342"/>
      <c r="CE316" s="342"/>
      <c r="CF316" s="342"/>
      <c r="CG316" s="342"/>
      <c r="CH316" s="342"/>
      <c r="CI316" s="342"/>
      <c r="CJ316" s="342"/>
      <c r="CK316" s="342"/>
      <c r="CL316" s="342"/>
      <c r="CM316" s="342"/>
      <c r="CN316" s="342"/>
      <c r="CO316" s="342"/>
      <c r="CP316" s="342"/>
      <c r="CQ316" s="342"/>
      <c r="CR316" s="342"/>
      <c r="CS316" s="342"/>
      <c r="CT316" s="342"/>
      <c r="CU316" s="342"/>
      <c r="CV316" s="342"/>
      <c r="CW316" s="342"/>
      <c r="CX316" s="342"/>
      <c r="CY316" s="342"/>
      <c r="CZ316" s="342"/>
    </row>
    <row r="317" s="302" customFormat="true" ht="15" customHeight="true" x14ac:dyDescent="0.2">
      <c r="Y317" s="304"/>
      <c r="Z317" s="342"/>
      <c r="AA317" s="342"/>
      <c r="AB317" s="342"/>
      <c r="AC317" s="342"/>
      <c r="AD317" s="342"/>
      <c r="AE317" s="342"/>
      <c r="AF317" s="342"/>
      <c r="AG317" s="342"/>
      <c r="AH317" s="342"/>
      <c r="AI317" s="342"/>
      <c r="AJ317" s="342"/>
      <c r="AK317" s="342"/>
      <c r="AL317" s="342"/>
      <c r="AM317" s="342"/>
      <c r="AN317" s="342"/>
      <c r="AO317" s="342"/>
      <c r="AP317" s="342"/>
      <c r="AQ317" s="342"/>
      <c r="AR317" s="342"/>
      <c r="AS317" s="342"/>
      <c r="AT317" s="342"/>
      <c r="AU317" s="342"/>
      <c r="AV317" s="342"/>
      <c r="AW317" s="342"/>
      <c r="AX317" s="342"/>
      <c r="AY317" s="342"/>
      <c r="AZ317" s="342"/>
      <c r="BA317" s="304"/>
      <c r="BY317" s="304"/>
      <c r="BZ317" s="342"/>
      <c r="CA317" s="342"/>
      <c r="CB317" s="342"/>
      <c r="CC317" s="342"/>
      <c r="CD317" s="342"/>
      <c r="CE317" s="342"/>
      <c r="CF317" s="342"/>
      <c r="CG317" s="342"/>
      <c r="CH317" s="342"/>
      <c r="CI317" s="342"/>
      <c r="CJ317" s="342"/>
      <c r="CK317" s="342"/>
      <c r="CL317" s="342"/>
      <c r="CM317" s="342"/>
      <c r="CN317" s="342"/>
      <c r="CO317" s="342"/>
      <c r="CP317" s="342"/>
      <c r="CQ317" s="342"/>
      <c r="CR317" s="342"/>
      <c r="CS317" s="342"/>
      <c r="CT317" s="342"/>
      <c r="CU317" s="342"/>
      <c r="CV317" s="342"/>
      <c r="CW317" s="342"/>
      <c r="CX317" s="342"/>
      <c r="CY317" s="342"/>
      <c r="CZ317" s="342"/>
    </row>
    <row r="318" s="302" customFormat="true" ht="15" customHeight="true" x14ac:dyDescent="0.2">
      <c r="Y318" s="304"/>
      <c r="Z318" s="342"/>
      <c r="AA318" s="342"/>
      <c r="AB318" s="342"/>
      <c r="AC318" s="342"/>
      <c r="AD318" s="342"/>
      <c r="AE318" s="342"/>
      <c r="AF318" s="342"/>
      <c r="AG318" s="342"/>
      <c r="AH318" s="342"/>
      <c r="AI318" s="342"/>
      <c r="AJ318" s="342"/>
      <c r="AK318" s="342"/>
      <c r="AL318" s="342"/>
      <c r="AM318" s="342"/>
      <c r="AN318" s="342"/>
      <c r="AO318" s="342"/>
      <c r="AP318" s="342"/>
      <c r="AQ318" s="342"/>
      <c r="AR318" s="342"/>
      <c r="AS318" s="342"/>
      <c r="AT318" s="342"/>
      <c r="AU318" s="342"/>
      <c r="AV318" s="342"/>
      <c r="AW318" s="342"/>
      <c r="AX318" s="342"/>
      <c r="AY318" s="342"/>
      <c r="AZ318" s="342"/>
      <c r="BA318" s="304"/>
      <c r="BY318" s="304"/>
      <c r="BZ318" s="342"/>
      <c r="CA318" s="342"/>
      <c r="CB318" s="342"/>
      <c r="CC318" s="342"/>
      <c r="CD318" s="342"/>
      <c r="CE318" s="342"/>
      <c r="CF318" s="342"/>
      <c r="CG318" s="342"/>
      <c r="CH318" s="342"/>
      <c r="CI318" s="342"/>
      <c r="CJ318" s="342"/>
      <c r="CK318" s="342"/>
      <c r="CL318" s="342"/>
      <c r="CM318" s="342"/>
      <c r="CN318" s="342"/>
      <c r="CO318" s="342"/>
      <c r="CP318" s="342"/>
      <c r="CQ318" s="342"/>
      <c r="CR318" s="342"/>
      <c r="CS318" s="342"/>
      <c r="CT318" s="342"/>
      <c r="CU318" s="342"/>
      <c r="CV318" s="342"/>
      <c r="CW318" s="342"/>
      <c r="CX318" s="342"/>
      <c r="CY318" s="342"/>
      <c r="CZ318" s="342"/>
    </row>
    <row r="319" s="302" customFormat="true" ht="15" customHeight="true" x14ac:dyDescent="0.2">
      <c r="Y319" s="304"/>
      <c r="Z319" s="342"/>
      <c r="AA319" s="342"/>
      <c r="AB319" s="342"/>
      <c r="AC319" s="342"/>
      <c r="AD319" s="342"/>
      <c r="AE319" s="342"/>
      <c r="AF319" s="342"/>
      <c r="AG319" s="342"/>
      <c r="AH319" s="342"/>
      <c r="AI319" s="342"/>
      <c r="AJ319" s="342"/>
      <c r="AK319" s="342"/>
      <c r="AL319" s="342"/>
      <c r="AM319" s="342"/>
      <c r="AN319" s="342"/>
      <c r="AO319" s="342"/>
      <c r="AP319" s="342"/>
      <c r="AQ319" s="342"/>
      <c r="AR319" s="342"/>
      <c r="AS319" s="342"/>
      <c r="AT319" s="342"/>
      <c r="AU319" s="342"/>
      <c r="AV319" s="342"/>
      <c r="AW319" s="342"/>
      <c r="AX319" s="342"/>
      <c r="AY319" s="342"/>
      <c r="AZ319" s="342"/>
      <c r="BA319" s="304"/>
      <c r="BY319" s="304"/>
      <c r="BZ319" s="342"/>
      <c r="CA319" s="342"/>
      <c r="CB319" s="342"/>
      <c r="CC319" s="342"/>
      <c r="CD319" s="342"/>
      <c r="CE319" s="342"/>
      <c r="CF319" s="342"/>
      <c r="CG319" s="342"/>
      <c r="CH319" s="342"/>
      <c r="CI319" s="342"/>
      <c r="CJ319" s="342"/>
      <c r="CK319" s="342"/>
      <c r="CL319" s="342"/>
      <c r="CM319" s="342"/>
      <c r="CN319" s="342"/>
      <c r="CO319" s="342"/>
      <c r="CP319" s="342"/>
      <c r="CQ319" s="342"/>
      <c r="CR319" s="342"/>
      <c r="CS319" s="342"/>
      <c r="CT319" s="342"/>
      <c r="CU319" s="342"/>
      <c r="CV319" s="342"/>
      <c r="CW319" s="342"/>
      <c r="CX319" s="342"/>
      <c r="CY319" s="342"/>
      <c r="CZ319" s="342"/>
    </row>
    <row r="320" s="302" customFormat="true" ht="15" customHeight="true" x14ac:dyDescent="0.2">
      <c r="Y320" s="304"/>
      <c r="Z320" s="342"/>
      <c r="AA320" s="342"/>
      <c r="AB320" s="342"/>
      <c r="AC320" s="342"/>
      <c r="AD320" s="342"/>
      <c r="AE320" s="342"/>
      <c r="AF320" s="342"/>
      <c r="AG320" s="342"/>
      <c r="AH320" s="342"/>
      <c r="AI320" s="342"/>
      <c r="AJ320" s="342"/>
      <c r="AK320" s="342"/>
      <c r="AL320" s="342"/>
      <c r="AM320" s="342"/>
      <c r="AN320" s="342"/>
      <c r="AO320" s="342"/>
      <c r="AP320" s="342"/>
      <c r="AQ320" s="342"/>
      <c r="AR320" s="342"/>
      <c r="AS320" s="342"/>
      <c r="AT320" s="342"/>
      <c r="AU320" s="342"/>
      <c r="AV320" s="342"/>
      <c r="AW320" s="342"/>
      <c r="AX320" s="342"/>
      <c r="AY320" s="342"/>
      <c r="AZ320" s="342"/>
      <c r="BA320" s="304"/>
      <c r="BY320" s="304"/>
      <c r="BZ320" s="342"/>
      <c r="CA320" s="342"/>
      <c r="CB320" s="342"/>
      <c r="CC320" s="342"/>
      <c r="CD320" s="342"/>
      <c r="CE320" s="342"/>
      <c r="CF320" s="342"/>
      <c r="CG320" s="342"/>
      <c r="CH320" s="342"/>
      <c r="CI320" s="342"/>
      <c r="CJ320" s="342"/>
      <c r="CK320" s="342"/>
      <c r="CL320" s="342"/>
      <c r="CM320" s="342"/>
      <c r="CN320" s="342"/>
      <c r="CO320" s="342"/>
      <c r="CP320" s="342"/>
      <c r="CQ320" s="342"/>
      <c r="CR320" s="342"/>
      <c r="CS320" s="342"/>
      <c r="CT320" s="342"/>
      <c r="CU320" s="342"/>
      <c r="CV320" s="342"/>
      <c r="CW320" s="342"/>
      <c r="CX320" s="342"/>
      <c r="CY320" s="342"/>
      <c r="CZ320" s="342"/>
    </row>
    <row r="321" s="302" customFormat="true" ht="15" customHeight="true" x14ac:dyDescent="0.2">
      <c r="Y321" s="304"/>
      <c r="Z321" s="342"/>
      <c r="AA321" s="342"/>
      <c r="AB321" s="342"/>
      <c r="AC321" s="342"/>
      <c r="AD321" s="342"/>
      <c r="AE321" s="342"/>
      <c r="AF321" s="342"/>
      <c r="AG321" s="342"/>
      <c r="AH321" s="342"/>
      <c r="AI321" s="342"/>
      <c r="AJ321" s="342"/>
      <c r="AK321" s="342"/>
      <c r="AL321" s="342"/>
      <c r="AM321" s="342"/>
      <c r="AN321" s="342"/>
      <c r="AO321" s="342"/>
      <c r="AP321" s="342"/>
      <c r="AQ321" s="342"/>
      <c r="AR321" s="342"/>
      <c r="AS321" s="342"/>
      <c r="AT321" s="342"/>
      <c r="AU321" s="342"/>
      <c r="AV321" s="342"/>
      <c r="AW321" s="342"/>
      <c r="AX321" s="342"/>
      <c r="AY321" s="342"/>
      <c r="AZ321" s="342"/>
      <c r="BA321" s="304"/>
      <c r="BY321" s="304"/>
      <c r="BZ321" s="342"/>
      <c r="CA321" s="342"/>
      <c r="CB321" s="342"/>
      <c r="CC321" s="342"/>
      <c r="CD321" s="342"/>
      <c r="CE321" s="342"/>
      <c r="CF321" s="342"/>
      <c r="CG321" s="342"/>
      <c r="CH321" s="342"/>
      <c r="CI321" s="342"/>
      <c r="CJ321" s="342"/>
      <c r="CK321" s="342"/>
      <c r="CL321" s="342"/>
      <c r="CM321" s="342"/>
      <c r="CN321" s="342"/>
      <c r="CO321" s="342"/>
      <c r="CP321" s="342"/>
      <c r="CQ321" s="342"/>
      <c r="CR321" s="342"/>
      <c r="CS321" s="342"/>
      <c r="CT321" s="342"/>
      <c r="CU321" s="342"/>
      <c r="CV321" s="342"/>
      <c r="CW321" s="342"/>
      <c r="CX321" s="342"/>
      <c r="CY321" s="342"/>
      <c r="CZ321" s="342"/>
    </row>
    <row r="322" s="302" customFormat="true" ht="15" customHeight="true" x14ac:dyDescent="0.2">
      <c r="Y322" s="304"/>
      <c r="Z322" s="342"/>
      <c r="AA322" s="342"/>
      <c r="AB322" s="342"/>
      <c r="AC322" s="342"/>
      <c r="AD322" s="342"/>
      <c r="AE322" s="342"/>
      <c r="AF322" s="342"/>
      <c r="AG322" s="342"/>
      <c r="AH322" s="342"/>
      <c r="AI322" s="342"/>
      <c r="AJ322" s="342"/>
      <c r="AK322" s="342"/>
      <c r="AL322" s="342"/>
      <c r="AM322" s="342"/>
      <c r="AN322" s="342"/>
      <c r="AO322" s="342"/>
      <c r="AP322" s="342"/>
      <c r="AQ322" s="342"/>
      <c r="AR322" s="342"/>
      <c r="AS322" s="342"/>
      <c r="AT322" s="342"/>
      <c r="AU322" s="342"/>
      <c r="AV322" s="342"/>
      <c r="AW322" s="342"/>
      <c r="AX322" s="342"/>
      <c r="AY322" s="342"/>
      <c r="AZ322" s="342"/>
      <c r="BA322" s="304"/>
      <c r="BY322" s="304"/>
      <c r="BZ322" s="342"/>
      <c r="CA322" s="342"/>
      <c r="CB322" s="342"/>
      <c r="CC322" s="342"/>
      <c r="CD322" s="342"/>
      <c r="CE322" s="342"/>
      <c r="CF322" s="342"/>
      <c r="CG322" s="342"/>
      <c r="CH322" s="342"/>
      <c r="CI322" s="342"/>
      <c r="CJ322" s="342"/>
      <c r="CK322" s="342"/>
      <c r="CL322" s="342"/>
      <c r="CM322" s="342"/>
      <c r="CN322" s="342"/>
      <c r="CO322" s="342"/>
      <c r="CP322" s="342"/>
      <c r="CQ322" s="342"/>
      <c r="CR322" s="342"/>
      <c r="CS322" s="342"/>
      <c r="CT322" s="342"/>
      <c r="CU322" s="342"/>
      <c r="CV322" s="342"/>
      <c r="CW322" s="342"/>
      <c r="CX322" s="342"/>
      <c r="CY322" s="342"/>
      <c r="CZ322" s="342"/>
    </row>
    <row r="323" s="302" customFormat="true" ht="15" customHeight="true" x14ac:dyDescent="0.2">
      <c r="Y323" s="304"/>
      <c r="Z323" s="342"/>
      <c r="AA323" s="342"/>
      <c r="AB323" s="342"/>
      <c r="AC323" s="342"/>
      <c r="AD323" s="342"/>
      <c r="AE323" s="342"/>
      <c r="AF323" s="342"/>
      <c r="AG323" s="342"/>
      <c r="AH323" s="342"/>
      <c r="AI323" s="342"/>
      <c r="AJ323" s="342"/>
      <c r="AK323" s="342"/>
      <c r="AL323" s="342"/>
      <c r="AM323" s="342"/>
      <c r="AN323" s="342"/>
      <c r="AO323" s="342"/>
      <c r="AP323" s="342"/>
      <c r="AQ323" s="342"/>
      <c r="AR323" s="342"/>
      <c r="AS323" s="342"/>
      <c r="AT323" s="342"/>
      <c r="AU323" s="342"/>
      <c r="AV323" s="342"/>
      <c r="AW323" s="342"/>
      <c r="AX323" s="342"/>
      <c r="AY323" s="342"/>
      <c r="AZ323" s="342"/>
      <c r="BA323" s="304"/>
      <c r="BY323" s="304"/>
      <c r="BZ323" s="342"/>
      <c r="CA323" s="342"/>
      <c r="CB323" s="342"/>
      <c r="CC323" s="342"/>
      <c r="CD323" s="342"/>
      <c r="CE323" s="342"/>
      <c r="CF323" s="342"/>
      <c r="CG323" s="342"/>
      <c r="CH323" s="342"/>
      <c r="CI323" s="342"/>
      <c r="CJ323" s="342"/>
      <c r="CK323" s="342"/>
      <c r="CL323" s="342"/>
      <c r="CM323" s="342"/>
      <c r="CN323" s="342"/>
      <c r="CO323" s="342"/>
      <c r="CP323" s="342"/>
      <c r="CQ323" s="342"/>
      <c r="CR323" s="342"/>
      <c r="CS323" s="342"/>
      <c r="CT323" s="342"/>
      <c r="CU323" s="342"/>
      <c r="CV323" s="342"/>
      <c r="CW323" s="342"/>
      <c r="CX323" s="342"/>
      <c r="CY323" s="342"/>
      <c r="CZ323" s="342"/>
    </row>
    <row r="324" s="302" customFormat="true" ht="15" customHeight="true" x14ac:dyDescent="0.2">
      <c r="Y324" s="304"/>
      <c r="Z324" s="342"/>
      <c r="AA324" s="342"/>
      <c r="AB324" s="342"/>
      <c r="AC324" s="342"/>
      <c r="AD324" s="342"/>
      <c r="AE324" s="342"/>
      <c r="AF324" s="342"/>
      <c r="AG324" s="342"/>
      <c r="AH324" s="342"/>
      <c r="AI324" s="342"/>
      <c r="AJ324" s="342"/>
      <c r="AK324" s="342"/>
      <c r="AL324" s="342"/>
      <c r="AM324" s="342"/>
      <c r="AN324" s="342"/>
      <c r="AO324" s="342"/>
      <c r="AP324" s="342"/>
      <c r="AQ324" s="342"/>
      <c r="AR324" s="342"/>
      <c r="AS324" s="342"/>
      <c r="AT324" s="342"/>
      <c r="AU324" s="342"/>
      <c r="AV324" s="342"/>
      <c r="AW324" s="342"/>
      <c r="AX324" s="342"/>
      <c r="AY324" s="342"/>
      <c r="AZ324" s="342"/>
      <c r="BA324" s="304"/>
      <c r="BY324" s="304"/>
      <c r="BZ324" s="342"/>
      <c r="CA324" s="342"/>
      <c r="CB324" s="342"/>
      <c r="CC324" s="342"/>
      <c r="CD324" s="342"/>
      <c r="CE324" s="342"/>
      <c r="CF324" s="342"/>
      <c r="CG324" s="342"/>
      <c r="CH324" s="342"/>
      <c r="CI324" s="342"/>
      <c r="CJ324" s="342"/>
      <c r="CK324" s="342"/>
      <c r="CL324" s="342"/>
      <c r="CM324" s="342"/>
      <c r="CN324" s="342"/>
      <c r="CO324" s="342"/>
      <c r="CP324" s="342"/>
      <c r="CQ324" s="342"/>
      <c r="CR324" s="342"/>
      <c r="CS324" s="342"/>
      <c r="CT324" s="342"/>
      <c r="CU324" s="342"/>
      <c r="CV324" s="342"/>
      <c r="CW324" s="342"/>
      <c r="CX324" s="342"/>
      <c r="CY324" s="342"/>
      <c r="CZ324" s="342"/>
    </row>
    <row r="325" s="302" customFormat="true" ht="15" customHeight="true" x14ac:dyDescent="0.2">
      <c r="Y325" s="304"/>
      <c r="Z325" s="342"/>
      <c r="AA325" s="342"/>
      <c r="AB325" s="342"/>
      <c r="AC325" s="342"/>
      <c r="AD325" s="342"/>
      <c r="AE325" s="342"/>
      <c r="AF325" s="342"/>
      <c r="AG325" s="342"/>
      <c r="AH325" s="342"/>
      <c r="AI325" s="342"/>
      <c r="AJ325" s="342"/>
      <c r="AK325" s="342"/>
      <c r="AL325" s="342"/>
      <c r="AM325" s="342"/>
      <c r="AN325" s="342"/>
      <c r="AO325" s="342"/>
      <c r="AP325" s="342"/>
      <c r="AQ325" s="342"/>
      <c r="AR325" s="342"/>
      <c r="AS325" s="342"/>
      <c r="AT325" s="342"/>
      <c r="AU325" s="342"/>
      <c r="AV325" s="342"/>
      <c r="AW325" s="342"/>
      <c r="AX325" s="342"/>
      <c r="AY325" s="342"/>
      <c r="AZ325" s="342"/>
      <c r="BA325" s="304"/>
      <c r="BY325" s="304"/>
      <c r="BZ325" s="342"/>
      <c r="CA325" s="342"/>
      <c r="CB325" s="342"/>
      <c r="CC325" s="342"/>
      <c r="CD325" s="342"/>
      <c r="CE325" s="342"/>
      <c r="CF325" s="342"/>
      <c r="CG325" s="342"/>
      <c r="CH325" s="342"/>
      <c r="CI325" s="342"/>
      <c r="CJ325" s="342"/>
      <c r="CK325" s="342"/>
      <c r="CL325" s="342"/>
      <c r="CM325" s="342"/>
      <c r="CN325" s="342"/>
      <c r="CO325" s="342"/>
      <c r="CP325" s="342"/>
      <c r="CQ325" s="342"/>
      <c r="CR325" s="342"/>
      <c r="CS325" s="342"/>
      <c r="CT325" s="342"/>
      <c r="CU325" s="342"/>
      <c r="CV325" s="342"/>
      <c r="CW325" s="342"/>
      <c r="CX325" s="342"/>
      <c r="CY325" s="342"/>
      <c r="CZ325" s="342"/>
    </row>
    <row r="326" s="302" customFormat="true" ht="15" customHeight="true" x14ac:dyDescent="0.2">
      <c r="Y326" s="304"/>
      <c r="Z326" s="342"/>
      <c r="AA326" s="342"/>
      <c r="AB326" s="342"/>
      <c r="AC326" s="342"/>
      <c r="AD326" s="342"/>
      <c r="AE326" s="342"/>
      <c r="AF326" s="342"/>
      <c r="AG326" s="342"/>
      <c r="AH326" s="342"/>
      <c r="AI326" s="342"/>
      <c r="AJ326" s="342"/>
      <c r="AK326" s="342"/>
      <c r="AL326" s="342"/>
      <c r="AM326" s="342"/>
      <c r="AN326" s="342"/>
      <c r="AO326" s="342"/>
      <c r="AP326" s="342"/>
      <c r="AQ326" s="342"/>
      <c r="AR326" s="342"/>
      <c r="AS326" s="342"/>
      <c r="AT326" s="342"/>
      <c r="AU326" s="342"/>
      <c r="AV326" s="342"/>
      <c r="AW326" s="342"/>
      <c r="AX326" s="342"/>
      <c r="AY326" s="342"/>
      <c r="AZ326" s="342"/>
      <c r="BA326" s="304"/>
      <c r="BY326" s="304"/>
      <c r="BZ326" s="342"/>
      <c r="CA326" s="342"/>
      <c r="CB326" s="342"/>
      <c r="CC326" s="342"/>
      <c r="CD326" s="342"/>
      <c r="CE326" s="342"/>
      <c r="CF326" s="342"/>
      <c r="CG326" s="342"/>
      <c r="CH326" s="342"/>
      <c r="CI326" s="342"/>
      <c r="CJ326" s="342"/>
      <c r="CK326" s="342"/>
      <c r="CL326" s="342"/>
      <c r="CM326" s="342"/>
      <c r="CN326" s="342"/>
      <c r="CO326" s="342"/>
      <c r="CP326" s="342"/>
      <c r="CQ326" s="342"/>
      <c r="CR326" s="342"/>
      <c r="CS326" s="342"/>
      <c r="CT326" s="342"/>
      <c r="CU326" s="342"/>
      <c r="CV326" s="342"/>
      <c r="CW326" s="342"/>
      <c r="CX326" s="342"/>
      <c r="CY326" s="342"/>
      <c r="CZ326" s="342"/>
    </row>
    <row r="327" s="302" customFormat="true" ht="15" customHeight="true" x14ac:dyDescent="0.2">
      <c r="Y327" s="304"/>
      <c r="Z327" s="342"/>
      <c r="AA327" s="342"/>
      <c r="AB327" s="342"/>
      <c r="AC327" s="342"/>
      <c r="AD327" s="342"/>
      <c r="AE327" s="342"/>
      <c r="AF327" s="342"/>
      <c r="AG327" s="342"/>
      <c r="AH327" s="342"/>
      <c r="AI327" s="342"/>
      <c r="AJ327" s="342"/>
      <c r="AK327" s="342"/>
      <c r="AL327" s="342"/>
      <c r="AM327" s="342"/>
      <c r="AN327" s="342"/>
      <c r="AO327" s="342"/>
      <c r="AP327" s="342"/>
      <c r="AQ327" s="342"/>
      <c r="AR327" s="342"/>
      <c r="AS327" s="342"/>
      <c r="AT327" s="342"/>
      <c r="AU327" s="342"/>
      <c r="AV327" s="342"/>
      <c r="AW327" s="342"/>
      <c r="AX327" s="342"/>
      <c r="AY327" s="342"/>
      <c r="AZ327" s="342"/>
      <c r="BA327" s="304"/>
      <c r="BY327" s="304"/>
      <c r="BZ327" s="342"/>
      <c r="CA327" s="342"/>
      <c r="CB327" s="342"/>
      <c r="CC327" s="342"/>
      <c r="CD327" s="342"/>
      <c r="CE327" s="342"/>
      <c r="CF327" s="342"/>
      <c r="CG327" s="342"/>
      <c r="CH327" s="342"/>
      <c r="CI327" s="342"/>
      <c r="CJ327" s="342"/>
      <c r="CK327" s="342"/>
      <c r="CL327" s="342"/>
      <c r="CM327" s="342"/>
      <c r="CN327" s="342"/>
      <c r="CO327" s="342"/>
      <c r="CP327" s="342"/>
      <c r="CQ327" s="342"/>
      <c r="CR327" s="342"/>
      <c r="CS327" s="342"/>
      <c r="CT327" s="342"/>
      <c r="CU327" s="342"/>
      <c r="CV327" s="342"/>
      <c r="CW327" s="342"/>
      <c r="CX327" s="342"/>
      <c r="CY327" s="342"/>
      <c r="CZ327" s="342"/>
    </row>
    <row r="328" s="302" customFormat="true" ht="15" customHeight="true" x14ac:dyDescent="0.2">
      <c r="Y328" s="304"/>
      <c r="Z328" s="342"/>
      <c r="AA328" s="342"/>
      <c r="AB328" s="342"/>
      <c r="AC328" s="342"/>
      <c r="AD328" s="342"/>
      <c r="AE328" s="342"/>
      <c r="AF328" s="342"/>
      <c r="AG328" s="342"/>
      <c r="AH328" s="342"/>
      <c r="AI328" s="342"/>
      <c r="AJ328" s="342"/>
      <c r="AK328" s="342"/>
      <c r="AL328" s="342"/>
      <c r="AM328" s="342"/>
      <c r="AN328" s="342"/>
      <c r="AO328" s="342"/>
      <c r="AP328" s="342"/>
      <c r="AQ328" s="342"/>
      <c r="AR328" s="342"/>
      <c r="AS328" s="342"/>
      <c r="AT328" s="342"/>
      <c r="AU328" s="342"/>
      <c r="AV328" s="342"/>
      <c r="AW328" s="342"/>
      <c r="AX328" s="342"/>
      <c r="AY328" s="342"/>
      <c r="AZ328" s="342"/>
      <c r="BA328" s="304"/>
      <c r="BY328" s="304"/>
      <c r="BZ328" s="342"/>
      <c r="CA328" s="342"/>
      <c r="CB328" s="342"/>
      <c r="CC328" s="342"/>
      <c r="CD328" s="342"/>
      <c r="CE328" s="342"/>
      <c r="CF328" s="342"/>
      <c r="CG328" s="342"/>
      <c r="CH328" s="342"/>
      <c r="CI328" s="342"/>
      <c r="CJ328" s="342"/>
      <c r="CK328" s="342"/>
      <c r="CL328" s="342"/>
      <c r="CM328" s="342"/>
      <c r="CN328" s="342"/>
      <c r="CO328" s="342"/>
      <c r="CP328" s="342"/>
      <c r="CQ328" s="342"/>
      <c r="CR328" s="342"/>
      <c r="CS328" s="342"/>
      <c r="CT328" s="342"/>
      <c r="CU328" s="342"/>
      <c r="CV328" s="342"/>
      <c r="CW328" s="342"/>
      <c r="CX328" s="342"/>
      <c r="CY328" s="342"/>
      <c r="CZ328" s="342"/>
    </row>
    <row r="329" s="302" customFormat="true" ht="250.15" customHeight="true" x14ac:dyDescent="0.2">
      <c r="Y329" s="304"/>
      <c r="Z329" s="342"/>
      <c r="AA329" s="342"/>
      <c r="AB329" s="342"/>
      <c r="AC329" s="342"/>
      <c r="AD329" s="342"/>
      <c r="AE329" s="342"/>
      <c r="AF329" s="342"/>
      <c r="AG329" s="342"/>
      <c r="AH329" s="342"/>
      <c r="AI329" s="342"/>
      <c r="AJ329" s="342"/>
      <c r="AK329" s="342"/>
      <c r="AL329" s="342"/>
      <c r="AM329" s="342"/>
      <c r="AN329" s="342"/>
      <c r="AO329" s="342"/>
      <c r="AP329" s="342"/>
      <c r="AQ329" s="342"/>
      <c r="AR329" s="342"/>
      <c r="AS329" s="342"/>
      <c r="AT329" s="342"/>
      <c r="AU329" s="342"/>
      <c r="AV329" s="342"/>
      <c r="AW329" s="342"/>
      <c r="AX329" s="342"/>
      <c r="AY329" s="342"/>
      <c r="AZ329" s="342"/>
      <c r="BA329" s="304"/>
      <c r="BY329" s="304"/>
      <c r="BZ329" s="342"/>
      <c r="CA329" s="342"/>
      <c r="CB329" s="342"/>
      <c r="CC329" s="342"/>
      <c r="CD329" s="342"/>
      <c r="CE329" s="342"/>
      <c r="CF329" s="342"/>
      <c r="CG329" s="342"/>
      <c r="CH329" s="342"/>
      <c r="CI329" s="342"/>
      <c r="CJ329" s="342"/>
      <c r="CK329" s="342"/>
      <c r="CL329" s="342"/>
      <c r="CM329" s="342"/>
      <c r="CN329" s="342"/>
      <c r="CO329" s="342"/>
      <c r="CP329" s="342"/>
      <c r="CQ329" s="342"/>
      <c r="CR329" s="342"/>
      <c r="CS329" s="342"/>
      <c r="CT329" s="342"/>
      <c r="CU329" s="342"/>
      <c r="CV329" s="342"/>
      <c r="CW329" s="342"/>
      <c r="CX329" s="342"/>
      <c r="CY329" s="342"/>
      <c r="CZ329" s="342"/>
    </row>
    <row r="330" ht="19.15" customHeight="true" x14ac:dyDescent="0.2">
      <c r="A330" s="307"/>
      <c r="B330" s="307"/>
      <c r="BA330" s="307"/>
      <c r="BB330" s="307"/>
    </row>
    <row r="331" ht="22.5" customHeight="true" x14ac:dyDescent="0.2">
      <c r="A331" s="318" t="str">
        <f>A1026</f>
        <v>Gambia</v>
      </c>
      <c r="B331" s="319"/>
      <c r="BA331" s="307"/>
      <c r="BB331" s="307"/>
    </row>
    <row r="332" ht="22.5" customHeight="true" x14ac:dyDescent="0.2">
      <c r="A332" s="316" t="str">
        <f>A1034</f>
        <v>2020</v>
      </c>
      <c r="B332" s="317"/>
      <c r="BA332" s="307"/>
      <c r="BB332" s="307"/>
    </row>
    <row r="333" ht="22.5" customHeight="true" x14ac:dyDescent="0.2">
      <c r="A333" s="320" t="s">
        <v>129</v>
      </c>
      <c r="B333" s="321"/>
      <c r="BA333" s="307"/>
      <c r="BB333" s="307"/>
    </row>
    <row r="334" ht="22.5" customHeight="true" x14ac:dyDescent="0.2">
      <c r="A334" s="320" t="s">
        <v>98</v>
      </c>
      <c r="B334" s="321"/>
      <c r="BA334" s="307"/>
      <c r="BB334" s="307"/>
    </row>
    <row r="335" ht="15" customHeight="true" x14ac:dyDescent="0.2">
      <c r="A335" s="322" t="s">
        <v>99</v>
      </c>
      <c r="B335" s="323"/>
      <c r="BA335" s="307"/>
      <c r="BB335" s="307"/>
    </row>
    <row r="336" ht="15" customHeight="true" x14ac:dyDescent="0.2">
      <c r="A336" s="324" t="s">
        <v>41</v>
      </c>
      <c r="B336" s="323"/>
      <c r="BA336" s="307"/>
      <c r="BB336" s="307"/>
    </row>
    <row r="337" ht="18" customHeight="true" x14ac:dyDescent="0.2">
      <c r="A337" s="322" t="s">
        <v>40</v>
      </c>
      <c r="B337" s="325"/>
      <c r="BA337" s="307"/>
      <c r="BB337" s="307"/>
    </row>
    <row r="338" ht="18" customHeight="true" x14ac:dyDescent="0.2">
      <c r="A338" s="348" t="s">
        <v>137</v>
      </c>
      <c r="B338" s="349" t="str">
        <f>A1025</f>
        <v>DHS20</v>
      </c>
      <c r="BA338" s="307"/>
      <c r="BB338" s="307"/>
    </row>
    <row r="339" s="302" customFormat="true" ht="15" customHeight="true" x14ac:dyDescent="0.2">
      <c r="A339" s="289" t="s">
        <v>131</v>
      </c>
      <c r="B339" s="331"/>
      <c r="C339" s="1063" t="s">
        <v>116</v>
      </c>
      <c r="D339" s="1064"/>
      <c r="E339" s="1064"/>
      <c r="F339" s="1064"/>
      <c r="G339" s="1065"/>
      <c r="H339" s="1042" t="s">
        <v>39</v>
      </c>
      <c r="I339" s="1043"/>
      <c r="J339" s="1043"/>
      <c r="K339" s="1043"/>
      <c r="L339" s="1044"/>
      <c r="M339" s="1042" t="s">
        <v>38</v>
      </c>
      <c r="N339" s="1043"/>
      <c r="O339" s="1043"/>
      <c r="P339" s="1043"/>
      <c r="Q339" s="1044"/>
      <c r="R339" s="505" t="s">
        <v>144</v>
      </c>
      <c r="S339" s="454"/>
      <c r="T339" s="454"/>
      <c r="U339" s="454"/>
      <c r="V339" s="454"/>
      <c r="W339" s="454"/>
      <c r="X339" s="454"/>
      <c r="Y339" s="454"/>
      <c r="Z339" s="342"/>
      <c r="AA339" s="342"/>
      <c r="AB339" s="342"/>
      <c r="AC339" s="342"/>
      <c r="AD339" s="342"/>
      <c r="AE339" s="342"/>
      <c r="AF339" s="342"/>
      <c r="AG339" s="342"/>
      <c r="AH339" s="342"/>
      <c r="AI339" s="342"/>
      <c r="AJ339" s="342"/>
      <c r="AK339" s="342"/>
      <c r="AL339" s="342"/>
      <c r="AM339" s="342"/>
      <c r="AN339" s="342"/>
      <c r="AO339" s="342"/>
      <c r="AP339" s="342"/>
      <c r="AQ339" s="342"/>
      <c r="AR339" s="342"/>
      <c r="AS339" s="342"/>
      <c r="AT339" s="342"/>
      <c r="AU339" s="342"/>
      <c r="AV339" s="342"/>
      <c r="AW339" s="342"/>
      <c r="AX339" s="342"/>
      <c r="AY339" s="342"/>
      <c r="AZ339" s="342"/>
      <c r="BA339" s="344" t="s">
        <v>132</v>
      </c>
      <c r="BB339" s="289" t="s">
        <v>131</v>
      </c>
      <c r="BC339" s="1042" t="s">
        <v>116</v>
      </c>
      <c r="BD339" s="1043"/>
      <c r="BE339" s="1043"/>
      <c r="BF339" s="1043"/>
      <c r="BG339" s="1044"/>
      <c r="BH339" s="1042" t="s">
        <v>39</v>
      </c>
      <c r="BI339" s="1043"/>
      <c r="BJ339" s="1043"/>
      <c r="BK339" s="1043"/>
      <c r="BL339" s="1044"/>
      <c r="BM339" s="1042" t="s">
        <v>38</v>
      </c>
      <c r="BN339" s="1043"/>
      <c r="BO339" s="1043"/>
      <c r="BP339" s="1043"/>
      <c r="BQ339" s="1044"/>
      <c r="BR339" s="505" t="s">
        <v>144</v>
      </c>
      <c r="BS339" s="454"/>
      <c r="BT339" s="454"/>
      <c r="BU339" s="454"/>
      <c r="BV339" s="454"/>
      <c r="BW339" s="454"/>
      <c r="BX339" s="454"/>
      <c r="BY339" s="454"/>
      <c r="BZ339" s="342"/>
      <c r="CA339" s="342"/>
      <c r="CB339" s="342"/>
      <c r="CC339" s="342"/>
      <c r="CD339" s="342"/>
      <c r="CE339" s="342"/>
      <c r="CF339" s="342"/>
      <c r="CG339" s="342"/>
      <c r="CH339" s="342"/>
      <c r="CI339" s="342"/>
      <c r="CJ339" s="342"/>
      <c r="CK339" s="342"/>
      <c r="CL339" s="342"/>
      <c r="CM339" s="342"/>
      <c r="CN339" s="342"/>
      <c r="CO339" s="342"/>
      <c r="CP339" s="342"/>
      <c r="CQ339" s="342"/>
      <c r="CR339" s="342"/>
      <c r="CS339" s="342"/>
      <c r="CT339" s="342"/>
      <c r="CU339" s="342"/>
      <c r="CV339" s="342"/>
      <c r="CW339" s="342"/>
      <c r="CX339" s="342"/>
      <c r="CY339" s="342"/>
      <c r="CZ339" s="342"/>
    </row>
    <row r="340" s="302" customFormat="true" ht="12.75" x14ac:dyDescent="0.2">
      <c r="A340" s="329" t="s">
        <v>70</v>
      </c>
      <c r="B340" s="328"/>
      <c r="C340" s="438" t="s">
        <v>0</v>
      </c>
      <c r="D340" s="418" t="s">
        <v>1</v>
      </c>
      <c r="E340" s="418" t="s">
        <v>2</v>
      </c>
      <c r="F340" s="418" t="s">
        <v>3</v>
      </c>
      <c r="G340" s="439" t="s">
        <v>4</v>
      </c>
      <c r="H340" s="455" t="s">
        <v>0</v>
      </c>
      <c r="I340" s="326" t="s">
        <v>1</v>
      </c>
      <c r="J340" s="326" t="s">
        <v>2</v>
      </c>
      <c r="K340" s="326" t="s">
        <v>3</v>
      </c>
      <c r="L340" s="456" t="s">
        <v>4</v>
      </c>
      <c r="M340" s="455" t="s">
        <v>0</v>
      </c>
      <c r="N340" s="326" t="s">
        <v>1</v>
      </c>
      <c r="O340" s="326" t="s">
        <v>2</v>
      </c>
      <c r="P340" s="326" t="s">
        <v>3</v>
      </c>
      <c r="Q340" s="456" t="s">
        <v>4</v>
      </c>
      <c r="R340" s="455" t="s">
        <v>240</v>
      </c>
      <c r="S340" s="326" t="s">
        <v>241</v>
      </c>
      <c r="T340" s="326" t="s">
        <v>242</v>
      </c>
      <c r="U340" s="326" t="s">
        <v>424</v>
      </c>
      <c r="V340" s="326" t="s">
        <v>244</v>
      </c>
      <c r="W340" s="326" t="s">
        <v>245</v>
      </c>
      <c r="X340" s="326" t="s">
        <v>246</v>
      </c>
      <c r="Y340" s="327" t="s">
        <v>247</v>
      </c>
      <c r="Z340" s="803"/>
      <c r="AA340" s="803"/>
      <c r="AB340" s="803"/>
      <c r="AC340" s="803"/>
      <c r="AD340" s="803"/>
      <c r="AE340" s="803"/>
      <c r="AF340" s="803"/>
      <c r="AG340" s="803"/>
      <c r="AH340" s="803"/>
      <c r="AI340" s="803"/>
      <c r="AJ340" s="803"/>
      <c r="AK340" s="803"/>
      <c r="AL340" s="803"/>
      <c r="AM340" s="803"/>
      <c r="AN340" s="803"/>
      <c r="AO340" s="803"/>
      <c r="AP340" s="803"/>
      <c r="AQ340" s="803"/>
      <c r="AR340" s="803"/>
      <c r="AS340" s="803"/>
      <c r="AT340" s="803"/>
      <c r="AU340" s="803"/>
      <c r="AV340" s="803"/>
      <c r="AW340" s="803"/>
      <c r="AX340" s="803"/>
      <c r="AY340" s="803"/>
      <c r="AZ340" s="342"/>
      <c r="BA340" s="329" t="s">
        <v>128</v>
      </c>
      <c r="BB340" s="328"/>
      <c r="BC340" s="455" t="s">
        <v>0</v>
      </c>
      <c r="BD340" s="326" t="s">
        <v>1</v>
      </c>
      <c r="BE340" s="326" t="s">
        <v>2</v>
      </c>
      <c r="BF340" s="326" t="s">
        <v>3</v>
      </c>
      <c r="BG340" s="456" t="s">
        <v>4</v>
      </c>
      <c r="BH340" s="455" t="s">
        <v>0</v>
      </c>
      <c r="BI340" s="326" t="s">
        <v>1</v>
      </c>
      <c r="BJ340" s="326" t="s">
        <v>2</v>
      </c>
      <c r="BK340" s="326" t="s">
        <v>3</v>
      </c>
      <c r="BL340" s="456" t="s">
        <v>4</v>
      </c>
      <c r="BM340" s="455" t="s">
        <v>0</v>
      </c>
      <c r="BN340" s="326" t="s">
        <v>1</v>
      </c>
      <c r="BO340" s="326" t="s">
        <v>2</v>
      </c>
      <c r="BP340" s="326" t="s">
        <v>3</v>
      </c>
      <c r="BQ340" s="456" t="s">
        <v>4</v>
      </c>
      <c r="BR340" s="455" t="s">
        <v>240</v>
      </c>
      <c r="BS340" s="326" t="s">
        <v>241</v>
      </c>
      <c r="BT340" s="326" t="s">
        <v>242</v>
      </c>
      <c r="BU340" s="326" t="s">
        <v>424</v>
      </c>
      <c r="BV340" s="326" t="s">
        <v>244</v>
      </c>
      <c r="BW340" s="326" t="s">
        <v>245</v>
      </c>
      <c r="BX340" s="326" t="s">
        <v>246</v>
      </c>
      <c r="BY340" s="327" t="s">
        <v>247</v>
      </c>
      <c r="BZ340" s="803"/>
      <c r="CA340" s="803"/>
      <c r="CB340" s="803"/>
      <c r="CC340" s="803"/>
      <c r="CD340" s="803"/>
      <c r="CE340" s="803"/>
      <c r="CF340" s="803"/>
      <c r="CG340" s="803"/>
      <c r="CH340" s="803"/>
      <c r="CI340" s="803"/>
      <c r="CJ340" s="803"/>
      <c r="CK340" s="803"/>
      <c r="CL340" s="803"/>
      <c r="CM340" s="803"/>
      <c r="CN340" s="803"/>
      <c r="CO340" s="803"/>
      <c r="CP340" s="803"/>
      <c r="CQ340" s="803"/>
      <c r="CR340" s="803"/>
      <c r="CS340" s="803"/>
      <c r="CT340" s="803"/>
      <c r="CU340" s="803"/>
      <c r="CV340" s="803"/>
      <c r="CW340" s="803"/>
      <c r="CX340" s="803"/>
      <c r="CY340" s="803"/>
      <c r="CZ340" s="803"/>
    </row>
    <row r="341" s="302" customFormat="true" ht="15" customHeight="true" x14ac:dyDescent="0.2">
      <c r="A341" s="1117" t="s">
        <v>151</v>
      </c>
      <c r="B341" s="816" t="s">
        <v>50</v>
      </c>
      <c r="C341" s="467">
        <v>1.4720812182741116</v>
      </c>
      <c r="D341" s="459">
        <v>2.1423635107118177</v>
      </c>
      <c r="E341" s="459">
        <v>3.9102099927588703</v>
      </c>
      <c r="F341" s="459">
        <v>10.559006211180124</v>
      </c>
      <c r="G341" s="478">
        <v>28.280254777070063</v>
      </c>
      <c r="H341" s="467">
        <v>0.74906367041198507</v>
      </c>
      <c r="I341" s="459">
        <v>2.9097963142580019</v>
      </c>
      <c r="J341" s="459">
        <v>8.6551264980026623</v>
      </c>
      <c r="K341" s="459">
        <v>13.571428571428571</v>
      </c>
      <c r="L341" s="478">
        <v>33.452593917710196</v>
      </c>
      <c r="M341" s="467">
        <v>0.91324200913242004</v>
      </c>
      <c r="N341" s="459">
        <v>1.8575851393188854</v>
      </c>
      <c r="O341" s="459">
        <v>4.1257367387033401</v>
      </c>
      <c r="P341" s="459">
        <v>1.8912529550827424</v>
      </c>
      <c r="Q341" s="478">
        <v>7.2463768115942031</v>
      </c>
      <c r="R341" s="467">
        <v>7.9558011049723749</v>
      </c>
      <c r="S341" s="459">
        <v>3.4090909090909087</v>
      </c>
      <c r="T341" s="459">
        <v>7.9058031959629949</v>
      </c>
      <c r="U341" s="459">
        <v>2.8148148148148149</v>
      </c>
      <c r="V341" s="459">
        <v>14.703018500486856</v>
      </c>
      <c r="W341" s="459">
        <v>2.0779220779220777</v>
      </c>
      <c r="X341" s="459">
        <v>4.3130990415335457</v>
      </c>
      <c r="Y341" s="474">
        <v>5.3598774885145479</v>
      </c>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342"/>
      <c r="BA341" s="1046" t="s">
        <v>157</v>
      </c>
      <c r="BB341" s="816" t="s">
        <v>50</v>
      </c>
      <c r="BC341" s="486">
        <v>29</v>
      </c>
      <c r="BD341" s="482">
        <v>31</v>
      </c>
      <c r="BE341" s="482">
        <v>54</v>
      </c>
      <c r="BF341" s="482">
        <v>102</v>
      </c>
      <c r="BG341" s="495">
        <v>222</v>
      </c>
      <c r="BH341" s="486">
        <v>8</v>
      </c>
      <c r="BI341" s="482">
        <v>30</v>
      </c>
      <c r="BJ341" s="482">
        <v>65</v>
      </c>
      <c r="BK341" s="482">
        <v>76</v>
      </c>
      <c r="BL341" s="495">
        <v>187</v>
      </c>
      <c r="BM341" s="486">
        <v>6</v>
      </c>
      <c r="BN341" s="482">
        <v>12</v>
      </c>
      <c r="BO341" s="482">
        <v>21</v>
      </c>
      <c r="BP341" s="482">
        <v>8</v>
      </c>
      <c r="BQ341" s="495">
        <v>25</v>
      </c>
      <c r="BR341" s="486">
        <v>72</v>
      </c>
      <c r="BS341" s="482">
        <v>24</v>
      </c>
      <c r="BT341" s="482">
        <v>94</v>
      </c>
      <c r="BU341" s="482">
        <v>19</v>
      </c>
      <c r="BV341" s="482">
        <v>151</v>
      </c>
      <c r="BW341" s="482">
        <v>16</v>
      </c>
      <c r="BX341" s="482">
        <v>27</v>
      </c>
      <c r="BY341" s="490">
        <v>35</v>
      </c>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4"/>
    </row>
    <row r="342" s="302" customFormat="true" ht="15" customHeight="true" x14ac:dyDescent="0.2">
      <c r="A342" s="1115"/>
      <c r="B342" s="814" t="s">
        <v>49</v>
      </c>
      <c r="C342" s="471">
        <v>98.527918781725887</v>
      </c>
      <c r="D342" s="460">
        <v>97.857636489288183</v>
      </c>
      <c r="E342" s="460">
        <v>96.08979000724112</v>
      </c>
      <c r="F342" s="460">
        <v>89.440993788819881</v>
      </c>
      <c r="G342" s="479">
        <v>71.71974522292993</v>
      </c>
      <c r="H342" s="471">
        <v>99.250936329588015</v>
      </c>
      <c r="I342" s="460">
        <v>97.090203685741997</v>
      </c>
      <c r="J342" s="460">
        <v>91.344873501997341</v>
      </c>
      <c r="K342" s="460">
        <v>86.428571428571431</v>
      </c>
      <c r="L342" s="479">
        <v>66.547406082289811</v>
      </c>
      <c r="M342" s="471">
        <v>99.086757990867582</v>
      </c>
      <c r="N342" s="460">
        <v>98.142414860681114</v>
      </c>
      <c r="O342" s="460">
        <v>95.874263261296662</v>
      </c>
      <c r="P342" s="460">
        <v>98.108747044917251</v>
      </c>
      <c r="Q342" s="479">
        <v>92.753623188405797</v>
      </c>
      <c r="R342" s="471">
        <v>92.044198895027634</v>
      </c>
      <c r="S342" s="460">
        <v>96.590909090909093</v>
      </c>
      <c r="T342" s="460">
        <v>92.094196804037011</v>
      </c>
      <c r="U342" s="460">
        <v>97.18518518518519</v>
      </c>
      <c r="V342" s="460">
        <v>85.296981499513151</v>
      </c>
      <c r="W342" s="460">
        <v>97.922077922077918</v>
      </c>
      <c r="X342" s="460">
        <v>95.686900958466452</v>
      </c>
      <c r="Y342" s="475">
        <v>94.640122511485444</v>
      </c>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342"/>
      <c r="BA342" s="1039"/>
      <c r="BB342" s="814" t="s">
        <v>49</v>
      </c>
      <c r="BC342" s="487">
        <v>1941</v>
      </c>
      <c r="BD342" s="483">
        <v>1416</v>
      </c>
      <c r="BE342" s="483">
        <v>1327</v>
      </c>
      <c r="BF342" s="483">
        <v>864</v>
      </c>
      <c r="BG342" s="496">
        <v>563</v>
      </c>
      <c r="BH342" s="487">
        <v>1060</v>
      </c>
      <c r="BI342" s="483">
        <v>1001</v>
      </c>
      <c r="BJ342" s="483">
        <v>686</v>
      </c>
      <c r="BK342" s="483">
        <v>484</v>
      </c>
      <c r="BL342" s="496">
        <v>372</v>
      </c>
      <c r="BM342" s="487">
        <v>651</v>
      </c>
      <c r="BN342" s="483">
        <v>634</v>
      </c>
      <c r="BO342" s="483">
        <v>488</v>
      </c>
      <c r="BP342" s="483">
        <v>415</v>
      </c>
      <c r="BQ342" s="496">
        <v>320</v>
      </c>
      <c r="BR342" s="487">
        <v>833</v>
      </c>
      <c r="BS342" s="483">
        <v>680</v>
      </c>
      <c r="BT342" s="483">
        <v>1095</v>
      </c>
      <c r="BU342" s="483">
        <v>656</v>
      </c>
      <c r="BV342" s="483">
        <v>876</v>
      </c>
      <c r="BW342" s="483">
        <v>754</v>
      </c>
      <c r="BX342" s="483">
        <v>599</v>
      </c>
      <c r="BY342" s="491">
        <v>618</v>
      </c>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4"/>
    </row>
    <row r="343" s="302" customFormat="true" ht="15" customHeight="true" x14ac:dyDescent="0.2">
      <c r="A343" s="1115" t="s">
        <v>146</v>
      </c>
      <c r="B343" s="814" t="s">
        <v>50</v>
      </c>
      <c r="C343" s="471">
        <v>16.751269035532996</v>
      </c>
      <c r="D343" s="460">
        <v>25.708362128541811</v>
      </c>
      <c r="E343" s="460">
        <v>35.553946415640844</v>
      </c>
      <c r="F343" s="460">
        <v>65.94202898550725</v>
      </c>
      <c r="G343" s="479">
        <v>90.445859872611464</v>
      </c>
      <c r="H343" s="471">
        <v>15.917602996254681</v>
      </c>
      <c r="I343" s="460">
        <v>30.358874878758485</v>
      </c>
      <c r="J343" s="460">
        <v>56.324900133155801</v>
      </c>
      <c r="K343" s="460">
        <v>79.107142857142847</v>
      </c>
      <c r="L343" s="479">
        <v>93.559928443649369</v>
      </c>
      <c r="M343" s="471">
        <v>11.415525114155251</v>
      </c>
      <c r="N343" s="460">
        <v>19.504643962848299</v>
      </c>
      <c r="O343" s="460">
        <v>28.487229862475445</v>
      </c>
      <c r="P343" s="460">
        <v>36.170212765957451</v>
      </c>
      <c r="Q343" s="479">
        <v>48.985507246376812</v>
      </c>
      <c r="R343" s="471">
        <v>40.773480662983424</v>
      </c>
      <c r="S343" s="460">
        <v>37.357954545454547</v>
      </c>
      <c r="T343" s="460">
        <v>49.453322119428087</v>
      </c>
      <c r="U343" s="460">
        <v>14.666666666666666</v>
      </c>
      <c r="V343" s="460">
        <v>54.625121713729307</v>
      </c>
      <c r="W343" s="460">
        <v>38.831168831168831</v>
      </c>
      <c r="X343" s="460">
        <v>19.968051118210862</v>
      </c>
      <c r="Y343" s="475">
        <v>36.140888208269523</v>
      </c>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342"/>
      <c r="BA343" s="1038" t="s">
        <v>152</v>
      </c>
      <c r="BB343" s="814" t="s">
        <v>50</v>
      </c>
      <c r="BC343" s="487">
        <v>330</v>
      </c>
      <c r="BD343" s="483">
        <v>372</v>
      </c>
      <c r="BE343" s="483">
        <v>491</v>
      </c>
      <c r="BF343" s="483">
        <v>637</v>
      </c>
      <c r="BG343" s="496">
        <v>710</v>
      </c>
      <c r="BH343" s="487">
        <v>170</v>
      </c>
      <c r="BI343" s="483">
        <v>313</v>
      </c>
      <c r="BJ343" s="483">
        <v>423</v>
      </c>
      <c r="BK343" s="483">
        <v>443</v>
      </c>
      <c r="BL343" s="496">
        <v>523</v>
      </c>
      <c r="BM343" s="487">
        <v>75</v>
      </c>
      <c r="BN343" s="483">
        <v>126</v>
      </c>
      <c r="BO343" s="483">
        <v>145</v>
      </c>
      <c r="BP343" s="483">
        <v>153</v>
      </c>
      <c r="BQ343" s="496">
        <v>169</v>
      </c>
      <c r="BR343" s="487">
        <v>369</v>
      </c>
      <c r="BS343" s="483">
        <v>263</v>
      </c>
      <c r="BT343" s="483">
        <v>588</v>
      </c>
      <c r="BU343" s="483">
        <v>99</v>
      </c>
      <c r="BV343" s="483">
        <v>561</v>
      </c>
      <c r="BW343" s="483">
        <v>299</v>
      </c>
      <c r="BX343" s="483">
        <v>125</v>
      </c>
      <c r="BY343" s="491">
        <v>236</v>
      </c>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4"/>
    </row>
    <row r="344" s="302" customFormat="true" ht="15" customHeight="true" x14ac:dyDescent="0.2">
      <c r="A344" s="1115"/>
      <c r="B344" s="814" t="s">
        <v>49</v>
      </c>
      <c r="C344" s="471">
        <v>83.248730964467015</v>
      </c>
      <c r="D344" s="460">
        <v>74.291637871458192</v>
      </c>
      <c r="E344" s="460">
        <v>64.446053584359163</v>
      </c>
      <c r="F344" s="460">
        <v>34.057971014492757</v>
      </c>
      <c r="G344" s="479">
        <v>9.5541401273885356</v>
      </c>
      <c r="H344" s="471">
        <v>84.082397003745328</v>
      </c>
      <c r="I344" s="460">
        <v>69.641125121241515</v>
      </c>
      <c r="J344" s="460">
        <v>43.675099866844207</v>
      </c>
      <c r="K344" s="460">
        <v>20.892857142857142</v>
      </c>
      <c r="L344" s="479">
        <v>6.4400715563506266</v>
      </c>
      <c r="M344" s="471">
        <v>88.584474885844742</v>
      </c>
      <c r="N344" s="460">
        <v>80.495356037151694</v>
      </c>
      <c r="O344" s="460">
        <v>71.512770137524555</v>
      </c>
      <c r="P344" s="460">
        <v>63.829787234042556</v>
      </c>
      <c r="Q344" s="479">
        <v>51.014492753623188</v>
      </c>
      <c r="R344" s="471">
        <v>59.226519337016569</v>
      </c>
      <c r="S344" s="460">
        <v>62.64204545454546</v>
      </c>
      <c r="T344" s="460">
        <v>50.546677880571913</v>
      </c>
      <c r="U344" s="460">
        <v>85.333333333333343</v>
      </c>
      <c r="V344" s="460">
        <v>45.374878286270693</v>
      </c>
      <c r="W344" s="460">
        <v>61.168831168831176</v>
      </c>
      <c r="X344" s="460">
        <v>80.031948881789134</v>
      </c>
      <c r="Y344" s="475">
        <v>63.85911179173047</v>
      </c>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342"/>
      <c r="BA344" s="1039"/>
      <c r="BB344" s="814" t="s">
        <v>49</v>
      </c>
      <c r="BC344" s="487">
        <v>1640</v>
      </c>
      <c r="BD344" s="483">
        <v>1075</v>
      </c>
      <c r="BE344" s="483">
        <v>890</v>
      </c>
      <c r="BF344" s="483">
        <v>329</v>
      </c>
      <c r="BG344" s="496">
        <v>75</v>
      </c>
      <c r="BH344" s="487">
        <v>898</v>
      </c>
      <c r="BI344" s="483">
        <v>718</v>
      </c>
      <c r="BJ344" s="483">
        <v>328</v>
      </c>
      <c r="BK344" s="483">
        <v>117</v>
      </c>
      <c r="BL344" s="496">
        <v>36</v>
      </c>
      <c r="BM344" s="487">
        <v>582</v>
      </c>
      <c r="BN344" s="483">
        <v>520</v>
      </c>
      <c r="BO344" s="483">
        <v>364</v>
      </c>
      <c r="BP344" s="483">
        <v>270</v>
      </c>
      <c r="BQ344" s="496">
        <v>176</v>
      </c>
      <c r="BR344" s="487">
        <v>536</v>
      </c>
      <c r="BS344" s="483">
        <v>441</v>
      </c>
      <c r="BT344" s="483">
        <v>601</v>
      </c>
      <c r="BU344" s="483">
        <v>576</v>
      </c>
      <c r="BV344" s="483">
        <v>466</v>
      </c>
      <c r="BW344" s="483">
        <v>471</v>
      </c>
      <c r="BX344" s="483">
        <v>501</v>
      </c>
      <c r="BY344" s="491">
        <v>417</v>
      </c>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4"/>
    </row>
    <row r="345" s="302" customFormat="true" ht="15" customHeight="true" x14ac:dyDescent="0.2">
      <c r="A345" s="1115" t="s">
        <v>147</v>
      </c>
      <c r="B345" s="814" t="s">
        <v>50</v>
      </c>
      <c r="C345" s="471">
        <v>3.7055837563451779</v>
      </c>
      <c r="D345" s="460">
        <v>5.4595715272978573</v>
      </c>
      <c r="E345" s="460">
        <v>7.0963070238957275</v>
      </c>
      <c r="F345" s="460">
        <v>12.629399585921325</v>
      </c>
      <c r="G345" s="479">
        <v>29.171974522292992</v>
      </c>
      <c r="H345" s="471">
        <v>4.213483146067416</v>
      </c>
      <c r="I345" s="460">
        <v>6.7895247332686717</v>
      </c>
      <c r="J345" s="460">
        <v>11.051930758988016</v>
      </c>
      <c r="K345" s="460">
        <v>14.821428571428571</v>
      </c>
      <c r="L345" s="479">
        <v>34.34704830053667</v>
      </c>
      <c r="M345" s="471">
        <v>3.1963470319634704</v>
      </c>
      <c r="N345" s="460">
        <v>3.4055727554179565</v>
      </c>
      <c r="O345" s="460">
        <v>6.4833005893909625</v>
      </c>
      <c r="P345" s="460">
        <v>5.4373522458628845</v>
      </c>
      <c r="Q345" s="479">
        <v>8.4057971014492754</v>
      </c>
      <c r="R345" s="471">
        <v>11.823204419889503</v>
      </c>
      <c r="S345" s="460">
        <v>4.8295454545454541</v>
      </c>
      <c r="T345" s="460">
        <v>8.9150546677880573</v>
      </c>
      <c r="U345" s="460">
        <v>5.1851851851851851</v>
      </c>
      <c r="V345" s="460">
        <v>18.889970788704964</v>
      </c>
      <c r="W345" s="460">
        <v>3.6363636363636362</v>
      </c>
      <c r="X345" s="460">
        <v>7.0287539936102235</v>
      </c>
      <c r="Y345" s="475">
        <v>8.1163859111791741</v>
      </c>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342"/>
      <c r="BA345" s="1038" t="s">
        <v>153</v>
      </c>
      <c r="BB345" s="814" t="s">
        <v>50</v>
      </c>
      <c r="BC345" s="487">
        <v>73</v>
      </c>
      <c r="BD345" s="483">
        <v>79</v>
      </c>
      <c r="BE345" s="483">
        <v>98</v>
      </c>
      <c r="BF345" s="483">
        <v>122</v>
      </c>
      <c r="BG345" s="496">
        <v>229</v>
      </c>
      <c r="BH345" s="487">
        <v>45</v>
      </c>
      <c r="BI345" s="483">
        <v>70</v>
      </c>
      <c r="BJ345" s="483">
        <v>83</v>
      </c>
      <c r="BK345" s="483">
        <v>83</v>
      </c>
      <c r="BL345" s="496">
        <v>192</v>
      </c>
      <c r="BM345" s="487">
        <v>21</v>
      </c>
      <c r="BN345" s="483">
        <v>22</v>
      </c>
      <c r="BO345" s="483">
        <v>33</v>
      </c>
      <c r="BP345" s="483">
        <v>23</v>
      </c>
      <c r="BQ345" s="496">
        <v>29</v>
      </c>
      <c r="BR345" s="487">
        <v>107</v>
      </c>
      <c r="BS345" s="483">
        <v>34</v>
      </c>
      <c r="BT345" s="483">
        <v>106</v>
      </c>
      <c r="BU345" s="483">
        <v>35</v>
      </c>
      <c r="BV345" s="483">
        <v>194</v>
      </c>
      <c r="BW345" s="483">
        <v>28</v>
      </c>
      <c r="BX345" s="483">
        <v>44</v>
      </c>
      <c r="BY345" s="491">
        <v>53</v>
      </c>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4"/>
    </row>
    <row r="346" s="302" customFormat="true" ht="15" customHeight="true" x14ac:dyDescent="0.2">
      <c r="A346" s="1115"/>
      <c r="B346" s="814" t="s">
        <v>49</v>
      </c>
      <c r="C346" s="471">
        <v>96.294416243654823</v>
      </c>
      <c r="D346" s="460">
        <v>94.540428472702146</v>
      </c>
      <c r="E346" s="460">
        <v>92.903692976104267</v>
      </c>
      <c r="F346" s="460">
        <v>87.370600414078666</v>
      </c>
      <c r="G346" s="479">
        <v>70.828025477707001</v>
      </c>
      <c r="H346" s="471">
        <v>95.786516853932582</v>
      </c>
      <c r="I346" s="460">
        <v>93.210475266731336</v>
      </c>
      <c r="J346" s="460">
        <v>88.948069241011979</v>
      </c>
      <c r="K346" s="460">
        <v>85.178571428571431</v>
      </c>
      <c r="L346" s="479">
        <v>65.65295169946333</v>
      </c>
      <c r="M346" s="471">
        <v>96.803652968036531</v>
      </c>
      <c r="N346" s="460">
        <v>96.59442724458205</v>
      </c>
      <c r="O346" s="460">
        <v>93.516699410609036</v>
      </c>
      <c r="P346" s="460">
        <v>94.562647754137117</v>
      </c>
      <c r="Q346" s="479">
        <v>91.594202898550719</v>
      </c>
      <c r="R346" s="471">
        <v>88.176795580110507</v>
      </c>
      <c r="S346" s="460">
        <v>95.170454545454547</v>
      </c>
      <c r="T346" s="460">
        <v>91.084945332211944</v>
      </c>
      <c r="U346" s="460">
        <v>94.814814814814824</v>
      </c>
      <c r="V346" s="460">
        <v>81.110029211295029</v>
      </c>
      <c r="W346" s="460">
        <v>96.36363636363636</v>
      </c>
      <c r="X346" s="460">
        <v>92.971246006389777</v>
      </c>
      <c r="Y346" s="475">
        <v>91.883614088820835</v>
      </c>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342"/>
      <c r="BA346" s="1039"/>
      <c r="BB346" s="814" t="s">
        <v>49</v>
      </c>
      <c r="BC346" s="487">
        <v>1897</v>
      </c>
      <c r="BD346" s="483">
        <v>1368</v>
      </c>
      <c r="BE346" s="483">
        <v>1283</v>
      </c>
      <c r="BF346" s="483">
        <v>844</v>
      </c>
      <c r="BG346" s="496">
        <v>556</v>
      </c>
      <c r="BH346" s="487">
        <v>1023</v>
      </c>
      <c r="BI346" s="483">
        <v>961</v>
      </c>
      <c r="BJ346" s="483">
        <v>668</v>
      </c>
      <c r="BK346" s="483">
        <v>477</v>
      </c>
      <c r="BL346" s="496">
        <v>367</v>
      </c>
      <c r="BM346" s="487">
        <v>636</v>
      </c>
      <c r="BN346" s="483">
        <v>624</v>
      </c>
      <c r="BO346" s="483">
        <v>476</v>
      </c>
      <c r="BP346" s="483">
        <v>400</v>
      </c>
      <c r="BQ346" s="496">
        <v>316</v>
      </c>
      <c r="BR346" s="487">
        <v>798</v>
      </c>
      <c r="BS346" s="483">
        <v>670</v>
      </c>
      <c r="BT346" s="483">
        <v>1083</v>
      </c>
      <c r="BU346" s="483">
        <v>640</v>
      </c>
      <c r="BV346" s="483">
        <v>833</v>
      </c>
      <c r="BW346" s="483">
        <v>742</v>
      </c>
      <c r="BX346" s="483">
        <v>582</v>
      </c>
      <c r="BY346" s="491">
        <v>600</v>
      </c>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4"/>
    </row>
    <row r="347" s="302" customFormat="true" ht="15" customHeight="true" x14ac:dyDescent="0.2">
      <c r="A347" s="1115" t="s">
        <v>148</v>
      </c>
      <c r="B347" s="814" t="s">
        <v>50</v>
      </c>
      <c r="C347" s="471">
        <v>1.9796954314720812</v>
      </c>
      <c r="D347" s="460">
        <v>2.349689011748445</v>
      </c>
      <c r="E347" s="460">
        <v>3.9826212889210719</v>
      </c>
      <c r="F347" s="460">
        <v>10.662525879917183</v>
      </c>
      <c r="G347" s="479">
        <v>28.535031847133759</v>
      </c>
      <c r="H347" s="471">
        <v>0.74906367041198507</v>
      </c>
      <c r="I347" s="460">
        <v>3.0067895247332688</v>
      </c>
      <c r="J347" s="460">
        <v>8.7882822902796267</v>
      </c>
      <c r="K347" s="460">
        <v>13.571428571428571</v>
      </c>
      <c r="L347" s="479">
        <v>33.810375670840784</v>
      </c>
      <c r="M347" s="471">
        <v>1.6742770167427701</v>
      </c>
      <c r="N347" s="460">
        <v>2.321981424148607</v>
      </c>
      <c r="O347" s="460">
        <v>4.5186640471512778</v>
      </c>
      <c r="P347" s="460">
        <v>2.6004728132387704</v>
      </c>
      <c r="Q347" s="479">
        <v>7.2463768115942031</v>
      </c>
      <c r="R347" s="471">
        <v>7.9558011049723749</v>
      </c>
      <c r="S347" s="460">
        <v>4.1193181818181817</v>
      </c>
      <c r="T347" s="460">
        <v>8.0740117746005051</v>
      </c>
      <c r="U347" s="460">
        <v>3.1111111111111112</v>
      </c>
      <c r="V347" s="460">
        <v>14.897760467380722</v>
      </c>
      <c r="W347" s="460">
        <v>2.2077922077922079</v>
      </c>
      <c r="X347" s="460">
        <v>4.9520766773162936</v>
      </c>
      <c r="Y347" s="475">
        <v>5.5130168453292496</v>
      </c>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342"/>
      <c r="BA347" s="1038" t="s">
        <v>154</v>
      </c>
      <c r="BB347" s="814" t="s">
        <v>50</v>
      </c>
      <c r="BC347" s="487">
        <v>39</v>
      </c>
      <c r="BD347" s="483">
        <v>34</v>
      </c>
      <c r="BE347" s="483">
        <v>55</v>
      </c>
      <c r="BF347" s="483">
        <v>103</v>
      </c>
      <c r="BG347" s="496">
        <v>224</v>
      </c>
      <c r="BH347" s="487">
        <v>8</v>
      </c>
      <c r="BI347" s="483">
        <v>31</v>
      </c>
      <c r="BJ347" s="483">
        <v>66</v>
      </c>
      <c r="BK347" s="483">
        <v>76</v>
      </c>
      <c r="BL347" s="496">
        <v>189</v>
      </c>
      <c r="BM347" s="487">
        <v>11</v>
      </c>
      <c r="BN347" s="483">
        <v>15</v>
      </c>
      <c r="BO347" s="483">
        <v>23</v>
      </c>
      <c r="BP347" s="483">
        <v>11</v>
      </c>
      <c r="BQ347" s="496">
        <v>25</v>
      </c>
      <c r="BR347" s="487">
        <v>72</v>
      </c>
      <c r="BS347" s="483">
        <v>29</v>
      </c>
      <c r="BT347" s="483">
        <v>96</v>
      </c>
      <c r="BU347" s="483">
        <v>21</v>
      </c>
      <c r="BV347" s="483">
        <v>153</v>
      </c>
      <c r="BW347" s="483">
        <v>17</v>
      </c>
      <c r="BX347" s="483">
        <v>31</v>
      </c>
      <c r="BY347" s="491">
        <v>36</v>
      </c>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4"/>
    </row>
    <row r="348" s="302" customFormat="true" ht="15" customHeight="true" x14ac:dyDescent="0.2">
      <c r="A348" s="1115"/>
      <c r="B348" s="814" t="s">
        <v>49</v>
      </c>
      <c r="C348" s="471">
        <v>98.020304568527919</v>
      </c>
      <c r="D348" s="460">
        <v>97.650310988251547</v>
      </c>
      <c r="E348" s="460">
        <v>96.017378711078933</v>
      </c>
      <c r="F348" s="460">
        <v>89.337474120082817</v>
      </c>
      <c r="G348" s="479">
        <v>71.464968152866234</v>
      </c>
      <c r="H348" s="471">
        <v>99.250936329588015</v>
      </c>
      <c r="I348" s="460">
        <v>96.993210475266736</v>
      </c>
      <c r="J348" s="460">
        <v>91.211717709720375</v>
      </c>
      <c r="K348" s="460">
        <v>86.428571428571431</v>
      </c>
      <c r="L348" s="479">
        <v>66.189624329159216</v>
      </c>
      <c r="M348" s="471">
        <v>98.325722983257222</v>
      </c>
      <c r="N348" s="460">
        <v>97.678018575851382</v>
      </c>
      <c r="O348" s="460">
        <v>95.481335952848724</v>
      </c>
      <c r="P348" s="460">
        <v>97.399527186761219</v>
      </c>
      <c r="Q348" s="479">
        <v>92.753623188405797</v>
      </c>
      <c r="R348" s="471">
        <v>92.044198895027634</v>
      </c>
      <c r="S348" s="460">
        <v>95.880681818181827</v>
      </c>
      <c r="T348" s="460">
        <v>91.925988225399493</v>
      </c>
      <c r="U348" s="460">
        <v>96.888888888888886</v>
      </c>
      <c r="V348" s="460">
        <v>85.102239532619279</v>
      </c>
      <c r="W348" s="460">
        <v>97.79220779220779</v>
      </c>
      <c r="X348" s="460">
        <v>95.047923322683701</v>
      </c>
      <c r="Y348" s="475">
        <v>94.486983154670739</v>
      </c>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342"/>
      <c r="BA348" s="1039"/>
      <c r="BB348" s="814" t="s">
        <v>49</v>
      </c>
      <c r="BC348" s="487">
        <v>1931</v>
      </c>
      <c r="BD348" s="483">
        <v>1413</v>
      </c>
      <c r="BE348" s="483">
        <v>1326</v>
      </c>
      <c r="BF348" s="483">
        <v>863</v>
      </c>
      <c r="BG348" s="496">
        <v>561</v>
      </c>
      <c r="BH348" s="487">
        <v>1060</v>
      </c>
      <c r="BI348" s="483">
        <v>1000</v>
      </c>
      <c r="BJ348" s="483">
        <v>685</v>
      </c>
      <c r="BK348" s="483">
        <v>484</v>
      </c>
      <c r="BL348" s="496">
        <v>370</v>
      </c>
      <c r="BM348" s="487">
        <v>646</v>
      </c>
      <c r="BN348" s="483">
        <v>631</v>
      </c>
      <c r="BO348" s="483">
        <v>486</v>
      </c>
      <c r="BP348" s="483">
        <v>412</v>
      </c>
      <c r="BQ348" s="496">
        <v>320</v>
      </c>
      <c r="BR348" s="487">
        <v>833</v>
      </c>
      <c r="BS348" s="483">
        <v>675</v>
      </c>
      <c r="BT348" s="483">
        <v>1093</v>
      </c>
      <c r="BU348" s="483">
        <v>654</v>
      </c>
      <c r="BV348" s="483">
        <v>874</v>
      </c>
      <c r="BW348" s="483">
        <v>753</v>
      </c>
      <c r="BX348" s="483">
        <v>595</v>
      </c>
      <c r="BY348" s="491">
        <v>617</v>
      </c>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4"/>
    </row>
    <row r="349" s="302" customFormat="true" ht="15" customHeight="true" x14ac:dyDescent="0.2">
      <c r="A349" s="1115" t="s">
        <v>149</v>
      </c>
      <c r="B349" s="814" t="s">
        <v>50</v>
      </c>
      <c r="C349" s="471">
        <v>81.776649746192902</v>
      </c>
      <c r="D349" s="460">
        <v>91.776088458880452</v>
      </c>
      <c r="E349" s="460">
        <v>95.510499637943525</v>
      </c>
      <c r="F349" s="460">
        <v>97.826086956521735</v>
      </c>
      <c r="G349" s="479">
        <v>98.726114649681534</v>
      </c>
      <c r="H349" s="471">
        <v>93.071161048689149</v>
      </c>
      <c r="I349" s="460">
        <v>96.799224054316198</v>
      </c>
      <c r="J349" s="460">
        <v>97.86950732356857</v>
      </c>
      <c r="K349" s="460">
        <v>97.857142857142847</v>
      </c>
      <c r="L349" s="479">
        <v>99.105545617173533</v>
      </c>
      <c r="M349" s="471">
        <v>74.429223744292244</v>
      </c>
      <c r="N349" s="460">
        <v>82.507739938080491</v>
      </c>
      <c r="O349" s="460">
        <v>86.051080550098234</v>
      </c>
      <c r="P349" s="460">
        <v>88.416075650118202</v>
      </c>
      <c r="Q349" s="479">
        <v>91.304347826086953</v>
      </c>
      <c r="R349" s="471">
        <v>99.889502762430936</v>
      </c>
      <c r="S349" s="460">
        <v>91.335227272727266</v>
      </c>
      <c r="T349" s="460">
        <v>90.664423885618163</v>
      </c>
      <c r="U349" s="460">
        <v>81.333333333333329</v>
      </c>
      <c r="V349" s="460">
        <v>99.513145082765334</v>
      </c>
      <c r="W349" s="460">
        <v>91.428571428571431</v>
      </c>
      <c r="X349" s="460">
        <v>79.392971246006397</v>
      </c>
      <c r="Y349" s="475">
        <v>88.973966309341506</v>
      </c>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342"/>
      <c r="BA349" s="1038" t="s">
        <v>155</v>
      </c>
      <c r="BB349" s="814" t="s">
        <v>50</v>
      </c>
      <c r="BC349" s="487">
        <v>1611</v>
      </c>
      <c r="BD349" s="483">
        <v>1328</v>
      </c>
      <c r="BE349" s="483">
        <v>1319</v>
      </c>
      <c r="BF349" s="483">
        <v>945</v>
      </c>
      <c r="BG349" s="496">
        <v>775</v>
      </c>
      <c r="BH349" s="487">
        <v>994</v>
      </c>
      <c r="BI349" s="483">
        <v>998</v>
      </c>
      <c r="BJ349" s="483">
        <v>735</v>
      </c>
      <c r="BK349" s="483">
        <v>548</v>
      </c>
      <c r="BL349" s="496">
        <v>554</v>
      </c>
      <c r="BM349" s="487">
        <v>489</v>
      </c>
      <c r="BN349" s="483">
        <v>533</v>
      </c>
      <c r="BO349" s="483">
        <v>438</v>
      </c>
      <c r="BP349" s="483">
        <v>374</v>
      </c>
      <c r="BQ349" s="496">
        <v>315</v>
      </c>
      <c r="BR349" s="487">
        <v>904</v>
      </c>
      <c r="BS349" s="483">
        <v>643</v>
      </c>
      <c r="BT349" s="483">
        <v>1078</v>
      </c>
      <c r="BU349" s="483">
        <v>549</v>
      </c>
      <c r="BV349" s="483">
        <v>1022</v>
      </c>
      <c r="BW349" s="483">
        <v>704</v>
      </c>
      <c r="BX349" s="483">
        <v>497</v>
      </c>
      <c r="BY349" s="491">
        <v>581</v>
      </c>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4"/>
    </row>
    <row r="350" s="302" customFormat="true" ht="15" customHeight="true" x14ac:dyDescent="0.2">
      <c r="A350" s="1115"/>
      <c r="B350" s="814" t="s">
        <v>49</v>
      </c>
      <c r="C350" s="471">
        <v>18.223350253807109</v>
      </c>
      <c r="D350" s="460">
        <v>8.2239115411195574</v>
      </c>
      <c r="E350" s="460">
        <v>4.4895003620564813</v>
      </c>
      <c r="F350" s="460">
        <v>2.1739130434782608</v>
      </c>
      <c r="G350" s="479">
        <v>1.2738853503184715</v>
      </c>
      <c r="H350" s="471">
        <v>6.9288389513108619</v>
      </c>
      <c r="I350" s="460">
        <v>3.2007759456838021</v>
      </c>
      <c r="J350" s="460">
        <v>2.1304926764314249</v>
      </c>
      <c r="K350" s="460">
        <v>2.1428571428571428</v>
      </c>
      <c r="L350" s="479">
        <v>0.89445438282647582</v>
      </c>
      <c r="M350" s="471">
        <v>25.570776255707763</v>
      </c>
      <c r="N350" s="460">
        <v>17.492260061919502</v>
      </c>
      <c r="O350" s="460">
        <v>13.948919449901767</v>
      </c>
      <c r="P350" s="460">
        <v>11.583924349881796</v>
      </c>
      <c r="Q350" s="479">
        <v>8.695652173913043</v>
      </c>
      <c r="R350" s="471">
        <v>0.11049723756906078</v>
      </c>
      <c r="S350" s="460">
        <v>8.6647727272727284</v>
      </c>
      <c r="T350" s="460">
        <v>9.3355761143818334</v>
      </c>
      <c r="U350" s="460">
        <v>18.666666666666668</v>
      </c>
      <c r="V350" s="460">
        <v>0.48685491723466412</v>
      </c>
      <c r="W350" s="460">
        <v>8.5714285714285712</v>
      </c>
      <c r="X350" s="460">
        <v>20.60702875399361</v>
      </c>
      <c r="Y350" s="475">
        <v>11.026033690658499</v>
      </c>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342"/>
      <c r="BA350" s="1039"/>
      <c r="BB350" s="814" t="s">
        <v>49</v>
      </c>
      <c r="BC350" s="487">
        <v>359</v>
      </c>
      <c r="BD350" s="483">
        <v>119</v>
      </c>
      <c r="BE350" s="483">
        <v>62</v>
      </c>
      <c r="BF350" s="483">
        <v>21</v>
      </c>
      <c r="BG350" s="496">
        <v>10</v>
      </c>
      <c r="BH350" s="487">
        <v>74</v>
      </c>
      <c r="BI350" s="483">
        <v>33</v>
      </c>
      <c r="BJ350" s="483">
        <v>16</v>
      </c>
      <c r="BK350" s="483">
        <v>12</v>
      </c>
      <c r="BL350" s="496">
        <v>5</v>
      </c>
      <c r="BM350" s="487">
        <v>168</v>
      </c>
      <c r="BN350" s="483">
        <v>113</v>
      </c>
      <c r="BO350" s="483">
        <v>71</v>
      </c>
      <c r="BP350" s="483">
        <v>49</v>
      </c>
      <c r="BQ350" s="496">
        <v>30</v>
      </c>
      <c r="BR350" s="487">
        <v>1</v>
      </c>
      <c r="BS350" s="483">
        <v>61</v>
      </c>
      <c r="BT350" s="483">
        <v>111</v>
      </c>
      <c r="BU350" s="483">
        <v>126</v>
      </c>
      <c r="BV350" s="483">
        <v>5</v>
      </c>
      <c r="BW350" s="483">
        <v>66</v>
      </c>
      <c r="BX350" s="483">
        <v>129</v>
      </c>
      <c r="BY350" s="491">
        <v>72</v>
      </c>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4"/>
    </row>
    <row r="351" s="302" customFormat="true" ht="15" customHeight="true" x14ac:dyDescent="0.2">
      <c r="A351" s="1115" t="s">
        <v>150</v>
      </c>
      <c r="B351" s="814" t="s">
        <v>50</v>
      </c>
      <c r="C351" s="471">
        <v>18.730964467005077</v>
      </c>
      <c r="D351" s="460">
        <v>28.956461644782312</v>
      </c>
      <c r="E351" s="460">
        <v>37.436640115858069</v>
      </c>
      <c r="F351" s="460">
        <v>67.184265010351965</v>
      </c>
      <c r="G351" s="479">
        <v>91.592356687898089</v>
      </c>
      <c r="H351" s="471">
        <v>17.977528089887642</v>
      </c>
      <c r="I351" s="460">
        <v>32.201745877788554</v>
      </c>
      <c r="J351" s="460">
        <v>57.390146471371509</v>
      </c>
      <c r="K351" s="460">
        <v>80.714285714285722</v>
      </c>
      <c r="L351" s="479">
        <v>94.45438282647585</v>
      </c>
      <c r="M351" s="471">
        <v>13.698630136986301</v>
      </c>
      <c r="N351" s="460">
        <v>21.671826625386998</v>
      </c>
      <c r="O351" s="460">
        <v>31.237721021611005</v>
      </c>
      <c r="P351" s="460">
        <v>40.898345153664302</v>
      </c>
      <c r="Q351" s="479">
        <v>51.014492753623188</v>
      </c>
      <c r="R351" s="471">
        <v>40.773480662983424</v>
      </c>
      <c r="S351" s="460">
        <v>39.204545454545453</v>
      </c>
      <c r="T351" s="460">
        <v>53.406223717409581</v>
      </c>
      <c r="U351" s="460">
        <v>16.296296296296298</v>
      </c>
      <c r="V351" s="460">
        <v>54.917234664070101</v>
      </c>
      <c r="W351" s="460">
        <v>42.207792207792203</v>
      </c>
      <c r="X351" s="460">
        <v>22.204472843450478</v>
      </c>
      <c r="Y351" s="475">
        <v>39.050535987748852</v>
      </c>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342"/>
      <c r="BA351" s="1038" t="s">
        <v>156</v>
      </c>
      <c r="BB351" s="814" t="s">
        <v>50</v>
      </c>
      <c r="BC351" s="487">
        <v>369</v>
      </c>
      <c r="BD351" s="483">
        <v>419</v>
      </c>
      <c r="BE351" s="483">
        <v>517</v>
      </c>
      <c r="BF351" s="483">
        <v>649</v>
      </c>
      <c r="BG351" s="496">
        <v>719</v>
      </c>
      <c r="BH351" s="487">
        <v>192</v>
      </c>
      <c r="BI351" s="483">
        <v>332</v>
      </c>
      <c r="BJ351" s="483">
        <v>431</v>
      </c>
      <c r="BK351" s="483">
        <v>452</v>
      </c>
      <c r="BL351" s="496">
        <v>528</v>
      </c>
      <c r="BM351" s="487">
        <v>90</v>
      </c>
      <c r="BN351" s="483">
        <v>140</v>
      </c>
      <c r="BO351" s="483">
        <v>159</v>
      </c>
      <c r="BP351" s="483">
        <v>173</v>
      </c>
      <c r="BQ351" s="496">
        <v>176</v>
      </c>
      <c r="BR351" s="487">
        <v>369</v>
      </c>
      <c r="BS351" s="483">
        <v>276</v>
      </c>
      <c r="BT351" s="483">
        <v>635</v>
      </c>
      <c r="BU351" s="483">
        <v>110</v>
      </c>
      <c r="BV351" s="483">
        <v>564</v>
      </c>
      <c r="BW351" s="483">
        <v>325</v>
      </c>
      <c r="BX351" s="483">
        <v>139</v>
      </c>
      <c r="BY351" s="491">
        <v>255</v>
      </c>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4"/>
    </row>
    <row r="352" s="302" customFormat="true" ht="15" customHeight="true" x14ac:dyDescent="0.2">
      <c r="A352" s="1115"/>
      <c r="B352" s="814" t="s">
        <v>49</v>
      </c>
      <c r="C352" s="471">
        <v>81.26903553299492</v>
      </c>
      <c r="D352" s="460">
        <v>71.043538355217692</v>
      </c>
      <c r="E352" s="460">
        <v>62.563359884141924</v>
      </c>
      <c r="F352" s="460">
        <v>32.815734989648035</v>
      </c>
      <c r="G352" s="479">
        <v>8.4076433121019107</v>
      </c>
      <c r="H352" s="471">
        <v>82.022471910112358</v>
      </c>
      <c r="I352" s="460">
        <v>67.798254122211446</v>
      </c>
      <c r="J352" s="460">
        <v>42.609853528628491</v>
      </c>
      <c r="K352" s="460">
        <v>19.285714285714288</v>
      </c>
      <c r="L352" s="479">
        <v>5.5456171735241506</v>
      </c>
      <c r="M352" s="471">
        <v>86.301369863013704</v>
      </c>
      <c r="N352" s="460">
        <v>78.328173374613002</v>
      </c>
      <c r="O352" s="460">
        <v>68.762278978389006</v>
      </c>
      <c r="P352" s="460">
        <v>59.101654846335691</v>
      </c>
      <c r="Q352" s="479">
        <v>48.985507246376812</v>
      </c>
      <c r="R352" s="471">
        <v>59.226519337016569</v>
      </c>
      <c r="S352" s="460">
        <v>60.79545454545454</v>
      </c>
      <c r="T352" s="460">
        <v>46.593776282590412</v>
      </c>
      <c r="U352" s="460">
        <v>83.703703703703695</v>
      </c>
      <c r="V352" s="460">
        <v>45.082765335929892</v>
      </c>
      <c r="W352" s="460">
        <v>57.792207792207797</v>
      </c>
      <c r="X352" s="460">
        <v>77.795527156549511</v>
      </c>
      <c r="Y352" s="475">
        <v>60.949464012251156</v>
      </c>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342"/>
      <c r="BA352" s="1039"/>
      <c r="BB352" s="814" t="s">
        <v>49</v>
      </c>
      <c r="BC352" s="487">
        <v>1601</v>
      </c>
      <c r="BD352" s="483">
        <v>1028</v>
      </c>
      <c r="BE352" s="483">
        <v>864</v>
      </c>
      <c r="BF352" s="483">
        <v>317</v>
      </c>
      <c r="BG352" s="496">
        <v>66</v>
      </c>
      <c r="BH352" s="487">
        <v>876</v>
      </c>
      <c r="BI352" s="483">
        <v>699</v>
      </c>
      <c r="BJ352" s="483">
        <v>320</v>
      </c>
      <c r="BK352" s="483">
        <v>108</v>
      </c>
      <c r="BL352" s="496">
        <v>31</v>
      </c>
      <c r="BM352" s="487">
        <v>567</v>
      </c>
      <c r="BN352" s="483">
        <v>506</v>
      </c>
      <c r="BO352" s="483">
        <v>350</v>
      </c>
      <c r="BP352" s="483">
        <v>250</v>
      </c>
      <c r="BQ352" s="496">
        <v>169</v>
      </c>
      <c r="BR352" s="487">
        <v>536</v>
      </c>
      <c r="BS352" s="483">
        <v>428</v>
      </c>
      <c r="BT352" s="483">
        <v>554</v>
      </c>
      <c r="BU352" s="483">
        <v>565</v>
      </c>
      <c r="BV352" s="483">
        <v>463</v>
      </c>
      <c r="BW352" s="483">
        <v>445</v>
      </c>
      <c r="BX352" s="483">
        <v>487</v>
      </c>
      <c r="BY352" s="491">
        <v>398</v>
      </c>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4"/>
    </row>
    <row r="353" s="302" customFormat="true" ht="15" customHeight="true" x14ac:dyDescent="0.2">
      <c r="A353" s="1115" t="s">
        <v>138</v>
      </c>
      <c r="B353" s="814" t="s">
        <v>50</v>
      </c>
      <c r="C353" s="471">
        <v>5.3299492385786804</v>
      </c>
      <c r="D353" s="460">
        <v>6.0815480304077401</v>
      </c>
      <c r="E353" s="460">
        <v>7.2411296162201308</v>
      </c>
      <c r="F353" s="460">
        <v>12.732919254658384</v>
      </c>
      <c r="G353" s="479">
        <v>29.426751592356688</v>
      </c>
      <c r="H353" s="471">
        <v>4.3071161048689142</v>
      </c>
      <c r="I353" s="460">
        <v>6.9835111542192045</v>
      </c>
      <c r="J353" s="460">
        <v>11.18508655126498</v>
      </c>
      <c r="K353" s="460">
        <v>14.821428571428571</v>
      </c>
      <c r="L353" s="479">
        <v>34.704830053667266</v>
      </c>
      <c r="M353" s="471">
        <v>5.7838660578386598</v>
      </c>
      <c r="N353" s="460">
        <v>4.7987616099071211</v>
      </c>
      <c r="O353" s="460">
        <v>7.4656188605108058</v>
      </c>
      <c r="P353" s="460">
        <v>7.5650118203309695</v>
      </c>
      <c r="Q353" s="479">
        <v>8.4057971014492754</v>
      </c>
      <c r="R353" s="471">
        <v>11.823204419889503</v>
      </c>
      <c r="S353" s="460">
        <v>6.1079545454545459</v>
      </c>
      <c r="T353" s="460">
        <v>9.2514718250630779</v>
      </c>
      <c r="U353" s="460">
        <v>6.2222222222222223</v>
      </c>
      <c r="V353" s="460">
        <v>19.182083739045762</v>
      </c>
      <c r="W353" s="460">
        <v>4.1558441558441555</v>
      </c>
      <c r="X353" s="460">
        <v>9.4249201277955272</v>
      </c>
      <c r="Y353" s="475">
        <v>8.7289433384379791</v>
      </c>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342"/>
      <c r="BA353" s="1038" t="s">
        <v>145</v>
      </c>
      <c r="BB353" s="814" t="s">
        <v>50</v>
      </c>
      <c r="BC353" s="487">
        <v>105</v>
      </c>
      <c r="BD353" s="483">
        <v>88</v>
      </c>
      <c r="BE353" s="483">
        <v>100</v>
      </c>
      <c r="BF353" s="483">
        <v>123</v>
      </c>
      <c r="BG353" s="496">
        <v>231</v>
      </c>
      <c r="BH353" s="487">
        <v>46</v>
      </c>
      <c r="BI353" s="483">
        <v>72</v>
      </c>
      <c r="BJ353" s="483">
        <v>84</v>
      </c>
      <c r="BK353" s="483">
        <v>83</v>
      </c>
      <c r="BL353" s="496">
        <v>194</v>
      </c>
      <c r="BM353" s="487">
        <v>38</v>
      </c>
      <c r="BN353" s="483">
        <v>31</v>
      </c>
      <c r="BO353" s="483">
        <v>38</v>
      </c>
      <c r="BP353" s="483">
        <v>32</v>
      </c>
      <c r="BQ353" s="496">
        <v>29</v>
      </c>
      <c r="BR353" s="487">
        <v>107</v>
      </c>
      <c r="BS353" s="483">
        <v>43</v>
      </c>
      <c r="BT353" s="483">
        <v>110</v>
      </c>
      <c r="BU353" s="483">
        <v>42</v>
      </c>
      <c r="BV353" s="483">
        <v>197</v>
      </c>
      <c r="BW353" s="483">
        <v>32</v>
      </c>
      <c r="BX353" s="483">
        <v>59</v>
      </c>
      <c r="BY353" s="491">
        <v>57</v>
      </c>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4"/>
    </row>
    <row r="354" s="302" customFormat="true" ht="15" customHeight="true" x14ac:dyDescent="0.2">
      <c r="A354" s="1116"/>
      <c r="B354" s="815" t="s">
        <v>49</v>
      </c>
      <c r="C354" s="469">
        <v>94.670050761421322</v>
      </c>
      <c r="D354" s="461">
        <v>93.918451969592269</v>
      </c>
      <c r="E354" s="461">
        <v>92.758870383779865</v>
      </c>
      <c r="F354" s="461">
        <v>87.267080745341616</v>
      </c>
      <c r="G354" s="480">
        <v>70.573248407643305</v>
      </c>
      <c r="H354" s="469">
        <v>95.692883895131089</v>
      </c>
      <c r="I354" s="461">
        <v>93.016488845780799</v>
      </c>
      <c r="J354" s="461">
        <v>88.814913448735027</v>
      </c>
      <c r="K354" s="461">
        <v>85.178571428571431</v>
      </c>
      <c r="L354" s="480">
        <v>65.295169946332734</v>
      </c>
      <c r="M354" s="469">
        <v>94.216133942161335</v>
      </c>
      <c r="N354" s="461">
        <v>95.201238390092882</v>
      </c>
      <c r="O354" s="461">
        <v>92.534381139489199</v>
      </c>
      <c r="P354" s="461">
        <v>92.434988179669034</v>
      </c>
      <c r="Q354" s="480">
        <v>91.594202898550719</v>
      </c>
      <c r="R354" s="469">
        <v>88.176795580110507</v>
      </c>
      <c r="S354" s="461">
        <v>93.892045454545453</v>
      </c>
      <c r="T354" s="461">
        <v>90.748528174936922</v>
      </c>
      <c r="U354" s="461">
        <v>93.777777777777786</v>
      </c>
      <c r="V354" s="461">
        <v>80.817916260954235</v>
      </c>
      <c r="W354" s="461">
        <v>95.844155844155836</v>
      </c>
      <c r="X354" s="461">
        <v>90.575079872204483</v>
      </c>
      <c r="Y354" s="476">
        <v>91.271056661562028</v>
      </c>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342"/>
      <c r="BA354" s="1040"/>
      <c r="BB354" s="815" t="s">
        <v>49</v>
      </c>
      <c r="BC354" s="488">
        <v>1865</v>
      </c>
      <c r="BD354" s="484">
        <v>1359</v>
      </c>
      <c r="BE354" s="484">
        <v>1281</v>
      </c>
      <c r="BF354" s="484">
        <v>843</v>
      </c>
      <c r="BG354" s="497">
        <v>554</v>
      </c>
      <c r="BH354" s="488">
        <v>1022</v>
      </c>
      <c r="BI354" s="484">
        <v>959</v>
      </c>
      <c r="BJ354" s="484">
        <v>667</v>
      </c>
      <c r="BK354" s="484">
        <v>477</v>
      </c>
      <c r="BL354" s="497">
        <v>365</v>
      </c>
      <c r="BM354" s="488">
        <v>619</v>
      </c>
      <c r="BN354" s="484">
        <v>615</v>
      </c>
      <c r="BO354" s="484">
        <v>471</v>
      </c>
      <c r="BP354" s="484">
        <v>391</v>
      </c>
      <c r="BQ354" s="497">
        <v>316</v>
      </c>
      <c r="BR354" s="488">
        <v>798</v>
      </c>
      <c r="BS354" s="484">
        <v>661</v>
      </c>
      <c r="BT354" s="484">
        <v>1079</v>
      </c>
      <c r="BU354" s="484">
        <v>633</v>
      </c>
      <c r="BV354" s="484">
        <v>830</v>
      </c>
      <c r="BW354" s="484">
        <v>738</v>
      </c>
      <c r="BX354" s="484">
        <v>567</v>
      </c>
      <c r="BY354" s="492">
        <v>596</v>
      </c>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4"/>
    </row>
    <row r="355" s="370" customFormat="true" ht="15" customHeight="true" x14ac:dyDescent="0.2">
      <c r="A355" s="307"/>
      <c r="B355" s="307"/>
      <c r="C355" s="307"/>
      <c r="D355" s="307"/>
      <c r="E355" s="307"/>
      <c r="F355" s="307"/>
      <c r="G355" s="307"/>
      <c r="Z355" s="343"/>
      <c r="AA355" s="343"/>
      <c r="AB355" s="343"/>
      <c r="AC355" s="343"/>
      <c r="AD355" s="343"/>
      <c r="AE355" s="343"/>
      <c r="AF355" s="343"/>
      <c r="AG355" s="343"/>
      <c r="AH355" s="343"/>
      <c r="AI355" s="343"/>
      <c r="AJ355" s="343"/>
      <c r="AK355" s="343"/>
      <c r="AL355" s="343"/>
      <c r="AM355" s="343"/>
      <c r="AN355" s="343"/>
      <c r="AO355" s="343"/>
      <c r="AP355" s="343"/>
      <c r="AQ355" s="343"/>
      <c r="AR355" s="343"/>
      <c r="AS355" s="343"/>
      <c r="AT355" s="343"/>
      <c r="AU355" s="343"/>
      <c r="AV355" s="343"/>
      <c r="AW355" s="343"/>
      <c r="AX355" s="343"/>
      <c r="AY355" s="343"/>
      <c r="AZ355" s="343"/>
      <c r="BB355" s="307"/>
      <c r="BC355" s="436"/>
      <c r="BD355" s="436"/>
      <c r="BE355" s="436"/>
      <c r="BF355" s="436"/>
      <c r="BG355" s="436"/>
      <c r="BH355" s="436"/>
      <c r="BI355" s="436"/>
      <c r="BJ355" s="436"/>
      <c r="BK355" s="436"/>
      <c r="BL355" s="436"/>
      <c r="BM355" s="436"/>
      <c r="BN355" s="436"/>
      <c r="BO355" s="436"/>
      <c r="BP355" s="436"/>
      <c r="BQ355" s="436"/>
      <c r="BR355" s="436"/>
      <c r="BS355" s="436"/>
      <c r="BT355" s="436"/>
      <c r="BU355" s="436"/>
      <c r="BV355" s="436"/>
      <c r="BW355" s="436"/>
      <c r="BX355" s="436"/>
      <c r="BY355" s="436"/>
      <c r="BZ355" s="437"/>
      <c r="CA355" s="437"/>
      <c r="CB355" s="437"/>
      <c r="CC355" s="437"/>
      <c r="CD355" s="437"/>
      <c r="CE355" s="437"/>
      <c r="CF355" s="437"/>
      <c r="CG355" s="437"/>
      <c r="CH355" s="437"/>
      <c r="CI355" s="437"/>
      <c r="CJ355" s="437"/>
      <c r="CK355" s="437"/>
      <c r="CL355" s="437"/>
      <c r="CM355" s="437"/>
      <c r="CN355" s="437"/>
      <c r="CO355" s="437"/>
      <c r="CP355" s="437"/>
      <c r="CQ355" s="437"/>
      <c r="CR355" s="437"/>
      <c r="CS355" s="437"/>
      <c r="CT355" s="437"/>
      <c r="CU355" s="437"/>
      <c r="CV355" s="437"/>
      <c r="CW355" s="437"/>
      <c r="CX355" s="437"/>
      <c r="CY355" s="437"/>
      <c r="CZ355" s="437"/>
    </row>
    <row r="356" s="370" customFormat="true" ht="15" customHeight="true" x14ac:dyDescent="0.2">
      <c r="A356" s="307"/>
      <c r="B356" s="307"/>
      <c r="C356" s="307"/>
      <c r="D356" s="307"/>
      <c r="E356" s="307"/>
      <c r="F356" s="307"/>
      <c r="G356" s="307"/>
      <c r="Z356" s="343"/>
      <c r="AA356" s="343"/>
      <c r="AB356" s="343"/>
      <c r="AC356" s="343"/>
      <c r="AD356" s="343"/>
      <c r="AE356" s="343"/>
      <c r="AF356" s="343"/>
      <c r="AG356" s="343"/>
      <c r="AH356" s="343"/>
      <c r="AI356" s="343"/>
      <c r="AJ356" s="343"/>
      <c r="AK356" s="343"/>
      <c r="AL356" s="343"/>
      <c r="AM356" s="343"/>
      <c r="AN356" s="343"/>
      <c r="AO356" s="343"/>
      <c r="AP356" s="343"/>
      <c r="AQ356" s="343"/>
      <c r="AR356" s="343"/>
      <c r="AS356" s="343"/>
      <c r="AT356" s="343"/>
      <c r="AU356" s="343"/>
      <c r="AV356" s="343"/>
      <c r="AW356" s="343"/>
      <c r="AX356" s="343"/>
      <c r="AY356" s="343"/>
      <c r="AZ356" s="343"/>
      <c r="BB356" s="307"/>
      <c r="BZ356" s="343"/>
      <c r="CA356" s="343"/>
      <c r="CB356" s="343"/>
      <c r="CC356" s="343"/>
      <c r="CD356" s="343"/>
      <c r="CE356" s="343"/>
      <c r="CF356" s="343"/>
      <c r="CG356" s="343"/>
      <c r="CH356" s="343"/>
      <c r="CI356" s="343"/>
      <c r="CJ356" s="343"/>
      <c r="CK356" s="343"/>
      <c r="CL356" s="343"/>
      <c r="CM356" s="343"/>
      <c r="CN356" s="343"/>
      <c r="CO356" s="343"/>
      <c r="CP356" s="343"/>
      <c r="CQ356" s="343"/>
      <c r="CR356" s="343"/>
      <c r="CS356" s="343"/>
      <c r="CT356" s="343"/>
      <c r="CU356" s="343"/>
      <c r="CV356" s="343"/>
      <c r="CW356" s="343"/>
      <c r="CX356" s="343"/>
      <c r="CY356" s="343"/>
      <c r="CZ356" s="343"/>
    </row>
    <row r="357" s="370" customFormat="true" ht="15" customHeight="true" x14ac:dyDescent="0.2">
      <c r="A357" s="307"/>
      <c r="B357" s="307"/>
      <c r="C357" s="307"/>
      <c r="D357" s="307"/>
      <c r="E357" s="307"/>
      <c r="F357" s="307"/>
      <c r="G357" s="307"/>
      <c r="Z357" s="343"/>
      <c r="AA357" s="343"/>
      <c r="AB357" s="343"/>
      <c r="AC357" s="343"/>
      <c r="AD357" s="343"/>
      <c r="AE357" s="343"/>
      <c r="AF357" s="343"/>
      <c r="AG357" s="343"/>
      <c r="AH357" s="343"/>
      <c r="AI357" s="343"/>
      <c r="AJ357" s="343"/>
      <c r="AK357" s="343"/>
      <c r="AL357" s="343"/>
      <c r="AM357" s="343"/>
      <c r="AN357" s="343"/>
      <c r="AO357" s="343"/>
      <c r="AP357" s="343"/>
      <c r="AQ357" s="343"/>
      <c r="AR357" s="343"/>
      <c r="AS357" s="343"/>
      <c r="AT357" s="343"/>
      <c r="AU357" s="343"/>
      <c r="AV357" s="343"/>
      <c r="AW357" s="343"/>
      <c r="AX357" s="343"/>
      <c r="AY357" s="343"/>
      <c r="AZ357" s="343"/>
      <c r="BB357" s="307"/>
      <c r="BZ357" s="343"/>
      <c r="CA357" s="343"/>
      <c r="CB357" s="343"/>
      <c r="CC357" s="343"/>
      <c r="CD357" s="343"/>
      <c r="CE357" s="343"/>
      <c r="CF357" s="343"/>
      <c r="CG357" s="343"/>
      <c r="CH357" s="343"/>
      <c r="CI357" s="343"/>
      <c r="CJ357" s="343"/>
      <c r="CK357" s="343"/>
      <c r="CL357" s="343"/>
      <c r="CM357" s="343"/>
      <c r="CN357" s="343"/>
      <c r="CO357" s="343"/>
      <c r="CP357" s="343"/>
      <c r="CQ357" s="343"/>
      <c r="CR357" s="343"/>
      <c r="CS357" s="343"/>
      <c r="CT357" s="343"/>
      <c r="CU357" s="343"/>
      <c r="CV357" s="343"/>
      <c r="CW357" s="343"/>
      <c r="CX357" s="343"/>
      <c r="CY357" s="343"/>
      <c r="CZ357" s="343"/>
    </row>
    <row r="358" s="370" customFormat="true" ht="15" customHeight="true" x14ac:dyDescent="0.2">
      <c r="A358" s="307"/>
      <c r="B358" s="307"/>
      <c r="C358" s="307"/>
      <c r="D358" s="307"/>
      <c r="E358" s="307"/>
      <c r="F358" s="307"/>
      <c r="G358" s="307"/>
      <c r="Z358" s="343"/>
      <c r="AA358" s="343"/>
      <c r="AB358" s="343"/>
      <c r="AC358" s="343"/>
      <c r="AD358" s="343"/>
      <c r="AE358" s="343"/>
      <c r="AF358" s="343"/>
      <c r="AG358" s="343"/>
      <c r="AH358" s="343"/>
      <c r="AI358" s="343"/>
      <c r="AJ358" s="343"/>
      <c r="AK358" s="343"/>
      <c r="AL358" s="343"/>
      <c r="AM358" s="343"/>
      <c r="AN358" s="343"/>
      <c r="AO358" s="343"/>
      <c r="AP358" s="343"/>
      <c r="AQ358" s="343"/>
      <c r="AR358" s="343"/>
      <c r="AS358" s="343"/>
      <c r="AT358" s="343"/>
      <c r="AU358" s="343"/>
      <c r="AV358" s="343"/>
      <c r="AW358" s="343"/>
      <c r="AX358" s="343"/>
      <c r="AY358" s="343"/>
      <c r="AZ358" s="343"/>
      <c r="BB358" s="307"/>
      <c r="BZ358" s="343"/>
      <c r="CA358" s="343"/>
      <c r="CB358" s="343"/>
      <c r="CC358" s="343"/>
      <c r="CD358" s="343"/>
      <c r="CE358" s="343"/>
      <c r="CF358" s="343"/>
      <c r="CG358" s="343"/>
      <c r="CH358" s="343"/>
      <c r="CI358" s="343"/>
      <c r="CJ358" s="343"/>
      <c r="CK358" s="343"/>
      <c r="CL358" s="343"/>
      <c r="CM358" s="343"/>
      <c r="CN358" s="343"/>
      <c r="CO358" s="343"/>
      <c r="CP358" s="343"/>
      <c r="CQ358" s="343"/>
      <c r="CR358" s="343"/>
      <c r="CS358" s="343"/>
      <c r="CT358" s="343"/>
      <c r="CU358" s="343"/>
      <c r="CV358" s="343"/>
      <c r="CW358" s="343"/>
      <c r="CX358" s="343"/>
      <c r="CY358" s="343"/>
      <c r="CZ358" s="343"/>
    </row>
    <row r="359" s="370" customFormat="true" ht="15" customHeight="true" x14ac:dyDescent="0.2">
      <c r="A359" s="307"/>
      <c r="B359" s="307"/>
      <c r="C359" s="307"/>
      <c r="D359" s="307"/>
      <c r="E359" s="307"/>
      <c r="F359" s="307"/>
      <c r="G359" s="307"/>
      <c r="Z359" s="343"/>
      <c r="AA359" s="343"/>
      <c r="AB359" s="343"/>
      <c r="AC359" s="343"/>
      <c r="AD359" s="343"/>
      <c r="AE359" s="343"/>
      <c r="AF359" s="343"/>
      <c r="AG359" s="343"/>
      <c r="AH359" s="343"/>
      <c r="AI359" s="343"/>
      <c r="AJ359" s="343"/>
      <c r="AK359" s="343"/>
      <c r="AL359" s="343"/>
      <c r="AM359" s="343"/>
      <c r="AN359" s="343"/>
      <c r="AO359" s="343"/>
      <c r="AP359" s="343"/>
      <c r="AQ359" s="343"/>
      <c r="AR359" s="343"/>
      <c r="AS359" s="343"/>
      <c r="AT359" s="343"/>
      <c r="AU359" s="343"/>
      <c r="AV359" s="343"/>
      <c r="AW359" s="343"/>
      <c r="AX359" s="343"/>
      <c r="AY359" s="343"/>
      <c r="AZ359" s="343"/>
      <c r="BB359" s="307"/>
      <c r="BZ359" s="343"/>
      <c r="CA359" s="343"/>
      <c r="CB359" s="343"/>
      <c r="CC359" s="343"/>
      <c r="CD359" s="343"/>
      <c r="CE359" s="343"/>
      <c r="CF359" s="343"/>
      <c r="CG359" s="343"/>
      <c r="CH359" s="343"/>
      <c r="CI359" s="343"/>
      <c r="CJ359" s="343"/>
      <c r="CK359" s="343"/>
      <c r="CL359" s="343"/>
      <c r="CM359" s="343"/>
      <c r="CN359" s="343"/>
      <c r="CO359" s="343"/>
      <c r="CP359" s="343"/>
      <c r="CQ359" s="343"/>
      <c r="CR359" s="343"/>
      <c r="CS359" s="343"/>
      <c r="CT359" s="343"/>
      <c r="CU359" s="343"/>
      <c r="CV359" s="343"/>
      <c r="CW359" s="343"/>
      <c r="CX359" s="343"/>
      <c r="CY359" s="343"/>
      <c r="CZ359" s="343"/>
    </row>
    <row r="360" s="370" customFormat="true" ht="15" customHeight="true" x14ac:dyDescent="0.2">
      <c r="A360" s="307"/>
      <c r="B360" s="307"/>
      <c r="C360" s="307"/>
      <c r="D360" s="307"/>
      <c r="E360" s="307"/>
      <c r="F360" s="307"/>
      <c r="G360" s="307"/>
      <c r="Z360" s="343"/>
      <c r="AA360" s="343"/>
      <c r="AB360" s="343"/>
      <c r="AC360" s="343"/>
      <c r="AD360" s="343"/>
      <c r="AE360" s="343"/>
      <c r="AF360" s="343"/>
      <c r="AG360" s="343"/>
      <c r="AH360" s="343"/>
      <c r="AI360" s="343"/>
      <c r="AJ360" s="343"/>
      <c r="AK360" s="343"/>
      <c r="AL360" s="343"/>
      <c r="AM360" s="343"/>
      <c r="AN360" s="343"/>
      <c r="AO360" s="343"/>
      <c r="AP360" s="343"/>
      <c r="AQ360" s="343"/>
      <c r="AR360" s="343"/>
      <c r="AS360" s="343"/>
      <c r="AT360" s="343"/>
      <c r="AU360" s="343"/>
      <c r="AV360" s="343"/>
      <c r="AW360" s="343"/>
      <c r="AX360" s="343"/>
      <c r="AY360" s="343"/>
      <c r="AZ360" s="343"/>
      <c r="BB360" s="307"/>
      <c r="BZ360" s="343"/>
      <c r="CA360" s="343"/>
      <c r="CB360" s="343"/>
      <c r="CC360" s="343"/>
      <c r="CD360" s="343"/>
      <c r="CE360" s="343"/>
      <c r="CF360" s="343"/>
      <c r="CG360" s="343"/>
      <c r="CH360" s="343"/>
      <c r="CI360" s="343"/>
      <c r="CJ360" s="343"/>
      <c r="CK360" s="343"/>
      <c r="CL360" s="343"/>
      <c r="CM360" s="343"/>
      <c r="CN360" s="343"/>
      <c r="CO360" s="343"/>
      <c r="CP360" s="343"/>
      <c r="CQ360" s="343"/>
      <c r="CR360" s="343"/>
      <c r="CS360" s="343"/>
      <c r="CT360" s="343"/>
      <c r="CU360" s="343"/>
      <c r="CV360" s="343"/>
      <c r="CW360" s="343"/>
      <c r="CX360" s="343"/>
      <c r="CY360" s="343"/>
      <c r="CZ360" s="343"/>
    </row>
    <row r="361" s="370" customFormat="true" ht="15" customHeight="true" x14ac:dyDescent="0.2">
      <c r="A361" s="307"/>
      <c r="B361" s="307"/>
      <c r="C361" s="307"/>
      <c r="D361" s="307"/>
      <c r="E361" s="307"/>
      <c r="F361" s="307"/>
      <c r="G361" s="307"/>
      <c r="Z361" s="343"/>
      <c r="AA361" s="343"/>
      <c r="AB361" s="343"/>
      <c r="AC361" s="343"/>
      <c r="AD361" s="343"/>
      <c r="AE361" s="343"/>
      <c r="AF361" s="343"/>
      <c r="AG361" s="343"/>
      <c r="AH361" s="343"/>
      <c r="AI361" s="343"/>
      <c r="AJ361" s="343"/>
      <c r="AK361" s="343"/>
      <c r="AL361" s="343"/>
      <c r="AM361" s="343"/>
      <c r="AN361" s="343"/>
      <c r="AO361" s="343"/>
      <c r="AP361" s="343"/>
      <c r="AQ361" s="343"/>
      <c r="AR361" s="343"/>
      <c r="AS361" s="343"/>
      <c r="AT361" s="343"/>
      <c r="AU361" s="343"/>
      <c r="AV361" s="343"/>
      <c r="AW361" s="343"/>
      <c r="AX361" s="343"/>
      <c r="AY361" s="343"/>
      <c r="AZ361" s="343"/>
      <c r="BB361" s="307"/>
      <c r="BZ361" s="343"/>
      <c r="CA361" s="343"/>
      <c r="CB361" s="343"/>
      <c r="CC361" s="343"/>
      <c r="CD361" s="343"/>
      <c r="CE361" s="343"/>
      <c r="CF361" s="343"/>
      <c r="CG361" s="343"/>
      <c r="CH361" s="343"/>
      <c r="CI361" s="343"/>
      <c r="CJ361" s="343"/>
      <c r="CK361" s="343"/>
      <c r="CL361" s="343"/>
      <c r="CM361" s="343"/>
      <c r="CN361" s="343"/>
      <c r="CO361" s="343"/>
      <c r="CP361" s="343"/>
      <c r="CQ361" s="343"/>
      <c r="CR361" s="343"/>
      <c r="CS361" s="343"/>
      <c r="CT361" s="343"/>
      <c r="CU361" s="343"/>
      <c r="CV361" s="343"/>
      <c r="CW361" s="343"/>
      <c r="CX361" s="343"/>
      <c r="CY361" s="343"/>
      <c r="CZ361" s="343"/>
    </row>
    <row r="362" s="370" customFormat="true" ht="15" customHeight="true" x14ac:dyDescent="0.2">
      <c r="A362" s="307"/>
      <c r="B362" s="307"/>
      <c r="C362" s="307"/>
      <c r="D362" s="307"/>
      <c r="E362" s="307"/>
      <c r="F362" s="307"/>
      <c r="G362" s="307"/>
      <c r="Z362" s="343"/>
      <c r="AA362" s="343"/>
      <c r="AB362" s="343"/>
      <c r="AC362" s="343"/>
      <c r="AD362" s="343"/>
      <c r="AE362" s="343"/>
      <c r="AF362" s="343"/>
      <c r="AG362" s="343"/>
      <c r="AH362" s="343"/>
      <c r="AI362" s="343"/>
      <c r="AJ362" s="343"/>
      <c r="AK362" s="343"/>
      <c r="AL362" s="343"/>
      <c r="AM362" s="343"/>
      <c r="AN362" s="343"/>
      <c r="AO362" s="343"/>
      <c r="AP362" s="343"/>
      <c r="AQ362" s="343"/>
      <c r="AR362" s="343"/>
      <c r="AS362" s="343"/>
      <c r="AT362" s="343"/>
      <c r="AU362" s="343"/>
      <c r="AV362" s="343"/>
      <c r="AW362" s="343"/>
      <c r="AX362" s="343"/>
      <c r="AY362" s="343"/>
      <c r="AZ362" s="343"/>
      <c r="BB362" s="307"/>
      <c r="BZ362" s="343"/>
      <c r="CA362" s="343"/>
      <c r="CB362" s="343"/>
      <c r="CC362" s="343"/>
      <c r="CD362" s="343"/>
      <c r="CE362" s="343"/>
      <c r="CF362" s="343"/>
      <c r="CG362" s="343"/>
      <c r="CH362" s="343"/>
      <c r="CI362" s="343"/>
      <c r="CJ362" s="343"/>
      <c r="CK362" s="343"/>
      <c r="CL362" s="343"/>
      <c r="CM362" s="343"/>
      <c r="CN362" s="343"/>
      <c r="CO362" s="343"/>
      <c r="CP362" s="343"/>
      <c r="CQ362" s="343"/>
      <c r="CR362" s="343"/>
      <c r="CS362" s="343"/>
      <c r="CT362" s="343"/>
      <c r="CU362" s="343"/>
      <c r="CV362" s="343"/>
      <c r="CW362" s="343"/>
      <c r="CX362" s="343"/>
      <c r="CY362" s="343"/>
      <c r="CZ362" s="343"/>
    </row>
    <row r="363" s="370" customFormat="true" ht="15" customHeight="true" x14ac:dyDescent="0.2">
      <c r="A363" s="307"/>
      <c r="B363" s="307"/>
      <c r="C363" s="307"/>
      <c r="D363" s="307"/>
      <c r="E363" s="307"/>
      <c r="F363" s="307"/>
      <c r="G363" s="307"/>
      <c r="Z363" s="343"/>
      <c r="AA363" s="343"/>
      <c r="AB363" s="343"/>
      <c r="AC363" s="343"/>
      <c r="AD363" s="343"/>
      <c r="AE363" s="343"/>
      <c r="AF363" s="343"/>
      <c r="AG363" s="343"/>
      <c r="AH363" s="343"/>
      <c r="AI363" s="343"/>
      <c r="AJ363" s="343"/>
      <c r="AK363" s="343"/>
      <c r="AL363" s="343"/>
      <c r="AM363" s="343"/>
      <c r="AN363" s="343"/>
      <c r="AO363" s="343"/>
      <c r="AP363" s="343"/>
      <c r="AQ363" s="343"/>
      <c r="AR363" s="343"/>
      <c r="AS363" s="343"/>
      <c r="AT363" s="343"/>
      <c r="AU363" s="343"/>
      <c r="AV363" s="343"/>
      <c r="AW363" s="343"/>
      <c r="AX363" s="343"/>
      <c r="AY363" s="343"/>
      <c r="AZ363" s="343"/>
      <c r="BB363" s="307"/>
      <c r="BZ363" s="343"/>
      <c r="CA363" s="343"/>
      <c r="CB363" s="343"/>
      <c r="CC363" s="343"/>
      <c r="CD363" s="343"/>
      <c r="CE363" s="343"/>
      <c r="CF363" s="343"/>
      <c r="CG363" s="343"/>
      <c r="CH363" s="343"/>
      <c r="CI363" s="343"/>
      <c r="CJ363" s="343"/>
      <c r="CK363" s="343"/>
      <c r="CL363" s="343"/>
      <c r="CM363" s="343"/>
      <c r="CN363" s="343"/>
      <c r="CO363" s="343"/>
      <c r="CP363" s="343"/>
      <c r="CQ363" s="343"/>
      <c r="CR363" s="343"/>
      <c r="CS363" s="343"/>
      <c r="CT363" s="343"/>
      <c r="CU363" s="343"/>
      <c r="CV363" s="343"/>
      <c r="CW363" s="343"/>
      <c r="CX363" s="343"/>
      <c r="CY363" s="343"/>
      <c r="CZ363" s="343"/>
    </row>
    <row r="364" s="370" customFormat="true" ht="15" customHeight="true" x14ac:dyDescent="0.2">
      <c r="A364" s="307"/>
      <c r="B364" s="307"/>
      <c r="C364" s="307"/>
      <c r="D364" s="307"/>
      <c r="E364" s="307"/>
      <c r="F364" s="307"/>
      <c r="G364" s="307"/>
      <c r="Z364" s="343"/>
      <c r="AA364" s="343"/>
      <c r="AB364" s="343"/>
      <c r="AC364" s="343"/>
      <c r="AD364" s="343"/>
      <c r="AE364" s="343"/>
      <c r="AF364" s="343"/>
      <c r="AG364" s="343"/>
      <c r="AH364" s="343"/>
      <c r="AI364" s="343"/>
      <c r="AJ364" s="343"/>
      <c r="AK364" s="343"/>
      <c r="AL364" s="343"/>
      <c r="AM364" s="343"/>
      <c r="AN364" s="343"/>
      <c r="AO364" s="343"/>
      <c r="AP364" s="343"/>
      <c r="AQ364" s="343"/>
      <c r="AR364" s="343"/>
      <c r="AS364" s="343"/>
      <c r="AT364" s="343"/>
      <c r="AU364" s="343"/>
      <c r="AV364" s="343"/>
      <c r="AW364" s="343"/>
      <c r="AX364" s="343"/>
      <c r="AY364" s="343"/>
      <c r="AZ364" s="343"/>
      <c r="BB364" s="307"/>
      <c r="BZ364" s="343"/>
      <c r="CA364" s="343"/>
      <c r="CB364" s="343"/>
      <c r="CC364" s="343"/>
      <c r="CD364" s="343"/>
      <c r="CE364" s="343"/>
      <c r="CF364" s="343"/>
      <c r="CG364" s="343"/>
      <c r="CH364" s="343"/>
      <c r="CI364" s="343"/>
      <c r="CJ364" s="343"/>
      <c r="CK364" s="343"/>
      <c r="CL364" s="343"/>
      <c r="CM364" s="343"/>
      <c r="CN364" s="343"/>
      <c r="CO364" s="343"/>
      <c r="CP364" s="343"/>
      <c r="CQ364" s="343"/>
      <c r="CR364" s="343"/>
      <c r="CS364" s="343"/>
      <c r="CT364" s="343"/>
      <c r="CU364" s="343"/>
      <c r="CV364" s="343"/>
      <c r="CW364" s="343"/>
      <c r="CX364" s="343"/>
      <c r="CY364" s="343"/>
      <c r="CZ364" s="343"/>
    </row>
    <row r="365" s="370" customFormat="true" ht="15" customHeight="true" x14ac:dyDescent="0.2">
      <c r="A365" s="307"/>
      <c r="B365" s="307"/>
      <c r="C365" s="307"/>
      <c r="D365" s="307"/>
      <c r="E365" s="307"/>
      <c r="F365" s="307"/>
      <c r="G365" s="307"/>
      <c r="Z365" s="343"/>
      <c r="AA365" s="343"/>
      <c r="AB365" s="343"/>
      <c r="AC365" s="343"/>
      <c r="AD365" s="343"/>
      <c r="AE365" s="343"/>
      <c r="AF365" s="343"/>
      <c r="AG365" s="343"/>
      <c r="AH365" s="343"/>
      <c r="AI365" s="343"/>
      <c r="AJ365" s="343"/>
      <c r="AK365" s="343"/>
      <c r="AL365" s="343"/>
      <c r="AM365" s="343"/>
      <c r="AN365" s="343"/>
      <c r="AO365" s="343"/>
      <c r="AP365" s="343"/>
      <c r="AQ365" s="343"/>
      <c r="AR365" s="343"/>
      <c r="AS365" s="343"/>
      <c r="AT365" s="343"/>
      <c r="AU365" s="343"/>
      <c r="AV365" s="343"/>
      <c r="AW365" s="343"/>
      <c r="AX365" s="343"/>
      <c r="AY365" s="343"/>
      <c r="AZ365" s="343"/>
      <c r="BB365" s="307"/>
      <c r="BZ365" s="343"/>
      <c r="CA365" s="343"/>
      <c r="CB365" s="343"/>
      <c r="CC365" s="343"/>
      <c r="CD365" s="343"/>
      <c r="CE365" s="343"/>
      <c r="CF365" s="343"/>
      <c r="CG365" s="343"/>
      <c r="CH365" s="343"/>
      <c r="CI365" s="343"/>
      <c r="CJ365" s="343"/>
      <c r="CK365" s="343"/>
      <c r="CL365" s="343"/>
      <c r="CM365" s="343"/>
      <c r="CN365" s="343"/>
      <c r="CO365" s="343"/>
      <c r="CP365" s="343"/>
      <c r="CQ365" s="343"/>
      <c r="CR365" s="343"/>
      <c r="CS365" s="343"/>
      <c r="CT365" s="343"/>
      <c r="CU365" s="343"/>
      <c r="CV365" s="343"/>
      <c r="CW365" s="343"/>
      <c r="CX365" s="343"/>
      <c r="CY365" s="343"/>
      <c r="CZ365" s="343"/>
    </row>
    <row r="366" s="370" customFormat="true" ht="15" customHeight="true" x14ac:dyDescent="0.2">
      <c r="A366" s="307"/>
      <c r="B366" s="307"/>
      <c r="C366" s="307"/>
      <c r="D366" s="307"/>
      <c r="E366" s="307"/>
      <c r="F366" s="307"/>
      <c r="G366" s="307"/>
      <c r="Z366" s="343"/>
      <c r="AA366" s="343"/>
      <c r="AB366" s="343"/>
      <c r="AC366" s="343"/>
      <c r="AD366" s="343"/>
      <c r="AE366" s="343"/>
      <c r="AF366" s="343"/>
      <c r="AG366" s="343"/>
      <c r="AH366" s="343"/>
      <c r="AI366" s="343"/>
      <c r="AJ366" s="343"/>
      <c r="AK366" s="343"/>
      <c r="AL366" s="343"/>
      <c r="AM366" s="343"/>
      <c r="AN366" s="343"/>
      <c r="AO366" s="343"/>
      <c r="AP366" s="343"/>
      <c r="AQ366" s="343"/>
      <c r="AR366" s="343"/>
      <c r="AS366" s="343"/>
      <c r="AT366" s="343"/>
      <c r="AU366" s="343"/>
      <c r="AV366" s="343"/>
      <c r="AW366" s="343"/>
      <c r="AX366" s="343"/>
      <c r="AY366" s="343"/>
      <c r="AZ366" s="343"/>
      <c r="BB366" s="307"/>
      <c r="BZ366" s="343"/>
      <c r="CA366" s="343"/>
      <c r="CB366" s="343"/>
      <c r="CC366" s="343"/>
      <c r="CD366" s="343"/>
      <c r="CE366" s="343"/>
      <c r="CF366" s="343"/>
      <c r="CG366" s="343"/>
      <c r="CH366" s="343"/>
      <c r="CI366" s="343"/>
      <c r="CJ366" s="343"/>
      <c r="CK366" s="343"/>
      <c r="CL366" s="343"/>
      <c r="CM366" s="343"/>
      <c r="CN366" s="343"/>
      <c r="CO366" s="343"/>
      <c r="CP366" s="343"/>
      <c r="CQ366" s="343"/>
      <c r="CR366" s="343"/>
      <c r="CS366" s="343"/>
      <c r="CT366" s="343"/>
      <c r="CU366" s="343"/>
      <c r="CV366" s="343"/>
      <c r="CW366" s="343"/>
      <c r="CX366" s="343"/>
      <c r="CY366" s="343"/>
      <c r="CZ366" s="343"/>
    </row>
    <row r="367" s="370" customFormat="true" ht="15" customHeight="true" x14ac:dyDescent="0.2">
      <c r="A367" s="307"/>
      <c r="B367" s="307"/>
      <c r="C367" s="307"/>
      <c r="D367" s="307"/>
      <c r="E367" s="307"/>
      <c r="F367" s="307"/>
      <c r="G367" s="307"/>
      <c r="Z367" s="343"/>
      <c r="AA367" s="343"/>
      <c r="AB367" s="343"/>
      <c r="AC367" s="343"/>
      <c r="AD367" s="343"/>
      <c r="AE367" s="343"/>
      <c r="AF367" s="343"/>
      <c r="AG367" s="343"/>
      <c r="AH367" s="343"/>
      <c r="AI367" s="343"/>
      <c r="AJ367" s="343"/>
      <c r="AK367" s="343"/>
      <c r="AL367" s="343"/>
      <c r="AM367" s="343"/>
      <c r="AN367" s="343"/>
      <c r="AO367" s="343"/>
      <c r="AP367" s="343"/>
      <c r="AQ367" s="343"/>
      <c r="AR367" s="343"/>
      <c r="AS367" s="343"/>
      <c r="AT367" s="343"/>
      <c r="AU367" s="343"/>
      <c r="AV367" s="343"/>
      <c r="AW367" s="343"/>
      <c r="AX367" s="343"/>
      <c r="AY367" s="343"/>
      <c r="AZ367" s="343"/>
      <c r="BB367" s="307"/>
      <c r="BZ367" s="343"/>
      <c r="CA367" s="343"/>
      <c r="CB367" s="343"/>
      <c r="CC367" s="343"/>
      <c r="CD367" s="343"/>
      <c r="CE367" s="343"/>
      <c r="CF367" s="343"/>
      <c r="CG367" s="343"/>
      <c r="CH367" s="343"/>
      <c r="CI367" s="343"/>
      <c r="CJ367" s="343"/>
      <c r="CK367" s="343"/>
      <c r="CL367" s="343"/>
      <c r="CM367" s="343"/>
      <c r="CN367" s="343"/>
      <c r="CO367" s="343"/>
      <c r="CP367" s="343"/>
      <c r="CQ367" s="343"/>
      <c r="CR367" s="343"/>
      <c r="CS367" s="343"/>
      <c r="CT367" s="343"/>
      <c r="CU367" s="343"/>
      <c r="CV367" s="343"/>
      <c r="CW367" s="343"/>
      <c r="CX367" s="343"/>
      <c r="CY367" s="343"/>
      <c r="CZ367" s="343"/>
    </row>
    <row r="368" s="370" customFormat="true" ht="15" customHeight="true" x14ac:dyDescent="0.2">
      <c r="A368" s="307"/>
      <c r="B368" s="307"/>
      <c r="C368" s="307"/>
      <c r="D368" s="307"/>
      <c r="E368" s="307"/>
      <c r="F368" s="307"/>
      <c r="G368" s="307"/>
      <c r="Z368" s="343"/>
      <c r="AA368" s="343"/>
      <c r="AB368" s="343"/>
      <c r="AC368" s="343"/>
      <c r="AD368" s="343"/>
      <c r="AE368" s="343"/>
      <c r="AF368" s="343"/>
      <c r="AG368" s="343"/>
      <c r="AH368" s="343"/>
      <c r="AI368" s="343"/>
      <c r="AJ368" s="343"/>
      <c r="AK368" s="343"/>
      <c r="AL368" s="343"/>
      <c r="AM368" s="343"/>
      <c r="AN368" s="343"/>
      <c r="AO368" s="343"/>
      <c r="AP368" s="343"/>
      <c r="AQ368" s="343"/>
      <c r="AR368" s="343"/>
      <c r="AS368" s="343"/>
      <c r="AT368" s="343"/>
      <c r="AU368" s="343"/>
      <c r="AV368" s="343"/>
      <c r="AW368" s="343"/>
      <c r="AX368" s="343"/>
      <c r="AY368" s="343"/>
      <c r="AZ368" s="343"/>
      <c r="BB368" s="307"/>
      <c r="BZ368" s="343"/>
      <c r="CA368" s="343"/>
      <c r="CB368" s="343"/>
      <c r="CC368" s="343"/>
      <c r="CD368" s="343"/>
      <c r="CE368" s="343"/>
      <c r="CF368" s="343"/>
      <c r="CG368" s="343"/>
      <c r="CH368" s="343"/>
      <c r="CI368" s="343"/>
      <c r="CJ368" s="343"/>
      <c r="CK368" s="343"/>
      <c r="CL368" s="343"/>
      <c r="CM368" s="343"/>
      <c r="CN368" s="343"/>
      <c r="CO368" s="343"/>
      <c r="CP368" s="343"/>
      <c r="CQ368" s="343"/>
      <c r="CR368" s="343"/>
      <c r="CS368" s="343"/>
      <c r="CT368" s="343"/>
      <c r="CU368" s="343"/>
      <c r="CV368" s="343"/>
      <c r="CW368" s="343"/>
      <c r="CX368" s="343"/>
      <c r="CY368" s="343"/>
      <c r="CZ368" s="343"/>
    </row>
    <row r="369" s="370" customFormat="true" ht="15" customHeight="true" x14ac:dyDescent="0.2">
      <c r="A369" s="307"/>
      <c r="B369" s="307"/>
      <c r="C369" s="307"/>
      <c r="D369" s="307"/>
      <c r="E369" s="307"/>
      <c r="F369" s="307"/>
      <c r="G369" s="307"/>
      <c r="Z369" s="343"/>
      <c r="AA369" s="343"/>
      <c r="AB369" s="343"/>
      <c r="AC369" s="343"/>
      <c r="AD369" s="343"/>
      <c r="AE369" s="343"/>
      <c r="AF369" s="343"/>
      <c r="AG369" s="343"/>
      <c r="AH369" s="343"/>
      <c r="AI369" s="343"/>
      <c r="AJ369" s="343"/>
      <c r="AK369" s="343"/>
      <c r="AL369" s="343"/>
      <c r="AM369" s="343"/>
      <c r="AN369" s="343"/>
      <c r="AO369" s="343"/>
      <c r="AP369" s="343"/>
      <c r="AQ369" s="343"/>
      <c r="AR369" s="343"/>
      <c r="AS369" s="343"/>
      <c r="AT369" s="343"/>
      <c r="AU369" s="343"/>
      <c r="AV369" s="343"/>
      <c r="AW369" s="343"/>
      <c r="AX369" s="343"/>
      <c r="AY369" s="343"/>
      <c r="AZ369" s="343"/>
      <c r="BB369" s="307"/>
      <c r="BZ369" s="343"/>
      <c r="CA369" s="343"/>
      <c r="CB369" s="343"/>
      <c r="CC369" s="343"/>
      <c r="CD369" s="343"/>
      <c r="CE369" s="343"/>
      <c r="CF369" s="343"/>
      <c r="CG369" s="343"/>
      <c r="CH369" s="343"/>
      <c r="CI369" s="343"/>
      <c r="CJ369" s="343"/>
      <c r="CK369" s="343"/>
      <c r="CL369" s="343"/>
      <c r="CM369" s="343"/>
      <c r="CN369" s="343"/>
      <c r="CO369" s="343"/>
      <c r="CP369" s="343"/>
      <c r="CQ369" s="343"/>
      <c r="CR369" s="343"/>
      <c r="CS369" s="343"/>
      <c r="CT369" s="343"/>
      <c r="CU369" s="343"/>
      <c r="CV369" s="343"/>
      <c r="CW369" s="343"/>
      <c r="CX369" s="343"/>
      <c r="CY369" s="343"/>
      <c r="CZ369" s="343"/>
    </row>
    <row r="370" s="370" customFormat="true" ht="15" customHeight="true" x14ac:dyDescent="0.2">
      <c r="A370" s="307"/>
      <c r="B370" s="307"/>
      <c r="C370" s="307"/>
      <c r="D370" s="307"/>
      <c r="E370" s="307"/>
      <c r="F370" s="307"/>
      <c r="G370" s="307"/>
      <c r="Z370" s="343"/>
      <c r="AA370" s="343"/>
      <c r="AB370" s="343"/>
      <c r="AC370" s="343"/>
      <c r="AD370" s="343"/>
      <c r="AE370" s="343"/>
      <c r="AF370" s="343"/>
      <c r="AG370" s="343"/>
      <c r="AH370" s="343"/>
      <c r="AI370" s="343"/>
      <c r="AJ370" s="343"/>
      <c r="AK370" s="343"/>
      <c r="AL370" s="343"/>
      <c r="AM370" s="343"/>
      <c r="AN370" s="343"/>
      <c r="AO370" s="343"/>
      <c r="AP370" s="343"/>
      <c r="AQ370" s="343"/>
      <c r="AR370" s="343"/>
      <c r="AS370" s="343"/>
      <c r="AT370" s="343"/>
      <c r="AU370" s="343"/>
      <c r="AV370" s="343"/>
      <c r="AW370" s="343"/>
      <c r="AX370" s="343"/>
      <c r="AY370" s="343"/>
      <c r="AZ370" s="343"/>
      <c r="BB370" s="307"/>
      <c r="BZ370" s="343"/>
      <c r="CA370" s="343"/>
      <c r="CB370" s="343"/>
      <c r="CC370" s="343"/>
      <c r="CD370" s="343"/>
      <c r="CE370" s="343"/>
      <c r="CF370" s="343"/>
      <c r="CG370" s="343"/>
      <c r="CH370" s="343"/>
      <c r="CI370" s="343"/>
      <c r="CJ370" s="343"/>
      <c r="CK370" s="343"/>
      <c r="CL370" s="343"/>
      <c r="CM370" s="343"/>
      <c r="CN370" s="343"/>
      <c r="CO370" s="343"/>
      <c r="CP370" s="343"/>
      <c r="CQ370" s="343"/>
      <c r="CR370" s="343"/>
      <c r="CS370" s="343"/>
      <c r="CT370" s="343"/>
      <c r="CU370" s="343"/>
      <c r="CV370" s="343"/>
      <c r="CW370" s="343"/>
      <c r="CX370" s="343"/>
      <c r="CY370" s="343"/>
      <c r="CZ370" s="343"/>
    </row>
    <row r="371" s="370" customFormat="true" ht="15" customHeight="true" x14ac:dyDescent="0.2">
      <c r="A371" s="307"/>
      <c r="B371" s="307"/>
      <c r="C371" s="307"/>
      <c r="D371" s="307"/>
      <c r="E371" s="307"/>
      <c r="F371" s="307"/>
      <c r="G371" s="307"/>
      <c r="Z371" s="343"/>
      <c r="AA371" s="343"/>
      <c r="AB371" s="343"/>
      <c r="AC371" s="343"/>
      <c r="AD371" s="343"/>
      <c r="AE371" s="343"/>
      <c r="AF371" s="343"/>
      <c r="AG371" s="343"/>
      <c r="AH371" s="343"/>
      <c r="AI371" s="343"/>
      <c r="AJ371" s="343"/>
      <c r="AK371" s="343"/>
      <c r="AL371" s="343"/>
      <c r="AM371" s="343"/>
      <c r="AN371" s="343"/>
      <c r="AO371" s="343"/>
      <c r="AP371" s="343"/>
      <c r="AQ371" s="343"/>
      <c r="AR371" s="343"/>
      <c r="AS371" s="343"/>
      <c r="AT371" s="343"/>
      <c r="AU371" s="343"/>
      <c r="AV371" s="343"/>
      <c r="AW371" s="343"/>
      <c r="AX371" s="343"/>
      <c r="AY371" s="343"/>
      <c r="AZ371" s="343"/>
      <c r="BB371" s="307"/>
      <c r="BZ371" s="343"/>
      <c r="CA371" s="343"/>
      <c r="CB371" s="343"/>
      <c r="CC371" s="343"/>
      <c r="CD371" s="343"/>
      <c r="CE371" s="343"/>
      <c r="CF371" s="343"/>
      <c r="CG371" s="343"/>
      <c r="CH371" s="343"/>
      <c r="CI371" s="343"/>
      <c r="CJ371" s="343"/>
      <c r="CK371" s="343"/>
      <c r="CL371" s="343"/>
      <c r="CM371" s="343"/>
      <c r="CN371" s="343"/>
      <c r="CO371" s="343"/>
      <c r="CP371" s="343"/>
      <c r="CQ371" s="343"/>
      <c r="CR371" s="343"/>
      <c r="CS371" s="343"/>
      <c r="CT371" s="343"/>
      <c r="CU371" s="343"/>
      <c r="CV371" s="343"/>
      <c r="CW371" s="343"/>
      <c r="CX371" s="343"/>
      <c r="CY371" s="343"/>
      <c r="CZ371" s="343"/>
    </row>
    <row r="372" s="370" customFormat="true" ht="15" customHeight="true" x14ac:dyDescent="0.2">
      <c r="A372" s="307"/>
      <c r="B372" s="307"/>
      <c r="C372" s="307"/>
      <c r="D372" s="307"/>
      <c r="E372" s="307"/>
      <c r="F372" s="307"/>
      <c r="G372" s="307"/>
      <c r="Z372" s="343"/>
      <c r="AA372" s="343"/>
      <c r="AB372" s="343"/>
      <c r="AC372" s="343"/>
      <c r="AD372" s="343"/>
      <c r="AE372" s="343"/>
      <c r="AF372" s="343"/>
      <c r="AG372" s="343"/>
      <c r="AH372" s="343"/>
      <c r="AI372" s="343"/>
      <c r="AJ372" s="343"/>
      <c r="AK372" s="343"/>
      <c r="AL372" s="343"/>
      <c r="AM372" s="343"/>
      <c r="AN372" s="343"/>
      <c r="AO372" s="343"/>
      <c r="AP372" s="343"/>
      <c r="AQ372" s="343"/>
      <c r="AR372" s="343"/>
      <c r="AS372" s="343"/>
      <c r="AT372" s="343"/>
      <c r="AU372" s="343"/>
      <c r="AV372" s="343"/>
      <c r="AW372" s="343"/>
      <c r="AX372" s="343"/>
      <c r="AY372" s="343"/>
      <c r="AZ372" s="343"/>
      <c r="BB372" s="307"/>
      <c r="BZ372" s="343"/>
      <c r="CA372" s="343"/>
      <c r="CB372" s="343"/>
      <c r="CC372" s="343"/>
      <c r="CD372" s="343"/>
      <c r="CE372" s="343"/>
      <c r="CF372" s="343"/>
      <c r="CG372" s="343"/>
      <c r="CH372" s="343"/>
      <c r="CI372" s="343"/>
      <c r="CJ372" s="343"/>
      <c r="CK372" s="343"/>
      <c r="CL372" s="343"/>
      <c r="CM372" s="343"/>
      <c r="CN372" s="343"/>
      <c r="CO372" s="343"/>
      <c r="CP372" s="343"/>
      <c r="CQ372" s="343"/>
      <c r="CR372" s="343"/>
      <c r="CS372" s="343"/>
      <c r="CT372" s="343"/>
      <c r="CU372" s="343"/>
      <c r="CV372" s="343"/>
      <c r="CW372" s="343"/>
      <c r="CX372" s="343"/>
      <c r="CY372" s="343"/>
      <c r="CZ372" s="343"/>
    </row>
    <row r="373" s="370" customFormat="true" ht="15" customHeight="true" x14ac:dyDescent="0.2">
      <c r="A373" s="307"/>
      <c r="B373" s="307"/>
      <c r="C373" s="307"/>
      <c r="D373" s="307"/>
      <c r="E373" s="307"/>
      <c r="F373" s="307"/>
      <c r="G373" s="307"/>
      <c r="Z373" s="343"/>
      <c r="AA373" s="343"/>
      <c r="AB373" s="343"/>
      <c r="AC373" s="343"/>
      <c r="AD373" s="343"/>
      <c r="AE373" s="343"/>
      <c r="AF373" s="343"/>
      <c r="AG373" s="343"/>
      <c r="AH373" s="343"/>
      <c r="AI373" s="343"/>
      <c r="AJ373" s="343"/>
      <c r="AK373" s="343"/>
      <c r="AL373" s="343"/>
      <c r="AM373" s="343"/>
      <c r="AN373" s="343"/>
      <c r="AO373" s="343"/>
      <c r="AP373" s="343"/>
      <c r="AQ373" s="343"/>
      <c r="AR373" s="343"/>
      <c r="AS373" s="343"/>
      <c r="AT373" s="343"/>
      <c r="AU373" s="343"/>
      <c r="AV373" s="343"/>
      <c r="AW373" s="343"/>
      <c r="AX373" s="343"/>
      <c r="AY373" s="343"/>
      <c r="AZ373" s="343"/>
      <c r="BB373" s="307"/>
      <c r="BZ373" s="343"/>
      <c r="CA373" s="343"/>
      <c r="CB373" s="343"/>
      <c r="CC373" s="343"/>
      <c r="CD373" s="343"/>
      <c r="CE373" s="343"/>
      <c r="CF373" s="343"/>
      <c r="CG373" s="343"/>
      <c r="CH373" s="343"/>
      <c r="CI373" s="343"/>
      <c r="CJ373" s="343"/>
      <c r="CK373" s="343"/>
      <c r="CL373" s="343"/>
      <c r="CM373" s="343"/>
      <c r="CN373" s="343"/>
      <c r="CO373" s="343"/>
      <c r="CP373" s="343"/>
      <c r="CQ373" s="343"/>
      <c r="CR373" s="343"/>
      <c r="CS373" s="343"/>
      <c r="CT373" s="343"/>
      <c r="CU373" s="343"/>
      <c r="CV373" s="343"/>
      <c r="CW373" s="343"/>
      <c r="CX373" s="343"/>
      <c r="CY373" s="343"/>
      <c r="CZ373" s="343"/>
    </row>
    <row r="374" s="370" customFormat="true" ht="15" customHeight="true" x14ac:dyDescent="0.2">
      <c r="A374" s="307"/>
      <c r="B374" s="307"/>
      <c r="C374" s="307"/>
      <c r="D374" s="307"/>
      <c r="E374" s="307"/>
      <c r="F374" s="307"/>
      <c r="G374" s="307"/>
      <c r="Z374" s="343"/>
      <c r="AA374" s="343"/>
      <c r="AB374" s="343"/>
      <c r="AC374" s="343"/>
      <c r="AD374" s="343"/>
      <c r="AE374" s="343"/>
      <c r="AF374" s="343"/>
      <c r="AG374" s="343"/>
      <c r="AH374" s="343"/>
      <c r="AI374" s="343"/>
      <c r="AJ374" s="343"/>
      <c r="AK374" s="343"/>
      <c r="AL374" s="343"/>
      <c r="AM374" s="343"/>
      <c r="AN374" s="343"/>
      <c r="AO374" s="343"/>
      <c r="AP374" s="343"/>
      <c r="AQ374" s="343"/>
      <c r="AR374" s="343"/>
      <c r="AS374" s="343"/>
      <c r="AT374" s="343"/>
      <c r="AU374" s="343"/>
      <c r="AV374" s="343"/>
      <c r="AW374" s="343"/>
      <c r="AX374" s="343"/>
      <c r="AY374" s="343"/>
      <c r="AZ374" s="343"/>
      <c r="BB374" s="307"/>
      <c r="BZ374" s="343"/>
      <c r="CA374" s="343"/>
      <c r="CB374" s="343"/>
      <c r="CC374" s="343"/>
      <c r="CD374" s="343"/>
      <c r="CE374" s="343"/>
      <c r="CF374" s="343"/>
      <c r="CG374" s="343"/>
      <c r="CH374" s="343"/>
      <c r="CI374" s="343"/>
      <c r="CJ374" s="343"/>
      <c r="CK374" s="343"/>
      <c r="CL374" s="343"/>
      <c r="CM374" s="343"/>
      <c r="CN374" s="343"/>
      <c r="CO374" s="343"/>
      <c r="CP374" s="343"/>
      <c r="CQ374" s="343"/>
      <c r="CR374" s="343"/>
      <c r="CS374" s="343"/>
      <c r="CT374" s="343"/>
      <c r="CU374" s="343"/>
      <c r="CV374" s="343"/>
      <c r="CW374" s="343"/>
      <c r="CX374" s="343"/>
      <c r="CY374" s="343"/>
      <c r="CZ374" s="343"/>
    </row>
    <row r="375" s="302" customFormat="true" ht="15" customHeight="true" x14ac:dyDescent="0.2">
      <c r="Y375" s="304"/>
      <c r="Z375" s="342"/>
      <c r="AA375" s="342"/>
      <c r="AB375" s="342"/>
      <c r="AC375" s="342"/>
      <c r="AD375" s="342"/>
      <c r="AE375" s="342"/>
      <c r="AF375" s="342"/>
      <c r="AG375" s="342"/>
      <c r="AH375" s="342"/>
      <c r="AI375" s="342"/>
      <c r="AJ375" s="342"/>
      <c r="AK375" s="342"/>
      <c r="AL375" s="342"/>
      <c r="AM375" s="342"/>
      <c r="AN375" s="342"/>
      <c r="AO375" s="342"/>
      <c r="AP375" s="342"/>
      <c r="AQ375" s="342"/>
      <c r="AR375" s="342"/>
      <c r="AS375" s="342"/>
      <c r="AT375" s="342"/>
      <c r="AU375" s="342"/>
      <c r="AV375" s="342"/>
      <c r="AW375" s="342"/>
      <c r="AX375" s="342"/>
      <c r="AY375" s="342"/>
      <c r="AZ375" s="342"/>
      <c r="BA375" s="304"/>
      <c r="BY375" s="304"/>
      <c r="BZ375" s="342"/>
      <c r="CA375" s="342"/>
      <c r="CB375" s="342"/>
      <c r="CC375" s="342"/>
      <c r="CD375" s="342"/>
      <c r="CE375" s="342"/>
      <c r="CF375" s="342"/>
      <c r="CG375" s="342"/>
      <c r="CH375" s="342"/>
      <c r="CI375" s="342"/>
      <c r="CJ375" s="342"/>
      <c r="CK375" s="342"/>
      <c r="CL375" s="342"/>
      <c r="CM375" s="342"/>
      <c r="CN375" s="342"/>
      <c r="CO375" s="342"/>
      <c r="CP375" s="342"/>
      <c r="CQ375" s="342"/>
      <c r="CR375" s="342"/>
      <c r="CS375" s="342"/>
      <c r="CT375" s="342"/>
      <c r="CU375" s="342"/>
      <c r="CV375" s="342"/>
      <c r="CW375" s="342"/>
      <c r="CX375" s="342"/>
      <c r="CY375" s="342"/>
      <c r="CZ375" s="342"/>
    </row>
    <row r="376" s="302" customFormat="true" ht="15" customHeight="true" x14ac:dyDescent="0.2">
      <c r="Y376" s="304"/>
      <c r="Z376" s="342"/>
      <c r="AA376" s="342"/>
      <c r="AB376" s="342"/>
      <c r="AC376" s="342"/>
      <c r="AD376" s="342"/>
      <c r="AE376" s="342"/>
      <c r="AF376" s="342"/>
      <c r="AG376" s="342"/>
      <c r="AH376" s="342"/>
      <c r="AI376" s="342"/>
      <c r="AJ376" s="342"/>
      <c r="AK376" s="342"/>
      <c r="AL376" s="342"/>
      <c r="AM376" s="342"/>
      <c r="AN376" s="342"/>
      <c r="AO376" s="342"/>
      <c r="AP376" s="342"/>
      <c r="AQ376" s="342"/>
      <c r="AR376" s="342"/>
      <c r="AS376" s="342"/>
      <c r="AT376" s="342"/>
      <c r="AU376" s="342"/>
      <c r="AV376" s="342"/>
      <c r="AW376" s="342"/>
      <c r="AX376" s="342"/>
      <c r="AY376" s="342"/>
      <c r="AZ376" s="342"/>
      <c r="BA376" s="304"/>
      <c r="BY376" s="304"/>
      <c r="BZ376" s="342"/>
      <c r="CA376" s="342"/>
      <c r="CB376" s="342"/>
      <c r="CC376" s="342"/>
      <c r="CD376" s="342"/>
      <c r="CE376" s="342"/>
      <c r="CF376" s="342"/>
      <c r="CG376" s="342"/>
      <c r="CH376" s="342"/>
      <c r="CI376" s="342"/>
      <c r="CJ376" s="342"/>
      <c r="CK376" s="342"/>
      <c r="CL376" s="342"/>
      <c r="CM376" s="342"/>
      <c r="CN376" s="342"/>
      <c r="CO376" s="342"/>
      <c r="CP376" s="342"/>
      <c r="CQ376" s="342"/>
      <c r="CR376" s="342"/>
      <c r="CS376" s="342"/>
      <c r="CT376" s="342"/>
      <c r="CU376" s="342"/>
      <c r="CV376" s="342"/>
      <c r="CW376" s="342"/>
      <c r="CX376" s="342"/>
      <c r="CY376" s="342"/>
      <c r="CZ376" s="342"/>
    </row>
    <row r="377" s="302" customFormat="true" ht="15" customHeight="true" x14ac:dyDescent="0.2">
      <c r="Y377" s="304"/>
      <c r="Z377" s="342"/>
      <c r="AA377" s="342"/>
      <c r="AB377" s="342"/>
      <c r="AC377" s="342"/>
      <c r="AD377" s="342"/>
      <c r="AE377" s="342"/>
      <c r="AF377" s="342"/>
      <c r="AG377" s="342"/>
      <c r="AH377" s="342"/>
      <c r="AI377" s="342"/>
      <c r="AJ377" s="342"/>
      <c r="AK377" s="342"/>
      <c r="AL377" s="342"/>
      <c r="AM377" s="342"/>
      <c r="AN377" s="342"/>
      <c r="AO377" s="342"/>
      <c r="AP377" s="342"/>
      <c r="AQ377" s="342"/>
      <c r="AR377" s="342"/>
      <c r="AS377" s="342"/>
      <c r="AT377" s="342"/>
      <c r="AU377" s="342"/>
      <c r="AV377" s="342"/>
      <c r="AW377" s="342"/>
      <c r="AX377" s="342"/>
      <c r="AY377" s="342"/>
      <c r="AZ377" s="342"/>
      <c r="BA377" s="304"/>
      <c r="BY377" s="304"/>
      <c r="BZ377" s="342"/>
      <c r="CA377" s="342"/>
      <c r="CB377" s="342"/>
      <c r="CC377" s="342"/>
      <c r="CD377" s="342"/>
      <c r="CE377" s="342"/>
      <c r="CF377" s="342"/>
      <c r="CG377" s="342"/>
      <c r="CH377" s="342"/>
      <c r="CI377" s="342"/>
      <c r="CJ377" s="342"/>
      <c r="CK377" s="342"/>
      <c r="CL377" s="342"/>
      <c r="CM377" s="342"/>
      <c r="CN377" s="342"/>
      <c r="CO377" s="342"/>
      <c r="CP377" s="342"/>
      <c r="CQ377" s="342"/>
      <c r="CR377" s="342"/>
      <c r="CS377" s="342"/>
      <c r="CT377" s="342"/>
      <c r="CU377" s="342"/>
      <c r="CV377" s="342"/>
      <c r="CW377" s="342"/>
      <c r="CX377" s="342"/>
      <c r="CY377" s="342"/>
      <c r="CZ377" s="342"/>
    </row>
    <row r="378" s="302" customFormat="true" ht="15" customHeight="true" x14ac:dyDescent="0.2">
      <c r="Y378" s="304"/>
      <c r="Z378" s="342"/>
      <c r="AA378" s="342"/>
      <c r="AB378" s="342"/>
      <c r="AC378" s="342"/>
      <c r="AD378" s="342"/>
      <c r="AE378" s="342"/>
      <c r="AF378" s="342"/>
      <c r="AG378" s="342"/>
      <c r="AH378" s="342"/>
      <c r="AI378" s="342"/>
      <c r="AJ378" s="342"/>
      <c r="AK378" s="342"/>
      <c r="AL378" s="342"/>
      <c r="AM378" s="342"/>
      <c r="AN378" s="342"/>
      <c r="AO378" s="342"/>
      <c r="AP378" s="342"/>
      <c r="AQ378" s="342"/>
      <c r="AR378" s="342"/>
      <c r="AS378" s="342"/>
      <c r="AT378" s="342"/>
      <c r="AU378" s="342"/>
      <c r="AV378" s="342"/>
      <c r="AW378" s="342"/>
      <c r="AX378" s="342"/>
      <c r="AY378" s="342"/>
      <c r="AZ378" s="342"/>
      <c r="BA378" s="304"/>
      <c r="BY378" s="304"/>
      <c r="BZ378" s="342"/>
      <c r="CA378" s="342"/>
      <c r="CB378" s="342"/>
      <c r="CC378" s="342"/>
      <c r="CD378" s="342"/>
      <c r="CE378" s="342"/>
      <c r="CF378" s="342"/>
      <c r="CG378" s="342"/>
      <c r="CH378" s="342"/>
      <c r="CI378" s="342"/>
      <c r="CJ378" s="342"/>
      <c r="CK378" s="342"/>
      <c r="CL378" s="342"/>
      <c r="CM378" s="342"/>
      <c r="CN378" s="342"/>
      <c r="CO378" s="342"/>
      <c r="CP378" s="342"/>
      <c r="CQ378" s="342"/>
      <c r="CR378" s="342"/>
      <c r="CS378" s="342"/>
      <c r="CT378" s="342"/>
      <c r="CU378" s="342"/>
      <c r="CV378" s="342"/>
      <c r="CW378" s="342"/>
      <c r="CX378" s="342"/>
      <c r="CY378" s="342"/>
      <c r="CZ378" s="342"/>
    </row>
    <row r="379" s="302" customFormat="true" ht="15" customHeight="true" x14ac:dyDescent="0.2">
      <c r="Y379" s="304"/>
      <c r="Z379" s="342"/>
      <c r="AA379" s="342"/>
      <c r="AB379" s="342"/>
      <c r="AC379" s="342"/>
      <c r="AD379" s="342"/>
      <c r="AE379" s="342"/>
      <c r="AF379" s="342"/>
      <c r="AG379" s="342"/>
      <c r="AH379" s="342"/>
      <c r="AI379" s="342"/>
      <c r="AJ379" s="342"/>
      <c r="AK379" s="342"/>
      <c r="AL379" s="342"/>
      <c r="AM379" s="342"/>
      <c r="AN379" s="342"/>
      <c r="AO379" s="342"/>
      <c r="AP379" s="342"/>
      <c r="AQ379" s="342"/>
      <c r="AR379" s="342"/>
      <c r="AS379" s="342"/>
      <c r="AT379" s="342"/>
      <c r="AU379" s="342"/>
      <c r="AV379" s="342"/>
      <c r="AW379" s="342"/>
      <c r="AX379" s="342"/>
      <c r="AY379" s="342"/>
      <c r="AZ379" s="342"/>
      <c r="BA379" s="304"/>
      <c r="BY379" s="304"/>
      <c r="BZ379" s="342"/>
      <c r="CA379" s="342"/>
      <c r="CB379" s="342"/>
      <c r="CC379" s="342"/>
      <c r="CD379" s="342"/>
      <c r="CE379" s="342"/>
      <c r="CF379" s="342"/>
      <c r="CG379" s="342"/>
      <c r="CH379" s="342"/>
      <c r="CI379" s="342"/>
      <c r="CJ379" s="342"/>
      <c r="CK379" s="342"/>
      <c r="CL379" s="342"/>
      <c r="CM379" s="342"/>
      <c r="CN379" s="342"/>
      <c r="CO379" s="342"/>
      <c r="CP379" s="342"/>
      <c r="CQ379" s="342"/>
      <c r="CR379" s="342"/>
      <c r="CS379" s="342"/>
      <c r="CT379" s="342"/>
      <c r="CU379" s="342"/>
      <c r="CV379" s="342"/>
      <c r="CW379" s="342"/>
      <c r="CX379" s="342"/>
      <c r="CY379" s="342"/>
      <c r="CZ379" s="342"/>
    </row>
    <row r="380" s="302" customFormat="true" ht="15" customHeight="true" x14ac:dyDescent="0.2">
      <c r="Y380" s="304"/>
      <c r="Z380" s="342"/>
      <c r="AA380" s="342"/>
      <c r="AB380" s="342"/>
      <c r="AC380" s="342"/>
      <c r="AD380" s="342"/>
      <c r="AE380" s="342"/>
      <c r="AF380" s="342"/>
      <c r="AG380" s="342"/>
      <c r="AH380" s="342"/>
      <c r="AI380" s="342"/>
      <c r="AJ380" s="342"/>
      <c r="AK380" s="342"/>
      <c r="AL380" s="342"/>
      <c r="AM380" s="342"/>
      <c r="AN380" s="342"/>
      <c r="AO380" s="342"/>
      <c r="AP380" s="342"/>
      <c r="AQ380" s="342"/>
      <c r="AR380" s="342"/>
      <c r="AS380" s="342"/>
      <c r="AT380" s="342"/>
      <c r="AU380" s="342"/>
      <c r="AV380" s="342"/>
      <c r="AW380" s="342"/>
      <c r="AX380" s="342"/>
      <c r="AY380" s="342"/>
      <c r="AZ380" s="342"/>
      <c r="BA380" s="304"/>
      <c r="BY380" s="304"/>
      <c r="BZ380" s="342"/>
      <c r="CA380" s="342"/>
      <c r="CB380" s="342"/>
      <c r="CC380" s="342"/>
      <c r="CD380" s="342"/>
      <c r="CE380" s="342"/>
      <c r="CF380" s="342"/>
      <c r="CG380" s="342"/>
      <c r="CH380" s="342"/>
      <c r="CI380" s="342"/>
      <c r="CJ380" s="342"/>
      <c r="CK380" s="342"/>
      <c r="CL380" s="342"/>
      <c r="CM380" s="342"/>
      <c r="CN380" s="342"/>
      <c r="CO380" s="342"/>
      <c r="CP380" s="342"/>
      <c r="CQ380" s="342"/>
      <c r="CR380" s="342"/>
      <c r="CS380" s="342"/>
      <c r="CT380" s="342"/>
      <c r="CU380" s="342"/>
      <c r="CV380" s="342"/>
      <c r="CW380" s="342"/>
      <c r="CX380" s="342"/>
      <c r="CY380" s="342"/>
      <c r="CZ380" s="342"/>
    </row>
    <row r="381" s="302" customFormat="true" ht="15" customHeight="true" x14ac:dyDescent="0.2">
      <c r="Y381" s="304"/>
      <c r="Z381" s="342"/>
      <c r="AA381" s="342"/>
      <c r="AB381" s="342"/>
      <c r="AC381" s="342"/>
      <c r="AD381" s="342"/>
      <c r="AE381" s="342"/>
      <c r="AF381" s="342"/>
      <c r="AG381" s="342"/>
      <c r="AH381" s="342"/>
      <c r="AI381" s="342"/>
      <c r="AJ381" s="342"/>
      <c r="AK381" s="342"/>
      <c r="AL381" s="342"/>
      <c r="AM381" s="342"/>
      <c r="AN381" s="342"/>
      <c r="AO381" s="342"/>
      <c r="AP381" s="342"/>
      <c r="AQ381" s="342"/>
      <c r="AR381" s="342"/>
      <c r="AS381" s="342"/>
      <c r="AT381" s="342"/>
      <c r="AU381" s="342"/>
      <c r="AV381" s="342"/>
      <c r="AW381" s="342"/>
      <c r="AX381" s="342"/>
      <c r="AY381" s="342"/>
      <c r="AZ381" s="342"/>
      <c r="BA381" s="304"/>
      <c r="BY381" s="304"/>
      <c r="BZ381" s="342"/>
      <c r="CA381" s="342"/>
      <c r="CB381" s="342"/>
      <c r="CC381" s="342"/>
      <c r="CD381" s="342"/>
      <c r="CE381" s="342"/>
      <c r="CF381" s="342"/>
      <c r="CG381" s="342"/>
      <c r="CH381" s="342"/>
      <c r="CI381" s="342"/>
      <c r="CJ381" s="342"/>
      <c r="CK381" s="342"/>
      <c r="CL381" s="342"/>
      <c r="CM381" s="342"/>
      <c r="CN381" s="342"/>
      <c r="CO381" s="342"/>
      <c r="CP381" s="342"/>
      <c r="CQ381" s="342"/>
      <c r="CR381" s="342"/>
      <c r="CS381" s="342"/>
      <c r="CT381" s="342"/>
      <c r="CU381" s="342"/>
      <c r="CV381" s="342"/>
      <c r="CW381" s="342"/>
      <c r="CX381" s="342"/>
      <c r="CY381" s="342"/>
      <c r="CZ381" s="342"/>
    </row>
    <row r="382" s="302" customFormat="true" ht="15" customHeight="true" x14ac:dyDescent="0.2">
      <c r="Y382" s="304"/>
      <c r="Z382" s="342"/>
      <c r="AA382" s="342"/>
      <c r="AB382" s="342"/>
      <c r="AC382" s="342"/>
      <c r="AD382" s="342"/>
      <c r="AE382" s="342"/>
      <c r="AF382" s="342"/>
      <c r="AG382" s="342"/>
      <c r="AH382" s="342"/>
      <c r="AI382" s="342"/>
      <c r="AJ382" s="342"/>
      <c r="AK382" s="342"/>
      <c r="AL382" s="342"/>
      <c r="AM382" s="342"/>
      <c r="AN382" s="342"/>
      <c r="AO382" s="342"/>
      <c r="AP382" s="342"/>
      <c r="AQ382" s="342"/>
      <c r="AR382" s="342"/>
      <c r="AS382" s="342"/>
      <c r="AT382" s="342"/>
      <c r="AU382" s="342"/>
      <c r="AV382" s="342"/>
      <c r="AW382" s="342"/>
      <c r="AX382" s="342"/>
      <c r="AY382" s="342"/>
      <c r="AZ382" s="342"/>
      <c r="BA382" s="304"/>
      <c r="BY382" s="304"/>
      <c r="BZ382" s="342"/>
      <c r="CA382" s="342"/>
      <c r="CB382" s="342"/>
      <c r="CC382" s="342"/>
      <c r="CD382" s="342"/>
      <c r="CE382" s="342"/>
      <c r="CF382" s="342"/>
      <c r="CG382" s="342"/>
      <c r="CH382" s="342"/>
      <c r="CI382" s="342"/>
      <c r="CJ382" s="342"/>
      <c r="CK382" s="342"/>
      <c r="CL382" s="342"/>
      <c r="CM382" s="342"/>
      <c r="CN382" s="342"/>
      <c r="CO382" s="342"/>
      <c r="CP382" s="342"/>
      <c r="CQ382" s="342"/>
      <c r="CR382" s="342"/>
      <c r="CS382" s="342"/>
      <c r="CT382" s="342"/>
      <c r="CU382" s="342"/>
      <c r="CV382" s="342"/>
      <c r="CW382" s="342"/>
      <c r="CX382" s="342"/>
      <c r="CY382" s="342"/>
      <c r="CZ382" s="342"/>
    </row>
    <row r="383" s="302" customFormat="true" ht="15" customHeight="true" x14ac:dyDescent="0.2">
      <c r="Y383" s="304"/>
      <c r="Z383" s="342"/>
      <c r="AA383" s="342"/>
      <c r="AB383" s="342"/>
      <c r="AC383" s="342"/>
      <c r="AD383" s="342"/>
      <c r="AE383" s="342"/>
      <c r="AF383" s="342"/>
      <c r="AG383" s="342"/>
      <c r="AH383" s="342"/>
      <c r="AI383" s="342"/>
      <c r="AJ383" s="342"/>
      <c r="AK383" s="342"/>
      <c r="AL383" s="342"/>
      <c r="AM383" s="342"/>
      <c r="AN383" s="342"/>
      <c r="AO383" s="342"/>
      <c r="AP383" s="342"/>
      <c r="AQ383" s="342"/>
      <c r="AR383" s="342"/>
      <c r="AS383" s="342"/>
      <c r="AT383" s="342"/>
      <c r="AU383" s="342"/>
      <c r="AV383" s="342"/>
      <c r="AW383" s="342"/>
      <c r="AX383" s="342"/>
      <c r="AY383" s="342"/>
      <c r="AZ383" s="342"/>
      <c r="BA383" s="304"/>
      <c r="BY383" s="304"/>
      <c r="BZ383" s="342"/>
      <c r="CA383" s="342"/>
      <c r="CB383" s="342"/>
      <c r="CC383" s="342"/>
      <c r="CD383" s="342"/>
      <c r="CE383" s="342"/>
      <c r="CF383" s="342"/>
      <c r="CG383" s="342"/>
      <c r="CH383" s="342"/>
      <c r="CI383" s="342"/>
      <c r="CJ383" s="342"/>
      <c r="CK383" s="342"/>
      <c r="CL383" s="342"/>
      <c r="CM383" s="342"/>
      <c r="CN383" s="342"/>
      <c r="CO383" s="342"/>
      <c r="CP383" s="342"/>
      <c r="CQ383" s="342"/>
      <c r="CR383" s="342"/>
      <c r="CS383" s="342"/>
      <c r="CT383" s="342"/>
      <c r="CU383" s="342"/>
      <c r="CV383" s="342"/>
      <c r="CW383" s="342"/>
      <c r="CX383" s="342"/>
      <c r="CY383" s="342"/>
      <c r="CZ383" s="342"/>
    </row>
    <row r="384" s="302" customFormat="true" ht="15" customHeight="true" x14ac:dyDescent="0.2">
      <c r="Y384" s="304"/>
      <c r="Z384" s="342"/>
      <c r="AA384" s="342"/>
      <c r="AB384" s="342"/>
      <c r="AC384" s="342"/>
      <c r="AD384" s="342"/>
      <c r="AE384" s="342"/>
      <c r="AF384" s="342"/>
      <c r="AG384" s="342"/>
      <c r="AH384" s="342"/>
      <c r="AI384" s="342"/>
      <c r="AJ384" s="342"/>
      <c r="AK384" s="342"/>
      <c r="AL384" s="342"/>
      <c r="AM384" s="342"/>
      <c r="AN384" s="342"/>
      <c r="AO384" s="342"/>
      <c r="AP384" s="342"/>
      <c r="AQ384" s="342"/>
      <c r="AR384" s="342"/>
      <c r="AS384" s="342"/>
      <c r="AT384" s="342"/>
      <c r="AU384" s="342"/>
      <c r="AV384" s="342"/>
      <c r="AW384" s="342"/>
      <c r="AX384" s="342"/>
      <c r="AY384" s="342"/>
      <c r="AZ384" s="342"/>
      <c r="BA384" s="304"/>
      <c r="BY384" s="304"/>
      <c r="BZ384" s="342"/>
      <c r="CA384" s="342"/>
      <c r="CB384" s="342"/>
      <c r="CC384" s="342"/>
      <c r="CD384" s="342"/>
      <c r="CE384" s="342"/>
      <c r="CF384" s="342"/>
      <c r="CG384" s="342"/>
      <c r="CH384" s="342"/>
      <c r="CI384" s="342"/>
      <c r="CJ384" s="342"/>
      <c r="CK384" s="342"/>
      <c r="CL384" s="342"/>
      <c r="CM384" s="342"/>
      <c r="CN384" s="342"/>
      <c r="CO384" s="342"/>
      <c r="CP384" s="342"/>
      <c r="CQ384" s="342"/>
      <c r="CR384" s="342"/>
      <c r="CS384" s="342"/>
      <c r="CT384" s="342"/>
      <c r="CU384" s="342"/>
      <c r="CV384" s="342"/>
      <c r="CW384" s="342"/>
      <c r="CX384" s="342"/>
      <c r="CY384" s="342"/>
      <c r="CZ384" s="342"/>
    </row>
    <row r="385" s="302" customFormat="true" ht="15" customHeight="true" x14ac:dyDescent="0.2">
      <c r="Y385" s="304"/>
      <c r="Z385" s="342"/>
      <c r="AA385" s="342"/>
      <c r="AB385" s="342"/>
      <c r="AC385" s="342"/>
      <c r="AD385" s="342"/>
      <c r="AE385" s="342"/>
      <c r="AF385" s="342"/>
      <c r="AG385" s="342"/>
      <c r="AH385" s="342"/>
      <c r="AI385" s="342"/>
      <c r="AJ385" s="342"/>
      <c r="AK385" s="342"/>
      <c r="AL385" s="342"/>
      <c r="AM385" s="342"/>
      <c r="AN385" s="342"/>
      <c r="AO385" s="342"/>
      <c r="AP385" s="342"/>
      <c r="AQ385" s="342"/>
      <c r="AR385" s="342"/>
      <c r="AS385" s="342"/>
      <c r="AT385" s="342"/>
      <c r="AU385" s="342"/>
      <c r="AV385" s="342"/>
      <c r="AW385" s="342"/>
      <c r="AX385" s="342"/>
      <c r="AY385" s="342"/>
      <c r="AZ385" s="342"/>
      <c r="BA385" s="304"/>
      <c r="BY385" s="304"/>
      <c r="BZ385" s="342"/>
      <c r="CA385" s="342"/>
      <c r="CB385" s="342"/>
      <c r="CC385" s="342"/>
      <c r="CD385" s="342"/>
      <c r="CE385" s="342"/>
      <c r="CF385" s="342"/>
      <c r="CG385" s="342"/>
      <c r="CH385" s="342"/>
      <c r="CI385" s="342"/>
      <c r="CJ385" s="342"/>
      <c r="CK385" s="342"/>
      <c r="CL385" s="342"/>
      <c r="CM385" s="342"/>
      <c r="CN385" s="342"/>
      <c r="CO385" s="342"/>
      <c r="CP385" s="342"/>
      <c r="CQ385" s="342"/>
      <c r="CR385" s="342"/>
      <c r="CS385" s="342"/>
      <c r="CT385" s="342"/>
      <c r="CU385" s="342"/>
      <c r="CV385" s="342"/>
      <c r="CW385" s="342"/>
      <c r="CX385" s="342"/>
      <c r="CY385" s="342"/>
      <c r="CZ385" s="342"/>
    </row>
    <row r="386" s="302" customFormat="true" ht="15" customHeight="true" x14ac:dyDescent="0.2">
      <c r="Y386" s="304"/>
      <c r="Z386" s="342"/>
      <c r="AA386" s="342"/>
      <c r="AB386" s="342"/>
      <c r="AC386" s="342"/>
      <c r="AD386" s="342"/>
      <c r="AE386" s="342"/>
      <c r="AF386" s="342"/>
      <c r="AG386" s="342"/>
      <c r="AH386" s="342"/>
      <c r="AI386" s="342"/>
      <c r="AJ386" s="342"/>
      <c r="AK386" s="342"/>
      <c r="AL386" s="342"/>
      <c r="AM386" s="342"/>
      <c r="AN386" s="342"/>
      <c r="AO386" s="342"/>
      <c r="AP386" s="342"/>
      <c r="AQ386" s="342"/>
      <c r="AR386" s="342"/>
      <c r="AS386" s="342"/>
      <c r="AT386" s="342"/>
      <c r="AU386" s="342"/>
      <c r="AV386" s="342"/>
      <c r="AW386" s="342"/>
      <c r="AX386" s="342"/>
      <c r="AY386" s="342"/>
      <c r="AZ386" s="342"/>
      <c r="BA386" s="304"/>
      <c r="BY386" s="304"/>
      <c r="BZ386" s="342"/>
      <c r="CA386" s="342"/>
      <c r="CB386" s="342"/>
      <c r="CC386" s="342"/>
      <c r="CD386" s="342"/>
      <c r="CE386" s="342"/>
      <c r="CF386" s="342"/>
      <c r="CG386" s="342"/>
      <c r="CH386" s="342"/>
      <c r="CI386" s="342"/>
      <c r="CJ386" s="342"/>
      <c r="CK386" s="342"/>
      <c r="CL386" s="342"/>
      <c r="CM386" s="342"/>
      <c r="CN386" s="342"/>
      <c r="CO386" s="342"/>
      <c r="CP386" s="342"/>
      <c r="CQ386" s="342"/>
      <c r="CR386" s="342"/>
      <c r="CS386" s="342"/>
      <c r="CT386" s="342"/>
      <c r="CU386" s="342"/>
      <c r="CV386" s="342"/>
      <c r="CW386" s="342"/>
      <c r="CX386" s="342"/>
      <c r="CY386" s="342"/>
      <c r="CZ386" s="342"/>
    </row>
    <row r="387" s="302" customFormat="true" ht="15" customHeight="true" x14ac:dyDescent="0.2">
      <c r="Y387" s="304"/>
      <c r="Z387" s="342"/>
      <c r="AA387" s="342"/>
      <c r="AB387" s="342"/>
      <c r="AC387" s="342"/>
      <c r="AD387" s="342"/>
      <c r="AE387" s="342"/>
      <c r="AF387" s="342"/>
      <c r="AG387" s="342"/>
      <c r="AH387" s="342"/>
      <c r="AI387" s="342"/>
      <c r="AJ387" s="342"/>
      <c r="AK387" s="342"/>
      <c r="AL387" s="342"/>
      <c r="AM387" s="342"/>
      <c r="AN387" s="342"/>
      <c r="AO387" s="342"/>
      <c r="AP387" s="342"/>
      <c r="AQ387" s="342"/>
      <c r="AR387" s="342"/>
      <c r="AS387" s="342"/>
      <c r="AT387" s="342"/>
      <c r="AU387" s="342"/>
      <c r="AV387" s="342"/>
      <c r="AW387" s="342"/>
      <c r="AX387" s="342"/>
      <c r="AY387" s="342"/>
      <c r="AZ387" s="342"/>
      <c r="BA387" s="304"/>
      <c r="BY387" s="304"/>
      <c r="BZ387" s="342"/>
      <c r="CA387" s="342"/>
      <c r="CB387" s="342"/>
      <c r="CC387" s="342"/>
      <c r="CD387" s="342"/>
      <c r="CE387" s="342"/>
      <c r="CF387" s="342"/>
      <c r="CG387" s="342"/>
      <c r="CH387" s="342"/>
      <c r="CI387" s="342"/>
      <c r="CJ387" s="342"/>
      <c r="CK387" s="342"/>
      <c r="CL387" s="342"/>
      <c r="CM387" s="342"/>
      <c r="CN387" s="342"/>
      <c r="CO387" s="342"/>
      <c r="CP387" s="342"/>
      <c r="CQ387" s="342"/>
      <c r="CR387" s="342"/>
      <c r="CS387" s="342"/>
      <c r="CT387" s="342"/>
      <c r="CU387" s="342"/>
      <c r="CV387" s="342"/>
      <c r="CW387" s="342"/>
      <c r="CX387" s="342"/>
      <c r="CY387" s="342"/>
      <c r="CZ387" s="342"/>
    </row>
    <row r="388" s="302" customFormat="true" ht="15" customHeight="true" x14ac:dyDescent="0.2">
      <c r="Y388" s="304"/>
      <c r="Z388" s="342"/>
      <c r="AA388" s="342"/>
      <c r="AB388" s="342"/>
      <c r="AC388" s="342"/>
      <c r="AD388" s="342"/>
      <c r="AE388" s="342"/>
      <c r="AF388" s="342"/>
      <c r="AG388" s="342"/>
      <c r="AH388" s="342"/>
      <c r="AI388" s="342"/>
      <c r="AJ388" s="342"/>
      <c r="AK388" s="342"/>
      <c r="AL388" s="342"/>
      <c r="AM388" s="342"/>
      <c r="AN388" s="342"/>
      <c r="AO388" s="342"/>
      <c r="AP388" s="342"/>
      <c r="AQ388" s="342"/>
      <c r="AR388" s="342"/>
      <c r="AS388" s="342"/>
      <c r="AT388" s="342"/>
      <c r="AU388" s="342"/>
      <c r="AV388" s="342"/>
      <c r="AW388" s="342"/>
      <c r="AX388" s="342"/>
      <c r="AY388" s="342"/>
      <c r="AZ388" s="342"/>
      <c r="BA388" s="304"/>
      <c r="BY388" s="304"/>
      <c r="BZ388" s="342"/>
      <c r="CA388" s="342"/>
      <c r="CB388" s="342"/>
      <c r="CC388" s="342"/>
      <c r="CD388" s="342"/>
      <c r="CE388" s="342"/>
      <c r="CF388" s="342"/>
      <c r="CG388" s="342"/>
      <c r="CH388" s="342"/>
      <c r="CI388" s="342"/>
      <c r="CJ388" s="342"/>
      <c r="CK388" s="342"/>
      <c r="CL388" s="342"/>
      <c r="CM388" s="342"/>
      <c r="CN388" s="342"/>
      <c r="CO388" s="342"/>
      <c r="CP388" s="342"/>
      <c r="CQ388" s="342"/>
      <c r="CR388" s="342"/>
      <c r="CS388" s="342"/>
      <c r="CT388" s="342"/>
      <c r="CU388" s="342"/>
      <c r="CV388" s="342"/>
      <c r="CW388" s="342"/>
      <c r="CX388" s="342"/>
      <c r="CY388" s="342"/>
      <c r="CZ388" s="342"/>
    </row>
    <row r="389" s="302" customFormat="true" ht="15" customHeight="true" x14ac:dyDescent="0.2">
      <c r="Y389" s="304"/>
      <c r="Z389" s="342"/>
      <c r="AA389" s="342"/>
      <c r="AB389" s="342"/>
      <c r="AC389" s="342"/>
      <c r="AD389" s="342"/>
      <c r="AE389" s="342"/>
      <c r="AF389" s="342"/>
      <c r="AG389" s="342"/>
      <c r="AH389" s="342"/>
      <c r="AI389" s="342"/>
      <c r="AJ389" s="342"/>
      <c r="AK389" s="342"/>
      <c r="AL389" s="342"/>
      <c r="AM389" s="342"/>
      <c r="AN389" s="342"/>
      <c r="AO389" s="342"/>
      <c r="AP389" s="342"/>
      <c r="AQ389" s="342"/>
      <c r="AR389" s="342"/>
      <c r="AS389" s="342"/>
      <c r="AT389" s="342"/>
      <c r="AU389" s="342"/>
      <c r="AV389" s="342"/>
      <c r="AW389" s="342"/>
      <c r="AX389" s="342"/>
      <c r="AY389" s="342"/>
      <c r="AZ389" s="342"/>
      <c r="BA389" s="304"/>
      <c r="BY389" s="304"/>
      <c r="BZ389" s="342"/>
      <c r="CA389" s="342"/>
      <c r="CB389" s="342"/>
      <c r="CC389" s="342"/>
      <c r="CD389" s="342"/>
      <c r="CE389" s="342"/>
      <c r="CF389" s="342"/>
      <c r="CG389" s="342"/>
      <c r="CH389" s="342"/>
      <c r="CI389" s="342"/>
      <c r="CJ389" s="342"/>
      <c r="CK389" s="342"/>
      <c r="CL389" s="342"/>
      <c r="CM389" s="342"/>
      <c r="CN389" s="342"/>
      <c r="CO389" s="342"/>
      <c r="CP389" s="342"/>
      <c r="CQ389" s="342"/>
      <c r="CR389" s="342"/>
      <c r="CS389" s="342"/>
      <c r="CT389" s="342"/>
      <c r="CU389" s="342"/>
      <c r="CV389" s="342"/>
      <c r="CW389" s="342"/>
      <c r="CX389" s="342"/>
      <c r="CY389" s="342"/>
      <c r="CZ389" s="342"/>
    </row>
    <row r="390" s="302" customFormat="true" ht="15" customHeight="true" x14ac:dyDescent="0.2">
      <c r="Y390" s="304"/>
      <c r="Z390" s="342"/>
      <c r="AA390" s="342"/>
      <c r="AB390" s="342"/>
      <c r="AC390" s="342"/>
      <c r="AD390" s="342"/>
      <c r="AE390" s="342"/>
      <c r="AF390" s="342"/>
      <c r="AG390" s="342"/>
      <c r="AH390" s="342"/>
      <c r="AI390" s="342"/>
      <c r="AJ390" s="342"/>
      <c r="AK390" s="342"/>
      <c r="AL390" s="342"/>
      <c r="AM390" s="342"/>
      <c r="AN390" s="342"/>
      <c r="AO390" s="342"/>
      <c r="AP390" s="342"/>
      <c r="AQ390" s="342"/>
      <c r="AR390" s="342"/>
      <c r="AS390" s="342"/>
      <c r="AT390" s="342"/>
      <c r="AU390" s="342"/>
      <c r="AV390" s="342"/>
      <c r="AW390" s="342"/>
      <c r="AX390" s="342"/>
      <c r="AY390" s="342"/>
      <c r="AZ390" s="342"/>
      <c r="BA390" s="304"/>
      <c r="BY390" s="304"/>
      <c r="BZ390" s="342"/>
      <c r="CA390" s="342"/>
      <c r="CB390" s="342"/>
      <c r="CC390" s="342"/>
      <c r="CD390" s="342"/>
      <c r="CE390" s="342"/>
      <c r="CF390" s="342"/>
      <c r="CG390" s="342"/>
      <c r="CH390" s="342"/>
      <c r="CI390" s="342"/>
      <c r="CJ390" s="342"/>
      <c r="CK390" s="342"/>
      <c r="CL390" s="342"/>
      <c r="CM390" s="342"/>
      <c r="CN390" s="342"/>
      <c r="CO390" s="342"/>
      <c r="CP390" s="342"/>
      <c r="CQ390" s="342"/>
      <c r="CR390" s="342"/>
      <c r="CS390" s="342"/>
      <c r="CT390" s="342"/>
      <c r="CU390" s="342"/>
      <c r="CV390" s="342"/>
      <c r="CW390" s="342"/>
      <c r="CX390" s="342"/>
      <c r="CY390" s="342"/>
      <c r="CZ390" s="342"/>
    </row>
    <row r="391" s="302" customFormat="true" ht="15" customHeight="true" x14ac:dyDescent="0.2">
      <c r="Y391" s="304"/>
      <c r="Z391" s="342"/>
      <c r="AA391" s="342"/>
      <c r="AB391" s="342"/>
      <c r="AC391" s="342"/>
      <c r="AD391" s="342"/>
      <c r="AE391" s="342"/>
      <c r="AF391" s="342"/>
      <c r="AG391" s="342"/>
      <c r="AH391" s="342"/>
      <c r="AI391" s="342"/>
      <c r="AJ391" s="342"/>
      <c r="AK391" s="342"/>
      <c r="AL391" s="342"/>
      <c r="AM391" s="342"/>
      <c r="AN391" s="342"/>
      <c r="AO391" s="342"/>
      <c r="AP391" s="342"/>
      <c r="AQ391" s="342"/>
      <c r="AR391" s="342"/>
      <c r="AS391" s="342"/>
      <c r="AT391" s="342"/>
      <c r="AU391" s="342"/>
      <c r="AV391" s="342"/>
      <c r="AW391" s="342"/>
      <c r="AX391" s="342"/>
      <c r="AY391" s="342"/>
      <c r="AZ391" s="342"/>
      <c r="BA391" s="304"/>
      <c r="BY391" s="304"/>
      <c r="BZ391" s="342"/>
      <c r="CA391" s="342"/>
      <c r="CB391" s="342"/>
      <c r="CC391" s="342"/>
      <c r="CD391" s="342"/>
      <c r="CE391" s="342"/>
      <c r="CF391" s="342"/>
      <c r="CG391" s="342"/>
      <c r="CH391" s="342"/>
      <c r="CI391" s="342"/>
      <c r="CJ391" s="342"/>
      <c r="CK391" s="342"/>
      <c r="CL391" s="342"/>
      <c r="CM391" s="342"/>
      <c r="CN391" s="342"/>
      <c r="CO391" s="342"/>
      <c r="CP391" s="342"/>
      <c r="CQ391" s="342"/>
      <c r="CR391" s="342"/>
      <c r="CS391" s="342"/>
      <c r="CT391" s="342"/>
      <c r="CU391" s="342"/>
      <c r="CV391" s="342"/>
      <c r="CW391" s="342"/>
      <c r="CX391" s="342"/>
      <c r="CY391" s="342"/>
      <c r="CZ391" s="342"/>
    </row>
    <row r="392" s="302" customFormat="true" ht="15" customHeight="true" x14ac:dyDescent="0.2">
      <c r="Y392" s="304"/>
      <c r="Z392" s="342"/>
      <c r="AA392" s="342"/>
      <c r="AB392" s="342"/>
      <c r="AC392" s="342"/>
      <c r="AD392" s="342"/>
      <c r="AE392" s="342"/>
      <c r="AF392" s="342"/>
      <c r="AG392" s="342"/>
      <c r="AH392" s="342"/>
      <c r="AI392" s="342"/>
      <c r="AJ392" s="342"/>
      <c r="AK392" s="342"/>
      <c r="AL392" s="342"/>
      <c r="AM392" s="342"/>
      <c r="AN392" s="342"/>
      <c r="AO392" s="342"/>
      <c r="AP392" s="342"/>
      <c r="AQ392" s="342"/>
      <c r="AR392" s="342"/>
      <c r="AS392" s="342"/>
      <c r="AT392" s="342"/>
      <c r="AU392" s="342"/>
      <c r="AV392" s="342"/>
      <c r="AW392" s="342"/>
      <c r="AX392" s="342"/>
      <c r="AY392" s="342"/>
      <c r="AZ392" s="342"/>
      <c r="BA392" s="304"/>
      <c r="BY392" s="304"/>
      <c r="BZ392" s="342"/>
      <c r="CA392" s="342"/>
      <c r="CB392" s="342"/>
      <c r="CC392" s="342"/>
      <c r="CD392" s="342"/>
      <c r="CE392" s="342"/>
      <c r="CF392" s="342"/>
      <c r="CG392" s="342"/>
      <c r="CH392" s="342"/>
      <c r="CI392" s="342"/>
      <c r="CJ392" s="342"/>
      <c r="CK392" s="342"/>
      <c r="CL392" s="342"/>
      <c r="CM392" s="342"/>
      <c r="CN392" s="342"/>
      <c r="CO392" s="342"/>
      <c r="CP392" s="342"/>
      <c r="CQ392" s="342"/>
      <c r="CR392" s="342"/>
      <c r="CS392" s="342"/>
      <c r="CT392" s="342"/>
      <c r="CU392" s="342"/>
      <c r="CV392" s="342"/>
      <c r="CW392" s="342"/>
      <c r="CX392" s="342"/>
      <c r="CY392" s="342"/>
      <c r="CZ392" s="342"/>
    </row>
    <row r="393" s="302" customFormat="true" ht="15" customHeight="true" x14ac:dyDescent="0.2">
      <c r="Y393" s="304"/>
      <c r="Z393" s="342"/>
      <c r="AA393" s="342"/>
      <c r="AB393" s="342"/>
      <c r="AC393" s="342"/>
      <c r="AD393" s="342"/>
      <c r="AE393" s="342"/>
      <c r="AF393" s="342"/>
      <c r="AG393" s="342"/>
      <c r="AH393" s="342"/>
      <c r="AI393" s="342"/>
      <c r="AJ393" s="342"/>
      <c r="AK393" s="342"/>
      <c r="AL393" s="342"/>
      <c r="AM393" s="342"/>
      <c r="AN393" s="342"/>
      <c r="AO393" s="342"/>
      <c r="AP393" s="342"/>
      <c r="AQ393" s="342"/>
      <c r="AR393" s="342"/>
      <c r="AS393" s="342"/>
      <c r="AT393" s="342"/>
      <c r="AU393" s="342"/>
      <c r="AV393" s="342"/>
      <c r="AW393" s="342"/>
      <c r="AX393" s="342"/>
      <c r="AY393" s="342"/>
      <c r="AZ393" s="342"/>
      <c r="BA393" s="304"/>
      <c r="BY393" s="304"/>
      <c r="BZ393" s="342"/>
      <c r="CA393" s="342"/>
      <c r="CB393" s="342"/>
      <c r="CC393" s="342"/>
      <c r="CD393" s="342"/>
      <c r="CE393" s="342"/>
      <c r="CF393" s="342"/>
      <c r="CG393" s="342"/>
      <c r="CH393" s="342"/>
      <c r="CI393" s="342"/>
      <c r="CJ393" s="342"/>
      <c r="CK393" s="342"/>
      <c r="CL393" s="342"/>
      <c r="CM393" s="342"/>
      <c r="CN393" s="342"/>
      <c r="CO393" s="342"/>
      <c r="CP393" s="342"/>
      <c r="CQ393" s="342"/>
      <c r="CR393" s="342"/>
      <c r="CS393" s="342"/>
      <c r="CT393" s="342"/>
      <c r="CU393" s="342"/>
      <c r="CV393" s="342"/>
      <c r="CW393" s="342"/>
      <c r="CX393" s="342"/>
      <c r="CY393" s="342"/>
      <c r="CZ393" s="342"/>
    </row>
    <row r="394" s="302" customFormat="true" ht="15" customHeight="true" x14ac:dyDescent="0.2">
      <c r="Y394" s="304"/>
      <c r="Z394" s="342"/>
      <c r="AA394" s="342"/>
      <c r="AB394" s="342"/>
      <c r="AC394" s="342"/>
      <c r="AD394" s="342"/>
      <c r="AE394" s="342"/>
      <c r="AF394" s="342"/>
      <c r="AG394" s="342"/>
      <c r="AH394" s="342"/>
      <c r="AI394" s="342"/>
      <c r="AJ394" s="342"/>
      <c r="AK394" s="342"/>
      <c r="AL394" s="342"/>
      <c r="AM394" s="342"/>
      <c r="AN394" s="342"/>
      <c r="AO394" s="342"/>
      <c r="AP394" s="342"/>
      <c r="AQ394" s="342"/>
      <c r="AR394" s="342"/>
      <c r="AS394" s="342"/>
      <c r="AT394" s="342"/>
      <c r="AU394" s="342"/>
      <c r="AV394" s="342"/>
      <c r="AW394" s="342"/>
      <c r="AX394" s="342"/>
      <c r="AY394" s="342"/>
      <c r="AZ394" s="342"/>
      <c r="BA394" s="304"/>
      <c r="BY394" s="304"/>
      <c r="BZ394" s="342"/>
      <c r="CA394" s="342"/>
      <c r="CB394" s="342"/>
      <c r="CC394" s="342"/>
      <c r="CD394" s="342"/>
      <c r="CE394" s="342"/>
      <c r="CF394" s="342"/>
      <c r="CG394" s="342"/>
      <c r="CH394" s="342"/>
      <c r="CI394" s="342"/>
      <c r="CJ394" s="342"/>
      <c r="CK394" s="342"/>
      <c r="CL394" s="342"/>
      <c r="CM394" s="342"/>
      <c r="CN394" s="342"/>
      <c r="CO394" s="342"/>
      <c r="CP394" s="342"/>
      <c r="CQ394" s="342"/>
      <c r="CR394" s="342"/>
      <c r="CS394" s="342"/>
      <c r="CT394" s="342"/>
      <c r="CU394" s="342"/>
      <c r="CV394" s="342"/>
      <c r="CW394" s="342"/>
      <c r="CX394" s="342"/>
      <c r="CY394" s="342"/>
      <c r="CZ394" s="342"/>
    </row>
    <row r="395" s="302" customFormat="true" ht="15" customHeight="true" x14ac:dyDescent="0.2">
      <c r="Y395" s="304"/>
      <c r="Z395" s="342"/>
      <c r="AA395" s="342"/>
      <c r="AB395" s="342"/>
      <c r="AC395" s="342"/>
      <c r="AD395" s="342"/>
      <c r="AE395" s="342"/>
      <c r="AF395" s="342"/>
      <c r="AG395" s="342"/>
      <c r="AH395" s="342"/>
      <c r="AI395" s="342"/>
      <c r="AJ395" s="342"/>
      <c r="AK395" s="342"/>
      <c r="AL395" s="342"/>
      <c r="AM395" s="342"/>
      <c r="AN395" s="342"/>
      <c r="AO395" s="342"/>
      <c r="AP395" s="342"/>
      <c r="AQ395" s="342"/>
      <c r="AR395" s="342"/>
      <c r="AS395" s="342"/>
      <c r="AT395" s="342"/>
      <c r="AU395" s="342"/>
      <c r="AV395" s="342"/>
      <c r="AW395" s="342"/>
      <c r="AX395" s="342"/>
      <c r="AY395" s="342"/>
      <c r="AZ395" s="342"/>
      <c r="BA395" s="304"/>
      <c r="BY395" s="304"/>
      <c r="BZ395" s="342"/>
      <c r="CA395" s="342"/>
      <c r="CB395" s="342"/>
      <c r="CC395" s="342"/>
      <c r="CD395" s="342"/>
      <c r="CE395" s="342"/>
      <c r="CF395" s="342"/>
      <c r="CG395" s="342"/>
      <c r="CH395" s="342"/>
      <c r="CI395" s="342"/>
      <c r="CJ395" s="342"/>
      <c r="CK395" s="342"/>
      <c r="CL395" s="342"/>
      <c r="CM395" s="342"/>
      <c r="CN395" s="342"/>
      <c r="CO395" s="342"/>
      <c r="CP395" s="342"/>
      <c r="CQ395" s="342"/>
      <c r="CR395" s="342"/>
      <c r="CS395" s="342"/>
      <c r="CT395" s="342"/>
      <c r="CU395" s="342"/>
      <c r="CV395" s="342"/>
      <c r="CW395" s="342"/>
      <c r="CX395" s="342"/>
      <c r="CY395" s="342"/>
      <c r="CZ395" s="342"/>
    </row>
    <row r="396" s="302" customFormat="true" ht="15" customHeight="true" x14ac:dyDescent="0.2">
      <c r="Y396" s="304"/>
      <c r="Z396" s="342"/>
      <c r="AA396" s="342"/>
      <c r="AB396" s="342"/>
      <c r="AC396" s="342"/>
      <c r="AD396" s="342"/>
      <c r="AE396" s="342"/>
      <c r="AF396" s="342"/>
      <c r="AG396" s="342"/>
      <c r="AH396" s="342"/>
      <c r="AI396" s="342"/>
      <c r="AJ396" s="342"/>
      <c r="AK396" s="342"/>
      <c r="AL396" s="342"/>
      <c r="AM396" s="342"/>
      <c r="AN396" s="342"/>
      <c r="AO396" s="342"/>
      <c r="AP396" s="342"/>
      <c r="AQ396" s="342"/>
      <c r="AR396" s="342"/>
      <c r="AS396" s="342"/>
      <c r="AT396" s="342"/>
      <c r="AU396" s="342"/>
      <c r="AV396" s="342"/>
      <c r="AW396" s="342"/>
      <c r="AX396" s="342"/>
      <c r="AY396" s="342"/>
      <c r="AZ396" s="342"/>
      <c r="BA396" s="304"/>
      <c r="BY396" s="304"/>
      <c r="BZ396" s="342"/>
      <c r="CA396" s="342"/>
      <c r="CB396" s="342"/>
      <c r="CC396" s="342"/>
      <c r="CD396" s="342"/>
      <c r="CE396" s="342"/>
      <c r="CF396" s="342"/>
      <c r="CG396" s="342"/>
      <c r="CH396" s="342"/>
      <c r="CI396" s="342"/>
      <c r="CJ396" s="342"/>
      <c r="CK396" s="342"/>
      <c r="CL396" s="342"/>
      <c r="CM396" s="342"/>
      <c r="CN396" s="342"/>
      <c r="CO396" s="342"/>
      <c r="CP396" s="342"/>
      <c r="CQ396" s="342"/>
      <c r="CR396" s="342"/>
      <c r="CS396" s="342"/>
      <c r="CT396" s="342"/>
      <c r="CU396" s="342"/>
      <c r="CV396" s="342"/>
      <c r="CW396" s="342"/>
      <c r="CX396" s="342"/>
      <c r="CY396" s="342"/>
      <c r="CZ396" s="342"/>
    </row>
    <row r="397" s="302" customFormat="true" ht="15" customHeight="true" x14ac:dyDescent="0.2">
      <c r="Y397" s="304"/>
      <c r="Z397" s="342"/>
      <c r="AA397" s="342"/>
      <c r="AB397" s="342"/>
      <c r="AC397" s="342"/>
      <c r="AD397" s="342"/>
      <c r="AE397" s="342"/>
      <c r="AF397" s="342"/>
      <c r="AG397" s="342"/>
      <c r="AH397" s="342"/>
      <c r="AI397" s="342"/>
      <c r="AJ397" s="342"/>
      <c r="AK397" s="342"/>
      <c r="AL397" s="342"/>
      <c r="AM397" s="342"/>
      <c r="AN397" s="342"/>
      <c r="AO397" s="342"/>
      <c r="AP397" s="342"/>
      <c r="AQ397" s="342"/>
      <c r="AR397" s="342"/>
      <c r="AS397" s="342"/>
      <c r="AT397" s="342"/>
      <c r="AU397" s="342"/>
      <c r="AV397" s="342"/>
      <c r="AW397" s="342"/>
      <c r="AX397" s="342"/>
      <c r="AY397" s="342"/>
      <c r="AZ397" s="342"/>
      <c r="BA397" s="304"/>
      <c r="BY397" s="304"/>
      <c r="BZ397" s="342"/>
      <c r="CA397" s="342"/>
      <c r="CB397" s="342"/>
      <c r="CC397" s="342"/>
      <c r="CD397" s="342"/>
      <c r="CE397" s="342"/>
      <c r="CF397" s="342"/>
      <c r="CG397" s="342"/>
      <c r="CH397" s="342"/>
      <c r="CI397" s="342"/>
      <c r="CJ397" s="342"/>
      <c r="CK397" s="342"/>
      <c r="CL397" s="342"/>
      <c r="CM397" s="342"/>
      <c r="CN397" s="342"/>
      <c r="CO397" s="342"/>
      <c r="CP397" s="342"/>
      <c r="CQ397" s="342"/>
      <c r="CR397" s="342"/>
      <c r="CS397" s="342"/>
      <c r="CT397" s="342"/>
      <c r="CU397" s="342"/>
      <c r="CV397" s="342"/>
      <c r="CW397" s="342"/>
      <c r="CX397" s="342"/>
      <c r="CY397" s="342"/>
      <c r="CZ397" s="342"/>
    </row>
    <row r="398" s="302" customFormat="true" ht="15" customHeight="true" x14ac:dyDescent="0.2">
      <c r="Y398" s="304"/>
      <c r="Z398" s="342"/>
      <c r="AA398" s="342"/>
      <c r="AB398" s="342"/>
      <c r="AC398" s="342"/>
      <c r="AD398" s="342"/>
      <c r="AE398" s="342"/>
      <c r="AF398" s="342"/>
      <c r="AG398" s="342"/>
      <c r="AH398" s="342"/>
      <c r="AI398" s="342"/>
      <c r="AJ398" s="342"/>
      <c r="AK398" s="342"/>
      <c r="AL398" s="342"/>
      <c r="AM398" s="342"/>
      <c r="AN398" s="342"/>
      <c r="AO398" s="342"/>
      <c r="AP398" s="342"/>
      <c r="AQ398" s="342"/>
      <c r="AR398" s="342"/>
      <c r="AS398" s="342"/>
      <c r="AT398" s="342"/>
      <c r="AU398" s="342"/>
      <c r="AV398" s="342"/>
      <c r="AW398" s="342"/>
      <c r="AX398" s="342"/>
      <c r="AY398" s="342"/>
      <c r="AZ398" s="342"/>
      <c r="BA398" s="304"/>
      <c r="BY398" s="304"/>
      <c r="BZ398" s="342"/>
      <c r="CA398" s="342"/>
      <c r="CB398" s="342"/>
      <c r="CC398" s="342"/>
      <c r="CD398" s="342"/>
      <c r="CE398" s="342"/>
      <c r="CF398" s="342"/>
      <c r="CG398" s="342"/>
      <c r="CH398" s="342"/>
      <c r="CI398" s="342"/>
      <c r="CJ398" s="342"/>
      <c r="CK398" s="342"/>
      <c r="CL398" s="342"/>
      <c r="CM398" s="342"/>
      <c r="CN398" s="342"/>
      <c r="CO398" s="342"/>
      <c r="CP398" s="342"/>
      <c r="CQ398" s="342"/>
      <c r="CR398" s="342"/>
      <c r="CS398" s="342"/>
      <c r="CT398" s="342"/>
      <c r="CU398" s="342"/>
      <c r="CV398" s="342"/>
      <c r="CW398" s="342"/>
      <c r="CX398" s="342"/>
      <c r="CY398" s="342"/>
      <c r="CZ398" s="342"/>
    </row>
    <row r="399" s="809" customFormat="true" ht="15" customHeight="true" x14ac:dyDescent="0.25">
      <c r="A399" s="308"/>
      <c r="B399" s="308"/>
      <c r="C399" s="1071" t="s">
        <v>133</v>
      </c>
      <c r="D399" s="1072"/>
      <c r="E399" s="1072"/>
      <c r="F399" s="1072"/>
      <c r="G399" s="308"/>
      <c r="H399" s="1073" t="s">
        <v>134</v>
      </c>
      <c r="I399" s="1074"/>
      <c r="J399" s="1074"/>
      <c r="K399" s="1074"/>
      <c r="M399" s="1073" t="s">
        <v>135</v>
      </c>
      <c r="N399" s="1074"/>
      <c r="O399" s="1074"/>
      <c r="P399" s="1074"/>
      <c r="Z399" s="338"/>
      <c r="AA399" s="338"/>
      <c r="AB399" s="338"/>
      <c r="AC399" s="338"/>
      <c r="AD399" s="338"/>
      <c r="AE399" s="338"/>
      <c r="AF399" s="338"/>
      <c r="AG399" s="338"/>
      <c r="AH399" s="338"/>
      <c r="AI399" s="338"/>
      <c r="AJ399" s="338"/>
      <c r="AK399" s="338"/>
      <c r="AL399" s="338"/>
      <c r="AM399" s="338"/>
      <c r="AN399" s="338"/>
      <c r="AO399" s="338"/>
      <c r="AP399" s="338"/>
      <c r="AQ399" s="338"/>
      <c r="AR399" s="338"/>
      <c r="AS399" s="338"/>
      <c r="AT399" s="338"/>
      <c r="AU399" s="338"/>
      <c r="AV399" s="338"/>
      <c r="AW399" s="338"/>
      <c r="AX399" s="338"/>
      <c r="AY399" s="338"/>
      <c r="AZ399" s="338"/>
      <c r="BB399" s="308"/>
      <c r="BZ399" s="338"/>
      <c r="CA399" s="338"/>
      <c r="CB399" s="338"/>
      <c r="CC399" s="338"/>
      <c r="CD399" s="338"/>
      <c r="CE399" s="338"/>
      <c r="CF399" s="338"/>
      <c r="CG399" s="338"/>
      <c r="CH399" s="338"/>
      <c r="CI399" s="338"/>
      <c r="CJ399" s="338"/>
      <c r="CK399" s="338"/>
      <c r="CL399" s="338"/>
      <c r="CM399" s="338"/>
      <c r="CN399" s="338"/>
      <c r="CO399" s="338"/>
      <c r="CP399" s="338"/>
      <c r="CQ399" s="338"/>
      <c r="CR399" s="338"/>
      <c r="CS399" s="338"/>
      <c r="CT399" s="338"/>
      <c r="CU399" s="338"/>
      <c r="CV399" s="338"/>
      <c r="CW399" s="338"/>
      <c r="CX399" s="338"/>
      <c r="CY399" s="338"/>
      <c r="CZ399" s="338"/>
    </row>
    <row r="400" s="809" customFormat="true" ht="15" customHeight="true" x14ac:dyDescent="0.2">
      <c r="A400" s="308"/>
      <c r="B400" s="308"/>
      <c r="C400" s="1114" t="s">
        <v>206</v>
      </c>
      <c r="D400" s="1091"/>
      <c r="E400" s="1091"/>
      <c r="F400"/>
      <c r="G400"/>
      <c r="H400" s="1091" t="s">
        <v>206</v>
      </c>
      <c r="I400" s="1091"/>
      <c r="J400" s="1091"/>
      <c r="K400"/>
      <c r="L400"/>
      <c r="M400" s="1091" t="s">
        <v>206</v>
      </c>
      <c r="N400" s="1091"/>
      <c r="O400" s="1091"/>
      <c r="P400"/>
      <c r="Q400"/>
      <c r="R400" s="338"/>
      <c r="Z400" s="338"/>
      <c r="AA400" s="338"/>
      <c r="AB400" s="338"/>
      <c r="AC400" s="338"/>
      <c r="AD400" s="338"/>
      <c r="AE400" s="338"/>
      <c r="AF400" s="338"/>
      <c r="AG400" s="338"/>
      <c r="AH400" s="338"/>
      <c r="AI400" s="338"/>
      <c r="AJ400" s="338"/>
      <c r="AK400" s="338"/>
      <c r="AL400" s="338"/>
      <c r="AM400" s="338"/>
      <c r="AN400" s="338"/>
      <c r="AO400" s="338"/>
      <c r="AP400" s="338"/>
      <c r="AQ400" s="338"/>
      <c r="AR400" s="338"/>
      <c r="AS400" s="338"/>
      <c r="AT400" s="338"/>
      <c r="AU400" s="338"/>
      <c r="AV400" s="338"/>
      <c r="AW400" s="338"/>
      <c r="AX400" s="338"/>
      <c r="AY400" s="338"/>
      <c r="AZ400" s="338"/>
      <c r="BB400" s="308"/>
      <c r="BZ400" s="338"/>
      <c r="CA400" s="338"/>
      <c r="CB400" s="338"/>
      <c r="CC400" s="338"/>
      <c r="CD400" s="338"/>
      <c r="CE400" s="338"/>
      <c r="CF400" s="338"/>
      <c r="CG400" s="338"/>
      <c r="CH400" s="338"/>
      <c r="CI400" s="338"/>
      <c r="CJ400" s="338"/>
      <c r="CK400" s="338"/>
      <c r="CL400" s="338"/>
      <c r="CM400" s="338"/>
      <c r="CN400" s="338"/>
      <c r="CO400" s="338"/>
      <c r="CP400" s="338"/>
      <c r="CQ400" s="338"/>
      <c r="CR400" s="338"/>
      <c r="CS400" s="338"/>
      <c r="CT400" s="338"/>
      <c r="CU400" s="338"/>
      <c r="CV400" s="338"/>
      <c r="CW400" s="338"/>
      <c r="CX400" s="338"/>
      <c r="CY400" s="338"/>
      <c r="CZ400" s="338"/>
    </row>
    <row r="401" s="809" customFormat="true" ht="25.15" customHeight="true" x14ac:dyDescent="0.2">
      <c r="A401" s="308"/>
      <c r="B401" s="308"/>
      <c r="C401" s="1089" t="s">
        <v>195</v>
      </c>
      <c r="D401" s="1090"/>
      <c r="E401" s="896" t="s">
        <v>207</v>
      </c>
      <c r="F401" s="843"/>
      <c r="G401" s="843"/>
      <c r="H401" s="1090" t="s">
        <v>195</v>
      </c>
      <c r="I401" s="1090"/>
      <c r="J401" s="897" t="s">
        <v>207</v>
      </c>
      <c r="K401" s="843"/>
      <c r="L401" s="843"/>
      <c r="M401" s="1090" t="s">
        <v>195</v>
      </c>
      <c r="N401" s="1090"/>
      <c r="O401" s="898" t="s">
        <v>207</v>
      </c>
      <c r="P401" s="843"/>
      <c r="Q401" s="843"/>
      <c r="R401" s="338"/>
      <c r="Z401" s="338"/>
      <c r="AA401" s="338"/>
      <c r="AB401" s="338"/>
      <c r="AC401" s="338"/>
      <c r="AD401" s="338"/>
      <c r="AE401" s="338"/>
      <c r="AF401" s="338"/>
      <c r="AG401" s="338"/>
      <c r="AH401" s="338"/>
      <c r="AI401" s="338"/>
      <c r="AJ401" s="338"/>
      <c r="AK401" s="338"/>
      <c r="AL401" s="338"/>
      <c r="AM401" s="338"/>
      <c r="AN401" s="338"/>
      <c r="AO401" s="338"/>
      <c r="AP401" s="338"/>
      <c r="AQ401" s="338"/>
      <c r="AR401" s="338"/>
      <c r="AS401" s="338"/>
      <c r="AT401" s="338"/>
      <c r="AU401" s="338"/>
      <c r="AV401" s="338"/>
      <c r="AW401" s="338"/>
      <c r="AX401" s="338"/>
      <c r="AY401" s="338"/>
      <c r="AZ401" s="338"/>
      <c r="BB401" s="308"/>
      <c r="BZ401" s="338"/>
      <c r="CA401" s="338"/>
      <c r="CB401" s="338"/>
      <c r="CC401" s="338"/>
      <c r="CD401" s="338"/>
      <c r="CE401" s="338"/>
      <c r="CF401" s="338"/>
      <c r="CG401" s="338"/>
      <c r="CH401" s="338"/>
      <c r="CI401" s="338"/>
      <c r="CJ401" s="338"/>
      <c r="CK401" s="338"/>
      <c r="CL401" s="338"/>
      <c r="CM401" s="338"/>
      <c r="CN401" s="338"/>
      <c r="CO401" s="338"/>
      <c r="CP401" s="338"/>
      <c r="CQ401" s="338"/>
      <c r="CR401" s="338"/>
      <c r="CS401" s="338"/>
      <c r="CT401" s="338"/>
      <c r="CU401" s="338"/>
      <c r="CV401" s="338"/>
      <c r="CW401" s="338"/>
      <c r="CX401" s="338"/>
      <c r="CY401" s="338"/>
      <c r="CZ401" s="338"/>
    </row>
    <row r="402" s="809" customFormat="true" ht="25.15" customHeight="true" x14ac:dyDescent="0.2">
      <c r="A402" s="308"/>
      <c r="B402" s="1079" t="s">
        <v>142</v>
      </c>
      <c r="C402" s="1090"/>
      <c r="D402" s="1090"/>
      <c r="E402" s="899" t="s">
        <v>208</v>
      </c>
      <c r="F402" s="843"/>
      <c r="G402" s="843"/>
      <c r="H402" s="1090"/>
      <c r="I402" s="1090"/>
      <c r="J402" s="900" t="s">
        <v>208</v>
      </c>
      <c r="K402" s="843"/>
      <c r="L402" s="843"/>
      <c r="M402" s="1090"/>
      <c r="N402" s="1090"/>
      <c r="O402" s="901" t="s">
        <v>208</v>
      </c>
      <c r="P402" s="843"/>
      <c r="Q402" s="843"/>
      <c r="R402" s="338"/>
      <c r="Z402" s="338"/>
      <c r="AA402" s="338"/>
      <c r="AB402" s="338"/>
      <c r="AC402" s="338"/>
      <c r="AD402" s="338"/>
      <c r="AE402" s="338"/>
      <c r="AF402" s="338"/>
      <c r="AG402" s="338"/>
      <c r="AH402" s="338"/>
      <c r="AI402" s="338"/>
      <c r="AJ402" s="338"/>
      <c r="AK402" s="338"/>
      <c r="AL402" s="338"/>
      <c r="AM402" s="338"/>
      <c r="AN402" s="338"/>
      <c r="AO402" s="338"/>
      <c r="AP402" s="338"/>
      <c r="AQ402" s="338"/>
      <c r="AR402" s="338"/>
      <c r="AS402" s="338"/>
      <c r="AT402" s="338"/>
      <c r="AU402" s="338"/>
      <c r="AV402" s="338"/>
      <c r="AW402" s="338"/>
      <c r="AX402" s="338"/>
      <c r="AY402" s="338"/>
      <c r="AZ402" s="338"/>
      <c r="BB402" s="308"/>
      <c r="BZ402" s="338"/>
      <c r="CA402" s="338"/>
      <c r="CB402" s="338"/>
      <c r="CC402" s="338"/>
      <c r="CD402" s="338"/>
      <c r="CE402" s="338"/>
      <c r="CF402" s="338"/>
      <c r="CG402" s="338"/>
      <c r="CH402" s="338"/>
      <c r="CI402" s="338"/>
      <c r="CJ402" s="338"/>
      <c r="CK402" s="338"/>
      <c r="CL402" s="338"/>
      <c r="CM402" s="338"/>
      <c r="CN402" s="338"/>
      <c r="CO402" s="338"/>
      <c r="CP402" s="338"/>
      <c r="CQ402" s="338"/>
      <c r="CR402" s="338"/>
      <c r="CS402" s="338"/>
      <c r="CT402" s="338"/>
      <c r="CU402" s="338"/>
      <c r="CV402" s="338"/>
      <c r="CW402" s="338"/>
      <c r="CX402" s="338"/>
      <c r="CY402" s="338"/>
      <c r="CZ402" s="338"/>
    </row>
    <row r="403" s="340" customFormat="true" ht="25.15" customHeight="true" x14ac:dyDescent="0.2">
      <c r="A403" s="419"/>
      <c r="B403" s="960"/>
      <c r="C403" s="1089" t="s">
        <v>607</v>
      </c>
      <c r="D403" s="1090"/>
      <c r="E403" s="902">
        <v>0.79516207735952005</v>
      </c>
      <c r="F403" s="843"/>
      <c r="G403" s="843"/>
      <c r="H403" s="1090" t="s">
        <v>438</v>
      </c>
      <c r="I403" s="1090"/>
      <c r="J403" s="903">
        <v>0.73244026216592295</v>
      </c>
      <c r="K403" s="843"/>
      <c r="L403" s="843"/>
      <c r="M403" s="1090" t="s">
        <v>439</v>
      </c>
      <c r="N403" s="1090"/>
      <c r="O403" s="904">
        <v>0.68816022280746969</v>
      </c>
      <c r="P403" s="843"/>
      <c r="Q403" s="843"/>
      <c r="R403" s="341"/>
      <c r="Z403" s="341"/>
      <c r="AA403" s="341"/>
      <c r="AB403" s="341"/>
      <c r="AC403" s="341"/>
      <c r="AD403" s="341"/>
      <c r="AE403" s="341"/>
      <c r="AF403" s="341"/>
      <c r="AG403" s="341"/>
      <c r="AH403" s="341"/>
      <c r="AI403" s="341"/>
      <c r="AJ403" s="341"/>
      <c r="AK403" s="341"/>
      <c r="AL403" s="341"/>
      <c r="AM403" s="341"/>
      <c r="AN403" s="341"/>
      <c r="AO403" s="341"/>
      <c r="AP403" s="341"/>
      <c r="AQ403" s="341"/>
      <c r="AR403" s="341"/>
      <c r="AS403" s="341"/>
      <c r="AT403" s="341"/>
      <c r="AU403" s="341"/>
      <c r="AV403" s="341"/>
      <c r="AW403" s="341"/>
      <c r="AX403" s="341"/>
      <c r="AY403" s="341"/>
      <c r="AZ403" s="341"/>
      <c r="BB403" s="419"/>
      <c r="BZ403" s="341"/>
      <c r="CA403" s="341"/>
      <c r="CB403" s="341"/>
      <c r="CC403" s="341"/>
      <c r="CD403" s="341"/>
      <c r="CE403" s="341"/>
      <c r="CF403" s="341"/>
      <c r="CG403" s="341"/>
      <c r="CH403" s="341"/>
      <c r="CI403" s="341"/>
      <c r="CJ403" s="341"/>
      <c r="CK403" s="341"/>
      <c r="CL403" s="341"/>
      <c r="CM403" s="341"/>
      <c r="CN403" s="341"/>
      <c r="CO403" s="341"/>
      <c r="CP403" s="341"/>
      <c r="CQ403" s="341"/>
      <c r="CR403" s="341"/>
      <c r="CS403" s="341"/>
      <c r="CT403" s="341"/>
      <c r="CU403" s="341"/>
      <c r="CV403" s="341"/>
      <c r="CW403" s="341"/>
      <c r="CX403" s="341"/>
      <c r="CY403" s="341"/>
      <c r="CZ403" s="341"/>
    </row>
    <row r="404" s="340" customFormat="true" ht="25.15" customHeight="true" x14ac:dyDescent="0.2">
      <c r="A404" s="419"/>
      <c r="B404" s="960"/>
      <c r="C404" s="1089" t="s">
        <v>439</v>
      </c>
      <c r="D404" s="1090"/>
      <c r="E404" s="905">
        <v>0.77599452547313541</v>
      </c>
      <c r="F404" s="843"/>
      <c r="G404" s="843"/>
      <c r="H404" s="1090" t="s">
        <v>440</v>
      </c>
      <c r="I404" s="1090"/>
      <c r="J404" s="906">
        <v>0.71056444953406506</v>
      </c>
      <c r="K404" s="843"/>
      <c r="L404" s="843"/>
      <c r="M404" s="1090" t="s">
        <v>607</v>
      </c>
      <c r="N404" s="1090"/>
      <c r="O404" s="907">
        <v>0.66232772366348225</v>
      </c>
      <c r="P404" s="843"/>
      <c r="Q404" s="843"/>
      <c r="R404" s="341"/>
      <c r="Z404" s="341"/>
      <c r="AA404" s="341"/>
      <c r="AB404" s="341"/>
      <c r="AC404" s="341"/>
      <c r="AD404" s="341"/>
      <c r="AE404" s="341"/>
      <c r="AF404" s="341"/>
      <c r="AG404" s="341"/>
      <c r="AH404" s="341"/>
      <c r="AI404" s="341"/>
      <c r="AJ404" s="341"/>
      <c r="AK404" s="341"/>
      <c r="AL404" s="341"/>
      <c r="AM404" s="341"/>
      <c r="AN404" s="341"/>
      <c r="AO404" s="341"/>
      <c r="AP404" s="341"/>
      <c r="AQ404" s="341"/>
      <c r="AR404" s="341"/>
      <c r="AS404" s="341"/>
      <c r="AT404" s="341"/>
      <c r="AU404" s="341"/>
      <c r="AV404" s="341"/>
      <c r="AW404" s="341"/>
      <c r="AX404" s="341"/>
      <c r="AY404" s="341"/>
      <c r="AZ404" s="341"/>
      <c r="BB404" s="419"/>
      <c r="BZ404" s="341"/>
      <c r="CA404" s="341"/>
      <c r="CB404" s="341"/>
      <c r="CC404" s="341"/>
      <c r="CD404" s="341"/>
      <c r="CE404" s="341"/>
      <c r="CF404" s="341"/>
      <c r="CG404" s="341"/>
      <c r="CH404" s="341"/>
      <c r="CI404" s="341"/>
      <c r="CJ404" s="341"/>
      <c r="CK404" s="341"/>
      <c r="CL404" s="341"/>
      <c r="CM404" s="341"/>
      <c r="CN404" s="341"/>
      <c r="CO404" s="341"/>
      <c r="CP404" s="341"/>
      <c r="CQ404" s="341"/>
      <c r="CR404" s="341"/>
      <c r="CS404" s="341"/>
      <c r="CT404" s="341"/>
      <c r="CU404" s="341"/>
      <c r="CV404" s="341"/>
      <c r="CW404" s="341"/>
      <c r="CX404" s="341"/>
      <c r="CY404" s="341"/>
      <c r="CZ404" s="341"/>
    </row>
    <row r="405" s="340" customFormat="true" ht="25.15" customHeight="true" x14ac:dyDescent="0.2">
      <c r="A405" s="419"/>
      <c r="B405" s="960"/>
      <c r="C405" s="1089" t="s">
        <v>437</v>
      </c>
      <c r="D405" s="1090"/>
      <c r="E405" s="905">
        <v>0.75895223776326914</v>
      </c>
      <c r="F405" s="843"/>
      <c r="G405" s="843"/>
      <c r="H405" s="1090" t="s">
        <v>439</v>
      </c>
      <c r="I405" s="1090"/>
      <c r="J405" s="906">
        <v>0.70356931162489089</v>
      </c>
      <c r="K405" s="843"/>
      <c r="L405" s="843"/>
      <c r="M405" s="1090" t="s">
        <v>440</v>
      </c>
      <c r="N405" s="1090"/>
      <c r="O405" s="907">
        <v>0.64329085126728147</v>
      </c>
      <c r="P405" s="843"/>
      <c r="Q405" s="843"/>
      <c r="R405" s="341"/>
      <c r="Z405" s="341"/>
      <c r="AA405" s="341"/>
      <c r="AB405" s="341"/>
      <c r="AC405" s="341"/>
      <c r="AD405" s="341"/>
      <c r="AE405" s="341"/>
      <c r="AF405" s="341"/>
      <c r="AG405" s="341"/>
      <c r="AH405" s="341"/>
      <c r="AI405" s="341"/>
      <c r="AJ405" s="341"/>
      <c r="AK405" s="341"/>
      <c r="AL405" s="341"/>
      <c r="AM405" s="341"/>
      <c r="AN405" s="341"/>
      <c r="AO405" s="341"/>
      <c r="AP405" s="341"/>
      <c r="AQ405" s="341"/>
      <c r="AR405" s="341"/>
      <c r="AS405" s="341"/>
      <c r="AT405" s="341"/>
      <c r="AU405" s="341"/>
      <c r="AV405" s="341"/>
      <c r="AW405" s="341"/>
      <c r="AX405" s="341"/>
      <c r="AY405" s="341"/>
      <c r="AZ405" s="341"/>
      <c r="BB405" s="419"/>
      <c r="BZ405" s="341"/>
      <c r="CA405" s="341"/>
      <c r="CB405" s="341"/>
      <c r="CC405" s="341"/>
      <c r="CD405" s="341"/>
      <c r="CE405" s="341"/>
      <c r="CF405" s="341"/>
      <c r="CG405" s="341"/>
      <c r="CH405" s="341"/>
      <c r="CI405" s="341"/>
      <c r="CJ405" s="341"/>
      <c r="CK405" s="341"/>
      <c r="CL405" s="341"/>
      <c r="CM405" s="341"/>
      <c r="CN405" s="341"/>
      <c r="CO405" s="341"/>
      <c r="CP405" s="341"/>
      <c r="CQ405" s="341"/>
      <c r="CR405" s="341"/>
      <c r="CS405" s="341"/>
      <c r="CT405" s="341"/>
      <c r="CU405" s="341"/>
      <c r="CV405" s="341"/>
      <c r="CW405" s="341"/>
      <c r="CX405" s="341"/>
      <c r="CY405" s="341"/>
      <c r="CZ405" s="341"/>
    </row>
    <row r="406" s="340" customFormat="true" ht="25.15" customHeight="true" x14ac:dyDescent="0.2">
      <c r="A406" s="419"/>
      <c r="B406" s="960"/>
      <c r="C406" s="1089" t="s">
        <v>440</v>
      </c>
      <c r="D406" s="1090"/>
      <c r="E406" s="905">
        <v>0.75012975562411643</v>
      </c>
      <c r="F406" s="843"/>
      <c r="G406" s="843"/>
      <c r="H406" s="1090" t="s">
        <v>445</v>
      </c>
      <c r="I406" s="1090"/>
      <c r="J406" s="906">
        <v>0.66693107218579495</v>
      </c>
      <c r="K406" s="843"/>
      <c r="L406" s="843"/>
      <c r="M406" s="1090" t="s">
        <v>438</v>
      </c>
      <c r="N406" s="1090"/>
      <c r="O406" s="907">
        <v>0.62432704871924449</v>
      </c>
      <c r="P406" s="843"/>
      <c r="Q406" s="843"/>
      <c r="R406" s="341"/>
      <c r="Z406" s="341"/>
      <c r="AA406" s="341"/>
      <c r="AB406" s="341"/>
      <c r="AC406" s="341"/>
      <c r="AD406" s="341"/>
      <c r="AE406" s="341"/>
      <c r="AF406" s="341"/>
      <c r="AG406" s="341"/>
      <c r="AH406" s="341"/>
      <c r="AI406" s="341"/>
      <c r="AJ406" s="341"/>
      <c r="AK406" s="341"/>
      <c r="AL406" s="341"/>
      <c r="AM406" s="341"/>
      <c r="AN406" s="341"/>
      <c r="AO406" s="341"/>
      <c r="AP406" s="341"/>
      <c r="AQ406" s="341"/>
      <c r="AR406" s="341"/>
      <c r="AS406" s="341"/>
      <c r="AT406" s="341"/>
      <c r="AU406" s="341"/>
      <c r="AV406" s="341"/>
      <c r="AW406" s="341"/>
      <c r="AX406" s="341"/>
      <c r="AY406" s="341"/>
      <c r="AZ406" s="341"/>
      <c r="BB406" s="419"/>
      <c r="BZ406" s="341"/>
      <c r="CA406" s="341"/>
      <c r="CB406" s="341"/>
      <c r="CC406" s="341"/>
      <c r="CD406" s="341"/>
      <c r="CE406" s="341"/>
      <c r="CF406" s="341"/>
      <c r="CG406" s="341"/>
      <c r="CH406" s="341"/>
      <c r="CI406" s="341"/>
      <c r="CJ406" s="341"/>
      <c r="CK406" s="341"/>
      <c r="CL406" s="341"/>
      <c r="CM406" s="341"/>
      <c r="CN406" s="341"/>
      <c r="CO406" s="341"/>
      <c r="CP406" s="341"/>
      <c r="CQ406" s="341"/>
      <c r="CR406" s="341"/>
      <c r="CS406" s="341"/>
      <c r="CT406" s="341"/>
      <c r="CU406" s="341"/>
      <c r="CV406" s="341"/>
      <c r="CW406" s="341"/>
      <c r="CX406" s="341"/>
      <c r="CY406" s="341"/>
      <c r="CZ406" s="341"/>
    </row>
    <row r="407" s="340" customFormat="true" ht="25.15" customHeight="true" x14ac:dyDescent="0.2">
      <c r="A407" s="419"/>
      <c r="B407" s="960"/>
      <c r="C407" s="1089" t="s">
        <v>438</v>
      </c>
      <c r="D407" s="1090"/>
      <c r="E407" s="905">
        <v>0.74705139846386881</v>
      </c>
      <c r="F407" s="843"/>
      <c r="G407" s="843"/>
      <c r="H407" s="1090" t="s">
        <v>446</v>
      </c>
      <c r="I407" s="1090"/>
      <c r="J407" s="906">
        <v>0.65952046008870202</v>
      </c>
      <c r="K407" s="843"/>
      <c r="L407" s="843"/>
      <c r="M407" s="1090" t="s">
        <v>445</v>
      </c>
      <c r="N407" s="1090"/>
      <c r="O407" s="907">
        <v>0.57681267751665888</v>
      </c>
      <c r="P407" s="843"/>
      <c r="Q407" s="843"/>
      <c r="R407" s="341"/>
      <c r="Z407" s="341"/>
      <c r="AA407" s="341"/>
      <c r="AB407" s="341"/>
      <c r="AC407" s="341"/>
      <c r="AD407" s="341"/>
      <c r="AE407" s="341"/>
      <c r="AF407" s="341"/>
      <c r="AG407" s="341"/>
      <c r="AH407" s="341"/>
      <c r="AI407" s="341"/>
      <c r="AJ407" s="341"/>
      <c r="AK407" s="341"/>
      <c r="AL407" s="341"/>
      <c r="AM407" s="341"/>
      <c r="AN407" s="341"/>
      <c r="AO407" s="341"/>
      <c r="AP407" s="341"/>
      <c r="AQ407" s="341"/>
      <c r="AR407" s="341"/>
      <c r="AS407" s="341"/>
      <c r="AT407" s="341"/>
      <c r="AU407" s="341"/>
      <c r="AV407" s="341"/>
      <c r="AW407" s="341"/>
      <c r="AX407" s="341"/>
      <c r="AY407" s="341"/>
      <c r="AZ407" s="341"/>
      <c r="BB407" s="419"/>
      <c r="BZ407" s="341"/>
      <c r="CA407" s="341"/>
      <c r="CB407" s="341"/>
      <c r="CC407" s="341"/>
      <c r="CD407" s="341"/>
      <c r="CE407" s="341"/>
      <c r="CF407" s="341"/>
      <c r="CG407" s="341"/>
      <c r="CH407" s="341"/>
      <c r="CI407" s="341"/>
      <c r="CJ407" s="341"/>
      <c r="CK407" s="341"/>
      <c r="CL407" s="341"/>
      <c r="CM407" s="341"/>
      <c r="CN407" s="341"/>
      <c r="CO407" s="341"/>
      <c r="CP407" s="341"/>
      <c r="CQ407" s="341"/>
      <c r="CR407" s="341"/>
      <c r="CS407" s="341"/>
      <c r="CT407" s="341"/>
      <c r="CU407" s="341"/>
      <c r="CV407" s="341"/>
      <c r="CW407" s="341"/>
      <c r="CX407" s="341"/>
      <c r="CY407" s="341"/>
      <c r="CZ407" s="341"/>
    </row>
    <row r="408" s="340" customFormat="true" ht="25.15" customHeight="true" x14ac:dyDescent="0.2">
      <c r="A408" s="419"/>
      <c r="B408" s="960"/>
      <c r="C408" s="1089" t="s">
        <v>445</v>
      </c>
      <c r="D408" s="1090"/>
      <c r="E408" s="905">
        <v>0.67351239274779529</v>
      </c>
      <c r="F408" s="843"/>
      <c r="G408" s="843"/>
      <c r="H408" s="1090" t="s">
        <v>607</v>
      </c>
      <c r="I408" s="1090"/>
      <c r="J408" s="906">
        <v>0.65558831991119693</v>
      </c>
      <c r="K408" s="843"/>
      <c r="L408" s="843"/>
      <c r="M408" s="1090" t="s">
        <v>437</v>
      </c>
      <c r="N408" s="1090"/>
      <c r="O408" s="907">
        <v>0.5495513518748889</v>
      </c>
      <c r="P408" s="843"/>
      <c r="Q408" s="843"/>
      <c r="R408" s="341"/>
      <c r="Z408" s="341"/>
      <c r="AA408" s="341"/>
      <c r="AB408" s="341"/>
      <c r="AC408" s="341"/>
      <c r="AD408" s="341"/>
      <c r="AE408" s="341"/>
      <c r="AF408" s="341"/>
      <c r="AG408" s="341"/>
      <c r="AH408" s="341"/>
      <c r="AI408" s="341"/>
      <c r="AJ408" s="341"/>
      <c r="AK408" s="341"/>
      <c r="AL408" s="341"/>
      <c r="AM408" s="341"/>
      <c r="AN408" s="341"/>
      <c r="AO408" s="341"/>
      <c r="AP408" s="341"/>
      <c r="AQ408" s="341"/>
      <c r="AR408" s="341"/>
      <c r="AS408" s="341"/>
      <c r="AT408" s="341"/>
      <c r="AU408" s="341"/>
      <c r="AV408" s="341"/>
      <c r="AW408" s="341"/>
      <c r="AX408" s="341"/>
      <c r="AY408" s="341"/>
      <c r="AZ408" s="341"/>
      <c r="BB408" s="419"/>
      <c r="BZ408" s="341"/>
      <c r="CA408" s="341"/>
      <c r="CB408" s="341"/>
      <c r="CC408" s="341"/>
      <c r="CD408" s="341"/>
      <c r="CE408" s="341"/>
      <c r="CF408" s="341"/>
      <c r="CG408" s="341"/>
      <c r="CH408" s="341"/>
      <c r="CI408" s="341"/>
      <c r="CJ408" s="341"/>
      <c r="CK408" s="341"/>
      <c r="CL408" s="341"/>
      <c r="CM408" s="341"/>
      <c r="CN408" s="341"/>
      <c r="CO408" s="341"/>
      <c r="CP408" s="341"/>
      <c r="CQ408" s="341"/>
      <c r="CR408" s="341"/>
      <c r="CS408" s="341"/>
      <c r="CT408" s="341"/>
      <c r="CU408" s="341"/>
      <c r="CV408" s="341"/>
      <c r="CW408" s="341"/>
      <c r="CX408" s="341"/>
      <c r="CY408" s="341"/>
      <c r="CZ408" s="341"/>
    </row>
    <row r="409" s="340" customFormat="true" ht="25.15" customHeight="true" x14ac:dyDescent="0.2">
      <c r="A409" s="419"/>
      <c r="B409" s="960"/>
      <c r="C409" s="1089" t="s">
        <v>446</v>
      </c>
      <c r="D409" s="1090"/>
      <c r="E409" s="905">
        <v>0.63416369027426089</v>
      </c>
      <c r="F409" s="843"/>
      <c r="G409" s="843"/>
      <c r="H409" s="1090" t="s">
        <v>444</v>
      </c>
      <c r="I409" s="1090"/>
      <c r="J409" s="906">
        <v>0.62566048411921482</v>
      </c>
      <c r="K409" s="843"/>
      <c r="L409" s="843"/>
      <c r="M409" s="1090" t="s">
        <v>441</v>
      </c>
      <c r="N409" s="1090"/>
      <c r="O409" s="907">
        <v>-0.52811147372972467</v>
      </c>
      <c r="P409" s="843"/>
      <c r="Q409" s="843"/>
      <c r="R409" s="341"/>
      <c r="Z409" s="341"/>
      <c r="AA409" s="341"/>
      <c r="AB409" s="341"/>
      <c r="AC409" s="341"/>
      <c r="AD409" s="341"/>
      <c r="AE409" s="341"/>
      <c r="AF409" s="341"/>
      <c r="AG409" s="341"/>
      <c r="AH409" s="341"/>
      <c r="AI409" s="341"/>
      <c r="AJ409" s="341"/>
      <c r="AK409" s="341"/>
      <c r="AL409" s="341"/>
      <c r="AM409" s="341"/>
      <c r="AN409" s="341"/>
      <c r="AO409" s="341"/>
      <c r="AP409" s="341"/>
      <c r="AQ409" s="341"/>
      <c r="AR409" s="341"/>
      <c r="AS409" s="341"/>
      <c r="AT409" s="341"/>
      <c r="AU409" s="341"/>
      <c r="AV409" s="341"/>
      <c r="AW409" s="341"/>
      <c r="AX409" s="341"/>
      <c r="AY409" s="341"/>
      <c r="AZ409" s="341"/>
      <c r="BB409" s="419"/>
      <c r="BZ409" s="341"/>
      <c r="CA409" s="341"/>
      <c r="CB409" s="341"/>
      <c r="CC409" s="341"/>
      <c r="CD409" s="341"/>
      <c r="CE409" s="341"/>
      <c r="CF409" s="341"/>
      <c r="CG409" s="341"/>
      <c r="CH409" s="341"/>
      <c r="CI409" s="341"/>
      <c r="CJ409" s="341"/>
      <c r="CK409" s="341"/>
      <c r="CL409" s="341"/>
      <c r="CM409" s="341"/>
      <c r="CN409" s="341"/>
      <c r="CO409" s="341"/>
      <c r="CP409" s="341"/>
      <c r="CQ409" s="341"/>
      <c r="CR409" s="341"/>
      <c r="CS409" s="341"/>
      <c r="CT409" s="341"/>
      <c r="CU409" s="341"/>
      <c r="CV409" s="341"/>
      <c r="CW409" s="341"/>
      <c r="CX409" s="341"/>
      <c r="CY409" s="341"/>
      <c r="CZ409" s="341"/>
    </row>
    <row r="410" s="340" customFormat="true" ht="25.15" customHeight="true" x14ac:dyDescent="0.2">
      <c r="A410" s="419"/>
      <c r="B410" s="960"/>
      <c r="C410" s="1089" t="s">
        <v>444</v>
      </c>
      <c r="D410" s="1090"/>
      <c r="E410" s="905">
        <v>0.62160150673505543</v>
      </c>
      <c r="F410" s="843"/>
      <c r="G410" s="843"/>
      <c r="H410" s="1090" t="s">
        <v>465</v>
      </c>
      <c r="I410" s="1090"/>
      <c r="J410" s="906">
        <v>0.55636905554676408</v>
      </c>
      <c r="K410" s="843"/>
      <c r="L410" s="843"/>
      <c r="M410" s="1090" t="s">
        <v>446</v>
      </c>
      <c r="N410" s="1090"/>
      <c r="O410" s="907">
        <v>0.51730729114315943</v>
      </c>
      <c r="P410" s="843"/>
      <c r="Q410" s="843"/>
      <c r="R410" s="341"/>
      <c r="Z410" s="341"/>
      <c r="AA410" s="341"/>
      <c r="AB410" s="341"/>
      <c r="AC410" s="341"/>
      <c r="AD410" s="341"/>
      <c r="AE410" s="341"/>
      <c r="AF410" s="341"/>
      <c r="AG410" s="341"/>
      <c r="AH410" s="341"/>
      <c r="AI410" s="341"/>
      <c r="AJ410" s="341"/>
      <c r="AK410" s="341"/>
      <c r="AL410" s="341"/>
      <c r="AM410" s="341"/>
      <c r="AN410" s="341"/>
      <c r="AO410" s="341"/>
      <c r="AP410" s="341"/>
      <c r="AQ410" s="341"/>
      <c r="AR410" s="341"/>
      <c r="AS410" s="341"/>
      <c r="AT410" s="341"/>
      <c r="AU410" s="341"/>
      <c r="AV410" s="341"/>
      <c r="AW410" s="341"/>
      <c r="AX410" s="341"/>
      <c r="AY410" s="341"/>
      <c r="AZ410" s="341"/>
      <c r="BB410" s="419"/>
      <c r="BZ410" s="341"/>
      <c r="CA410" s="341"/>
      <c r="CB410" s="341"/>
      <c r="CC410" s="341"/>
      <c r="CD410" s="341"/>
      <c r="CE410" s="341"/>
      <c r="CF410" s="341"/>
      <c r="CG410" s="341"/>
      <c r="CH410" s="341"/>
      <c r="CI410" s="341"/>
      <c r="CJ410" s="341"/>
      <c r="CK410" s="341"/>
      <c r="CL410" s="341"/>
      <c r="CM410" s="341"/>
      <c r="CN410" s="341"/>
      <c r="CO410" s="341"/>
      <c r="CP410" s="341"/>
      <c r="CQ410" s="341"/>
      <c r="CR410" s="341"/>
      <c r="CS410" s="341"/>
      <c r="CT410" s="341"/>
      <c r="CU410" s="341"/>
      <c r="CV410" s="341"/>
      <c r="CW410" s="341"/>
      <c r="CX410" s="341"/>
      <c r="CY410" s="341"/>
      <c r="CZ410" s="341"/>
    </row>
    <row r="411" s="340" customFormat="true" ht="25.15" customHeight="true" x14ac:dyDescent="0.2">
      <c r="A411" s="419"/>
      <c r="B411" s="960"/>
      <c r="C411" s="1089" t="s">
        <v>465</v>
      </c>
      <c r="D411" s="1090"/>
      <c r="E411" s="905">
        <v>0.56981988619149693</v>
      </c>
      <c r="F411" s="843"/>
      <c r="G411" s="843"/>
      <c r="H411" s="1090" t="s">
        <v>437</v>
      </c>
      <c r="I411" s="1090"/>
      <c r="J411" s="906">
        <v>0.53079627516262717</v>
      </c>
      <c r="K411" s="843"/>
      <c r="L411" s="843"/>
      <c r="M411" s="1090" t="s">
        <v>453</v>
      </c>
      <c r="N411" s="1090"/>
      <c r="O411" s="907">
        <v>-0.49564402296059507</v>
      </c>
      <c r="P411" s="843"/>
      <c r="Q411" s="843"/>
      <c r="R411" s="341"/>
      <c r="Z411" s="341"/>
      <c r="AA411" s="341"/>
      <c r="AB411" s="341"/>
      <c r="AC411" s="341"/>
      <c r="AD411" s="341"/>
      <c r="AE411" s="341"/>
      <c r="AF411" s="341"/>
      <c r="AG411" s="341"/>
      <c r="AH411" s="341"/>
      <c r="AI411" s="341"/>
      <c r="AJ411" s="341"/>
      <c r="AK411" s="341"/>
      <c r="AL411" s="341"/>
      <c r="AM411" s="341"/>
      <c r="AN411" s="341"/>
      <c r="AO411" s="341"/>
      <c r="AP411" s="341"/>
      <c r="AQ411" s="341"/>
      <c r="AR411" s="341"/>
      <c r="AS411" s="341"/>
      <c r="AT411" s="341"/>
      <c r="AU411" s="341"/>
      <c r="AV411" s="341"/>
      <c r="AW411" s="341"/>
      <c r="AX411" s="341"/>
      <c r="AY411" s="341"/>
      <c r="AZ411" s="341"/>
      <c r="BB411" s="419"/>
      <c r="BZ411" s="341"/>
      <c r="CA411" s="341"/>
      <c r="CB411" s="341"/>
      <c r="CC411" s="341"/>
      <c r="CD411" s="341"/>
      <c r="CE411" s="341"/>
      <c r="CF411" s="341"/>
      <c r="CG411" s="341"/>
      <c r="CH411" s="341"/>
      <c r="CI411" s="341"/>
      <c r="CJ411" s="341"/>
      <c r="CK411" s="341"/>
      <c r="CL411" s="341"/>
      <c r="CM411" s="341"/>
      <c r="CN411" s="341"/>
      <c r="CO411" s="341"/>
      <c r="CP411" s="341"/>
      <c r="CQ411" s="341"/>
      <c r="CR411" s="341"/>
      <c r="CS411" s="341"/>
      <c r="CT411" s="341"/>
      <c r="CU411" s="341"/>
      <c r="CV411" s="341"/>
      <c r="CW411" s="341"/>
      <c r="CX411" s="341"/>
      <c r="CY411" s="341"/>
      <c r="CZ411" s="341"/>
    </row>
    <row r="412" s="340" customFormat="true" ht="25.15" customHeight="true" x14ac:dyDescent="0.2">
      <c r="A412" s="419"/>
      <c r="B412" s="960"/>
      <c r="C412" s="1089" t="s">
        <v>449</v>
      </c>
      <c r="D412" s="1090"/>
      <c r="E412" s="905">
        <v>-0.56802364966759622</v>
      </c>
      <c r="F412" s="843"/>
      <c r="G412" s="843"/>
      <c r="H412" s="1090" t="s">
        <v>608</v>
      </c>
      <c r="I412" s="1090"/>
      <c r="J412" s="906">
        <v>0.5228100224018003</v>
      </c>
      <c r="K412" s="843"/>
      <c r="L412" s="843"/>
      <c r="M412" s="1090" t="s">
        <v>609</v>
      </c>
      <c r="N412" s="1090"/>
      <c r="O412" s="907">
        <v>0.48706969910271158</v>
      </c>
      <c r="P412" s="843"/>
      <c r="Q412" s="843"/>
      <c r="R412" s="341"/>
      <c r="Z412" s="341"/>
      <c r="AA412" s="341"/>
      <c r="AB412" s="341"/>
      <c r="AC412" s="341"/>
      <c r="AD412" s="341"/>
      <c r="AE412" s="341"/>
      <c r="AF412" s="341"/>
      <c r="AG412" s="341"/>
      <c r="AH412" s="341"/>
      <c r="AI412" s="341"/>
      <c r="AJ412" s="341"/>
      <c r="AK412" s="341"/>
      <c r="AL412" s="341"/>
      <c r="AM412" s="341"/>
      <c r="AN412" s="341"/>
      <c r="AO412" s="341"/>
      <c r="AP412" s="341"/>
      <c r="AQ412" s="341"/>
      <c r="AR412" s="341"/>
      <c r="AS412" s="341"/>
      <c r="AT412" s="341"/>
      <c r="AU412" s="341"/>
      <c r="AV412" s="341"/>
      <c r="AW412" s="341"/>
      <c r="AX412" s="341"/>
      <c r="AY412" s="341"/>
      <c r="AZ412" s="341"/>
      <c r="BB412" s="419"/>
      <c r="BZ412" s="341"/>
      <c r="CA412" s="341"/>
      <c r="CB412" s="341"/>
      <c r="CC412" s="341"/>
      <c r="CD412" s="341"/>
      <c r="CE412" s="341"/>
      <c r="CF412" s="341"/>
      <c r="CG412" s="341"/>
      <c r="CH412" s="341"/>
      <c r="CI412" s="341"/>
      <c r="CJ412" s="341"/>
      <c r="CK412" s="341"/>
      <c r="CL412" s="341"/>
      <c r="CM412" s="341"/>
      <c r="CN412" s="341"/>
      <c r="CO412" s="341"/>
      <c r="CP412" s="341"/>
      <c r="CQ412" s="341"/>
      <c r="CR412" s="341"/>
      <c r="CS412" s="341"/>
      <c r="CT412" s="341"/>
      <c r="CU412" s="341"/>
      <c r="CV412" s="341"/>
      <c r="CW412" s="341"/>
      <c r="CX412" s="341"/>
      <c r="CY412" s="341"/>
      <c r="CZ412" s="341"/>
    </row>
    <row r="413" s="340" customFormat="true" ht="25.15" customHeight="true" x14ac:dyDescent="0.2">
      <c r="A413" s="419"/>
      <c r="B413" s="960"/>
      <c r="C413" s="1089" t="s">
        <v>391</v>
      </c>
      <c r="D413" s="1090"/>
      <c r="E413" s="905">
        <v>0.52828487746981834</v>
      </c>
      <c r="F413" s="843"/>
      <c r="G413" s="843"/>
      <c r="H413" s="1090" t="s">
        <v>609</v>
      </c>
      <c r="I413" s="1090"/>
      <c r="J413" s="906">
        <v>0.47187022820113794</v>
      </c>
      <c r="K413" s="843"/>
      <c r="L413" s="843"/>
      <c r="M413" s="1090" t="s">
        <v>465</v>
      </c>
      <c r="N413" s="1090"/>
      <c r="O413" s="907">
        <v>0.47437600266489438</v>
      </c>
      <c r="P413" s="843"/>
      <c r="Q413" s="843"/>
      <c r="R413" s="341"/>
      <c r="Z413" s="341"/>
      <c r="AA413" s="341"/>
      <c r="AB413" s="341"/>
      <c r="AC413" s="341"/>
      <c r="AD413" s="341"/>
      <c r="AE413" s="341"/>
      <c r="AF413" s="341"/>
      <c r="AG413" s="341"/>
      <c r="AH413" s="341"/>
      <c r="AI413" s="341"/>
      <c r="AJ413" s="341"/>
      <c r="AK413" s="341"/>
      <c r="AL413" s="341"/>
      <c r="AM413" s="341"/>
      <c r="AN413" s="341"/>
      <c r="AO413" s="341"/>
      <c r="AP413" s="341"/>
      <c r="AQ413" s="341"/>
      <c r="AR413" s="341"/>
      <c r="AS413" s="341"/>
      <c r="AT413" s="341"/>
      <c r="AU413" s="341"/>
      <c r="AV413" s="341"/>
      <c r="AW413" s="341"/>
      <c r="AX413" s="341"/>
      <c r="AY413" s="341"/>
      <c r="AZ413" s="341"/>
      <c r="BB413" s="419"/>
      <c r="BZ413" s="341"/>
      <c r="CA413" s="341"/>
      <c r="CB413" s="341"/>
      <c r="CC413" s="341"/>
      <c r="CD413" s="341"/>
      <c r="CE413" s="341"/>
      <c r="CF413" s="341"/>
      <c r="CG413" s="341"/>
      <c r="CH413" s="341"/>
      <c r="CI413" s="341"/>
      <c r="CJ413" s="341"/>
      <c r="CK413" s="341"/>
      <c r="CL413" s="341"/>
      <c r="CM413" s="341"/>
      <c r="CN413" s="341"/>
      <c r="CO413" s="341"/>
      <c r="CP413" s="341"/>
      <c r="CQ413" s="341"/>
      <c r="CR413" s="341"/>
      <c r="CS413" s="341"/>
      <c r="CT413" s="341"/>
      <c r="CU413" s="341"/>
      <c r="CV413" s="341"/>
      <c r="CW413" s="341"/>
      <c r="CX413" s="341"/>
      <c r="CY413" s="341"/>
      <c r="CZ413" s="341"/>
    </row>
    <row r="414" s="340" customFormat="true" ht="25.15" customHeight="true" x14ac:dyDescent="0.2">
      <c r="A414" s="419"/>
      <c r="B414" s="960"/>
      <c r="C414" s="1089" t="s">
        <v>609</v>
      </c>
      <c r="D414" s="1090"/>
      <c r="E414" s="905">
        <v>0.50857244670739199</v>
      </c>
      <c r="F414" s="843"/>
      <c r="G414" s="843"/>
      <c r="H414" s="1090" t="s">
        <v>457</v>
      </c>
      <c r="I414" s="1090"/>
      <c r="J414" s="906">
        <v>0.46237985793042602</v>
      </c>
      <c r="K414" s="843"/>
      <c r="L414" s="843"/>
      <c r="M414" s="1090" t="s">
        <v>610</v>
      </c>
      <c r="N414" s="1090"/>
      <c r="O414" s="907">
        <v>-0.4736973403312299</v>
      </c>
      <c r="P414" s="843"/>
      <c r="Q414" s="843"/>
      <c r="R414" s="341"/>
      <c r="Z414" s="341"/>
      <c r="AA414" s="341"/>
      <c r="AB414" s="341"/>
      <c r="AC414" s="341"/>
      <c r="AD414" s="341"/>
      <c r="AE414" s="341"/>
      <c r="AF414" s="341"/>
      <c r="AG414" s="341"/>
      <c r="AH414" s="341"/>
      <c r="AI414" s="341"/>
      <c r="AJ414" s="341"/>
      <c r="AK414" s="341"/>
      <c r="AL414" s="341"/>
      <c r="AM414" s="341"/>
      <c r="AN414" s="341"/>
      <c r="AO414" s="341"/>
      <c r="AP414" s="341"/>
      <c r="AQ414" s="341"/>
      <c r="AR414" s="341"/>
      <c r="AS414" s="341"/>
      <c r="AT414" s="341"/>
      <c r="AU414" s="341"/>
      <c r="AV414" s="341"/>
      <c r="AW414" s="341"/>
      <c r="AX414" s="341"/>
      <c r="AY414" s="341"/>
      <c r="AZ414" s="341"/>
      <c r="BB414" s="419"/>
      <c r="BZ414" s="341"/>
      <c r="CA414" s="341"/>
      <c r="CB414" s="341"/>
      <c r="CC414" s="341"/>
      <c r="CD414" s="341"/>
      <c r="CE414" s="341"/>
      <c r="CF414" s="341"/>
      <c r="CG414" s="341"/>
      <c r="CH414" s="341"/>
      <c r="CI414" s="341"/>
      <c r="CJ414" s="341"/>
      <c r="CK414" s="341"/>
      <c r="CL414" s="341"/>
      <c r="CM414" s="341"/>
      <c r="CN414" s="341"/>
      <c r="CO414" s="341"/>
      <c r="CP414" s="341"/>
      <c r="CQ414" s="341"/>
      <c r="CR414" s="341"/>
      <c r="CS414" s="341"/>
      <c r="CT414" s="341"/>
      <c r="CU414" s="341"/>
      <c r="CV414" s="341"/>
      <c r="CW414" s="341"/>
      <c r="CX414" s="341"/>
      <c r="CY414" s="341"/>
      <c r="CZ414" s="341"/>
    </row>
    <row r="415" s="340" customFormat="true" ht="25.15" customHeight="true" x14ac:dyDescent="0.2">
      <c r="A415" s="419"/>
      <c r="B415" s="960"/>
      <c r="C415" s="1089" t="s">
        <v>454</v>
      </c>
      <c r="D415" s="1090"/>
      <c r="E415" s="905">
        <v>0.49966489400045971</v>
      </c>
      <c r="F415" s="843"/>
      <c r="G415" s="843"/>
      <c r="H415" s="1090" t="s">
        <v>448</v>
      </c>
      <c r="I415" s="1090"/>
      <c r="J415" s="906">
        <v>0.46091785243300959</v>
      </c>
      <c r="K415" s="843"/>
      <c r="L415" s="843"/>
      <c r="M415" s="1090" t="s">
        <v>391</v>
      </c>
      <c r="N415" s="1090"/>
      <c r="O415" s="907">
        <v>0.45162904841059587</v>
      </c>
      <c r="P415" s="843"/>
      <c r="Q415" s="843"/>
      <c r="R415" s="341"/>
      <c r="Z415" s="341"/>
      <c r="AA415" s="341"/>
      <c r="AB415" s="341"/>
      <c r="AC415" s="341"/>
      <c r="AD415" s="341"/>
      <c r="AE415" s="341"/>
      <c r="AF415" s="341"/>
      <c r="AG415" s="341"/>
      <c r="AH415" s="341"/>
      <c r="AI415" s="341"/>
      <c r="AJ415" s="341"/>
      <c r="AK415" s="341"/>
      <c r="AL415" s="341"/>
      <c r="AM415" s="341"/>
      <c r="AN415" s="341"/>
      <c r="AO415" s="341"/>
      <c r="AP415" s="341"/>
      <c r="AQ415" s="341"/>
      <c r="AR415" s="341"/>
      <c r="AS415" s="341"/>
      <c r="AT415" s="341"/>
      <c r="AU415" s="341"/>
      <c r="AV415" s="341"/>
      <c r="AW415" s="341"/>
      <c r="AX415" s="341"/>
      <c r="AY415" s="341"/>
      <c r="AZ415" s="341"/>
      <c r="BB415" s="419"/>
      <c r="BZ415" s="341"/>
      <c r="CA415" s="341"/>
      <c r="CB415" s="341"/>
      <c r="CC415" s="341"/>
      <c r="CD415" s="341"/>
      <c r="CE415" s="341"/>
      <c r="CF415" s="341"/>
      <c r="CG415" s="341"/>
      <c r="CH415" s="341"/>
      <c r="CI415" s="341"/>
      <c r="CJ415" s="341"/>
      <c r="CK415" s="341"/>
      <c r="CL415" s="341"/>
      <c r="CM415" s="341"/>
      <c r="CN415" s="341"/>
      <c r="CO415" s="341"/>
      <c r="CP415" s="341"/>
      <c r="CQ415" s="341"/>
      <c r="CR415" s="341"/>
      <c r="CS415" s="341"/>
      <c r="CT415" s="341"/>
      <c r="CU415" s="341"/>
      <c r="CV415" s="341"/>
      <c r="CW415" s="341"/>
      <c r="CX415" s="341"/>
      <c r="CY415" s="341"/>
      <c r="CZ415" s="341"/>
    </row>
    <row r="416" s="340" customFormat="true" ht="25.15" customHeight="true" x14ac:dyDescent="0.2">
      <c r="A416" s="419"/>
      <c r="B416" s="960"/>
      <c r="C416" s="1089" t="s">
        <v>610</v>
      </c>
      <c r="D416" s="1090"/>
      <c r="E416" s="905">
        <v>-0.48538850117864857</v>
      </c>
      <c r="F416" s="843"/>
      <c r="G416" s="843"/>
      <c r="H416" s="1090" t="s">
        <v>611</v>
      </c>
      <c r="I416" s="1090"/>
      <c r="J416" s="906">
        <v>0.42897917550626696</v>
      </c>
      <c r="K416" s="843"/>
      <c r="L416" s="843"/>
      <c r="M416" s="1090" t="s">
        <v>612</v>
      </c>
      <c r="N416" s="1090"/>
      <c r="O416" s="907">
        <v>0.44645632921384126</v>
      </c>
      <c r="P416" s="843"/>
      <c r="Q416" s="843"/>
      <c r="R416" s="341"/>
      <c r="Z416" s="341"/>
      <c r="AA416" s="341"/>
      <c r="AB416" s="341"/>
      <c r="AC416" s="341"/>
      <c r="AD416" s="341"/>
      <c r="AE416" s="341"/>
      <c r="AF416" s="341"/>
      <c r="AG416" s="341"/>
      <c r="AH416" s="341"/>
      <c r="AI416" s="341"/>
      <c r="AJ416" s="341"/>
      <c r="AK416" s="341"/>
      <c r="AL416" s="341"/>
      <c r="AM416" s="341"/>
      <c r="AN416" s="341"/>
      <c r="AO416" s="341"/>
      <c r="AP416" s="341"/>
      <c r="AQ416" s="341"/>
      <c r="AR416" s="341"/>
      <c r="AS416" s="341"/>
      <c r="AT416" s="341"/>
      <c r="AU416" s="341"/>
      <c r="AV416" s="341"/>
      <c r="AW416" s="341"/>
      <c r="AX416" s="341"/>
      <c r="AY416" s="341"/>
      <c r="AZ416" s="341"/>
      <c r="BB416" s="419"/>
      <c r="BZ416" s="341"/>
      <c r="CA416" s="341"/>
      <c r="CB416" s="341"/>
      <c r="CC416" s="341"/>
      <c r="CD416" s="341"/>
      <c r="CE416" s="341"/>
      <c r="CF416" s="341"/>
      <c r="CG416" s="341"/>
      <c r="CH416" s="341"/>
      <c r="CI416" s="341"/>
      <c r="CJ416" s="341"/>
      <c r="CK416" s="341"/>
      <c r="CL416" s="341"/>
      <c r="CM416" s="341"/>
      <c r="CN416" s="341"/>
      <c r="CO416" s="341"/>
      <c r="CP416" s="341"/>
      <c r="CQ416" s="341"/>
      <c r="CR416" s="341"/>
      <c r="CS416" s="341"/>
      <c r="CT416" s="341"/>
      <c r="CU416" s="341"/>
      <c r="CV416" s="341"/>
      <c r="CW416" s="341"/>
      <c r="CX416" s="341"/>
      <c r="CY416" s="341"/>
      <c r="CZ416" s="341"/>
    </row>
    <row r="417" s="340" customFormat="true" ht="25.15" customHeight="true" x14ac:dyDescent="0.2">
      <c r="A417" s="419"/>
      <c r="B417" s="960"/>
      <c r="C417" s="1089" t="s">
        <v>608</v>
      </c>
      <c r="D417" s="1090"/>
      <c r="E417" s="905">
        <v>0.45995736153821948</v>
      </c>
      <c r="F417" s="843"/>
      <c r="G417" s="843"/>
      <c r="H417" s="1090" t="s">
        <v>460</v>
      </c>
      <c r="I417" s="1090"/>
      <c r="J417" s="906">
        <v>-0.40670611706613724</v>
      </c>
      <c r="K417" s="843"/>
      <c r="L417" s="843"/>
      <c r="M417" s="1090" t="s">
        <v>613</v>
      </c>
      <c r="N417" s="1090"/>
      <c r="O417" s="907">
        <v>0.43928137391007299</v>
      </c>
      <c r="P417" s="843"/>
      <c r="Q417" s="843"/>
      <c r="R417" s="341"/>
      <c r="Z417" s="341"/>
      <c r="AA417" s="341"/>
      <c r="AB417" s="341"/>
      <c r="AC417" s="341"/>
      <c r="AD417" s="341"/>
      <c r="AE417" s="341"/>
      <c r="AF417" s="341"/>
      <c r="AG417" s="341"/>
      <c r="AH417" s="341"/>
      <c r="AI417" s="341"/>
      <c r="AJ417" s="341"/>
      <c r="AK417" s="341"/>
      <c r="AL417" s="341"/>
      <c r="AM417" s="341"/>
      <c r="AN417" s="341"/>
      <c r="AO417" s="341"/>
      <c r="AP417" s="341"/>
      <c r="AQ417" s="341"/>
      <c r="AR417" s="341"/>
      <c r="AS417" s="341"/>
      <c r="AT417" s="341"/>
      <c r="AU417" s="341"/>
      <c r="AV417" s="341"/>
      <c r="AW417" s="341"/>
      <c r="AX417" s="341"/>
      <c r="AY417" s="341"/>
      <c r="AZ417" s="341"/>
      <c r="BB417" s="419"/>
      <c r="BZ417" s="341"/>
      <c r="CA417" s="341"/>
      <c r="CB417" s="341"/>
      <c r="CC417" s="341"/>
      <c r="CD417" s="341"/>
      <c r="CE417" s="341"/>
      <c r="CF417" s="341"/>
      <c r="CG417" s="341"/>
      <c r="CH417" s="341"/>
      <c r="CI417" s="341"/>
      <c r="CJ417" s="341"/>
      <c r="CK417" s="341"/>
      <c r="CL417" s="341"/>
      <c r="CM417" s="341"/>
      <c r="CN417" s="341"/>
      <c r="CO417" s="341"/>
      <c r="CP417" s="341"/>
      <c r="CQ417" s="341"/>
      <c r="CR417" s="341"/>
      <c r="CS417" s="341"/>
      <c r="CT417" s="341"/>
      <c r="CU417" s="341"/>
      <c r="CV417" s="341"/>
      <c r="CW417" s="341"/>
      <c r="CX417" s="341"/>
      <c r="CY417" s="341"/>
      <c r="CZ417" s="341"/>
    </row>
    <row r="418" s="340" customFormat="true" ht="25.15" customHeight="true" x14ac:dyDescent="0.2">
      <c r="A418" s="419"/>
      <c r="B418" s="960"/>
      <c r="C418" s="1089" t="s">
        <v>441</v>
      </c>
      <c r="D418" s="1090"/>
      <c r="E418" s="905">
        <v>-0.45657719891864829</v>
      </c>
      <c r="F418" s="843"/>
      <c r="G418" s="843"/>
      <c r="H418" s="1090" t="s">
        <v>614</v>
      </c>
      <c r="I418" s="1090"/>
      <c r="J418" s="906">
        <v>0.34806419511203152</v>
      </c>
      <c r="K418" s="843"/>
      <c r="L418" s="843"/>
      <c r="M418" s="1090" t="s">
        <v>608</v>
      </c>
      <c r="N418" s="1090"/>
      <c r="O418" s="907">
        <v>0.39107682295723872</v>
      </c>
      <c r="P418" s="843"/>
      <c r="Q418" s="843"/>
      <c r="R418" s="341"/>
      <c r="Z418" s="341"/>
      <c r="AA418" s="341"/>
      <c r="AB418" s="341"/>
      <c r="AC418" s="341"/>
      <c r="AD418" s="341"/>
      <c r="AE418" s="341"/>
      <c r="AF418" s="341"/>
      <c r="AG418" s="341"/>
      <c r="AH418" s="341"/>
      <c r="AI418" s="341"/>
      <c r="AJ418" s="341"/>
      <c r="AK418" s="341"/>
      <c r="AL418" s="341"/>
      <c r="AM418" s="341"/>
      <c r="AN418" s="341"/>
      <c r="AO418" s="341"/>
      <c r="AP418" s="341"/>
      <c r="AQ418" s="341"/>
      <c r="AR418" s="341"/>
      <c r="AS418" s="341"/>
      <c r="AT418" s="341"/>
      <c r="AU418" s="341"/>
      <c r="AV418" s="341"/>
      <c r="AW418" s="341"/>
      <c r="AX418" s="341"/>
      <c r="AY418" s="341"/>
      <c r="AZ418" s="341"/>
      <c r="BB418" s="419"/>
      <c r="BZ418" s="341"/>
      <c r="CA418" s="341"/>
      <c r="CB418" s="341"/>
      <c r="CC418" s="341"/>
      <c r="CD418" s="341"/>
      <c r="CE418" s="341"/>
      <c r="CF418" s="341"/>
      <c r="CG418" s="341"/>
      <c r="CH418" s="341"/>
      <c r="CI418" s="341"/>
      <c r="CJ418" s="341"/>
      <c r="CK418" s="341"/>
      <c r="CL418" s="341"/>
      <c r="CM418" s="341"/>
      <c r="CN418" s="341"/>
      <c r="CO418" s="341"/>
      <c r="CP418" s="341"/>
      <c r="CQ418" s="341"/>
      <c r="CR418" s="341"/>
      <c r="CS418" s="341"/>
      <c r="CT418" s="341"/>
      <c r="CU418" s="341"/>
      <c r="CV418" s="341"/>
      <c r="CW418" s="341"/>
      <c r="CX418" s="341"/>
      <c r="CY418" s="341"/>
      <c r="CZ418" s="341"/>
    </row>
    <row r="419" s="340" customFormat="true" ht="25.15" customHeight="true" x14ac:dyDescent="0.2">
      <c r="A419" s="419"/>
      <c r="B419" s="960"/>
      <c r="C419" s="1089" t="s">
        <v>448</v>
      </c>
      <c r="D419" s="1090"/>
      <c r="E419" s="905">
        <v>0.42333237366010751</v>
      </c>
      <c r="F419" s="843"/>
      <c r="G419" s="843"/>
      <c r="H419" s="1090" t="s">
        <v>615</v>
      </c>
      <c r="I419" s="1090"/>
      <c r="J419" s="906">
        <v>-0.34495039163962399</v>
      </c>
      <c r="K419" s="843"/>
      <c r="L419" s="843"/>
      <c r="M419" s="1090" t="s">
        <v>614</v>
      </c>
      <c r="N419" s="1090"/>
      <c r="O419" s="907">
        <v>0.39066761804146172</v>
      </c>
      <c r="P419" s="843"/>
      <c r="Q419" s="843"/>
      <c r="R419" s="341"/>
      <c r="Z419" s="341"/>
      <c r="AA419" s="341"/>
      <c r="AB419" s="341"/>
      <c r="AC419" s="341"/>
      <c r="AD419" s="341"/>
      <c r="AE419" s="341"/>
      <c r="AF419" s="341"/>
      <c r="AG419" s="341"/>
      <c r="AH419" s="341"/>
      <c r="AI419" s="341"/>
      <c r="AJ419" s="341"/>
      <c r="AK419" s="341"/>
      <c r="AL419" s="341"/>
      <c r="AM419" s="341"/>
      <c r="AN419" s="341"/>
      <c r="AO419" s="341"/>
      <c r="AP419" s="341"/>
      <c r="AQ419" s="341"/>
      <c r="AR419" s="341"/>
      <c r="AS419" s="341"/>
      <c r="AT419" s="341"/>
      <c r="AU419" s="341"/>
      <c r="AV419" s="341"/>
      <c r="AW419" s="341"/>
      <c r="AX419" s="341"/>
      <c r="AY419" s="341"/>
      <c r="AZ419" s="341"/>
      <c r="BB419" s="419"/>
      <c r="BZ419" s="341"/>
      <c r="CA419" s="341"/>
      <c r="CB419" s="341"/>
      <c r="CC419" s="341"/>
      <c r="CD419" s="341"/>
      <c r="CE419" s="341"/>
      <c r="CF419" s="341"/>
      <c r="CG419" s="341"/>
      <c r="CH419" s="341"/>
      <c r="CI419" s="341"/>
      <c r="CJ419" s="341"/>
      <c r="CK419" s="341"/>
      <c r="CL419" s="341"/>
      <c r="CM419" s="341"/>
      <c r="CN419" s="341"/>
      <c r="CO419" s="341"/>
      <c r="CP419" s="341"/>
      <c r="CQ419" s="341"/>
      <c r="CR419" s="341"/>
      <c r="CS419" s="341"/>
      <c r="CT419" s="341"/>
      <c r="CU419" s="341"/>
      <c r="CV419" s="341"/>
      <c r="CW419" s="341"/>
      <c r="CX419" s="341"/>
      <c r="CY419" s="341"/>
      <c r="CZ419" s="341"/>
    </row>
    <row r="420" s="340" customFormat="true" ht="25.15" customHeight="true" x14ac:dyDescent="0.2">
      <c r="A420" s="419"/>
      <c r="B420" s="960"/>
      <c r="C420" s="1089" t="s">
        <v>611</v>
      </c>
      <c r="D420" s="1090"/>
      <c r="E420" s="905">
        <v>0.41533179491742239</v>
      </c>
      <c r="F420" s="843"/>
      <c r="G420" s="843"/>
      <c r="H420" s="1090" t="s">
        <v>613</v>
      </c>
      <c r="I420" s="1090"/>
      <c r="J420" s="906">
        <v>0.34233817775570086</v>
      </c>
      <c r="K420" s="843"/>
      <c r="L420" s="843"/>
      <c r="M420" s="1090" t="s">
        <v>444</v>
      </c>
      <c r="N420" s="1090"/>
      <c r="O420" s="907">
        <v>0.38778673919129275</v>
      </c>
      <c r="P420" s="843"/>
      <c r="Q420" s="843"/>
      <c r="R420" s="341"/>
      <c r="Z420" s="341"/>
      <c r="AA420" s="341"/>
      <c r="AB420" s="341"/>
      <c r="AC420" s="341"/>
      <c r="AD420" s="341"/>
      <c r="AE420" s="341"/>
      <c r="AF420" s="341"/>
      <c r="AG420" s="341"/>
      <c r="AH420" s="341"/>
      <c r="AI420" s="341"/>
      <c r="AJ420" s="341"/>
      <c r="AK420" s="341"/>
      <c r="AL420" s="341"/>
      <c r="AM420" s="341"/>
      <c r="AN420" s="341"/>
      <c r="AO420" s="341"/>
      <c r="AP420" s="341"/>
      <c r="AQ420" s="341"/>
      <c r="AR420" s="341"/>
      <c r="AS420" s="341"/>
      <c r="AT420" s="341"/>
      <c r="AU420" s="341"/>
      <c r="AV420" s="341"/>
      <c r="AW420" s="341"/>
      <c r="AX420" s="341"/>
      <c r="AY420" s="341"/>
      <c r="AZ420" s="341"/>
      <c r="BB420" s="419"/>
      <c r="BZ420" s="341"/>
      <c r="CA420" s="341"/>
      <c r="CB420" s="341"/>
      <c r="CC420" s="341"/>
      <c r="CD420" s="341"/>
      <c r="CE420" s="341"/>
      <c r="CF420" s="341"/>
      <c r="CG420" s="341"/>
      <c r="CH420" s="341"/>
      <c r="CI420" s="341"/>
      <c r="CJ420" s="341"/>
      <c r="CK420" s="341"/>
      <c r="CL420" s="341"/>
      <c r="CM420" s="341"/>
      <c r="CN420" s="341"/>
      <c r="CO420" s="341"/>
      <c r="CP420" s="341"/>
      <c r="CQ420" s="341"/>
      <c r="CR420" s="341"/>
      <c r="CS420" s="341"/>
      <c r="CT420" s="341"/>
      <c r="CU420" s="341"/>
      <c r="CV420" s="341"/>
      <c r="CW420" s="341"/>
      <c r="CX420" s="341"/>
      <c r="CY420" s="341"/>
      <c r="CZ420" s="341"/>
    </row>
    <row r="421" s="340" customFormat="true" ht="25.15" customHeight="true" x14ac:dyDescent="0.2">
      <c r="A421" s="419"/>
      <c r="B421" s="960"/>
      <c r="C421" s="1089" t="s">
        <v>457</v>
      </c>
      <c r="D421" s="1090"/>
      <c r="E421" s="905">
        <v>0.41379595328071</v>
      </c>
      <c r="F421" s="843"/>
      <c r="G421" s="843"/>
      <c r="H421" s="1090" t="s">
        <v>323</v>
      </c>
      <c r="I421" s="1090"/>
      <c r="J421" s="906">
        <v>0.31274233999779205</v>
      </c>
      <c r="K421" s="843"/>
      <c r="L421" s="843"/>
      <c r="M421" s="1090" t="s">
        <v>611</v>
      </c>
      <c r="N421" s="1090"/>
      <c r="O421" s="907">
        <v>0.38690632572240813</v>
      </c>
      <c r="P421" s="843"/>
      <c r="Q421" s="843"/>
      <c r="R421" s="341"/>
      <c r="Z421" s="341"/>
      <c r="AA421" s="341"/>
      <c r="AB421" s="341"/>
      <c r="AC421" s="341"/>
      <c r="AD421" s="341"/>
      <c r="AE421" s="341"/>
      <c r="AF421" s="341"/>
      <c r="AG421" s="341"/>
      <c r="AH421" s="341"/>
      <c r="AI421" s="341"/>
      <c r="AJ421" s="341"/>
      <c r="AK421" s="341"/>
      <c r="AL421" s="341"/>
      <c r="AM421" s="341"/>
      <c r="AN421" s="341"/>
      <c r="AO421" s="341"/>
      <c r="AP421" s="341"/>
      <c r="AQ421" s="341"/>
      <c r="AR421" s="341"/>
      <c r="AS421" s="341"/>
      <c r="AT421" s="341"/>
      <c r="AU421" s="341"/>
      <c r="AV421" s="341"/>
      <c r="AW421" s="341"/>
      <c r="AX421" s="341"/>
      <c r="AY421" s="341"/>
      <c r="AZ421" s="341"/>
      <c r="BB421" s="419"/>
      <c r="BZ421" s="341"/>
      <c r="CA421" s="341"/>
      <c r="CB421" s="341"/>
      <c r="CC421" s="341"/>
      <c r="CD421" s="341"/>
      <c r="CE421" s="341"/>
      <c r="CF421" s="341"/>
      <c r="CG421" s="341"/>
      <c r="CH421" s="341"/>
      <c r="CI421" s="341"/>
      <c r="CJ421" s="341"/>
      <c r="CK421" s="341"/>
      <c r="CL421" s="341"/>
      <c r="CM421" s="341"/>
      <c r="CN421" s="341"/>
      <c r="CO421" s="341"/>
      <c r="CP421" s="341"/>
      <c r="CQ421" s="341"/>
      <c r="CR421" s="341"/>
      <c r="CS421" s="341"/>
      <c r="CT421" s="341"/>
      <c r="CU421" s="341"/>
      <c r="CV421" s="341"/>
      <c r="CW421" s="341"/>
      <c r="CX421" s="341"/>
      <c r="CY421" s="341"/>
      <c r="CZ421" s="341"/>
    </row>
    <row r="422" s="340" customFormat="true" ht="25.15" customHeight="true" x14ac:dyDescent="0.2">
      <c r="A422" s="419"/>
      <c r="B422" s="960"/>
      <c r="C422" s="1089" t="s">
        <v>453</v>
      </c>
      <c r="D422" s="1090"/>
      <c r="E422" s="905">
        <v>-0.40823806308074517</v>
      </c>
      <c r="F422" s="843"/>
      <c r="G422" s="843"/>
      <c r="H422" s="1090" t="s">
        <v>462</v>
      </c>
      <c r="I422" s="1090"/>
      <c r="J422" s="906">
        <v>0.30389491501141491</v>
      </c>
      <c r="K422" s="843"/>
      <c r="L422" s="843"/>
      <c r="M422" s="1090" t="s">
        <v>448</v>
      </c>
      <c r="N422" s="1090"/>
      <c r="O422" s="907">
        <v>0.32439791778154853</v>
      </c>
      <c r="P422" s="843"/>
      <c r="Q422" s="843"/>
      <c r="R422" s="341"/>
      <c r="Z422" s="341"/>
      <c r="AA422" s="341"/>
      <c r="AB422" s="341"/>
      <c r="AC422" s="341"/>
      <c r="AD422" s="341"/>
      <c r="AE422" s="341"/>
      <c r="AF422" s="341"/>
      <c r="AG422" s="341"/>
      <c r="AH422" s="341"/>
      <c r="AI422" s="341"/>
      <c r="AJ422" s="341"/>
      <c r="AK422" s="341"/>
      <c r="AL422" s="341"/>
      <c r="AM422" s="341"/>
      <c r="AN422" s="341"/>
      <c r="AO422" s="341"/>
      <c r="AP422" s="341"/>
      <c r="AQ422" s="341"/>
      <c r="AR422" s="341"/>
      <c r="AS422" s="341"/>
      <c r="AT422" s="341"/>
      <c r="AU422" s="341"/>
      <c r="AV422" s="341"/>
      <c r="AW422" s="341"/>
      <c r="AX422" s="341"/>
      <c r="AY422" s="341"/>
      <c r="AZ422" s="341"/>
      <c r="BB422" s="419"/>
      <c r="BZ422" s="341"/>
      <c r="CA422" s="341"/>
      <c r="CB422" s="341"/>
      <c r="CC422" s="341"/>
      <c r="CD422" s="341"/>
      <c r="CE422" s="341"/>
      <c r="CF422" s="341"/>
      <c r="CG422" s="341"/>
      <c r="CH422" s="341"/>
      <c r="CI422" s="341"/>
      <c r="CJ422" s="341"/>
      <c r="CK422" s="341"/>
      <c r="CL422" s="341"/>
      <c r="CM422" s="341"/>
      <c r="CN422" s="341"/>
      <c r="CO422" s="341"/>
      <c r="CP422" s="341"/>
      <c r="CQ422" s="341"/>
      <c r="CR422" s="341"/>
      <c r="CS422" s="341"/>
      <c r="CT422" s="341"/>
      <c r="CU422" s="341"/>
      <c r="CV422" s="341"/>
      <c r="CW422" s="341"/>
      <c r="CX422" s="341"/>
      <c r="CY422" s="341"/>
      <c r="CZ422" s="341"/>
    </row>
    <row r="423" s="340" customFormat="true" ht="25.15" customHeight="true" x14ac:dyDescent="0.2">
      <c r="A423" s="419"/>
      <c r="B423" s="960"/>
      <c r="C423" s="1089" t="s">
        <v>460</v>
      </c>
      <c r="D423" s="1090"/>
      <c r="E423" s="905">
        <v>-0.4066337746868765</v>
      </c>
      <c r="F423" s="843"/>
      <c r="G423" s="843"/>
      <c r="H423" s="1090" t="s">
        <v>391</v>
      </c>
      <c r="I423" s="1090"/>
      <c r="J423" s="906">
        <v>0.30134411463138261</v>
      </c>
      <c r="K423" s="843"/>
      <c r="L423" s="843"/>
      <c r="M423" s="1090" t="s">
        <v>461</v>
      </c>
      <c r="N423" s="1090"/>
      <c r="O423" s="907">
        <v>0.31915776026752402</v>
      </c>
      <c r="P423" s="843"/>
      <c r="Q423" s="843"/>
      <c r="R423" s="341"/>
      <c r="Z423" s="341"/>
      <c r="AA423" s="341"/>
      <c r="AB423" s="341"/>
      <c r="AC423" s="341"/>
      <c r="AD423" s="341"/>
      <c r="AE423" s="341"/>
      <c r="AF423" s="341"/>
      <c r="AG423" s="341"/>
      <c r="AH423" s="341"/>
      <c r="AI423" s="341"/>
      <c r="AJ423" s="341"/>
      <c r="AK423" s="341"/>
      <c r="AL423" s="341"/>
      <c r="AM423" s="341"/>
      <c r="AN423" s="341"/>
      <c r="AO423" s="341"/>
      <c r="AP423" s="341"/>
      <c r="AQ423" s="341"/>
      <c r="AR423" s="341"/>
      <c r="AS423" s="341"/>
      <c r="AT423" s="341"/>
      <c r="AU423" s="341"/>
      <c r="AV423" s="341"/>
      <c r="AW423" s="341"/>
      <c r="AX423" s="341"/>
      <c r="AY423" s="341"/>
      <c r="AZ423" s="341"/>
      <c r="BB423" s="419"/>
      <c r="BZ423" s="341"/>
      <c r="CA423" s="341"/>
      <c r="CB423" s="341"/>
      <c r="CC423" s="341"/>
      <c r="CD423" s="341"/>
      <c r="CE423" s="341"/>
      <c r="CF423" s="341"/>
      <c r="CG423" s="341"/>
      <c r="CH423" s="341"/>
      <c r="CI423" s="341"/>
      <c r="CJ423" s="341"/>
      <c r="CK423" s="341"/>
      <c r="CL423" s="341"/>
      <c r="CM423" s="341"/>
      <c r="CN423" s="341"/>
      <c r="CO423" s="341"/>
      <c r="CP423" s="341"/>
      <c r="CQ423" s="341"/>
      <c r="CR423" s="341"/>
      <c r="CS423" s="341"/>
      <c r="CT423" s="341"/>
      <c r="CU423" s="341"/>
      <c r="CV423" s="341"/>
      <c r="CW423" s="341"/>
      <c r="CX423" s="341"/>
      <c r="CY423" s="341"/>
      <c r="CZ423" s="341"/>
    </row>
    <row r="424" s="340" customFormat="true" ht="25.15" customHeight="true" x14ac:dyDescent="0.2">
      <c r="A424" s="419"/>
      <c r="B424" s="960"/>
      <c r="C424" s="1089" t="s">
        <v>613</v>
      </c>
      <c r="D424" s="1090"/>
      <c r="E424" s="905">
        <v>0.40656526457595843</v>
      </c>
      <c r="F424" s="843"/>
      <c r="G424" s="843"/>
      <c r="H424" s="1090" t="s">
        <v>616</v>
      </c>
      <c r="I424" s="1090"/>
      <c r="J424" s="906">
        <v>0.26304957181016414</v>
      </c>
      <c r="K424" s="843"/>
      <c r="L424" s="843"/>
      <c r="M424" s="1090" t="s">
        <v>470</v>
      </c>
      <c r="N424" s="1090"/>
      <c r="O424" s="907">
        <v>-0.28213284189169696</v>
      </c>
      <c r="P424" s="843"/>
      <c r="Q424" s="843"/>
      <c r="R424" s="341"/>
      <c r="Z424" s="341"/>
      <c r="AA424" s="341"/>
      <c r="AB424" s="341"/>
      <c r="AC424" s="341"/>
      <c r="AD424" s="341"/>
      <c r="AE424" s="341"/>
      <c r="AF424" s="341"/>
      <c r="AG424" s="341"/>
      <c r="AH424" s="341"/>
      <c r="AI424" s="341"/>
      <c r="AJ424" s="341"/>
      <c r="AK424" s="341"/>
      <c r="AL424" s="341"/>
      <c r="AM424" s="341"/>
      <c r="AN424" s="341"/>
      <c r="AO424" s="341"/>
      <c r="AP424" s="341"/>
      <c r="AQ424" s="341"/>
      <c r="AR424" s="341"/>
      <c r="AS424" s="341"/>
      <c r="AT424" s="341"/>
      <c r="AU424" s="341"/>
      <c r="AV424" s="341"/>
      <c r="AW424" s="341"/>
      <c r="AX424" s="341"/>
      <c r="AY424" s="341"/>
      <c r="AZ424" s="341"/>
      <c r="BB424" s="419"/>
      <c r="BZ424" s="341"/>
      <c r="CA424" s="341"/>
      <c r="CB424" s="341"/>
      <c r="CC424" s="341"/>
      <c r="CD424" s="341"/>
      <c r="CE424" s="341"/>
      <c r="CF424" s="341"/>
      <c r="CG424" s="341"/>
      <c r="CH424" s="341"/>
      <c r="CI424" s="341"/>
      <c r="CJ424" s="341"/>
      <c r="CK424" s="341"/>
      <c r="CL424" s="341"/>
      <c r="CM424" s="341"/>
      <c r="CN424" s="341"/>
      <c r="CO424" s="341"/>
      <c r="CP424" s="341"/>
      <c r="CQ424" s="341"/>
      <c r="CR424" s="341"/>
      <c r="CS424" s="341"/>
      <c r="CT424" s="341"/>
      <c r="CU424" s="341"/>
      <c r="CV424" s="341"/>
      <c r="CW424" s="341"/>
      <c r="CX424" s="341"/>
      <c r="CY424" s="341"/>
      <c r="CZ424" s="341"/>
    </row>
    <row r="425" s="340" customFormat="true" ht="25.15" customHeight="true" x14ac:dyDescent="0.2">
      <c r="A425" s="419"/>
      <c r="B425" s="960"/>
      <c r="C425" s="1089" t="s">
        <v>614</v>
      </c>
      <c r="D425" s="1090"/>
      <c r="E425" s="905">
        <v>0.30439051336779233</v>
      </c>
      <c r="F425" s="843"/>
      <c r="G425" s="843"/>
      <c r="H425" s="1090" t="s">
        <v>454</v>
      </c>
      <c r="I425" s="1090"/>
      <c r="J425" s="906">
        <v>0.24701308737263811</v>
      </c>
      <c r="K425" s="843"/>
      <c r="L425" s="843"/>
      <c r="M425" s="1090" t="s">
        <v>462</v>
      </c>
      <c r="N425" s="1090"/>
      <c r="O425" s="907">
        <v>0.2627278126399703</v>
      </c>
      <c r="P425" s="843"/>
      <c r="Q425" s="843"/>
      <c r="R425" s="341"/>
      <c r="Z425" s="341"/>
      <c r="AA425" s="341"/>
      <c r="AB425" s="341"/>
      <c r="AC425" s="341"/>
      <c r="AD425" s="341"/>
      <c r="AE425" s="341"/>
      <c r="AF425" s="341"/>
      <c r="AG425" s="341"/>
      <c r="AH425" s="341"/>
      <c r="AI425" s="341"/>
      <c r="AJ425" s="341"/>
      <c r="AK425" s="341"/>
      <c r="AL425" s="341"/>
      <c r="AM425" s="341"/>
      <c r="AN425" s="341"/>
      <c r="AO425" s="341"/>
      <c r="AP425" s="341"/>
      <c r="AQ425" s="341"/>
      <c r="AR425" s="341"/>
      <c r="AS425" s="341"/>
      <c r="AT425" s="341"/>
      <c r="AU425" s="341"/>
      <c r="AV425" s="341"/>
      <c r="AW425" s="341"/>
      <c r="AX425" s="341"/>
      <c r="AY425" s="341"/>
      <c r="AZ425" s="341"/>
      <c r="BB425" s="419"/>
      <c r="BZ425" s="341"/>
      <c r="CA425" s="341"/>
      <c r="CB425" s="341"/>
      <c r="CC425" s="341"/>
      <c r="CD425" s="341"/>
      <c r="CE425" s="341"/>
      <c r="CF425" s="341"/>
      <c r="CG425" s="341"/>
      <c r="CH425" s="341"/>
      <c r="CI425" s="341"/>
      <c r="CJ425" s="341"/>
      <c r="CK425" s="341"/>
      <c r="CL425" s="341"/>
      <c r="CM425" s="341"/>
      <c r="CN425" s="341"/>
      <c r="CO425" s="341"/>
      <c r="CP425" s="341"/>
      <c r="CQ425" s="341"/>
      <c r="CR425" s="341"/>
      <c r="CS425" s="341"/>
      <c r="CT425" s="341"/>
      <c r="CU425" s="341"/>
      <c r="CV425" s="341"/>
      <c r="CW425" s="341"/>
      <c r="CX425" s="341"/>
      <c r="CY425" s="341"/>
      <c r="CZ425" s="341"/>
    </row>
    <row r="426" s="340" customFormat="true" ht="25.15" customHeight="true" x14ac:dyDescent="0.2">
      <c r="A426" s="419"/>
      <c r="B426" s="960"/>
      <c r="C426" s="1089" t="s">
        <v>616</v>
      </c>
      <c r="D426" s="1090"/>
      <c r="E426" s="905">
        <v>0.23453393766115793</v>
      </c>
      <c r="F426" s="843"/>
      <c r="G426" s="843"/>
      <c r="H426" s="1090" t="s">
        <v>506</v>
      </c>
      <c r="I426" s="1090"/>
      <c r="J426" s="906">
        <v>-0.24579312926934105</v>
      </c>
      <c r="K426" s="843"/>
      <c r="L426" s="843"/>
      <c r="M426" s="1090" t="s">
        <v>468</v>
      </c>
      <c r="N426" s="1090"/>
      <c r="O426" s="907">
        <v>0.2582366623676059</v>
      </c>
      <c r="P426" s="843"/>
      <c r="Q426" s="843"/>
      <c r="R426" s="341"/>
      <c r="Z426" s="341"/>
      <c r="AA426" s="341"/>
      <c r="AB426" s="341"/>
      <c r="AC426" s="341"/>
      <c r="AD426" s="341"/>
      <c r="AE426" s="341"/>
      <c r="AF426" s="341"/>
      <c r="AG426" s="341"/>
      <c r="AH426" s="341"/>
      <c r="AI426" s="341"/>
      <c r="AJ426" s="341"/>
      <c r="AK426" s="341"/>
      <c r="AL426" s="341"/>
      <c r="AM426" s="341"/>
      <c r="AN426" s="341"/>
      <c r="AO426" s="341"/>
      <c r="AP426" s="341"/>
      <c r="AQ426" s="341"/>
      <c r="AR426" s="341"/>
      <c r="AS426" s="341"/>
      <c r="AT426" s="341"/>
      <c r="AU426" s="341"/>
      <c r="AV426" s="341"/>
      <c r="AW426" s="341"/>
      <c r="AX426" s="341"/>
      <c r="AY426" s="341"/>
      <c r="AZ426" s="341"/>
      <c r="BB426" s="419"/>
      <c r="BZ426" s="341"/>
      <c r="CA426" s="341"/>
      <c r="CB426" s="341"/>
      <c r="CC426" s="341"/>
      <c r="CD426" s="341"/>
      <c r="CE426" s="341"/>
      <c r="CF426" s="341"/>
      <c r="CG426" s="341"/>
      <c r="CH426" s="341"/>
      <c r="CI426" s="341"/>
      <c r="CJ426" s="341"/>
      <c r="CK426" s="341"/>
      <c r="CL426" s="341"/>
      <c r="CM426" s="341"/>
      <c r="CN426" s="341"/>
      <c r="CO426" s="341"/>
      <c r="CP426" s="341"/>
      <c r="CQ426" s="341"/>
      <c r="CR426" s="341"/>
      <c r="CS426" s="341"/>
      <c r="CT426" s="341"/>
      <c r="CU426" s="341"/>
      <c r="CV426" s="341"/>
      <c r="CW426" s="341"/>
      <c r="CX426" s="341"/>
      <c r="CY426" s="341"/>
      <c r="CZ426" s="341"/>
    </row>
    <row r="427" s="340" customFormat="true" ht="25.15" customHeight="true" x14ac:dyDescent="0.2">
      <c r="A427" s="419"/>
      <c r="B427" s="960"/>
      <c r="C427" s="1089" t="s">
        <v>617</v>
      </c>
      <c r="D427" s="1090"/>
      <c r="E427" s="905">
        <v>0.20442595593020332</v>
      </c>
      <c r="F427" s="843"/>
      <c r="G427" s="843"/>
      <c r="H427" s="1090" t="s">
        <v>610</v>
      </c>
      <c r="I427" s="1090"/>
      <c r="J427" s="906">
        <v>-0.23795170729225154</v>
      </c>
      <c r="K427" s="843"/>
      <c r="L427" s="843"/>
      <c r="M427" s="1090" t="s">
        <v>618</v>
      </c>
      <c r="N427" s="1090"/>
      <c r="O427" s="907">
        <v>0.24092914592465439</v>
      </c>
      <c r="P427" s="843"/>
      <c r="Q427" s="843"/>
      <c r="R427" s="341"/>
      <c r="Z427" s="341"/>
      <c r="AA427" s="341"/>
      <c r="AB427" s="341"/>
      <c r="AC427" s="341"/>
      <c r="AD427" s="341"/>
      <c r="AE427" s="341"/>
      <c r="AF427" s="341"/>
      <c r="AG427" s="341"/>
      <c r="AH427" s="341"/>
      <c r="AI427" s="341"/>
      <c r="AJ427" s="341"/>
      <c r="AK427" s="341"/>
      <c r="AL427" s="341"/>
      <c r="AM427" s="341"/>
      <c r="AN427" s="341"/>
      <c r="AO427" s="341"/>
      <c r="AP427" s="341"/>
      <c r="AQ427" s="341"/>
      <c r="AR427" s="341"/>
      <c r="AS427" s="341"/>
      <c r="AT427" s="341"/>
      <c r="AU427" s="341"/>
      <c r="AV427" s="341"/>
      <c r="AW427" s="341"/>
      <c r="AX427" s="341"/>
      <c r="AY427" s="341"/>
      <c r="AZ427" s="341"/>
      <c r="BB427" s="419"/>
      <c r="BZ427" s="341"/>
      <c r="CA427" s="341"/>
      <c r="CB427" s="341"/>
      <c r="CC427" s="341"/>
      <c r="CD427" s="341"/>
      <c r="CE427" s="341"/>
      <c r="CF427" s="341"/>
      <c r="CG427" s="341"/>
      <c r="CH427" s="341"/>
      <c r="CI427" s="341"/>
      <c r="CJ427" s="341"/>
      <c r="CK427" s="341"/>
      <c r="CL427" s="341"/>
      <c r="CM427" s="341"/>
      <c r="CN427" s="341"/>
      <c r="CO427" s="341"/>
      <c r="CP427" s="341"/>
      <c r="CQ427" s="341"/>
      <c r="CR427" s="341"/>
      <c r="CS427" s="341"/>
      <c r="CT427" s="341"/>
      <c r="CU427" s="341"/>
      <c r="CV427" s="341"/>
      <c r="CW427" s="341"/>
      <c r="CX427" s="341"/>
      <c r="CY427" s="341"/>
      <c r="CZ427" s="341"/>
    </row>
    <row r="428" s="340" customFormat="true" ht="25.15" customHeight="true" x14ac:dyDescent="0.2">
      <c r="A428" s="419"/>
      <c r="B428" s="960"/>
      <c r="C428" s="1089" t="s">
        <v>411</v>
      </c>
      <c r="D428" s="1090"/>
      <c r="E428" s="905">
        <v>-0.18486194545176315</v>
      </c>
      <c r="F428" s="843"/>
      <c r="G428" s="843"/>
      <c r="H428" s="1090" t="s">
        <v>411</v>
      </c>
      <c r="I428" s="1090"/>
      <c r="J428" s="906">
        <v>-0.1860605128189273</v>
      </c>
      <c r="K428" s="843"/>
      <c r="L428" s="843"/>
      <c r="M428" s="1090" t="s">
        <v>506</v>
      </c>
      <c r="N428" s="1090"/>
      <c r="O428" s="907">
        <v>0.23575432340487504</v>
      </c>
      <c r="P428" s="843"/>
      <c r="Q428" s="843"/>
      <c r="R428" s="341"/>
      <c r="Z428" s="341"/>
      <c r="AA428" s="341"/>
      <c r="AB428" s="341"/>
      <c r="AC428" s="341"/>
      <c r="AD428" s="341"/>
      <c r="AE428" s="341"/>
      <c r="AF428" s="341"/>
      <c r="AG428" s="341"/>
      <c r="AH428" s="341"/>
      <c r="AI428" s="341"/>
      <c r="AJ428" s="341"/>
      <c r="AK428" s="341"/>
      <c r="AL428" s="341"/>
      <c r="AM428" s="341"/>
      <c r="AN428" s="341"/>
      <c r="AO428" s="341"/>
      <c r="AP428" s="341"/>
      <c r="AQ428" s="341"/>
      <c r="AR428" s="341"/>
      <c r="AS428" s="341"/>
      <c r="AT428" s="341"/>
      <c r="AU428" s="341"/>
      <c r="AV428" s="341"/>
      <c r="AW428" s="341"/>
      <c r="AX428" s="341"/>
      <c r="AY428" s="341"/>
      <c r="AZ428" s="341"/>
      <c r="BB428" s="419"/>
      <c r="BZ428" s="341"/>
      <c r="CA428" s="341"/>
      <c r="CB428" s="341"/>
      <c r="CC428" s="341"/>
      <c r="CD428" s="341"/>
      <c r="CE428" s="341"/>
      <c r="CF428" s="341"/>
      <c r="CG428" s="341"/>
      <c r="CH428" s="341"/>
      <c r="CI428" s="341"/>
      <c r="CJ428" s="341"/>
      <c r="CK428" s="341"/>
      <c r="CL428" s="341"/>
      <c r="CM428" s="341"/>
      <c r="CN428" s="341"/>
      <c r="CO428" s="341"/>
      <c r="CP428" s="341"/>
      <c r="CQ428" s="341"/>
      <c r="CR428" s="341"/>
      <c r="CS428" s="341"/>
      <c r="CT428" s="341"/>
      <c r="CU428" s="341"/>
      <c r="CV428" s="341"/>
      <c r="CW428" s="341"/>
      <c r="CX428" s="341"/>
      <c r="CY428" s="341"/>
      <c r="CZ428" s="341"/>
    </row>
    <row r="429" s="340" customFormat="true" ht="25.15" customHeight="true" x14ac:dyDescent="0.2">
      <c r="A429" s="419"/>
      <c r="B429" s="960"/>
      <c r="C429" s="1089" t="s">
        <v>612</v>
      </c>
      <c r="D429" s="1090"/>
      <c r="E429" s="905">
        <v>0.15884530614926309</v>
      </c>
      <c r="F429" s="843"/>
      <c r="G429" s="843"/>
      <c r="H429" s="1090" t="s">
        <v>309</v>
      </c>
      <c r="I429" s="1090"/>
      <c r="J429" s="906">
        <v>-0.17467127628730583</v>
      </c>
      <c r="K429" s="843"/>
      <c r="L429" s="843"/>
      <c r="M429" s="1090" t="s">
        <v>309</v>
      </c>
      <c r="N429" s="1090"/>
      <c r="O429" s="907">
        <v>-0.21430483869489464</v>
      </c>
      <c r="P429" s="843"/>
      <c r="Q429" s="843"/>
      <c r="R429" s="341"/>
      <c r="Z429" s="341"/>
      <c r="AA429" s="341"/>
      <c r="AB429" s="341"/>
      <c r="AC429" s="341"/>
      <c r="AD429" s="341"/>
      <c r="AE429" s="341"/>
      <c r="AF429" s="341"/>
      <c r="AG429" s="341"/>
      <c r="AH429" s="341"/>
      <c r="AI429" s="341"/>
      <c r="AJ429" s="341"/>
      <c r="AK429" s="341"/>
      <c r="AL429" s="341"/>
      <c r="AM429" s="341"/>
      <c r="AN429" s="341"/>
      <c r="AO429" s="341"/>
      <c r="AP429" s="341"/>
      <c r="AQ429" s="341"/>
      <c r="AR429" s="341"/>
      <c r="AS429" s="341"/>
      <c r="AT429" s="341"/>
      <c r="AU429" s="341"/>
      <c r="AV429" s="341"/>
      <c r="AW429" s="341"/>
      <c r="AX429" s="341"/>
      <c r="AY429" s="341"/>
      <c r="AZ429" s="341"/>
      <c r="BB429" s="419"/>
      <c r="BZ429" s="341"/>
      <c r="CA429" s="341"/>
      <c r="CB429" s="341"/>
      <c r="CC429" s="341"/>
      <c r="CD429" s="341"/>
      <c r="CE429" s="341"/>
      <c r="CF429" s="341"/>
      <c r="CG429" s="341"/>
      <c r="CH429" s="341"/>
      <c r="CI429" s="341"/>
      <c r="CJ429" s="341"/>
      <c r="CK429" s="341"/>
      <c r="CL429" s="341"/>
      <c r="CM429" s="341"/>
      <c r="CN429" s="341"/>
      <c r="CO429" s="341"/>
      <c r="CP429" s="341"/>
      <c r="CQ429" s="341"/>
      <c r="CR429" s="341"/>
      <c r="CS429" s="341"/>
      <c r="CT429" s="341"/>
      <c r="CU429" s="341"/>
      <c r="CV429" s="341"/>
      <c r="CW429" s="341"/>
      <c r="CX429" s="341"/>
      <c r="CY429" s="341"/>
      <c r="CZ429" s="341"/>
    </row>
    <row r="430" s="340" customFormat="true" ht="25.15" customHeight="true" x14ac:dyDescent="0.2">
      <c r="A430" s="419"/>
      <c r="B430" s="960"/>
      <c r="C430" s="1089" t="s">
        <v>458</v>
      </c>
      <c r="D430" s="1090"/>
      <c r="E430" s="905">
        <v>0.15806119868392929</v>
      </c>
      <c r="F430" s="843"/>
      <c r="G430" s="843"/>
      <c r="H430" s="1090" t="s">
        <v>617</v>
      </c>
      <c r="I430" s="1090"/>
      <c r="J430" s="906">
        <v>0.16547158116483265</v>
      </c>
      <c r="K430" s="843"/>
      <c r="L430" s="843"/>
      <c r="M430" s="1090" t="s">
        <v>323</v>
      </c>
      <c r="N430" s="1090"/>
      <c r="O430" s="907">
        <v>0.19167971262582059</v>
      </c>
      <c r="P430" s="843"/>
      <c r="Q430" s="843"/>
      <c r="R430" s="341"/>
      <c r="Z430" s="341"/>
      <c r="AA430" s="341"/>
      <c r="AB430" s="341"/>
      <c r="AC430" s="341"/>
      <c r="AD430" s="341"/>
      <c r="AE430" s="341"/>
      <c r="AF430" s="341"/>
      <c r="AG430" s="341"/>
      <c r="AH430" s="341"/>
      <c r="AI430" s="341"/>
      <c r="AJ430" s="341"/>
      <c r="AK430" s="341"/>
      <c r="AL430" s="341"/>
      <c r="AM430" s="341"/>
      <c r="AN430" s="341"/>
      <c r="AO430" s="341"/>
      <c r="AP430" s="341"/>
      <c r="AQ430" s="341"/>
      <c r="AR430" s="341"/>
      <c r="AS430" s="341"/>
      <c r="AT430" s="341"/>
      <c r="AU430" s="341"/>
      <c r="AV430" s="341"/>
      <c r="AW430" s="341"/>
      <c r="AX430" s="341"/>
      <c r="AY430" s="341"/>
      <c r="AZ430" s="341"/>
      <c r="BB430" s="419"/>
      <c r="BZ430" s="341"/>
      <c r="CA430" s="341"/>
      <c r="CB430" s="341"/>
      <c r="CC430" s="341"/>
      <c r="CD430" s="341"/>
      <c r="CE430" s="341"/>
      <c r="CF430" s="341"/>
      <c r="CG430" s="341"/>
      <c r="CH430" s="341"/>
      <c r="CI430" s="341"/>
      <c r="CJ430" s="341"/>
      <c r="CK430" s="341"/>
      <c r="CL430" s="341"/>
      <c r="CM430" s="341"/>
      <c r="CN430" s="341"/>
      <c r="CO430" s="341"/>
      <c r="CP430" s="341"/>
      <c r="CQ430" s="341"/>
      <c r="CR430" s="341"/>
      <c r="CS430" s="341"/>
      <c r="CT430" s="341"/>
      <c r="CU430" s="341"/>
      <c r="CV430" s="341"/>
      <c r="CW430" s="341"/>
      <c r="CX430" s="341"/>
      <c r="CY430" s="341"/>
      <c r="CZ430" s="341"/>
    </row>
    <row r="431" s="340" customFormat="true" ht="25.15" customHeight="true" x14ac:dyDescent="0.2">
      <c r="A431" s="419"/>
      <c r="B431" s="960"/>
      <c r="C431" s="1089" t="s">
        <v>383</v>
      </c>
      <c r="D431" s="1090"/>
      <c r="E431" s="905">
        <v>0.15387348163422146</v>
      </c>
      <c r="F431" s="843"/>
      <c r="G431" s="843"/>
      <c r="H431" s="1090" t="s">
        <v>458</v>
      </c>
      <c r="I431" s="1090"/>
      <c r="J431" s="906">
        <v>0.16514346901650381</v>
      </c>
      <c r="K431" s="843"/>
      <c r="L431" s="843"/>
      <c r="M431" s="1090" t="s">
        <v>619</v>
      </c>
      <c r="N431" s="1090"/>
      <c r="O431" s="907">
        <v>-0.18817483537071394</v>
      </c>
      <c r="P431" s="843"/>
      <c r="Q431" s="843"/>
      <c r="R431" s="341"/>
      <c r="Z431" s="341"/>
      <c r="AA431" s="341"/>
      <c r="AB431" s="341"/>
      <c r="AC431" s="341"/>
      <c r="AD431" s="341"/>
      <c r="AE431" s="341"/>
      <c r="AF431" s="341"/>
      <c r="AG431" s="341"/>
      <c r="AH431" s="341"/>
      <c r="AI431" s="341"/>
      <c r="AJ431" s="341"/>
      <c r="AK431" s="341"/>
      <c r="AL431" s="341"/>
      <c r="AM431" s="341"/>
      <c r="AN431" s="341"/>
      <c r="AO431" s="341"/>
      <c r="AP431" s="341"/>
      <c r="AQ431" s="341"/>
      <c r="AR431" s="341"/>
      <c r="AS431" s="341"/>
      <c r="AT431" s="341"/>
      <c r="AU431" s="341"/>
      <c r="AV431" s="341"/>
      <c r="AW431" s="341"/>
      <c r="AX431" s="341"/>
      <c r="AY431" s="341"/>
      <c r="AZ431" s="341"/>
      <c r="BB431" s="419"/>
      <c r="BZ431" s="341"/>
      <c r="CA431" s="341"/>
      <c r="CB431" s="341"/>
      <c r="CC431" s="341"/>
      <c r="CD431" s="341"/>
      <c r="CE431" s="341"/>
      <c r="CF431" s="341"/>
      <c r="CG431" s="341"/>
      <c r="CH431" s="341"/>
      <c r="CI431" s="341"/>
      <c r="CJ431" s="341"/>
      <c r="CK431" s="341"/>
      <c r="CL431" s="341"/>
      <c r="CM431" s="341"/>
      <c r="CN431" s="341"/>
      <c r="CO431" s="341"/>
      <c r="CP431" s="341"/>
      <c r="CQ431" s="341"/>
      <c r="CR431" s="341"/>
      <c r="CS431" s="341"/>
      <c r="CT431" s="341"/>
      <c r="CU431" s="341"/>
      <c r="CV431" s="341"/>
      <c r="CW431" s="341"/>
      <c r="CX431" s="341"/>
      <c r="CY431" s="341"/>
      <c r="CZ431" s="341"/>
    </row>
    <row r="432" s="340" customFormat="true" ht="25.15" customHeight="true" x14ac:dyDescent="0.2">
      <c r="A432" s="419"/>
      <c r="B432" s="960"/>
      <c r="C432" s="1089" t="s">
        <v>618</v>
      </c>
      <c r="D432" s="1090"/>
      <c r="E432" s="905">
        <v>-0.14994839191240572</v>
      </c>
      <c r="F432" s="843"/>
      <c r="G432" s="843"/>
      <c r="H432" s="1090" t="s">
        <v>612</v>
      </c>
      <c r="I432" s="1090"/>
      <c r="J432" s="906">
        <v>-0.14582159546576914</v>
      </c>
      <c r="K432" s="843"/>
      <c r="L432" s="843"/>
      <c r="M432" s="1090" t="s">
        <v>620</v>
      </c>
      <c r="N432" s="1090"/>
      <c r="O432" s="907">
        <v>0.18140052727778957</v>
      </c>
      <c r="P432" s="843"/>
      <c r="Q432" s="843"/>
      <c r="R432" s="341"/>
      <c r="Z432" s="341"/>
      <c r="AA432" s="341"/>
      <c r="AB432" s="341"/>
      <c r="AC432" s="341"/>
      <c r="AD432" s="341"/>
      <c r="AE432" s="341"/>
      <c r="AF432" s="341"/>
      <c r="AG432" s="341"/>
      <c r="AH432" s="341"/>
      <c r="AI432" s="341"/>
      <c r="AJ432" s="341"/>
      <c r="AK432" s="341"/>
      <c r="AL432" s="341"/>
      <c r="AM432" s="341"/>
      <c r="AN432" s="341"/>
      <c r="AO432" s="341"/>
      <c r="AP432" s="341"/>
      <c r="AQ432" s="341"/>
      <c r="AR432" s="341"/>
      <c r="AS432" s="341"/>
      <c r="AT432" s="341"/>
      <c r="AU432" s="341"/>
      <c r="AV432" s="341"/>
      <c r="AW432" s="341"/>
      <c r="AX432" s="341"/>
      <c r="AY432" s="341"/>
      <c r="AZ432" s="341"/>
      <c r="BB432" s="419"/>
      <c r="BZ432" s="341"/>
      <c r="CA432" s="341"/>
      <c r="CB432" s="341"/>
      <c r="CC432" s="341"/>
      <c r="CD432" s="341"/>
      <c r="CE432" s="341"/>
      <c r="CF432" s="341"/>
      <c r="CG432" s="341"/>
      <c r="CH432" s="341"/>
      <c r="CI432" s="341"/>
      <c r="CJ432" s="341"/>
      <c r="CK432" s="341"/>
      <c r="CL432" s="341"/>
      <c r="CM432" s="341"/>
      <c r="CN432" s="341"/>
      <c r="CO432" s="341"/>
      <c r="CP432" s="341"/>
      <c r="CQ432" s="341"/>
      <c r="CR432" s="341"/>
      <c r="CS432" s="341"/>
      <c r="CT432" s="341"/>
      <c r="CU432" s="341"/>
      <c r="CV432" s="341"/>
      <c r="CW432" s="341"/>
      <c r="CX432" s="341"/>
      <c r="CY432" s="341"/>
      <c r="CZ432" s="341"/>
    </row>
    <row r="433" s="340" customFormat="true" ht="25.15" customHeight="true" x14ac:dyDescent="0.2">
      <c r="A433" s="419"/>
      <c r="B433" s="960"/>
      <c r="C433" s="1089" t="s">
        <v>323</v>
      </c>
      <c r="D433" s="1090"/>
      <c r="E433" s="905">
        <v>-0.14767997500138397</v>
      </c>
      <c r="F433" s="843"/>
      <c r="G433" s="843"/>
      <c r="H433" s="1090" t="s">
        <v>441</v>
      </c>
      <c r="I433" s="1090"/>
      <c r="J433" s="906">
        <v>-0.14412420046977839</v>
      </c>
      <c r="K433" s="843"/>
      <c r="L433" s="843"/>
      <c r="M433" s="1090" t="s">
        <v>621</v>
      </c>
      <c r="N433" s="1090"/>
      <c r="O433" s="907">
        <v>0.17751227068659525</v>
      </c>
      <c r="P433" s="843"/>
      <c r="Q433" s="843"/>
      <c r="R433" s="341"/>
      <c r="Z433" s="341"/>
      <c r="AA433" s="341"/>
      <c r="AB433" s="341"/>
      <c r="AC433" s="341"/>
      <c r="AD433" s="341"/>
      <c r="AE433" s="341"/>
      <c r="AF433" s="341"/>
      <c r="AG433" s="341"/>
      <c r="AH433" s="341"/>
      <c r="AI433" s="341"/>
      <c r="AJ433" s="341"/>
      <c r="AK433" s="341"/>
      <c r="AL433" s="341"/>
      <c r="AM433" s="341"/>
      <c r="AN433" s="341"/>
      <c r="AO433" s="341"/>
      <c r="AP433" s="341"/>
      <c r="AQ433" s="341"/>
      <c r="AR433" s="341"/>
      <c r="AS433" s="341"/>
      <c r="AT433" s="341"/>
      <c r="AU433" s="341"/>
      <c r="AV433" s="341"/>
      <c r="AW433" s="341"/>
      <c r="AX433" s="341"/>
      <c r="AY433" s="341"/>
      <c r="AZ433" s="341"/>
      <c r="BB433" s="419"/>
      <c r="BZ433" s="341"/>
      <c r="CA433" s="341"/>
      <c r="CB433" s="341"/>
      <c r="CC433" s="341"/>
      <c r="CD433" s="341"/>
      <c r="CE433" s="341"/>
      <c r="CF433" s="341"/>
      <c r="CG433" s="341"/>
      <c r="CH433" s="341"/>
      <c r="CI433" s="341"/>
      <c r="CJ433" s="341"/>
      <c r="CK433" s="341"/>
      <c r="CL433" s="341"/>
      <c r="CM433" s="341"/>
      <c r="CN433" s="341"/>
      <c r="CO433" s="341"/>
      <c r="CP433" s="341"/>
      <c r="CQ433" s="341"/>
      <c r="CR433" s="341"/>
      <c r="CS433" s="341"/>
      <c r="CT433" s="341"/>
      <c r="CU433" s="341"/>
      <c r="CV433" s="341"/>
      <c r="CW433" s="341"/>
      <c r="CX433" s="341"/>
      <c r="CY433" s="341"/>
      <c r="CZ433" s="341"/>
    </row>
    <row r="434" s="340" customFormat="true" ht="25.15" customHeight="true" x14ac:dyDescent="0.2">
      <c r="A434" s="419"/>
      <c r="B434" s="960"/>
      <c r="C434" s="1089" t="s">
        <v>470</v>
      </c>
      <c r="D434" s="1090"/>
      <c r="E434" s="905">
        <v>-0.13087146349343881</v>
      </c>
      <c r="F434" s="843"/>
      <c r="G434" s="843"/>
      <c r="H434" s="1090" t="s">
        <v>468</v>
      </c>
      <c r="I434" s="1090"/>
      <c r="J434" s="906">
        <v>0.14340047326193051</v>
      </c>
      <c r="K434" s="843"/>
      <c r="L434" s="843"/>
      <c r="M434" s="1090" t="s">
        <v>622</v>
      </c>
      <c r="N434" s="1090"/>
      <c r="O434" s="907">
        <v>0.15717053105490744</v>
      </c>
      <c r="P434" s="843"/>
      <c r="Q434" s="843"/>
      <c r="R434" s="341"/>
      <c r="Z434" s="341"/>
      <c r="AA434" s="341"/>
      <c r="AB434" s="341"/>
      <c r="AC434" s="341"/>
      <c r="AD434" s="341"/>
      <c r="AE434" s="341"/>
      <c r="AF434" s="341"/>
      <c r="AG434" s="341"/>
      <c r="AH434" s="341"/>
      <c r="AI434" s="341"/>
      <c r="AJ434" s="341"/>
      <c r="AK434" s="341"/>
      <c r="AL434" s="341"/>
      <c r="AM434" s="341"/>
      <c r="AN434" s="341"/>
      <c r="AO434" s="341"/>
      <c r="AP434" s="341"/>
      <c r="AQ434" s="341"/>
      <c r="AR434" s="341"/>
      <c r="AS434" s="341"/>
      <c r="AT434" s="341"/>
      <c r="AU434" s="341"/>
      <c r="AV434" s="341"/>
      <c r="AW434" s="341"/>
      <c r="AX434" s="341"/>
      <c r="AY434" s="341"/>
      <c r="AZ434" s="341"/>
      <c r="BB434" s="419"/>
      <c r="BZ434" s="341"/>
      <c r="CA434" s="341"/>
      <c r="CB434" s="341"/>
      <c r="CC434" s="341"/>
      <c r="CD434" s="341"/>
      <c r="CE434" s="341"/>
      <c r="CF434" s="341"/>
      <c r="CG434" s="341"/>
      <c r="CH434" s="341"/>
      <c r="CI434" s="341"/>
      <c r="CJ434" s="341"/>
      <c r="CK434" s="341"/>
      <c r="CL434" s="341"/>
      <c r="CM434" s="341"/>
      <c r="CN434" s="341"/>
      <c r="CO434" s="341"/>
      <c r="CP434" s="341"/>
      <c r="CQ434" s="341"/>
      <c r="CR434" s="341"/>
      <c r="CS434" s="341"/>
      <c r="CT434" s="341"/>
      <c r="CU434" s="341"/>
      <c r="CV434" s="341"/>
      <c r="CW434" s="341"/>
      <c r="CX434" s="341"/>
      <c r="CY434" s="341"/>
      <c r="CZ434" s="341"/>
    </row>
    <row r="435" s="340" customFormat="true" ht="25.15" customHeight="true" x14ac:dyDescent="0.2">
      <c r="A435" s="419"/>
      <c r="B435" s="960"/>
      <c r="C435" s="1089" t="s">
        <v>480</v>
      </c>
      <c r="D435" s="1090"/>
      <c r="E435" s="905">
        <v>0.125156888562723</v>
      </c>
      <c r="F435" s="843"/>
      <c r="G435" s="843"/>
      <c r="H435" s="1090" t="s">
        <v>383</v>
      </c>
      <c r="I435" s="1090"/>
      <c r="J435" s="906">
        <v>0.14270901119118404</v>
      </c>
      <c r="K435" s="843"/>
      <c r="L435" s="843"/>
      <c r="M435" s="1090" t="s">
        <v>623</v>
      </c>
      <c r="N435" s="1090"/>
      <c r="O435" s="907">
        <v>0.15035688661372199</v>
      </c>
      <c r="P435" s="843"/>
      <c r="Q435" s="843"/>
      <c r="R435" s="341"/>
      <c r="Z435" s="341"/>
      <c r="AA435" s="341"/>
      <c r="AB435" s="341"/>
      <c r="AC435" s="341"/>
      <c r="AD435" s="341"/>
      <c r="AE435" s="341"/>
      <c r="AF435" s="341"/>
      <c r="AG435" s="341"/>
      <c r="AH435" s="341"/>
      <c r="AI435" s="341"/>
      <c r="AJ435" s="341"/>
      <c r="AK435" s="341"/>
      <c r="AL435" s="341"/>
      <c r="AM435" s="341"/>
      <c r="AN435" s="341"/>
      <c r="AO435" s="341"/>
      <c r="AP435" s="341"/>
      <c r="AQ435" s="341"/>
      <c r="AR435" s="341"/>
      <c r="AS435" s="341"/>
      <c r="AT435" s="341"/>
      <c r="AU435" s="341"/>
      <c r="AV435" s="341"/>
      <c r="AW435" s="341"/>
      <c r="AX435" s="341"/>
      <c r="AY435" s="341"/>
      <c r="AZ435" s="341"/>
      <c r="BB435" s="419"/>
      <c r="BZ435" s="341"/>
      <c r="CA435" s="341"/>
      <c r="CB435" s="341"/>
      <c r="CC435" s="341"/>
      <c r="CD435" s="341"/>
      <c r="CE435" s="341"/>
      <c r="CF435" s="341"/>
      <c r="CG435" s="341"/>
      <c r="CH435" s="341"/>
      <c r="CI435" s="341"/>
      <c r="CJ435" s="341"/>
      <c r="CK435" s="341"/>
      <c r="CL435" s="341"/>
      <c r="CM435" s="341"/>
      <c r="CN435" s="341"/>
      <c r="CO435" s="341"/>
      <c r="CP435" s="341"/>
      <c r="CQ435" s="341"/>
      <c r="CR435" s="341"/>
      <c r="CS435" s="341"/>
      <c r="CT435" s="341"/>
      <c r="CU435" s="341"/>
      <c r="CV435" s="341"/>
      <c r="CW435" s="341"/>
      <c r="CX435" s="341"/>
      <c r="CY435" s="341"/>
      <c r="CZ435" s="341"/>
    </row>
    <row r="436" s="340" customFormat="true" ht="25.15" customHeight="true" x14ac:dyDescent="0.2">
      <c r="A436" s="419"/>
      <c r="B436" s="960"/>
      <c r="C436" s="1089" t="s">
        <v>384</v>
      </c>
      <c r="D436" s="1090"/>
      <c r="E436" s="905">
        <v>-0.11771735919073655</v>
      </c>
      <c r="F436" s="843"/>
      <c r="G436" s="843"/>
      <c r="H436" s="1090" t="s">
        <v>449</v>
      </c>
      <c r="I436" s="1090"/>
      <c r="J436" s="906">
        <v>-0.11879854363921787</v>
      </c>
      <c r="K436" s="843"/>
      <c r="L436" s="843"/>
      <c r="M436" s="1090" t="s">
        <v>343</v>
      </c>
      <c r="N436" s="1090"/>
      <c r="O436" s="907">
        <v>0.12675432812248436</v>
      </c>
      <c r="P436" s="843"/>
      <c r="Q436" s="843"/>
      <c r="R436" s="341"/>
      <c r="Z436" s="341"/>
      <c r="AA436" s="341"/>
      <c r="AB436" s="341"/>
      <c r="AC436" s="341"/>
      <c r="AD436" s="341"/>
      <c r="AE436" s="341"/>
      <c r="AF436" s="341"/>
      <c r="AG436" s="341"/>
      <c r="AH436" s="341"/>
      <c r="AI436" s="341"/>
      <c r="AJ436" s="341"/>
      <c r="AK436" s="341"/>
      <c r="AL436" s="341"/>
      <c r="AM436" s="341"/>
      <c r="AN436" s="341"/>
      <c r="AO436" s="341"/>
      <c r="AP436" s="341"/>
      <c r="AQ436" s="341"/>
      <c r="AR436" s="341"/>
      <c r="AS436" s="341"/>
      <c r="AT436" s="341"/>
      <c r="AU436" s="341"/>
      <c r="AV436" s="341"/>
      <c r="AW436" s="341"/>
      <c r="AX436" s="341"/>
      <c r="AY436" s="341"/>
      <c r="AZ436" s="341"/>
      <c r="BB436" s="419"/>
      <c r="BZ436" s="341"/>
      <c r="CA436" s="341"/>
      <c r="CB436" s="341"/>
      <c r="CC436" s="341"/>
      <c r="CD436" s="341"/>
      <c r="CE436" s="341"/>
      <c r="CF436" s="341"/>
      <c r="CG436" s="341"/>
      <c r="CH436" s="341"/>
      <c r="CI436" s="341"/>
      <c r="CJ436" s="341"/>
      <c r="CK436" s="341"/>
      <c r="CL436" s="341"/>
      <c r="CM436" s="341"/>
      <c r="CN436" s="341"/>
      <c r="CO436" s="341"/>
      <c r="CP436" s="341"/>
      <c r="CQ436" s="341"/>
      <c r="CR436" s="341"/>
      <c r="CS436" s="341"/>
      <c r="CT436" s="341"/>
      <c r="CU436" s="341"/>
      <c r="CV436" s="341"/>
      <c r="CW436" s="341"/>
      <c r="CX436" s="341"/>
      <c r="CY436" s="341"/>
      <c r="CZ436" s="341"/>
    </row>
    <row r="437" s="340" customFormat="true" ht="25.15" customHeight="true" x14ac:dyDescent="0.2">
      <c r="A437" s="419"/>
      <c r="B437" s="960"/>
      <c r="C437" s="1089" t="s">
        <v>506</v>
      </c>
      <c r="D437" s="1090"/>
      <c r="E437" s="905">
        <v>0.11371716269010612</v>
      </c>
      <c r="F437" s="843"/>
      <c r="G437" s="843"/>
      <c r="H437" s="1090" t="s">
        <v>470</v>
      </c>
      <c r="I437" s="1090"/>
      <c r="J437" s="906">
        <v>-0.11662594413476303</v>
      </c>
      <c r="K437" s="843"/>
      <c r="L437" s="843"/>
      <c r="M437" s="1090" t="s">
        <v>288</v>
      </c>
      <c r="N437" s="1090"/>
      <c r="O437" s="907">
        <v>-0.12285436168724657</v>
      </c>
      <c r="P437" s="843"/>
      <c r="Q437" s="843"/>
      <c r="R437" s="341"/>
      <c r="Z437" s="341"/>
      <c r="AA437" s="341"/>
      <c r="AB437" s="341"/>
      <c r="AC437" s="341"/>
      <c r="AD437" s="341"/>
      <c r="AE437" s="341"/>
      <c r="AF437" s="341"/>
      <c r="AG437" s="341"/>
      <c r="AH437" s="341"/>
      <c r="AI437" s="341"/>
      <c r="AJ437" s="341"/>
      <c r="AK437" s="341"/>
      <c r="AL437" s="341"/>
      <c r="AM437" s="341"/>
      <c r="AN437" s="341"/>
      <c r="AO437" s="341"/>
      <c r="AP437" s="341"/>
      <c r="AQ437" s="341"/>
      <c r="AR437" s="341"/>
      <c r="AS437" s="341"/>
      <c r="AT437" s="341"/>
      <c r="AU437" s="341"/>
      <c r="AV437" s="341"/>
      <c r="AW437" s="341"/>
      <c r="AX437" s="341"/>
      <c r="AY437" s="341"/>
      <c r="AZ437" s="341"/>
      <c r="BB437" s="419"/>
      <c r="BZ437" s="341"/>
      <c r="CA437" s="341"/>
      <c r="CB437" s="341"/>
      <c r="CC437" s="341"/>
      <c r="CD437" s="341"/>
      <c r="CE437" s="341"/>
      <c r="CF437" s="341"/>
      <c r="CG437" s="341"/>
      <c r="CH437" s="341"/>
      <c r="CI437" s="341"/>
      <c r="CJ437" s="341"/>
      <c r="CK437" s="341"/>
      <c r="CL437" s="341"/>
      <c r="CM437" s="341"/>
      <c r="CN437" s="341"/>
      <c r="CO437" s="341"/>
      <c r="CP437" s="341"/>
      <c r="CQ437" s="341"/>
      <c r="CR437" s="341"/>
      <c r="CS437" s="341"/>
      <c r="CT437" s="341"/>
      <c r="CU437" s="341"/>
      <c r="CV437" s="341"/>
      <c r="CW437" s="341"/>
      <c r="CX437" s="341"/>
      <c r="CY437" s="341"/>
      <c r="CZ437" s="341"/>
    </row>
    <row r="438" s="340" customFormat="true" ht="25.15" customHeight="true" x14ac:dyDescent="0.2">
      <c r="A438" s="419"/>
      <c r="B438" s="960"/>
      <c r="C438" s="1089" t="s">
        <v>462</v>
      </c>
      <c r="D438" s="1090"/>
      <c r="E438" s="905">
        <v>0.10844047536513153</v>
      </c>
      <c r="F438" s="843"/>
      <c r="G438" s="843"/>
      <c r="H438" s="1090" t="s">
        <v>480</v>
      </c>
      <c r="I438" s="1090"/>
      <c r="J438" s="906">
        <v>0.10605757165206313</v>
      </c>
      <c r="K438" s="843"/>
      <c r="L438" s="843"/>
      <c r="M438" s="1090" t="s">
        <v>616</v>
      </c>
      <c r="N438" s="1090"/>
      <c r="O438" s="907">
        <v>0.12078262050991913</v>
      </c>
      <c r="P438" s="843"/>
      <c r="Q438" s="843"/>
      <c r="R438" s="341"/>
      <c r="Z438" s="341"/>
      <c r="AA438" s="341"/>
      <c r="AB438" s="341"/>
      <c r="AC438" s="341"/>
      <c r="AD438" s="341"/>
      <c r="AE438" s="341"/>
      <c r="AF438" s="341"/>
      <c r="AG438" s="341"/>
      <c r="AH438" s="341"/>
      <c r="AI438" s="341"/>
      <c r="AJ438" s="341"/>
      <c r="AK438" s="341"/>
      <c r="AL438" s="341"/>
      <c r="AM438" s="341"/>
      <c r="AN438" s="341"/>
      <c r="AO438" s="341"/>
      <c r="AP438" s="341"/>
      <c r="AQ438" s="341"/>
      <c r="AR438" s="341"/>
      <c r="AS438" s="341"/>
      <c r="AT438" s="341"/>
      <c r="AU438" s="341"/>
      <c r="AV438" s="341"/>
      <c r="AW438" s="341"/>
      <c r="AX438" s="341"/>
      <c r="AY438" s="341"/>
      <c r="AZ438" s="341"/>
      <c r="BB438" s="419"/>
      <c r="BZ438" s="341"/>
      <c r="CA438" s="341"/>
      <c r="CB438" s="341"/>
      <c r="CC438" s="341"/>
      <c r="CD438" s="341"/>
      <c r="CE438" s="341"/>
      <c r="CF438" s="341"/>
      <c r="CG438" s="341"/>
      <c r="CH438" s="341"/>
      <c r="CI438" s="341"/>
      <c r="CJ438" s="341"/>
      <c r="CK438" s="341"/>
      <c r="CL438" s="341"/>
      <c r="CM438" s="341"/>
      <c r="CN438" s="341"/>
      <c r="CO438" s="341"/>
      <c r="CP438" s="341"/>
      <c r="CQ438" s="341"/>
      <c r="CR438" s="341"/>
      <c r="CS438" s="341"/>
      <c r="CT438" s="341"/>
      <c r="CU438" s="341"/>
      <c r="CV438" s="341"/>
      <c r="CW438" s="341"/>
      <c r="CX438" s="341"/>
      <c r="CY438" s="341"/>
      <c r="CZ438" s="341"/>
    </row>
    <row r="439" s="340" customFormat="true" ht="25.15" customHeight="true" x14ac:dyDescent="0.2">
      <c r="A439" s="419"/>
      <c r="B439" s="960"/>
      <c r="C439" s="1089" t="s">
        <v>570</v>
      </c>
      <c r="D439" s="1090"/>
      <c r="E439" s="905">
        <v>-0.10178592076125825</v>
      </c>
      <c r="F439" s="843"/>
      <c r="G439" s="843"/>
      <c r="H439" s="1090" t="s">
        <v>453</v>
      </c>
      <c r="I439" s="1090"/>
      <c r="J439" s="906">
        <v>-9.8155964027424117E-2</v>
      </c>
      <c r="K439" s="843"/>
      <c r="L439" s="843"/>
      <c r="M439" s="1090" t="s">
        <v>624</v>
      </c>
      <c r="N439" s="1090"/>
      <c r="O439" s="907">
        <v>-0.11966281715953504</v>
      </c>
      <c r="P439" s="843"/>
      <c r="Q439" s="843"/>
      <c r="R439" s="341"/>
      <c r="Z439" s="341"/>
      <c r="AA439" s="341"/>
      <c r="AB439" s="341"/>
      <c r="AC439" s="341"/>
      <c r="AD439" s="341"/>
      <c r="AE439" s="341"/>
      <c r="AF439" s="341"/>
      <c r="AG439" s="341"/>
      <c r="AH439" s="341"/>
      <c r="AI439" s="341"/>
      <c r="AJ439" s="341"/>
      <c r="AK439" s="341"/>
      <c r="AL439" s="341"/>
      <c r="AM439" s="341"/>
      <c r="AN439" s="341"/>
      <c r="AO439" s="341"/>
      <c r="AP439" s="341"/>
      <c r="AQ439" s="341"/>
      <c r="AR439" s="341"/>
      <c r="AS439" s="341"/>
      <c r="AT439" s="341"/>
      <c r="AU439" s="341"/>
      <c r="AV439" s="341"/>
      <c r="AW439" s="341"/>
      <c r="AX439" s="341"/>
      <c r="AY439" s="341"/>
      <c r="AZ439" s="341"/>
      <c r="BB439" s="419"/>
      <c r="BZ439" s="341"/>
      <c r="CA439" s="341"/>
      <c r="CB439" s="341"/>
      <c r="CC439" s="341"/>
      <c r="CD439" s="341"/>
      <c r="CE439" s="341"/>
      <c r="CF439" s="341"/>
      <c r="CG439" s="341"/>
      <c r="CH439" s="341"/>
      <c r="CI439" s="341"/>
      <c r="CJ439" s="341"/>
      <c r="CK439" s="341"/>
      <c r="CL439" s="341"/>
      <c r="CM439" s="341"/>
      <c r="CN439" s="341"/>
      <c r="CO439" s="341"/>
      <c r="CP439" s="341"/>
      <c r="CQ439" s="341"/>
      <c r="CR439" s="341"/>
      <c r="CS439" s="341"/>
      <c r="CT439" s="341"/>
      <c r="CU439" s="341"/>
      <c r="CV439" s="341"/>
      <c r="CW439" s="341"/>
      <c r="CX439" s="341"/>
      <c r="CY439" s="341"/>
      <c r="CZ439" s="341"/>
    </row>
    <row r="440" s="340" customFormat="true" ht="25.15" customHeight="true" x14ac:dyDescent="0.2">
      <c r="A440" s="419"/>
      <c r="B440" s="960"/>
      <c r="C440" s="1089" t="s">
        <v>472</v>
      </c>
      <c r="D440" s="1090"/>
      <c r="E440" s="905">
        <v>8.9406251918869861E-2</v>
      </c>
      <c r="F440" s="843"/>
      <c r="G440" s="843"/>
      <c r="H440" s="1090" t="s">
        <v>618</v>
      </c>
      <c r="I440" s="1090"/>
      <c r="J440" s="906">
        <v>9.7662179594258047E-2</v>
      </c>
      <c r="K440" s="843"/>
      <c r="L440" s="843"/>
      <c r="M440" s="1090" t="s">
        <v>625</v>
      </c>
      <c r="N440" s="1090"/>
      <c r="O440" s="907">
        <v>0.11778158777341523</v>
      </c>
      <c r="P440" s="843"/>
      <c r="Q440" s="843"/>
      <c r="R440" s="341"/>
      <c r="Z440" s="341"/>
      <c r="AA440" s="341"/>
      <c r="AB440" s="341"/>
      <c r="AC440" s="341"/>
      <c r="AD440" s="341"/>
      <c r="AE440" s="341"/>
      <c r="AF440" s="341"/>
      <c r="AG440" s="341"/>
      <c r="AH440" s="341"/>
      <c r="AI440" s="341"/>
      <c r="AJ440" s="341"/>
      <c r="AK440" s="341"/>
      <c r="AL440" s="341"/>
      <c r="AM440" s="341"/>
      <c r="AN440" s="341"/>
      <c r="AO440" s="341"/>
      <c r="AP440" s="341"/>
      <c r="AQ440" s="341"/>
      <c r="AR440" s="341"/>
      <c r="AS440" s="341"/>
      <c r="AT440" s="341"/>
      <c r="AU440" s="341"/>
      <c r="AV440" s="341"/>
      <c r="AW440" s="341"/>
      <c r="AX440" s="341"/>
      <c r="AY440" s="341"/>
      <c r="AZ440" s="341"/>
      <c r="BB440" s="419"/>
      <c r="BZ440" s="341"/>
      <c r="CA440" s="341"/>
      <c r="CB440" s="341"/>
      <c r="CC440" s="341"/>
      <c r="CD440" s="341"/>
      <c r="CE440" s="341"/>
      <c r="CF440" s="341"/>
      <c r="CG440" s="341"/>
      <c r="CH440" s="341"/>
      <c r="CI440" s="341"/>
      <c r="CJ440" s="341"/>
      <c r="CK440" s="341"/>
      <c r="CL440" s="341"/>
      <c r="CM440" s="341"/>
      <c r="CN440" s="341"/>
      <c r="CO440" s="341"/>
      <c r="CP440" s="341"/>
      <c r="CQ440" s="341"/>
      <c r="CR440" s="341"/>
      <c r="CS440" s="341"/>
      <c r="CT440" s="341"/>
      <c r="CU440" s="341"/>
      <c r="CV440" s="341"/>
      <c r="CW440" s="341"/>
      <c r="CX440" s="341"/>
      <c r="CY440" s="341"/>
      <c r="CZ440" s="341"/>
    </row>
    <row r="441" s="340" customFormat="true" ht="25.15" customHeight="true" x14ac:dyDescent="0.2">
      <c r="A441" s="419"/>
      <c r="B441" s="960"/>
      <c r="C441" s="1089" t="s">
        <v>403</v>
      </c>
      <c r="D441" s="1090"/>
      <c r="E441" s="905">
        <v>-8.6178505091924609E-2</v>
      </c>
      <c r="F441" s="843"/>
      <c r="G441" s="843"/>
      <c r="H441" s="1090" t="s">
        <v>485</v>
      </c>
      <c r="I441" s="1090"/>
      <c r="J441" s="906">
        <v>-8.8825517103339371E-2</v>
      </c>
      <c r="K441" s="843"/>
      <c r="L441" s="843"/>
      <c r="M441" s="1090" t="s">
        <v>626</v>
      </c>
      <c r="N441" s="1090"/>
      <c r="O441" s="907">
        <v>0.11680128963191135</v>
      </c>
      <c r="P441" s="843"/>
      <c r="Q441" s="843"/>
      <c r="R441" s="341"/>
      <c r="Z441" s="341"/>
      <c r="AA441" s="341"/>
      <c r="AB441" s="341"/>
      <c r="AC441" s="341"/>
      <c r="AD441" s="341"/>
      <c r="AE441" s="341"/>
      <c r="AF441" s="341"/>
      <c r="AG441" s="341"/>
      <c r="AH441" s="341"/>
      <c r="AI441" s="341"/>
      <c r="AJ441" s="341"/>
      <c r="AK441" s="341"/>
      <c r="AL441" s="341"/>
      <c r="AM441" s="341"/>
      <c r="AN441" s="341"/>
      <c r="AO441" s="341"/>
      <c r="AP441" s="341"/>
      <c r="AQ441" s="341"/>
      <c r="AR441" s="341"/>
      <c r="AS441" s="341"/>
      <c r="AT441" s="341"/>
      <c r="AU441" s="341"/>
      <c r="AV441" s="341"/>
      <c r="AW441" s="341"/>
      <c r="AX441" s="341"/>
      <c r="AY441" s="341"/>
      <c r="AZ441" s="341"/>
      <c r="BB441" s="419"/>
      <c r="BZ441" s="341"/>
      <c r="CA441" s="341"/>
      <c r="CB441" s="341"/>
      <c r="CC441" s="341"/>
      <c r="CD441" s="341"/>
      <c r="CE441" s="341"/>
      <c r="CF441" s="341"/>
      <c r="CG441" s="341"/>
      <c r="CH441" s="341"/>
      <c r="CI441" s="341"/>
      <c r="CJ441" s="341"/>
      <c r="CK441" s="341"/>
      <c r="CL441" s="341"/>
      <c r="CM441" s="341"/>
      <c r="CN441" s="341"/>
      <c r="CO441" s="341"/>
      <c r="CP441" s="341"/>
      <c r="CQ441" s="341"/>
      <c r="CR441" s="341"/>
      <c r="CS441" s="341"/>
      <c r="CT441" s="341"/>
      <c r="CU441" s="341"/>
      <c r="CV441" s="341"/>
      <c r="CW441" s="341"/>
      <c r="CX441" s="341"/>
      <c r="CY441" s="341"/>
      <c r="CZ441" s="341"/>
    </row>
    <row r="442" s="340" customFormat="true" ht="25.15" customHeight="true" x14ac:dyDescent="0.2">
      <c r="A442" s="419"/>
      <c r="B442" s="960"/>
      <c r="C442" s="1089" t="s">
        <v>627</v>
      </c>
      <c r="D442" s="1090"/>
      <c r="E442" s="905">
        <v>-7.8920592280089866E-2</v>
      </c>
      <c r="F442" s="843"/>
      <c r="G442" s="843"/>
      <c r="H442" s="1090" t="s">
        <v>461</v>
      </c>
      <c r="I442" s="1090"/>
      <c r="J442" s="906">
        <v>8.6423159391448887E-2</v>
      </c>
      <c r="K442" s="843"/>
      <c r="L442" s="843"/>
      <c r="M442" s="1090" t="s">
        <v>449</v>
      </c>
      <c r="N442" s="1090"/>
      <c r="O442" s="907">
        <v>-0.11445159186307195</v>
      </c>
      <c r="P442" s="843"/>
      <c r="Q442" s="843"/>
      <c r="R442" s="341"/>
      <c r="Z442" s="341"/>
      <c r="AA442" s="341"/>
      <c r="AB442" s="341"/>
      <c r="AC442" s="341"/>
      <c r="AD442" s="341"/>
      <c r="AE442" s="341"/>
      <c r="AF442" s="341"/>
      <c r="AG442" s="341"/>
      <c r="AH442" s="341"/>
      <c r="AI442" s="341"/>
      <c r="AJ442" s="341"/>
      <c r="AK442" s="341"/>
      <c r="AL442" s="341"/>
      <c r="AM442" s="341"/>
      <c r="AN442" s="341"/>
      <c r="AO442" s="341"/>
      <c r="AP442" s="341"/>
      <c r="AQ442" s="341"/>
      <c r="AR442" s="341"/>
      <c r="AS442" s="341"/>
      <c r="AT442" s="341"/>
      <c r="AU442" s="341"/>
      <c r="AV442" s="341"/>
      <c r="AW442" s="341"/>
      <c r="AX442" s="341"/>
      <c r="AY442" s="341"/>
      <c r="AZ442" s="341"/>
      <c r="BB442" s="419"/>
      <c r="BZ442" s="341"/>
      <c r="CA442" s="341"/>
      <c r="CB442" s="341"/>
      <c r="CC442" s="341"/>
      <c r="CD442" s="341"/>
      <c r="CE442" s="341"/>
      <c r="CF442" s="341"/>
      <c r="CG442" s="341"/>
      <c r="CH442" s="341"/>
      <c r="CI442" s="341"/>
      <c r="CJ442" s="341"/>
      <c r="CK442" s="341"/>
      <c r="CL442" s="341"/>
      <c r="CM442" s="341"/>
      <c r="CN442" s="341"/>
      <c r="CO442" s="341"/>
      <c r="CP442" s="341"/>
      <c r="CQ442" s="341"/>
      <c r="CR442" s="341"/>
      <c r="CS442" s="341"/>
      <c r="CT442" s="341"/>
      <c r="CU442" s="341"/>
      <c r="CV442" s="341"/>
      <c r="CW442" s="341"/>
      <c r="CX442" s="341"/>
      <c r="CY442" s="341"/>
      <c r="CZ442" s="341"/>
    </row>
    <row r="443" s="340" customFormat="true" ht="25.15" customHeight="true" x14ac:dyDescent="0.2">
      <c r="A443" s="419"/>
      <c r="B443" s="960"/>
      <c r="C443" s="1089" t="s">
        <v>628</v>
      </c>
      <c r="D443" s="1090"/>
      <c r="E443" s="905">
        <v>7.6211039402252795E-2</v>
      </c>
      <c r="F443" s="843"/>
      <c r="G443" s="843"/>
      <c r="H443" s="1090" t="s">
        <v>628</v>
      </c>
      <c r="I443" s="1090"/>
      <c r="J443" s="906">
        <v>8.4697628597552602E-2</v>
      </c>
      <c r="K443" s="843"/>
      <c r="L443" s="843"/>
      <c r="M443" s="1090" t="s">
        <v>460</v>
      </c>
      <c r="N443" s="1090"/>
      <c r="O443" s="907">
        <v>0.10997405027774373</v>
      </c>
      <c r="P443" s="843"/>
      <c r="Q443" s="843"/>
      <c r="R443" s="341"/>
      <c r="Z443" s="341"/>
      <c r="AA443" s="341"/>
      <c r="AB443" s="341"/>
      <c r="AC443" s="341"/>
      <c r="AD443" s="341"/>
      <c r="AE443" s="341"/>
      <c r="AF443" s="341"/>
      <c r="AG443" s="341"/>
      <c r="AH443" s="341"/>
      <c r="AI443" s="341"/>
      <c r="AJ443" s="341"/>
      <c r="AK443" s="341"/>
      <c r="AL443" s="341"/>
      <c r="AM443" s="341"/>
      <c r="AN443" s="341"/>
      <c r="AO443" s="341"/>
      <c r="AP443" s="341"/>
      <c r="AQ443" s="341"/>
      <c r="AR443" s="341"/>
      <c r="AS443" s="341"/>
      <c r="AT443" s="341"/>
      <c r="AU443" s="341"/>
      <c r="AV443" s="341"/>
      <c r="AW443" s="341"/>
      <c r="AX443" s="341"/>
      <c r="AY443" s="341"/>
      <c r="AZ443" s="341"/>
      <c r="BB443" s="419"/>
      <c r="BZ443" s="341"/>
      <c r="CA443" s="341"/>
      <c r="CB443" s="341"/>
      <c r="CC443" s="341"/>
      <c r="CD443" s="341"/>
      <c r="CE443" s="341"/>
      <c r="CF443" s="341"/>
      <c r="CG443" s="341"/>
      <c r="CH443" s="341"/>
      <c r="CI443" s="341"/>
      <c r="CJ443" s="341"/>
      <c r="CK443" s="341"/>
      <c r="CL443" s="341"/>
      <c r="CM443" s="341"/>
      <c r="CN443" s="341"/>
      <c r="CO443" s="341"/>
      <c r="CP443" s="341"/>
      <c r="CQ443" s="341"/>
      <c r="CR443" s="341"/>
      <c r="CS443" s="341"/>
      <c r="CT443" s="341"/>
      <c r="CU443" s="341"/>
      <c r="CV443" s="341"/>
      <c r="CW443" s="341"/>
      <c r="CX443" s="341"/>
      <c r="CY443" s="341"/>
      <c r="CZ443" s="341"/>
    </row>
    <row r="444" s="340" customFormat="true" ht="25.15" customHeight="true" x14ac:dyDescent="0.2">
      <c r="A444" s="419"/>
      <c r="B444" s="960"/>
      <c r="C444" s="1089" t="s">
        <v>309</v>
      </c>
      <c r="D444" s="1090"/>
      <c r="E444" s="905">
        <v>6.4790758361066653E-2</v>
      </c>
      <c r="F444" s="843"/>
      <c r="G444" s="843"/>
      <c r="H444" s="1090" t="s">
        <v>384</v>
      </c>
      <c r="I444" s="1090"/>
      <c r="J444" s="906">
        <v>-7.6185289663875916E-2</v>
      </c>
      <c r="K444" s="843"/>
      <c r="L444" s="843"/>
      <c r="M444" s="1090" t="s">
        <v>471</v>
      </c>
      <c r="N444" s="1090"/>
      <c r="O444" s="907">
        <v>0.10597582155758256</v>
      </c>
      <c r="P444" s="843"/>
      <c r="Q444" s="843"/>
      <c r="R444" s="341"/>
      <c r="Z444" s="341"/>
      <c r="AA444" s="341"/>
      <c r="AB444" s="341"/>
      <c r="AC444" s="341"/>
      <c r="AD444" s="341"/>
      <c r="AE444" s="341"/>
      <c r="AF444" s="341"/>
      <c r="AG444" s="341"/>
      <c r="AH444" s="341"/>
      <c r="AI444" s="341"/>
      <c r="AJ444" s="341"/>
      <c r="AK444" s="341"/>
      <c r="AL444" s="341"/>
      <c r="AM444" s="341"/>
      <c r="AN444" s="341"/>
      <c r="AO444" s="341"/>
      <c r="AP444" s="341"/>
      <c r="AQ444" s="341"/>
      <c r="AR444" s="341"/>
      <c r="AS444" s="341"/>
      <c r="AT444" s="341"/>
      <c r="AU444" s="341"/>
      <c r="AV444" s="341"/>
      <c r="AW444" s="341"/>
      <c r="AX444" s="341"/>
      <c r="AY444" s="341"/>
      <c r="AZ444" s="341"/>
      <c r="BB444" s="419"/>
      <c r="BZ444" s="341"/>
      <c r="CA444" s="341"/>
      <c r="CB444" s="341"/>
      <c r="CC444" s="341"/>
      <c r="CD444" s="341"/>
      <c r="CE444" s="341"/>
      <c r="CF444" s="341"/>
      <c r="CG444" s="341"/>
      <c r="CH444" s="341"/>
      <c r="CI444" s="341"/>
      <c r="CJ444" s="341"/>
      <c r="CK444" s="341"/>
      <c r="CL444" s="341"/>
      <c r="CM444" s="341"/>
      <c r="CN444" s="341"/>
      <c r="CO444" s="341"/>
      <c r="CP444" s="341"/>
      <c r="CQ444" s="341"/>
      <c r="CR444" s="341"/>
      <c r="CS444" s="341"/>
      <c r="CT444" s="341"/>
      <c r="CU444" s="341"/>
      <c r="CV444" s="341"/>
      <c r="CW444" s="341"/>
      <c r="CX444" s="341"/>
      <c r="CY444" s="341"/>
      <c r="CZ444" s="341"/>
    </row>
    <row r="445" s="340" customFormat="true" ht="25.15" customHeight="true" x14ac:dyDescent="0.2">
      <c r="A445" s="419"/>
      <c r="B445" s="960"/>
      <c r="C445" s="1089" t="s">
        <v>629</v>
      </c>
      <c r="D445" s="1090"/>
      <c r="E445" s="905">
        <v>-6.3804759820214788E-2</v>
      </c>
      <c r="F445" s="843"/>
      <c r="G445" s="843"/>
      <c r="H445" s="1090" t="s">
        <v>627</v>
      </c>
      <c r="I445" s="1090"/>
      <c r="J445" s="906">
        <v>-5.4273101312055962E-2</v>
      </c>
      <c r="K445" s="843"/>
      <c r="L445" s="843"/>
      <c r="M445" s="1090" t="s">
        <v>570</v>
      </c>
      <c r="N445" s="1090"/>
      <c r="O445" s="907">
        <v>-0.10251810248294678</v>
      </c>
      <c r="P445" s="843"/>
      <c r="Q445" s="843"/>
      <c r="R445" s="341"/>
      <c r="Z445" s="341"/>
      <c r="AA445" s="341"/>
      <c r="AB445" s="341"/>
      <c r="AC445" s="341"/>
      <c r="AD445" s="341"/>
      <c r="AE445" s="341"/>
      <c r="AF445" s="341"/>
      <c r="AG445" s="341"/>
      <c r="AH445" s="341"/>
      <c r="AI445" s="341"/>
      <c r="AJ445" s="341"/>
      <c r="AK445" s="341"/>
      <c r="AL445" s="341"/>
      <c r="AM445" s="341"/>
      <c r="AN445" s="341"/>
      <c r="AO445" s="341"/>
      <c r="AP445" s="341"/>
      <c r="AQ445" s="341"/>
      <c r="AR445" s="341"/>
      <c r="AS445" s="341"/>
      <c r="AT445" s="341"/>
      <c r="AU445" s="341"/>
      <c r="AV445" s="341"/>
      <c r="AW445" s="341"/>
      <c r="AX445" s="341"/>
      <c r="AY445" s="341"/>
      <c r="AZ445" s="341"/>
      <c r="BB445" s="419"/>
      <c r="BZ445" s="341"/>
      <c r="CA445" s="341"/>
      <c r="CB445" s="341"/>
      <c r="CC445" s="341"/>
      <c r="CD445" s="341"/>
      <c r="CE445" s="341"/>
      <c r="CF445" s="341"/>
      <c r="CG445" s="341"/>
      <c r="CH445" s="341"/>
      <c r="CI445" s="341"/>
      <c r="CJ445" s="341"/>
      <c r="CK445" s="341"/>
      <c r="CL445" s="341"/>
      <c r="CM445" s="341"/>
      <c r="CN445" s="341"/>
      <c r="CO445" s="341"/>
      <c r="CP445" s="341"/>
      <c r="CQ445" s="341"/>
      <c r="CR445" s="341"/>
      <c r="CS445" s="341"/>
      <c r="CT445" s="341"/>
      <c r="CU445" s="341"/>
      <c r="CV445" s="341"/>
      <c r="CW445" s="341"/>
      <c r="CX445" s="341"/>
      <c r="CY445" s="341"/>
      <c r="CZ445" s="341"/>
    </row>
    <row r="446" s="340" customFormat="true" ht="25.15" customHeight="true" x14ac:dyDescent="0.2">
      <c r="A446" s="419"/>
      <c r="B446" s="419"/>
      <c r="C446" s="1089" t="s">
        <v>397</v>
      </c>
      <c r="D446" s="1090"/>
      <c r="E446" s="905">
        <v>-5.349642947286163E-2</v>
      </c>
      <c r="F446" s="843"/>
      <c r="G446" s="843"/>
      <c r="H446" s="1090" t="s">
        <v>400</v>
      </c>
      <c r="I446" s="1090"/>
      <c r="J446" s="906">
        <v>4.5482369483999509E-2</v>
      </c>
      <c r="K446" s="843"/>
      <c r="L446" s="843"/>
      <c r="M446" s="1090" t="s">
        <v>454</v>
      </c>
      <c r="N446" s="1090"/>
      <c r="O446" s="907">
        <v>9.5442584864907865E-2</v>
      </c>
      <c r="P446" s="843"/>
      <c r="Q446" s="843"/>
      <c r="R446" s="341"/>
      <c r="Z446" s="341"/>
      <c r="AA446" s="341"/>
      <c r="AB446" s="341"/>
      <c r="AC446" s="341"/>
      <c r="AD446" s="341"/>
      <c r="AE446" s="341"/>
      <c r="AF446" s="341"/>
      <c r="AG446" s="341"/>
      <c r="AH446" s="341"/>
      <c r="AI446" s="341"/>
      <c r="AJ446" s="341"/>
      <c r="AK446" s="341"/>
      <c r="AL446" s="341"/>
      <c r="AM446" s="341"/>
      <c r="AN446" s="341"/>
      <c r="AO446" s="341"/>
      <c r="AP446" s="341"/>
      <c r="AQ446" s="341"/>
      <c r="AR446" s="341"/>
      <c r="AS446" s="341"/>
      <c r="AT446" s="341"/>
      <c r="AU446" s="341"/>
      <c r="AV446" s="341"/>
      <c r="AW446" s="341"/>
      <c r="AX446" s="341"/>
      <c r="AY446" s="341"/>
      <c r="AZ446" s="341"/>
      <c r="BB446" s="419"/>
      <c r="BZ446" s="341"/>
      <c r="CA446" s="341"/>
      <c r="CB446" s="341"/>
      <c r="CC446" s="341"/>
      <c r="CD446" s="341"/>
      <c r="CE446" s="341"/>
      <c r="CF446" s="341"/>
      <c r="CG446" s="341"/>
      <c r="CH446" s="341"/>
      <c r="CI446" s="341"/>
      <c r="CJ446" s="341"/>
      <c r="CK446" s="341"/>
      <c r="CL446" s="341"/>
      <c r="CM446" s="341"/>
      <c r="CN446" s="341"/>
      <c r="CO446" s="341"/>
      <c r="CP446" s="341"/>
      <c r="CQ446" s="341"/>
      <c r="CR446" s="341"/>
      <c r="CS446" s="341"/>
      <c r="CT446" s="341"/>
      <c r="CU446" s="341"/>
      <c r="CV446" s="341"/>
      <c r="CW446" s="341"/>
      <c r="CX446" s="341"/>
      <c r="CY446" s="341"/>
      <c r="CZ446" s="341"/>
    </row>
    <row r="447" s="340" customFormat="true" ht="25.15" customHeight="true" x14ac:dyDescent="0.2">
      <c r="A447" s="419"/>
      <c r="B447" s="419"/>
      <c r="C447" s="1089" t="s">
        <v>482</v>
      </c>
      <c r="D447" s="1090"/>
      <c r="E447" s="905">
        <v>5.0615479454336282E-2</v>
      </c>
      <c r="F447" s="843"/>
      <c r="G447" s="843"/>
      <c r="H447" s="1090" t="s">
        <v>630</v>
      </c>
      <c r="I447" s="1090"/>
      <c r="J447" s="906">
        <v>-4.2380241961126504E-2</v>
      </c>
      <c r="K447" s="843"/>
      <c r="L447" s="843"/>
      <c r="M447" s="1090" t="s">
        <v>458</v>
      </c>
      <c r="N447" s="1090"/>
      <c r="O447" s="907">
        <v>9.149857039718079E-2</v>
      </c>
      <c r="P447" s="843"/>
      <c r="Q447" s="843"/>
      <c r="R447" s="341"/>
      <c r="Z447" s="341"/>
      <c r="AA447" s="341"/>
      <c r="AB447" s="341"/>
      <c r="AC447" s="341"/>
      <c r="AD447" s="341"/>
      <c r="AE447" s="341"/>
      <c r="AF447" s="341"/>
      <c r="AG447" s="341"/>
      <c r="AH447" s="341"/>
      <c r="AI447" s="341"/>
      <c r="AJ447" s="341"/>
      <c r="AK447" s="341"/>
      <c r="AL447" s="341"/>
      <c r="AM447" s="341"/>
      <c r="AN447" s="341"/>
      <c r="AO447" s="341"/>
      <c r="AP447" s="341"/>
      <c r="AQ447" s="341"/>
      <c r="AR447" s="341"/>
      <c r="AS447" s="341"/>
      <c r="AT447" s="341"/>
      <c r="AU447" s="341"/>
      <c r="AV447" s="341"/>
      <c r="AW447" s="341"/>
      <c r="AX447" s="341"/>
      <c r="AY447" s="341"/>
      <c r="AZ447" s="341"/>
      <c r="BB447" s="419"/>
      <c r="BZ447" s="341"/>
      <c r="CA447" s="341"/>
      <c r="CB447" s="341"/>
      <c r="CC447" s="341"/>
      <c r="CD447" s="341"/>
      <c r="CE447" s="341"/>
      <c r="CF447" s="341"/>
      <c r="CG447" s="341"/>
      <c r="CH447" s="341"/>
      <c r="CI447" s="341"/>
      <c r="CJ447" s="341"/>
      <c r="CK447" s="341"/>
      <c r="CL447" s="341"/>
      <c r="CM447" s="341"/>
      <c r="CN447" s="341"/>
      <c r="CO447" s="341"/>
      <c r="CP447" s="341"/>
      <c r="CQ447" s="341"/>
      <c r="CR447" s="341"/>
      <c r="CS447" s="341"/>
      <c r="CT447" s="341"/>
      <c r="CU447" s="341"/>
      <c r="CV447" s="341"/>
      <c r="CW447" s="341"/>
      <c r="CX447" s="341"/>
      <c r="CY447" s="341"/>
      <c r="CZ447" s="341"/>
    </row>
    <row r="448" s="340" customFormat="true" ht="25.15" customHeight="true" x14ac:dyDescent="0.2">
      <c r="A448" s="419"/>
      <c r="B448" s="419"/>
      <c r="C448" s="1089" t="s">
        <v>488</v>
      </c>
      <c r="D448" s="1090"/>
      <c r="E448" s="905">
        <v>4.6958591789809004E-2</v>
      </c>
      <c r="F448" s="843"/>
      <c r="G448" s="843"/>
      <c r="H448" s="1090" t="s">
        <v>500</v>
      </c>
      <c r="I448" s="1090"/>
      <c r="J448" s="906">
        <v>-3.9295988807652664E-2</v>
      </c>
      <c r="K448" s="843"/>
      <c r="L448" s="843"/>
      <c r="M448" s="1090" t="s">
        <v>617</v>
      </c>
      <c r="N448" s="1090"/>
      <c r="O448" s="907">
        <v>8.7310610917907899E-2</v>
      </c>
      <c r="P448" s="843"/>
      <c r="Q448" s="843"/>
      <c r="R448" s="341"/>
      <c r="Z448" s="341"/>
      <c r="AA448" s="341"/>
      <c r="AB448" s="341"/>
      <c r="AC448" s="341"/>
      <c r="AD448" s="341"/>
      <c r="AE448" s="341"/>
      <c r="AF448" s="341"/>
      <c r="AG448" s="341"/>
      <c r="AH448" s="341"/>
      <c r="AI448" s="341"/>
      <c r="AJ448" s="341"/>
      <c r="AK448" s="341"/>
      <c r="AL448" s="341"/>
      <c r="AM448" s="341"/>
      <c r="AN448" s="341"/>
      <c r="AO448" s="341"/>
      <c r="AP448" s="341"/>
      <c r="AQ448" s="341"/>
      <c r="AR448" s="341"/>
      <c r="AS448" s="341"/>
      <c r="AT448" s="341"/>
      <c r="AU448" s="341"/>
      <c r="AV448" s="341"/>
      <c r="AW448" s="341"/>
      <c r="AX448" s="341"/>
      <c r="AY448" s="341"/>
      <c r="AZ448" s="341"/>
      <c r="BB448" s="419"/>
      <c r="BZ448" s="341"/>
      <c r="CA448" s="341"/>
      <c r="CB448" s="341"/>
      <c r="CC448" s="341"/>
      <c r="CD448" s="341"/>
      <c r="CE448" s="341"/>
      <c r="CF448" s="341"/>
      <c r="CG448" s="341"/>
      <c r="CH448" s="341"/>
      <c r="CI448" s="341"/>
      <c r="CJ448" s="341"/>
      <c r="CK448" s="341"/>
      <c r="CL448" s="341"/>
      <c r="CM448" s="341"/>
      <c r="CN448" s="341"/>
      <c r="CO448" s="341"/>
      <c r="CP448" s="341"/>
      <c r="CQ448" s="341"/>
      <c r="CR448" s="341"/>
      <c r="CS448" s="341"/>
      <c r="CT448" s="341"/>
      <c r="CU448" s="341"/>
      <c r="CV448" s="341"/>
      <c r="CW448" s="341"/>
      <c r="CX448" s="341"/>
      <c r="CY448" s="341"/>
      <c r="CZ448" s="341"/>
    </row>
    <row r="449" s="340" customFormat="true" ht="25.15" customHeight="true" x14ac:dyDescent="0.2">
      <c r="A449" s="419"/>
      <c r="B449" s="419"/>
      <c r="C449" s="1089" t="s">
        <v>400</v>
      </c>
      <c r="D449" s="1090"/>
      <c r="E449" s="905">
        <v>4.6534226538420188E-2</v>
      </c>
      <c r="F449" s="843"/>
      <c r="G449" s="843"/>
      <c r="H449" s="1090" t="s">
        <v>471</v>
      </c>
      <c r="I449" s="1090"/>
      <c r="J449" s="906">
        <v>-3.5184303023582081E-2</v>
      </c>
      <c r="K449" s="843"/>
      <c r="L449" s="843"/>
      <c r="M449" s="1090" t="s">
        <v>403</v>
      </c>
      <c r="N449" s="1090"/>
      <c r="O449" s="907">
        <v>-8.728040710768771E-2</v>
      </c>
      <c r="P449" s="843"/>
      <c r="Q449" s="843"/>
      <c r="R449" s="341"/>
      <c r="Z449" s="341"/>
      <c r="AA449" s="341"/>
      <c r="AB449" s="341"/>
      <c r="AC449" s="341"/>
      <c r="AD449" s="341"/>
      <c r="AE449" s="341"/>
      <c r="AF449" s="341"/>
      <c r="AG449" s="341"/>
      <c r="AH449" s="341"/>
      <c r="AI449" s="341"/>
      <c r="AJ449" s="341"/>
      <c r="AK449" s="341"/>
      <c r="AL449" s="341"/>
      <c r="AM449" s="341"/>
      <c r="AN449" s="341"/>
      <c r="AO449" s="341"/>
      <c r="AP449" s="341"/>
      <c r="AQ449" s="341"/>
      <c r="AR449" s="341"/>
      <c r="AS449" s="341"/>
      <c r="AT449" s="341"/>
      <c r="AU449" s="341"/>
      <c r="AV449" s="341"/>
      <c r="AW449" s="341"/>
      <c r="AX449" s="341"/>
      <c r="AY449" s="341"/>
      <c r="AZ449" s="341"/>
      <c r="BB449" s="419"/>
      <c r="BZ449" s="341"/>
      <c r="CA449" s="341"/>
      <c r="CB449" s="341"/>
      <c r="CC449" s="341"/>
      <c r="CD449" s="341"/>
      <c r="CE449" s="341"/>
      <c r="CF449" s="341"/>
      <c r="CG449" s="341"/>
      <c r="CH449" s="341"/>
      <c r="CI449" s="341"/>
      <c r="CJ449" s="341"/>
      <c r="CK449" s="341"/>
      <c r="CL449" s="341"/>
      <c r="CM449" s="341"/>
      <c r="CN449" s="341"/>
      <c r="CO449" s="341"/>
      <c r="CP449" s="341"/>
      <c r="CQ449" s="341"/>
      <c r="CR449" s="341"/>
      <c r="CS449" s="341"/>
      <c r="CT449" s="341"/>
      <c r="CU449" s="341"/>
      <c r="CV449" s="341"/>
      <c r="CW449" s="341"/>
      <c r="CX449" s="341"/>
      <c r="CY449" s="341"/>
      <c r="CZ449" s="341"/>
    </row>
    <row r="450" s="340" customFormat="true" ht="25.15" customHeight="true" x14ac:dyDescent="0.2">
      <c r="A450" s="419"/>
      <c r="B450" s="419"/>
      <c r="C450" s="1089" t="s">
        <v>468</v>
      </c>
      <c r="D450" s="1090"/>
      <c r="E450" s="905">
        <v>4.5048157800192078E-2</v>
      </c>
      <c r="F450" s="843"/>
      <c r="G450" s="843"/>
      <c r="H450" s="1090" t="s">
        <v>631</v>
      </c>
      <c r="I450" s="1090"/>
      <c r="J450" s="906">
        <v>3.160710357834539E-2</v>
      </c>
      <c r="K450" s="843"/>
      <c r="L450" s="843"/>
      <c r="M450" s="1090" t="s">
        <v>627</v>
      </c>
      <c r="N450" s="1090"/>
      <c r="O450" s="907">
        <v>-7.2842146587984088E-2</v>
      </c>
      <c r="P450" s="843"/>
      <c r="Q450" s="843"/>
      <c r="R450" s="341"/>
      <c r="Z450" s="341"/>
      <c r="AA450" s="341"/>
      <c r="AB450" s="341"/>
      <c r="AC450" s="341"/>
      <c r="AD450" s="341"/>
      <c r="AE450" s="341"/>
      <c r="AF450" s="341"/>
      <c r="AG450" s="341"/>
      <c r="AH450" s="341"/>
      <c r="AI450" s="341"/>
      <c r="AJ450" s="341"/>
      <c r="AK450" s="341"/>
      <c r="AL450" s="341"/>
      <c r="AM450" s="341"/>
      <c r="AN450" s="341"/>
      <c r="AO450" s="341"/>
      <c r="AP450" s="341"/>
      <c r="AQ450" s="341"/>
      <c r="AR450" s="341"/>
      <c r="AS450" s="341"/>
      <c r="AT450" s="341"/>
      <c r="AU450" s="341"/>
      <c r="AV450" s="341"/>
      <c r="AW450" s="341"/>
      <c r="AX450" s="341"/>
      <c r="AY450" s="341"/>
      <c r="AZ450" s="341"/>
      <c r="BB450" s="419"/>
      <c r="BZ450" s="341"/>
      <c r="CA450" s="341"/>
      <c r="CB450" s="341"/>
      <c r="CC450" s="341"/>
      <c r="CD450" s="341"/>
      <c r="CE450" s="341"/>
      <c r="CF450" s="341"/>
      <c r="CG450" s="341"/>
      <c r="CH450" s="341"/>
      <c r="CI450" s="341"/>
      <c r="CJ450" s="341"/>
      <c r="CK450" s="341"/>
      <c r="CL450" s="341"/>
      <c r="CM450" s="341"/>
      <c r="CN450" s="341"/>
      <c r="CO450" s="341"/>
      <c r="CP450" s="341"/>
      <c r="CQ450" s="341"/>
      <c r="CR450" s="341"/>
      <c r="CS450" s="341"/>
      <c r="CT450" s="341"/>
      <c r="CU450" s="341"/>
      <c r="CV450" s="341"/>
      <c r="CW450" s="341"/>
      <c r="CX450" s="341"/>
      <c r="CY450" s="341"/>
      <c r="CZ450" s="341"/>
    </row>
    <row r="451" s="340" customFormat="true" ht="25.15" customHeight="true" x14ac:dyDescent="0.2">
      <c r="A451" s="419"/>
      <c r="B451" s="419"/>
      <c r="C451" s="1089" t="s">
        <v>631</v>
      </c>
      <c r="D451" s="1090"/>
      <c r="E451" s="905">
        <v>3.6580519425047427E-2</v>
      </c>
      <c r="F451" s="843"/>
      <c r="G451" s="843"/>
      <c r="H451" s="1090" t="s">
        <v>403</v>
      </c>
      <c r="I451" s="1090"/>
      <c r="J451" s="906">
        <v>-2.7679959759085538E-2</v>
      </c>
      <c r="K451" s="843"/>
      <c r="L451" s="843"/>
      <c r="M451" s="1090" t="s">
        <v>632</v>
      </c>
      <c r="N451" s="1090"/>
      <c r="O451" s="907">
        <v>-7.0438600236638699E-2</v>
      </c>
      <c r="P451" s="843"/>
      <c r="Q451" s="843"/>
      <c r="R451" s="341"/>
      <c r="Z451" s="341"/>
      <c r="AA451" s="341"/>
      <c r="AB451" s="341"/>
      <c r="AC451" s="341"/>
      <c r="AD451" s="341"/>
      <c r="AE451" s="341"/>
      <c r="AF451" s="341"/>
      <c r="AG451" s="341"/>
      <c r="AH451" s="341"/>
      <c r="AI451" s="341"/>
      <c r="AJ451" s="341"/>
      <c r="AK451" s="341"/>
      <c r="AL451" s="341"/>
      <c r="AM451" s="341"/>
      <c r="AN451" s="341"/>
      <c r="AO451" s="341"/>
      <c r="AP451" s="341"/>
      <c r="AQ451" s="341"/>
      <c r="AR451" s="341"/>
      <c r="AS451" s="341"/>
      <c r="AT451" s="341"/>
      <c r="AU451" s="341"/>
      <c r="AV451" s="341"/>
      <c r="AW451" s="341"/>
      <c r="AX451" s="341"/>
      <c r="AY451" s="341"/>
      <c r="AZ451" s="341"/>
      <c r="BB451" s="419"/>
      <c r="BZ451" s="341"/>
      <c r="CA451" s="341"/>
      <c r="CB451" s="341"/>
      <c r="CC451" s="341"/>
      <c r="CD451" s="341"/>
      <c r="CE451" s="341"/>
      <c r="CF451" s="341"/>
      <c r="CG451" s="341"/>
      <c r="CH451" s="341"/>
      <c r="CI451" s="341"/>
      <c r="CJ451" s="341"/>
      <c r="CK451" s="341"/>
      <c r="CL451" s="341"/>
      <c r="CM451" s="341"/>
      <c r="CN451" s="341"/>
      <c r="CO451" s="341"/>
      <c r="CP451" s="341"/>
      <c r="CQ451" s="341"/>
      <c r="CR451" s="341"/>
      <c r="CS451" s="341"/>
      <c r="CT451" s="341"/>
      <c r="CU451" s="341"/>
      <c r="CV451" s="341"/>
      <c r="CW451" s="341"/>
      <c r="CX451" s="341"/>
      <c r="CY451" s="341"/>
      <c r="CZ451" s="341"/>
    </row>
    <row r="452" s="340" customFormat="true" ht="25.15" customHeight="true" x14ac:dyDescent="0.2">
      <c r="A452" s="419"/>
      <c r="B452" s="419"/>
      <c r="C452" s="1089" t="s">
        <v>633</v>
      </c>
      <c r="D452" s="1090"/>
      <c r="E452" s="905">
        <v>3.5327223189751525E-2</v>
      </c>
      <c r="F452" s="843"/>
      <c r="G452" s="843"/>
      <c r="H452" s="1090" t="s">
        <v>634</v>
      </c>
      <c r="I452" s="1090"/>
      <c r="J452" s="906">
        <v>-2.4559004206272328E-2</v>
      </c>
      <c r="K452" s="843"/>
      <c r="L452" s="843"/>
      <c r="M452" s="1090" t="s">
        <v>629</v>
      </c>
      <c r="N452" s="1090"/>
      <c r="O452" s="907">
        <v>-6.7974838348255268E-2</v>
      </c>
      <c r="P452" s="843"/>
      <c r="Q452" s="843"/>
      <c r="R452" s="341"/>
      <c r="Z452" s="341"/>
      <c r="AA452" s="341"/>
      <c r="AB452" s="341"/>
      <c r="AC452" s="341"/>
      <c r="AD452" s="341"/>
      <c r="AE452" s="341"/>
      <c r="AF452" s="341"/>
      <c r="AG452" s="341"/>
      <c r="AH452" s="341"/>
      <c r="AI452" s="341"/>
      <c r="AJ452" s="341"/>
      <c r="AK452" s="341"/>
      <c r="AL452" s="341"/>
      <c r="AM452" s="341"/>
      <c r="AN452" s="341"/>
      <c r="AO452" s="341"/>
      <c r="AP452" s="341"/>
      <c r="AQ452" s="341"/>
      <c r="AR452" s="341"/>
      <c r="AS452" s="341"/>
      <c r="AT452" s="341"/>
      <c r="AU452" s="341"/>
      <c r="AV452" s="341"/>
      <c r="AW452" s="341"/>
      <c r="AX452" s="341"/>
      <c r="AY452" s="341"/>
      <c r="AZ452" s="341"/>
      <c r="BB452" s="419"/>
      <c r="BZ452" s="341"/>
      <c r="CA452" s="341"/>
      <c r="CB452" s="341"/>
      <c r="CC452" s="341"/>
      <c r="CD452" s="341"/>
      <c r="CE452" s="341"/>
      <c r="CF452" s="341"/>
      <c r="CG452" s="341"/>
      <c r="CH452" s="341"/>
      <c r="CI452" s="341"/>
      <c r="CJ452" s="341"/>
      <c r="CK452" s="341"/>
      <c r="CL452" s="341"/>
      <c r="CM452" s="341"/>
      <c r="CN452" s="341"/>
      <c r="CO452" s="341"/>
      <c r="CP452" s="341"/>
      <c r="CQ452" s="341"/>
      <c r="CR452" s="341"/>
      <c r="CS452" s="341"/>
      <c r="CT452" s="341"/>
      <c r="CU452" s="341"/>
      <c r="CV452" s="341"/>
      <c r="CW452" s="341"/>
      <c r="CX452" s="341"/>
      <c r="CY452" s="341"/>
      <c r="CZ452" s="341"/>
    </row>
    <row r="453" s="340" customFormat="true" ht="25.15" customHeight="true" x14ac:dyDescent="0.2">
      <c r="A453" s="419"/>
      <c r="B453" s="419"/>
      <c r="C453" s="1089" t="s">
        <v>396</v>
      </c>
      <c r="D453" s="1090"/>
      <c r="E453" s="905">
        <v>-3.2455919180041898E-2</v>
      </c>
      <c r="F453" s="843"/>
      <c r="G453" s="843"/>
      <c r="H453" s="1090" t="s">
        <v>476</v>
      </c>
      <c r="I453" s="1090"/>
      <c r="J453" s="906">
        <v>-2.4191096700178945E-2</v>
      </c>
      <c r="K453" s="843"/>
      <c r="L453" s="843"/>
      <c r="M453" s="1090" t="s">
        <v>488</v>
      </c>
      <c r="N453" s="1090"/>
      <c r="O453" s="907">
        <v>6.507680817402367E-2</v>
      </c>
      <c r="P453" s="843"/>
      <c r="Q453" s="843"/>
      <c r="R453" s="341"/>
      <c r="Z453" s="341"/>
      <c r="AA453" s="341"/>
      <c r="AB453" s="341"/>
      <c r="AC453" s="341"/>
      <c r="AD453" s="341"/>
      <c r="AE453" s="341"/>
      <c r="AF453" s="341"/>
      <c r="AG453" s="341"/>
      <c r="AH453" s="341"/>
      <c r="AI453" s="341"/>
      <c r="AJ453" s="341"/>
      <c r="AK453" s="341"/>
      <c r="AL453" s="341"/>
      <c r="AM453" s="341"/>
      <c r="AN453" s="341"/>
      <c r="AO453" s="341"/>
      <c r="AP453" s="341"/>
      <c r="AQ453" s="341"/>
      <c r="AR453" s="341"/>
      <c r="AS453" s="341"/>
      <c r="AT453" s="341"/>
      <c r="AU453" s="341"/>
      <c r="AV453" s="341"/>
      <c r="AW453" s="341"/>
      <c r="AX453" s="341"/>
      <c r="AY453" s="341"/>
      <c r="AZ453" s="341"/>
      <c r="BB453" s="419"/>
      <c r="BZ453" s="341"/>
      <c r="CA453" s="341"/>
      <c r="CB453" s="341"/>
      <c r="CC453" s="341"/>
      <c r="CD453" s="341"/>
      <c r="CE453" s="341"/>
      <c r="CF453" s="341"/>
      <c r="CG453" s="341"/>
      <c r="CH453" s="341"/>
      <c r="CI453" s="341"/>
      <c r="CJ453" s="341"/>
      <c r="CK453" s="341"/>
      <c r="CL453" s="341"/>
      <c r="CM453" s="341"/>
      <c r="CN453" s="341"/>
      <c r="CO453" s="341"/>
      <c r="CP453" s="341"/>
      <c r="CQ453" s="341"/>
      <c r="CR453" s="341"/>
      <c r="CS453" s="341"/>
      <c r="CT453" s="341"/>
      <c r="CU453" s="341"/>
      <c r="CV453" s="341"/>
      <c r="CW453" s="341"/>
      <c r="CX453" s="341"/>
      <c r="CY453" s="341"/>
      <c r="CZ453" s="341"/>
    </row>
    <row r="454" s="340" customFormat="true" ht="25.15" customHeight="true" x14ac:dyDescent="0.2">
      <c r="A454" s="419"/>
      <c r="B454" s="419"/>
      <c r="C454" s="1089" t="s">
        <v>476</v>
      </c>
      <c r="D454" s="1090"/>
      <c r="E454" s="905">
        <v>-3.1381400660047791E-2</v>
      </c>
      <c r="F454" s="843"/>
      <c r="G454" s="843"/>
      <c r="H454" s="1090" t="s">
        <v>396</v>
      </c>
      <c r="I454" s="1090"/>
      <c r="J454" s="906">
        <v>-2.4044041089854151E-2</v>
      </c>
      <c r="K454" s="843"/>
      <c r="L454" s="843"/>
      <c r="M454" s="1090" t="s">
        <v>457</v>
      </c>
      <c r="N454" s="1090"/>
      <c r="O454" s="907">
        <v>6.0786360585864431E-2</v>
      </c>
      <c r="P454" s="843"/>
      <c r="Q454" s="843"/>
      <c r="R454" s="341"/>
      <c r="Z454" s="341"/>
      <c r="AA454" s="341"/>
      <c r="AB454" s="341"/>
      <c r="AC454" s="341"/>
      <c r="AD454" s="341"/>
      <c r="AE454" s="341"/>
      <c r="AF454" s="341"/>
      <c r="AG454" s="341"/>
      <c r="AH454" s="341"/>
      <c r="AI454" s="341"/>
      <c r="AJ454" s="341"/>
      <c r="AK454" s="341"/>
      <c r="AL454" s="341"/>
      <c r="AM454" s="341"/>
      <c r="AN454" s="341"/>
      <c r="AO454" s="341"/>
      <c r="AP454" s="341"/>
      <c r="AQ454" s="341"/>
      <c r="AR454" s="341"/>
      <c r="AS454" s="341"/>
      <c r="AT454" s="341"/>
      <c r="AU454" s="341"/>
      <c r="AV454" s="341"/>
      <c r="AW454" s="341"/>
      <c r="AX454" s="341"/>
      <c r="AY454" s="341"/>
      <c r="AZ454" s="341"/>
      <c r="BB454" s="419"/>
      <c r="BZ454" s="341"/>
      <c r="CA454" s="341"/>
      <c r="CB454" s="341"/>
      <c r="CC454" s="341"/>
      <c r="CD454" s="341"/>
      <c r="CE454" s="341"/>
      <c r="CF454" s="341"/>
      <c r="CG454" s="341"/>
      <c r="CH454" s="341"/>
      <c r="CI454" s="341"/>
      <c r="CJ454" s="341"/>
      <c r="CK454" s="341"/>
      <c r="CL454" s="341"/>
      <c r="CM454" s="341"/>
      <c r="CN454" s="341"/>
      <c r="CO454" s="341"/>
      <c r="CP454" s="341"/>
      <c r="CQ454" s="341"/>
      <c r="CR454" s="341"/>
      <c r="CS454" s="341"/>
      <c r="CT454" s="341"/>
      <c r="CU454" s="341"/>
      <c r="CV454" s="341"/>
      <c r="CW454" s="341"/>
      <c r="CX454" s="341"/>
      <c r="CY454" s="341"/>
      <c r="CZ454" s="341"/>
    </row>
    <row r="455" s="340" customFormat="true" ht="25.15" customHeight="true" x14ac:dyDescent="0.2">
      <c r="A455" s="419"/>
      <c r="B455" s="419"/>
      <c r="C455" s="1089" t="s">
        <v>485</v>
      </c>
      <c r="D455" s="1090"/>
      <c r="E455" s="905">
        <v>-2.8594845699690365E-2</v>
      </c>
      <c r="F455" s="843"/>
      <c r="G455" s="843"/>
      <c r="H455" s="1090" t="s">
        <v>633</v>
      </c>
      <c r="I455" s="1090"/>
      <c r="J455" s="906">
        <v>2.3857638071409008E-2</v>
      </c>
      <c r="K455" s="843"/>
      <c r="L455" s="843"/>
      <c r="M455" s="1090" t="s">
        <v>384</v>
      </c>
      <c r="N455" s="1090"/>
      <c r="O455" s="907">
        <v>-5.8812035016718014E-2</v>
      </c>
      <c r="P455" s="843"/>
      <c r="Q455" s="843"/>
      <c r="R455" s="341"/>
      <c r="Z455" s="341"/>
      <c r="AA455" s="341"/>
      <c r="AB455" s="341"/>
      <c r="AC455" s="341"/>
      <c r="AD455" s="341"/>
      <c r="AE455" s="341"/>
      <c r="AF455" s="341"/>
      <c r="AG455" s="341"/>
      <c r="AH455" s="341"/>
      <c r="AI455" s="341"/>
      <c r="AJ455" s="341"/>
      <c r="AK455" s="341"/>
      <c r="AL455" s="341"/>
      <c r="AM455" s="341"/>
      <c r="AN455" s="341"/>
      <c r="AO455" s="341"/>
      <c r="AP455" s="341"/>
      <c r="AQ455" s="341"/>
      <c r="AR455" s="341"/>
      <c r="AS455" s="341"/>
      <c r="AT455" s="341"/>
      <c r="AU455" s="341"/>
      <c r="AV455" s="341"/>
      <c r="AW455" s="341"/>
      <c r="AX455" s="341"/>
      <c r="AY455" s="341"/>
      <c r="AZ455" s="341"/>
      <c r="BB455" s="419"/>
      <c r="BZ455" s="341"/>
      <c r="CA455" s="341"/>
      <c r="CB455" s="341"/>
      <c r="CC455" s="341"/>
      <c r="CD455" s="341"/>
      <c r="CE455" s="341"/>
      <c r="CF455" s="341"/>
      <c r="CG455" s="341"/>
      <c r="CH455" s="341"/>
      <c r="CI455" s="341"/>
      <c r="CJ455" s="341"/>
      <c r="CK455" s="341"/>
      <c r="CL455" s="341"/>
      <c r="CM455" s="341"/>
      <c r="CN455" s="341"/>
      <c r="CO455" s="341"/>
      <c r="CP455" s="341"/>
      <c r="CQ455" s="341"/>
      <c r="CR455" s="341"/>
      <c r="CS455" s="341"/>
      <c r="CT455" s="341"/>
      <c r="CU455" s="341"/>
      <c r="CV455" s="341"/>
      <c r="CW455" s="341"/>
      <c r="CX455" s="341"/>
      <c r="CY455" s="341"/>
      <c r="CZ455" s="341"/>
    </row>
    <row r="456" s="340" customFormat="true" ht="25.15" customHeight="true" x14ac:dyDescent="0.2">
      <c r="A456" s="419"/>
      <c r="B456" s="419"/>
      <c r="C456" s="1089" t="s">
        <v>493</v>
      </c>
      <c r="D456" s="1090"/>
      <c r="E456" s="905">
        <v>2.4096892224708285E-2</v>
      </c>
      <c r="F456" s="843"/>
      <c r="G456" s="843"/>
      <c r="H456" s="1090" t="s">
        <v>515</v>
      </c>
      <c r="I456" s="1090"/>
      <c r="J456" s="906">
        <v>2.2821963158369974E-2</v>
      </c>
      <c r="K456" s="843"/>
      <c r="L456" s="843"/>
      <c r="M456" s="1090" t="s">
        <v>480</v>
      </c>
      <c r="N456" s="1090"/>
      <c r="O456" s="907">
        <v>5.8202691921353383E-2</v>
      </c>
      <c r="P456" s="843"/>
      <c r="Q456" s="843"/>
      <c r="R456" s="341"/>
      <c r="Z456" s="341"/>
      <c r="AA456" s="341"/>
      <c r="AB456" s="341"/>
      <c r="AC456" s="341"/>
      <c r="AD456" s="341"/>
      <c r="AE456" s="341"/>
      <c r="AF456" s="341"/>
      <c r="AG456" s="341"/>
      <c r="AH456" s="341"/>
      <c r="AI456" s="341"/>
      <c r="AJ456" s="341"/>
      <c r="AK456" s="341"/>
      <c r="AL456" s="341"/>
      <c r="AM456" s="341"/>
      <c r="AN456" s="341"/>
      <c r="AO456" s="341"/>
      <c r="AP456" s="341"/>
      <c r="AQ456" s="341"/>
      <c r="AR456" s="341"/>
      <c r="AS456" s="341"/>
      <c r="AT456" s="341"/>
      <c r="AU456" s="341"/>
      <c r="AV456" s="341"/>
      <c r="AW456" s="341"/>
      <c r="AX456" s="341"/>
      <c r="AY456" s="341"/>
      <c r="AZ456" s="341"/>
      <c r="BB456" s="419"/>
      <c r="BZ456" s="341"/>
      <c r="CA456" s="341"/>
      <c r="CB456" s="341"/>
      <c r="CC456" s="341"/>
      <c r="CD456" s="341"/>
      <c r="CE456" s="341"/>
      <c r="CF456" s="341"/>
      <c r="CG456" s="341"/>
      <c r="CH456" s="341"/>
      <c r="CI456" s="341"/>
      <c r="CJ456" s="341"/>
      <c r="CK456" s="341"/>
      <c r="CL456" s="341"/>
      <c r="CM456" s="341"/>
      <c r="CN456" s="341"/>
      <c r="CO456" s="341"/>
      <c r="CP456" s="341"/>
      <c r="CQ456" s="341"/>
      <c r="CR456" s="341"/>
      <c r="CS456" s="341"/>
      <c r="CT456" s="341"/>
      <c r="CU456" s="341"/>
      <c r="CV456" s="341"/>
      <c r="CW456" s="341"/>
      <c r="CX456" s="341"/>
      <c r="CY456" s="341"/>
      <c r="CZ456" s="341"/>
    </row>
    <row r="457" s="340" customFormat="true" ht="25.15" customHeight="true" x14ac:dyDescent="0.2">
      <c r="A457" s="419"/>
      <c r="B457" s="419"/>
      <c r="C457" s="1089" t="s">
        <v>502</v>
      </c>
      <c r="D457" s="1090"/>
      <c r="E457" s="905">
        <v>2.2002361219842809E-2</v>
      </c>
      <c r="F457" s="843"/>
      <c r="G457" s="843"/>
      <c r="H457" s="1090" t="s">
        <v>482</v>
      </c>
      <c r="I457" s="1090"/>
      <c r="J457" s="906">
        <v>2.1264575024624692E-2</v>
      </c>
      <c r="K457" s="843"/>
      <c r="L457" s="843"/>
      <c r="M457" s="1090" t="s">
        <v>633</v>
      </c>
      <c r="N457" s="1090"/>
      <c r="O457" s="907">
        <v>5.8043047025491928E-2</v>
      </c>
      <c r="P457" s="843"/>
      <c r="Q457" s="843"/>
      <c r="R457" s="341"/>
      <c r="Z457" s="341"/>
      <c r="AA457" s="341"/>
      <c r="AB457" s="341"/>
      <c r="AC457" s="341"/>
      <c r="AD457" s="341"/>
      <c r="AE457" s="341"/>
      <c r="AF457" s="341"/>
      <c r="AG457" s="341"/>
      <c r="AH457" s="341"/>
      <c r="AI457" s="341"/>
      <c r="AJ457" s="341"/>
      <c r="AK457" s="341"/>
      <c r="AL457" s="341"/>
      <c r="AM457" s="341"/>
      <c r="AN457" s="341"/>
      <c r="AO457" s="341"/>
      <c r="AP457" s="341"/>
      <c r="AQ457" s="341"/>
      <c r="AR457" s="341"/>
      <c r="AS457" s="341"/>
      <c r="AT457" s="341"/>
      <c r="AU457" s="341"/>
      <c r="AV457" s="341"/>
      <c r="AW457" s="341"/>
      <c r="AX457" s="341"/>
      <c r="AY457" s="341"/>
      <c r="AZ457" s="341"/>
      <c r="BB457" s="419"/>
      <c r="BZ457" s="341"/>
      <c r="CA457" s="341"/>
      <c r="CB457" s="341"/>
      <c r="CC457" s="341"/>
      <c r="CD457" s="341"/>
      <c r="CE457" s="341"/>
      <c r="CF457" s="341"/>
      <c r="CG457" s="341"/>
      <c r="CH457" s="341"/>
      <c r="CI457" s="341"/>
      <c r="CJ457" s="341"/>
      <c r="CK457" s="341"/>
      <c r="CL457" s="341"/>
      <c r="CM457" s="341"/>
      <c r="CN457" s="341"/>
      <c r="CO457" s="341"/>
      <c r="CP457" s="341"/>
      <c r="CQ457" s="341"/>
      <c r="CR457" s="341"/>
      <c r="CS457" s="341"/>
      <c r="CT457" s="341"/>
      <c r="CU457" s="341"/>
      <c r="CV457" s="341"/>
      <c r="CW457" s="341"/>
      <c r="CX457" s="341"/>
      <c r="CY457" s="341"/>
      <c r="CZ457" s="341"/>
    </row>
    <row r="458" s="340" customFormat="true" ht="25.15" customHeight="true" x14ac:dyDescent="0.2">
      <c r="A458" s="419"/>
      <c r="B458" s="419"/>
      <c r="C458" s="1089" t="s">
        <v>635</v>
      </c>
      <c r="D458" s="1090"/>
      <c r="E458" s="905">
        <v>-2.1780081087396493E-2</v>
      </c>
      <c r="F458" s="843"/>
      <c r="G458" s="843"/>
      <c r="H458" s="1090" t="s">
        <v>596</v>
      </c>
      <c r="I458" s="1090"/>
      <c r="J458" s="906">
        <v>1.9151231386603802E-2</v>
      </c>
      <c r="K458" s="843"/>
      <c r="L458" s="843"/>
      <c r="M458" s="1090" t="s">
        <v>397</v>
      </c>
      <c r="N458" s="1090"/>
      <c r="O458" s="907">
        <v>-5.5938665429063186E-2</v>
      </c>
      <c r="P458" s="843"/>
      <c r="Q458" s="843"/>
      <c r="R458" s="341"/>
      <c r="Z458" s="341"/>
      <c r="AA458" s="341"/>
      <c r="AB458" s="341"/>
      <c r="AC458" s="341"/>
      <c r="AD458" s="341"/>
      <c r="AE458" s="341"/>
      <c r="AF458" s="341"/>
      <c r="AG458" s="341"/>
      <c r="AH458" s="341"/>
      <c r="AI458" s="341"/>
      <c r="AJ458" s="341"/>
      <c r="AK458" s="341"/>
      <c r="AL458" s="341"/>
      <c r="AM458" s="341"/>
      <c r="AN458" s="341"/>
      <c r="AO458" s="341"/>
      <c r="AP458" s="341"/>
      <c r="AQ458" s="341"/>
      <c r="AR458" s="341"/>
      <c r="AS458" s="341"/>
      <c r="AT458" s="341"/>
      <c r="AU458" s="341"/>
      <c r="AV458" s="341"/>
      <c r="AW458" s="341"/>
      <c r="AX458" s="341"/>
      <c r="AY458" s="341"/>
      <c r="AZ458" s="341"/>
      <c r="BB458" s="419"/>
      <c r="BZ458" s="341"/>
      <c r="CA458" s="341"/>
      <c r="CB458" s="341"/>
      <c r="CC458" s="341"/>
      <c r="CD458" s="341"/>
      <c r="CE458" s="341"/>
      <c r="CF458" s="341"/>
      <c r="CG458" s="341"/>
      <c r="CH458" s="341"/>
      <c r="CI458" s="341"/>
      <c r="CJ458" s="341"/>
      <c r="CK458" s="341"/>
      <c r="CL458" s="341"/>
      <c r="CM458" s="341"/>
      <c r="CN458" s="341"/>
      <c r="CO458" s="341"/>
      <c r="CP458" s="341"/>
      <c r="CQ458" s="341"/>
      <c r="CR458" s="341"/>
      <c r="CS458" s="341"/>
      <c r="CT458" s="341"/>
      <c r="CU458" s="341"/>
      <c r="CV458" s="341"/>
      <c r="CW458" s="341"/>
      <c r="CX458" s="341"/>
      <c r="CY458" s="341"/>
      <c r="CZ458" s="341"/>
    </row>
    <row r="459" s="340" customFormat="true" ht="25.15" customHeight="true" x14ac:dyDescent="0.2">
      <c r="A459" s="419"/>
      <c r="B459" s="419"/>
      <c r="C459" s="1089" t="s">
        <v>471</v>
      </c>
      <c r="D459" s="1090"/>
      <c r="E459" s="905">
        <v>2.1457772701440406E-2</v>
      </c>
      <c r="F459" s="843"/>
      <c r="G459" s="843"/>
      <c r="H459" s="1090" t="s">
        <v>636</v>
      </c>
      <c r="I459" s="1090"/>
      <c r="J459" s="906">
        <v>1.8977009604262858E-2</v>
      </c>
      <c r="K459" s="843"/>
      <c r="L459" s="843"/>
      <c r="M459" s="1090" t="s">
        <v>637</v>
      </c>
      <c r="N459" s="1090"/>
      <c r="O459" s="907">
        <v>-5.5797281317192381E-2</v>
      </c>
      <c r="P459" s="843"/>
      <c r="Q459" s="843"/>
      <c r="R459" s="341"/>
      <c r="Z459" s="341"/>
      <c r="AA459" s="341"/>
      <c r="AB459" s="341"/>
      <c r="AC459" s="341"/>
      <c r="AD459" s="341"/>
      <c r="AE459" s="341"/>
      <c r="AF459" s="341"/>
      <c r="AG459" s="341"/>
      <c r="AH459" s="341"/>
      <c r="AI459" s="341"/>
      <c r="AJ459" s="341"/>
      <c r="AK459" s="341"/>
      <c r="AL459" s="341"/>
      <c r="AM459" s="341"/>
      <c r="AN459" s="341"/>
      <c r="AO459" s="341"/>
      <c r="AP459" s="341"/>
      <c r="AQ459" s="341"/>
      <c r="AR459" s="341"/>
      <c r="AS459" s="341"/>
      <c r="AT459" s="341"/>
      <c r="AU459" s="341"/>
      <c r="AV459" s="341"/>
      <c r="AW459" s="341"/>
      <c r="AX459" s="341"/>
      <c r="AY459" s="341"/>
      <c r="AZ459" s="341"/>
      <c r="BB459" s="419"/>
      <c r="BZ459" s="341"/>
      <c r="CA459" s="341"/>
      <c r="CB459" s="341"/>
      <c r="CC459" s="341"/>
      <c r="CD459" s="341"/>
      <c r="CE459" s="341"/>
      <c r="CF459" s="341"/>
      <c r="CG459" s="341"/>
      <c r="CH459" s="341"/>
      <c r="CI459" s="341"/>
      <c r="CJ459" s="341"/>
      <c r="CK459" s="341"/>
      <c r="CL459" s="341"/>
      <c r="CM459" s="341"/>
      <c r="CN459" s="341"/>
      <c r="CO459" s="341"/>
      <c r="CP459" s="341"/>
      <c r="CQ459" s="341"/>
      <c r="CR459" s="341"/>
      <c r="CS459" s="341"/>
      <c r="CT459" s="341"/>
      <c r="CU459" s="341"/>
      <c r="CV459" s="341"/>
      <c r="CW459" s="341"/>
      <c r="CX459" s="341"/>
      <c r="CY459" s="341"/>
      <c r="CZ459" s="341"/>
    </row>
    <row r="460" s="340" customFormat="true" ht="25.15" customHeight="true" x14ac:dyDescent="0.2">
      <c r="A460" s="419"/>
      <c r="B460" s="419"/>
      <c r="C460" s="1089" t="s">
        <v>596</v>
      </c>
      <c r="D460" s="1090"/>
      <c r="E460" s="905">
        <v>2.0203670372167529E-2</v>
      </c>
      <c r="F460" s="843"/>
      <c r="G460" s="843"/>
      <c r="H460" s="1090" t="s">
        <v>488</v>
      </c>
      <c r="I460" s="1090"/>
      <c r="J460" s="906">
        <v>1.8219294318323413E-2</v>
      </c>
      <c r="K460" s="843"/>
      <c r="L460" s="843"/>
      <c r="M460" s="1090" t="s">
        <v>630</v>
      </c>
      <c r="N460" s="1090"/>
      <c r="O460" s="907">
        <v>5.3825141632812809E-2</v>
      </c>
      <c r="P460" s="843"/>
      <c r="Q460" s="843"/>
      <c r="R460" s="341"/>
      <c r="Z460" s="341"/>
      <c r="AA460" s="341"/>
      <c r="AB460" s="341"/>
      <c r="AC460" s="341"/>
      <c r="AD460" s="341"/>
      <c r="AE460" s="341"/>
      <c r="AF460" s="341"/>
      <c r="AG460" s="341"/>
      <c r="AH460" s="341"/>
      <c r="AI460" s="341"/>
      <c r="AJ460" s="341"/>
      <c r="AK460" s="341"/>
      <c r="AL460" s="341"/>
      <c r="AM460" s="341"/>
      <c r="AN460" s="341"/>
      <c r="AO460" s="341"/>
      <c r="AP460" s="341"/>
      <c r="AQ460" s="341"/>
      <c r="AR460" s="341"/>
      <c r="AS460" s="341"/>
      <c r="AT460" s="341"/>
      <c r="AU460" s="341"/>
      <c r="AV460" s="341"/>
      <c r="AW460" s="341"/>
      <c r="AX460" s="341"/>
      <c r="AY460" s="341"/>
      <c r="AZ460" s="341"/>
      <c r="BB460" s="419"/>
      <c r="BZ460" s="341"/>
      <c r="CA460" s="341"/>
      <c r="CB460" s="341"/>
      <c r="CC460" s="341"/>
      <c r="CD460" s="341"/>
      <c r="CE460" s="341"/>
      <c r="CF460" s="341"/>
      <c r="CG460" s="341"/>
      <c r="CH460" s="341"/>
      <c r="CI460" s="341"/>
      <c r="CJ460" s="341"/>
      <c r="CK460" s="341"/>
      <c r="CL460" s="341"/>
      <c r="CM460" s="341"/>
      <c r="CN460" s="341"/>
      <c r="CO460" s="341"/>
      <c r="CP460" s="341"/>
      <c r="CQ460" s="341"/>
      <c r="CR460" s="341"/>
      <c r="CS460" s="341"/>
      <c r="CT460" s="341"/>
      <c r="CU460" s="341"/>
      <c r="CV460" s="341"/>
      <c r="CW460" s="341"/>
      <c r="CX460" s="341"/>
      <c r="CY460" s="341"/>
      <c r="CZ460" s="341"/>
    </row>
    <row r="461" s="340" customFormat="true" ht="25.15" customHeight="true" x14ac:dyDescent="0.2">
      <c r="A461" s="419"/>
      <c r="B461" s="419"/>
      <c r="C461" s="1089" t="s">
        <v>515</v>
      </c>
      <c r="D461" s="1090"/>
      <c r="E461" s="905">
        <v>1.9344003292375917E-2</v>
      </c>
      <c r="F461" s="843"/>
      <c r="G461" s="843"/>
      <c r="H461" s="1090" t="s">
        <v>504</v>
      </c>
      <c r="I461" s="1090"/>
      <c r="J461" s="906">
        <v>-1.7895496496146013E-2</v>
      </c>
      <c r="K461" s="843"/>
      <c r="L461" s="843"/>
      <c r="M461" s="1090" t="s">
        <v>638</v>
      </c>
      <c r="N461" s="1090"/>
      <c r="O461" s="907">
        <v>4.8420901394171399E-2</v>
      </c>
      <c r="P461" s="843"/>
      <c r="Q461" s="843"/>
      <c r="R461" s="341"/>
      <c r="Z461" s="341"/>
      <c r="AA461" s="341"/>
      <c r="AB461" s="341"/>
      <c r="AC461" s="341"/>
      <c r="AD461" s="341"/>
      <c r="AE461" s="341"/>
      <c r="AF461" s="341"/>
      <c r="AG461" s="341"/>
      <c r="AH461" s="341"/>
      <c r="AI461" s="341"/>
      <c r="AJ461" s="341"/>
      <c r="AK461" s="341"/>
      <c r="AL461" s="341"/>
      <c r="AM461" s="341"/>
      <c r="AN461" s="341"/>
      <c r="AO461" s="341"/>
      <c r="AP461" s="341"/>
      <c r="AQ461" s="341"/>
      <c r="AR461" s="341"/>
      <c r="AS461" s="341"/>
      <c r="AT461" s="341"/>
      <c r="AU461" s="341"/>
      <c r="AV461" s="341"/>
      <c r="AW461" s="341"/>
      <c r="AX461" s="341"/>
      <c r="AY461" s="341"/>
      <c r="AZ461" s="341"/>
      <c r="BB461" s="419"/>
      <c r="BZ461" s="341"/>
      <c r="CA461" s="341"/>
      <c r="CB461" s="341"/>
      <c r="CC461" s="341"/>
      <c r="CD461" s="341"/>
      <c r="CE461" s="341"/>
      <c r="CF461" s="341"/>
      <c r="CG461" s="341"/>
      <c r="CH461" s="341"/>
      <c r="CI461" s="341"/>
      <c r="CJ461" s="341"/>
      <c r="CK461" s="341"/>
      <c r="CL461" s="341"/>
      <c r="CM461" s="341"/>
      <c r="CN461" s="341"/>
      <c r="CO461" s="341"/>
      <c r="CP461" s="341"/>
      <c r="CQ461" s="341"/>
      <c r="CR461" s="341"/>
      <c r="CS461" s="341"/>
      <c r="CT461" s="341"/>
      <c r="CU461" s="341"/>
      <c r="CV461" s="341"/>
      <c r="CW461" s="341"/>
      <c r="CX461" s="341"/>
      <c r="CY461" s="341"/>
      <c r="CZ461" s="341"/>
    </row>
    <row r="462" s="340" customFormat="true" ht="25.15" customHeight="true" x14ac:dyDescent="0.2">
      <c r="A462" s="419"/>
      <c r="B462" s="419"/>
      <c r="C462" s="1089" t="s">
        <v>402</v>
      </c>
      <c r="D462" s="1090"/>
      <c r="E462" s="905">
        <v>1.8187967561461432E-2</v>
      </c>
      <c r="F462" s="843"/>
      <c r="G462" s="843"/>
      <c r="H462" s="1090" t="s">
        <v>513</v>
      </c>
      <c r="I462" s="1090"/>
      <c r="J462" s="906">
        <v>-1.7752755306680305E-2</v>
      </c>
      <c r="K462" s="843"/>
      <c r="L462" s="843"/>
      <c r="M462" s="1090" t="s">
        <v>639</v>
      </c>
      <c r="N462" s="1090"/>
      <c r="O462" s="907">
        <v>-4.6736247390950399E-2</v>
      </c>
      <c r="P462" s="843"/>
      <c r="Q462" s="843"/>
      <c r="R462" s="341"/>
      <c r="Z462" s="341"/>
      <c r="AA462" s="341"/>
      <c r="AB462" s="341"/>
      <c r="AC462" s="341"/>
      <c r="AD462" s="341"/>
      <c r="AE462" s="341"/>
      <c r="AF462" s="341"/>
      <c r="AG462" s="341"/>
      <c r="AH462" s="341"/>
      <c r="AI462" s="341"/>
      <c r="AJ462" s="341"/>
      <c r="AK462" s="341"/>
      <c r="AL462" s="341"/>
      <c r="AM462" s="341"/>
      <c r="AN462" s="341"/>
      <c r="AO462" s="341"/>
      <c r="AP462" s="341"/>
      <c r="AQ462" s="341"/>
      <c r="AR462" s="341"/>
      <c r="AS462" s="341"/>
      <c r="AT462" s="341"/>
      <c r="AU462" s="341"/>
      <c r="AV462" s="341"/>
      <c r="AW462" s="341"/>
      <c r="AX462" s="341"/>
      <c r="AY462" s="341"/>
      <c r="AZ462" s="341"/>
      <c r="BB462" s="419"/>
      <c r="BZ462" s="341"/>
      <c r="CA462" s="341"/>
      <c r="CB462" s="341"/>
      <c r="CC462" s="341"/>
      <c r="CD462" s="341"/>
      <c r="CE462" s="341"/>
      <c r="CF462" s="341"/>
      <c r="CG462" s="341"/>
      <c r="CH462" s="341"/>
      <c r="CI462" s="341"/>
      <c r="CJ462" s="341"/>
      <c r="CK462" s="341"/>
      <c r="CL462" s="341"/>
      <c r="CM462" s="341"/>
      <c r="CN462" s="341"/>
      <c r="CO462" s="341"/>
      <c r="CP462" s="341"/>
      <c r="CQ462" s="341"/>
      <c r="CR462" s="341"/>
      <c r="CS462" s="341"/>
      <c r="CT462" s="341"/>
      <c r="CU462" s="341"/>
      <c r="CV462" s="341"/>
      <c r="CW462" s="341"/>
      <c r="CX462" s="341"/>
      <c r="CY462" s="341"/>
      <c r="CZ462" s="341"/>
    </row>
    <row r="463" s="340" customFormat="true" ht="25.15" customHeight="true" x14ac:dyDescent="0.2">
      <c r="A463" s="419"/>
      <c r="B463" s="419"/>
      <c r="C463" s="1089" t="s">
        <v>630</v>
      </c>
      <c r="D463" s="1090"/>
      <c r="E463" s="905">
        <v>1.8092909623886232E-2</v>
      </c>
      <c r="F463" s="843"/>
      <c r="G463" s="843"/>
      <c r="H463" s="1090" t="s">
        <v>472</v>
      </c>
      <c r="I463" s="1090"/>
      <c r="J463" s="906">
        <v>-1.7314410428778768E-2</v>
      </c>
      <c r="K463" s="843"/>
      <c r="L463" s="843"/>
      <c r="M463" s="1090" t="s">
        <v>383</v>
      </c>
      <c r="N463" s="1090"/>
      <c r="O463" s="907">
        <v>4.6563481031478317E-2</v>
      </c>
      <c r="P463" s="843"/>
      <c r="Q463" s="843"/>
      <c r="R463" s="341"/>
      <c r="Z463" s="341"/>
      <c r="AA463" s="341"/>
      <c r="AB463" s="341"/>
      <c r="AC463" s="341"/>
      <c r="AD463" s="341"/>
      <c r="AE463" s="341"/>
      <c r="AF463" s="341"/>
      <c r="AG463" s="341"/>
      <c r="AH463" s="341"/>
      <c r="AI463" s="341"/>
      <c r="AJ463" s="341"/>
      <c r="AK463" s="341"/>
      <c r="AL463" s="341"/>
      <c r="AM463" s="341"/>
      <c r="AN463" s="341"/>
      <c r="AO463" s="341"/>
      <c r="AP463" s="341"/>
      <c r="AQ463" s="341"/>
      <c r="AR463" s="341"/>
      <c r="AS463" s="341"/>
      <c r="AT463" s="341"/>
      <c r="AU463" s="341"/>
      <c r="AV463" s="341"/>
      <c r="AW463" s="341"/>
      <c r="AX463" s="341"/>
      <c r="AY463" s="341"/>
      <c r="AZ463" s="341"/>
      <c r="BB463" s="419"/>
      <c r="BZ463" s="341"/>
      <c r="CA463" s="341"/>
      <c r="CB463" s="341"/>
      <c r="CC463" s="341"/>
      <c r="CD463" s="341"/>
      <c r="CE463" s="341"/>
      <c r="CF463" s="341"/>
      <c r="CG463" s="341"/>
      <c r="CH463" s="341"/>
      <c r="CI463" s="341"/>
      <c r="CJ463" s="341"/>
      <c r="CK463" s="341"/>
      <c r="CL463" s="341"/>
      <c r="CM463" s="341"/>
      <c r="CN463" s="341"/>
      <c r="CO463" s="341"/>
      <c r="CP463" s="341"/>
      <c r="CQ463" s="341"/>
      <c r="CR463" s="341"/>
      <c r="CS463" s="341"/>
      <c r="CT463" s="341"/>
      <c r="CU463" s="341"/>
      <c r="CV463" s="341"/>
      <c r="CW463" s="341"/>
      <c r="CX463" s="341"/>
      <c r="CY463" s="341"/>
      <c r="CZ463" s="341"/>
    </row>
    <row r="464" s="340" customFormat="true" ht="25.15" customHeight="true" x14ac:dyDescent="0.2">
      <c r="A464" s="419"/>
      <c r="B464" s="419"/>
      <c r="C464" s="1089" t="s">
        <v>500</v>
      </c>
      <c r="D464" s="1090"/>
      <c r="E464" s="905">
        <v>-1.4636171719025476E-2</v>
      </c>
      <c r="F464" s="843"/>
      <c r="G464" s="843"/>
      <c r="H464" s="1090" t="s">
        <v>570</v>
      </c>
      <c r="I464" s="1090"/>
      <c r="J464" s="906">
        <v>-1.7181145901228465E-2</v>
      </c>
      <c r="K464" s="843"/>
      <c r="L464" s="843"/>
      <c r="M464" s="1090" t="s">
        <v>482</v>
      </c>
      <c r="N464" s="1090"/>
      <c r="O464" s="907">
        <v>4.6044365583835137E-2</v>
      </c>
      <c r="P464" s="843"/>
      <c r="Q464" s="843"/>
      <c r="R464" s="341"/>
      <c r="Z464" s="341"/>
      <c r="AA464" s="341"/>
      <c r="AB464" s="341"/>
      <c r="AC464" s="341"/>
      <c r="AD464" s="341"/>
      <c r="AE464" s="341"/>
      <c r="AF464" s="341"/>
      <c r="AG464" s="341"/>
      <c r="AH464" s="341"/>
      <c r="AI464" s="341"/>
      <c r="AJ464" s="341"/>
      <c r="AK464" s="341"/>
      <c r="AL464" s="341"/>
      <c r="AM464" s="341"/>
      <c r="AN464" s="341"/>
      <c r="AO464" s="341"/>
      <c r="AP464" s="341"/>
      <c r="AQ464" s="341"/>
      <c r="AR464" s="341"/>
      <c r="AS464" s="341"/>
      <c r="AT464" s="341"/>
      <c r="AU464" s="341"/>
      <c r="AV464" s="341"/>
      <c r="AW464" s="341"/>
      <c r="AX464" s="341"/>
      <c r="AY464" s="341"/>
      <c r="AZ464" s="341"/>
      <c r="BB464" s="419"/>
      <c r="BZ464" s="341"/>
      <c r="CA464" s="341"/>
      <c r="CB464" s="341"/>
      <c r="CC464" s="341"/>
      <c r="CD464" s="341"/>
      <c r="CE464" s="341"/>
      <c r="CF464" s="341"/>
      <c r="CG464" s="341"/>
      <c r="CH464" s="341"/>
      <c r="CI464" s="341"/>
      <c r="CJ464" s="341"/>
      <c r="CK464" s="341"/>
      <c r="CL464" s="341"/>
      <c r="CM464" s="341"/>
      <c r="CN464" s="341"/>
      <c r="CO464" s="341"/>
      <c r="CP464" s="341"/>
      <c r="CQ464" s="341"/>
      <c r="CR464" s="341"/>
      <c r="CS464" s="341"/>
      <c r="CT464" s="341"/>
      <c r="CU464" s="341"/>
      <c r="CV464" s="341"/>
      <c r="CW464" s="341"/>
      <c r="CX464" s="341"/>
      <c r="CY464" s="341"/>
      <c r="CZ464" s="341"/>
    </row>
    <row r="465" s="340" customFormat="true" ht="25.15" customHeight="true" x14ac:dyDescent="0.2">
      <c r="A465" s="419"/>
      <c r="B465" s="419"/>
      <c r="C465" s="1089" t="s">
        <v>461</v>
      </c>
      <c r="D465" s="1090"/>
      <c r="E465" s="905">
        <v>-1.3586378205449853E-2</v>
      </c>
      <c r="F465" s="843"/>
      <c r="G465" s="843"/>
      <c r="H465" s="1090" t="s">
        <v>635</v>
      </c>
      <c r="I465" s="1090"/>
      <c r="J465" s="906">
        <v>-1.7046959431475165E-2</v>
      </c>
      <c r="K465" s="843"/>
      <c r="L465" s="843"/>
      <c r="M465" s="1090" t="s">
        <v>472</v>
      </c>
      <c r="N465" s="1090"/>
      <c r="O465" s="907">
        <v>3.8768052632413418E-2</v>
      </c>
      <c r="P465" s="843"/>
      <c r="Q465" s="843"/>
      <c r="R465" s="341"/>
      <c r="Z465" s="341"/>
      <c r="AA465" s="341"/>
      <c r="AB465" s="341"/>
      <c r="AC465" s="341"/>
      <c r="AD465" s="341"/>
      <c r="AE465" s="341"/>
      <c r="AF465" s="341"/>
      <c r="AG465" s="341"/>
      <c r="AH465" s="341"/>
      <c r="AI465" s="341"/>
      <c r="AJ465" s="341"/>
      <c r="AK465" s="341"/>
      <c r="AL465" s="341"/>
      <c r="AM465" s="341"/>
      <c r="AN465" s="341"/>
      <c r="AO465" s="341"/>
      <c r="AP465" s="341"/>
      <c r="AQ465" s="341"/>
      <c r="AR465" s="341"/>
      <c r="AS465" s="341"/>
      <c r="AT465" s="341"/>
      <c r="AU465" s="341"/>
      <c r="AV465" s="341"/>
      <c r="AW465" s="341"/>
      <c r="AX465" s="341"/>
      <c r="AY465" s="341"/>
      <c r="AZ465" s="341"/>
      <c r="BB465" s="419"/>
      <c r="BZ465" s="341"/>
      <c r="CA465" s="341"/>
      <c r="CB465" s="341"/>
      <c r="CC465" s="341"/>
      <c r="CD465" s="341"/>
      <c r="CE465" s="341"/>
      <c r="CF465" s="341"/>
      <c r="CG465" s="341"/>
      <c r="CH465" s="341"/>
      <c r="CI465" s="341"/>
      <c r="CJ465" s="341"/>
      <c r="CK465" s="341"/>
      <c r="CL465" s="341"/>
      <c r="CM465" s="341"/>
      <c r="CN465" s="341"/>
      <c r="CO465" s="341"/>
      <c r="CP465" s="341"/>
      <c r="CQ465" s="341"/>
      <c r="CR465" s="341"/>
      <c r="CS465" s="341"/>
      <c r="CT465" s="341"/>
      <c r="CU465" s="341"/>
      <c r="CV465" s="341"/>
      <c r="CW465" s="341"/>
      <c r="CX465" s="341"/>
      <c r="CY465" s="341"/>
      <c r="CZ465" s="341"/>
    </row>
    <row r="466" s="340" customFormat="true" ht="25.15" customHeight="true" x14ac:dyDescent="0.2">
      <c r="A466" s="419"/>
      <c r="B466" s="419"/>
      <c r="C466" s="1089" t="s">
        <v>513</v>
      </c>
      <c r="D466" s="1090"/>
      <c r="E466" s="905">
        <v>1.1283469815595226E-2</v>
      </c>
      <c r="F466" s="843"/>
      <c r="G466" s="843"/>
      <c r="H466" s="1090" t="s">
        <v>483</v>
      </c>
      <c r="I466" s="1090"/>
      <c r="J466" s="906">
        <v>-1.4481040869083665E-2</v>
      </c>
      <c r="K466" s="843"/>
      <c r="L466" s="843"/>
      <c r="M466" s="1090" t="s">
        <v>640</v>
      </c>
      <c r="N466" s="1090"/>
      <c r="O466" s="907">
        <v>3.8338229392312483E-2</v>
      </c>
      <c r="P466" s="843"/>
      <c r="Q466" s="843"/>
      <c r="R466" s="341"/>
      <c r="Z466" s="341"/>
      <c r="AA466" s="341"/>
      <c r="AB466" s="341"/>
      <c r="AC466" s="341"/>
      <c r="AD466" s="341"/>
      <c r="AE466" s="341"/>
      <c r="AF466" s="341"/>
      <c r="AG466" s="341"/>
      <c r="AH466" s="341"/>
      <c r="AI466" s="341"/>
      <c r="AJ466" s="341"/>
      <c r="AK466" s="341"/>
      <c r="AL466" s="341"/>
      <c r="AM466" s="341"/>
      <c r="AN466" s="341"/>
      <c r="AO466" s="341"/>
      <c r="AP466" s="341"/>
      <c r="AQ466" s="341"/>
      <c r="AR466" s="341"/>
      <c r="AS466" s="341"/>
      <c r="AT466" s="341"/>
      <c r="AU466" s="341"/>
      <c r="AV466" s="341"/>
      <c r="AW466" s="341"/>
      <c r="AX466" s="341"/>
      <c r="AY466" s="341"/>
      <c r="AZ466" s="341"/>
      <c r="BB466" s="419"/>
      <c r="BZ466" s="341"/>
      <c r="CA466" s="341"/>
      <c r="CB466" s="341"/>
      <c r="CC466" s="341"/>
      <c r="CD466" s="341"/>
      <c r="CE466" s="341"/>
      <c r="CF466" s="341"/>
      <c r="CG466" s="341"/>
      <c r="CH466" s="341"/>
      <c r="CI466" s="341"/>
      <c r="CJ466" s="341"/>
      <c r="CK466" s="341"/>
      <c r="CL466" s="341"/>
      <c r="CM466" s="341"/>
      <c r="CN466" s="341"/>
      <c r="CO466" s="341"/>
      <c r="CP466" s="341"/>
      <c r="CQ466" s="341"/>
      <c r="CR466" s="341"/>
      <c r="CS466" s="341"/>
      <c r="CT466" s="341"/>
      <c r="CU466" s="341"/>
      <c r="CV466" s="341"/>
      <c r="CW466" s="341"/>
      <c r="CX466" s="341"/>
      <c r="CY466" s="341"/>
      <c r="CZ466" s="341"/>
    </row>
    <row r="467" s="340" customFormat="true" ht="25.15" customHeight="true" x14ac:dyDescent="0.2">
      <c r="A467" s="419"/>
      <c r="B467" s="419"/>
      <c r="C467" s="1089" t="s">
        <v>615</v>
      </c>
      <c r="D467" s="1090"/>
      <c r="E467" s="905">
        <v>-9.4388094551815238E-3</v>
      </c>
      <c r="F467" s="843"/>
      <c r="G467" s="843"/>
      <c r="H467" s="1090" t="s">
        <v>510</v>
      </c>
      <c r="I467" s="1090"/>
      <c r="J467" s="906">
        <v>-1.4184205682791636E-2</v>
      </c>
      <c r="K467" s="843"/>
      <c r="L467" s="843"/>
      <c r="M467" s="1090" t="s">
        <v>641</v>
      </c>
      <c r="N467" s="1090"/>
      <c r="O467" s="907">
        <v>-3.3124252476518526E-2</v>
      </c>
      <c r="P467" s="843"/>
      <c r="Q467" s="843"/>
      <c r="R467" s="341"/>
      <c r="Z467" s="341"/>
      <c r="AA467" s="341"/>
      <c r="AB467" s="341"/>
      <c r="AC467" s="341"/>
      <c r="AD467" s="341"/>
      <c r="AE467" s="341"/>
      <c r="AF467" s="341"/>
      <c r="AG467" s="341"/>
      <c r="AH467" s="341"/>
      <c r="AI467" s="341"/>
      <c r="AJ467" s="341"/>
      <c r="AK467" s="341"/>
      <c r="AL467" s="341"/>
      <c r="AM467" s="341"/>
      <c r="AN467" s="341"/>
      <c r="AO467" s="341"/>
      <c r="AP467" s="341"/>
      <c r="AQ467" s="341"/>
      <c r="AR467" s="341"/>
      <c r="AS467" s="341"/>
      <c r="AT467" s="341"/>
      <c r="AU467" s="341"/>
      <c r="AV467" s="341"/>
      <c r="AW467" s="341"/>
      <c r="AX467" s="341"/>
      <c r="AY467" s="341"/>
      <c r="AZ467" s="341"/>
      <c r="BB467" s="419"/>
      <c r="BZ467" s="341"/>
      <c r="CA467" s="341"/>
      <c r="CB467" s="341"/>
      <c r="CC467" s="341"/>
      <c r="CD467" s="341"/>
      <c r="CE467" s="341"/>
      <c r="CF467" s="341"/>
      <c r="CG467" s="341"/>
      <c r="CH467" s="341"/>
      <c r="CI467" s="341"/>
      <c r="CJ467" s="341"/>
      <c r="CK467" s="341"/>
      <c r="CL467" s="341"/>
      <c r="CM467" s="341"/>
      <c r="CN467" s="341"/>
      <c r="CO467" s="341"/>
      <c r="CP467" s="341"/>
      <c r="CQ467" s="341"/>
      <c r="CR467" s="341"/>
      <c r="CS467" s="341"/>
      <c r="CT467" s="341"/>
      <c r="CU467" s="341"/>
      <c r="CV467" s="341"/>
      <c r="CW467" s="341"/>
      <c r="CX467" s="341"/>
      <c r="CY467" s="341"/>
      <c r="CZ467" s="341"/>
    </row>
    <row r="468" s="340" customFormat="true" ht="25.15" customHeight="true" x14ac:dyDescent="0.2">
      <c r="A468" s="419"/>
      <c r="B468" s="419"/>
      <c r="C468" s="1089" t="s">
        <v>642</v>
      </c>
      <c r="D468" s="1090"/>
      <c r="E468" s="905">
        <v>7.4342985404799999E-3</v>
      </c>
      <c r="F468" s="843"/>
      <c r="G468" s="843"/>
      <c r="H468" s="1090" t="s">
        <v>502</v>
      </c>
      <c r="I468" s="1090"/>
      <c r="J468" s="906">
        <v>1.1138481640741667E-2</v>
      </c>
      <c r="K468" s="843"/>
      <c r="L468" s="843"/>
      <c r="M468" s="1090" t="s">
        <v>635</v>
      </c>
      <c r="N468" s="1090"/>
      <c r="O468" s="907">
        <v>-2.5271620845828669E-2</v>
      </c>
      <c r="P468" s="843"/>
      <c r="Q468" s="843"/>
      <c r="R468" s="341"/>
      <c r="Z468" s="341"/>
      <c r="AA468" s="341"/>
      <c r="AB468" s="341"/>
      <c r="AC468" s="341"/>
      <c r="AD468" s="341"/>
      <c r="AE468" s="341"/>
      <c r="AF468" s="341"/>
      <c r="AG468" s="341"/>
      <c r="AH468" s="341"/>
      <c r="AI468" s="341"/>
      <c r="AJ468" s="341"/>
      <c r="AK468" s="341"/>
      <c r="AL468" s="341"/>
      <c r="AM468" s="341"/>
      <c r="AN468" s="341"/>
      <c r="AO468" s="341"/>
      <c r="AP468" s="341"/>
      <c r="AQ468" s="341"/>
      <c r="AR468" s="341"/>
      <c r="AS468" s="341"/>
      <c r="AT468" s="341"/>
      <c r="AU468" s="341"/>
      <c r="AV468" s="341"/>
      <c r="AW468" s="341"/>
      <c r="AX468" s="341"/>
      <c r="AY468" s="341"/>
      <c r="AZ468" s="341"/>
      <c r="BB468" s="419"/>
      <c r="BZ468" s="341"/>
      <c r="CA468" s="341"/>
      <c r="CB468" s="341"/>
      <c r="CC468" s="341"/>
      <c r="CD468" s="341"/>
      <c r="CE468" s="341"/>
      <c r="CF468" s="341"/>
      <c r="CG468" s="341"/>
      <c r="CH468" s="341"/>
      <c r="CI468" s="341"/>
      <c r="CJ468" s="341"/>
      <c r="CK468" s="341"/>
      <c r="CL468" s="341"/>
      <c r="CM468" s="341"/>
      <c r="CN468" s="341"/>
      <c r="CO468" s="341"/>
      <c r="CP468" s="341"/>
      <c r="CQ468" s="341"/>
      <c r="CR468" s="341"/>
      <c r="CS468" s="341"/>
      <c r="CT468" s="341"/>
      <c r="CU468" s="341"/>
      <c r="CV468" s="341"/>
      <c r="CW468" s="341"/>
      <c r="CX468" s="341"/>
      <c r="CY468" s="341"/>
      <c r="CZ468" s="341"/>
    </row>
    <row r="469" s="340" customFormat="true" ht="25.15" customHeight="true" x14ac:dyDescent="0.2">
      <c r="A469" s="419"/>
      <c r="B469" s="419"/>
      <c r="C469" s="1089" t="s">
        <v>504</v>
      </c>
      <c r="D469" s="1090"/>
      <c r="E469" s="905">
        <v>-5.9949218107821847E-3</v>
      </c>
      <c r="F469" s="843"/>
      <c r="G469" s="843"/>
      <c r="H469" s="1090" t="s">
        <v>402</v>
      </c>
      <c r="I469" s="1090"/>
      <c r="J469" s="906">
        <v>8.2598612860208132E-3</v>
      </c>
      <c r="K469" s="843"/>
      <c r="L469" s="843"/>
      <c r="M469" s="1090" t="s">
        <v>643</v>
      </c>
      <c r="N469" s="1090"/>
      <c r="O469" s="907">
        <v>-2.4102076130403875E-2</v>
      </c>
      <c r="P469" s="843"/>
      <c r="Q469" s="843"/>
      <c r="R469" s="341"/>
      <c r="Z469" s="341"/>
      <c r="AA469" s="341"/>
      <c r="AB469" s="341"/>
      <c r="AC469" s="341"/>
      <c r="AD469" s="341"/>
      <c r="AE469" s="341"/>
      <c r="AF469" s="341"/>
      <c r="AG469" s="341"/>
      <c r="AH469" s="341"/>
      <c r="AI469" s="341"/>
      <c r="AJ469" s="341"/>
      <c r="AK469" s="341"/>
      <c r="AL469" s="341"/>
      <c r="AM469" s="341"/>
      <c r="AN469" s="341"/>
      <c r="AO469" s="341"/>
      <c r="AP469" s="341"/>
      <c r="AQ469" s="341"/>
      <c r="AR469" s="341"/>
      <c r="AS469" s="341"/>
      <c r="AT469" s="341"/>
      <c r="AU469" s="341"/>
      <c r="AV469" s="341"/>
      <c r="AW469" s="341"/>
      <c r="AX469" s="341"/>
      <c r="AY469" s="341"/>
      <c r="AZ469" s="341"/>
      <c r="BB469" s="419"/>
      <c r="BZ469" s="341"/>
      <c r="CA469" s="341"/>
      <c r="CB469" s="341"/>
      <c r="CC469" s="341"/>
      <c r="CD469" s="341"/>
      <c r="CE469" s="341"/>
      <c r="CF469" s="341"/>
      <c r="CG469" s="341"/>
      <c r="CH469" s="341"/>
      <c r="CI469" s="341"/>
      <c r="CJ469" s="341"/>
      <c r="CK469" s="341"/>
      <c r="CL469" s="341"/>
      <c r="CM469" s="341"/>
      <c r="CN469" s="341"/>
      <c r="CO469" s="341"/>
      <c r="CP469" s="341"/>
      <c r="CQ469" s="341"/>
      <c r="CR469" s="341"/>
      <c r="CS469" s="341"/>
      <c r="CT469" s="341"/>
      <c r="CU469" s="341"/>
      <c r="CV469" s="341"/>
      <c r="CW469" s="341"/>
      <c r="CX469" s="341"/>
      <c r="CY469" s="341"/>
      <c r="CZ469" s="341"/>
    </row>
    <row r="470" s="340" customFormat="true" ht="25.15" customHeight="true" x14ac:dyDescent="0.2">
      <c r="A470" s="419"/>
      <c r="B470" s="419"/>
      <c r="C470" s="1089" t="s">
        <v>510</v>
      </c>
      <c r="D470" s="1090"/>
      <c r="E470" s="905">
        <v>3.0748723777854342E-3</v>
      </c>
      <c r="F470" s="843"/>
      <c r="G470" s="843"/>
      <c r="H470" s="1090" t="s">
        <v>493</v>
      </c>
      <c r="I470" s="1090"/>
      <c r="J470" s="906">
        <v>-4.2750664222195372E-3</v>
      </c>
      <c r="K470" s="843"/>
      <c r="L470" s="843"/>
      <c r="M470" s="1090" t="s">
        <v>644</v>
      </c>
      <c r="N470" s="1090"/>
      <c r="O470" s="907">
        <v>-2.3639010241786797E-2</v>
      </c>
      <c r="P470" s="843"/>
      <c r="Q470" s="843"/>
      <c r="R470" s="341"/>
      <c r="Z470" s="341"/>
      <c r="AA470" s="341"/>
      <c r="AB470" s="341"/>
      <c r="AC470" s="341"/>
      <c r="AD470" s="341"/>
      <c r="AE470" s="341"/>
      <c r="AF470" s="341"/>
      <c r="AG470" s="341"/>
      <c r="AH470" s="341"/>
      <c r="AI470" s="341"/>
      <c r="AJ470" s="341"/>
      <c r="AK470" s="341"/>
      <c r="AL470" s="341"/>
      <c r="AM470" s="341"/>
      <c r="AN470" s="341"/>
      <c r="AO470" s="341"/>
      <c r="AP470" s="341"/>
      <c r="AQ470" s="341"/>
      <c r="AR470" s="341"/>
      <c r="AS470" s="341"/>
      <c r="AT470" s="341"/>
      <c r="AU470" s="341"/>
      <c r="AV470" s="341"/>
      <c r="AW470" s="341"/>
      <c r="AX470" s="341"/>
      <c r="AY470" s="341"/>
      <c r="AZ470" s="341"/>
      <c r="BB470" s="419"/>
      <c r="BZ470" s="341"/>
      <c r="CA470" s="341"/>
      <c r="CB470" s="341"/>
      <c r="CC470" s="341"/>
      <c r="CD470" s="341"/>
      <c r="CE470" s="341"/>
      <c r="CF470" s="341"/>
      <c r="CG470" s="341"/>
      <c r="CH470" s="341"/>
      <c r="CI470" s="341"/>
      <c r="CJ470" s="341"/>
      <c r="CK470" s="341"/>
      <c r="CL470" s="341"/>
      <c r="CM470" s="341"/>
      <c r="CN470" s="341"/>
      <c r="CO470" s="341"/>
      <c r="CP470" s="341"/>
      <c r="CQ470" s="341"/>
      <c r="CR470" s="341"/>
      <c r="CS470" s="341"/>
      <c r="CT470" s="341"/>
      <c r="CU470" s="341"/>
      <c r="CV470" s="341"/>
      <c r="CW470" s="341"/>
      <c r="CX470" s="341"/>
      <c r="CY470" s="341"/>
      <c r="CZ470" s="341"/>
    </row>
    <row r="471" s="340" customFormat="true" ht="25.15" customHeight="true" x14ac:dyDescent="0.2">
      <c r="A471" s="419"/>
      <c r="B471" s="419"/>
      <c r="C471" s="1089" t="s">
        <v>636</v>
      </c>
      <c r="D471" s="1090"/>
      <c r="E471" s="905">
        <v>2.8939039232861222E-3</v>
      </c>
      <c r="F471" s="843"/>
      <c r="G471" s="843"/>
      <c r="H471" s="1090" t="s">
        <v>629</v>
      </c>
      <c r="I471" s="1090"/>
      <c r="J471" s="906">
        <v>-1.9965376193803045E-3</v>
      </c>
      <c r="K471" s="843"/>
      <c r="L471" s="843"/>
      <c r="M471" s="1090" t="s">
        <v>596</v>
      </c>
      <c r="N471" s="1090"/>
      <c r="O471" s="907">
        <v>-2.0510971435151511E-2</v>
      </c>
      <c r="P471" s="843"/>
      <c r="Q471" s="843"/>
      <c r="R471" s="341"/>
      <c r="Z471" s="341"/>
      <c r="AA471" s="341"/>
      <c r="AB471" s="341"/>
      <c r="AC471" s="341"/>
      <c r="AD471" s="341"/>
      <c r="AE471" s="341"/>
      <c r="AF471" s="341"/>
      <c r="AG471" s="341"/>
      <c r="AH471" s="341"/>
      <c r="AI471" s="341"/>
      <c r="AJ471" s="341"/>
      <c r="AK471" s="341"/>
      <c r="AL471" s="341"/>
      <c r="AM471" s="341"/>
      <c r="AN471" s="341"/>
      <c r="AO471" s="341"/>
      <c r="AP471" s="341"/>
      <c r="AQ471" s="341"/>
      <c r="AR471" s="341"/>
      <c r="AS471" s="341"/>
      <c r="AT471" s="341"/>
      <c r="AU471" s="341"/>
      <c r="AV471" s="341"/>
      <c r="AW471" s="341"/>
      <c r="AX471" s="341"/>
      <c r="AY471" s="341"/>
      <c r="AZ471" s="341"/>
      <c r="BB471" s="419"/>
      <c r="BZ471" s="341"/>
      <c r="CA471" s="341"/>
      <c r="CB471" s="341"/>
      <c r="CC471" s="341"/>
      <c r="CD471" s="341"/>
      <c r="CE471" s="341"/>
      <c r="CF471" s="341"/>
      <c r="CG471" s="341"/>
      <c r="CH471" s="341"/>
      <c r="CI471" s="341"/>
      <c r="CJ471" s="341"/>
      <c r="CK471" s="341"/>
      <c r="CL471" s="341"/>
      <c r="CM471" s="341"/>
      <c r="CN471" s="341"/>
      <c r="CO471" s="341"/>
      <c r="CP471" s="341"/>
      <c r="CQ471" s="341"/>
      <c r="CR471" s="341"/>
      <c r="CS471" s="341"/>
      <c r="CT471" s="341"/>
      <c r="CU471" s="341"/>
      <c r="CV471" s="341"/>
      <c r="CW471" s="341"/>
      <c r="CX471" s="341"/>
      <c r="CY471" s="341"/>
      <c r="CZ471" s="341"/>
    </row>
    <row r="472" s="340" customFormat="true" ht="25.15" customHeight="true" x14ac:dyDescent="0.2">
      <c r="A472" s="419"/>
      <c r="B472" s="419"/>
      <c r="C472" s="1089" t="s">
        <v>634</v>
      </c>
      <c r="D472" s="1090"/>
      <c r="E472" s="905">
        <v>-1.8003088167843702E-3</v>
      </c>
      <c r="F472" s="843"/>
      <c r="G472" s="843"/>
      <c r="H472" s="1090" t="s">
        <v>642</v>
      </c>
      <c r="I472" s="1090"/>
      <c r="J472" s="908">
        <v>1.3986722646949518E-3</v>
      </c>
      <c r="K472" s="843"/>
      <c r="L472" s="843"/>
      <c r="M472" s="1090" t="s">
        <v>483</v>
      </c>
      <c r="N472" s="1090"/>
      <c r="O472" s="907">
        <v>-1.9053742913775172E-2</v>
      </c>
      <c r="P472" s="843"/>
      <c r="Q472" s="843"/>
      <c r="R472" s="341"/>
      <c r="Z472" s="341"/>
      <c r="AA472" s="341"/>
      <c r="AB472" s="341"/>
      <c r="AC472" s="341"/>
      <c r="AD472" s="341"/>
      <c r="AE472" s="341"/>
      <c r="AF472" s="341"/>
      <c r="AG472" s="341"/>
      <c r="AH472" s="341"/>
      <c r="AI472" s="341"/>
      <c r="AJ472" s="341"/>
      <c r="AK472" s="341"/>
      <c r="AL472" s="341"/>
      <c r="AM472" s="341"/>
      <c r="AN472" s="341"/>
      <c r="AO472" s="341"/>
      <c r="AP472" s="341"/>
      <c r="AQ472" s="341"/>
      <c r="AR472" s="341"/>
      <c r="AS472" s="341"/>
      <c r="AT472" s="341"/>
      <c r="AU472" s="341"/>
      <c r="AV472" s="341"/>
      <c r="AW472" s="341"/>
      <c r="AX472" s="341"/>
      <c r="AY472" s="341"/>
      <c r="AZ472" s="341"/>
      <c r="BB472" s="419"/>
      <c r="BZ472" s="341"/>
      <c r="CA472" s="341"/>
      <c r="CB472" s="341"/>
      <c r="CC472" s="341"/>
      <c r="CD472" s="341"/>
      <c r="CE472" s="341"/>
      <c r="CF472" s="341"/>
      <c r="CG472" s="341"/>
      <c r="CH472" s="341"/>
      <c r="CI472" s="341"/>
      <c r="CJ472" s="341"/>
      <c r="CK472" s="341"/>
      <c r="CL472" s="341"/>
      <c r="CM472" s="341"/>
      <c r="CN472" s="341"/>
      <c r="CO472" s="341"/>
      <c r="CP472" s="341"/>
      <c r="CQ472" s="341"/>
      <c r="CR472" s="341"/>
      <c r="CS472" s="341"/>
      <c r="CT472" s="341"/>
      <c r="CU472" s="341"/>
      <c r="CV472" s="341"/>
      <c r="CW472" s="341"/>
      <c r="CX472" s="341"/>
      <c r="CY472" s="341"/>
      <c r="CZ472" s="341"/>
    </row>
    <row r="473" s="340" customFormat="true" ht="25.15" customHeight="true" x14ac:dyDescent="0.2">
      <c r="A473" s="419"/>
      <c r="B473" s="419"/>
      <c r="C473" s="1089" t="s">
        <v>483</v>
      </c>
      <c r="D473" s="1090"/>
      <c r="E473" s="909">
        <v>-1.1792535115783241E-4</v>
      </c>
      <c r="F473" s="843"/>
      <c r="G473" s="843"/>
      <c r="H473" s="1085"/>
      <c r="I473" s="1085"/>
      <c r="J473" s="843"/>
      <c r="K473" s="843"/>
      <c r="L473" s="843"/>
      <c r="M473" s="1090" t="s">
        <v>513</v>
      </c>
      <c r="N473" s="1090"/>
      <c r="O473" s="907">
        <v>1.79055342121997E-2</v>
      </c>
      <c r="P473" s="843"/>
      <c r="Q473" s="843"/>
      <c r="R473" s="341"/>
      <c r="Z473" s="341"/>
      <c r="AA473" s="341"/>
      <c r="AB473" s="341"/>
      <c r="AC473" s="341"/>
      <c r="AD473" s="341"/>
      <c r="AE473" s="341"/>
      <c r="AF473" s="341"/>
      <c r="AG473" s="341"/>
      <c r="AH473" s="341"/>
      <c r="AI473" s="341"/>
      <c r="AJ473" s="341"/>
      <c r="AK473" s="341"/>
      <c r="AL473" s="341"/>
      <c r="AM473" s="341"/>
      <c r="AN473" s="341"/>
      <c r="AO473" s="341"/>
      <c r="AP473" s="341"/>
      <c r="AQ473" s="341"/>
      <c r="AR473" s="341"/>
      <c r="AS473" s="341"/>
      <c r="AT473" s="341"/>
      <c r="AU473" s="341"/>
      <c r="AV473" s="341"/>
      <c r="AW473" s="341"/>
      <c r="AX473" s="341"/>
      <c r="AY473" s="341"/>
      <c r="AZ473" s="341"/>
      <c r="BB473" s="419"/>
      <c r="BZ473" s="341"/>
      <c r="CA473" s="341"/>
      <c r="CB473" s="341"/>
      <c r="CC473" s="341"/>
      <c r="CD473" s="341"/>
      <c r="CE473" s="341"/>
      <c r="CF473" s="341"/>
      <c r="CG473" s="341"/>
      <c r="CH473" s="341"/>
      <c r="CI473" s="341"/>
      <c r="CJ473" s="341"/>
      <c r="CK473" s="341"/>
      <c r="CL473" s="341"/>
      <c r="CM473" s="341"/>
      <c r="CN473" s="341"/>
      <c r="CO473" s="341"/>
      <c r="CP473" s="341"/>
      <c r="CQ473" s="341"/>
      <c r="CR473" s="341"/>
      <c r="CS473" s="341"/>
      <c r="CT473" s="341"/>
      <c r="CU473" s="341"/>
      <c r="CV473" s="341"/>
      <c r="CW473" s="341"/>
      <c r="CX473" s="341"/>
      <c r="CY473" s="341"/>
      <c r="CZ473" s="341"/>
    </row>
    <row r="474" s="340" customFormat="true" ht="25.15" customHeight="true" x14ac:dyDescent="0.2">
      <c r="A474" s="419"/>
      <c r="B474" s="419"/>
      <c r="C474" s="1089"/>
      <c r="D474" s="1085"/>
      <c r="E474" s="843"/>
      <c r="F474" s="843"/>
      <c r="G474" s="843"/>
      <c r="H474" s="1085"/>
      <c r="I474" s="1085"/>
      <c r="J474" s="843"/>
      <c r="K474" s="843"/>
      <c r="L474" s="843"/>
      <c r="M474" s="1090" t="s">
        <v>645</v>
      </c>
      <c r="N474" s="1090"/>
      <c r="O474" s="907">
        <v>1.7293416145741664E-2</v>
      </c>
      <c r="P474" s="843"/>
      <c r="Q474" s="843"/>
      <c r="R474" s="341"/>
      <c r="Z474" s="341"/>
      <c r="AA474" s="341"/>
      <c r="AB474" s="341"/>
      <c r="AC474" s="341"/>
      <c r="AD474" s="341"/>
      <c r="AE474" s="341"/>
      <c r="AF474" s="341"/>
      <c r="AG474" s="341"/>
      <c r="AH474" s="341"/>
      <c r="AI474" s="341"/>
      <c r="AJ474" s="341"/>
      <c r="AK474" s="341"/>
      <c r="AL474" s="341"/>
      <c r="AM474" s="341"/>
      <c r="AN474" s="341"/>
      <c r="AO474" s="341"/>
      <c r="AP474" s="341"/>
      <c r="AQ474" s="341"/>
      <c r="AR474" s="341"/>
      <c r="AS474" s="341"/>
      <c r="AT474" s="341"/>
      <c r="AU474" s="341"/>
      <c r="AV474" s="341"/>
      <c r="AW474" s="341"/>
      <c r="AX474" s="341"/>
      <c r="AY474" s="341"/>
      <c r="AZ474" s="341"/>
      <c r="BB474" s="419"/>
      <c r="BZ474" s="341"/>
      <c r="CA474" s="341"/>
      <c r="CB474" s="341"/>
      <c r="CC474" s="341"/>
      <c r="CD474" s="341"/>
      <c r="CE474" s="341"/>
      <c r="CF474" s="341"/>
      <c r="CG474" s="341"/>
      <c r="CH474" s="341"/>
      <c r="CI474" s="341"/>
      <c r="CJ474" s="341"/>
      <c r="CK474" s="341"/>
      <c r="CL474" s="341"/>
      <c r="CM474" s="341"/>
      <c r="CN474" s="341"/>
      <c r="CO474" s="341"/>
      <c r="CP474" s="341"/>
      <c r="CQ474" s="341"/>
      <c r="CR474" s="341"/>
      <c r="CS474" s="341"/>
      <c r="CT474" s="341"/>
      <c r="CU474" s="341"/>
      <c r="CV474" s="341"/>
      <c r="CW474" s="341"/>
      <c r="CX474" s="341"/>
      <c r="CY474" s="341"/>
      <c r="CZ474" s="341"/>
    </row>
    <row r="475" s="340" customFormat="true" ht="25.15" customHeight="true" x14ac:dyDescent="0.2">
      <c r="A475" s="419"/>
      <c r="B475" s="419"/>
      <c r="C475" s="1089"/>
      <c r="D475" s="1085"/>
      <c r="E475" s="843"/>
      <c r="F475" s="843"/>
      <c r="G475" s="843"/>
      <c r="H475" s="1085"/>
      <c r="I475" s="1085"/>
      <c r="J475" s="843"/>
      <c r="K475" s="843"/>
      <c r="L475" s="843"/>
      <c r="M475" s="1090" t="s">
        <v>485</v>
      </c>
      <c r="N475" s="1090"/>
      <c r="O475" s="907">
        <v>-1.7093767610354523E-2</v>
      </c>
      <c r="P475" s="843"/>
      <c r="Q475" s="843"/>
      <c r="R475" s="341"/>
      <c r="Z475" s="341"/>
      <c r="AA475" s="341"/>
      <c r="AB475" s="341"/>
      <c r="AC475" s="341"/>
      <c r="AD475" s="341"/>
      <c r="AE475" s="341"/>
      <c r="AF475" s="341"/>
      <c r="AG475" s="341"/>
      <c r="AH475" s="341"/>
      <c r="AI475" s="341"/>
      <c r="AJ475" s="341"/>
      <c r="AK475" s="341"/>
      <c r="AL475" s="341"/>
      <c r="AM475" s="341"/>
      <c r="AN475" s="341"/>
      <c r="AO475" s="341"/>
      <c r="AP475" s="341"/>
      <c r="AQ475" s="341"/>
      <c r="AR475" s="341"/>
      <c r="AS475" s="341"/>
      <c r="AT475" s="341"/>
      <c r="AU475" s="341"/>
      <c r="AV475" s="341"/>
      <c r="AW475" s="341"/>
      <c r="AX475" s="341"/>
      <c r="AY475" s="341"/>
      <c r="AZ475" s="341"/>
      <c r="BB475" s="419"/>
      <c r="BZ475" s="341"/>
      <c r="CA475" s="341"/>
      <c r="CB475" s="341"/>
      <c r="CC475" s="341"/>
      <c r="CD475" s="341"/>
      <c r="CE475" s="341"/>
      <c r="CF475" s="341"/>
      <c r="CG475" s="341"/>
      <c r="CH475" s="341"/>
      <c r="CI475" s="341"/>
      <c r="CJ475" s="341"/>
      <c r="CK475" s="341"/>
      <c r="CL475" s="341"/>
      <c r="CM475" s="341"/>
      <c r="CN475" s="341"/>
      <c r="CO475" s="341"/>
      <c r="CP475" s="341"/>
      <c r="CQ475" s="341"/>
      <c r="CR475" s="341"/>
      <c r="CS475" s="341"/>
      <c r="CT475" s="341"/>
      <c r="CU475" s="341"/>
      <c r="CV475" s="341"/>
      <c r="CW475" s="341"/>
      <c r="CX475" s="341"/>
      <c r="CY475" s="341"/>
      <c r="CZ475" s="341"/>
    </row>
    <row r="476" s="340" customFormat="true" ht="25.15" customHeight="true" x14ac:dyDescent="0.2">
      <c r="A476" s="419"/>
      <c r="B476" s="419"/>
      <c r="C476" s="1089"/>
      <c r="D476" s="1085"/>
      <c r="E476" s="843"/>
      <c r="F476" s="843"/>
      <c r="G476" s="843"/>
      <c r="H476" s="1090" t="s">
        <v>232</v>
      </c>
      <c r="I476" s="1090"/>
      <c r="J476" s="1090"/>
      <c r="K476" s="843"/>
      <c r="L476" s="843"/>
      <c r="M476" s="1090" t="s">
        <v>642</v>
      </c>
      <c r="N476" s="1090"/>
      <c r="O476" s="907">
        <v>1.1305090024524291E-2</v>
      </c>
      <c r="P476" s="843"/>
      <c r="Q476" s="843"/>
      <c r="R476" s="341"/>
      <c r="Z476" s="341"/>
      <c r="AA476" s="341"/>
      <c r="AB476" s="341"/>
      <c r="AC476" s="341"/>
      <c r="AD476" s="341"/>
      <c r="AE476" s="341"/>
      <c r="AF476" s="341"/>
      <c r="AG476" s="341"/>
      <c r="AH476" s="341"/>
      <c r="AI476" s="341"/>
      <c r="AJ476" s="341"/>
      <c r="AK476" s="341"/>
      <c r="AL476" s="341"/>
      <c r="AM476" s="341"/>
      <c r="AN476" s="341"/>
      <c r="AO476" s="341"/>
      <c r="AP476" s="341"/>
      <c r="AQ476" s="341"/>
      <c r="AR476" s="341"/>
      <c r="AS476" s="341"/>
      <c r="AT476" s="341"/>
      <c r="AU476" s="341"/>
      <c r="AV476" s="341"/>
      <c r="AW476" s="341"/>
      <c r="AX476" s="341"/>
      <c r="AY476" s="341"/>
      <c r="AZ476" s="341"/>
      <c r="BB476" s="419"/>
      <c r="BZ476" s="341"/>
      <c r="CA476" s="341"/>
      <c r="CB476" s="341"/>
      <c r="CC476" s="341"/>
      <c r="CD476" s="341"/>
      <c r="CE476" s="341"/>
      <c r="CF476" s="341"/>
      <c r="CG476" s="341"/>
      <c r="CH476" s="341"/>
      <c r="CI476" s="341"/>
      <c r="CJ476" s="341"/>
      <c r="CK476" s="341"/>
      <c r="CL476" s="341"/>
      <c r="CM476" s="341"/>
      <c r="CN476" s="341"/>
      <c r="CO476" s="341"/>
      <c r="CP476" s="341"/>
      <c r="CQ476" s="341"/>
      <c r="CR476" s="341"/>
      <c r="CS476" s="341"/>
      <c r="CT476" s="341"/>
      <c r="CU476" s="341"/>
      <c r="CV476" s="341"/>
      <c r="CW476" s="341"/>
      <c r="CX476" s="341"/>
      <c r="CY476" s="341"/>
      <c r="CZ476" s="341"/>
    </row>
    <row r="477" s="340" customFormat="true" ht="25.15" customHeight="true" x14ac:dyDescent="0.2">
      <c r="A477" s="419"/>
      <c r="B477" s="419"/>
      <c r="C477" s="1089" t="s">
        <v>232</v>
      </c>
      <c r="D477" s="1090"/>
      <c r="E477" s="1090"/>
      <c r="F477" s="843"/>
      <c r="G477" s="843"/>
      <c r="H477" s="1090" t="s">
        <v>195</v>
      </c>
      <c r="I477" s="1090"/>
      <c r="J477" s="910" t="s">
        <v>233</v>
      </c>
      <c r="K477" s="843"/>
      <c r="L477" s="843"/>
      <c r="M477" s="1090" t="s">
        <v>646</v>
      </c>
      <c r="N477" s="1090"/>
      <c r="O477" s="907">
        <v>1.1301820940975494E-2</v>
      </c>
      <c r="P477" s="843"/>
      <c r="Q477" s="843"/>
      <c r="R477" s="341"/>
      <c r="Z477" s="341"/>
      <c r="AA477" s="341"/>
      <c r="AB477" s="341"/>
      <c r="AC477" s="341"/>
      <c r="AD477" s="341"/>
      <c r="AE477" s="341"/>
      <c r="AF477" s="341"/>
      <c r="AG477" s="341"/>
      <c r="AH477" s="341"/>
      <c r="AI477" s="341"/>
      <c r="AJ477" s="341"/>
      <c r="AK477" s="341"/>
      <c r="AL477" s="341"/>
      <c r="AM477" s="341"/>
      <c r="AN477" s="341"/>
      <c r="AO477" s="341"/>
      <c r="AP477" s="341"/>
      <c r="AQ477" s="341"/>
      <c r="AR477" s="341"/>
      <c r="AS477" s="341"/>
      <c r="AT477" s="341"/>
      <c r="AU477" s="341"/>
      <c r="AV477" s="341"/>
      <c r="AW477" s="341"/>
      <c r="AX477" s="341"/>
      <c r="AY477" s="341"/>
      <c r="AZ477" s="341"/>
      <c r="BB477" s="419"/>
      <c r="BZ477" s="341"/>
      <c r="CA477" s="341"/>
      <c r="CB477" s="341"/>
      <c r="CC477" s="341"/>
      <c r="CD477" s="341"/>
      <c r="CE477" s="341"/>
      <c r="CF477" s="341"/>
      <c r="CG477" s="341"/>
      <c r="CH477" s="341"/>
      <c r="CI477" s="341"/>
      <c r="CJ477" s="341"/>
      <c r="CK477" s="341"/>
      <c r="CL477" s="341"/>
      <c r="CM477" s="341"/>
      <c r="CN477" s="341"/>
      <c r="CO477" s="341"/>
      <c r="CP477" s="341"/>
      <c r="CQ477" s="341"/>
      <c r="CR477" s="341"/>
      <c r="CS477" s="341"/>
      <c r="CT477" s="341"/>
      <c r="CU477" s="341"/>
      <c r="CV477" s="341"/>
      <c r="CW477" s="341"/>
      <c r="CX477" s="341"/>
      <c r="CY477" s="341"/>
      <c r="CZ477" s="341"/>
    </row>
    <row r="478" s="340" customFormat="true" ht="25.15" customHeight="true" x14ac:dyDescent="0.2">
      <c r="A478" s="419"/>
      <c r="B478" s="419"/>
      <c r="C478" s="1089" t="s">
        <v>195</v>
      </c>
      <c r="D478" s="1090"/>
      <c r="E478" s="911" t="s">
        <v>233</v>
      </c>
      <c r="F478" s="843"/>
      <c r="G478" s="843"/>
      <c r="H478" s="1090" t="s">
        <v>470</v>
      </c>
      <c r="I478" s="1090"/>
      <c r="J478" s="903">
        <v>1.3601610845324867E-2</v>
      </c>
      <c r="K478" s="843"/>
      <c r="L478" s="843"/>
      <c r="M478" s="1090" t="s">
        <v>325</v>
      </c>
      <c r="N478" s="1090"/>
      <c r="O478" s="907">
        <v>1.081491601234252E-2</v>
      </c>
      <c r="P478" s="843"/>
      <c r="Q478" s="843"/>
      <c r="R478" s="341"/>
      <c r="Z478" s="341"/>
      <c r="AA478" s="341"/>
      <c r="AB478" s="341"/>
      <c r="AC478" s="341"/>
      <c r="AD478" s="341"/>
      <c r="AE478" s="341"/>
      <c r="AF478" s="341"/>
      <c r="AG478" s="341"/>
      <c r="AH478" s="341"/>
      <c r="AI478" s="341"/>
      <c r="AJ478" s="341"/>
      <c r="AK478" s="341"/>
      <c r="AL478" s="341"/>
      <c r="AM478" s="341"/>
      <c r="AN478" s="341"/>
      <c r="AO478" s="341"/>
      <c r="AP478" s="341"/>
      <c r="AQ478" s="341"/>
      <c r="AR478" s="341"/>
      <c r="AS478" s="341"/>
      <c r="AT478" s="341"/>
      <c r="AU478" s="341"/>
      <c r="AV478" s="341"/>
      <c r="AW478" s="341"/>
      <c r="AX478" s="341"/>
      <c r="AY478" s="341"/>
      <c r="AZ478" s="341"/>
      <c r="BB478" s="419"/>
      <c r="BZ478" s="341"/>
      <c r="CA478" s="341"/>
      <c r="CB478" s="341"/>
      <c r="CC478" s="341"/>
      <c r="CD478" s="341"/>
      <c r="CE478" s="341"/>
      <c r="CF478" s="341"/>
      <c r="CG478" s="341"/>
      <c r="CH478" s="341"/>
      <c r="CI478" s="341"/>
      <c r="CJ478" s="341"/>
      <c r="CK478" s="341"/>
      <c r="CL478" s="341"/>
      <c r="CM478" s="341"/>
      <c r="CN478" s="341"/>
      <c r="CO478" s="341"/>
      <c r="CP478" s="341"/>
      <c r="CQ478" s="341"/>
      <c r="CR478" s="341"/>
      <c r="CS478" s="341"/>
      <c r="CT478" s="341"/>
      <c r="CU478" s="341"/>
      <c r="CV478" s="341"/>
      <c r="CW478" s="341"/>
      <c r="CX478" s="341"/>
      <c r="CY478" s="341"/>
      <c r="CZ478" s="341"/>
    </row>
    <row r="479" s="340" customFormat="true" ht="25.15" customHeight="true" x14ac:dyDescent="0.2">
      <c r="A479" s="419"/>
      <c r="B479" s="419"/>
      <c r="C479" s="1089" t="s">
        <v>470</v>
      </c>
      <c r="D479" s="1090"/>
      <c r="E479" s="902">
        <v>1.7127339956914487E-2</v>
      </c>
      <c r="F479" s="843"/>
      <c r="G479" s="843"/>
      <c r="H479" s="1090" t="s">
        <v>437</v>
      </c>
      <c r="I479" s="1090"/>
      <c r="J479" s="906">
        <v>0.28174468572651939</v>
      </c>
      <c r="K479" s="843"/>
      <c r="L479" s="843"/>
      <c r="M479" s="1090" t="s">
        <v>411</v>
      </c>
      <c r="N479" s="1090"/>
      <c r="O479" s="907">
        <v>1.0269786817221793E-2</v>
      </c>
      <c r="P479" s="843"/>
      <c r="Q479" s="843"/>
      <c r="R479" s="341"/>
      <c r="Z479" s="341"/>
      <c r="AA479" s="341"/>
      <c r="AB479" s="341"/>
      <c r="AC479" s="341"/>
      <c r="AD479" s="341"/>
      <c r="AE479" s="341"/>
      <c r="AF479" s="341"/>
      <c r="AG479" s="341"/>
      <c r="AH479" s="341"/>
      <c r="AI479" s="341"/>
      <c r="AJ479" s="341"/>
      <c r="AK479" s="341"/>
      <c r="AL479" s="341"/>
      <c r="AM479" s="341"/>
      <c r="AN479" s="341"/>
      <c r="AO479" s="341"/>
      <c r="AP479" s="341"/>
      <c r="AQ479" s="341"/>
      <c r="AR479" s="341"/>
      <c r="AS479" s="341"/>
      <c r="AT479" s="341"/>
      <c r="AU479" s="341"/>
      <c r="AV479" s="341"/>
      <c r="AW479" s="341"/>
      <c r="AX479" s="341"/>
      <c r="AY479" s="341"/>
      <c r="AZ479" s="341"/>
      <c r="BB479" s="419"/>
      <c r="BZ479" s="341"/>
      <c r="CA479" s="341"/>
      <c r="CB479" s="341"/>
      <c r="CC479" s="341"/>
      <c r="CD479" s="341"/>
      <c r="CE479" s="341"/>
      <c r="CF479" s="341"/>
      <c r="CG479" s="341"/>
      <c r="CH479" s="341"/>
      <c r="CI479" s="341"/>
      <c r="CJ479" s="341"/>
      <c r="CK479" s="341"/>
      <c r="CL479" s="341"/>
      <c r="CM479" s="341"/>
      <c r="CN479" s="341"/>
      <c r="CO479" s="341"/>
      <c r="CP479" s="341"/>
      <c r="CQ479" s="341"/>
      <c r="CR479" s="341"/>
      <c r="CS479" s="341"/>
      <c r="CT479" s="341"/>
      <c r="CU479" s="341"/>
      <c r="CV479" s="341"/>
      <c r="CW479" s="341"/>
      <c r="CX479" s="341"/>
      <c r="CY479" s="341"/>
      <c r="CZ479" s="341"/>
    </row>
    <row r="480" s="340" customFormat="true" ht="25.15" customHeight="true" x14ac:dyDescent="0.2">
      <c r="A480" s="419"/>
      <c r="B480" s="419"/>
      <c r="C480" s="1089" t="s">
        <v>437</v>
      </c>
      <c r="D480" s="1090"/>
      <c r="E480" s="905">
        <v>0.57600849920587383</v>
      </c>
      <c r="F480" s="843"/>
      <c r="G480" s="843"/>
      <c r="H480" s="1090" t="s">
        <v>462</v>
      </c>
      <c r="I480" s="1090"/>
      <c r="J480" s="906">
        <v>9.2352119369795094E-2</v>
      </c>
      <c r="K480" s="843"/>
      <c r="L480" s="843"/>
      <c r="M480" s="1090" t="s">
        <v>647</v>
      </c>
      <c r="N480" s="1090"/>
      <c r="O480" s="907">
        <v>1.0001261476428314E-2</v>
      </c>
      <c r="P480" s="843"/>
      <c r="Q480" s="843"/>
      <c r="R480" s="341"/>
      <c r="Z480" s="341"/>
      <c r="AA480" s="341"/>
      <c r="AB480" s="341"/>
      <c r="AC480" s="341"/>
      <c r="AD480" s="341"/>
      <c r="AE480" s="341"/>
      <c r="AF480" s="341"/>
      <c r="AG480" s="341"/>
      <c r="AH480" s="341"/>
      <c r="AI480" s="341"/>
      <c r="AJ480" s="341"/>
      <c r="AK480" s="341"/>
      <c r="AL480" s="341"/>
      <c r="AM480" s="341"/>
      <c r="AN480" s="341"/>
      <c r="AO480" s="341"/>
      <c r="AP480" s="341"/>
      <c r="AQ480" s="341"/>
      <c r="AR480" s="341"/>
      <c r="AS480" s="341"/>
      <c r="AT480" s="341"/>
      <c r="AU480" s="341"/>
      <c r="AV480" s="341"/>
      <c r="AW480" s="341"/>
      <c r="AX480" s="341"/>
      <c r="AY480" s="341"/>
      <c r="AZ480" s="341"/>
      <c r="BB480" s="419"/>
      <c r="BZ480" s="341"/>
      <c r="CA480" s="341"/>
      <c r="CB480" s="341"/>
      <c r="CC480" s="341"/>
      <c r="CD480" s="341"/>
      <c r="CE480" s="341"/>
      <c r="CF480" s="341"/>
      <c r="CG480" s="341"/>
      <c r="CH480" s="341"/>
      <c r="CI480" s="341"/>
      <c r="CJ480" s="341"/>
      <c r="CK480" s="341"/>
      <c r="CL480" s="341"/>
      <c r="CM480" s="341"/>
      <c r="CN480" s="341"/>
      <c r="CO480" s="341"/>
      <c r="CP480" s="341"/>
      <c r="CQ480" s="341"/>
      <c r="CR480" s="341"/>
      <c r="CS480" s="341"/>
      <c r="CT480" s="341"/>
      <c r="CU480" s="341"/>
      <c r="CV480" s="341"/>
      <c r="CW480" s="341"/>
      <c r="CX480" s="341"/>
      <c r="CY480" s="341"/>
      <c r="CZ480" s="341"/>
    </row>
    <row r="481" s="340" customFormat="true" ht="25.15" customHeight="true" x14ac:dyDescent="0.2">
      <c r="A481" s="419"/>
      <c r="B481" s="419"/>
      <c r="C481" s="1089" t="s">
        <v>462</v>
      </c>
      <c r="D481" s="1090"/>
      <c r="E481" s="905">
        <v>1.1759336697415699E-2</v>
      </c>
      <c r="F481" s="843"/>
      <c r="G481" s="843"/>
      <c r="H481" s="1090" t="s">
        <v>439</v>
      </c>
      <c r="I481" s="1090"/>
      <c r="J481" s="906">
        <v>0.49500977626032283</v>
      </c>
      <c r="K481" s="843"/>
      <c r="L481" s="843"/>
      <c r="M481" s="1090" t="s">
        <v>400</v>
      </c>
      <c r="N481" s="1090"/>
      <c r="O481" s="907">
        <v>-9.9243589170237637E-3</v>
      </c>
      <c r="P481" s="843"/>
      <c r="Q481" s="843"/>
      <c r="R481" s="341"/>
      <c r="Z481" s="341"/>
      <c r="AA481" s="341"/>
      <c r="AB481" s="341"/>
      <c r="AC481" s="341"/>
      <c r="AD481" s="341"/>
      <c r="AE481" s="341"/>
      <c r="AF481" s="341"/>
      <c r="AG481" s="341"/>
      <c r="AH481" s="341"/>
      <c r="AI481" s="341"/>
      <c r="AJ481" s="341"/>
      <c r="AK481" s="341"/>
      <c r="AL481" s="341"/>
      <c r="AM481" s="341"/>
      <c r="AN481" s="341"/>
      <c r="AO481" s="341"/>
      <c r="AP481" s="341"/>
      <c r="AQ481" s="341"/>
      <c r="AR481" s="341"/>
      <c r="AS481" s="341"/>
      <c r="AT481" s="341"/>
      <c r="AU481" s="341"/>
      <c r="AV481" s="341"/>
      <c r="AW481" s="341"/>
      <c r="AX481" s="341"/>
      <c r="AY481" s="341"/>
      <c r="AZ481" s="341"/>
      <c r="BB481" s="419"/>
      <c r="BZ481" s="341"/>
      <c r="CA481" s="341"/>
      <c r="CB481" s="341"/>
      <c r="CC481" s="341"/>
      <c r="CD481" s="341"/>
      <c r="CE481" s="341"/>
      <c r="CF481" s="341"/>
      <c r="CG481" s="341"/>
      <c r="CH481" s="341"/>
      <c r="CI481" s="341"/>
      <c r="CJ481" s="341"/>
      <c r="CK481" s="341"/>
      <c r="CL481" s="341"/>
      <c r="CM481" s="341"/>
      <c r="CN481" s="341"/>
      <c r="CO481" s="341"/>
      <c r="CP481" s="341"/>
      <c r="CQ481" s="341"/>
      <c r="CR481" s="341"/>
      <c r="CS481" s="341"/>
      <c r="CT481" s="341"/>
      <c r="CU481" s="341"/>
      <c r="CV481" s="341"/>
      <c r="CW481" s="341"/>
      <c r="CX481" s="341"/>
      <c r="CY481" s="341"/>
      <c r="CZ481" s="341"/>
    </row>
    <row r="482" s="340" customFormat="true" ht="25.15" customHeight="true" x14ac:dyDescent="0.2">
      <c r="A482" s="419"/>
      <c r="B482" s="419"/>
      <c r="C482" s="1089" t="s">
        <v>439</v>
      </c>
      <c r="D482" s="1090"/>
      <c r="E482" s="905">
        <v>0.60216750356427662</v>
      </c>
      <c r="F482" s="843"/>
      <c r="G482" s="843"/>
      <c r="H482" s="1090" t="s">
        <v>438</v>
      </c>
      <c r="I482" s="1090"/>
      <c r="J482" s="906">
        <v>0.5364687376416859</v>
      </c>
      <c r="K482" s="843"/>
      <c r="L482" s="843"/>
      <c r="M482" s="1090" t="s">
        <v>636</v>
      </c>
      <c r="N482" s="1090"/>
      <c r="O482" s="907">
        <v>-9.5262843497930065E-3</v>
      </c>
      <c r="P482" s="843"/>
      <c r="Q482" s="843"/>
      <c r="R482" s="341"/>
      <c r="Z482" s="341"/>
      <c r="AA482" s="341"/>
      <c r="AB482" s="341"/>
      <c r="AC482" s="341"/>
      <c r="AD482" s="341"/>
      <c r="AE482" s="341"/>
      <c r="AF482" s="341"/>
      <c r="AG482" s="341"/>
      <c r="AH482" s="341"/>
      <c r="AI482" s="341"/>
      <c r="AJ482" s="341"/>
      <c r="AK482" s="341"/>
      <c r="AL482" s="341"/>
      <c r="AM482" s="341"/>
      <c r="AN482" s="341"/>
      <c r="AO482" s="341"/>
      <c r="AP482" s="341"/>
      <c r="AQ482" s="341"/>
      <c r="AR482" s="341"/>
      <c r="AS482" s="341"/>
      <c r="AT482" s="341"/>
      <c r="AU482" s="341"/>
      <c r="AV482" s="341"/>
      <c r="AW482" s="341"/>
      <c r="AX482" s="341"/>
      <c r="AY482" s="341"/>
      <c r="AZ482" s="341"/>
      <c r="BB482" s="419"/>
      <c r="BZ482" s="341"/>
      <c r="CA482" s="341"/>
      <c r="CB482" s="341"/>
      <c r="CC482" s="341"/>
      <c r="CD482" s="341"/>
      <c r="CE482" s="341"/>
      <c r="CF482" s="341"/>
      <c r="CG482" s="341"/>
      <c r="CH482" s="341"/>
      <c r="CI482" s="341"/>
      <c r="CJ482" s="341"/>
      <c r="CK482" s="341"/>
      <c r="CL482" s="341"/>
      <c r="CM482" s="341"/>
      <c r="CN482" s="341"/>
      <c r="CO482" s="341"/>
      <c r="CP482" s="341"/>
      <c r="CQ482" s="341"/>
      <c r="CR482" s="341"/>
      <c r="CS482" s="341"/>
      <c r="CT482" s="341"/>
      <c r="CU482" s="341"/>
      <c r="CV482" s="341"/>
      <c r="CW482" s="341"/>
      <c r="CX482" s="341"/>
      <c r="CY482" s="341"/>
      <c r="CZ482" s="341"/>
    </row>
    <row r="483" s="340" customFormat="true" ht="25.15" customHeight="true" x14ac:dyDescent="0.2">
      <c r="A483" s="419"/>
      <c r="B483" s="419"/>
      <c r="C483" s="1089" t="s">
        <v>438</v>
      </c>
      <c r="D483" s="1090"/>
      <c r="E483" s="905">
        <v>0.55808579194682206</v>
      </c>
      <c r="F483" s="843"/>
      <c r="G483" s="843"/>
      <c r="H483" s="1090" t="s">
        <v>468</v>
      </c>
      <c r="I483" s="1090"/>
      <c r="J483" s="906">
        <v>2.0563695731745647E-2</v>
      </c>
      <c r="K483" s="843"/>
      <c r="L483" s="843"/>
      <c r="M483" s="1090" t="s">
        <v>476</v>
      </c>
      <c r="N483" s="1090"/>
      <c r="O483" s="907">
        <v>-6.910749982010831E-3</v>
      </c>
      <c r="P483" s="843"/>
      <c r="Q483" s="843"/>
      <c r="R483" s="341"/>
      <c r="Z483" s="341"/>
      <c r="AA483" s="341"/>
      <c r="AB483" s="341"/>
      <c r="AC483" s="341"/>
      <c r="AD483" s="341"/>
      <c r="AE483" s="341"/>
      <c r="AF483" s="341"/>
      <c r="AG483" s="341"/>
      <c r="AH483" s="341"/>
      <c r="AI483" s="341"/>
      <c r="AJ483" s="341"/>
      <c r="AK483" s="341"/>
      <c r="AL483" s="341"/>
      <c r="AM483" s="341"/>
      <c r="AN483" s="341"/>
      <c r="AO483" s="341"/>
      <c r="AP483" s="341"/>
      <c r="AQ483" s="341"/>
      <c r="AR483" s="341"/>
      <c r="AS483" s="341"/>
      <c r="AT483" s="341"/>
      <c r="AU483" s="341"/>
      <c r="AV483" s="341"/>
      <c r="AW483" s="341"/>
      <c r="AX483" s="341"/>
      <c r="AY483" s="341"/>
      <c r="AZ483" s="341"/>
      <c r="BB483" s="419"/>
      <c r="BZ483" s="341"/>
      <c r="CA483" s="341"/>
      <c r="CB483" s="341"/>
      <c r="CC483" s="341"/>
      <c r="CD483" s="341"/>
      <c r="CE483" s="341"/>
      <c r="CF483" s="341"/>
      <c r="CG483" s="341"/>
      <c r="CH483" s="341"/>
      <c r="CI483" s="341"/>
      <c r="CJ483" s="341"/>
      <c r="CK483" s="341"/>
      <c r="CL483" s="341"/>
      <c r="CM483" s="341"/>
      <c r="CN483" s="341"/>
      <c r="CO483" s="341"/>
      <c r="CP483" s="341"/>
      <c r="CQ483" s="341"/>
      <c r="CR483" s="341"/>
      <c r="CS483" s="341"/>
      <c r="CT483" s="341"/>
      <c r="CU483" s="341"/>
      <c r="CV483" s="341"/>
      <c r="CW483" s="341"/>
      <c r="CX483" s="341"/>
      <c r="CY483" s="341"/>
      <c r="CZ483" s="341"/>
    </row>
    <row r="484" s="340" customFormat="true" ht="25.15" customHeight="true" x14ac:dyDescent="0.2">
      <c r="A484" s="419"/>
      <c r="B484" s="419"/>
      <c r="C484" s="1089" t="s">
        <v>468</v>
      </c>
      <c r="D484" s="1090"/>
      <c r="E484" s="905">
        <v>2.0293365211910062E-3</v>
      </c>
      <c r="F484" s="843"/>
      <c r="G484" s="843"/>
      <c r="H484" s="1090" t="s">
        <v>461</v>
      </c>
      <c r="I484" s="1090"/>
      <c r="J484" s="906">
        <v>7.4689624791997797E-3</v>
      </c>
      <c r="K484" s="843"/>
      <c r="L484" s="843"/>
      <c r="M484" s="1090" t="s">
        <v>493</v>
      </c>
      <c r="N484" s="1090"/>
      <c r="O484" s="907">
        <v>-6.2910730452165296E-4</v>
      </c>
      <c r="P484" s="843"/>
      <c r="Q484" s="843"/>
      <c r="R484" s="341"/>
      <c r="Z484" s="341"/>
      <c r="AA484" s="341"/>
      <c r="AB484" s="341"/>
      <c r="AC484" s="341"/>
      <c r="AD484" s="341"/>
      <c r="AE484" s="341"/>
      <c r="AF484" s="341"/>
      <c r="AG484" s="341"/>
      <c r="AH484" s="341"/>
      <c r="AI484" s="341"/>
      <c r="AJ484" s="341"/>
      <c r="AK484" s="341"/>
      <c r="AL484" s="341"/>
      <c r="AM484" s="341"/>
      <c r="AN484" s="341"/>
      <c r="AO484" s="341"/>
      <c r="AP484" s="341"/>
      <c r="AQ484" s="341"/>
      <c r="AR484" s="341"/>
      <c r="AS484" s="341"/>
      <c r="AT484" s="341"/>
      <c r="AU484" s="341"/>
      <c r="AV484" s="341"/>
      <c r="AW484" s="341"/>
      <c r="AX484" s="341"/>
      <c r="AY484" s="341"/>
      <c r="AZ484" s="341"/>
      <c r="BB484" s="419"/>
      <c r="BZ484" s="341"/>
      <c r="CA484" s="341"/>
      <c r="CB484" s="341"/>
      <c r="CC484" s="341"/>
      <c r="CD484" s="341"/>
      <c r="CE484" s="341"/>
      <c r="CF484" s="341"/>
      <c r="CG484" s="341"/>
      <c r="CH484" s="341"/>
      <c r="CI484" s="341"/>
      <c r="CJ484" s="341"/>
      <c r="CK484" s="341"/>
      <c r="CL484" s="341"/>
      <c r="CM484" s="341"/>
      <c r="CN484" s="341"/>
      <c r="CO484" s="341"/>
      <c r="CP484" s="341"/>
      <c r="CQ484" s="341"/>
      <c r="CR484" s="341"/>
      <c r="CS484" s="341"/>
      <c r="CT484" s="341"/>
      <c r="CU484" s="341"/>
      <c r="CV484" s="341"/>
      <c r="CW484" s="341"/>
      <c r="CX484" s="341"/>
      <c r="CY484" s="341"/>
      <c r="CZ484" s="341"/>
    </row>
    <row r="485" s="340" customFormat="true" ht="25.15" customHeight="true" x14ac:dyDescent="0.2">
      <c r="A485" s="419"/>
      <c r="B485" s="419"/>
      <c r="C485" s="1089" t="s">
        <v>461</v>
      </c>
      <c r="D485" s="1090"/>
      <c r="E485" s="905">
        <v>1.8458967274152276E-4</v>
      </c>
      <c r="F485" s="843"/>
      <c r="G485" s="843"/>
      <c r="H485" s="1090" t="s">
        <v>448</v>
      </c>
      <c r="I485" s="1090"/>
      <c r="J485" s="906">
        <v>0.21244526669145761</v>
      </c>
      <c r="K485" s="843"/>
      <c r="L485" s="843"/>
      <c r="M485" s="1090" t="s">
        <v>396</v>
      </c>
      <c r="N485" s="1090"/>
      <c r="O485" s="907">
        <v>-4.0838352331878523E-4</v>
      </c>
      <c r="P485" s="843"/>
      <c r="Q485" s="843"/>
      <c r="R485" s="341"/>
      <c r="Z485" s="341"/>
      <c r="AA485" s="341"/>
      <c r="AB485" s="341"/>
      <c r="AC485" s="341"/>
      <c r="AD485" s="341"/>
      <c r="AE485" s="341"/>
      <c r="AF485" s="341"/>
      <c r="AG485" s="341"/>
      <c r="AH485" s="341"/>
      <c r="AI485" s="341"/>
      <c r="AJ485" s="341"/>
      <c r="AK485" s="341"/>
      <c r="AL485" s="341"/>
      <c r="AM485" s="341"/>
      <c r="AN485" s="341"/>
      <c r="AO485" s="341"/>
      <c r="AP485" s="341"/>
      <c r="AQ485" s="341"/>
      <c r="AR485" s="341"/>
      <c r="AS485" s="341"/>
      <c r="AT485" s="341"/>
      <c r="AU485" s="341"/>
      <c r="AV485" s="341"/>
      <c r="AW485" s="341"/>
      <c r="AX485" s="341"/>
      <c r="AY485" s="341"/>
      <c r="AZ485" s="341"/>
      <c r="BB485" s="419"/>
      <c r="BZ485" s="341"/>
      <c r="CA485" s="341"/>
      <c r="CB485" s="341"/>
      <c r="CC485" s="341"/>
      <c r="CD485" s="341"/>
      <c r="CE485" s="341"/>
      <c r="CF485" s="341"/>
      <c r="CG485" s="341"/>
      <c r="CH485" s="341"/>
      <c r="CI485" s="341"/>
      <c r="CJ485" s="341"/>
      <c r="CK485" s="341"/>
      <c r="CL485" s="341"/>
      <c r="CM485" s="341"/>
      <c r="CN485" s="341"/>
      <c r="CO485" s="341"/>
      <c r="CP485" s="341"/>
      <c r="CQ485" s="341"/>
      <c r="CR485" s="341"/>
      <c r="CS485" s="341"/>
      <c r="CT485" s="341"/>
      <c r="CU485" s="341"/>
      <c r="CV485" s="341"/>
      <c r="CW485" s="341"/>
      <c r="CX485" s="341"/>
      <c r="CY485" s="341"/>
      <c r="CZ485" s="341"/>
    </row>
    <row r="486" s="340" customFormat="true" ht="25.15" customHeight="true" x14ac:dyDescent="0.2">
      <c r="A486" s="419"/>
      <c r="B486" s="419"/>
      <c r="C486" s="1089" t="s">
        <v>448</v>
      </c>
      <c r="D486" s="1090"/>
      <c r="E486" s="905">
        <v>0.17921029858870088</v>
      </c>
      <c r="F486" s="843"/>
      <c r="G486" s="843"/>
      <c r="H486" s="1090" t="s">
        <v>458</v>
      </c>
      <c r="I486" s="1090"/>
      <c r="J486" s="906">
        <v>2.7272365358804954E-2</v>
      </c>
      <c r="K486" s="843"/>
      <c r="L486" s="843"/>
      <c r="M486" s="1090" t="s">
        <v>615</v>
      </c>
      <c r="N486" s="1090"/>
      <c r="O486" s="907">
        <v>-1.8974980464255312E-4</v>
      </c>
      <c r="P486" s="843"/>
      <c r="Q486" s="843"/>
      <c r="R486" s="341"/>
      <c r="Z486" s="341"/>
      <c r="AA486" s="341"/>
      <c r="AB486" s="341"/>
      <c r="AC486" s="341"/>
      <c r="AD486" s="341"/>
      <c r="AE486" s="341"/>
      <c r="AF486" s="341"/>
      <c r="AG486" s="341"/>
      <c r="AH486" s="341"/>
      <c r="AI486" s="341"/>
      <c r="AJ486" s="341"/>
      <c r="AK486" s="341"/>
      <c r="AL486" s="341"/>
      <c r="AM486" s="341"/>
      <c r="AN486" s="341"/>
      <c r="AO486" s="341"/>
      <c r="AP486" s="341"/>
      <c r="AQ486" s="341"/>
      <c r="AR486" s="341"/>
      <c r="AS486" s="341"/>
      <c r="AT486" s="341"/>
      <c r="AU486" s="341"/>
      <c r="AV486" s="341"/>
      <c r="AW486" s="341"/>
      <c r="AX486" s="341"/>
      <c r="AY486" s="341"/>
      <c r="AZ486" s="341"/>
      <c r="BB486" s="419"/>
      <c r="BZ486" s="341"/>
      <c r="CA486" s="341"/>
      <c r="CB486" s="341"/>
      <c r="CC486" s="341"/>
      <c r="CD486" s="341"/>
      <c r="CE486" s="341"/>
      <c r="CF486" s="341"/>
      <c r="CG486" s="341"/>
      <c r="CH486" s="341"/>
      <c r="CI486" s="341"/>
      <c r="CJ486" s="341"/>
      <c r="CK486" s="341"/>
      <c r="CL486" s="341"/>
      <c r="CM486" s="341"/>
      <c r="CN486" s="341"/>
      <c r="CO486" s="341"/>
      <c r="CP486" s="341"/>
      <c r="CQ486" s="341"/>
      <c r="CR486" s="341"/>
      <c r="CS486" s="341"/>
      <c r="CT486" s="341"/>
      <c r="CU486" s="341"/>
      <c r="CV486" s="341"/>
      <c r="CW486" s="341"/>
      <c r="CX486" s="341"/>
      <c r="CY486" s="341"/>
      <c r="CZ486" s="341"/>
    </row>
    <row r="487" s="340" customFormat="true" ht="25.15" customHeight="true" x14ac:dyDescent="0.2">
      <c r="A487" s="419"/>
      <c r="B487" s="419"/>
      <c r="C487" s="1089" t="s">
        <v>458</v>
      </c>
      <c r="D487" s="1090"/>
      <c r="E487" s="905">
        <v>2.4983342529400571E-2</v>
      </c>
      <c r="F487" s="843"/>
      <c r="G487" s="843"/>
      <c r="H487" s="1090" t="s">
        <v>441</v>
      </c>
      <c r="I487" s="1090"/>
      <c r="J487" s="906">
        <v>2.077178516105287E-2</v>
      </c>
      <c r="K487" s="843"/>
      <c r="L487" s="843"/>
      <c r="M487" s="1090" t="s">
        <v>648</v>
      </c>
      <c r="N487" s="1090"/>
      <c r="O487" s="912">
        <v>-1.8881778713002691E-4</v>
      </c>
      <c r="P487" s="843"/>
      <c r="Q487" s="843"/>
      <c r="R487" s="341"/>
      <c r="Z487" s="341"/>
      <c r="AA487" s="341"/>
      <c r="AB487" s="341"/>
      <c r="AC487" s="341"/>
      <c r="AD487" s="341"/>
      <c r="AE487" s="341"/>
      <c r="AF487" s="341"/>
      <c r="AG487" s="341"/>
      <c r="AH487" s="341"/>
      <c r="AI487" s="341"/>
      <c r="AJ487" s="341"/>
      <c r="AK487" s="341"/>
      <c r="AL487" s="341"/>
      <c r="AM487" s="341"/>
      <c r="AN487" s="341"/>
      <c r="AO487" s="341"/>
      <c r="AP487" s="341"/>
      <c r="AQ487" s="341"/>
      <c r="AR487" s="341"/>
      <c r="AS487" s="341"/>
      <c r="AT487" s="341"/>
      <c r="AU487" s="341"/>
      <c r="AV487" s="341"/>
      <c r="AW487" s="341"/>
      <c r="AX487" s="341"/>
      <c r="AY487" s="341"/>
      <c r="AZ487" s="341"/>
      <c r="BB487" s="419"/>
      <c r="BZ487" s="341"/>
      <c r="CA487" s="341"/>
      <c r="CB487" s="341"/>
      <c r="CC487" s="341"/>
      <c r="CD487" s="341"/>
      <c r="CE487" s="341"/>
      <c r="CF487" s="341"/>
      <c r="CG487" s="341"/>
      <c r="CH487" s="341"/>
      <c r="CI487" s="341"/>
      <c r="CJ487" s="341"/>
      <c r="CK487" s="341"/>
      <c r="CL487" s="341"/>
      <c r="CM487" s="341"/>
      <c r="CN487" s="341"/>
      <c r="CO487" s="341"/>
      <c r="CP487" s="341"/>
      <c r="CQ487" s="341"/>
      <c r="CR487" s="341"/>
      <c r="CS487" s="341"/>
      <c r="CT487" s="341"/>
      <c r="CU487" s="341"/>
      <c r="CV487" s="341"/>
      <c r="CW487" s="341"/>
      <c r="CX487" s="341"/>
      <c r="CY487" s="341"/>
      <c r="CZ487" s="341"/>
    </row>
    <row r="488" s="340" customFormat="true" ht="25.15" customHeight="true" x14ac:dyDescent="0.2">
      <c r="A488" s="419"/>
      <c r="B488" s="419"/>
      <c r="C488" s="1089" t="s">
        <v>441</v>
      </c>
      <c r="D488" s="1090"/>
      <c r="E488" s="905">
        <v>0.20846273857239891</v>
      </c>
      <c r="F488" s="843"/>
      <c r="G488" s="843"/>
      <c r="H488" s="1090" t="s">
        <v>570</v>
      </c>
      <c r="I488" s="1090"/>
      <c r="J488" s="906">
        <v>2.9519177447929969E-4</v>
      </c>
      <c r="K488" s="843"/>
      <c r="L488" s="843"/>
      <c r="M488" s="1085"/>
      <c r="N488" s="1085"/>
      <c r="O488" s="843"/>
      <c r="P488" s="843"/>
      <c r="Q488" s="843"/>
      <c r="R488" s="341"/>
      <c r="Z488" s="341"/>
      <c r="AA488" s="341"/>
      <c r="AB488" s="341"/>
      <c r="AC488" s="341"/>
      <c r="AD488" s="341"/>
      <c r="AE488" s="341"/>
      <c r="AF488" s="341"/>
      <c r="AG488" s="341"/>
      <c r="AH488" s="341"/>
      <c r="AI488" s="341"/>
      <c r="AJ488" s="341"/>
      <c r="AK488" s="341"/>
      <c r="AL488" s="341"/>
      <c r="AM488" s="341"/>
      <c r="AN488" s="341"/>
      <c r="AO488" s="341"/>
      <c r="AP488" s="341"/>
      <c r="AQ488" s="341"/>
      <c r="AR488" s="341"/>
      <c r="AS488" s="341"/>
      <c r="AT488" s="341"/>
      <c r="AU488" s="341"/>
      <c r="AV488" s="341"/>
      <c r="AW488" s="341"/>
      <c r="AX488" s="341"/>
      <c r="AY488" s="341"/>
      <c r="AZ488" s="341"/>
      <c r="BB488" s="419"/>
      <c r="BZ488" s="341"/>
      <c r="CA488" s="341"/>
      <c r="CB488" s="341"/>
      <c r="CC488" s="341"/>
      <c r="CD488" s="341"/>
      <c r="CE488" s="341"/>
      <c r="CF488" s="341"/>
      <c r="CG488" s="341"/>
      <c r="CH488" s="341"/>
      <c r="CI488" s="341"/>
      <c r="CJ488" s="341"/>
      <c r="CK488" s="341"/>
      <c r="CL488" s="341"/>
      <c r="CM488" s="341"/>
      <c r="CN488" s="341"/>
      <c r="CO488" s="341"/>
      <c r="CP488" s="341"/>
      <c r="CQ488" s="341"/>
      <c r="CR488" s="341"/>
      <c r="CS488" s="341"/>
      <c r="CT488" s="341"/>
      <c r="CU488" s="341"/>
      <c r="CV488" s="341"/>
      <c r="CW488" s="341"/>
      <c r="CX488" s="341"/>
      <c r="CY488" s="341"/>
      <c r="CZ488" s="341"/>
    </row>
    <row r="489" s="340" customFormat="true" ht="25.15" customHeight="true" x14ac:dyDescent="0.2">
      <c r="A489" s="419"/>
      <c r="B489" s="419"/>
      <c r="C489" s="1089" t="s">
        <v>570</v>
      </c>
      <c r="D489" s="1090"/>
      <c r="E489" s="905">
        <v>1.0360373665217144E-2</v>
      </c>
      <c r="F489" s="843"/>
      <c r="G489" s="843"/>
      <c r="H489" s="1090" t="s">
        <v>513</v>
      </c>
      <c r="I489" s="1090"/>
      <c r="J489" s="906">
        <v>3.151603209788657E-4</v>
      </c>
      <c r="K489" s="843"/>
      <c r="L489" s="843"/>
      <c r="M489" s="1085"/>
      <c r="N489" s="1085"/>
      <c r="O489" s="843"/>
      <c r="P489" s="843"/>
      <c r="Q489" s="843"/>
      <c r="R489" s="341"/>
      <c r="Z489" s="341"/>
      <c r="AA489" s="341"/>
      <c r="AB489" s="341"/>
      <c r="AC489" s="341"/>
      <c r="AD489" s="341"/>
      <c r="AE489" s="341"/>
      <c r="AF489" s="341"/>
      <c r="AG489" s="341"/>
      <c r="AH489" s="341"/>
      <c r="AI489" s="341"/>
      <c r="AJ489" s="341"/>
      <c r="AK489" s="341"/>
      <c r="AL489" s="341"/>
      <c r="AM489" s="341"/>
      <c r="AN489" s="341"/>
      <c r="AO489" s="341"/>
      <c r="AP489" s="341"/>
      <c r="AQ489" s="341"/>
      <c r="AR489" s="341"/>
      <c r="AS489" s="341"/>
      <c r="AT489" s="341"/>
      <c r="AU489" s="341"/>
      <c r="AV489" s="341"/>
      <c r="AW489" s="341"/>
      <c r="AX489" s="341"/>
      <c r="AY489" s="341"/>
      <c r="AZ489" s="341"/>
      <c r="BB489" s="419"/>
      <c r="BZ489" s="341"/>
      <c r="CA489" s="341"/>
      <c r="CB489" s="341"/>
      <c r="CC489" s="341"/>
      <c r="CD489" s="341"/>
      <c r="CE489" s="341"/>
      <c r="CF489" s="341"/>
      <c r="CG489" s="341"/>
      <c r="CH489" s="341"/>
      <c r="CI489" s="341"/>
      <c r="CJ489" s="341"/>
      <c r="CK489" s="341"/>
      <c r="CL489" s="341"/>
      <c r="CM489" s="341"/>
      <c r="CN489" s="341"/>
      <c r="CO489" s="341"/>
      <c r="CP489" s="341"/>
      <c r="CQ489" s="341"/>
      <c r="CR489" s="341"/>
      <c r="CS489" s="341"/>
      <c r="CT489" s="341"/>
      <c r="CU489" s="341"/>
      <c r="CV489" s="341"/>
      <c r="CW489" s="341"/>
      <c r="CX489" s="341"/>
      <c r="CY489" s="341"/>
      <c r="CZ489" s="341"/>
    </row>
    <row r="490" s="340" customFormat="true" ht="25.15" customHeight="true" x14ac:dyDescent="0.2">
      <c r="A490" s="419"/>
      <c r="B490" s="419"/>
      <c r="C490" s="1089" t="s">
        <v>513</v>
      </c>
      <c r="D490" s="1090"/>
      <c r="E490" s="905">
        <v>1.2731669107944856E-4</v>
      </c>
      <c r="F490" s="843"/>
      <c r="G490" s="843"/>
      <c r="H490" s="1090" t="s">
        <v>506</v>
      </c>
      <c r="I490" s="1090"/>
      <c r="J490" s="906">
        <v>6.0414262396015002E-2</v>
      </c>
      <c r="K490" s="843"/>
      <c r="L490" s="843"/>
      <c r="M490" s="1085"/>
      <c r="N490" s="1085"/>
      <c r="O490" s="843"/>
      <c r="P490" s="843"/>
      <c r="Q490" s="843"/>
      <c r="R490" s="341"/>
      <c r="Z490" s="341"/>
      <c r="AA490" s="341"/>
      <c r="AB490" s="341"/>
      <c r="AC490" s="341"/>
      <c r="AD490" s="341"/>
      <c r="AE490" s="341"/>
      <c r="AF490" s="341"/>
      <c r="AG490" s="341"/>
      <c r="AH490" s="341"/>
      <c r="AI490" s="341"/>
      <c r="AJ490" s="341"/>
      <c r="AK490" s="341"/>
      <c r="AL490" s="341"/>
      <c r="AM490" s="341"/>
      <c r="AN490" s="341"/>
      <c r="AO490" s="341"/>
      <c r="AP490" s="341"/>
      <c r="AQ490" s="341"/>
      <c r="AR490" s="341"/>
      <c r="AS490" s="341"/>
      <c r="AT490" s="341"/>
      <c r="AU490" s="341"/>
      <c r="AV490" s="341"/>
      <c r="AW490" s="341"/>
      <c r="AX490" s="341"/>
      <c r="AY490" s="341"/>
      <c r="AZ490" s="341"/>
      <c r="BB490" s="419"/>
      <c r="BZ490" s="341"/>
      <c r="CA490" s="341"/>
      <c r="CB490" s="341"/>
      <c r="CC490" s="341"/>
      <c r="CD490" s="341"/>
      <c r="CE490" s="341"/>
      <c r="CF490" s="341"/>
      <c r="CG490" s="341"/>
      <c r="CH490" s="341"/>
      <c r="CI490" s="341"/>
      <c r="CJ490" s="341"/>
      <c r="CK490" s="341"/>
      <c r="CL490" s="341"/>
      <c r="CM490" s="341"/>
      <c r="CN490" s="341"/>
      <c r="CO490" s="341"/>
      <c r="CP490" s="341"/>
      <c r="CQ490" s="341"/>
      <c r="CR490" s="341"/>
      <c r="CS490" s="341"/>
      <c r="CT490" s="341"/>
      <c r="CU490" s="341"/>
      <c r="CV490" s="341"/>
      <c r="CW490" s="341"/>
      <c r="CX490" s="341"/>
      <c r="CY490" s="341"/>
      <c r="CZ490" s="341"/>
    </row>
    <row r="491" s="340" customFormat="true" ht="25.15" customHeight="true" x14ac:dyDescent="0.2">
      <c r="A491" s="419"/>
      <c r="B491" s="419"/>
      <c r="C491" s="1089" t="s">
        <v>506</v>
      </c>
      <c r="D491" s="1090"/>
      <c r="E491" s="905">
        <v>1.2931593090288063E-2</v>
      </c>
      <c r="F491" s="843"/>
      <c r="G491" s="843"/>
      <c r="H491" s="1090" t="s">
        <v>444</v>
      </c>
      <c r="I491" s="1090"/>
      <c r="J491" s="906">
        <v>0.39145104138829029</v>
      </c>
      <c r="K491" s="843"/>
      <c r="L491" s="843"/>
      <c r="M491" s="1090" t="s">
        <v>232</v>
      </c>
      <c r="N491" s="1090"/>
      <c r="O491" s="1090"/>
      <c r="P491" s="843"/>
      <c r="Q491" s="843"/>
      <c r="R491" s="341"/>
      <c r="Z491" s="341"/>
      <c r="AA491" s="341"/>
      <c r="AB491" s="341"/>
      <c r="AC491" s="341"/>
      <c r="AD491" s="341"/>
      <c r="AE491" s="341"/>
      <c r="AF491" s="341"/>
      <c r="AG491" s="341"/>
      <c r="AH491" s="341"/>
      <c r="AI491" s="341"/>
      <c r="AJ491" s="341"/>
      <c r="AK491" s="341"/>
      <c r="AL491" s="341"/>
      <c r="AM491" s="341"/>
      <c r="AN491" s="341"/>
      <c r="AO491" s="341"/>
      <c r="AP491" s="341"/>
      <c r="AQ491" s="341"/>
      <c r="AR491" s="341"/>
      <c r="AS491" s="341"/>
      <c r="AT491" s="341"/>
      <c r="AU491" s="341"/>
      <c r="AV491" s="341"/>
      <c r="AW491" s="341"/>
      <c r="AX491" s="341"/>
      <c r="AY491" s="341"/>
      <c r="AZ491" s="341"/>
      <c r="BB491" s="419"/>
      <c r="BZ491" s="341"/>
      <c r="CA491" s="341"/>
      <c r="CB491" s="341"/>
      <c r="CC491" s="341"/>
      <c r="CD491" s="341"/>
      <c r="CE491" s="341"/>
      <c r="CF491" s="341"/>
      <c r="CG491" s="341"/>
      <c r="CH491" s="341"/>
      <c r="CI491" s="341"/>
      <c r="CJ491" s="341"/>
      <c r="CK491" s="341"/>
      <c r="CL491" s="341"/>
      <c r="CM491" s="341"/>
      <c r="CN491" s="341"/>
      <c r="CO491" s="341"/>
      <c r="CP491" s="341"/>
      <c r="CQ491" s="341"/>
      <c r="CR491" s="341"/>
      <c r="CS491" s="341"/>
      <c r="CT491" s="341"/>
      <c r="CU491" s="341"/>
      <c r="CV491" s="341"/>
      <c r="CW491" s="341"/>
      <c r="CX491" s="341"/>
      <c r="CY491" s="341"/>
      <c r="CZ491" s="341"/>
    </row>
    <row r="492" s="340" customFormat="true" ht="25.15" customHeight="true" x14ac:dyDescent="0.2">
      <c r="A492" s="419"/>
      <c r="B492" s="419"/>
      <c r="C492" s="1089" t="s">
        <v>444</v>
      </c>
      <c r="D492" s="1090"/>
      <c r="E492" s="905">
        <v>0.38638843317529115</v>
      </c>
      <c r="F492" s="843"/>
      <c r="G492" s="843"/>
      <c r="H492" s="1090" t="s">
        <v>460</v>
      </c>
      <c r="I492" s="1090"/>
      <c r="J492" s="906">
        <v>0.16540986565901453</v>
      </c>
      <c r="K492" s="843"/>
      <c r="L492" s="843"/>
      <c r="M492" s="1090" t="s">
        <v>195</v>
      </c>
      <c r="N492" s="1090"/>
      <c r="O492" s="913" t="s">
        <v>233</v>
      </c>
      <c r="P492" s="843"/>
      <c r="Q492" s="843"/>
      <c r="R492" s="341"/>
      <c r="Z492" s="341"/>
      <c r="AA492" s="341"/>
      <c r="AB492" s="341"/>
      <c r="AC492" s="341"/>
      <c r="AD492" s="341"/>
      <c r="AE492" s="341"/>
      <c r="AF492" s="341"/>
      <c r="AG492" s="341"/>
      <c r="AH492" s="341"/>
      <c r="AI492" s="341"/>
      <c r="AJ492" s="341"/>
      <c r="AK492" s="341"/>
      <c r="AL492" s="341"/>
      <c r="AM492" s="341"/>
      <c r="AN492" s="341"/>
      <c r="AO492" s="341"/>
      <c r="AP492" s="341"/>
      <c r="AQ492" s="341"/>
      <c r="AR492" s="341"/>
      <c r="AS492" s="341"/>
      <c r="AT492" s="341"/>
      <c r="AU492" s="341"/>
      <c r="AV492" s="341"/>
      <c r="AW492" s="341"/>
      <c r="AX492" s="341"/>
      <c r="AY492" s="341"/>
      <c r="AZ492" s="341"/>
      <c r="BB492" s="419"/>
      <c r="BZ492" s="341"/>
      <c r="CA492" s="341"/>
      <c r="CB492" s="341"/>
      <c r="CC492" s="341"/>
      <c r="CD492" s="341"/>
      <c r="CE492" s="341"/>
      <c r="CF492" s="341"/>
      <c r="CG492" s="341"/>
      <c r="CH492" s="341"/>
      <c r="CI492" s="341"/>
      <c r="CJ492" s="341"/>
      <c r="CK492" s="341"/>
      <c r="CL492" s="341"/>
      <c r="CM492" s="341"/>
      <c r="CN492" s="341"/>
      <c r="CO492" s="341"/>
      <c r="CP492" s="341"/>
      <c r="CQ492" s="341"/>
      <c r="CR492" s="341"/>
      <c r="CS492" s="341"/>
      <c r="CT492" s="341"/>
      <c r="CU492" s="341"/>
      <c r="CV492" s="341"/>
      <c r="CW492" s="341"/>
      <c r="CX492" s="341"/>
      <c r="CY492" s="341"/>
      <c r="CZ492" s="341"/>
    </row>
    <row r="493" s="340" customFormat="true" ht="25.15" customHeight="true" x14ac:dyDescent="0.2">
      <c r="A493" s="419"/>
      <c r="B493" s="419"/>
      <c r="C493" s="1089" t="s">
        <v>460</v>
      </c>
      <c r="D493" s="1090"/>
      <c r="E493" s="905">
        <v>0.16535102671609744</v>
      </c>
      <c r="F493" s="843"/>
      <c r="G493" s="843"/>
      <c r="H493" s="1090" t="s">
        <v>472</v>
      </c>
      <c r="I493" s="1090"/>
      <c r="J493" s="906">
        <v>2.9978880849620298E-4</v>
      </c>
      <c r="K493" s="843"/>
      <c r="L493" s="843"/>
      <c r="M493" s="1090" t="s">
        <v>470</v>
      </c>
      <c r="N493" s="1090"/>
      <c r="O493" s="904">
        <v>7.9598940473885271E-2</v>
      </c>
      <c r="P493" s="843"/>
      <c r="Q493" s="843"/>
      <c r="R493" s="341"/>
      <c r="Z493" s="341"/>
      <c r="AA493" s="341"/>
      <c r="AB493" s="341"/>
      <c r="AC493" s="341"/>
      <c r="AD493" s="341"/>
      <c r="AE493" s="341"/>
      <c r="AF493" s="341"/>
      <c r="AG493" s="341"/>
      <c r="AH493" s="341"/>
      <c r="AI493" s="341"/>
      <c r="AJ493" s="341"/>
      <c r="AK493" s="341"/>
      <c r="AL493" s="341"/>
      <c r="AM493" s="341"/>
      <c r="AN493" s="341"/>
      <c r="AO493" s="341"/>
      <c r="AP493" s="341"/>
      <c r="AQ493" s="341"/>
      <c r="AR493" s="341"/>
      <c r="AS493" s="341"/>
      <c r="AT493" s="341"/>
      <c r="AU493" s="341"/>
      <c r="AV493" s="341"/>
      <c r="AW493" s="341"/>
      <c r="AX493" s="341"/>
      <c r="AY493" s="341"/>
      <c r="AZ493" s="341"/>
      <c r="BB493" s="419"/>
      <c r="BZ493" s="341"/>
      <c r="CA493" s="341"/>
      <c r="CB493" s="341"/>
      <c r="CC493" s="341"/>
      <c r="CD493" s="341"/>
      <c r="CE493" s="341"/>
      <c r="CF493" s="341"/>
      <c r="CG493" s="341"/>
      <c r="CH493" s="341"/>
      <c r="CI493" s="341"/>
      <c r="CJ493" s="341"/>
      <c r="CK493" s="341"/>
      <c r="CL493" s="341"/>
      <c r="CM493" s="341"/>
      <c r="CN493" s="341"/>
      <c r="CO493" s="341"/>
      <c r="CP493" s="341"/>
      <c r="CQ493" s="341"/>
      <c r="CR493" s="341"/>
      <c r="CS493" s="341"/>
      <c r="CT493" s="341"/>
      <c r="CU493" s="341"/>
      <c r="CV493" s="341"/>
      <c r="CW493" s="341"/>
      <c r="CX493" s="341"/>
      <c r="CY493" s="341"/>
      <c r="CZ493" s="341"/>
    </row>
    <row r="494" s="340" customFormat="true" ht="25.15" customHeight="true" x14ac:dyDescent="0.2">
      <c r="A494" s="419"/>
      <c r="B494" s="419"/>
      <c r="C494" s="1089" t="s">
        <v>472</v>
      </c>
      <c r="D494" s="1090"/>
      <c r="E494" s="905">
        <v>7.9934778821804213E-3</v>
      </c>
      <c r="F494" s="843"/>
      <c r="G494" s="843"/>
      <c r="H494" s="1090" t="s">
        <v>500</v>
      </c>
      <c r="I494" s="1090"/>
      <c r="J494" s="906">
        <v>1.5441747363711634E-3</v>
      </c>
      <c r="K494" s="843"/>
      <c r="L494" s="843"/>
      <c r="M494" s="1090" t="s">
        <v>437</v>
      </c>
      <c r="N494" s="1090"/>
      <c r="O494" s="907">
        <v>0.30200668834751798</v>
      </c>
      <c r="P494" s="843"/>
      <c r="Q494" s="843"/>
      <c r="R494" s="341"/>
      <c r="Z494" s="341"/>
      <c r="AA494" s="341"/>
      <c r="AB494" s="341"/>
      <c r="AC494" s="341"/>
      <c r="AD494" s="341"/>
      <c r="AE494" s="341"/>
      <c r="AF494" s="341"/>
      <c r="AG494" s="341"/>
      <c r="AH494" s="341"/>
      <c r="AI494" s="341"/>
      <c r="AJ494" s="341"/>
      <c r="AK494" s="341"/>
      <c r="AL494" s="341"/>
      <c r="AM494" s="341"/>
      <c r="AN494" s="341"/>
      <c r="AO494" s="341"/>
      <c r="AP494" s="341"/>
      <c r="AQ494" s="341"/>
      <c r="AR494" s="341"/>
      <c r="AS494" s="341"/>
      <c r="AT494" s="341"/>
      <c r="AU494" s="341"/>
      <c r="AV494" s="341"/>
      <c r="AW494" s="341"/>
      <c r="AX494" s="341"/>
      <c r="AY494" s="341"/>
      <c r="AZ494" s="341"/>
      <c r="BB494" s="419"/>
      <c r="BZ494" s="341"/>
      <c r="CA494" s="341"/>
      <c r="CB494" s="341"/>
      <c r="CC494" s="341"/>
      <c r="CD494" s="341"/>
      <c r="CE494" s="341"/>
      <c r="CF494" s="341"/>
      <c r="CG494" s="341"/>
      <c r="CH494" s="341"/>
      <c r="CI494" s="341"/>
      <c r="CJ494" s="341"/>
      <c r="CK494" s="341"/>
      <c r="CL494" s="341"/>
      <c r="CM494" s="341"/>
      <c r="CN494" s="341"/>
      <c r="CO494" s="341"/>
      <c r="CP494" s="341"/>
      <c r="CQ494" s="341"/>
      <c r="CR494" s="341"/>
      <c r="CS494" s="341"/>
      <c r="CT494" s="341"/>
      <c r="CU494" s="341"/>
      <c r="CV494" s="341"/>
      <c r="CW494" s="341"/>
      <c r="CX494" s="341"/>
      <c r="CY494" s="341"/>
      <c r="CZ494" s="341"/>
    </row>
    <row r="495" s="340" customFormat="true" ht="25.15" customHeight="true" x14ac:dyDescent="0.2">
      <c r="A495" s="419"/>
      <c r="B495" s="419"/>
      <c r="C495" s="1089" t="s">
        <v>500</v>
      </c>
      <c r="D495" s="1090"/>
      <c r="E495" s="905">
        <v>2.1421752258880117E-4</v>
      </c>
      <c r="F495" s="843"/>
      <c r="G495" s="843"/>
      <c r="H495" s="1090" t="s">
        <v>483</v>
      </c>
      <c r="I495" s="1090"/>
      <c r="J495" s="906">
        <v>2.0970054465207138E-4</v>
      </c>
      <c r="K495" s="843"/>
      <c r="L495" s="843"/>
      <c r="M495" s="1090" t="s">
        <v>462</v>
      </c>
      <c r="N495" s="1090"/>
      <c r="O495" s="907">
        <v>6.9025903534583335E-2</v>
      </c>
      <c r="P495" s="843"/>
      <c r="Q495" s="843"/>
      <c r="R495" s="341"/>
      <c r="Z495" s="341"/>
      <c r="AA495" s="341"/>
      <c r="AB495" s="341"/>
      <c r="AC495" s="341"/>
      <c r="AD495" s="341"/>
      <c r="AE495" s="341"/>
      <c r="AF495" s="341"/>
      <c r="AG495" s="341"/>
      <c r="AH495" s="341"/>
      <c r="AI495" s="341"/>
      <c r="AJ495" s="341"/>
      <c r="AK495" s="341"/>
      <c r="AL495" s="341"/>
      <c r="AM495" s="341"/>
      <c r="AN495" s="341"/>
      <c r="AO495" s="341"/>
      <c r="AP495" s="341"/>
      <c r="AQ495" s="341"/>
      <c r="AR495" s="341"/>
      <c r="AS495" s="341"/>
      <c r="AT495" s="341"/>
      <c r="AU495" s="341"/>
      <c r="AV495" s="341"/>
      <c r="AW495" s="341"/>
      <c r="AX495" s="341"/>
      <c r="AY495" s="341"/>
      <c r="AZ495" s="341"/>
      <c r="BB495" s="419"/>
      <c r="BZ495" s="341"/>
      <c r="CA495" s="341"/>
      <c r="CB495" s="341"/>
      <c r="CC495" s="341"/>
      <c r="CD495" s="341"/>
      <c r="CE495" s="341"/>
      <c r="CF495" s="341"/>
      <c r="CG495" s="341"/>
      <c r="CH495" s="341"/>
      <c r="CI495" s="341"/>
      <c r="CJ495" s="341"/>
      <c r="CK495" s="341"/>
      <c r="CL495" s="341"/>
      <c r="CM495" s="341"/>
      <c r="CN495" s="341"/>
      <c r="CO495" s="341"/>
      <c r="CP495" s="341"/>
      <c r="CQ495" s="341"/>
      <c r="CR495" s="341"/>
      <c r="CS495" s="341"/>
      <c r="CT495" s="341"/>
      <c r="CU495" s="341"/>
      <c r="CV495" s="341"/>
      <c r="CW495" s="341"/>
      <c r="CX495" s="341"/>
      <c r="CY495" s="341"/>
      <c r="CZ495" s="341"/>
    </row>
    <row r="496" s="340" customFormat="true" ht="25.15" customHeight="true" x14ac:dyDescent="0.2">
      <c r="A496" s="419"/>
      <c r="B496" s="419"/>
      <c r="C496" s="1089" t="s">
        <v>483</v>
      </c>
      <c r="D496" s="1090"/>
      <c r="E496" s="914">
        <v>1.3906388445698085E-8</v>
      </c>
      <c r="F496" s="843"/>
      <c r="G496" s="843"/>
      <c r="H496" s="1090" t="s">
        <v>629</v>
      </c>
      <c r="I496" s="1090"/>
      <c r="J496" s="915">
        <v>3.9861624656007739E-6</v>
      </c>
      <c r="K496" s="843"/>
      <c r="L496" s="843"/>
      <c r="M496" s="1090" t="s">
        <v>439</v>
      </c>
      <c r="N496" s="1090"/>
      <c r="O496" s="907">
        <v>0.47356449225442632</v>
      </c>
      <c r="P496" s="843"/>
      <c r="Q496" s="843"/>
      <c r="R496" s="341"/>
      <c r="Z496" s="341"/>
      <c r="AA496" s="341"/>
      <c r="AB496" s="341"/>
      <c r="AC496" s="341"/>
      <c r="AD496" s="341"/>
      <c r="AE496" s="341"/>
      <c r="AF496" s="341"/>
      <c r="AG496" s="341"/>
      <c r="AH496" s="341"/>
      <c r="AI496" s="341"/>
      <c r="AJ496" s="341"/>
      <c r="AK496" s="341"/>
      <c r="AL496" s="341"/>
      <c r="AM496" s="341"/>
      <c r="AN496" s="341"/>
      <c r="AO496" s="341"/>
      <c r="AP496" s="341"/>
      <c r="AQ496" s="341"/>
      <c r="AR496" s="341"/>
      <c r="AS496" s="341"/>
      <c r="AT496" s="341"/>
      <c r="AU496" s="341"/>
      <c r="AV496" s="341"/>
      <c r="AW496" s="341"/>
      <c r="AX496" s="341"/>
      <c r="AY496" s="341"/>
      <c r="AZ496" s="341"/>
      <c r="BB496" s="419"/>
      <c r="BZ496" s="341"/>
      <c r="CA496" s="341"/>
      <c r="CB496" s="341"/>
      <c r="CC496" s="341"/>
      <c r="CD496" s="341"/>
      <c r="CE496" s="341"/>
      <c r="CF496" s="341"/>
      <c r="CG496" s="341"/>
      <c r="CH496" s="341"/>
      <c r="CI496" s="341"/>
      <c r="CJ496" s="341"/>
      <c r="CK496" s="341"/>
      <c r="CL496" s="341"/>
      <c r="CM496" s="341"/>
      <c r="CN496" s="341"/>
      <c r="CO496" s="341"/>
      <c r="CP496" s="341"/>
      <c r="CQ496" s="341"/>
      <c r="CR496" s="341"/>
      <c r="CS496" s="341"/>
      <c r="CT496" s="341"/>
      <c r="CU496" s="341"/>
      <c r="CV496" s="341"/>
      <c r="CW496" s="341"/>
      <c r="CX496" s="341"/>
      <c r="CY496" s="341"/>
      <c r="CZ496" s="341"/>
    </row>
    <row r="497" s="340" customFormat="true" ht="25.15" customHeight="true" x14ac:dyDescent="0.2">
      <c r="A497" s="419"/>
      <c r="B497" s="419"/>
      <c r="C497" s="1089" t="s">
        <v>629</v>
      </c>
      <c r="D497" s="1090"/>
      <c r="E497" s="905">
        <v>4.0710473757152952E-3</v>
      </c>
      <c r="F497" s="843"/>
      <c r="G497" s="843"/>
      <c r="H497" s="1090" t="s">
        <v>384</v>
      </c>
      <c r="I497" s="1090"/>
      <c r="J497" s="906">
        <v>5.8041983611686783E-3</v>
      </c>
      <c r="K497" s="843"/>
      <c r="L497" s="843"/>
      <c r="M497" s="1090" t="s">
        <v>438</v>
      </c>
      <c r="N497" s="1090"/>
      <c r="O497" s="907">
        <v>0.38978426376248188</v>
      </c>
      <c r="P497" s="843"/>
      <c r="Q497" s="843"/>
      <c r="R497" s="341"/>
      <c r="Z497" s="341"/>
      <c r="AA497" s="341"/>
      <c r="AB497" s="341"/>
      <c r="AC497" s="341"/>
      <c r="AD497" s="341"/>
      <c r="AE497" s="341"/>
      <c r="AF497" s="341"/>
      <c r="AG497" s="341"/>
      <c r="AH497" s="341"/>
      <c r="AI497" s="341"/>
      <c r="AJ497" s="341"/>
      <c r="AK497" s="341"/>
      <c r="AL497" s="341"/>
      <c r="AM497" s="341"/>
      <c r="AN497" s="341"/>
      <c r="AO497" s="341"/>
      <c r="AP497" s="341"/>
      <c r="AQ497" s="341"/>
      <c r="AR497" s="341"/>
      <c r="AS497" s="341"/>
      <c r="AT497" s="341"/>
      <c r="AU497" s="341"/>
      <c r="AV497" s="341"/>
      <c r="AW497" s="341"/>
      <c r="AX497" s="341"/>
      <c r="AY497" s="341"/>
      <c r="AZ497" s="341"/>
      <c r="BB497" s="419"/>
      <c r="BZ497" s="341"/>
      <c r="CA497" s="341"/>
      <c r="CB497" s="341"/>
      <c r="CC497" s="341"/>
      <c r="CD497" s="341"/>
      <c r="CE497" s="341"/>
      <c r="CF497" s="341"/>
      <c r="CG497" s="341"/>
      <c r="CH497" s="341"/>
      <c r="CI497" s="341"/>
      <c r="CJ497" s="341"/>
      <c r="CK497" s="341"/>
      <c r="CL497" s="341"/>
      <c r="CM497" s="341"/>
      <c r="CN497" s="341"/>
      <c r="CO497" s="341"/>
      <c r="CP497" s="341"/>
      <c r="CQ497" s="341"/>
      <c r="CR497" s="341"/>
      <c r="CS497" s="341"/>
      <c r="CT497" s="341"/>
      <c r="CU497" s="341"/>
      <c r="CV497" s="341"/>
      <c r="CW497" s="341"/>
      <c r="CX497" s="341"/>
      <c r="CY497" s="341"/>
      <c r="CZ497" s="341"/>
    </row>
    <row r="498" s="340" customFormat="true" ht="25.15" customHeight="true" x14ac:dyDescent="0.2">
      <c r="A498" s="419"/>
      <c r="B498" s="419"/>
      <c r="C498" s="1089" t="s">
        <v>384</v>
      </c>
      <c r="D498" s="1090"/>
      <c r="E498" s="905">
        <v>1.3857376654840886E-2</v>
      </c>
      <c r="F498" s="843"/>
      <c r="G498" s="843"/>
      <c r="H498" s="1090" t="s">
        <v>627</v>
      </c>
      <c r="I498" s="1090"/>
      <c r="J498" s="906">
        <v>2.9455695260286905E-3</v>
      </c>
      <c r="K498" s="843"/>
      <c r="L498" s="843"/>
      <c r="M498" s="1090" t="s">
        <v>468</v>
      </c>
      <c r="N498" s="1090"/>
      <c r="O498" s="907">
        <v>6.6686173790760889E-2</v>
      </c>
      <c r="P498" s="843"/>
      <c r="Q498" s="843"/>
      <c r="R498" s="341"/>
      <c r="Z498" s="341"/>
      <c r="AA498" s="341"/>
      <c r="AB498" s="341"/>
      <c r="AC498" s="341"/>
      <c r="AD498" s="341"/>
      <c r="AE498" s="341"/>
      <c r="AF498" s="341"/>
      <c r="AG498" s="341"/>
      <c r="AH498" s="341"/>
      <c r="AI498" s="341"/>
      <c r="AJ498" s="341"/>
      <c r="AK498" s="341"/>
      <c r="AL498" s="341"/>
      <c r="AM498" s="341"/>
      <c r="AN498" s="341"/>
      <c r="AO498" s="341"/>
      <c r="AP498" s="341"/>
      <c r="AQ498" s="341"/>
      <c r="AR498" s="341"/>
      <c r="AS498" s="341"/>
      <c r="AT498" s="341"/>
      <c r="AU498" s="341"/>
      <c r="AV498" s="341"/>
      <c r="AW498" s="341"/>
      <c r="AX498" s="341"/>
      <c r="AY498" s="341"/>
      <c r="AZ498" s="341"/>
      <c r="BB498" s="419"/>
      <c r="BZ498" s="341"/>
      <c r="CA498" s="341"/>
      <c r="CB498" s="341"/>
      <c r="CC498" s="341"/>
      <c r="CD498" s="341"/>
      <c r="CE498" s="341"/>
      <c r="CF498" s="341"/>
      <c r="CG498" s="341"/>
      <c r="CH498" s="341"/>
      <c r="CI498" s="341"/>
      <c r="CJ498" s="341"/>
      <c r="CK498" s="341"/>
      <c r="CL498" s="341"/>
      <c r="CM498" s="341"/>
      <c r="CN498" s="341"/>
      <c r="CO498" s="341"/>
      <c r="CP498" s="341"/>
      <c r="CQ498" s="341"/>
      <c r="CR498" s="341"/>
      <c r="CS498" s="341"/>
      <c r="CT498" s="341"/>
      <c r="CU498" s="341"/>
      <c r="CV498" s="341"/>
      <c r="CW498" s="341"/>
      <c r="CX498" s="341"/>
      <c r="CY498" s="341"/>
      <c r="CZ498" s="341"/>
    </row>
    <row r="499" s="340" customFormat="true" ht="25.15" customHeight="true" x14ac:dyDescent="0.2">
      <c r="A499" s="419"/>
      <c r="B499" s="419"/>
      <c r="C499" s="1089" t="s">
        <v>627</v>
      </c>
      <c r="D499" s="1090"/>
      <c r="E499" s="905">
        <v>6.2284598858401803E-3</v>
      </c>
      <c r="F499" s="843"/>
      <c r="G499" s="843"/>
      <c r="H499" s="1090" t="s">
        <v>403</v>
      </c>
      <c r="I499" s="1090"/>
      <c r="J499" s="906">
        <v>7.6618017226459472E-4</v>
      </c>
      <c r="K499" s="843"/>
      <c r="L499" s="843"/>
      <c r="M499" s="1090" t="s">
        <v>461</v>
      </c>
      <c r="N499" s="1090"/>
      <c r="O499" s="907">
        <v>0.10186167593898234</v>
      </c>
      <c r="P499" s="843"/>
      <c r="Q499" s="843"/>
      <c r="R499" s="341"/>
      <c r="Z499" s="341"/>
      <c r="AA499" s="341"/>
      <c r="AB499" s="341"/>
      <c r="AC499" s="341"/>
      <c r="AD499" s="341"/>
      <c r="AE499" s="341"/>
      <c r="AF499" s="341"/>
      <c r="AG499" s="341"/>
      <c r="AH499" s="341"/>
      <c r="AI499" s="341"/>
      <c r="AJ499" s="341"/>
      <c r="AK499" s="341"/>
      <c r="AL499" s="341"/>
      <c r="AM499" s="341"/>
      <c r="AN499" s="341"/>
      <c r="AO499" s="341"/>
      <c r="AP499" s="341"/>
      <c r="AQ499" s="341"/>
      <c r="AR499" s="341"/>
      <c r="AS499" s="341"/>
      <c r="AT499" s="341"/>
      <c r="AU499" s="341"/>
      <c r="AV499" s="341"/>
      <c r="AW499" s="341"/>
      <c r="AX499" s="341"/>
      <c r="AY499" s="341"/>
      <c r="AZ499" s="341"/>
      <c r="BB499" s="419"/>
      <c r="BZ499" s="341"/>
      <c r="CA499" s="341"/>
      <c r="CB499" s="341"/>
      <c r="CC499" s="341"/>
      <c r="CD499" s="341"/>
      <c r="CE499" s="341"/>
      <c r="CF499" s="341"/>
      <c r="CG499" s="341"/>
      <c r="CH499" s="341"/>
      <c r="CI499" s="341"/>
      <c r="CJ499" s="341"/>
      <c r="CK499" s="341"/>
      <c r="CL499" s="341"/>
      <c r="CM499" s="341"/>
      <c r="CN499" s="341"/>
      <c r="CO499" s="341"/>
      <c r="CP499" s="341"/>
      <c r="CQ499" s="341"/>
      <c r="CR499" s="341"/>
      <c r="CS499" s="341"/>
      <c r="CT499" s="341"/>
      <c r="CU499" s="341"/>
      <c r="CV499" s="341"/>
      <c r="CW499" s="341"/>
      <c r="CX499" s="341"/>
      <c r="CY499" s="341"/>
      <c r="CZ499" s="341"/>
    </row>
    <row r="500" s="340" customFormat="true" ht="25.15" customHeight="true" x14ac:dyDescent="0.2">
      <c r="A500" s="419"/>
      <c r="B500" s="419"/>
      <c r="C500" s="1089" t="s">
        <v>403</v>
      </c>
      <c r="D500" s="1090"/>
      <c r="E500" s="905">
        <v>7.426734739878876E-3</v>
      </c>
      <c r="F500" s="843"/>
      <c r="G500" s="843"/>
      <c r="H500" s="1090" t="s">
        <v>610</v>
      </c>
      <c r="I500" s="1090"/>
      <c r="J500" s="906">
        <v>5.6621015003297352E-2</v>
      </c>
      <c r="K500" s="843"/>
      <c r="L500" s="843"/>
      <c r="M500" s="1090" t="s">
        <v>448</v>
      </c>
      <c r="N500" s="1090"/>
      <c r="O500" s="907">
        <v>0.10523400906100432</v>
      </c>
      <c r="P500" s="843"/>
      <c r="Q500" s="843"/>
      <c r="R500" s="341"/>
      <c r="Z500" s="341"/>
      <c r="AA500" s="341"/>
      <c r="AB500" s="341"/>
      <c r="AC500" s="341"/>
      <c r="AD500" s="341"/>
      <c r="AE500" s="341"/>
      <c r="AF500" s="341"/>
      <c r="AG500" s="341"/>
      <c r="AH500" s="341"/>
      <c r="AI500" s="341"/>
      <c r="AJ500" s="341"/>
      <c r="AK500" s="341"/>
      <c r="AL500" s="341"/>
      <c r="AM500" s="341"/>
      <c r="AN500" s="341"/>
      <c r="AO500" s="341"/>
      <c r="AP500" s="341"/>
      <c r="AQ500" s="341"/>
      <c r="AR500" s="341"/>
      <c r="AS500" s="341"/>
      <c r="AT500" s="341"/>
      <c r="AU500" s="341"/>
      <c r="AV500" s="341"/>
      <c r="AW500" s="341"/>
      <c r="AX500" s="341"/>
      <c r="AY500" s="341"/>
      <c r="AZ500" s="341"/>
      <c r="BB500" s="419"/>
      <c r="BZ500" s="341"/>
      <c r="CA500" s="341"/>
      <c r="CB500" s="341"/>
      <c r="CC500" s="341"/>
      <c r="CD500" s="341"/>
      <c r="CE500" s="341"/>
      <c r="CF500" s="341"/>
      <c r="CG500" s="341"/>
      <c r="CH500" s="341"/>
      <c r="CI500" s="341"/>
      <c r="CJ500" s="341"/>
      <c r="CK500" s="341"/>
      <c r="CL500" s="341"/>
      <c r="CM500" s="341"/>
      <c r="CN500" s="341"/>
      <c r="CO500" s="341"/>
      <c r="CP500" s="341"/>
      <c r="CQ500" s="341"/>
      <c r="CR500" s="341"/>
      <c r="CS500" s="341"/>
      <c r="CT500" s="341"/>
      <c r="CU500" s="341"/>
      <c r="CV500" s="341"/>
      <c r="CW500" s="341"/>
      <c r="CX500" s="341"/>
      <c r="CY500" s="341"/>
      <c r="CZ500" s="341"/>
    </row>
    <row r="501" s="340" customFormat="true" ht="25.15" customHeight="true" x14ac:dyDescent="0.2">
      <c r="A501" s="419"/>
      <c r="B501" s="419"/>
      <c r="C501" s="1089" t="s">
        <v>610</v>
      </c>
      <c r="D501" s="1090"/>
      <c r="E501" s="905">
        <v>0.23560199707645493</v>
      </c>
      <c r="F501" s="843"/>
      <c r="G501" s="843"/>
      <c r="H501" s="1090" t="s">
        <v>515</v>
      </c>
      <c r="I501" s="1090"/>
      <c r="J501" s="906">
        <v>5.2084200240199645E-4</v>
      </c>
      <c r="K501" s="843"/>
      <c r="L501" s="843"/>
      <c r="M501" s="1090" t="s">
        <v>458</v>
      </c>
      <c r="N501" s="1090"/>
      <c r="O501" s="907">
        <v>8.3719883847278489E-3</v>
      </c>
      <c r="P501" s="843"/>
      <c r="Q501" s="843"/>
      <c r="R501" s="341"/>
      <c r="Z501" s="341"/>
      <c r="AA501" s="341"/>
      <c r="AB501" s="341"/>
      <c r="AC501" s="341"/>
      <c r="AD501" s="341"/>
      <c r="AE501" s="341"/>
      <c r="AF501" s="341"/>
      <c r="AG501" s="341"/>
      <c r="AH501" s="341"/>
      <c r="AI501" s="341"/>
      <c r="AJ501" s="341"/>
      <c r="AK501" s="341"/>
      <c r="AL501" s="341"/>
      <c r="AM501" s="341"/>
      <c r="AN501" s="341"/>
      <c r="AO501" s="341"/>
      <c r="AP501" s="341"/>
      <c r="AQ501" s="341"/>
      <c r="AR501" s="341"/>
      <c r="AS501" s="341"/>
      <c r="AT501" s="341"/>
      <c r="AU501" s="341"/>
      <c r="AV501" s="341"/>
      <c r="AW501" s="341"/>
      <c r="AX501" s="341"/>
      <c r="AY501" s="341"/>
      <c r="AZ501" s="341"/>
      <c r="BB501" s="419"/>
      <c r="BZ501" s="341"/>
      <c r="CA501" s="341"/>
      <c r="CB501" s="341"/>
      <c r="CC501" s="341"/>
      <c r="CD501" s="341"/>
      <c r="CE501" s="341"/>
      <c r="CF501" s="341"/>
      <c r="CG501" s="341"/>
      <c r="CH501" s="341"/>
      <c r="CI501" s="341"/>
      <c r="CJ501" s="341"/>
      <c r="CK501" s="341"/>
      <c r="CL501" s="341"/>
      <c r="CM501" s="341"/>
      <c r="CN501" s="341"/>
      <c r="CO501" s="341"/>
      <c r="CP501" s="341"/>
      <c r="CQ501" s="341"/>
      <c r="CR501" s="341"/>
      <c r="CS501" s="341"/>
      <c r="CT501" s="341"/>
      <c r="CU501" s="341"/>
      <c r="CV501" s="341"/>
      <c r="CW501" s="341"/>
      <c r="CX501" s="341"/>
      <c r="CY501" s="341"/>
      <c r="CZ501" s="341"/>
    </row>
    <row r="502" s="340" customFormat="true" ht="25.15" customHeight="true" x14ac:dyDescent="0.2">
      <c r="A502" s="419"/>
      <c r="B502" s="419"/>
      <c r="C502" s="1089" t="s">
        <v>515</v>
      </c>
      <c r="D502" s="1090"/>
      <c r="E502" s="905">
        <v>3.7419046337545031E-4</v>
      </c>
      <c r="F502" s="843"/>
      <c r="G502" s="843"/>
      <c r="H502" s="1090" t="s">
        <v>631</v>
      </c>
      <c r="I502" s="1090"/>
      <c r="J502" s="906">
        <v>9.9900899661225389E-4</v>
      </c>
      <c r="K502" s="843"/>
      <c r="L502" s="843"/>
      <c r="M502" s="1090" t="s">
        <v>441</v>
      </c>
      <c r="N502" s="1090"/>
      <c r="O502" s="907">
        <v>0.27890172868498164</v>
      </c>
      <c r="P502" s="843"/>
      <c r="Q502" s="843"/>
      <c r="R502" s="341"/>
      <c r="Z502" s="341"/>
      <c r="AA502" s="341"/>
      <c r="AB502" s="341"/>
      <c r="AC502" s="341"/>
      <c r="AD502" s="341"/>
      <c r="AE502" s="341"/>
      <c r="AF502" s="341"/>
      <c r="AG502" s="341"/>
      <c r="AH502" s="341"/>
      <c r="AI502" s="341"/>
      <c r="AJ502" s="341"/>
      <c r="AK502" s="341"/>
      <c r="AL502" s="341"/>
      <c r="AM502" s="341"/>
      <c r="AN502" s="341"/>
      <c r="AO502" s="341"/>
      <c r="AP502" s="341"/>
      <c r="AQ502" s="341"/>
      <c r="AR502" s="341"/>
      <c r="AS502" s="341"/>
      <c r="AT502" s="341"/>
      <c r="AU502" s="341"/>
      <c r="AV502" s="341"/>
      <c r="AW502" s="341"/>
      <c r="AX502" s="341"/>
      <c r="AY502" s="341"/>
      <c r="AZ502" s="341"/>
      <c r="BB502" s="419"/>
      <c r="BZ502" s="341"/>
      <c r="CA502" s="341"/>
      <c r="CB502" s="341"/>
      <c r="CC502" s="341"/>
      <c r="CD502" s="341"/>
      <c r="CE502" s="341"/>
      <c r="CF502" s="341"/>
      <c r="CG502" s="341"/>
      <c r="CH502" s="341"/>
      <c r="CI502" s="341"/>
      <c r="CJ502" s="341"/>
      <c r="CK502" s="341"/>
      <c r="CL502" s="341"/>
      <c r="CM502" s="341"/>
      <c r="CN502" s="341"/>
      <c r="CO502" s="341"/>
      <c r="CP502" s="341"/>
      <c r="CQ502" s="341"/>
      <c r="CR502" s="341"/>
      <c r="CS502" s="341"/>
      <c r="CT502" s="341"/>
      <c r="CU502" s="341"/>
      <c r="CV502" s="341"/>
      <c r="CW502" s="341"/>
      <c r="CX502" s="341"/>
      <c r="CY502" s="341"/>
      <c r="CZ502" s="341"/>
    </row>
    <row r="503" s="340" customFormat="true" ht="25.15" customHeight="true" x14ac:dyDescent="0.2">
      <c r="A503" s="419"/>
      <c r="B503" s="419"/>
      <c r="C503" s="1089" t="s">
        <v>631</v>
      </c>
      <c r="D503" s="1090"/>
      <c r="E503" s="905">
        <v>1.3381344014062721E-3</v>
      </c>
      <c r="F503" s="843"/>
      <c r="G503" s="843"/>
      <c r="H503" s="1090" t="s">
        <v>634</v>
      </c>
      <c r="I503" s="1090"/>
      <c r="J503" s="906">
        <v>6.0314468760370185E-4</v>
      </c>
      <c r="K503" s="843"/>
      <c r="L503" s="843"/>
      <c r="M503" s="1090" t="s">
        <v>570</v>
      </c>
      <c r="N503" s="1090"/>
      <c r="O503" s="907">
        <v>1.0509961336703979E-2</v>
      </c>
      <c r="P503" s="843"/>
      <c r="Q503" s="843"/>
      <c r="R503" s="341"/>
      <c r="Z503" s="341"/>
      <c r="AA503" s="341"/>
      <c r="AB503" s="341"/>
      <c r="AC503" s="341"/>
      <c r="AD503" s="341"/>
      <c r="AE503" s="341"/>
      <c r="AF503" s="341"/>
      <c r="AG503" s="341"/>
      <c r="AH503" s="341"/>
      <c r="AI503" s="341"/>
      <c r="AJ503" s="341"/>
      <c r="AK503" s="341"/>
      <c r="AL503" s="341"/>
      <c r="AM503" s="341"/>
      <c r="AN503" s="341"/>
      <c r="AO503" s="341"/>
      <c r="AP503" s="341"/>
      <c r="AQ503" s="341"/>
      <c r="AR503" s="341"/>
      <c r="AS503" s="341"/>
      <c r="AT503" s="341"/>
      <c r="AU503" s="341"/>
      <c r="AV503" s="341"/>
      <c r="AW503" s="341"/>
      <c r="AX503" s="341"/>
      <c r="AY503" s="341"/>
      <c r="AZ503" s="341"/>
      <c r="BB503" s="419"/>
      <c r="BZ503" s="341"/>
      <c r="CA503" s="341"/>
      <c r="CB503" s="341"/>
      <c r="CC503" s="341"/>
      <c r="CD503" s="341"/>
      <c r="CE503" s="341"/>
      <c r="CF503" s="341"/>
      <c r="CG503" s="341"/>
      <c r="CH503" s="341"/>
      <c r="CI503" s="341"/>
      <c r="CJ503" s="341"/>
      <c r="CK503" s="341"/>
      <c r="CL503" s="341"/>
      <c r="CM503" s="341"/>
      <c r="CN503" s="341"/>
      <c r="CO503" s="341"/>
      <c r="CP503" s="341"/>
      <c r="CQ503" s="341"/>
      <c r="CR503" s="341"/>
      <c r="CS503" s="341"/>
      <c r="CT503" s="341"/>
      <c r="CU503" s="341"/>
      <c r="CV503" s="341"/>
      <c r="CW503" s="341"/>
      <c r="CX503" s="341"/>
      <c r="CY503" s="341"/>
      <c r="CZ503" s="341"/>
    </row>
    <row r="504" s="340" customFormat="true" ht="25.15" customHeight="true" x14ac:dyDescent="0.2">
      <c r="A504" s="419"/>
      <c r="B504" s="419"/>
      <c r="C504" s="1089" t="s">
        <v>634</v>
      </c>
      <c r="D504" s="1090"/>
      <c r="E504" s="914">
        <v>3.2411118357915392E-6</v>
      </c>
      <c r="F504" s="843"/>
      <c r="G504" s="843"/>
      <c r="H504" s="1090" t="s">
        <v>391</v>
      </c>
      <c r="I504" s="1090"/>
      <c r="J504" s="906">
        <v>9.080827542297186E-2</v>
      </c>
      <c r="K504" s="843"/>
      <c r="L504" s="843"/>
      <c r="M504" s="1090" t="s">
        <v>513</v>
      </c>
      <c r="N504" s="1090"/>
      <c r="O504" s="907">
        <v>3.2060815542425393E-4</v>
      </c>
      <c r="P504" s="843"/>
      <c r="Q504" s="843"/>
      <c r="R504" s="341"/>
      <c r="Z504" s="341"/>
      <c r="AA504" s="341"/>
      <c r="AB504" s="341"/>
      <c r="AC504" s="341"/>
      <c r="AD504" s="341"/>
      <c r="AE504" s="341"/>
      <c r="AF504" s="341"/>
      <c r="AG504" s="341"/>
      <c r="AH504" s="341"/>
      <c r="AI504" s="341"/>
      <c r="AJ504" s="341"/>
      <c r="AK504" s="341"/>
      <c r="AL504" s="341"/>
      <c r="AM504" s="341"/>
      <c r="AN504" s="341"/>
      <c r="AO504" s="341"/>
      <c r="AP504" s="341"/>
      <c r="AQ504" s="341"/>
      <c r="AR504" s="341"/>
      <c r="AS504" s="341"/>
      <c r="AT504" s="341"/>
      <c r="AU504" s="341"/>
      <c r="AV504" s="341"/>
      <c r="AW504" s="341"/>
      <c r="AX504" s="341"/>
      <c r="AY504" s="341"/>
      <c r="AZ504" s="341"/>
      <c r="BB504" s="419"/>
      <c r="BZ504" s="341"/>
      <c r="CA504" s="341"/>
      <c r="CB504" s="341"/>
      <c r="CC504" s="341"/>
      <c r="CD504" s="341"/>
      <c r="CE504" s="341"/>
      <c r="CF504" s="341"/>
      <c r="CG504" s="341"/>
      <c r="CH504" s="341"/>
      <c r="CI504" s="341"/>
      <c r="CJ504" s="341"/>
      <c r="CK504" s="341"/>
      <c r="CL504" s="341"/>
      <c r="CM504" s="341"/>
      <c r="CN504" s="341"/>
      <c r="CO504" s="341"/>
      <c r="CP504" s="341"/>
      <c r="CQ504" s="341"/>
      <c r="CR504" s="341"/>
      <c r="CS504" s="341"/>
      <c r="CT504" s="341"/>
      <c r="CU504" s="341"/>
      <c r="CV504" s="341"/>
      <c r="CW504" s="341"/>
      <c r="CX504" s="341"/>
      <c r="CY504" s="341"/>
      <c r="CZ504" s="341"/>
    </row>
    <row r="505" s="340" customFormat="true" ht="25.15" customHeight="true" x14ac:dyDescent="0.2">
      <c r="A505" s="419"/>
      <c r="B505" s="419"/>
      <c r="C505" s="1089" t="s">
        <v>391</v>
      </c>
      <c r="D505" s="1090"/>
      <c r="E505" s="905">
        <v>0.27908491176330097</v>
      </c>
      <c r="F505" s="843"/>
      <c r="G505" s="843"/>
      <c r="H505" s="1090" t="s">
        <v>476</v>
      </c>
      <c r="I505" s="1090"/>
      <c r="J505" s="906">
        <v>5.8520915955740868E-4</v>
      </c>
      <c r="K505" s="843"/>
      <c r="L505" s="843"/>
      <c r="M505" s="1090" t="s">
        <v>506</v>
      </c>
      <c r="N505" s="1090"/>
      <c r="O505" s="907">
        <v>5.5580101004090408E-2</v>
      </c>
      <c r="P505" s="843"/>
      <c r="Q505" s="843"/>
      <c r="R505" s="341"/>
      <c r="Z505" s="341"/>
      <c r="AA505" s="341"/>
      <c r="AB505" s="341"/>
      <c r="AC505" s="341"/>
      <c r="AD505" s="341"/>
      <c r="AE505" s="341"/>
      <c r="AF505" s="341"/>
      <c r="AG505" s="341"/>
      <c r="AH505" s="341"/>
      <c r="AI505" s="341"/>
      <c r="AJ505" s="341"/>
      <c r="AK505" s="341"/>
      <c r="AL505" s="341"/>
      <c r="AM505" s="341"/>
      <c r="AN505" s="341"/>
      <c r="AO505" s="341"/>
      <c r="AP505" s="341"/>
      <c r="AQ505" s="341"/>
      <c r="AR505" s="341"/>
      <c r="AS505" s="341"/>
      <c r="AT505" s="341"/>
      <c r="AU505" s="341"/>
      <c r="AV505" s="341"/>
      <c r="AW505" s="341"/>
      <c r="AX505" s="341"/>
      <c r="AY505" s="341"/>
      <c r="AZ505" s="341"/>
      <c r="BB505" s="419"/>
      <c r="BZ505" s="341"/>
      <c r="CA505" s="341"/>
      <c r="CB505" s="341"/>
      <c r="CC505" s="341"/>
      <c r="CD505" s="341"/>
      <c r="CE505" s="341"/>
      <c r="CF505" s="341"/>
      <c r="CG505" s="341"/>
      <c r="CH505" s="341"/>
      <c r="CI505" s="341"/>
      <c r="CJ505" s="341"/>
      <c r="CK505" s="341"/>
      <c r="CL505" s="341"/>
      <c r="CM505" s="341"/>
      <c r="CN505" s="341"/>
      <c r="CO505" s="341"/>
      <c r="CP505" s="341"/>
      <c r="CQ505" s="341"/>
      <c r="CR505" s="341"/>
      <c r="CS505" s="341"/>
      <c r="CT505" s="341"/>
      <c r="CU505" s="341"/>
      <c r="CV505" s="341"/>
      <c r="CW505" s="341"/>
      <c r="CX505" s="341"/>
      <c r="CY505" s="341"/>
      <c r="CZ505" s="341"/>
    </row>
    <row r="506" s="340" customFormat="true" ht="25.15" customHeight="true" x14ac:dyDescent="0.2">
      <c r="A506" s="419"/>
      <c r="B506" s="419"/>
      <c r="C506" s="1089" t="s">
        <v>476</v>
      </c>
      <c r="D506" s="1090"/>
      <c r="E506" s="905">
        <v>9.8479230738644785E-4</v>
      </c>
      <c r="F506" s="843"/>
      <c r="G506" s="843"/>
      <c r="H506" s="1090" t="s">
        <v>396</v>
      </c>
      <c r="I506" s="1090"/>
      <c r="J506" s="906">
        <v>5.7811591193059476E-4</v>
      </c>
      <c r="K506" s="843"/>
      <c r="L506" s="843"/>
      <c r="M506" s="1090" t="s">
        <v>444</v>
      </c>
      <c r="N506" s="1090"/>
      <c r="O506" s="907">
        <v>0.15037855509261572</v>
      </c>
      <c r="P506" s="843"/>
      <c r="Q506" s="843"/>
      <c r="R506" s="341"/>
      <c r="Z506" s="341"/>
      <c r="AA506" s="341"/>
      <c r="AB506" s="341"/>
      <c r="AC506" s="341"/>
      <c r="AD506" s="341"/>
      <c r="AE506" s="341"/>
      <c r="AF506" s="341"/>
      <c r="AG506" s="341"/>
      <c r="AH506" s="341"/>
      <c r="AI506" s="341"/>
      <c r="AJ506" s="341"/>
      <c r="AK506" s="341"/>
      <c r="AL506" s="341"/>
      <c r="AM506" s="341"/>
      <c r="AN506" s="341"/>
      <c r="AO506" s="341"/>
      <c r="AP506" s="341"/>
      <c r="AQ506" s="341"/>
      <c r="AR506" s="341"/>
      <c r="AS506" s="341"/>
      <c r="AT506" s="341"/>
      <c r="AU506" s="341"/>
      <c r="AV506" s="341"/>
      <c r="AW506" s="341"/>
      <c r="AX506" s="341"/>
      <c r="AY506" s="341"/>
      <c r="AZ506" s="341"/>
      <c r="BB506" s="419"/>
      <c r="BZ506" s="341"/>
      <c r="CA506" s="341"/>
      <c r="CB506" s="341"/>
      <c r="CC506" s="341"/>
      <c r="CD506" s="341"/>
      <c r="CE506" s="341"/>
      <c r="CF506" s="341"/>
      <c r="CG506" s="341"/>
      <c r="CH506" s="341"/>
      <c r="CI506" s="341"/>
      <c r="CJ506" s="341"/>
      <c r="CK506" s="341"/>
      <c r="CL506" s="341"/>
      <c r="CM506" s="341"/>
      <c r="CN506" s="341"/>
      <c r="CO506" s="341"/>
      <c r="CP506" s="341"/>
      <c r="CQ506" s="341"/>
      <c r="CR506" s="341"/>
      <c r="CS506" s="341"/>
      <c r="CT506" s="341"/>
      <c r="CU506" s="341"/>
      <c r="CV506" s="341"/>
      <c r="CW506" s="341"/>
      <c r="CX506" s="341"/>
      <c r="CY506" s="341"/>
      <c r="CZ506" s="341"/>
    </row>
    <row r="507" s="340" customFormat="true" ht="25.15" customHeight="true" x14ac:dyDescent="0.2">
      <c r="A507" s="419"/>
      <c r="B507" s="419"/>
      <c r="C507" s="1089" t="s">
        <v>396</v>
      </c>
      <c r="D507" s="1090"/>
      <c r="E507" s="905">
        <v>1.0533866898214115E-3</v>
      </c>
      <c r="F507" s="843"/>
      <c r="G507" s="843"/>
      <c r="H507" s="1090" t="s">
        <v>471</v>
      </c>
      <c r="I507" s="1090"/>
      <c r="J507" s="906">
        <v>1.2379351792552471E-3</v>
      </c>
      <c r="K507" s="843"/>
      <c r="L507" s="843"/>
      <c r="M507" s="1090" t="s">
        <v>460</v>
      </c>
      <c r="N507" s="1090"/>
      <c r="O507" s="907">
        <v>1.2094291734491707E-2</v>
      </c>
      <c r="P507" s="843"/>
      <c r="Q507" s="843"/>
      <c r="R507" s="341"/>
      <c r="Z507" s="341"/>
      <c r="AA507" s="341"/>
      <c r="AB507" s="341"/>
      <c r="AC507" s="341"/>
      <c r="AD507" s="341"/>
      <c r="AE507" s="341"/>
      <c r="AF507" s="341"/>
      <c r="AG507" s="341"/>
      <c r="AH507" s="341"/>
      <c r="AI507" s="341"/>
      <c r="AJ507" s="341"/>
      <c r="AK507" s="341"/>
      <c r="AL507" s="341"/>
      <c r="AM507" s="341"/>
      <c r="AN507" s="341"/>
      <c r="AO507" s="341"/>
      <c r="AP507" s="341"/>
      <c r="AQ507" s="341"/>
      <c r="AR507" s="341"/>
      <c r="AS507" s="341"/>
      <c r="AT507" s="341"/>
      <c r="AU507" s="341"/>
      <c r="AV507" s="341"/>
      <c r="AW507" s="341"/>
      <c r="AX507" s="341"/>
      <c r="AY507" s="341"/>
      <c r="AZ507" s="341"/>
      <c r="BB507" s="419"/>
      <c r="BZ507" s="341"/>
      <c r="CA507" s="341"/>
      <c r="CB507" s="341"/>
      <c r="CC507" s="341"/>
      <c r="CD507" s="341"/>
      <c r="CE507" s="341"/>
      <c r="CF507" s="341"/>
      <c r="CG507" s="341"/>
      <c r="CH507" s="341"/>
      <c r="CI507" s="341"/>
      <c r="CJ507" s="341"/>
      <c r="CK507" s="341"/>
      <c r="CL507" s="341"/>
      <c r="CM507" s="341"/>
      <c r="CN507" s="341"/>
      <c r="CO507" s="341"/>
      <c r="CP507" s="341"/>
      <c r="CQ507" s="341"/>
      <c r="CR507" s="341"/>
      <c r="CS507" s="341"/>
      <c r="CT507" s="341"/>
      <c r="CU507" s="341"/>
      <c r="CV507" s="341"/>
      <c r="CW507" s="341"/>
      <c r="CX507" s="341"/>
      <c r="CY507" s="341"/>
      <c r="CZ507" s="341"/>
    </row>
    <row r="508" s="340" customFormat="true" ht="25.15" customHeight="true" x14ac:dyDescent="0.2">
      <c r="A508" s="419"/>
      <c r="B508" s="419"/>
      <c r="C508" s="1089" t="s">
        <v>471</v>
      </c>
      <c r="D508" s="1090"/>
      <c r="E508" s="905">
        <v>4.6043600930668107E-4</v>
      </c>
      <c r="F508" s="843"/>
      <c r="G508" s="843"/>
      <c r="H508" s="1090" t="s">
        <v>411</v>
      </c>
      <c r="I508" s="1090"/>
      <c r="J508" s="906">
        <v>3.4618514430442213E-2</v>
      </c>
      <c r="K508" s="843"/>
      <c r="L508" s="843"/>
      <c r="M508" s="1090" t="s">
        <v>472</v>
      </c>
      <c r="N508" s="1090"/>
      <c r="O508" s="907">
        <v>1.5029619049095769E-3</v>
      </c>
      <c r="P508" s="843"/>
      <c r="Q508" s="843"/>
      <c r="R508" s="341"/>
      <c r="Z508" s="341"/>
      <c r="AA508" s="341"/>
      <c r="AB508" s="341"/>
      <c r="AC508" s="341"/>
      <c r="AD508" s="341"/>
      <c r="AE508" s="341"/>
      <c r="AF508" s="341"/>
      <c r="AG508" s="341"/>
      <c r="AH508" s="341"/>
      <c r="AI508" s="341"/>
      <c r="AJ508" s="341"/>
      <c r="AK508" s="341"/>
      <c r="AL508" s="341"/>
      <c r="AM508" s="341"/>
      <c r="AN508" s="341"/>
      <c r="AO508" s="341"/>
      <c r="AP508" s="341"/>
      <c r="AQ508" s="341"/>
      <c r="AR508" s="341"/>
      <c r="AS508" s="341"/>
      <c r="AT508" s="341"/>
      <c r="AU508" s="341"/>
      <c r="AV508" s="341"/>
      <c r="AW508" s="341"/>
      <c r="AX508" s="341"/>
      <c r="AY508" s="341"/>
      <c r="AZ508" s="341"/>
      <c r="BB508" s="419"/>
      <c r="BZ508" s="341"/>
      <c r="CA508" s="341"/>
      <c r="CB508" s="341"/>
      <c r="CC508" s="341"/>
      <c r="CD508" s="341"/>
      <c r="CE508" s="341"/>
      <c r="CF508" s="341"/>
      <c r="CG508" s="341"/>
      <c r="CH508" s="341"/>
      <c r="CI508" s="341"/>
      <c r="CJ508" s="341"/>
      <c r="CK508" s="341"/>
      <c r="CL508" s="341"/>
      <c r="CM508" s="341"/>
      <c r="CN508" s="341"/>
      <c r="CO508" s="341"/>
      <c r="CP508" s="341"/>
      <c r="CQ508" s="341"/>
      <c r="CR508" s="341"/>
      <c r="CS508" s="341"/>
      <c r="CT508" s="341"/>
      <c r="CU508" s="341"/>
      <c r="CV508" s="341"/>
      <c r="CW508" s="341"/>
      <c r="CX508" s="341"/>
      <c r="CY508" s="341"/>
      <c r="CZ508" s="341"/>
    </row>
    <row r="509" s="340" customFormat="true" ht="25.15" customHeight="true" x14ac:dyDescent="0.2">
      <c r="A509" s="419"/>
      <c r="B509" s="419"/>
      <c r="C509" s="1089" t="s">
        <v>411</v>
      </c>
      <c r="D509" s="1090"/>
      <c r="E509" s="905">
        <v>3.4173938876210654E-2</v>
      </c>
      <c r="F509" s="843"/>
      <c r="G509" s="843"/>
      <c r="H509" s="1090" t="s">
        <v>510</v>
      </c>
      <c r="I509" s="1090"/>
      <c r="J509" s="906">
        <v>2.0119169085173853E-4</v>
      </c>
      <c r="K509" s="843"/>
      <c r="L509" s="843"/>
      <c r="M509" s="1090" t="s">
        <v>483</v>
      </c>
      <c r="N509" s="1090"/>
      <c r="O509" s="907">
        <v>3.6304511902423756E-4</v>
      </c>
      <c r="P509" s="843"/>
      <c r="Q509" s="843"/>
      <c r="R509" s="341"/>
      <c r="Z509" s="341"/>
      <c r="AA509" s="341"/>
      <c r="AB509" s="341"/>
      <c r="AC509" s="341"/>
      <c r="AD509" s="341"/>
      <c r="AE509" s="341"/>
      <c r="AF509" s="341"/>
      <c r="AG509" s="341"/>
      <c r="AH509" s="341"/>
      <c r="AI509" s="341"/>
      <c r="AJ509" s="341"/>
      <c r="AK509" s="341"/>
      <c r="AL509" s="341"/>
      <c r="AM509" s="341"/>
      <c r="AN509" s="341"/>
      <c r="AO509" s="341"/>
      <c r="AP509" s="341"/>
      <c r="AQ509" s="341"/>
      <c r="AR509" s="341"/>
      <c r="AS509" s="341"/>
      <c r="AT509" s="341"/>
      <c r="AU509" s="341"/>
      <c r="AV509" s="341"/>
      <c r="AW509" s="341"/>
      <c r="AX509" s="341"/>
      <c r="AY509" s="341"/>
      <c r="AZ509" s="341"/>
      <c r="BB509" s="419"/>
      <c r="BZ509" s="341"/>
      <c r="CA509" s="341"/>
      <c r="CB509" s="341"/>
      <c r="CC509" s="341"/>
      <c r="CD509" s="341"/>
      <c r="CE509" s="341"/>
      <c r="CF509" s="341"/>
      <c r="CG509" s="341"/>
      <c r="CH509" s="341"/>
      <c r="CI509" s="341"/>
      <c r="CJ509" s="341"/>
      <c r="CK509" s="341"/>
      <c r="CL509" s="341"/>
      <c r="CM509" s="341"/>
      <c r="CN509" s="341"/>
      <c r="CO509" s="341"/>
      <c r="CP509" s="341"/>
      <c r="CQ509" s="341"/>
      <c r="CR509" s="341"/>
      <c r="CS509" s="341"/>
      <c r="CT509" s="341"/>
      <c r="CU509" s="341"/>
      <c r="CV509" s="341"/>
      <c r="CW509" s="341"/>
      <c r="CX509" s="341"/>
      <c r="CY509" s="341"/>
      <c r="CZ509" s="341"/>
    </row>
    <row r="510" s="340" customFormat="true" ht="25.15" customHeight="true" x14ac:dyDescent="0.2">
      <c r="A510" s="419"/>
      <c r="B510" s="419"/>
      <c r="C510" s="1089" t="s">
        <v>510</v>
      </c>
      <c r="D510" s="1090"/>
      <c r="E510" s="914">
        <v>9.4548401396678496E-6</v>
      </c>
      <c r="F510" s="843"/>
      <c r="G510" s="843"/>
      <c r="H510" s="1090" t="s">
        <v>630</v>
      </c>
      <c r="I510" s="1090"/>
      <c r="J510" s="906">
        <v>1.7960849086836276E-3</v>
      </c>
      <c r="K510" s="843"/>
      <c r="L510" s="843"/>
      <c r="M510" s="1090" t="s">
        <v>629</v>
      </c>
      <c r="N510" s="1090"/>
      <c r="O510" s="907">
        <v>4.6205786484714347E-3</v>
      </c>
      <c r="P510" s="843"/>
      <c r="Q510" s="843"/>
      <c r="R510" s="341"/>
      <c r="Z510" s="341"/>
      <c r="AA510" s="341"/>
      <c r="AB510" s="341"/>
      <c r="AC510" s="341"/>
      <c r="AD510" s="341"/>
      <c r="AE510" s="341"/>
      <c r="AF510" s="341"/>
      <c r="AG510" s="341"/>
      <c r="AH510" s="341"/>
      <c r="AI510" s="341"/>
      <c r="AJ510" s="341"/>
      <c r="AK510" s="341"/>
      <c r="AL510" s="341"/>
      <c r="AM510" s="341"/>
      <c r="AN510" s="341"/>
      <c r="AO510" s="341"/>
      <c r="AP510" s="341"/>
      <c r="AQ510" s="341"/>
      <c r="AR510" s="341"/>
      <c r="AS510" s="341"/>
      <c r="AT510" s="341"/>
      <c r="AU510" s="341"/>
      <c r="AV510" s="341"/>
      <c r="AW510" s="341"/>
      <c r="AX510" s="341"/>
      <c r="AY510" s="341"/>
      <c r="AZ510" s="341"/>
      <c r="BB510" s="419"/>
      <c r="BZ510" s="341"/>
      <c r="CA510" s="341"/>
      <c r="CB510" s="341"/>
      <c r="CC510" s="341"/>
      <c r="CD510" s="341"/>
      <c r="CE510" s="341"/>
      <c r="CF510" s="341"/>
      <c r="CG510" s="341"/>
      <c r="CH510" s="341"/>
      <c r="CI510" s="341"/>
      <c r="CJ510" s="341"/>
      <c r="CK510" s="341"/>
      <c r="CL510" s="341"/>
      <c r="CM510" s="341"/>
      <c r="CN510" s="341"/>
      <c r="CO510" s="341"/>
      <c r="CP510" s="341"/>
      <c r="CQ510" s="341"/>
      <c r="CR510" s="341"/>
      <c r="CS510" s="341"/>
      <c r="CT510" s="341"/>
      <c r="CU510" s="341"/>
      <c r="CV510" s="341"/>
      <c r="CW510" s="341"/>
      <c r="CX510" s="341"/>
      <c r="CY510" s="341"/>
      <c r="CZ510" s="341"/>
    </row>
    <row r="511" s="340" customFormat="true" ht="25.15" customHeight="true" x14ac:dyDescent="0.2">
      <c r="A511" s="419"/>
      <c r="B511" s="419"/>
      <c r="C511" s="1089" t="s">
        <v>630</v>
      </c>
      <c r="D511" s="1090"/>
      <c r="E511" s="905">
        <v>3.2735337865811502E-4</v>
      </c>
      <c r="F511" s="843"/>
      <c r="G511" s="843"/>
      <c r="H511" s="1090" t="s">
        <v>636</v>
      </c>
      <c r="I511" s="1090"/>
      <c r="J511" s="906">
        <v>3.6012689352028478E-4</v>
      </c>
      <c r="K511" s="843"/>
      <c r="L511" s="843"/>
      <c r="M511" s="1090" t="s">
        <v>384</v>
      </c>
      <c r="N511" s="1090"/>
      <c r="O511" s="907">
        <v>3.4588554628076657E-3</v>
      </c>
      <c r="P511" s="843"/>
      <c r="Q511" s="843"/>
      <c r="R511" s="341"/>
      <c r="Z511" s="341"/>
      <c r="AA511" s="341"/>
      <c r="AB511" s="341"/>
      <c r="AC511" s="341"/>
      <c r="AD511" s="341"/>
      <c r="AE511" s="341"/>
      <c r="AF511" s="341"/>
      <c r="AG511" s="341"/>
      <c r="AH511" s="341"/>
      <c r="AI511" s="341"/>
      <c r="AJ511" s="341"/>
      <c r="AK511" s="341"/>
      <c r="AL511" s="341"/>
      <c r="AM511" s="341"/>
      <c r="AN511" s="341"/>
      <c r="AO511" s="341"/>
      <c r="AP511" s="341"/>
      <c r="AQ511" s="341"/>
      <c r="AR511" s="341"/>
      <c r="AS511" s="341"/>
      <c r="AT511" s="341"/>
      <c r="AU511" s="341"/>
      <c r="AV511" s="341"/>
      <c r="AW511" s="341"/>
      <c r="AX511" s="341"/>
      <c r="AY511" s="341"/>
      <c r="AZ511" s="341"/>
      <c r="BB511" s="419"/>
      <c r="BZ511" s="341"/>
      <c r="CA511" s="341"/>
      <c r="CB511" s="341"/>
      <c r="CC511" s="341"/>
      <c r="CD511" s="341"/>
      <c r="CE511" s="341"/>
      <c r="CF511" s="341"/>
      <c r="CG511" s="341"/>
      <c r="CH511" s="341"/>
      <c r="CI511" s="341"/>
      <c r="CJ511" s="341"/>
      <c r="CK511" s="341"/>
      <c r="CL511" s="341"/>
      <c r="CM511" s="341"/>
      <c r="CN511" s="341"/>
      <c r="CO511" s="341"/>
      <c r="CP511" s="341"/>
      <c r="CQ511" s="341"/>
      <c r="CR511" s="341"/>
      <c r="CS511" s="341"/>
      <c r="CT511" s="341"/>
      <c r="CU511" s="341"/>
      <c r="CV511" s="341"/>
      <c r="CW511" s="341"/>
      <c r="CX511" s="341"/>
      <c r="CY511" s="341"/>
      <c r="CZ511" s="341"/>
    </row>
    <row r="512" s="340" customFormat="true" ht="25.15" customHeight="true" x14ac:dyDescent="0.2">
      <c r="A512" s="419"/>
      <c r="B512" s="419"/>
      <c r="C512" s="1089" t="s">
        <v>636</v>
      </c>
      <c r="D512" s="1090"/>
      <c r="E512" s="914">
        <v>8.3746799172108099E-6</v>
      </c>
      <c r="F512" s="843"/>
      <c r="G512" s="843"/>
      <c r="H512" s="1090" t="s">
        <v>485</v>
      </c>
      <c r="I512" s="1090"/>
      <c r="J512" s="906">
        <v>7.889972488675635E-3</v>
      </c>
      <c r="K512" s="843"/>
      <c r="L512" s="843"/>
      <c r="M512" s="1090" t="s">
        <v>627</v>
      </c>
      <c r="N512" s="1090"/>
      <c r="O512" s="907">
        <v>5.3059783195453618E-3</v>
      </c>
      <c r="P512" s="843"/>
      <c r="Q512" s="843"/>
      <c r="R512" s="341"/>
      <c r="Z512" s="341"/>
      <c r="AA512" s="341"/>
      <c r="AB512" s="341"/>
      <c r="AC512" s="341"/>
      <c r="AD512" s="341"/>
      <c r="AE512" s="341"/>
      <c r="AF512" s="341"/>
      <c r="AG512" s="341"/>
      <c r="AH512" s="341"/>
      <c r="AI512" s="341"/>
      <c r="AJ512" s="341"/>
      <c r="AK512" s="341"/>
      <c r="AL512" s="341"/>
      <c r="AM512" s="341"/>
      <c r="AN512" s="341"/>
      <c r="AO512" s="341"/>
      <c r="AP512" s="341"/>
      <c r="AQ512" s="341"/>
      <c r="AR512" s="341"/>
      <c r="AS512" s="341"/>
      <c r="AT512" s="341"/>
      <c r="AU512" s="341"/>
      <c r="AV512" s="341"/>
      <c r="AW512" s="341"/>
      <c r="AX512" s="341"/>
      <c r="AY512" s="341"/>
      <c r="AZ512" s="341"/>
      <c r="BB512" s="419"/>
      <c r="BZ512" s="341"/>
      <c r="CA512" s="341"/>
      <c r="CB512" s="341"/>
      <c r="CC512" s="341"/>
      <c r="CD512" s="341"/>
      <c r="CE512" s="341"/>
      <c r="CF512" s="341"/>
      <c r="CG512" s="341"/>
      <c r="CH512" s="341"/>
      <c r="CI512" s="341"/>
      <c r="CJ512" s="341"/>
      <c r="CK512" s="341"/>
      <c r="CL512" s="341"/>
      <c r="CM512" s="341"/>
      <c r="CN512" s="341"/>
      <c r="CO512" s="341"/>
      <c r="CP512" s="341"/>
      <c r="CQ512" s="341"/>
      <c r="CR512" s="341"/>
      <c r="CS512" s="341"/>
      <c r="CT512" s="341"/>
      <c r="CU512" s="341"/>
      <c r="CV512" s="341"/>
      <c r="CW512" s="341"/>
      <c r="CX512" s="341"/>
      <c r="CY512" s="341"/>
      <c r="CZ512" s="341"/>
    </row>
    <row r="513" s="340" customFormat="true" ht="25.15" customHeight="true" x14ac:dyDescent="0.2">
      <c r="A513" s="419"/>
      <c r="B513" s="419"/>
      <c r="C513" s="1089" t="s">
        <v>485</v>
      </c>
      <c r="D513" s="1090"/>
      <c r="E513" s="905">
        <v>8.1766520058910053E-4</v>
      </c>
      <c r="F513" s="843"/>
      <c r="G513" s="843"/>
      <c r="H513" s="1090" t="s">
        <v>402</v>
      </c>
      <c r="I513" s="1090"/>
      <c r="J513" s="915">
        <v>6.82253084643054E-5</v>
      </c>
      <c r="K513" s="843"/>
      <c r="L513" s="843"/>
      <c r="M513" s="1090" t="s">
        <v>403</v>
      </c>
      <c r="N513" s="1090"/>
      <c r="O513" s="907">
        <v>7.6178694648837038E-3</v>
      </c>
      <c r="P513" s="843"/>
      <c r="Q513" s="843"/>
      <c r="R513" s="341"/>
      <c r="Z513" s="341"/>
      <c r="AA513" s="341"/>
      <c r="AB513" s="341"/>
      <c r="AC513" s="341"/>
      <c r="AD513" s="341"/>
      <c r="AE513" s="341"/>
      <c r="AF513" s="341"/>
      <c r="AG513" s="341"/>
      <c r="AH513" s="341"/>
      <c r="AI513" s="341"/>
      <c r="AJ513" s="341"/>
      <c r="AK513" s="341"/>
      <c r="AL513" s="341"/>
      <c r="AM513" s="341"/>
      <c r="AN513" s="341"/>
      <c r="AO513" s="341"/>
      <c r="AP513" s="341"/>
      <c r="AQ513" s="341"/>
      <c r="AR513" s="341"/>
      <c r="AS513" s="341"/>
      <c r="AT513" s="341"/>
      <c r="AU513" s="341"/>
      <c r="AV513" s="341"/>
      <c r="AW513" s="341"/>
      <c r="AX513" s="341"/>
      <c r="AY513" s="341"/>
      <c r="AZ513" s="341"/>
      <c r="BB513" s="419"/>
      <c r="BZ513" s="341"/>
      <c r="CA513" s="341"/>
      <c r="CB513" s="341"/>
      <c r="CC513" s="341"/>
      <c r="CD513" s="341"/>
      <c r="CE513" s="341"/>
      <c r="CF513" s="341"/>
      <c r="CG513" s="341"/>
      <c r="CH513" s="341"/>
      <c r="CI513" s="341"/>
      <c r="CJ513" s="341"/>
      <c r="CK513" s="341"/>
      <c r="CL513" s="341"/>
      <c r="CM513" s="341"/>
      <c r="CN513" s="341"/>
      <c r="CO513" s="341"/>
      <c r="CP513" s="341"/>
      <c r="CQ513" s="341"/>
      <c r="CR513" s="341"/>
      <c r="CS513" s="341"/>
      <c r="CT513" s="341"/>
      <c r="CU513" s="341"/>
      <c r="CV513" s="341"/>
      <c r="CW513" s="341"/>
      <c r="CX513" s="341"/>
      <c r="CY513" s="341"/>
      <c r="CZ513" s="341"/>
    </row>
    <row r="514" s="340" customFormat="true" ht="25.15" customHeight="true" x14ac:dyDescent="0.2">
      <c r="A514" s="419"/>
      <c r="B514" s="419"/>
      <c r="C514" s="1089" t="s">
        <v>402</v>
      </c>
      <c r="D514" s="1090"/>
      <c r="E514" s="905">
        <v>3.308021640167733E-4</v>
      </c>
      <c r="F514" s="843"/>
      <c r="G514" s="843"/>
      <c r="H514" s="1090" t="s">
        <v>453</v>
      </c>
      <c r="I514" s="1090"/>
      <c r="J514" s="906">
        <v>9.6345932741529767E-3</v>
      </c>
      <c r="K514" s="843"/>
      <c r="L514" s="843"/>
      <c r="M514" s="1090" t="s">
        <v>610</v>
      </c>
      <c r="N514" s="1090"/>
      <c r="O514" s="907">
        <v>0.22438917023688104</v>
      </c>
      <c r="P514" s="843"/>
      <c r="Q514" s="843"/>
      <c r="R514" s="341"/>
      <c r="Z514" s="341"/>
      <c r="AA514" s="341"/>
      <c r="AB514" s="341"/>
      <c r="AC514" s="341"/>
      <c r="AD514" s="341"/>
      <c r="AE514" s="341"/>
      <c r="AF514" s="341"/>
      <c r="AG514" s="341"/>
      <c r="AH514" s="341"/>
      <c r="AI514" s="341"/>
      <c r="AJ514" s="341"/>
      <c r="AK514" s="341"/>
      <c r="AL514" s="341"/>
      <c r="AM514" s="341"/>
      <c r="AN514" s="341"/>
      <c r="AO514" s="341"/>
      <c r="AP514" s="341"/>
      <c r="AQ514" s="341"/>
      <c r="AR514" s="341"/>
      <c r="AS514" s="341"/>
      <c r="AT514" s="341"/>
      <c r="AU514" s="341"/>
      <c r="AV514" s="341"/>
      <c r="AW514" s="341"/>
      <c r="AX514" s="341"/>
      <c r="AY514" s="341"/>
      <c r="AZ514" s="341"/>
      <c r="BB514" s="419"/>
      <c r="BZ514" s="341"/>
      <c r="CA514" s="341"/>
      <c r="CB514" s="341"/>
      <c r="CC514" s="341"/>
      <c r="CD514" s="341"/>
      <c r="CE514" s="341"/>
      <c r="CF514" s="341"/>
      <c r="CG514" s="341"/>
      <c r="CH514" s="341"/>
      <c r="CI514" s="341"/>
      <c r="CJ514" s="341"/>
      <c r="CK514" s="341"/>
      <c r="CL514" s="341"/>
      <c r="CM514" s="341"/>
      <c r="CN514" s="341"/>
      <c r="CO514" s="341"/>
      <c r="CP514" s="341"/>
      <c r="CQ514" s="341"/>
      <c r="CR514" s="341"/>
      <c r="CS514" s="341"/>
      <c r="CT514" s="341"/>
      <c r="CU514" s="341"/>
      <c r="CV514" s="341"/>
      <c r="CW514" s="341"/>
      <c r="CX514" s="341"/>
      <c r="CY514" s="341"/>
      <c r="CZ514" s="341"/>
    </row>
    <row r="515" s="340" customFormat="true" ht="25.15" customHeight="true" x14ac:dyDescent="0.2">
      <c r="A515" s="419"/>
      <c r="B515" s="419"/>
      <c r="C515" s="1089" t="s">
        <v>453</v>
      </c>
      <c r="D515" s="1090"/>
      <c r="E515" s="905">
        <v>0.16665831614791848</v>
      </c>
      <c r="F515" s="843"/>
      <c r="G515" s="843"/>
      <c r="H515" s="1090" t="s">
        <v>635</v>
      </c>
      <c r="I515" s="1090"/>
      <c r="J515" s="906">
        <v>2.9059882585836009E-4</v>
      </c>
      <c r="K515" s="843"/>
      <c r="L515" s="843"/>
      <c r="M515" s="1090" t="s">
        <v>391</v>
      </c>
      <c r="N515" s="1090"/>
      <c r="O515" s="907">
        <v>0.20396879736826035</v>
      </c>
      <c r="P515" s="843"/>
      <c r="Q515" s="843"/>
      <c r="R515" s="341"/>
      <c r="Z515" s="341"/>
      <c r="AA515" s="341"/>
      <c r="AB515" s="341"/>
      <c r="AC515" s="341"/>
      <c r="AD515" s="341"/>
      <c r="AE515" s="341"/>
      <c r="AF515" s="341"/>
      <c r="AG515" s="341"/>
      <c r="AH515" s="341"/>
      <c r="AI515" s="341"/>
      <c r="AJ515" s="341"/>
      <c r="AK515" s="341"/>
      <c r="AL515" s="341"/>
      <c r="AM515" s="341"/>
      <c r="AN515" s="341"/>
      <c r="AO515" s="341"/>
      <c r="AP515" s="341"/>
      <c r="AQ515" s="341"/>
      <c r="AR515" s="341"/>
      <c r="AS515" s="341"/>
      <c r="AT515" s="341"/>
      <c r="AU515" s="341"/>
      <c r="AV515" s="341"/>
      <c r="AW515" s="341"/>
      <c r="AX515" s="341"/>
      <c r="AY515" s="341"/>
      <c r="AZ515" s="341"/>
      <c r="BB515" s="419"/>
      <c r="BZ515" s="341"/>
      <c r="CA515" s="341"/>
      <c r="CB515" s="341"/>
      <c r="CC515" s="341"/>
      <c r="CD515" s="341"/>
      <c r="CE515" s="341"/>
      <c r="CF515" s="341"/>
      <c r="CG515" s="341"/>
      <c r="CH515" s="341"/>
      <c r="CI515" s="341"/>
      <c r="CJ515" s="341"/>
      <c r="CK515" s="341"/>
      <c r="CL515" s="341"/>
      <c r="CM515" s="341"/>
      <c r="CN515" s="341"/>
      <c r="CO515" s="341"/>
      <c r="CP515" s="341"/>
      <c r="CQ515" s="341"/>
      <c r="CR515" s="341"/>
      <c r="CS515" s="341"/>
      <c r="CT515" s="341"/>
      <c r="CU515" s="341"/>
      <c r="CV515" s="341"/>
      <c r="CW515" s="341"/>
      <c r="CX515" s="341"/>
      <c r="CY515" s="341"/>
      <c r="CZ515" s="341"/>
    </row>
    <row r="516" s="340" customFormat="true" ht="25.15" customHeight="true" x14ac:dyDescent="0.2">
      <c r="A516" s="419"/>
      <c r="B516" s="419"/>
      <c r="C516" s="1089" t="s">
        <v>397</v>
      </c>
      <c r="D516" s="1090"/>
      <c r="E516" s="905">
        <v>2.8618679663448584E-3</v>
      </c>
      <c r="F516" s="843"/>
      <c r="G516" s="843"/>
      <c r="H516" s="1090" t="s">
        <v>612</v>
      </c>
      <c r="I516" s="1090"/>
      <c r="J516" s="906">
        <v>2.1263937704182424E-2</v>
      </c>
      <c r="K516" s="843"/>
      <c r="L516" s="843"/>
      <c r="M516" s="1090" t="s">
        <v>476</v>
      </c>
      <c r="N516" s="1090"/>
      <c r="O516" s="916">
        <v>4.7758465313862703E-5</v>
      </c>
      <c r="P516" s="843"/>
      <c r="Q516" s="843"/>
      <c r="R516" s="341"/>
      <c r="Z516" s="341"/>
      <c r="AA516" s="341"/>
      <c r="AB516" s="341"/>
      <c r="AC516" s="341"/>
      <c r="AD516" s="341"/>
      <c r="AE516" s="341"/>
      <c r="AF516" s="341"/>
      <c r="AG516" s="341"/>
      <c r="AH516" s="341"/>
      <c r="AI516" s="341"/>
      <c r="AJ516" s="341"/>
      <c r="AK516" s="341"/>
      <c r="AL516" s="341"/>
      <c r="AM516" s="341"/>
      <c r="AN516" s="341"/>
      <c r="AO516" s="341"/>
      <c r="AP516" s="341"/>
      <c r="AQ516" s="341"/>
      <c r="AR516" s="341"/>
      <c r="AS516" s="341"/>
      <c r="AT516" s="341"/>
      <c r="AU516" s="341"/>
      <c r="AV516" s="341"/>
      <c r="AW516" s="341"/>
      <c r="AX516" s="341"/>
      <c r="AY516" s="341"/>
      <c r="AZ516" s="341"/>
      <c r="BB516" s="419"/>
      <c r="BZ516" s="341"/>
      <c r="CA516" s="341"/>
      <c r="CB516" s="341"/>
      <c r="CC516" s="341"/>
      <c r="CD516" s="341"/>
      <c r="CE516" s="341"/>
      <c r="CF516" s="341"/>
      <c r="CG516" s="341"/>
      <c r="CH516" s="341"/>
      <c r="CI516" s="341"/>
      <c r="CJ516" s="341"/>
      <c r="CK516" s="341"/>
      <c r="CL516" s="341"/>
      <c r="CM516" s="341"/>
      <c r="CN516" s="341"/>
      <c r="CO516" s="341"/>
      <c r="CP516" s="341"/>
      <c r="CQ516" s="341"/>
      <c r="CR516" s="341"/>
      <c r="CS516" s="341"/>
      <c r="CT516" s="341"/>
      <c r="CU516" s="341"/>
      <c r="CV516" s="341"/>
      <c r="CW516" s="341"/>
      <c r="CX516" s="341"/>
      <c r="CY516" s="341"/>
      <c r="CZ516" s="341"/>
    </row>
    <row r="517" s="340" customFormat="true" ht="25.15" customHeight="true" x14ac:dyDescent="0.2">
      <c r="A517" s="419"/>
      <c r="B517" s="419"/>
      <c r="C517" s="1089" t="s">
        <v>635</v>
      </c>
      <c r="D517" s="1090"/>
      <c r="E517" s="905">
        <v>4.7437193217356638E-4</v>
      </c>
      <c r="F517" s="843"/>
      <c r="G517" s="843"/>
      <c r="H517" s="1090" t="s">
        <v>596</v>
      </c>
      <c r="I517" s="1090"/>
      <c r="J517" s="906">
        <v>3.6676966362323858E-4</v>
      </c>
      <c r="K517" s="843"/>
      <c r="L517" s="843"/>
      <c r="M517" s="1090" t="s">
        <v>396</v>
      </c>
      <c r="N517" s="1090"/>
      <c r="O517" s="916">
        <v>1.6677710211826482E-7</v>
      </c>
      <c r="P517" s="843"/>
      <c r="Q517" s="843"/>
      <c r="R517" s="341"/>
      <c r="Z517" s="341"/>
      <c r="AA517" s="341"/>
      <c r="AB517" s="341"/>
      <c r="AC517" s="341"/>
      <c r="AD517" s="341"/>
      <c r="AE517" s="341"/>
      <c r="AF517" s="341"/>
      <c r="AG517" s="341"/>
      <c r="AH517" s="341"/>
      <c r="AI517" s="341"/>
      <c r="AJ517" s="341"/>
      <c r="AK517" s="341"/>
      <c r="AL517" s="341"/>
      <c r="AM517" s="341"/>
      <c r="AN517" s="341"/>
      <c r="AO517" s="341"/>
      <c r="AP517" s="341"/>
      <c r="AQ517" s="341"/>
      <c r="AR517" s="341"/>
      <c r="AS517" s="341"/>
      <c r="AT517" s="341"/>
      <c r="AU517" s="341"/>
      <c r="AV517" s="341"/>
      <c r="AW517" s="341"/>
      <c r="AX517" s="341"/>
      <c r="AY517" s="341"/>
      <c r="AZ517" s="341"/>
      <c r="BB517" s="419"/>
      <c r="BZ517" s="341"/>
      <c r="CA517" s="341"/>
      <c r="CB517" s="341"/>
      <c r="CC517" s="341"/>
      <c r="CD517" s="341"/>
      <c r="CE517" s="341"/>
      <c r="CF517" s="341"/>
      <c r="CG517" s="341"/>
      <c r="CH517" s="341"/>
      <c r="CI517" s="341"/>
      <c r="CJ517" s="341"/>
      <c r="CK517" s="341"/>
      <c r="CL517" s="341"/>
      <c r="CM517" s="341"/>
      <c r="CN517" s="341"/>
      <c r="CO517" s="341"/>
      <c r="CP517" s="341"/>
      <c r="CQ517" s="341"/>
      <c r="CR517" s="341"/>
      <c r="CS517" s="341"/>
      <c r="CT517" s="341"/>
      <c r="CU517" s="341"/>
      <c r="CV517" s="341"/>
      <c r="CW517" s="341"/>
      <c r="CX517" s="341"/>
      <c r="CY517" s="341"/>
      <c r="CZ517" s="341"/>
    </row>
    <row r="518" s="340" customFormat="true" ht="25.15" customHeight="true" x14ac:dyDescent="0.2">
      <c r="A518" s="419"/>
      <c r="B518" s="419"/>
      <c r="C518" s="1089" t="s">
        <v>612</v>
      </c>
      <c r="D518" s="1090"/>
      <c r="E518" s="905">
        <v>2.5231831285653119E-2</v>
      </c>
      <c r="F518" s="843"/>
      <c r="G518" s="843"/>
      <c r="H518" s="1090" t="s">
        <v>400</v>
      </c>
      <c r="I518" s="1090"/>
      <c r="J518" s="906">
        <v>2.0686459338790496E-3</v>
      </c>
      <c r="K518" s="843"/>
      <c r="L518" s="843"/>
      <c r="M518" s="1090" t="s">
        <v>471</v>
      </c>
      <c r="N518" s="1090"/>
      <c r="O518" s="907">
        <v>1.123087475480458E-2</v>
      </c>
      <c r="P518" s="843"/>
      <c r="Q518" s="843"/>
      <c r="R518" s="341"/>
      <c r="Z518" s="341"/>
      <c r="AA518" s="341"/>
      <c r="AB518" s="341"/>
      <c r="AC518" s="341"/>
      <c r="AD518" s="341"/>
      <c r="AE518" s="341"/>
      <c r="AF518" s="341"/>
      <c r="AG518" s="341"/>
      <c r="AH518" s="341"/>
      <c r="AI518" s="341"/>
      <c r="AJ518" s="341"/>
      <c r="AK518" s="341"/>
      <c r="AL518" s="341"/>
      <c r="AM518" s="341"/>
      <c r="AN518" s="341"/>
      <c r="AO518" s="341"/>
      <c r="AP518" s="341"/>
      <c r="AQ518" s="341"/>
      <c r="AR518" s="341"/>
      <c r="AS518" s="341"/>
      <c r="AT518" s="341"/>
      <c r="AU518" s="341"/>
      <c r="AV518" s="341"/>
      <c r="AW518" s="341"/>
      <c r="AX518" s="341"/>
      <c r="AY518" s="341"/>
      <c r="AZ518" s="341"/>
      <c r="BB518" s="419"/>
      <c r="BZ518" s="341"/>
      <c r="CA518" s="341"/>
      <c r="CB518" s="341"/>
      <c r="CC518" s="341"/>
      <c r="CD518" s="341"/>
      <c r="CE518" s="341"/>
      <c r="CF518" s="341"/>
      <c r="CG518" s="341"/>
      <c r="CH518" s="341"/>
      <c r="CI518" s="341"/>
      <c r="CJ518" s="341"/>
      <c r="CK518" s="341"/>
      <c r="CL518" s="341"/>
      <c r="CM518" s="341"/>
      <c r="CN518" s="341"/>
      <c r="CO518" s="341"/>
      <c r="CP518" s="341"/>
      <c r="CQ518" s="341"/>
      <c r="CR518" s="341"/>
      <c r="CS518" s="341"/>
      <c r="CT518" s="341"/>
      <c r="CU518" s="341"/>
      <c r="CV518" s="341"/>
      <c r="CW518" s="341"/>
      <c r="CX518" s="341"/>
      <c r="CY518" s="341"/>
      <c r="CZ518" s="341"/>
    </row>
    <row r="519" s="340" customFormat="true" ht="25.15" customHeight="true" x14ac:dyDescent="0.2">
      <c r="A519" s="419"/>
      <c r="B519" s="419"/>
      <c r="C519" s="1089" t="s">
        <v>596</v>
      </c>
      <c r="D519" s="1090"/>
      <c r="E519" s="905">
        <v>4.0818829650720006E-4</v>
      </c>
      <c r="F519" s="843"/>
      <c r="G519" s="843"/>
      <c r="H519" s="1090" t="s">
        <v>383</v>
      </c>
      <c r="I519" s="1090"/>
      <c r="J519" s="906">
        <v>2.0365861875165491E-2</v>
      </c>
      <c r="K519" s="843"/>
      <c r="L519" s="843"/>
      <c r="M519" s="1090" t="s">
        <v>411</v>
      </c>
      <c r="N519" s="1090"/>
      <c r="O519" s="907">
        <v>1.0546852127118252E-4</v>
      </c>
      <c r="P519" s="843"/>
      <c r="Q519" s="843"/>
      <c r="R519" s="341"/>
      <c r="Z519" s="341"/>
      <c r="AA519" s="341"/>
      <c r="AB519" s="341"/>
      <c r="AC519" s="341"/>
      <c r="AD519" s="341"/>
      <c r="AE519" s="341"/>
      <c r="AF519" s="341"/>
      <c r="AG519" s="341"/>
      <c r="AH519" s="341"/>
      <c r="AI519" s="341"/>
      <c r="AJ519" s="341"/>
      <c r="AK519" s="341"/>
      <c r="AL519" s="341"/>
      <c r="AM519" s="341"/>
      <c r="AN519" s="341"/>
      <c r="AO519" s="341"/>
      <c r="AP519" s="341"/>
      <c r="AQ519" s="341"/>
      <c r="AR519" s="341"/>
      <c r="AS519" s="341"/>
      <c r="AT519" s="341"/>
      <c r="AU519" s="341"/>
      <c r="AV519" s="341"/>
      <c r="AW519" s="341"/>
      <c r="AX519" s="341"/>
      <c r="AY519" s="341"/>
      <c r="AZ519" s="341"/>
      <c r="BB519" s="419"/>
      <c r="BZ519" s="341"/>
      <c r="CA519" s="341"/>
      <c r="CB519" s="341"/>
      <c r="CC519" s="341"/>
      <c r="CD519" s="341"/>
      <c r="CE519" s="341"/>
      <c r="CF519" s="341"/>
      <c r="CG519" s="341"/>
      <c r="CH519" s="341"/>
      <c r="CI519" s="341"/>
      <c r="CJ519" s="341"/>
      <c r="CK519" s="341"/>
      <c r="CL519" s="341"/>
      <c r="CM519" s="341"/>
      <c r="CN519" s="341"/>
      <c r="CO519" s="341"/>
      <c r="CP519" s="341"/>
      <c r="CQ519" s="341"/>
      <c r="CR519" s="341"/>
      <c r="CS519" s="341"/>
      <c r="CT519" s="341"/>
      <c r="CU519" s="341"/>
      <c r="CV519" s="341"/>
      <c r="CW519" s="341"/>
      <c r="CX519" s="341"/>
      <c r="CY519" s="341"/>
      <c r="CZ519" s="341"/>
    </row>
    <row r="520" s="340" customFormat="true" ht="25.15" customHeight="true" x14ac:dyDescent="0.2">
      <c r="A520" s="419"/>
      <c r="B520" s="419"/>
      <c r="C520" s="1089" t="s">
        <v>400</v>
      </c>
      <c r="D520" s="1090"/>
      <c r="E520" s="905">
        <v>2.1654342395290098E-3</v>
      </c>
      <c r="F520" s="843"/>
      <c r="G520" s="843"/>
      <c r="H520" s="1090" t="s">
        <v>628</v>
      </c>
      <c r="I520" s="1090"/>
      <c r="J520" s="906">
        <v>7.1736882900489607E-3</v>
      </c>
      <c r="K520" s="843"/>
      <c r="L520" s="843"/>
      <c r="M520" s="1090" t="s">
        <v>630</v>
      </c>
      <c r="N520" s="1090"/>
      <c r="O520" s="907">
        <v>2.8971458717923586E-3</v>
      </c>
      <c r="P520" s="843"/>
      <c r="Q520" s="843"/>
      <c r="R520" s="341"/>
      <c r="Z520" s="341"/>
      <c r="AA520" s="341"/>
      <c r="AB520" s="341"/>
      <c r="AC520" s="341"/>
      <c r="AD520" s="341"/>
      <c r="AE520" s="341"/>
      <c r="AF520" s="341"/>
      <c r="AG520" s="341"/>
      <c r="AH520" s="341"/>
      <c r="AI520" s="341"/>
      <c r="AJ520" s="341"/>
      <c r="AK520" s="341"/>
      <c r="AL520" s="341"/>
      <c r="AM520" s="341"/>
      <c r="AN520" s="341"/>
      <c r="AO520" s="341"/>
      <c r="AP520" s="341"/>
      <c r="AQ520" s="341"/>
      <c r="AR520" s="341"/>
      <c r="AS520" s="341"/>
      <c r="AT520" s="341"/>
      <c r="AU520" s="341"/>
      <c r="AV520" s="341"/>
      <c r="AW520" s="341"/>
      <c r="AX520" s="341"/>
      <c r="AY520" s="341"/>
      <c r="AZ520" s="341"/>
      <c r="BB520" s="419"/>
      <c r="BZ520" s="341"/>
      <c r="CA520" s="341"/>
      <c r="CB520" s="341"/>
      <c r="CC520" s="341"/>
      <c r="CD520" s="341"/>
      <c r="CE520" s="341"/>
      <c r="CF520" s="341"/>
      <c r="CG520" s="341"/>
      <c r="CH520" s="341"/>
      <c r="CI520" s="341"/>
      <c r="CJ520" s="341"/>
      <c r="CK520" s="341"/>
      <c r="CL520" s="341"/>
      <c r="CM520" s="341"/>
      <c r="CN520" s="341"/>
      <c r="CO520" s="341"/>
      <c r="CP520" s="341"/>
      <c r="CQ520" s="341"/>
      <c r="CR520" s="341"/>
      <c r="CS520" s="341"/>
      <c r="CT520" s="341"/>
      <c r="CU520" s="341"/>
      <c r="CV520" s="341"/>
      <c r="CW520" s="341"/>
      <c r="CX520" s="341"/>
      <c r="CY520" s="341"/>
      <c r="CZ520" s="341"/>
    </row>
    <row r="521" s="340" customFormat="true" ht="25.15" customHeight="true" x14ac:dyDescent="0.2">
      <c r="A521" s="419"/>
      <c r="B521" s="419"/>
      <c r="C521" s="1089" t="s">
        <v>383</v>
      </c>
      <c r="D521" s="1090"/>
      <c r="E521" s="905">
        <v>2.3677048350237088E-2</v>
      </c>
      <c r="F521" s="843"/>
      <c r="G521" s="843"/>
      <c r="H521" s="1090" t="s">
        <v>488</v>
      </c>
      <c r="I521" s="1090"/>
      <c r="J521" s="906">
        <v>3.319426854576918E-4</v>
      </c>
      <c r="K521" s="843"/>
      <c r="L521" s="843"/>
      <c r="M521" s="1090" t="s">
        <v>636</v>
      </c>
      <c r="N521" s="1090"/>
      <c r="O521" s="916">
        <v>9.0750093513111165E-5</v>
      </c>
      <c r="P521" s="843"/>
      <c r="Q521" s="843"/>
      <c r="R521" s="341"/>
      <c r="Z521" s="341"/>
      <c r="AA521" s="341"/>
      <c r="AB521" s="341"/>
      <c r="AC521" s="341"/>
      <c r="AD521" s="341"/>
      <c r="AE521" s="341"/>
      <c r="AF521" s="341"/>
      <c r="AG521" s="341"/>
      <c r="AH521" s="341"/>
      <c r="AI521" s="341"/>
      <c r="AJ521" s="341"/>
      <c r="AK521" s="341"/>
      <c r="AL521" s="341"/>
      <c r="AM521" s="341"/>
      <c r="AN521" s="341"/>
      <c r="AO521" s="341"/>
      <c r="AP521" s="341"/>
      <c r="AQ521" s="341"/>
      <c r="AR521" s="341"/>
      <c r="AS521" s="341"/>
      <c r="AT521" s="341"/>
      <c r="AU521" s="341"/>
      <c r="AV521" s="341"/>
      <c r="AW521" s="341"/>
      <c r="AX521" s="341"/>
      <c r="AY521" s="341"/>
      <c r="AZ521" s="341"/>
      <c r="BB521" s="419"/>
      <c r="BZ521" s="341"/>
      <c r="CA521" s="341"/>
      <c r="CB521" s="341"/>
      <c r="CC521" s="341"/>
      <c r="CD521" s="341"/>
      <c r="CE521" s="341"/>
      <c r="CF521" s="341"/>
      <c r="CG521" s="341"/>
      <c r="CH521" s="341"/>
      <c r="CI521" s="341"/>
      <c r="CJ521" s="341"/>
      <c r="CK521" s="341"/>
      <c r="CL521" s="341"/>
      <c r="CM521" s="341"/>
      <c r="CN521" s="341"/>
      <c r="CO521" s="341"/>
      <c r="CP521" s="341"/>
      <c r="CQ521" s="341"/>
      <c r="CR521" s="341"/>
      <c r="CS521" s="341"/>
      <c r="CT521" s="341"/>
      <c r="CU521" s="341"/>
      <c r="CV521" s="341"/>
      <c r="CW521" s="341"/>
      <c r="CX521" s="341"/>
      <c r="CY521" s="341"/>
      <c r="CZ521" s="341"/>
    </row>
    <row r="522" s="340" customFormat="true" ht="25.15" customHeight="true" x14ac:dyDescent="0.2">
      <c r="A522" s="419"/>
      <c r="B522" s="419"/>
      <c r="C522" s="1089" t="s">
        <v>628</v>
      </c>
      <c r="D522" s="1090"/>
      <c r="E522" s="905">
        <v>5.8081225267717284E-3</v>
      </c>
      <c r="F522" s="843"/>
      <c r="G522" s="843"/>
      <c r="H522" s="1090" t="s">
        <v>617</v>
      </c>
      <c r="I522" s="1090"/>
      <c r="J522" s="906">
        <v>2.7380844173189801E-2</v>
      </c>
      <c r="K522" s="843"/>
      <c r="L522" s="843"/>
      <c r="M522" s="1090" t="s">
        <v>485</v>
      </c>
      <c r="N522" s="1090"/>
      <c r="O522" s="907">
        <v>2.9219689111680539E-4</v>
      </c>
      <c r="P522" s="843"/>
      <c r="Q522" s="843"/>
      <c r="R522" s="341"/>
      <c r="Z522" s="341"/>
      <c r="AA522" s="341"/>
      <c r="AB522" s="341"/>
      <c r="AC522" s="341"/>
      <c r="AD522" s="341"/>
      <c r="AE522" s="341"/>
      <c r="AF522" s="341"/>
      <c r="AG522" s="341"/>
      <c r="AH522" s="341"/>
      <c r="AI522" s="341"/>
      <c r="AJ522" s="341"/>
      <c r="AK522" s="341"/>
      <c r="AL522" s="341"/>
      <c r="AM522" s="341"/>
      <c r="AN522" s="341"/>
      <c r="AO522" s="341"/>
      <c r="AP522" s="341"/>
      <c r="AQ522" s="341"/>
      <c r="AR522" s="341"/>
      <c r="AS522" s="341"/>
      <c r="AT522" s="341"/>
      <c r="AU522" s="341"/>
      <c r="AV522" s="341"/>
      <c r="AW522" s="341"/>
      <c r="AX522" s="341"/>
      <c r="AY522" s="341"/>
      <c r="AZ522" s="341"/>
      <c r="BB522" s="419"/>
      <c r="BZ522" s="341"/>
      <c r="CA522" s="341"/>
      <c r="CB522" s="341"/>
      <c r="CC522" s="341"/>
      <c r="CD522" s="341"/>
      <c r="CE522" s="341"/>
      <c r="CF522" s="341"/>
      <c r="CG522" s="341"/>
      <c r="CH522" s="341"/>
      <c r="CI522" s="341"/>
      <c r="CJ522" s="341"/>
      <c r="CK522" s="341"/>
      <c r="CL522" s="341"/>
      <c r="CM522" s="341"/>
      <c r="CN522" s="341"/>
      <c r="CO522" s="341"/>
      <c r="CP522" s="341"/>
      <c r="CQ522" s="341"/>
      <c r="CR522" s="341"/>
      <c r="CS522" s="341"/>
      <c r="CT522" s="341"/>
      <c r="CU522" s="341"/>
      <c r="CV522" s="341"/>
      <c r="CW522" s="341"/>
      <c r="CX522" s="341"/>
      <c r="CY522" s="341"/>
      <c r="CZ522" s="341"/>
    </row>
    <row r="523" s="340" customFormat="true" ht="25.15" customHeight="true" x14ac:dyDescent="0.2">
      <c r="A523" s="419"/>
      <c r="B523" s="419"/>
      <c r="C523" s="1089" t="s">
        <v>488</v>
      </c>
      <c r="D523" s="1090"/>
      <c r="E523" s="905">
        <v>2.2051093428819175E-3</v>
      </c>
      <c r="F523" s="843"/>
      <c r="G523" s="843"/>
      <c r="H523" s="1090" t="s">
        <v>480</v>
      </c>
      <c r="I523" s="1090"/>
      <c r="J523" s="906">
        <v>1.1248208504732505E-2</v>
      </c>
      <c r="K523" s="843"/>
      <c r="L523" s="843"/>
      <c r="M523" s="1090" t="s">
        <v>453</v>
      </c>
      <c r="N523" s="1090"/>
      <c r="O523" s="907">
        <v>0.2456629974965629</v>
      </c>
      <c r="P523" s="843"/>
      <c r="Q523" s="843"/>
      <c r="R523" s="341"/>
      <c r="Z523" s="341"/>
      <c r="AA523" s="341"/>
      <c r="AB523" s="341"/>
      <c r="AC523" s="341"/>
      <c r="AD523" s="341"/>
      <c r="AE523" s="341"/>
      <c r="AF523" s="341"/>
      <c r="AG523" s="341"/>
      <c r="AH523" s="341"/>
      <c r="AI523" s="341"/>
      <c r="AJ523" s="341"/>
      <c r="AK523" s="341"/>
      <c r="AL523" s="341"/>
      <c r="AM523" s="341"/>
      <c r="AN523" s="341"/>
      <c r="AO523" s="341"/>
      <c r="AP523" s="341"/>
      <c r="AQ523" s="341"/>
      <c r="AR523" s="341"/>
      <c r="AS523" s="341"/>
      <c r="AT523" s="341"/>
      <c r="AU523" s="341"/>
      <c r="AV523" s="341"/>
      <c r="AW523" s="341"/>
      <c r="AX523" s="341"/>
      <c r="AY523" s="341"/>
      <c r="AZ523" s="341"/>
      <c r="BB523" s="419"/>
      <c r="BZ523" s="341"/>
      <c r="CA523" s="341"/>
      <c r="CB523" s="341"/>
      <c r="CC523" s="341"/>
      <c r="CD523" s="341"/>
      <c r="CE523" s="341"/>
      <c r="CF523" s="341"/>
      <c r="CG523" s="341"/>
      <c r="CH523" s="341"/>
      <c r="CI523" s="341"/>
      <c r="CJ523" s="341"/>
      <c r="CK523" s="341"/>
      <c r="CL523" s="341"/>
      <c r="CM523" s="341"/>
      <c r="CN523" s="341"/>
      <c r="CO523" s="341"/>
      <c r="CP523" s="341"/>
      <c r="CQ523" s="341"/>
      <c r="CR523" s="341"/>
      <c r="CS523" s="341"/>
      <c r="CT523" s="341"/>
      <c r="CU523" s="341"/>
      <c r="CV523" s="341"/>
      <c r="CW523" s="341"/>
      <c r="CX523" s="341"/>
      <c r="CY523" s="341"/>
      <c r="CZ523" s="341"/>
    </row>
    <row r="524" s="340" customFormat="true" ht="25.15" customHeight="true" x14ac:dyDescent="0.2">
      <c r="A524" s="419"/>
      <c r="B524" s="419"/>
      <c r="C524" s="1089" t="s">
        <v>617</v>
      </c>
      <c r="D524" s="1090"/>
      <c r="E524" s="905">
        <v>4.1789971457977429E-2</v>
      </c>
      <c r="F524" s="843"/>
      <c r="G524" s="843"/>
      <c r="H524" s="1090" t="s">
        <v>482</v>
      </c>
      <c r="I524" s="1090"/>
      <c r="J524" s="906">
        <v>4.5218215097789222E-4</v>
      </c>
      <c r="K524" s="843"/>
      <c r="L524" s="843"/>
      <c r="M524" s="1090" t="s">
        <v>397</v>
      </c>
      <c r="N524" s="1090"/>
      <c r="O524" s="907">
        <v>3.1291342899846687E-3</v>
      </c>
      <c r="P524" s="843"/>
      <c r="Q524" s="843"/>
      <c r="R524" s="341"/>
      <c r="Z524" s="341"/>
      <c r="AA524" s="341"/>
      <c r="AB524" s="341"/>
      <c r="AC524" s="341"/>
      <c r="AD524" s="341"/>
      <c r="AE524" s="341"/>
      <c r="AF524" s="341"/>
      <c r="AG524" s="341"/>
      <c r="AH524" s="341"/>
      <c r="AI524" s="341"/>
      <c r="AJ524" s="341"/>
      <c r="AK524" s="341"/>
      <c r="AL524" s="341"/>
      <c r="AM524" s="341"/>
      <c r="AN524" s="341"/>
      <c r="AO524" s="341"/>
      <c r="AP524" s="341"/>
      <c r="AQ524" s="341"/>
      <c r="AR524" s="341"/>
      <c r="AS524" s="341"/>
      <c r="AT524" s="341"/>
      <c r="AU524" s="341"/>
      <c r="AV524" s="341"/>
      <c r="AW524" s="341"/>
      <c r="AX524" s="341"/>
      <c r="AY524" s="341"/>
      <c r="AZ524" s="341"/>
      <c r="BB524" s="419"/>
      <c r="BZ524" s="341"/>
      <c r="CA524" s="341"/>
      <c r="CB524" s="341"/>
      <c r="CC524" s="341"/>
      <c r="CD524" s="341"/>
      <c r="CE524" s="341"/>
      <c r="CF524" s="341"/>
      <c r="CG524" s="341"/>
      <c r="CH524" s="341"/>
      <c r="CI524" s="341"/>
      <c r="CJ524" s="341"/>
      <c r="CK524" s="341"/>
      <c r="CL524" s="341"/>
      <c r="CM524" s="341"/>
      <c r="CN524" s="341"/>
      <c r="CO524" s="341"/>
      <c r="CP524" s="341"/>
      <c r="CQ524" s="341"/>
      <c r="CR524" s="341"/>
      <c r="CS524" s="341"/>
      <c r="CT524" s="341"/>
      <c r="CU524" s="341"/>
      <c r="CV524" s="341"/>
      <c r="CW524" s="341"/>
      <c r="CX524" s="341"/>
      <c r="CY524" s="341"/>
      <c r="CZ524" s="341"/>
    </row>
    <row r="525" s="340" customFormat="true" ht="25.15" customHeight="true" x14ac:dyDescent="0.2">
      <c r="A525" s="419"/>
      <c r="B525" s="419"/>
      <c r="C525" s="1089" t="s">
        <v>480</v>
      </c>
      <c r="D525" s="1090"/>
      <c r="E525" s="905">
        <v>1.5664246754701863E-2</v>
      </c>
      <c r="F525" s="843"/>
      <c r="G525" s="843"/>
      <c r="H525" s="1090" t="s">
        <v>454</v>
      </c>
      <c r="I525" s="1090"/>
      <c r="J525" s="906">
        <v>6.1015465333362551E-2</v>
      </c>
      <c r="K525" s="843"/>
      <c r="L525" s="843"/>
      <c r="M525" s="1090" t="s">
        <v>635</v>
      </c>
      <c r="N525" s="1090"/>
      <c r="O525" s="907">
        <v>6.3865482017532219E-4</v>
      </c>
      <c r="P525" s="843"/>
      <c r="Q525" s="843"/>
      <c r="R525" s="341"/>
      <c r="Z525" s="341"/>
      <c r="AA525" s="341"/>
      <c r="AB525" s="341"/>
      <c r="AC525" s="341"/>
      <c r="AD525" s="341"/>
      <c r="AE525" s="341"/>
      <c r="AF525" s="341"/>
      <c r="AG525" s="341"/>
      <c r="AH525" s="341"/>
      <c r="AI525" s="341"/>
      <c r="AJ525" s="341"/>
      <c r="AK525" s="341"/>
      <c r="AL525" s="341"/>
      <c r="AM525" s="341"/>
      <c r="AN525" s="341"/>
      <c r="AO525" s="341"/>
      <c r="AP525" s="341"/>
      <c r="AQ525" s="341"/>
      <c r="AR525" s="341"/>
      <c r="AS525" s="341"/>
      <c r="AT525" s="341"/>
      <c r="AU525" s="341"/>
      <c r="AV525" s="341"/>
      <c r="AW525" s="341"/>
      <c r="AX525" s="341"/>
      <c r="AY525" s="341"/>
      <c r="AZ525" s="341"/>
      <c r="BB525" s="419"/>
      <c r="BZ525" s="341"/>
      <c r="CA525" s="341"/>
      <c r="CB525" s="341"/>
      <c r="CC525" s="341"/>
      <c r="CD525" s="341"/>
      <c r="CE525" s="341"/>
      <c r="CF525" s="341"/>
      <c r="CG525" s="341"/>
      <c r="CH525" s="341"/>
      <c r="CI525" s="341"/>
      <c r="CJ525" s="341"/>
      <c r="CK525" s="341"/>
      <c r="CL525" s="341"/>
      <c r="CM525" s="341"/>
      <c r="CN525" s="341"/>
      <c r="CO525" s="341"/>
      <c r="CP525" s="341"/>
      <c r="CQ525" s="341"/>
      <c r="CR525" s="341"/>
      <c r="CS525" s="341"/>
      <c r="CT525" s="341"/>
      <c r="CU525" s="341"/>
      <c r="CV525" s="341"/>
      <c r="CW525" s="341"/>
      <c r="CX525" s="341"/>
      <c r="CY525" s="341"/>
      <c r="CZ525" s="341"/>
    </row>
    <row r="526" s="340" customFormat="true" ht="25.15" customHeight="true" x14ac:dyDescent="0.2">
      <c r="A526" s="419"/>
      <c r="B526" s="419"/>
      <c r="C526" s="1089" t="s">
        <v>482</v>
      </c>
      <c r="D526" s="1090"/>
      <c r="E526" s="905">
        <v>2.5619267603923385E-3</v>
      </c>
      <c r="F526" s="843"/>
      <c r="G526" s="843"/>
      <c r="H526" s="1090" t="s">
        <v>449</v>
      </c>
      <c r="I526" s="1090"/>
      <c r="J526" s="906">
        <v>1.4113093970799151E-2</v>
      </c>
      <c r="K526" s="843"/>
      <c r="L526" s="843"/>
      <c r="M526" s="1090" t="s">
        <v>612</v>
      </c>
      <c r="N526" s="1090"/>
      <c r="O526" s="907">
        <v>0.19932325389509781</v>
      </c>
      <c r="P526" s="843"/>
      <c r="Q526" s="843"/>
      <c r="R526" s="341"/>
      <c r="Z526" s="341"/>
      <c r="AA526" s="341"/>
      <c r="AB526" s="341"/>
      <c r="AC526" s="341"/>
      <c r="AD526" s="341"/>
      <c r="AE526" s="341"/>
      <c r="AF526" s="341"/>
      <c r="AG526" s="341"/>
      <c r="AH526" s="341"/>
      <c r="AI526" s="341"/>
      <c r="AJ526" s="341"/>
      <c r="AK526" s="341"/>
      <c r="AL526" s="341"/>
      <c r="AM526" s="341"/>
      <c r="AN526" s="341"/>
      <c r="AO526" s="341"/>
      <c r="AP526" s="341"/>
      <c r="AQ526" s="341"/>
      <c r="AR526" s="341"/>
      <c r="AS526" s="341"/>
      <c r="AT526" s="341"/>
      <c r="AU526" s="341"/>
      <c r="AV526" s="341"/>
      <c r="AW526" s="341"/>
      <c r="AX526" s="341"/>
      <c r="AY526" s="341"/>
      <c r="AZ526" s="341"/>
      <c r="BB526" s="419"/>
      <c r="BZ526" s="341"/>
      <c r="CA526" s="341"/>
      <c r="CB526" s="341"/>
      <c r="CC526" s="341"/>
      <c r="CD526" s="341"/>
      <c r="CE526" s="341"/>
      <c r="CF526" s="341"/>
      <c r="CG526" s="341"/>
      <c r="CH526" s="341"/>
      <c r="CI526" s="341"/>
      <c r="CJ526" s="341"/>
      <c r="CK526" s="341"/>
      <c r="CL526" s="341"/>
      <c r="CM526" s="341"/>
      <c r="CN526" s="341"/>
      <c r="CO526" s="341"/>
      <c r="CP526" s="341"/>
      <c r="CQ526" s="341"/>
      <c r="CR526" s="341"/>
      <c r="CS526" s="341"/>
      <c r="CT526" s="341"/>
      <c r="CU526" s="341"/>
      <c r="CV526" s="341"/>
      <c r="CW526" s="341"/>
      <c r="CX526" s="341"/>
      <c r="CY526" s="341"/>
      <c r="CZ526" s="341"/>
    </row>
    <row r="527" s="340" customFormat="true" ht="25.15" customHeight="true" x14ac:dyDescent="0.2">
      <c r="A527" s="419"/>
      <c r="B527" s="419"/>
      <c r="C527" s="1089" t="s">
        <v>454</v>
      </c>
      <c r="D527" s="1090"/>
      <c r="E527" s="905">
        <v>0.24966500629649063</v>
      </c>
      <c r="F527" s="843"/>
      <c r="G527" s="843"/>
      <c r="H527" s="1090" t="s">
        <v>504</v>
      </c>
      <c r="I527" s="1090"/>
      <c r="J527" s="906">
        <v>3.2024879484357423E-4</v>
      </c>
      <c r="K527" s="843"/>
      <c r="L527" s="843"/>
      <c r="M527" s="1090" t="s">
        <v>596</v>
      </c>
      <c r="N527" s="1090"/>
      <c r="O527" s="907">
        <v>4.2069994921360124E-4</v>
      </c>
      <c r="P527" s="843"/>
      <c r="Q527" s="843"/>
      <c r="R527" s="341"/>
      <c r="Z527" s="341"/>
      <c r="AA527" s="341"/>
      <c r="AB527" s="341"/>
      <c r="AC527" s="341"/>
      <c r="AD527" s="341"/>
      <c r="AE527" s="341"/>
      <c r="AF527" s="341"/>
      <c r="AG527" s="341"/>
      <c r="AH527" s="341"/>
      <c r="AI527" s="341"/>
      <c r="AJ527" s="341"/>
      <c r="AK527" s="341"/>
      <c r="AL527" s="341"/>
      <c r="AM527" s="341"/>
      <c r="AN527" s="341"/>
      <c r="AO527" s="341"/>
      <c r="AP527" s="341"/>
      <c r="AQ527" s="341"/>
      <c r="AR527" s="341"/>
      <c r="AS527" s="341"/>
      <c r="AT527" s="341"/>
      <c r="AU527" s="341"/>
      <c r="AV527" s="341"/>
      <c r="AW527" s="341"/>
      <c r="AX527" s="341"/>
      <c r="AY527" s="341"/>
      <c r="AZ527" s="341"/>
      <c r="BB527" s="419"/>
      <c r="BZ527" s="341"/>
      <c r="CA527" s="341"/>
      <c r="CB527" s="341"/>
      <c r="CC527" s="341"/>
      <c r="CD527" s="341"/>
      <c r="CE527" s="341"/>
      <c r="CF527" s="341"/>
      <c r="CG527" s="341"/>
      <c r="CH527" s="341"/>
      <c r="CI527" s="341"/>
      <c r="CJ527" s="341"/>
      <c r="CK527" s="341"/>
      <c r="CL527" s="341"/>
      <c r="CM527" s="341"/>
      <c r="CN527" s="341"/>
      <c r="CO527" s="341"/>
      <c r="CP527" s="341"/>
      <c r="CQ527" s="341"/>
      <c r="CR527" s="341"/>
      <c r="CS527" s="341"/>
      <c r="CT527" s="341"/>
      <c r="CU527" s="341"/>
      <c r="CV527" s="341"/>
      <c r="CW527" s="341"/>
      <c r="CX527" s="341"/>
      <c r="CY527" s="341"/>
      <c r="CZ527" s="341"/>
    </row>
    <row r="528" s="340" customFormat="true" ht="25.15" customHeight="true" x14ac:dyDescent="0.2">
      <c r="A528" s="419"/>
      <c r="B528" s="419"/>
      <c r="C528" s="1089" t="s">
        <v>449</v>
      </c>
      <c r="D528" s="1090"/>
      <c r="E528" s="905">
        <v>0.32265086658169606</v>
      </c>
      <c r="F528" s="843"/>
      <c r="G528" s="843"/>
      <c r="H528" s="1090" t="s">
        <v>633</v>
      </c>
      <c r="I528" s="1090"/>
      <c r="J528" s="906">
        <v>5.6918689434634455E-4</v>
      </c>
      <c r="K528" s="843"/>
      <c r="L528" s="843"/>
      <c r="M528" s="1090" t="s">
        <v>400</v>
      </c>
      <c r="N528" s="1090"/>
      <c r="O528" s="916">
        <v>9.8492899913909089E-5</v>
      </c>
      <c r="P528" s="843"/>
      <c r="Q528" s="843"/>
      <c r="R528" s="341"/>
      <c r="Z528" s="341"/>
      <c r="AA528" s="341"/>
      <c r="AB528" s="341"/>
      <c r="AC528" s="341"/>
      <c r="AD528" s="341"/>
      <c r="AE528" s="341"/>
      <c r="AF528" s="341"/>
      <c r="AG528" s="341"/>
      <c r="AH528" s="341"/>
      <c r="AI528" s="341"/>
      <c r="AJ528" s="341"/>
      <c r="AK528" s="341"/>
      <c r="AL528" s="341"/>
      <c r="AM528" s="341"/>
      <c r="AN528" s="341"/>
      <c r="AO528" s="341"/>
      <c r="AP528" s="341"/>
      <c r="AQ528" s="341"/>
      <c r="AR528" s="341"/>
      <c r="AS528" s="341"/>
      <c r="AT528" s="341"/>
      <c r="AU528" s="341"/>
      <c r="AV528" s="341"/>
      <c r="AW528" s="341"/>
      <c r="AX528" s="341"/>
      <c r="AY528" s="341"/>
      <c r="AZ528" s="341"/>
      <c r="BB528" s="419"/>
      <c r="BZ528" s="341"/>
      <c r="CA528" s="341"/>
      <c r="CB528" s="341"/>
      <c r="CC528" s="341"/>
      <c r="CD528" s="341"/>
      <c r="CE528" s="341"/>
      <c r="CF528" s="341"/>
      <c r="CG528" s="341"/>
      <c r="CH528" s="341"/>
      <c r="CI528" s="341"/>
      <c r="CJ528" s="341"/>
      <c r="CK528" s="341"/>
      <c r="CL528" s="341"/>
      <c r="CM528" s="341"/>
      <c r="CN528" s="341"/>
      <c r="CO528" s="341"/>
      <c r="CP528" s="341"/>
      <c r="CQ528" s="341"/>
      <c r="CR528" s="341"/>
      <c r="CS528" s="341"/>
      <c r="CT528" s="341"/>
      <c r="CU528" s="341"/>
      <c r="CV528" s="341"/>
      <c r="CW528" s="341"/>
      <c r="CX528" s="341"/>
      <c r="CY528" s="341"/>
      <c r="CZ528" s="341"/>
    </row>
    <row r="529" s="340" customFormat="true" ht="25.15" customHeight="true" x14ac:dyDescent="0.2">
      <c r="A529" s="419"/>
      <c r="B529" s="419"/>
      <c r="C529" s="1089" t="s">
        <v>504</v>
      </c>
      <c r="D529" s="1090"/>
      <c r="E529" s="914">
        <v>3.593908751739195E-5</v>
      </c>
      <c r="F529" s="843"/>
      <c r="G529" s="843"/>
      <c r="H529" s="1090" t="s">
        <v>615</v>
      </c>
      <c r="I529" s="1090"/>
      <c r="J529" s="906">
        <v>0.11899077269232997</v>
      </c>
      <c r="K529" s="843"/>
      <c r="L529" s="843"/>
      <c r="M529" s="1090" t="s">
        <v>383</v>
      </c>
      <c r="N529" s="1090"/>
      <c r="O529" s="907">
        <v>2.1681577657688411E-3</v>
      </c>
      <c r="P529" s="843"/>
      <c r="Q529" s="843"/>
      <c r="R529" s="341"/>
      <c r="Z529" s="341"/>
      <c r="AA529" s="341"/>
      <c r="AB529" s="341"/>
      <c r="AC529" s="341"/>
      <c r="AD529" s="341"/>
      <c r="AE529" s="341"/>
      <c r="AF529" s="341"/>
      <c r="AG529" s="341"/>
      <c r="AH529" s="341"/>
      <c r="AI529" s="341"/>
      <c r="AJ529" s="341"/>
      <c r="AK529" s="341"/>
      <c r="AL529" s="341"/>
      <c r="AM529" s="341"/>
      <c r="AN529" s="341"/>
      <c r="AO529" s="341"/>
      <c r="AP529" s="341"/>
      <c r="AQ529" s="341"/>
      <c r="AR529" s="341"/>
      <c r="AS529" s="341"/>
      <c r="AT529" s="341"/>
      <c r="AU529" s="341"/>
      <c r="AV529" s="341"/>
      <c r="AW529" s="341"/>
      <c r="AX529" s="341"/>
      <c r="AY529" s="341"/>
      <c r="AZ529" s="341"/>
      <c r="BB529" s="419"/>
      <c r="BZ529" s="341"/>
      <c r="CA529" s="341"/>
      <c r="CB529" s="341"/>
      <c r="CC529" s="341"/>
      <c r="CD529" s="341"/>
      <c r="CE529" s="341"/>
      <c r="CF529" s="341"/>
      <c r="CG529" s="341"/>
      <c r="CH529" s="341"/>
      <c r="CI529" s="341"/>
      <c r="CJ529" s="341"/>
      <c r="CK529" s="341"/>
      <c r="CL529" s="341"/>
      <c r="CM529" s="341"/>
      <c r="CN529" s="341"/>
      <c r="CO529" s="341"/>
      <c r="CP529" s="341"/>
      <c r="CQ529" s="341"/>
      <c r="CR529" s="341"/>
      <c r="CS529" s="341"/>
      <c r="CT529" s="341"/>
      <c r="CU529" s="341"/>
      <c r="CV529" s="341"/>
      <c r="CW529" s="341"/>
      <c r="CX529" s="341"/>
      <c r="CY529" s="341"/>
      <c r="CZ529" s="341"/>
    </row>
    <row r="530" s="340" customFormat="true" ht="25.15" customHeight="true" x14ac:dyDescent="0.2">
      <c r="A530" s="419"/>
      <c r="B530" s="419"/>
      <c r="C530" s="1089" t="s">
        <v>633</v>
      </c>
      <c r="D530" s="1090"/>
      <c r="E530" s="905">
        <v>1.2480126982985179E-3</v>
      </c>
      <c r="F530" s="843"/>
      <c r="G530" s="843"/>
      <c r="H530" s="1090" t="s">
        <v>502</v>
      </c>
      <c r="I530" s="1090"/>
      <c r="J530" s="906">
        <v>1.2406577326113917E-4</v>
      </c>
      <c r="K530" s="843"/>
      <c r="L530" s="843"/>
      <c r="M530" s="1090" t="s">
        <v>488</v>
      </c>
      <c r="N530" s="1090"/>
      <c r="O530" s="907">
        <v>4.2349909621186739E-3</v>
      </c>
      <c r="P530" s="843"/>
      <c r="Q530" s="843"/>
      <c r="R530" s="341"/>
      <c r="Z530" s="341"/>
      <c r="AA530" s="341"/>
      <c r="AB530" s="341"/>
      <c r="AC530" s="341"/>
      <c r="AD530" s="341"/>
      <c r="AE530" s="341"/>
      <c r="AF530" s="341"/>
      <c r="AG530" s="341"/>
      <c r="AH530" s="341"/>
      <c r="AI530" s="341"/>
      <c r="AJ530" s="341"/>
      <c r="AK530" s="341"/>
      <c r="AL530" s="341"/>
      <c r="AM530" s="341"/>
      <c r="AN530" s="341"/>
      <c r="AO530" s="341"/>
      <c r="AP530" s="341"/>
      <c r="AQ530" s="341"/>
      <c r="AR530" s="341"/>
      <c r="AS530" s="341"/>
      <c r="AT530" s="341"/>
      <c r="AU530" s="341"/>
      <c r="AV530" s="341"/>
      <c r="AW530" s="341"/>
      <c r="AX530" s="341"/>
      <c r="AY530" s="341"/>
      <c r="AZ530" s="341"/>
      <c r="BB530" s="419"/>
      <c r="BZ530" s="341"/>
      <c r="CA530" s="341"/>
      <c r="CB530" s="341"/>
      <c r="CC530" s="341"/>
      <c r="CD530" s="341"/>
      <c r="CE530" s="341"/>
      <c r="CF530" s="341"/>
      <c r="CG530" s="341"/>
      <c r="CH530" s="341"/>
      <c r="CI530" s="341"/>
      <c r="CJ530" s="341"/>
      <c r="CK530" s="341"/>
      <c r="CL530" s="341"/>
      <c r="CM530" s="341"/>
      <c r="CN530" s="341"/>
      <c r="CO530" s="341"/>
      <c r="CP530" s="341"/>
      <c r="CQ530" s="341"/>
      <c r="CR530" s="341"/>
      <c r="CS530" s="341"/>
      <c r="CT530" s="341"/>
      <c r="CU530" s="341"/>
      <c r="CV530" s="341"/>
      <c r="CW530" s="341"/>
      <c r="CX530" s="341"/>
      <c r="CY530" s="341"/>
      <c r="CZ530" s="341"/>
    </row>
    <row r="531" s="340" customFormat="true" ht="25.15" customHeight="true" x14ac:dyDescent="0.2">
      <c r="A531" s="419"/>
      <c r="B531" s="419"/>
      <c r="C531" s="1089" t="s">
        <v>615</v>
      </c>
      <c r="D531" s="1090"/>
      <c r="E531" s="914">
        <v>8.9091123931224134E-5</v>
      </c>
      <c r="F531" s="843"/>
      <c r="G531" s="843"/>
      <c r="H531" s="1090" t="s">
        <v>323</v>
      </c>
      <c r="I531" s="1090"/>
      <c r="J531" s="906">
        <v>9.780777122729456E-2</v>
      </c>
      <c r="K531" s="843"/>
      <c r="L531" s="843"/>
      <c r="M531" s="1090" t="s">
        <v>617</v>
      </c>
      <c r="N531" s="1090"/>
      <c r="O531" s="907">
        <v>7.6231427788582985E-3</v>
      </c>
      <c r="P531" s="843"/>
      <c r="Q531" s="843"/>
      <c r="R531" s="341"/>
      <c r="Z531" s="341"/>
      <c r="AA531" s="341"/>
      <c r="AB531" s="341"/>
      <c r="AC531" s="341"/>
      <c r="AD531" s="341"/>
      <c r="AE531" s="341"/>
      <c r="AF531" s="341"/>
      <c r="AG531" s="341"/>
      <c r="AH531" s="341"/>
      <c r="AI531" s="341"/>
      <c r="AJ531" s="341"/>
      <c r="AK531" s="341"/>
      <c r="AL531" s="341"/>
      <c r="AM531" s="341"/>
      <c r="AN531" s="341"/>
      <c r="AO531" s="341"/>
      <c r="AP531" s="341"/>
      <c r="AQ531" s="341"/>
      <c r="AR531" s="341"/>
      <c r="AS531" s="341"/>
      <c r="AT531" s="341"/>
      <c r="AU531" s="341"/>
      <c r="AV531" s="341"/>
      <c r="AW531" s="341"/>
      <c r="AX531" s="341"/>
      <c r="AY531" s="341"/>
      <c r="AZ531" s="341"/>
      <c r="BB531" s="419"/>
      <c r="BZ531" s="341"/>
      <c r="CA531" s="341"/>
      <c r="CB531" s="341"/>
      <c r="CC531" s="341"/>
      <c r="CD531" s="341"/>
      <c r="CE531" s="341"/>
      <c r="CF531" s="341"/>
      <c r="CG531" s="341"/>
      <c r="CH531" s="341"/>
      <c r="CI531" s="341"/>
      <c r="CJ531" s="341"/>
      <c r="CK531" s="341"/>
      <c r="CL531" s="341"/>
      <c r="CM531" s="341"/>
      <c r="CN531" s="341"/>
      <c r="CO531" s="341"/>
      <c r="CP531" s="341"/>
      <c r="CQ531" s="341"/>
      <c r="CR531" s="341"/>
      <c r="CS531" s="341"/>
      <c r="CT531" s="341"/>
      <c r="CU531" s="341"/>
      <c r="CV531" s="341"/>
      <c r="CW531" s="341"/>
      <c r="CX531" s="341"/>
      <c r="CY531" s="341"/>
      <c r="CZ531" s="341"/>
    </row>
    <row r="532" s="340" customFormat="true" ht="25.15" customHeight="true" x14ac:dyDescent="0.2">
      <c r="A532" s="419"/>
      <c r="B532" s="419"/>
      <c r="C532" s="1089" t="s">
        <v>502</v>
      </c>
      <c r="D532" s="1090"/>
      <c r="E532" s="905">
        <v>4.8410389924844274E-4</v>
      </c>
      <c r="F532" s="843"/>
      <c r="G532" s="843"/>
      <c r="H532" s="1090" t="s">
        <v>309</v>
      </c>
      <c r="I532" s="1090"/>
      <c r="J532" s="906">
        <v>3.0510054759836328E-2</v>
      </c>
      <c r="K532" s="843"/>
      <c r="L532" s="843"/>
      <c r="M532" s="1090" t="s">
        <v>480</v>
      </c>
      <c r="N532" s="1090"/>
      <c r="O532" s="907">
        <v>3.3875533468919745E-3</v>
      </c>
      <c r="P532" s="843"/>
      <c r="Q532" s="843"/>
      <c r="R532" s="341"/>
      <c r="Z532" s="341"/>
      <c r="AA532" s="341"/>
      <c r="AB532" s="341"/>
      <c r="AC532" s="341"/>
      <c r="AD532" s="341"/>
      <c r="AE532" s="341"/>
      <c r="AF532" s="341"/>
      <c r="AG532" s="341"/>
      <c r="AH532" s="341"/>
      <c r="AI532" s="341"/>
      <c r="AJ532" s="341"/>
      <c r="AK532" s="341"/>
      <c r="AL532" s="341"/>
      <c r="AM532" s="341"/>
      <c r="AN532" s="341"/>
      <c r="AO532" s="341"/>
      <c r="AP532" s="341"/>
      <c r="AQ532" s="341"/>
      <c r="AR532" s="341"/>
      <c r="AS532" s="341"/>
      <c r="AT532" s="341"/>
      <c r="AU532" s="341"/>
      <c r="AV532" s="341"/>
      <c r="AW532" s="341"/>
      <c r="AX532" s="341"/>
      <c r="AY532" s="341"/>
      <c r="AZ532" s="341"/>
      <c r="BB532" s="419"/>
      <c r="BZ532" s="341"/>
      <c r="CA532" s="341"/>
      <c r="CB532" s="341"/>
      <c r="CC532" s="341"/>
      <c r="CD532" s="341"/>
      <c r="CE532" s="341"/>
      <c r="CF532" s="341"/>
      <c r="CG532" s="341"/>
      <c r="CH532" s="341"/>
      <c r="CI532" s="341"/>
      <c r="CJ532" s="341"/>
      <c r="CK532" s="341"/>
      <c r="CL532" s="341"/>
      <c r="CM532" s="341"/>
      <c r="CN532" s="341"/>
      <c r="CO532" s="341"/>
      <c r="CP532" s="341"/>
      <c r="CQ532" s="341"/>
      <c r="CR532" s="341"/>
      <c r="CS532" s="341"/>
      <c r="CT532" s="341"/>
      <c r="CU532" s="341"/>
      <c r="CV532" s="341"/>
      <c r="CW532" s="341"/>
      <c r="CX532" s="341"/>
      <c r="CY532" s="341"/>
      <c r="CZ532" s="341"/>
    </row>
    <row r="533" s="340" customFormat="true" ht="25.15" customHeight="true" x14ac:dyDescent="0.2">
      <c r="A533" s="419"/>
      <c r="B533" s="419"/>
      <c r="C533" s="1089" t="s">
        <v>323</v>
      </c>
      <c r="D533" s="1090"/>
      <c r="E533" s="905">
        <v>2.1809375016409394E-2</v>
      </c>
      <c r="F533" s="843"/>
      <c r="G533" s="843"/>
      <c r="H533" s="1090" t="s">
        <v>493</v>
      </c>
      <c r="I533" s="1090"/>
      <c r="J533" s="915">
        <v>1.8276192914388954E-5</v>
      </c>
      <c r="K533" s="843"/>
      <c r="L533" s="843"/>
      <c r="M533" s="1090" t="s">
        <v>482</v>
      </c>
      <c r="N533" s="1090"/>
      <c r="O533" s="907">
        <v>2.1200836020178618E-3</v>
      </c>
      <c r="P533" s="843"/>
      <c r="Q533" s="843"/>
      <c r="R533" s="341"/>
      <c r="Z533" s="341"/>
      <c r="AA533" s="341"/>
      <c r="AB533" s="341"/>
      <c r="AC533" s="341"/>
      <c r="AD533" s="341"/>
      <c r="AE533" s="341"/>
      <c r="AF533" s="341"/>
      <c r="AG533" s="341"/>
      <c r="AH533" s="341"/>
      <c r="AI533" s="341"/>
      <c r="AJ533" s="341"/>
      <c r="AK533" s="341"/>
      <c r="AL533" s="341"/>
      <c r="AM533" s="341"/>
      <c r="AN533" s="341"/>
      <c r="AO533" s="341"/>
      <c r="AP533" s="341"/>
      <c r="AQ533" s="341"/>
      <c r="AR533" s="341"/>
      <c r="AS533" s="341"/>
      <c r="AT533" s="341"/>
      <c r="AU533" s="341"/>
      <c r="AV533" s="341"/>
      <c r="AW533" s="341"/>
      <c r="AX533" s="341"/>
      <c r="AY533" s="341"/>
      <c r="AZ533" s="341"/>
      <c r="BB533" s="419"/>
      <c r="BZ533" s="341"/>
      <c r="CA533" s="341"/>
      <c r="CB533" s="341"/>
      <c r="CC533" s="341"/>
      <c r="CD533" s="341"/>
      <c r="CE533" s="341"/>
      <c r="CF533" s="341"/>
      <c r="CG533" s="341"/>
      <c r="CH533" s="341"/>
      <c r="CI533" s="341"/>
      <c r="CJ533" s="341"/>
      <c r="CK533" s="341"/>
      <c r="CL533" s="341"/>
      <c r="CM533" s="341"/>
      <c r="CN533" s="341"/>
      <c r="CO533" s="341"/>
      <c r="CP533" s="341"/>
      <c r="CQ533" s="341"/>
      <c r="CR533" s="341"/>
      <c r="CS533" s="341"/>
      <c r="CT533" s="341"/>
      <c r="CU533" s="341"/>
      <c r="CV533" s="341"/>
      <c r="CW533" s="341"/>
      <c r="CX533" s="341"/>
      <c r="CY533" s="341"/>
      <c r="CZ533" s="341"/>
    </row>
    <row r="534" s="340" customFormat="true" ht="25.15" customHeight="true" x14ac:dyDescent="0.2">
      <c r="A534" s="419"/>
      <c r="B534" s="419"/>
      <c r="C534" s="1089" t="s">
        <v>309</v>
      </c>
      <c r="D534" s="1090"/>
      <c r="E534" s="905">
        <v>4.1978423690021286E-3</v>
      </c>
      <c r="F534" s="843"/>
      <c r="G534" s="843"/>
      <c r="H534" s="1090" t="s">
        <v>465</v>
      </c>
      <c r="I534" s="1090"/>
      <c r="J534" s="906">
        <v>0.30954652596999827</v>
      </c>
      <c r="K534" s="843"/>
      <c r="L534" s="843"/>
      <c r="M534" s="1090" t="s">
        <v>454</v>
      </c>
      <c r="N534" s="1090"/>
      <c r="O534" s="907">
        <v>9.1092870056951394E-3</v>
      </c>
      <c r="P534" s="843"/>
      <c r="Q534" s="843"/>
      <c r="R534" s="341"/>
      <c r="Z534" s="341"/>
      <c r="AA534" s="341"/>
      <c r="AB534" s="341"/>
      <c r="AC534" s="341"/>
      <c r="AD534" s="341"/>
      <c r="AE534" s="341"/>
      <c r="AF534" s="341"/>
      <c r="AG534" s="341"/>
      <c r="AH534" s="341"/>
      <c r="AI534" s="341"/>
      <c r="AJ534" s="341"/>
      <c r="AK534" s="341"/>
      <c r="AL534" s="341"/>
      <c r="AM534" s="341"/>
      <c r="AN534" s="341"/>
      <c r="AO534" s="341"/>
      <c r="AP534" s="341"/>
      <c r="AQ534" s="341"/>
      <c r="AR534" s="341"/>
      <c r="AS534" s="341"/>
      <c r="AT534" s="341"/>
      <c r="AU534" s="341"/>
      <c r="AV534" s="341"/>
      <c r="AW534" s="341"/>
      <c r="AX534" s="341"/>
      <c r="AY534" s="341"/>
      <c r="AZ534" s="341"/>
      <c r="BB534" s="419"/>
      <c r="BZ534" s="341"/>
      <c r="CA534" s="341"/>
      <c r="CB534" s="341"/>
      <c r="CC534" s="341"/>
      <c r="CD534" s="341"/>
      <c r="CE534" s="341"/>
      <c r="CF534" s="341"/>
      <c r="CG534" s="341"/>
      <c r="CH534" s="341"/>
      <c r="CI534" s="341"/>
      <c r="CJ534" s="341"/>
      <c r="CK534" s="341"/>
      <c r="CL534" s="341"/>
      <c r="CM534" s="341"/>
      <c r="CN534" s="341"/>
      <c r="CO534" s="341"/>
      <c r="CP534" s="341"/>
      <c r="CQ534" s="341"/>
      <c r="CR534" s="341"/>
      <c r="CS534" s="341"/>
      <c r="CT534" s="341"/>
      <c r="CU534" s="341"/>
      <c r="CV534" s="341"/>
      <c r="CW534" s="341"/>
      <c r="CX534" s="341"/>
      <c r="CY534" s="341"/>
      <c r="CZ534" s="341"/>
    </row>
    <row r="535" s="340" customFormat="true" ht="25.15" customHeight="true" x14ac:dyDescent="0.2">
      <c r="A535" s="419"/>
      <c r="B535" s="419"/>
      <c r="C535" s="1089" t="s">
        <v>493</v>
      </c>
      <c r="D535" s="1090"/>
      <c r="E535" s="905">
        <v>5.8066021488920657E-4</v>
      </c>
      <c r="F535" s="843"/>
      <c r="G535" s="843"/>
      <c r="H535" s="1090" t="s">
        <v>445</v>
      </c>
      <c r="I535" s="1090"/>
      <c r="J535" s="906">
        <v>0.44479705504689404</v>
      </c>
      <c r="K535" s="843"/>
      <c r="L535" s="843"/>
      <c r="M535" s="1090" t="s">
        <v>449</v>
      </c>
      <c r="N535" s="1090"/>
      <c r="O535" s="907">
        <v>1.3099166879991199E-2</v>
      </c>
      <c r="P535" s="843"/>
      <c r="Q535" s="843"/>
      <c r="R535" s="341"/>
      <c r="Z535" s="341"/>
      <c r="AA535" s="341"/>
      <c r="AB535" s="341"/>
      <c r="AC535" s="341"/>
      <c r="AD535" s="341"/>
      <c r="AE535" s="341"/>
      <c r="AF535" s="341"/>
      <c r="AG535" s="341"/>
      <c r="AH535" s="341"/>
      <c r="AI535" s="341"/>
      <c r="AJ535" s="341"/>
      <c r="AK535" s="341"/>
      <c r="AL535" s="341"/>
      <c r="AM535" s="341"/>
      <c r="AN535" s="341"/>
      <c r="AO535" s="341"/>
      <c r="AP535" s="341"/>
      <c r="AQ535" s="341"/>
      <c r="AR535" s="341"/>
      <c r="AS535" s="341"/>
      <c r="AT535" s="341"/>
      <c r="AU535" s="341"/>
      <c r="AV535" s="341"/>
      <c r="AW535" s="341"/>
      <c r="AX535" s="341"/>
      <c r="AY535" s="341"/>
      <c r="AZ535" s="341"/>
      <c r="BB535" s="419"/>
      <c r="BZ535" s="341"/>
      <c r="CA535" s="341"/>
      <c r="CB535" s="341"/>
      <c r="CC535" s="341"/>
      <c r="CD535" s="341"/>
      <c r="CE535" s="341"/>
      <c r="CF535" s="341"/>
      <c r="CG535" s="341"/>
      <c r="CH535" s="341"/>
      <c r="CI535" s="341"/>
      <c r="CJ535" s="341"/>
      <c r="CK535" s="341"/>
      <c r="CL535" s="341"/>
      <c r="CM535" s="341"/>
      <c r="CN535" s="341"/>
      <c r="CO535" s="341"/>
      <c r="CP535" s="341"/>
      <c r="CQ535" s="341"/>
      <c r="CR535" s="341"/>
      <c r="CS535" s="341"/>
      <c r="CT535" s="341"/>
      <c r="CU535" s="341"/>
      <c r="CV535" s="341"/>
      <c r="CW535" s="341"/>
      <c r="CX535" s="341"/>
      <c r="CY535" s="341"/>
      <c r="CZ535" s="341"/>
    </row>
    <row r="536" s="340" customFormat="true" ht="25.15" customHeight="true" x14ac:dyDescent="0.2">
      <c r="A536" s="419"/>
      <c r="B536" s="419"/>
      <c r="C536" s="1089" t="s">
        <v>465</v>
      </c>
      <c r="D536" s="1090"/>
      <c r="E536" s="905">
        <v>0.32469470269929052</v>
      </c>
      <c r="F536" s="843"/>
      <c r="G536" s="843"/>
      <c r="H536" s="1090" t="s">
        <v>446</v>
      </c>
      <c r="I536" s="1090"/>
      <c r="J536" s="906">
        <v>0.43496723727561321</v>
      </c>
      <c r="K536" s="843"/>
      <c r="L536" s="843"/>
      <c r="M536" s="1090" t="s">
        <v>633</v>
      </c>
      <c r="N536" s="1090"/>
      <c r="O536" s="907">
        <v>3.3689953080034674E-3</v>
      </c>
      <c r="P536" s="843"/>
      <c r="Q536" s="843"/>
      <c r="R536" s="341"/>
      <c r="Z536" s="341"/>
      <c r="AA536" s="341"/>
      <c r="AB536" s="341"/>
      <c r="AC536" s="341"/>
      <c r="AD536" s="341"/>
      <c r="AE536" s="341"/>
      <c r="AF536" s="341"/>
      <c r="AG536" s="341"/>
      <c r="AH536" s="341"/>
      <c r="AI536" s="341"/>
      <c r="AJ536" s="341"/>
      <c r="AK536" s="341"/>
      <c r="AL536" s="341"/>
      <c r="AM536" s="341"/>
      <c r="AN536" s="341"/>
      <c r="AO536" s="341"/>
      <c r="AP536" s="341"/>
      <c r="AQ536" s="341"/>
      <c r="AR536" s="341"/>
      <c r="AS536" s="341"/>
      <c r="AT536" s="341"/>
      <c r="AU536" s="341"/>
      <c r="AV536" s="341"/>
      <c r="AW536" s="341"/>
      <c r="AX536" s="341"/>
      <c r="AY536" s="341"/>
      <c r="AZ536" s="341"/>
      <c r="BB536" s="419"/>
      <c r="BZ536" s="341"/>
      <c r="CA536" s="341"/>
      <c r="CB536" s="341"/>
      <c r="CC536" s="341"/>
      <c r="CD536" s="341"/>
      <c r="CE536" s="341"/>
      <c r="CF536" s="341"/>
      <c r="CG536" s="341"/>
      <c r="CH536" s="341"/>
      <c r="CI536" s="341"/>
      <c r="CJ536" s="341"/>
      <c r="CK536" s="341"/>
      <c r="CL536" s="341"/>
      <c r="CM536" s="341"/>
      <c r="CN536" s="341"/>
      <c r="CO536" s="341"/>
      <c r="CP536" s="341"/>
      <c r="CQ536" s="341"/>
      <c r="CR536" s="341"/>
      <c r="CS536" s="341"/>
      <c r="CT536" s="341"/>
      <c r="CU536" s="341"/>
      <c r="CV536" s="341"/>
      <c r="CW536" s="341"/>
      <c r="CX536" s="341"/>
      <c r="CY536" s="341"/>
      <c r="CZ536" s="341"/>
    </row>
    <row r="537" s="340" customFormat="true" ht="25.15" customHeight="true" x14ac:dyDescent="0.2">
      <c r="A537" s="419"/>
      <c r="B537" s="419"/>
      <c r="C537" s="1089" t="s">
        <v>445</v>
      </c>
      <c r="D537" s="1090"/>
      <c r="E537" s="905">
        <v>0.45361894318486046</v>
      </c>
      <c r="F537" s="843"/>
      <c r="G537" s="843"/>
      <c r="H537" s="1090" t="s">
        <v>614</v>
      </c>
      <c r="I537" s="1090"/>
      <c r="J537" s="906">
        <v>0.12114868391898634</v>
      </c>
      <c r="K537" s="843"/>
      <c r="L537" s="843"/>
      <c r="M537" s="1090" t="s">
        <v>615</v>
      </c>
      <c r="N537" s="1090"/>
      <c r="O537" s="916">
        <v>3.6004988361887078E-8</v>
      </c>
      <c r="P537" s="843"/>
      <c r="Q537" s="843"/>
      <c r="R537" s="341"/>
      <c r="Z537" s="341"/>
      <c r="AA537" s="341"/>
      <c r="AB537" s="341"/>
      <c r="AC537" s="341"/>
      <c r="AD537" s="341"/>
      <c r="AE537" s="341"/>
      <c r="AF537" s="341"/>
      <c r="AG537" s="341"/>
      <c r="AH537" s="341"/>
      <c r="AI537" s="341"/>
      <c r="AJ537" s="341"/>
      <c r="AK537" s="341"/>
      <c r="AL537" s="341"/>
      <c r="AM537" s="341"/>
      <c r="AN537" s="341"/>
      <c r="AO537" s="341"/>
      <c r="AP537" s="341"/>
      <c r="AQ537" s="341"/>
      <c r="AR537" s="341"/>
      <c r="AS537" s="341"/>
      <c r="AT537" s="341"/>
      <c r="AU537" s="341"/>
      <c r="AV537" s="341"/>
      <c r="AW537" s="341"/>
      <c r="AX537" s="341"/>
      <c r="AY537" s="341"/>
      <c r="AZ537" s="341"/>
      <c r="BB537" s="419"/>
      <c r="BZ537" s="341"/>
      <c r="CA537" s="341"/>
      <c r="CB537" s="341"/>
      <c r="CC537" s="341"/>
      <c r="CD537" s="341"/>
      <c r="CE537" s="341"/>
      <c r="CF537" s="341"/>
      <c r="CG537" s="341"/>
      <c r="CH537" s="341"/>
      <c r="CI537" s="341"/>
      <c r="CJ537" s="341"/>
      <c r="CK537" s="341"/>
      <c r="CL537" s="341"/>
      <c r="CM537" s="341"/>
      <c r="CN537" s="341"/>
      <c r="CO537" s="341"/>
      <c r="CP537" s="341"/>
      <c r="CQ537" s="341"/>
      <c r="CR537" s="341"/>
      <c r="CS537" s="341"/>
      <c r="CT537" s="341"/>
      <c r="CU537" s="341"/>
      <c r="CV537" s="341"/>
      <c r="CW537" s="341"/>
      <c r="CX537" s="341"/>
      <c r="CY537" s="341"/>
      <c r="CZ537" s="341"/>
    </row>
    <row r="538" s="340" customFormat="true" ht="25.15" customHeight="true" x14ac:dyDescent="0.2">
      <c r="A538" s="419"/>
      <c r="B538" s="419"/>
      <c r="C538" s="1089" t="s">
        <v>446</v>
      </c>
      <c r="D538" s="1090"/>
      <c r="E538" s="905">
        <v>0.40216358606226871</v>
      </c>
      <c r="F538" s="843"/>
      <c r="G538" s="843"/>
      <c r="H538" s="1090" t="s">
        <v>611</v>
      </c>
      <c r="I538" s="1090"/>
      <c r="J538" s="906">
        <v>0.18402313301803661</v>
      </c>
      <c r="K538" s="843"/>
      <c r="L538" s="843"/>
      <c r="M538" s="1090" t="s">
        <v>323</v>
      </c>
      <c r="N538" s="1090"/>
      <c r="O538" s="907">
        <v>3.6741112232317165E-2</v>
      </c>
      <c r="P538" s="843"/>
      <c r="Q538" s="843"/>
      <c r="R538" s="341"/>
      <c r="Z538" s="341"/>
      <c r="AA538" s="341"/>
      <c r="AB538" s="341"/>
      <c r="AC538" s="341"/>
      <c r="AD538" s="341"/>
      <c r="AE538" s="341"/>
      <c r="AF538" s="341"/>
      <c r="AG538" s="341"/>
      <c r="AH538" s="341"/>
      <c r="AI538" s="341"/>
      <c r="AJ538" s="341"/>
      <c r="AK538" s="341"/>
      <c r="AL538" s="341"/>
      <c r="AM538" s="341"/>
      <c r="AN538" s="341"/>
      <c r="AO538" s="341"/>
      <c r="AP538" s="341"/>
      <c r="AQ538" s="341"/>
      <c r="AR538" s="341"/>
      <c r="AS538" s="341"/>
      <c r="AT538" s="341"/>
      <c r="AU538" s="341"/>
      <c r="AV538" s="341"/>
      <c r="AW538" s="341"/>
      <c r="AX538" s="341"/>
      <c r="AY538" s="341"/>
      <c r="AZ538" s="341"/>
      <c r="BB538" s="419"/>
      <c r="BZ538" s="341"/>
      <c r="CA538" s="341"/>
      <c r="CB538" s="341"/>
      <c r="CC538" s="341"/>
      <c r="CD538" s="341"/>
      <c r="CE538" s="341"/>
      <c r="CF538" s="341"/>
      <c r="CG538" s="341"/>
      <c r="CH538" s="341"/>
      <c r="CI538" s="341"/>
      <c r="CJ538" s="341"/>
      <c r="CK538" s="341"/>
      <c r="CL538" s="341"/>
      <c r="CM538" s="341"/>
      <c r="CN538" s="341"/>
      <c r="CO538" s="341"/>
      <c r="CP538" s="341"/>
      <c r="CQ538" s="341"/>
      <c r="CR538" s="341"/>
      <c r="CS538" s="341"/>
      <c r="CT538" s="341"/>
      <c r="CU538" s="341"/>
      <c r="CV538" s="341"/>
      <c r="CW538" s="341"/>
      <c r="CX538" s="341"/>
      <c r="CY538" s="341"/>
      <c r="CZ538" s="341"/>
    </row>
    <row r="539" s="340" customFormat="true" ht="25.15" customHeight="true" x14ac:dyDescent="0.2">
      <c r="A539" s="419"/>
      <c r="B539" s="419"/>
      <c r="C539" s="1089" t="s">
        <v>614</v>
      </c>
      <c r="D539" s="1090"/>
      <c r="E539" s="905">
        <v>9.2653584628308153E-2</v>
      </c>
      <c r="F539" s="843"/>
      <c r="G539" s="843"/>
      <c r="H539" s="1090" t="s">
        <v>613</v>
      </c>
      <c r="I539" s="1090"/>
      <c r="J539" s="906">
        <v>0.11719542794909384</v>
      </c>
      <c r="K539" s="843"/>
      <c r="L539" s="843"/>
      <c r="M539" s="1090" t="s">
        <v>309</v>
      </c>
      <c r="N539" s="1090"/>
      <c r="O539" s="907">
        <v>4.5926563888044808E-2</v>
      </c>
      <c r="P539" s="843"/>
      <c r="Q539" s="843"/>
      <c r="R539" s="341"/>
      <c r="Z539" s="341"/>
      <c r="AA539" s="341"/>
      <c r="AB539" s="341"/>
      <c r="AC539" s="341"/>
      <c r="AD539" s="341"/>
      <c r="AE539" s="341"/>
      <c r="AF539" s="341"/>
      <c r="AG539" s="341"/>
      <c r="AH539" s="341"/>
      <c r="AI539" s="341"/>
      <c r="AJ539" s="341"/>
      <c r="AK539" s="341"/>
      <c r="AL539" s="341"/>
      <c r="AM539" s="341"/>
      <c r="AN539" s="341"/>
      <c r="AO539" s="341"/>
      <c r="AP539" s="341"/>
      <c r="AQ539" s="341"/>
      <c r="AR539" s="341"/>
      <c r="AS539" s="341"/>
      <c r="AT539" s="341"/>
      <c r="AU539" s="341"/>
      <c r="AV539" s="341"/>
      <c r="AW539" s="341"/>
      <c r="AX539" s="341"/>
      <c r="AY539" s="341"/>
      <c r="AZ539" s="341"/>
      <c r="BB539" s="419"/>
      <c r="BZ539" s="341"/>
      <c r="CA539" s="341"/>
      <c r="CB539" s="341"/>
      <c r="CC539" s="341"/>
      <c r="CD539" s="341"/>
      <c r="CE539" s="341"/>
      <c r="CF539" s="341"/>
      <c r="CG539" s="341"/>
      <c r="CH539" s="341"/>
      <c r="CI539" s="341"/>
      <c r="CJ539" s="341"/>
      <c r="CK539" s="341"/>
      <c r="CL539" s="341"/>
      <c r="CM539" s="341"/>
      <c r="CN539" s="341"/>
      <c r="CO539" s="341"/>
      <c r="CP539" s="341"/>
      <c r="CQ539" s="341"/>
      <c r="CR539" s="341"/>
      <c r="CS539" s="341"/>
      <c r="CT539" s="341"/>
      <c r="CU539" s="341"/>
      <c r="CV539" s="341"/>
      <c r="CW539" s="341"/>
      <c r="CX539" s="341"/>
      <c r="CY539" s="341"/>
      <c r="CZ539" s="341"/>
    </row>
    <row r="540" s="340" customFormat="true" ht="25.15" customHeight="true" x14ac:dyDescent="0.2">
      <c r="A540" s="419"/>
      <c r="B540" s="419"/>
      <c r="C540" s="1089" t="s">
        <v>611</v>
      </c>
      <c r="D540" s="1090"/>
      <c r="E540" s="905">
        <v>0.17250049986932781</v>
      </c>
      <c r="F540" s="843"/>
      <c r="G540" s="843"/>
      <c r="H540" s="1090" t="s">
        <v>607</v>
      </c>
      <c r="I540" s="1090"/>
      <c r="J540" s="906">
        <v>0.4297960452039859</v>
      </c>
      <c r="K540" s="843"/>
      <c r="L540" s="843"/>
      <c r="M540" s="1090" t="s">
        <v>493</v>
      </c>
      <c r="N540" s="1090"/>
      <c r="O540" s="916">
        <v>3.9577600060249979E-7</v>
      </c>
      <c r="P540" s="843"/>
      <c r="Q540" s="843"/>
      <c r="R540" s="341"/>
      <c r="Z540" s="341"/>
      <c r="AA540" s="341"/>
      <c r="AB540" s="341"/>
      <c r="AC540" s="341"/>
      <c r="AD540" s="341"/>
      <c r="AE540" s="341"/>
      <c r="AF540" s="341"/>
      <c r="AG540" s="341"/>
      <c r="AH540" s="341"/>
      <c r="AI540" s="341"/>
      <c r="AJ540" s="341"/>
      <c r="AK540" s="341"/>
      <c r="AL540" s="341"/>
      <c r="AM540" s="341"/>
      <c r="AN540" s="341"/>
      <c r="AO540" s="341"/>
      <c r="AP540" s="341"/>
      <c r="AQ540" s="341"/>
      <c r="AR540" s="341"/>
      <c r="AS540" s="341"/>
      <c r="AT540" s="341"/>
      <c r="AU540" s="341"/>
      <c r="AV540" s="341"/>
      <c r="AW540" s="341"/>
      <c r="AX540" s="341"/>
      <c r="AY540" s="341"/>
      <c r="AZ540" s="341"/>
      <c r="BB540" s="419"/>
      <c r="BZ540" s="341"/>
      <c r="CA540" s="341"/>
      <c r="CB540" s="341"/>
      <c r="CC540" s="341"/>
      <c r="CD540" s="341"/>
      <c r="CE540" s="341"/>
      <c r="CF540" s="341"/>
      <c r="CG540" s="341"/>
      <c r="CH540" s="341"/>
      <c r="CI540" s="341"/>
      <c r="CJ540" s="341"/>
      <c r="CK540" s="341"/>
      <c r="CL540" s="341"/>
      <c r="CM540" s="341"/>
      <c r="CN540" s="341"/>
      <c r="CO540" s="341"/>
      <c r="CP540" s="341"/>
      <c r="CQ540" s="341"/>
      <c r="CR540" s="341"/>
      <c r="CS540" s="341"/>
      <c r="CT540" s="341"/>
      <c r="CU540" s="341"/>
      <c r="CV540" s="341"/>
      <c r="CW540" s="341"/>
      <c r="CX540" s="341"/>
      <c r="CY540" s="341"/>
      <c r="CZ540" s="341"/>
    </row>
    <row r="541" s="340" customFormat="true" ht="25.15" customHeight="true" x14ac:dyDescent="0.2">
      <c r="A541" s="419"/>
      <c r="B541" s="419"/>
      <c r="C541" s="1089" t="s">
        <v>613</v>
      </c>
      <c r="D541" s="1090"/>
      <c r="E541" s="905">
        <v>0.16529531435971909</v>
      </c>
      <c r="F541" s="843"/>
      <c r="G541" s="843"/>
      <c r="H541" s="1090" t="s">
        <v>618</v>
      </c>
      <c r="I541" s="1090"/>
      <c r="J541" s="906">
        <v>9.5379013231011132E-3</v>
      </c>
      <c r="K541" s="843"/>
      <c r="L541" s="843"/>
      <c r="M541" s="1090" t="s">
        <v>465</v>
      </c>
      <c r="N541" s="1090"/>
      <c r="O541" s="907">
        <v>0.22503259190432387</v>
      </c>
      <c r="P541" s="843"/>
      <c r="Q541" s="843"/>
      <c r="R541" s="341"/>
      <c r="Z541" s="341"/>
      <c r="AA541" s="341"/>
      <c r="AB541" s="341"/>
      <c r="AC541" s="341"/>
      <c r="AD541" s="341"/>
      <c r="AE541" s="341"/>
      <c r="AF541" s="341"/>
      <c r="AG541" s="341"/>
      <c r="AH541" s="341"/>
      <c r="AI541" s="341"/>
      <c r="AJ541" s="341"/>
      <c r="AK541" s="341"/>
      <c r="AL541" s="341"/>
      <c r="AM541" s="341"/>
      <c r="AN541" s="341"/>
      <c r="AO541" s="341"/>
      <c r="AP541" s="341"/>
      <c r="AQ541" s="341"/>
      <c r="AR541" s="341"/>
      <c r="AS541" s="341"/>
      <c r="AT541" s="341"/>
      <c r="AU541" s="341"/>
      <c r="AV541" s="341"/>
      <c r="AW541" s="341"/>
      <c r="AX541" s="341"/>
      <c r="AY541" s="341"/>
      <c r="AZ541" s="341"/>
      <c r="BB541" s="419"/>
      <c r="BZ541" s="341"/>
      <c r="CA541" s="341"/>
      <c r="CB541" s="341"/>
      <c r="CC541" s="341"/>
      <c r="CD541" s="341"/>
      <c r="CE541" s="341"/>
      <c r="CF541" s="341"/>
      <c r="CG541" s="341"/>
      <c r="CH541" s="341"/>
      <c r="CI541" s="341"/>
      <c r="CJ541" s="341"/>
      <c r="CK541" s="341"/>
      <c r="CL541" s="341"/>
      <c r="CM541" s="341"/>
      <c r="CN541" s="341"/>
      <c r="CO541" s="341"/>
      <c r="CP541" s="341"/>
      <c r="CQ541" s="341"/>
      <c r="CR541" s="341"/>
      <c r="CS541" s="341"/>
      <c r="CT541" s="341"/>
      <c r="CU541" s="341"/>
      <c r="CV541" s="341"/>
      <c r="CW541" s="341"/>
      <c r="CX541" s="341"/>
      <c r="CY541" s="341"/>
      <c r="CZ541" s="341"/>
    </row>
    <row r="542" s="340" customFormat="true" ht="25.15" customHeight="true" x14ac:dyDescent="0.2">
      <c r="A542" s="419"/>
      <c r="B542" s="419"/>
      <c r="C542" s="1089" t="s">
        <v>607</v>
      </c>
      <c r="D542" s="1090"/>
      <c r="E542" s="905">
        <v>0.63228272927070739</v>
      </c>
      <c r="F542" s="843"/>
      <c r="G542" s="843"/>
      <c r="H542" s="1090" t="s">
        <v>457</v>
      </c>
      <c r="I542" s="1090"/>
      <c r="J542" s="906">
        <v>0.21379513301976094</v>
      </c>
      <c r="K542" s="843"/>
      <c r="L542" s="843"/>
      <c r="M542" s="1090" t="s">
        <v>445</v>
      </c>
      <c r="N542" s="1090"/>
      <c r="O542" s="907">
        <v>0.33271286494393709</v>
      </c>
      <c r="P542" s="843"/>
      <c r="Q542" s="843"/>
      <c r="R542" s="341"/>
      <c r="Z542" s="341"/>
      <c r="AA542" s="341"/>
      <c r="AB542" s="341"/>
      <c r="AC542" s="341"/>
      <c r="AD542" s="341"/>
      <c r="AE542" s="341"/>
      <c r="AF542" s="341"/>
      <c r="AG542" s="341"/>
      <c r="AH542" s="341"/>
      <c r="AI542" s="341"/>
      <c r="AJ542" s="341"/>
      <c r="AK542" s="341"/>
      <c r="AL542" s="341"/>
      <c r="AM542" s="341"/>
      <c r="AN542" s="341"/>
      <c r="AO542" s="341"/>
      <c r="AP542" s="341"/>
      <c r="AQ542" s="341"/>
      <c r="AR542" s="341"/>
      <c r="AS542" s="341"/>
      <c r="AT542" s="341"/>
      <c r="AU542" s="341"/>
      <c r="AV542" s="341"/>
      <c r="AW542" s="341"/>
      <c r="AX542" s="341"/>
      <c r="AY542" s="341"/>
      <c r="AZ542" s="341"/>
      <c r="BB542" s="419"/>
      <c r="BZ542" s="341"/>
      <c r="CA542" s="341"/>
      <c r="CB542" s="341"/>
      <c r="CC542" s="341"/>
      <c r="CD542" s="341"/>
      <c r="CE542" s="341"/>
      <c r="CF542" s="341"/>
      <c r="CG542" s="341"/>
      <c r="CH542" s="341"/>
      <c r="CI542" s="341"/>
      <c r="CJ542" s="341"/>
      <c r="CK542" s="341"/>
      <c r="CL542" s="341"/>
      <c r="CM542" s="341"/>
      <c r="CN542" s="341"/>
      <c r="CO542" s="341"/>
      <c r="CP542" s="341"/>
      <c r="CQ542" s="341"/>
      <c r="CR542" s="341"/>
      <c r="CS542" s="341"/>
      <c r="CT542" s="341"/>
      <c r="CU542" s="341"/>
      <c r="CV542" s="341"/>
      <c r="CW542" s="341"/>
      <c r="CX542" s="341"/>
      <c r="CY542" s="341"/>
      <c r="CZ542" s="341"/>
    </row>
    <row r="543" s="340" customFormat="true" ht="25.15" customHeight="true" x14ac:dyDescent="0.2">
      <c r="A543" s="419"/>
      <c r="B543" s="419"/>
      <c r="C543" s="1089" t="s">
        <v>618</v>
      </c>
      <c r="D543" s="1090"/>
      <c r="E543" s="905">
        <v>2.2484520237116421E-2</v>
      </c>
      <c r="F543" s="843"/>
      <c r="G543" s="843"/>
      <c r="H543" s="1090" t="s">
        <v>609</v>
      </c>
      <c r="I543" s="1090"/>
      <c r="J543" s="906">
        <v>0.22266151226259401</v>
      </c>
      <c r="K543" s="843"/>
      <c r="L543" s="843"/>
      <c r="M543" s="1090" t="s">
        <v>446</v>
      </c>
      <c r="N543" s="1090"/>
      <c r="O543" s="907">
        <v>0.26760683346987352</v>
      </c>
      <c r="P543" s="843"/>
      <c r="Q543" s="843"/>
      <c r="R543" s="341"/>
      <c r="Z543" s="341"/>
      <c r="AA543" s="341"/>
      <c r="AB543" s="341"/>
      <c r="AC543" s="341"/>
      <c r="AD543" s="341"/>
      <c r="AE543" s="341"/>
      <c r="AF543" s="341"/>
      <c r="AG543" s="341"/>
      <c r="AH543" s="341"/>
      <c r="AI543" s="341"/>
      <c r="AJ543" s="341"/>
      <c r="AK543" s="341"/>
      <c r="AL543" s="341"/>
      <c r="AM543" s="341"/>
      <c r="AN543" s="341"/>
      <c r="AO543" s="341"/>
      <c r="AP543" s="341"/>
      <c r="AQ543" s="341"/>
      <c r="AR543" s="341"/>
      <c r="AS543" s="341"/>
      <c r="AT543" s="341"/>
      <c r="AU543" s="341"/>
      <c r="AV543" s="341"/>
      <c r="AW543" s="341"/>
      <c r="AX543" s="341"/>
      <c r="AY543" s="341"/>
      <c r="AZ543" s="341"/>
      <c r="BB543" s="419"/>
      <c r="BZ543" s="341"/>
      <c r="CA543" s="341"/>
      <c r="CB543" s="341"/>
      <c r="CC543" s="341"/>
      <c r="CD543" s="341"/>
      <c r="CE543" s="341"/>
      <c r="CF543" s="341"/>
      <c r="CG543" s="341"/>
      <c r="CH543" s="341"/>
      <c r="CI543" s="341"/>
      <c r="CJ543" s="341"/>
      <c r="CK543" s="341"/>
      <c r="CL543" s="341"/>
      <c r="CM543" s="341"/>
      <c r="CN543" s="341"/>
      <c r="CO543" s="341"/>
      <c r="CP543" s="341"/>
      <c r="CQ543" s="341"/>
      <c r="CR543" s="341"/>
      <c r="CS543" s="341"/>
      <c r="CT543" s="341"/>
      <c r="CU543" s="341"/>
      <c r="CV543" s="341"/>
      <c r="CW543" s="341"/>
      <c r="CX543" s="341"/>
      <c r="CY543" s="341"/>
      <c r="CZ543" s="341"/>
    </row>
    <row r="544" s="340" customFormat="true" ht="25.15" customHeight="true" x14ac:dyDescent="0.2">
      <c r="A544" s="419"/>
      <c r="B544" s="419"/>
      <c r="C544" s="1089" t="s">
        <v>457</v>
      </c>
      <c r="D544" s="1090"/>
      <c r="E544" s="905">
        <v>0.17122709095149155</v>
      </c>
      <c r="F544" s="843"/>
      <c r="G544" s="843"/>
      <c r="H544" s="1090" t="s">
        <v>440</v>
      </c>
      <c r="I544" s="1090"/>
      <c r="J544" s="906">
        <v>0.50490183694164892</v>
      </c>
      <c r="K544" s="843"/>
      <c r="L544" s="843"/>
      <c r="M544" s="1090" t="s">
        <v>614</v>
      </c>
      <c r="N544" s="1090"/>
      <c r="O544" s="907">
        <v>0.15262118778618944</v>
      </c>
      <c r="P544" s="843"/>
      <c r="Q544" s="843"/>
      <c r="R544" s="341"/>
      <c r="Z544" s="341"/>
      <c r="AA544" s="341"/>
      <c r="AB544" s="341"/>
      <c r="AC544" s="341"/>
      <c r="AD544" s="341"/>
      <c r="AE544" s="341"/>
      <c r="AF544" s="341"/>
      <c r="AG544" s="341"/>
      <c r="AH544" s="341"/>
      <c r="AI544" s="341"/>
      <c r="AJ544" s="341"/>
      <c r="AK544" s="341"/>
      <c r="AL544" s="341"/>
      <c r="AM544" s="341"/>
      <c r="AN544" s="341"/>
      <c r="AO544" s="341"/>
      <c r="AP544" s="341"/>
      <c r="AQ544" s="341"/>
      <c r="AR544" s="341"/>
      <c r="AS544" s="341"/>
      <c r="AT544" s="341"/>
      <c r="AU544" s="341"/>
      <c r="AV544" s="341"/>
      <c r="AW544" s="341"/>
      <c r="AX544" s="341"/>
      <c r="AY544" s="341"/>
      <c r="AZ544" s="341"/>
      <c r="BB544" s="419"/>
      <c r="BZ544" s="341"/>
      <c r="CA544" s="341"/>
      <c r="CB544" s="341"/>
      <c r="CC544" s="341"/>
      <c r="CD544" s="341"/>
      <c r="CE544" s="341"/>
      <c r="CF544" s="341"/>
      <c r="CG544" s="341"/>
      <c r="CH544" s="341"/>
      <c r="CI544" s="341"/>
      <c r="CJ544" s="341"/>
      <c r="CK544" s="341"/>
      <c r="CL544" s="341"/>
      <c r="CM544" s="341"/>
      <c r="CN544" s="341"/>
      <c r="CO544" s="341"/>
      <c r="CP544" s="341"/>
      <c r="CQ544" s="341"/>
      <c r="CR544" s="341"/>
      <c r="CS544" s="341"/>
      <c r="CT544" s="341"/>
      <c r="CU544" s="341"/>
      <c r="CV544" s="341"/>
      <c r="CW544" s="341"/>
      <c r="CX544" s="341"/>
      <c r="CY544" s="341"/>
      <c r="CZ544" s="341"/>
    </row>
    <row r="545" s="340" customFormat="true" ht="25.15" customHeight="true" x14ac:dyDescent="0.2">
      <c r="A545" s="419"/>
      <c r="B545" s="419"/>
      <c r="C545" s="1089" t="s">
        <v>609</v>
      </c>
      <c r="D545" s="1090"/>
      <c r="E545" s="905">
        <v>0.25864593354994309</v>
      </c>
      <c r="F545" s="843"/>
      <c r="G545" s="843"/>
      <c r="H545" s="1090" t="s">
        <v>616</v>
      </c>
      <c r="I545" s="1090"/>
      <c r="J545" s="906">
        <v>6.9195077229510696E-2</v>
      </c>
      <c r="K545" s="843"/>
      <c r="L545" s="843"/>
      <c r="M545" s="1090" t="s">
        <v>611</v>
      </c>
      <c r="N545" s="1090"/>
      <c r="O545" s="907">
        <v>0.14969650488401418</v>
      </c>
      <c r="P545" s="843"/>
      <c r="Q545" s="843"/>
      <c r="R545" s="341"/>
      <c r="Z545" s="341"/>
      <c r="AA545" s="341"/>
      <c r="AB545" s="341"/>
      <c r="AC545" s="341"/>
      <c r="AD545" s="341"/>
      <c r="AE545" s="341"/>
      <c r="AF545" s="341"/>
      <c r="AG545" s="341"/>
      <c r="AH545" s="341"/>
      <c r="AI545" s="341"/>
      <c r="AJ545" s="341"/>
      <c r="AK545" s="341"/>
      <c r="AL545" s="341"/>
      <c r="AM545" s="341"/>
      <c r="AN545" s="341"/>
      <c r="AO545" s="341"/>
      <c r="AP545" s="341"/>
      <c r="AQ545" s="341"/>
      <c r="AR545" s="341"/>
      <c r="AS545" s="341"/>
      <c r="AT545" s="341"/>
      <c r="AU545" s="341"/>
      <c r="AV545" s="341"/>
      <c r="AW545" s="341"/>
      <c r="AX545" s="341"/>
      <c r="AY545" s="341"/>
      <c r="AZ545" s="341"/>
      <c r="BB545" s="419"/>
      <c r="BZ545" s="341"/>
      <c r="CA545" s="341"/>
      <c r="CB545" s="341"/>
      <c r="CC545" s="341"/>
      <c r="CD545" s="341"/>
      <c r="CE545" s="341"/>
      <c r="CF545" s="341"/>
      <c r="CG545" s="341"/>
      <c r="CH545" s="341"/>
      <c r="CI545" s="341"/>
      <c r="CJ545" s="341"/>
      <c r="CK545" s="341"/>
      <c r="CL545" s="341"/>
      <c r="CM545" s="341"/>
      <c r="CN545" s="341"/>
      <c r="CO545" s="341"/>
      <c r="CP545" s="341"/>
      <c r="CQ545" s="341"/>
      <c r="CR545" s="341"/>
      <c r="CS545" s="341"/>
      <c r="CT545" s="341"/>
      <c r="CU545" s="341"/>
      <c r="CV545" s="341"/>
      <c r="CW545" s="341"/>
      <c r="CX545" s="341"/>
      <c r="CY545" s="341"/>
      <c r="CZ545" s="341"/>
    </row>
    <row r="546" s="340" customFormat="true" ht="25.15" customHeight="true" x14ac:dyDescent="0.2">
      <c r="A546" s="419"/>
      <c r="B546" s="419"/>
      <c r="C546" s="1089" t="s">
        <v>440</v>
      </c>
      <c r="D546" s="1090"/>
      <c r="E546" s="905">
        <v>0.56269465027269661</v>
      </c>
      <c r="F546" s="843"/>
      <c r="G546" s="843"/>
      <c r="H546" s="1090" t="s">
        <v>608</v>
      </c>
      <c r="I546" s="1090"/>
      <c r="J546" s="906">
        <v>0.27333031952377096</v>
      </c>
      <c r="K546" s="843"/>
      <c r="L546" s="843"/>
      <c r="M546" s="1090" t="s">
        <v>613</v>
      </c>
      <c r="N546" s="1090"/>
      <c r="O546" s="907">
        <v>0.19296812546432135</v>
      </c>
      <c r="P546" s="843"/>
      <c r="Q546" s="843"/>
      <c r="R546" s="341"/>
      <c r="Z546" s="341"/>
      <c r="AA546" s="341"/>
      <c r="AB546" s="341"/>
      <c r="AC546" s="341"/>
      <c r="AD546" s="341"/>
      <c r="AE546" s="341"/>
      <c r="AF546" s="341"/>
      <c r="AG546" s="341"/>
      <c r="AH546" s="341"/>
      <c r="AI546" s="341"/>
      <c r="AJ546" s="341"/>
      <c r="AK546" s="341"/>
      <c r="AL546" s="341"/>
      <c r="AM546" s="341"/>
      <c r="AN546" s="341"/>
      <c r="AO546" s="341"/>
      <c r="AP546" s="341"/>
      <c r="AQ546" s="341"/>
      <c r="AR546" s="341"/>
      <c r="AS546" s="341"/>
      <c r="AT546" s="341"/>
      <c r="AU546" s="341"/>
      <c r="AV546" s="341"/>
      <c r="AW546" s="341"/>
      <c r="AX546" s="341"/>
      <c r="AY546" s="341"/>
      <c r="AZ546" s="341"/>
      <c r="BB546" s="419"/>
      <c r="BZ546" s="341"/>
      <c r="CA546" s="341"/>
      <c r="CB546" s="341"/>
      <c r="CC546" s="341"/>
      <c r="CD546" s="341"/>
      <c r="CE546" s="341"/>
      <c r="CF546" s="341"/>
      <c r="CG546" s="341"/>
      <c r="CH546" s="341"/>
      <c r="CI546" s="341"/>
      <c r="CJ546" s="341"/>
      <c r="CK546" s="341"/>
      <c r="CL546" s="341"/>
      <c r="CM546" s="341"/>
      <c r="CN546" s="341"/>
      <c r="CO546" s="341"/>
      <c r="CP546" s="341"/>
      <c r="CQ546" s="341"/>
      <c r="CR546" s="341"/>
      <c r="CS546" s="341"/>
      <c r="CT546" s="341"/>
      <c r="CU546" s="341"/>
      <c r="CV546" s="341"/>
      <c r="CW546" s="341"/>
      <c r="CX546" s="341"/>
      <c r="CY546" s="341"/>
      <c r="CZ546" s="341"/>
    </row>
    <row r="547" s="340" customFormat="true" ht="25.15" customHeight="true" x14ac:dyDescent="0.2">
      <c r="A547" s="419"/>
      <c r="B547" s="419"/>
      <c r="C547" s="1089" t="s">
        <v>616</v>
      </c>
      <c r="D547" s="1090"/>
      <c r="E547" s="905">
        <v>5.5006167914847914E-2</v>
      </c>
      <c r="F547" s="843"/>
      <c r="G547" s="843"/>
      <c r="H547" s="1090" t="s">
        <v>642</v>
      </c>
      <c r="I547" s="1090"/>
      <c r="J547" s="917">
        <v>1.9562841040269053E-6</v>
      </c>
      <c r="K547" s="843"/>
      <c r="L547" s="843"/>
      <c r="M547" s="1090" t="s">
        <v>607</v>
      </c>
      <c r="N547" s="1090"/>
      <c r="O547" s="907">
        <v>0.43867801353325009</v>
      </c>
      <c r="P547" s="843"/>
      <c r="Q547" s="843"/>
      <c r="R547" s="341"/>
      <c r="Z547" s="341"/>
      <c r="AA547" s="341"/>
      <c r="AB547" s="341"/>
      <c r="AC547" s="341"/>
      <c r="AD547" s="341"/>
      <c r="AE547" s="341"/>
      <c r="AF547" s="341"/>
      <c r="AG547" s="341"/>
      <c r="AH547" s="341"/>
      <c r="AI547" s="341"/>
      <c r="AJ547" s="341"/>
      <c r="AK547" s="341"/>
      <c r="AL547" s="341"/>
      <c r="AM547" s="341"/>
      <c r="AN547" s="341"/>
      <c r="AO547" s="341"/>
      <c r="AP547" s="341"/>
      <c r="AQ547" s="341"/>
      <c r="AR547" s="341"/>
      <c r="AS547" s="341"/>
      <c r="AT547" s="341"/>
      <c r="AU547" s="341"/>
      <c r="AV547" s="341"/>
      <c r="AW547" s="341"/>
      <c r="AX547" s="341"/>
      <c r="AY547" s="341"/>
      <c r="AZ547" s="341"/>
      <c r="BB547" s="419"/>
      <c r="BZ547" s="341"/>
      <c r="CA547" s="341"/>
      <c r="CB547" s="341"/>
      <c r="CC547" s="341"/>
      <c r="CD547" s="341"/>
      <c r="CE547" s="341"/>
      <c r="CF547" s="341"/>
      <c r="CG547" s="341"/>
      <c r="CH547" s="341"/>
      <c r="CI547" s="341"/>
      <c r="CJ547" s="341"/>
      <c r="CK547" s="341"/>
      <c r="CL547" s="341"/>
      <c r="CM547" s="341"/>
      <c r="CN547" s="341"/>
      <c r="CO547" s="341"/>
      <c r="CP547" s="341"/>
      <c r="CQ547" s="341"/>
      <c r="CR547" s="341"/>
      <c r="CS547" s="341"/>
      <c r="CT547" s="341"/>
      <c r="CU547" s="341"/>
      <c r="CV547" s="341"/>
      <c r="CW547" s="341"/>
      <c r="CX547" s="341"/>
      <c r="CY547" s="341"/>
      <c r="CZ547" s="341"/>
    </row>
    <row r="548" s="340" customFormat="true" ht="25.15" customHeight="true" x14ac:dyDescent="0.2">
      <c r="A548" s="419"/>
      <c r="B548" s="419"/>
      <c r="C548" s="1089" t="s">
        <v>608</v>
      </c>
      <c r="D548" s="1090"/>
      <c r="E548" s="905">
        <v>0.21156077443320034</v>
      </c>
      <c r="F548" s="843"/>
      <c r="G548" s="843"/>
      <c r="H548" s="1085"/>
      <c r="I548" s="1085"/>
      <c r="J548" s="843"/>
      <c r="K548" s="843"/>
      <c r="L548" s="843"/>
      <c r="M548" s="1090" t="s">
        <v>618</v>
      </c>
      <c r="N548" s="1090"/>
      <c r="O548" s="907">
        <v>5.8046853355983412E-2</v>
      </c>
      <c r="P548" s="843"/>
      <c r="Q548" s="843"/>
      <c r="R548" s="341"/>
      <c r="Z548" s="341"/>
      <c r="AA548" s="341"/>
      <c r="AB548" s="341"/>
      <c r="AC548" s="341"/>
      <c r="AD548" s="341"/>
      <c r="AE548" s="341"/>
      <c r="AF548" s="341"/>
      <c r="AG548" s="341"/>
      <c r="AH548" s="341"/>
      <c r="AI548" s="341"/>
      <c r="AJ548" s="341"/>
      <c r="AK548" s="341"/>
      <c r="AL548" s="341"/>
      <c r="AM548" s="341"/>
      <c r="AN548" s="341"/>
      <c r="AO548" s="341"/>
      <c r="AP548" s="341"/>
      <c r="AQ548" s="341"/>
      <c r="AR548" s="341"/>
      <c r="AS548" s="341"/>
      <c r="AT548" s="341"/>
      <c r="AU548" s="341"/>
      <c r="AV548" s="341"/>
      <c r="AW548" s="341"/>
      <c r="AX548" s="341"/>
      <c r="AY548" s="341"/>
      <c r="AZ548" s="341"/>
      <c r="BB548" s="419"/>
      <c r="BZ548" s="341"/>
      <c r="CA548" s="341"/>
      <c r="CB548" s="341"/>
      <c r="CC548" s="341"/>
      <c r="CD548" s="341"/>
      <c r="CE548" s="341"/>
      <c r="CF548" s="341"/>
      <c r="CG548" s="341"/>
      <c r="CH548" s="341"/>
      <c r="CI548" s="341"/>
      <c r="CJ548" s="341"/>
      <c r="CK548" s="341"/>
      <c r="CL548" s="341"/>
      <c r="CM548" s="341"/>
      <c r="CN548" s="341"/>
      <c r="CO548" s="341"/>
      <c r="CP548" s="341"/>
      <c r="CQ548" s="341"/>
      <c r="CR548" s="341"/>
      <c r="CS548" s="341"/>
      <c r="CT548" s="341"/>
      <c r="CU548" s="341"/>
      <c r="CV548" s="341"/>
      <c r="CW548" s="341"/>
      <c r="CX548" s="341"/>
      <c r="CY548" s="341"/>
      <c r="CZ548" s="341"/>
    </row>
    <row r="549" s="340" customFormat="true" ht="25.15" customHeight="true" x14ac:dyDescent="0.2">
      <c r="A549" s="419"/>
      <c r="B549" s="419"/>
      <c r="C549" s="1089" t="s">
        <v>642</v>
      </c>
      <c r="D549" s="1090"/>
      <c r="E549" s="918">
        <v>5.5268794788983054E-5</v>
      </c>
      <c r="F549" s="843"/>
      <c r="G549" s="843"/>
      <c r="H549" s="1085"/>
      <c r="I549" s="1085"/>
      <c r="J549" s="843"/>
      <c r="K549" s="843"/>
      <c r="L549" s="843"/>
      <c r="M549" s="1090" t="s">
        <v>457</v>
      </c>
      <c r="N549" s="1090"/>
      <c r="O549" s="907">
        <v>3.694981633274733E-3</v>
      </c>
      <c r="P549" s="843"/>
      <c r="Q549" s="843"/>
      <c r="R549" s="341"/>
      <c r="Z549" s="341"/>
      <c r="AA549" s="341"/>
      <c r="AB549" s="341"/>
      <c r="AC549" s="341"/>
      <c r="AD549" s="341"/>
      <c r="AE549" s="341"/>
      <c r="AF549" s="341"/>
      <c r="AG549" s="341"/>
      <c r="AH549" s="341"/>
      <c r="AI549" s="341"/>
      <c r="AJ549" s="341"/>
      <c r="AK549" s="341"/>
      <c r="AL549" s="341"/>
      <c r="AM549" s="341"/>
      <c r="AN549" s="341"/>
      <c r="AO549" s="341"/>
      <c r="AP549" s="341"/>
      <c r="AQ549" s="341"/>
      <c r="AR549" s="341"/>
      <c r="AS549" s="341"/>
      <c r="AT549" s="341"/>
      <c r="AU549" s="341"/>
      <c r="AV549" s="341"/>
      <c r="AW549" s="341"/>
      <c r="AX549" s="341"/>
      <c r="AY549" s="341"/>
      <c r="AZ549" s="341"/>
      <c r="BB549" s="419"/>
      <c r="BZ549" s="341"/>
      <c r="CA549" s="341"/>
      <c r="CB549" s="341"/>
      <c r="CC549" s="341"/>
      <c r="CD549" s="341"/>
      <c r="CE549" s="341"/>
      <c r="CF549" s="341"/>
      <c r="CG549" s="341"/>
      <c r="CH549" s="341"/>
      <c r="CI549" s="341"/>
      <c r="CJ549" s="341"/>
      <c r="CK549" s="341"/>
      <c r="CL549" s="341"/>
      <c r="CM549" s="341"/>
      <c r="CN549" s="341"/>
      <c r="CO549" s="341"/>
      <c r="CP549" s="341"/>
      <c r="CQ549" s="341"/>
      <c r="CR549" s="341"/>
      <c r="CS549" s="341"/>
      <c r="CT549" s="341"/>
      <c r="CU549" s="341"/>
      <c r="CV549" s="341"/>
      <c r="CW549" s="341"/>
      <c r="CX549" s="341"/>
      <c r="CY549" s="341"/>
      <c r="CZ549" s="341"/>
    </row>
    <row r="550" s="340" customFormat="true" ht="25.15" customHeight="true" x14ac:dyDescent="0.2">
      <c r="A550" s="419"/>
      <c r="B550" s="419"/>
      <c r="C550" s="1089"/>
      <c r="D550" s="1085"/>
      <c r="E550" s="843"/>
      <c r="F550" s="843"/>
      <c r="G550" s="843"/>
      <c r="H550" s="1090" t="s">
        <v>234</v>
      </c>
      <c r="I550" s="1090"/>
      <c r="J550" s="1090"/>
      <c r="K550" s="1090"/>
      <c r="L550" s="1090"/>
      <c r="M550" s="1090" t="s">
        <v>609</v>
      </c>
      <c r="N550" s="1090"/>
      <c r="O550" s="907">
        <v>0.237236891784006</v>
      </c>
      <c r="P550" s="843"/>
      <c r="Q550" s="843"/>
      <c r="R550" s="341"/>
      <c r="Z550" s="341"/>
      <c r="AA550" s="341"/>
      <c r="AB550" s="341"/>
      <c r="AC550" s="341"/>
      <c r="AD550" s="341"/>
      <c r="AE550" s="341"/>
      <c r="AF550" s="341"/>
      <c r="AG550" s="341"/>
      <c r="AH550" s="341"/>
      <c r="AI550" s="341"/>
      <c r="AJ550" s="341"/>
      <c r="AK550" s="341"/>
      <c r="AL550" s="341"/>
      <c r="AM550" s="341"/>
      <c r="AN550" s="341"/>
      <c r="AO550" s="341"/>
      <c r="AP550" s="341"/>
      <c r="AQ550" s="341"/>
      <c r="AR550" s="341"/>
      <c r="AS550" s="341"/>
      <c r="AT550" s="341"/>
      <c r="AU550" s="341"/>
      <c r="AV550" s="341"/>
      <c r="AW550" s="341"/>
      <c r="AX550" s="341"/>
      <c r="AY550" s="341"/>
      <c r="AZ550" s="341"/>
      <c r="BB550" s="419"/>
      <c r="BZ550" s="341"/>
      <c r="CA550" s="341"/>
      <c r="CB550" s="341"/>
      <c r="CC550" s="341"/>
      <c r="CD550" s="341"/>
      <c r="CE550" s="341"/>
      <c r="CF550" s="341"/>
      <c r="CG550" s="341"/>
      <c r="CH550" s="341"/>
      <c r="CI550" s="341"/>
      <c r="CJ550" s="341"/>
      <c r="CK550" s="341"/>
      <c r="CL550" s="341"/>
      <c r="CM550" s="341"/>
      <c r="CN550" s="341"/>
      <c r="CO550" s="341"/>
      <c r="CP550" s="341"/>
      <c r="CQ550" s="341"/>
      <c r="CR550" s="341"/>
      <c r="CS550" s="341"/>
      <c r="CT550" s="341"/>
      <c r="CU550" s="341"/>
      <c r="CV550" s="341"/>
      <c r="CW550" s="341"/>
      <c r="CX550" s="341"/>
      <c r="CY550" s="341"/>
      <c r="CZ550" s="341"/>
    </row>
    <row r="551" s="340" customFormat="true" ht="25.15" customHeight="true" x14ac:dyDescent="0.2">
      <c r="A551" s="419"/>
      <c r="B551" s="419"/>
      <c r="C551" s="1089"/>
      <c r="D551" s="1085"/>
      <c r="E551" s="843"/>
      <c r="F551" s="843"/>
      <c r="G551" s="843"/>
      <c r="H551" s="1090" t="s">
        <v>207</v>
      </c>
      <c r="I551" s="1090"/>
      <c r="J551" s="1160" t="s">
        <v>235</v>
      </c>
      <c r="K551" s="1161"/>
      <c r="L551" s="1162"/>
      <c r="M551" s="1090" t="s">
        <v>440</v>
      </c>
      <c r="N551" s="1090"/>
      <c r="O551" s="907">
        <v>0.41382311932418364</v>
      </c>
      <c r="P551" s="843"/>
      <c r="Q551" s="843"/>
      <c r="R551" s="341"/>
      <c r="Z551" s="341"/>
      <c r="AA551" s="341"/>
      <c r="AB551" s="341"/>
      <c r="AC551" s="341"/>
      <c r="AD551" s="341"/>
      <c r="AE551" s="341"/>
      <c r="AF551" s="341"/>
      <c r="AG551" s="341"/>
      <c r="AH551" s="341"/>
      <c r="AI551" s="341"/>
      <c r="AJ551" s="341"/>
      <c r="AK551" s="341"/>
      <c r="AL551" s="341"/>
      <c r="AM551" s="341"/>
      <c r="AN551" s="341"/>
      <c r="AO551" s="341"/>
      <c r="AP551" s="341"/>
      <c r="AQ551" s="341"/>
      <c r="AR551" s="341"/>
      <c r="AS551" s="341"/>
      <c r="AT551" s="341"/>
      <c r="AU551" s="341"/>
      <c r="AV551" s="341"/>
      <c r="AW551" s="341"/>
      <c r="AX551" s="341"/>
      <c r="AY551" s="341"/>
      <c r="AZ551" s="341"/>
      <c r="BB551" s="419"/>
      <c r="BZ551" s="341"/>
      <c r="CA551" s="341"/>
      <c r="CB551" s="341"/>
      <c r="CC551" s="341"/>
      <c r="CD551" s="341"/>
      <c r="CE551" s="341"/>
      <c r="CF551" s="341"/>
      <c r="CG551" s="341"/>
      <c r="CH551" s="341"/>
      <c r="CI551" s="341"/>
      <c r="CJ551" s="341"/>
      <c r="CK551" s="341"/>
      <c r="CL551" s="341"/>
      <c r="CM551" s="341"/>
      <c r="CN551" s="341"/>
      <c r="CO551" s="341"/>
      <c r="CP551" s="341"/>
      <c r="CQ551" s="341"/>
      <c r="CR551" s="341"/>
      <c r="CS551" s="341"/>
      <c r="CT551" s="341"/>
      <c r="CU551" s="341"/>
      <c r="CV551" s="341"/>
      <c r="CW551" s="341"/>
      <c r="CX551" s="341"/>
      <c r="CY551" s="341"/>
      <c r="CZ551" s="341"/>
    </row>
    <row r="552" s="340" customFormat="true" ht="25.15" customHeight="true" x14ac:dyDescent="0.2">
      <c r="A552" s="419"/>
      <c r="B552" s="419"/>
      <c r="C552" s="1089" t="s">
        <v>234</v>
      </c>
      <c r="D552" s="1090"/>
      <c r="E552" s="1090"/>
      <c r="F552" s="1090"/>
      <c r="G552" s="1090"/>
      <c r="H552" s="1090"/>
      <c r="I552" s="1090"/>
      <c r="J552" s="919" t="s">
        <v>191</v>
      </c>
      <c r="K552" s="920" t="s">
        <v>236</v>
      </c>
      <c r="L552" s="921" t="s">
        <v>237</v>
      </c>
      <c r="M552" s="1090" t="s">
        <v>616</v>
      </c>
      <c r="N552" s="1090"/>
      <c r="O552" s="907">
        <v>1.4588441417243136E-2</v>
      </c>
      <c r="P552" s="843"/>
      <c r="Q552" s="843"/>
      <c r="R552" s="341"/>
      <c r="Z552" s="341"/>
      <c r="AA552" s="341"/>
      <c r="AB552" s="341"/>
      <c r="AC552" s="341"/>
      <c r="AD552" s="341"/>
      <c r="AE552" s="341"/>
      <c r="AF552" s="341"/>
      <c r="AG552" s="341"/>
      <c r="AH552" s="341"/>
      <c r="AI552" s="341"/>
      <c r="AJ552" s="341"/>
      <c r="AK552" s="341"/>
      <c r="AL552" s="341"/>
      <c r="AM552" s="341"/>
      <c r="AN552" s="341"/>
      <c r="AO552" s="341"/>
      <c r="AP552" s="341"/>
      <c r="AQ552" s="341"/>
      <c r="AR552" s="341"/>
      <c r="AS552" s="341"/>
      <c r="AT552" s="341"/>
      <c r="AU552" s="341"/>
      <c r="AV552" s="341"/>
      <c r="AW552" s="341"/>
      <c r="AX552" s="341"/>
      <c r="AY552" s="341"/>
      <c r="AZ552" s="341"/>
      <c r="BB552" s="419"/>
      <c r="BZ552" s="341"/>
      <c r="CA552" s="341"/>
      <c r="CB552" s="341"/>
      <c r="CC552" s="341"/>
      <c r="CD552" s="341"/>
      <c r="CE552" s="341"/>
      <c r="CF552" s="341"/>
      <c r="CG552" s="341"/>
      <c r="CH552" s="341"/>
      <c r="CI552" s="341"/>
      <c r="CJ552" s="341"/>
      <c r="CK552" s="341"/>
      <c r="CL552" s="341"/>
      <c r="CM552" s="341"/>
      <c r="CN552" s="341"/>
      <c r="CO552" s="341"/>
      <c r="CP552" s="341"/>
      <c r="CQ552" s="341"/>
      <c r="CR552" s="341"/>
      <c r="CS552" s="341"/>
      <c r="CT552" s="341"/>
      <c r="CU552" s="341"/>
      <c r="CV552" s="341"/>
      <c r="CW552" s="341"/>
      <c r="CX552" s="341"/>
      <c r="CY552" s="341"/>
      <c r="CZ552" s="341"/>
    </row>
    <row r="553" s="340" customFormat="true" ht="25.15" customHeight="true" x14ac:dyDescent="0.2">
      <c r="A553" s="419"/>
      <c r="B553" s="419"/>
      <c r="C553" s="1089" t="s">
        <v>207</v>
      </c>
      <c r="D553" s="1090"/>
      <c r="E553" s="1157" t="s">
        <v>235</v>
      </c>
      <c r="F553" s="1158"/>
      <c r="G553" s="1159"/>
      <c r="H553" s="1090" t="s">
        <v>208</v>
      </c>
      <c r="I553" s="1090"/>
      <c r="J553" s="922">
        <v>6.2929898408877554</v>
      </c>
      <c r="K553" s="923">
        <v>8.9899854869825067</v>
      </c>
      <c r="L553" s="924">
        <v>8.9899854869825067</v>
      </c>
      <c r="M553" s="1090" t="s">
        <v>608</v>
      </c>
      <c r="N553" s="1090"/>
      <c r="O553" s="907">
        <v>0.15294108145432744</v>
      </c>
      <c r="P553" s="843"/>
      <c r="Q553" s="843"/>
      <c r="R553" s="341"/>
      <c r="Z553" s="341"/>
      <c r="AA553" s="341"/>
      <c r="AB553" s="341"/>
      <c r="AC553" s="341"/>
      <c r="AD553" s="341"/>
      <c r="AE553" s="341"/>
      <c r="AF553" s="341"/>
      <c r="AG553" s="341"/>
      <c r="AH553" s="341"/>
      <c r="AI553" s="341"/>
      <c r="AJ553" s="341"/>
      <c r="AK553" s="341"/>
      <c r="AL553" s="341"/>
      <c r="AM553" s="341"/>
      <c r="AN553" s="341"/>
      <c r="AO553" s="341"/>
      <c r="AP553" s="341"/>
      <c r="AQ553" s="341"/>
      <c r="AR553" s="341"/>
      <c r="AS553" s="341"/>
      <c r="AT553" s="341"/>
      <c r="AU553" s="341"/>
      <c r="AV553" s="341"/>
      <c r="AW553" s="341"/>
      <c r="AX553" s="341"/>
      <c r="AY553" s="341"/>
      <c r="AZ553" s="341"/>
      <c r="BB553" s="419"/>
      <c r="BZ553" s="341"/>
      <c r="CA553" s="341"/>
      <c r="CB553" s="341"/>
      <c r="CC553" s="341"/>
      <c r="CD553" s="341"/>
      <c r="CE553" s="341"/>
      <c r="CF553" s="341"/>
      <c r="CG553" s="341"/>
      <c r="CH553" s="341"/>
      <c r="CI553" s="341"/>
      <c r="CJ553" s="341"/>
      <c r="CK553" s="341"/>
      <c r="CL553" s="341"/>
      <c r="CM553" s="341"/>
      <c r="CN553" s="341"/>
      <c r="CO553" s="341"/>
      <c r="CP553" s="341"/>
      <c r="CQ553" s="341"/>
      <c r="CR553" s="341"/>
      <c r="CS553" s="341"/>
      <c r="CT553" s="341"/>
      <c r="CU553" s="341"/>
      <c r="CV553" s="341"/>
      <c r="CW553" s="341"/>
      <c r="CX553" s="341"/>
      <c r="CY553" s="341"/>
      <c r="CZ553" s="341"/>
    </row>
    <row r="554" s="340" customFormat="true" ht="25.15" customHeight="true" x14ac:dyDescent="0.2">
      <c r="A554" s="419"/>
      <c r="B554" s="419"/>
      <c r="C554" s="1090"/>
      <c r="D554" s="1090"/>
      <c r="E554" s="925" t="s">
        <v>191</v>
      </c>
      <c r="F554" s="926" t="s">
        <v>236</v>
      </c>
      <c r="G554" s="927" t="s">
        <v>237</v>
      </c>
      <c r="H554" s="1085"/>
      <c r="I554" s="1085"/>
      <c r="J554" s="843"/>
      <c r="K554" s="843"/>
      <c r="L554" s="843"/>
      <c r="M554" s="1090" t="s">
        <v>642</v>
      </c>
      <c r="N554" s="1090"/>
      <c r="O554" s="907">
        <v>1.2780506046259862E-4</v>
      </c>
      <c r="P554" s="843"/>
      <c r="Q554" s="843"/>
      <c r="R554" s="341"/>
      <c r="Z554" s="341"/>
      <c r="AA554" s="341"/>
      <c r="AB554" s="341"/>
      <c r="AC554" s="341"/>
      <c r="AD554" s="341"/>
      <c r="AE554" s="341"/>
      <c r="AF554" s="341"/>
      <c r="AG554" s="341"/>
      <c r="AH554" s="341"/>
      <c r="AI554" s="341"/>
      <c r="AJ554" s="341"/>
      <c r="AK554" s="341"/>
      <c r="AL554" s="341"/>
      <c r="AM554" s="341"/>
      <c r="AN554" s="341"/>
      <c r="AO554" s="341"/>
      <c r="AP554" s="341"/>
      <c r="AQ554" s="341"/>
      <c r="AR554" s="341"/>
      <c r="AS554" s="341"/>
      <c r="AT554" s="341"/>
      <c r="AU554" s="341"/>
      <c r="AV554" s="341"/>
      <c r="AW554" s="341"/>
      <c r="AX554" s="341"/>
      <c r="AY554" s="341"/>
      <c r="AZ554" s="341"/>
      <c r="BB554" s="419"/>
      <c r="BZ554" s="341"/>
      <c r="CA554" s="341"/>
      <c r="CB554" s="341"/>
      <c r="CC554" s="341"/>
      <c r="CD554" s="341"/>
      <c r="CE554" s="341"/>
      <c r="CF554" s="341"/>
      <c r="CG554" s="341"/>
      <c r="CH554" s="341"/>
      <c r="CI554" s="341"/>
      <c r="CJ554" s="341"/>
      <c r="CK554" s="341"/>
      <c r="CL554" s="341"/>
      <c r="CM554" s="341"/>
      <c r="CN554" s="341"/>
      <c r="CO554" s="341"/>
      <c r="CP554" s="341"/>
      <c r="CQ554" s="341"/>
      <c r="CR554" s="341"/>
      <c r="CS554" s="341"/>
      <c r="CT554" s="341"/>
      <c r="CU554" s="341"/>
      <c r="CV554" s="341"/>
      <c r="CW554" s="341"/>
      <c r="CX554" s="341"/>
      <c r="CY554" s="341"/>
      <c r="CZ554" s="341"/>
    </row>
    <row r="555" s="340" customFormat="true" ht="25.15" customHeight="true" x14ac:dyDescent="0.2">
      <c r="A555" s="419"/>
      <c r="B555" s="419"/>
      <c r="C555" s="1089" t="s">
        <v>208</v>
      </c>
      <c r="D555" s="1090"/>
      <c r="E555" s="928">
        <v>7.7646886261006989</v>
      </c>
      <c r="F555" s="929">
        <v>10.936181163522111</v>
      </c>
      <c r="G555" s="930">
        <v>10.936181163522111</v>
      </c>
      <c r="H555" s="1085"/>
      <c r="I555" s="1085"/>
      <c r="J555" s="843"/>
      <c r="K555" s="843"/>
      <c r="L555" s="843"/>
      <c r="M555" s="1090" t="s">
        <v>288</v>
      </c>
      <c r="N555" s="1090"/>
      <c r="O555" s="907">
        <v>1.50931941855808E-2</v>
      </c>
      <c r="P555" s="843"/>
      <c r="Q555" s="843"/>
      <c r="R555" s="341"/>
      <c r="Z555" s="341"/>
      <c r="AA555" s="341"/>
      <c r="AB555" s="341"/>
      <c r="AC555" s="341"/>
      <c r="AD555" s="341"/>
      <c r="AE555" s="341"/>
      <c r="AF555" s="341"/>
      <c r="AG555" s="341"/>
      <c r="AH555" s="341"/>
      <c r="AI555" s="341"/>
      <c r="AJ555" s="341"/>
      <c r="AK555" s="341"/>
      <c r="AL555" s="341"/>
      <c r="AM555" s="341"/>
      <c r="AN555" s="341"/>
      <c r="AO555" s="341"/>
      <c r="AP555" s="341"/>
      <c r="AQ555" s="341"/>
      <c r="AR555" s="341"/>
      <c r="AS555" s="341"/>
      <c r="AT555" s="341"/>
      <c r="AU555" s="341"/>
      <c r="AV555" s="341"/>
      <c r="AW555" s="341"/>
      <c r="AX555" s="341"/>
      <c r="AY555" s="341"/>
      <c r="AZ555" s="341"/>
      <c r="BB555" s="419"/>
      <c r="BZ555" s="341"/>
      <c r="CA555" s="341"/>
      <c r="CB555" s="341"/>
      <c r="CC555" s="341"/>
      <c r="CD555" s="341"/>
      <c r="CE555" s="341"/>
      <c r="CF555" s="341"/>
      <c r="CG555" s="341"/>
      <c r="CH555" s="341"/>
      <c r="CI555" s="341"/>
      <c r="CJ555" s="341"/>
      <c r="CK555" s="341"/>
      <c r="CL555" s="341"/>
      <c r="CM555" s="341"/>
      <c r="CN555" s="341"/>
      <c r="CO555" s="341"/>
      <c r="CP555" s="341"/>
      <c r="CQ555" s="341"/>
      <c r="CR555" s="341"/>
      <c r="CS555" s="341"/>
      <c r="CT555" s="341"/>
      <c r="CU555" s="341"/>
      <c r="CV555" s="341"/>
      <c r="CW555" s="341"/>
      <c r="CX555" s="341"/>
      <c r="CY555" s="341"/>
      <c r="CZ555" s="341"/>
    </row>
    <row r="556" s="340" customFormat="true" ht="25.15" customHeight="true" x14ac:dyDescent="0.2">
      <c r="A556" s="419"/>
      <c r="B556" s="419"/>
      <c r="C556" s="1089"/>
      <c r="D556" s="1085"/>
      <c r="E556" s="843"/>
      <c r="F556" s="843"/>
      <c r="G556" s="843"/>
      <c r="H556" s="1090" t="s">
        <v>238</v>
      </c>
      <c r="I556" s="1090"/>
      <c r="J556" s="1090"/>
      <c r="K556" s="843"/>
      <c r="L556" s="843"/>
      <c r="M556" s="1090" t="s">
        <v>325</v>
      </c>
      <c r="N556" s="1090"/>
      <c r="O556" s="907">
        <v>1.1696240835402264E-4</v>
      </c>
      <c r="P556" s="843"/>
      <c r="Q556" s="843"/>
      <c r="R556" s="341"/>
      <c r="Z556" s="341"/>
      <c r="AA556" s="341"/>
      <c r="AB556" s="341"/>
      <c r="AC556" s="341"/>
      <c r="AD556" s="341"/>
      <c r="AE556" s="341"/>
      <c r="AF556" s="341"/>
      <c r="AG556" s="341"/>
      <c r="AH556" s="341"/>
      <c r="AI556" s="341"/>
      <c r="AJ556" s="341"/>
      <c r="AK556" s="341"/>
      <c r="AL556" s="341"/>
      <c r="AM556" s="341"/>
      <c r="AN556" s="341"/>
      <c r="AO556" s="341"/>
      <c r="AP556" s="341"/>
      <c r="AQ556" s="341"/>
      <c r="AR556" s="341"/>
      <c r="AS556" s="341"/>
      <c r="AT556" s="341"/>
      <c r="AU556" s="341"/>
      <c r="AV556" s="341"/>
      <c r="AW556" s="341"/>
      <c r="AX556" s="341"/>
      <c r="AY556" s="341"/>
      <c r="AZ556" s="341"/>
      <c r="BB556" s="419"/>
      <c r="BZ556" s="341"/>
      <c r="CA556" s="341"/>
      <c r="CB556" s="341"/>
      <c r="CC556" s="341"/>
      <c r="CD556" s="341"/>
      <c r="CE556" s="341"/>
      <c r="CF556" s="341"/>
      <c r="CG556" s="341"/>
      <c r="CH556" s="341"/>
      <c r="CI556" s="341"/>
      <c r="CJ556" s="341"/>
      <c r="CK556" s="341"/>
      <c r="CL556" s="341"/>
      <c r="CM556" s="341"/>
      <c r="CN556" s="341"/>
      <c r="CO556" s="341"/>
      <c r="CP556" s="341"/>
      <c r="CQ556" s="341"/>
      <c r="CR556" s="341"/>
      <c r="CS556" s="341"/>
      <c r="CT556" s="341"/>
      <c r="CU556" s="341"/>
      <c r="CV556" s="341"/>
      <c r="CW556" s="341"/>
      <c r="CX556" s="341"/>
      <c r="CY556" s="341"/>
      <c r="CZ556" s="341"/>
    </row>
    <row r="557" s="340" customFormat="true" ht="25.15" customHeight="true" x14ac:dyDescent="0.2">
      <c r="A557" s="419"/>
      <c r="B557" s="419"/>
      <c r="C557" s="1089"/>
      <c r="D557" s="1085"/>
      <c r="E557" s="843"/>
      <c r="F557" s="843"/>
      <c r="G557" s="843"/>
      <c r="H557" s="1090" t="s">
        <v>195</v>
      </c>
      <c r="I557" s="1090"/>
      <c r="J557" s="897" t="s">
        <v>207</v>
      </c>
      <c r="K557" s="843"/>
      <c r="L557" s="843"/>
      <c r="M557" s="1090" t="s">
        <v>343</v>
      </c>
      <c r="N557" s="1090"/>
      <c r="O557" s="907">
        <v>1.606665969778243E-2</v>
      </c>
      <c r="P557" s="843"/>
      <c r="Q557" s="843"/>
      <c r="R557" s="341"/>
      <c r="Z557" s="341"/>
      <c r="AA557" s="341"/>
      <c r="AB557" s="341"/>
      <c r="AC557" s="341"/>
      <c r="AD557" s="341"/>
      <c r="AE557" s="341"/>
      <c r="AF557" s="341"/>
      <c r="AG557" s="341"/>
      <c r="AH557" s="341"/>
      <c r="AI557" s="341"/>
      <c r="AJ557" s="341"/>
      <c r="AK557" s="341"/>
      <c r="AL557" s="341"/>
      <c r="AM557" s="341"/>
      <c r="AN557" s="341"/>
      <c r="AO557" s="341"/>
      <c r="AP557" s="341"/>
      <c r="AQ557" s="341"/>
      <c r="AR557" s="341"/>
      <c r="AS557" s="341"/>
      <c r="AT557" s="341"/>
      <c r="AU557" s="341"/>
      <c r="AV557" s="341"/>
      <c r="AW557" s="341"/>
      <c r="AX557" s="341"/>
      <c r="AY557" s="341"/>
      <c r="AZ557" s="341"/>
      <c r="BB557" s="419"/>
      <c r="BZ557" s="341"/>
      <c r="CA557" s="341"/>
      <c r="CB557" s="341"/>
      <c r="CC557" s="341"/>
      <c r="CD557" s="341"/>
      <c r="CE557" s="341"/>
      <c r="CF557" s="341"/>
      <c r="CG557" s="341"/>
      <c r="CH557" s="341"/>
      <c r="CI557" s="341"/>
      <c r="CJ557" s="341"/>
      <c r="CK557" s="341"/>
      <c r="CL557" s="341"/>
      <c r="CM557" s="341"/>
      <c r="CN557" s="341"/>
      <c r="CO557" s="341"/>
      <c r="CP557" s="341"/>
      <c r="CQ557" s="341"/>
      <c r="CR557" s="341"/>
      <c r="CS557" s="341"/>
      <c r="CT557" s="341"/>
      <c r="CU557" s="341"/>
      <c r="CV557" s="341"/>
      <c r="CW557" s="341"/>
      <c r="CX557" s="341"/>
      <c r="CY557" s="341"/>
      <c r="CZ557" s="341"/>
    </row>
    <row r="558" s="340" customFormat="true" ht="25.15" customHeight="true" x14ac:dyDescent="0.2">
      <c r="A558" s="419"/>
      <c r="B558" s="419"/>
      <c r="C558" s="1089" t="s">
        <v>238</v>
      </c>
      <c r="D558" s="1090"/>
      <c r="E558" s="1090"/>
      <c r="F558" s="843"/>
      <c r="G558" s="843"/>
      <c r="H558" s="1090"/>
      <c r="I558" s="1090"/>
      <c r="J558" s="900" t="s">
        <v>208</v>
      </c>
      <c r="K558" s="843"/>
      <c r="L558" s="843"/>
      <c r="M558" s="1090" t="s">
        <v>648</v>
      </c>
      <c r="N558" s="1090"/>
      <c r="O558" s="916">
        <v>3.5652156736680155E-8</v>
      </c>
      <c r="P558" s="843"/>
      <c r="Q558" s="843"/>
      <c r="R558" s="341"/>
      <c r="Z558" s="341"/>
      <c r="AA558" s="341"/>
      <c r="AB558" s="341"/>
      <c r="AC558" s="341"/>
      <c r="AD558" s="341"/>
      <c r="AE558" s="341"/>
      <c r="AF558" s="341"/>
      <c r="AG558" s="341"/>
      <c r="AH558" s="341"/>
      <c r="AI558" s="341"/>
      <c r="AJ558" s="341"/>
      <c r="AK558" s="341"/>
      <c r="AL558" s="341"/>
      <c r="AM558" s="341"/>
      <c r="AN558" s="341"/>
      <c r="AO558" s="341"/>
      <c r="AP558" s="341"/>
      <c r="AQ558" s="341"/>
      <c r="AR558" s="341"/>
      <c r="AS558" s="341"/>
      <c r="AT558" s="341"/>
      <c r="AU558" s="341"/>
      <c r="AV558" s="341"/>
      <c r="AW558" s="341"/>
      <c r="AX558" s="341"/>
      <c r="AY558" s="341"/>
      <c r="AZ558" s="341"/>
      <c r="BB558" s="419"/>
      <c r="BZ558" s="341"/>
      <c r="CA558" s="341"/>
      <c r="CB558" s="341"/>
      <c r="CC558" s="341"/>
      <c r="CD558" s="341"/>
      <c r="CE558" s="341"/>
      <c r="CF558" s="341"/>
      <c r="CG558" s="341"/>
      <c r="CH558" s="341"/>
      <c r="CI558" s="341"/>
      <c r="CJ558" s="341"/>
      <c r="CK558" s="341"/>
      <c r="CL558" s="341"/>
      <c r="CM558" s="341"/>
      <c r="CN558" s="341"/>
      <c r="CO558" s="341"/>
      <c r="CP558" s="341"/>
      <c r="CQ558" s="341"/>
      <c r="CR558" s="341"/>
      <c r="CS558" s="341"/>
      <c r="CT558" s="341"/>
      <c r="CU558" s="341"/>
      <c r="CV558" s="341"/>
      <c r="CW558" s="341"/>
      <c r="CX558" s="341"/>
      <c r="CY558" s="341"/>
      <c r="CZ558" s="341"/>
    </row>
    <row r="559" s="340" customFormat="true" ht="25.15" customHeight="true" x14ac:dyDescent="0.2">
      <c r="A559" s="419"/>
      <c r="B559" s="419"/>
      <c r="C559" s="1089" t="s">
        <v>195</v>
      </c>
      <c r="D559" s="1090"/>
      <c r="E559" s="896" t="s">
        <v>207</v>
      </c>
      <c r="F559" s="843"/>
      <c r="G559" s="843"/>
      <c r="H559" s="1090" t="s">
        <v>470</v>
      </c>
      <c r="I559" s="1090"/>
      <c r="J559" s="903">
        <v>-1.8532676372207606E-2</v>
      </c>
      <c r="K559" s="843"/>
      <c r="L559" s="843"/>
      <c r="M559" s="1090" t="s">
        <v>644</v>
      </c>
      <c r="N559" s="1090"/>
      <c r="O559" s="907">
        <v>5.5880280521130113E-4</v>
      </c>
      <c r="P559" s="843"/>
      <c r="Q559" s="843"/>
      <c r="R559" s="341"/>
      <c r="Z559" s="341"/>
      <c r="AA559" s="341"/>
      <c r="AB559" s="341"/>
      <c r="AC559" s="341"/>
      <c r="AD559" s="341"/>
      <c r="AE559" s="341"/>
      <c r="AF559" s="341"/>
      <c r="AG559" s="341"/>
      <c r="AH559" s="341"/>
      <c r="AI559" s="341"/>
      <c r="AJ559" s="341"/>
      <c r="AK559" s="341"/>
      <c r="AL559" s="341"/>
      <c r="AM559" s="341"/>
      <c r="AN559" s="341"/>
      <c r="AO559" s="341"/>
      <c r="AP559" s="341"/>
      <c r="AQ559" s="341"/>
      <c r="AR559" s="341"/>
      <c r="AS559" s="341"/>
      <c r="AT559" s="341"/>
      <c r="AU559" s="341"/>
      <c r="AV559" s="341"/>
      <c r="AW559" s="341"/>
      <c r="AX559" s="341"/>
      <c r="AY559" s="341"/>
      <c r="AZ559" s="341"/>
      <c r="BB559" s="419"/>
      <c r="BZ559" s="341"/>
      <c r="CA559" s="341"/>
      <c r="CB559" s="341"/>
      <c r="CC559" s="341"/>
      <c r="CD559" s="341"/>
      <c r="CE559" s="341"/>
      <c r="CF559" s="341"/>
      <c r="CG559" s="341"/>
      <c r="CH559" s="341"/>
      <c r="CI559" s="341"/>
      <c r="CJ559" s="341"/>
      <c r="CK559" s="341"/>
      <c r="CL559" s="341"/>
      <c r="CM559" s="341"/>
      <c r="CN559" s="341"/>
      <c r="CO559" s="341"/>
      <c r="CP559" s="341"/>
      <c r="CQ559" s="341"/>
      <c r="CR559" s="341"/>
      <c r="CS559" s="341"/>
      <c r="CT559" s="341"/>
      <c r="CU559" s="341"/>
      <c r="CV559" s="341"/>
      <c r="CW559" s="341"/>
      <c r="CX559" s="341"/>
      <c r="CY559" s="341"/>
      <c r="CZ559" s="341"/>
    </row>
    <row r="560" s="340" customFormat="true" ht="25.15" customHeight="true" x14ac:dyDescent="0.2">
      <c r="A560" s="419"/>
      <c r="B560" s="419"/>
      <c r="C560" s="1090"/>
      <c r="D560" s="1090"/>
      <c r="E560" s="899" t="s">
        <v>208</v>
      </c>
      <c r="F560" s="843"/>
      <c r="G560" s="843"/>
      <c r="H560" s="1090" t="s">
        <v>437</v>
      </c>
      <c r="I560" s="1090"/>
      <c r="J560" s="906">
        <v>8.4347232171559872E-2</v>
      </c>
      <c r="K560" s="843"/>
      <c r="L560" s="843"/>
      <c r="M560" s="1090" t="s">
        <v>625</v>
      </c>
      <c r="N560" s="1090"/>
      <c r="O560" s="907">
        <v>1.3872502418426715E-2</v>
      </c>
      <c r="P560" s="843"/>
      <c r="Q560" s="843"/>
      <c r="R560" s="341"/>
      <c r="Z560" s="341"/>
      <c r="AA560" s="341"/>
      <c r="AB560" s="341"/>
      <c r="AC560" s="341"/>
      <c r="AD560" s="341"/>
      <c r="AE560" s="341"/>
      <c r="AF560" s="341"/>
      <c r="AG560" s="341"/>
      <c r="AH560" s="341"/>
      <c r="AI560" s="341"/>
      <c r="AJ560" s="341"/>
      <c r="AK560" s="341"/>
      <c r="AL560" s="341"/>
      <c r="AM560" s="341"/>
      <c r="AN560" s="341"/>
      <c r="AO560" s="341"/>
      <c r="AP560" s="341"/>
      <c r="AQ560" s="341"/>
      <c r="AR560" s="341"/>
      <c r="AS560" s="341"/>
      <c r="AT560" s="341"/>
      <c r="AU560" s="341"/>
      <c r="AV560" s="341"/>
      <c r="AW560" s="341"/>
      <c r="AX560" s="341"/>
      <c r="AY560" s="341"/>
      <c r="AZ560" s="341"/>
      <c r="BB560" s="419"/>
      <c r="BZ560" s="341"/>
      <c r="CA560" s="341"/>
      <c r="CB560" s="341"/>
      <c r="CC560" s="341"/>
      <c r="CD560" s="341"/>
      <c r="CE560" s="341"/>
      <c r="CF560" s="341"/>
      <c r="CG560" s="341"/>
      <c r="CH560" s="341"/>
      <c r="CI560" s="341"/>
      <c r="CJ560" s="341"/>
      <c r="CK560" s="341"/>
      <c r="CL560" s="341"/>
      <c r="CM560" s="341"/>
      <c r="CN560" s="341"/>
      <c r="CO560" s="341"/>
      <c r="CP560" s="341"/>
      <c r="CQ560" s="341"/>
      <c r="CR560" s="341"/>
      <c r="CS560" s="341"/>
      <c r="CT560" s="341"/>
      <c r="CU560" s="341"/>
      <c r="CV560" s="341"/>
      <c r="CW560" s="341"/>
      <c r="CX560" s="341"/>
      <c r="CY560" s="341"/>
      <c r="CZ560" s="341"/>
    </row>
    <row r="561" s="340" customFormat="true" ht="25.15" customHeight="true" x14ac:dyDescent="0.2">
      <c r="A561" s="419"/>
      <c r="B561" s="419"/>
      <c r="C561" s="1089" t="s">
        <v>470</v>
      </c>
      <c r="D561" s="1090"/>
      <c r="E561" s="902">
        <v>-1.6854695634995517E-2</v>
      </c>
      <c r="F561" s="843"/>
      <c r="G561" s="843"/>
      <c r="H561" s="1090" t="s">
        <v>462</v>
      </c>
      <c r="I561" s="1090"/>
      <c r="J561" s="906">
        <v>4.829102266094621E-2</v>
      </c>
      <c r="K561" s="843"/>
      <c r="L561" s="843"/>
      <c r="M561" s="1090" t="s">
        <v>645</v>
      </c>
      <c r="N561" s="1090"/>
      <c r="O561" s="907">
        <v>2.9906224198979848E-4</v>
      </c>
      <c r="P561" s="843"/>
      <c r="Q561" s="843"/>
      <c r="R561" s="341"/>
      <c r="Z561" s="341"/>
      <c r="AA561" s="341"/>
      <c r="AB561" s="341"/>
      <c r="AC561" s="341"/>
      <c r="AD561" s="341"/>
      <c r="AE561" s="341"/>
      <c r="AF561" s="341"/>
      <c r="AG561" s="341"/>
      <c r="AH561" s="341"/>
      <c r="AI561" s="341"/>
      <c r="AJ561" s="341"/>
      <c r="AK561" s="341"/>
      <c r="AL561" s="341"/>
      <c r="AM561" s="341"/>
      <c r="AN561" s="341"/>
      <c r="AO561" s="341"/>
      <c r="AP561" s="341"/>
      <c r="AQ561" s="341"/>
      <c r="AR561" s="341"/>
      <c r="AS561" s="341"/>
      <c r="AT561" s="341"/>
      <c r="AU561" s="341"/>
      <c r="AV561" s="341"/>
      <c r="AW561" s="341"/>
      <c r="AX561" s="341"/>
      <c r="AY561" s="341"/>
      <c r="AZ561" s="341"/>
      <c r="BB561" s="419"/>
      <c r="BZ561" s="341"/>
      <c r="CA561" s="341"/>
      <c r="CB561" s="341"/>
      <c r="CC561" s="341"/>
      <c r="CD561" s="341"/>
      <c r="CE561" s="341"/>
      <c r="CF561" s="341"/>
      <c r="CG561" s="341"/>
      <c r="CH561" s="341"/>
      <c r="CI561" s="341"/>
      <c r="CJ561" s="341"/>
      <c r="CK561" s="341"/>
      <c r="CL561" s="341"/>
      <c r="CM561" s="341"/>
      <c r="CN561" s="341"/>
      <c r="CO561" s="341"/>
      <c r="CP561" s="341"/>
      <c r="CQ561" s="341"/>
      <c r="CR561" s="341"/>
      <c r="CS561" s="341"/>
      <c r="CT561" s="341"/>
      <c r="CU561" s="341"/>
      <c r="CV561" s="341"/>
      <c r="CW561" s="341"/>
      <c r="CX561" s="341"/>
      <c r="CY561" s="341"/>
      <c r="CZ561" s="341"/>
    </row>
    <row r="562" s="340" customFormat="true" ht="25.15" customHeight="true" x14ac:dyDescent="0.2">
      <c r="A562" s="419"/>
      <c r="B562" s="419"/>
      <c r="C562" s="1089" t="s">
        <v>437</v>
      </c>
      <c r="D562" s="1090"/>
      <c r="E562" s="905">
        <v>9.7744066028878557E-2</v>
      </c>
      <c r="F562" s="843"/>
      <c r="G562" s="843"/>
      <c r="H562" s="1090" t="s">
        <v>439</v>
      </c>
      <c r="I562" s="1090"/>
      <c r="J562" s="906">
        <v>0.11180207332507594</v>
      </c>
      <c r="K562" s="843"/>
      <c r="L562" s="843"/>
      <c r="M562" s="1090" t="s">
        <v>646</v>
      </c>
      <c r="N562" s="1090"/>
      <c r="O562" s="907">
        <v>1.2773115658187221E-4</v>
      </c>
      <c r="P562" s="843"/>
      <c r="Q562" s="843"/>
      <c r="R562" s="341"/>
      <c r="Z562" s="341"/>
      <c r="AA562" s="341"/>
      <c r="AB562" s="341"/>
      <c r="AC562" s="341"/>
      <c r="AD562" s="341"/>
      <c r="AE562" s="341"/>
      <c r="AF562" s="341"/>
      <c r="AG562" s="341"/>
      <c r="AH562" s="341"/>
      <c r="AI562" s="341"/>
      <c r="AJ562" s="341"/>
      <c r="AK562" s="341"/>
      <c r="AL562" s="341"/>
      <c r="AM562" s="341"/>
      <c r="AN562" s="341"/>
      <c r="AO562" s="341"/>
      <c r="AP562" s="341"/>
      <c r="AQ562" s="341"/>
      <c r="AR562" s="341"/>
      <c r="AS562" s="341"/>
      <c r="AT562" s="341"/>
      <c r="AU562" s="341"/>
      <c r="AV562" s="341"/>
      <c r="AW562" s="341"/>
      <c r="AX562" s="341"/>
      <c r="AY562" s="341"/>
      <c r="AZ562" s="341"/>
      <c r="BB562" s="419"/>
      <c r="BZ562" s="341"/>
      <c r="CA562" s="341"/>
      <c r="CB562" s="341"/>
      <c r="CC562" s="341"/>
      <c r="CD562" s="341"/>
      <c r="CE562" s="341"/>
      <c r="CF562" s="341"/>
      <c r="CG562" s="341"/>
      <c r="CH562" s="341"/>
      <c r="CI562" s="341"/>
      <c r="CJ562" s="341"/>
      <c r="CK562" s="341"/>
      <c r="CL562" s="341"/>
      <c r="CM562" s="341"/>
      <c r="CN562" s="341"/>
      <c r="CO562" s="341"/>
      <c r="CP562" s="341"/>
      <c r="CQ562" s="341"/>
      <c r="CR562" s="341"/>
      <c r="CS562" s="341"/>
      <c r="CT562" s="341"/>
      <c r="CU562" s="341"/>
      <c r="CV562" s="341"/>
      <c r="CW562" s="341"/>
      <c r="CX562" s="341"/>
      <c r="CY562" s="341"/>
      <c r="CZ562" s="341"/>
    </row>
    <row r="563" s="340" customFormat="true" ht="25.15" customHeight="true" x14ac:dyDescent="0.2">
      <c r="A563" s="419"/>
      <c r="B563" s="419"/>
      <c r="C563" s="1089" t="s">
        <v>462</v>
      </c>
      <c r="D563" s="1090"/>
      <c r="E563" s="905">
        <v>1.3965849834675028E-2</v>
      </c>
      <c r="F563" s="843"/>
      <c r="G563" s="843"/>
      <c r="H563" s="1090" t="s">
        <v>438</v>
      </c>
      <c r="I563" s="1090"/>
      <c r="J563" s="906">
        <v>0.11638986883579605</v>
      </c>
      <c r="K563" s="843"/>
      <c r="L563" s="843"/>
      <c r="M563" s="1090" t="s">
        <v>626</v>
      </c>
      <c r="N563" s="1090"/>
      <c r="O563" s="907">
        <v>1.3642541259677642E-2</v>
      </c>
      <c r="P563" s="843"/>
      <c r="Q563" s="843"/>
      <c r="R563" s="341"/>
      <c r="Z563" s="341"/>
      <c r="AA563" s="341"/>
      <c r="AB563" s="341"/>
      <c r="AC563" s="341"/>
      <c r="AD563" s="341"/>
      <c r="AE563" s="341"/>
      <c r="AF563" s="341"/>
      <c r="AG563" s="341"/>
      <c r="AH563" s="341"/>
      <c r="AI563" s="341"/>
      <c r="AJ563" s="341"/>
      <c r="AK563" s="341"/>
      <c r="AL563" s="341"/>
      <c r="AM563" s="341"/>
      <c r="AN563" s="341"/>
      <c r="AO563" s="341"/>
      <c r="AP563" s="341"/>
      <c r="AQ563" s="341"/>
      <c r="AR563" s="341"/>
      <c r="AS563" s="341"/>
      <c r="AT563" s="341"/>
      <c r="AU563" s="341"/>
      <c r="AV563" s="341"/>
      <c r="AW563" s="341"/>
      <c r="AX563" s="341"/>
      <c r="AY563" s="341"/>
      <c r="AZ563" s="341"/>
      <c r="BB563" s="419"/>
      <c r="BZ563" s="341"/>
      <c r="CA563" s="341"/>
      <c r="CB563" s="341"/>
      <c r="CC563" s="341"/>
      <c r="CD563" s="341"/>
      <c r="CE563" s="341"/>
      <c r="CF563" s="341"/>
      <c r="CG563" s="341"/>
      <c r="CH563" s="341"/>
      <c r="CI563" s="341"/>
      <c r="CJ563" s="341"/>
      <c r="CK563" s="341"/>
      <c r="CL563" s="341"/>
      <c r="CM563" s="341"/>
      <c r="CN563" s="341"/>
      <c r="CO563" s="341"/>
      <c r="CP563" s="341"/>
      <c r="CQ563" s="341"/>
      <c r="CR563" s="341"/>
      <c r="CS563" s="341"/>
      <c r="CT563" s="341"/>
      <c r="CU563" s="341"/>
      <c r="CV563" s="341"/>
      <c r="CW563" s="341"/>
      <c r="CX563" s="341"/>
      <c r="CY563" s="341"/>
      <c r="CZ563" s="341"/>
    </row>
    <row r="564" s="340" customFormat="true" ht="25.15" customHeight="true" x14ac:dyDescent="0.2">
      <c r="A564" s="419"/>
      <c r="B564" s="419"/>
      <c r="C564" s="1089" t="s">
        <v>439</v>
      </c>
      <c r="D564" s="1090"/>
      <c r="E564" s="905">
        <v>9.9938910990539892E-2</v>
      </c>
      <c r="F564" s="843"/>
      <c r="G564" s="843"/>
      <c r="H564" s="1090" t="s">
        <v>468</v>
      </c>
      <c r="I564" s="1090"/>
      <c r="J564" s="906">
        <v>2.2787335890836417E-2</v>
      </c>
      <c r="K564" s="843"/>
      <c r="L564" s="843"/>
      <c r="M564" s="1090" t="s">
        <v>619</v>
      </c>
      <c r="N564" s="1090"/>
      <c r="O564" s="907">
        <v>3.5409768666795294E-2</v>
      </c>
      <c r="P564" s="843"/>
      <c r="Q564" s="843"/>
      <c r="R564" s="341"/>
      <c r="Z564" s="341"/>
      <c r="AA564" s="341"/>
      <c r="AB564" s="341"/>
      <c r="AC564" s="341"/>
      <c r="AD564" s="341"/>
      <c r="AE564" s="341"/>
      <c r="AF564" s="341"/>
      <c r="AG564" s="341"/>
      <c r="AH564" s="341"/>
      <c r="AI564" s="341"/>
      <c r="AJ564" s="341"/>
      <c r="AK564" s="341"/>
      <c r="AL564" s="341"/>
      <c r="AM564" s="341"/>
      <c r="AN564" s="341"/>
      <c r="AO564" s="341"/>
      <c r="AP564" s="341"/>
      <c r="AQ564" s="341"/>
      <c r="AR564" s="341"/>
      <c r="AS564" s="341"/>
      <c r="AT564" s="341"/>
      <c r="AU564" s="341"/>
      <c r="AV564" s="341"/>
      <c r="AW564" s="341"/>
      <c r="AX564" s="341"/>
      <c r="AY564" s="341"/>
      <c r="AZ564" s="341"/>
      <c r="BB564" s="419"/>
      <c r="BZ564" s="341"/>
      <c r="CA564" s="341"/>
      <c r="CB564" s="341"/>
      <c r="CC564" s="341"/>
      <c r="CD564" s="341"/>
      <c r="CE564" s="341"/>
      <c r="CF564" s="341"/>
      <c r="CG564" s="341"/>
      <c r="CH564" s="341"/>
      <c r="CI564" s="341"/>
      <c r="CJ564" s="341"/>
      <c r="CK564" s="341"/>
      <c r="CL564" s="341"/>
      <c r="CM564" s="341"/>
      <c r="CN564" s="341"/>
      <c r="CO564" s="341"/>
      <c r="CP564" s="341"/>
      <c r="CQ564" s="341"/>
      <c r="CR564" s="341"/>
      <c r="CS564" s="341"/>
      <c r="CT564" s="341"/>
      <c r="CU564" s="341"/>
      <c r="CV564" s="341"/>
      <c r="CW564" s="341"/>
      <c r="CX564" s="341"/>
      <c r="CY564" s="341"/>
      <c r="CZ564" s="341"/>
    </row>
    <row r="565" s="340" customFormat="true" ht="25.15" customHeight="true" x14ac:dyDescent="0.2">
      <c r="A565" s="419"/>
      <c r="B565" s="419"/>
      <c r="C565" s="1089" t="s">
        <v>438</v>
      </c>
      <c r="D565" s="1090"/>
      <c r="E565" s="905">
        <v>9.6211378773475145E-2</v>
      </c>
      <c r="F565" s="843"/>
      <c r="G565" s="843"/>
      <c r="H565" s="1090" t="s">
        <v>461</v>
      </c>
      <c r="I565" s="1090"/>
      <c r="J565" s="906">
        <v>1.3733243112824908E-2</v>
      </c>
      <c r="K565" s="843"/>
      <c r="L565" s="843"/>
      <c r="M565" s="1090" t="s">
        <v>643</v>
      </c>
      <c r="N565" s="1090"/>
      <c r="O565" s="907">
        <v>5.8091007379578428E-4</v>
      </c>
      <c r="P565" s="843"/>
      <c r="Q565" s="843"/>
      <c r="R565" s="341"/>
      <c r="Z565" s="341"/>
      <c r="AA565" s="341"/>
      <c r="AB565" s="341"/>
      <c r="AC565" s="341"/>
      <c r="AD565" s="341"/>
      <c r="AE565" s="341"/>
      <c r="AF565" s="341"/>
      <c r="AG565" s="341"/>
      <c r="AH565" s="341"/>
      <c r="AI565" s="341"/>
      <c r="AJ565" s="341"/>
      <c r="AK565" s="341"/>
      <c r="AL565" s="341"/>
      <c r="AM565" s="341"/>
      <c r="AN565" s="341"/>
      <c r="AO565" s="341"/>
      <c r="AP565" s="341"/>
      <c r="AQ565" s="341"/>
      <c r="AR565" s="341"/>
      <c r="AS565" s="341"/>
      <c r="AT565" s="341"/>
      <c r="AU565" s="341"/>
      <c r="AV565" s="341"/>
      <c r="AW565" s="341"/>
      <c r="AX565" s="341"/>
      <c r="AY565" s="341"/>
      <c r="AZ565" s="341"/>
      <c r="BB565" s="419"/>
      <c r="BZ565" s="341"/>
      <c r="CA565" s="341"/>
      <c r="CB565" s="341"/>
      <c r="CC565" s="341"/>
      <c r="CD565" s="341"/>
      <c r="CE565" s="341"/>
      <c r="CF565" s="341"/>
      <c r="CG565" s="341"/>
      <c r="CH565" s="341"/>
      <c r="CI565" s="341"/>
      <c r="CJ565" s="341"/>
      <c r="CK565" s="341"/>
      <c r="CL565" s="341"/>
      <c r="CM565" s="341"/>
      <c r="CN565" s="341"/>
      <c r="CO565" s="341"/>
      <c r="CP565" s="341"/>
      <c r="CQ565" s="341"/>
      <c r="CR565" s="341"/>
      <c r="CS565" s="341"/>
      <c r="CT565" s="341"/>
      <c r="CU565" s="341"/>
      <c r="CV565" s="341"/>
      <c r="CW565" s="341"/>
      <c r="CX565" s="341"/>
      <c r="CY565" s="341"/>
      <c r="CZ565" s="341"/>
    </row>
    <row r="566" s="340" customFormat="true" ht="25.15" customHeight="true" x14ac:dyDescent="0.2">
      <c r="A566" s="419"/>
      <c r="B566" s="419"/>
      <c r="C566" s="1089" t="s">
        <v>468</v>
      </c>
      <c r="D566" s="1090"/>
      <c r="E566" s="905">
        <v>5.8016695799963493E-3</v>
      </c>
      <c r="F566" s="843"/>
      <c r="G566" s="843"/>
      <c r="H566" s="1090" t="s">
        <v>448</v>
      </c>
      <c r="I566" s="1090"/>
      <c r="J566" s="906">
        <v>7.3243063168204267E-2</v>
      </c>
      <c r="K566" s="843"/>
      <c r="L566" s="843"/>
      <c r="M566" s="1090" t="s">
        <v>620</v>
      </c>
      <c r="N566" s="1090"/>
      <c r="O566" s="907">
        <v>3.290615129666008E-2</v>
      </c>
      <c r="P566" s="843"/>
      <c r="Q566" s="843"/>
      <c r="R566" s="341"/>
      <c r="Z566" s="341"/>
      <c r="AA566" s="341"/>
      <c r="AB566" s="341"/>
      <c r="AC566" s="341"/>
      <c r="AD566" s="341"/>
      <c r="AE566" s="341"/>
      <c r="AF566" s="341"/>
      <c r="AG566" s="341"/>
      <c r="AH566" s="341"/>
      <c r="AI566" s="341"/>
      <c r="AJ566" s="341"/>
      <c r="AK566" s="341"/>
      <c r="AL566" s="341"/>
      <c r="AM566" s="341"/>
      <c r="AN566" s="341"/>
      <c r="AO566" s="341"/>
      <c r="AP566" s="341"/>
      <c r="AQ566" s="341"/>
      <c r="AR566" s="341"/>
      <c r="AS566" s="341"/>
      <c r="AT566" s="341"/>
      <c r="AU566" s="341"/>
      <c r="AV566" s="341"/>
      <c r="AW566" s="341"/>
      <c r="AX566" s="341"/>
      <c r="AY566" s="341"/>
      <c r="AZ566" s="341"/>
      <c r="BB566" s="419"/>
      <c r="BZ566" s="341"/>
      <c r="CA566" s="341"/>
      <c r="CB566" s="341"/>
      <c r="CC566" s="341"/>
      <c r="CD566" s="341"/>
      <c r="CE566" s="341"/>
      <c r="CF566" s="341"/>
      <c r="CG566" s="341"/>
      <c r="CH566" s="341"/>
      <c r="CI566" s="341"/>
      <c r="CJ566" s="341"/>
      <c r="CK566" s="341"/>
      <c r="CL566" s="341"/>
      <c r="CM566" s="341"/>
      <c r="CN566" s="341"/>
      <c r="CO566" s="341"/>
      <c r="CP566" s="341"/>
      <c r="CQ566" s="341"/>
      <c r="CR566" s="341"/>
      <c r="CS566" s="341"/>
      <c r="CT566" s="341"/>
      <c r="CU566" s="341"/>
      <c r="CV566" s="341"/>
      <c r="CW566" s="341"/>
      <c r="CX566" s="341"/>
      <c r="CY566" s="341"/>
      <c r="CZ566" s="341"/>
    </row>
    <row r="567" s="340" customFormat="true" ht="25.15" customHeight="true" x14ac:dyDescent="0.2">
      <c r="A567" s="419"/>
      <c r="B567" s="419"/>
      <c r="C567" s="1089" t="s">
        <v>461</v>
      </c>
      <c r="D567" s="1090"/>
      <c r="E567" s="905">
        <v>-1.7497647181600776E-3</v>
      </c>
      <c r="F567" s="843"/>
      <c r="G567" s="843"/>
      <c r="H567" s="1090" t="s">
        <v>458</v>
      </c>
      <c r="I567" s="1090"/>
      <c r="J567" s="906">
        <v>2.6242449645081094E-2</v>
      </c>
      <c r="K567" s="843"/>
      <c r="L567" s="843"/>
      <c r="M567" s="1090" t="s">
        <v>624</v>
      </c>
      <c r="N567" s="1090"/>
      <c r="O567" s="907">
        <v>1.4319189810556314E-2</v>
      </c>
      <c r="P567" s="843"/>
      <c r="Q567" s="843"/>
      <c r="R567" s="341"/>
      <c r="Z567" s="341"/>
      <c r="AA567" s="341"/>
      <c r="AB567" s="341"/>
      <c r="AC567" s="341"/>
      <c r="AD567" s="341"/>
      <c r="AE567" s="341"/>
      <c r="AF567" s="341"/>
      <c r="AG567" s="341"/>
      <c r="AH567" s="341"/>
      <c r="AI567" s="341"/>
      <c r="AJ567" s="341"/>
      <c r="AK567" s="341"/>
      <c r="AL567" s="341"/>
      <c r="AM567" s="341"/>
      <c r="AN567" s="341"/>
      <c r="AO567" s="341"/>
      <c r="AP567" s="341"/>
      <c r="AQ567" s="341"/>
      <c r="AR567" s="341"/>
      <c r="AS567" s="341"/>
      <c r="AT567" s="341"/>
      <c r="AU567" s="341"/>
      <c r="AV567" s="341"/>
      <c r="AW567" s="341"/>
      <c r="AX567" s="341"/>
      <c r="AY567" s="341"/>
      <c r="AZ567" s="341"/>
      <c r="BB567" s="419"/>
      <c r="BZ567" s="341"/>
      <c r="CA567" s="341"/>
      <c r="CB567" s="341"/>
      <c r="CC567" s="341"/>
      <c r="CD567" s="341"/>
      <c r="CE567" s="341"/>
      <c r="CF567" s="341"/>
      <c r="CG567" s="341"/>
      <c r="CH567" s="341"/>
      <c r="CI567" s="341"/>
      <c r="CJ567" s="341"/>
      <c r="CK567" s="341"/>
      <c r="CL567" s="341"/>
      <c r="CM567" s="341"/>
      <c r="CN567" s="341"/>
      <c r="CO567" s="341"/>
      <c r="CP567" s="341"/>
      <c r="CQ567" s="341"/>
      <c r="CR567" s="341"/>
      <c r="CS567" s="341"/>
      <c r="CT567" s="341"/>
      <c r="CU567" s="341"/>
      <c r="CV567" s="341"/>
      <c r="CW567" s="341"/>
      <c r="CX567" s="341"/>
      <c r="CY567" s="341"/>
      <c r="CZ567" s="341"/>
    </row>
    <row r="568" s="340" customFormat="true" ht="25.15" customHeight="true" x14ac:dyDescent="0.2">
      <c r="A568" s="419"/>
      <c r="B568" s="419"/>
      <c r="C568" s="1089" t="s">
        <v>448</v>
      </c>
      <c r="D568" s="1090"/>
      <c r="E568" s="905">
        <v>5.4520199591403078E-2</v>
      </c>
      <c r="F568" s="843"/>
      <c r="G568" s="843"/>
      <c r="H568" s="1090" t="s">
        <v>441</v>
      </c>
      <c r="I568" s="1090"/>
      <c r="J568" s="906">
        <v>-2.2902341194538892E-2</v>
      </c>
      <c r="K568" s="843"/>
      <c r="L568" s="843"/>
      <c r="M568" s="1090" t="s">
        <v>647</v>
      </c>
      <c r="N568" s="1090"/>
      <c r="O568" s="907">
        <v>1.0002523111988906E-4</v>
      </c>
      <c r="P568" s="843"/>
      <c r="Q568" s="843"/>
      <c r="R568" s="341"/>
      <c r="Z568" s="341"/>
      <c r="AA568" s="341"/>
      <c r="AB568" s="341"/>
      <c r="AC568" s="341"/>
      <c r="AD568" s="341"/>
      <c r="AE568" s="341"/>
      <c r="AF568" s="341"/>
      <c r="AG568" s="341"/>
      <c r="AH568" s="341"/>
      <c r="AI568" s="341"/>
      <c r="AJ568" s="341"/>
      <c r="AK568" s="341"/>
      <c r="AL568" s="341"/>
      <c r="AM568" s="341"/>
      <c r="AN568" s="341"/>
      <c r="AO568" s="341"/>
      <c r="AP568" s="341"/>
      <c r="AQ568" s="341"/>
      <c r="AR568" s="341"/>
      <c r="AS568" s="341"/>
      <c r="AT568" s="341"/>
      <c r="AU568" s="341"/>
      <c r="AV568" s="341"/>
      <c r="AW568" s="341"/>
      <c r="AX568" s="341"/>
      <c r="AY568" s="341"/>
      <c r="AZ568" s="341"/>
      <c r="BB568" s="419"/>
      <c r="BZ568" s="341"/>
      <c r="CA568" s="341"/>
      <c r="CB568" s="341"/>
      <c r="CC568" s="341"/>
      <c r="CD568" s="341"/>
      <c r="CE568" s="341"/>
      <c r="CF568" s="341"/>
      <c r="CG568" s="341"/>
      <c r="CH568" s="341"/>
      <c r="CI568" s="341"/>
      <c r="CJ568" s="341"/>
      <c r="CK568" s="341"/>
      <c r="CL568" s="341"/>
      <c r="CM568" s="341"/>
      <c r="CN568" s="341"/>
      <c r="CO568" s="341"/>
      <c r="CP568" s="341"/>
      <c r="CQ568" s="341"/>
      <c r="CR568" s="341"/>
      <c r="CS568" s="341"/>
      <c r="CT568" s="341"/>
      <c r="CU568" s="341"/>
      <c r="CV568" s="341"/>
      <c r="CW568" s="341"/>
      <c r="CX568" s="341"/>
      <c r="CY568" s="341"/>
      <c r="CZ568" s="341"/>
    </row>
    <row r="569" s="340" customFormat="true" ht="25.15" customHeight="true" x14ac:dyDescent="0.2">
      <c r="A569" s="419"/>
      <c r="B569" s="419"/>
      <c r="C569" s="1089" t="s">
        <v>458</v>
      </c>
      <c r="D569" s="1090"/>
      <c r="E569" s="905">
        <v>2.0356411737183212E-2</v>
      </c>
      <c r="F569" s="843"/>
      <c r="G569" s="843"/>
      <c r="H569" s="1090" t="s">
        <v>570</v>
      </c>
      <c r="I569" s="1090"/>
      <c r="J569" s="906">
        <v>-2.7302039786551938E-3</v>
      </c>
      <c r="K569" s="843"/>
      <c r="L569" s="843"/>
      <c r="M569" s="1090" t="s">
        <v>622</v>
      </c>
      <c r="N569" s="1090"/>
      <c r="O569" s="907">
        <v>2.4702575832081623E-2</v>
      </c>
      <c r="P569" s="843"/>
      <c r="Q569" s="843"/>
      <c r="R569" s="341"/>
      <c r="Z569" s="341"/>
      <c r="AA569" s="341"/>
      <c r="AB569" s="341"/>
      <c r="AC569" s="341"/>
      <c r="AD569" s="341"/>
      <c r="AE569" s="341"/>
      <c r="AF569" s="341"/>
      <c r="AG569" s="341"/>
      <c r="AH569" s="341"/>
      <c r="AI569" s="341"/>
      <c r="AJ569" s="341"/>
      <c r="AK569" s="341"/>
      <c r="AL569" s="341"/>
      <c r="AM569" s="341"/>
      <c r="AN569" s="341"/>
      <c r="AO569" s="341"/>
      <c r="AP569" s="341"/>
      <c r="AQ569" s="341"/>
      <c r="AR569" s="341"/>
      <c r="AS569" s="341"/>
      <c r="AT569" s="341"/>
      <c r="AU569" s="341"/>
      <c r="AV569" s="341"/>
      <c r="AW569" s="341"/>
      <c r="AX569" s="341"/>
      <c r="AY569" s="341"/>
      <c r="AZ569" s="341"/>
      <c r="BB569" s="419"/>
      <c r="BZ569" s="341"/>
      <c r="CA569" s="341"/>
      <c r="CB569" s="341"/>
      <c r="CC569" s="341"/>
      <c r="CD569" s="341"/>
      <c r="CE569" s="341"/>
      <c r="CF569" s="341"/>
      <c r="CG569" s="341"/>
      <c r="CH569" s="341"/>
      <c r="CI569" s="341"/>
      <c r="CJ569" s="341"/>
      <c r="CK569" s="341"/>
      <c r="CL569" s="341"/>
      <c r="CM569" s="341"/>
      <c r="CN569" s="341"/>
      <c r="CO569" s="341"/>
      <c r="CP569" s="341"/>
      <c r="CQ569" s="341"/>
      <c r="CR569" s="341"/>
      <c r="CS569" s="341"/>
      <c r="CT569" s="341"/>
      <c r="CU569" s="341"/>
      <c r="CV569" s="341"/>
      <c r="CW569" s="341"/>
      <c r="CX569" s="341"/>
      <c r="CY569" s="341"/>
      <c r="CZ569" s="341"/>
    </row>
    <row r="570" s="340" customFormat="true" ht="25.15" customHeight="true" x14ac:dyDescent="0.2">
      <c r="A570" s="419"/>
      <c r="B570" s="419"/>
      <c r="C570" s="1089" t="s">
        <v>441</v>
      </c>
      <c r="D570" s="1090"/>
      <c r="E570" s="905">
        <v>-5.880173963240222E-2</v>
      </c>
      <c r="F570" s="843"/>
      <c r="G570" s="843"/>
      <c r="H570" s="1090" t="s">
        <v>513</v>
      </c>
      <c r="I570" s="1090"/>
      <c r="J570" s="906">
        <v>-2.8210367020354054E-3</v>
      </c>
      <c r="K570" s="843"/>
      <c r="L570" s="843"/>
      <c r="M570" s="1090" t="s">
        <v>637</v>
      </c>
      <c r="N570" s="1090"/>
      <c r="O570" s="907">
        <v>3.1133366023899057E-3</v>
      </c>
      <c r="P570" s="843"/>
      <c r="Q570" s="843"/>
      <c r="R570" s="341"/>
      <c r="Z570" s="341"/>
      <c r="AA570" s="341"/>
      <c r="AB570" s="341"/>
      <c r="AC570" s="341"/>
      <c r="AD570" s="341"/>
      <c r="AE570" s="341"/>
      <c r="AF570" s="341"/>
      <c r="AG570" s="341"/>
      <c r="AH570" s="341"/>
      <c r="AI570" s="341"/>
      <c r="AJ570" s="341"/>
      <c r="AK570" s="341"/>
      <c r="AL570" s="341"/>
      <c r="AM570" s="341"/>
      <c r="AN570" s="341"/>
      <c r="AO570" s="341"/>
      <c r="AP570" s="341"/>
      <c r="AQ570" s="341"/>
      <c r="AR570" s="341"/>
      <c r="AS570" s="341"/>
      <c r="AT570" s="341"/>
      <c r="AU570" s="341"/>
      <c r="AV570" s="341"/>
      <c r="AW570" s="341"/>
      <c r="AX570" s="341"/>
      <c r="AY570" s="341"/>
      <c r="AZ570" s="341"/>
      <c r="BB570" s="419"/>
      <c r="BZ570" s="341"/>
      <c r="CA570" s="341"/>
      <c r="CB570" s="341"/>
      <c r="CC570" s="341"/>
      <c r="CD570" s="341"/>
      <c r="CE570" s="341"/>
      <c r="CF570" s="341"/>
      <c r="CG570" s="341"/>
      <c r="CH570" s="341"/>
      <c r="CI570" s="341"/>
      <c r="CJ570" s="341"/>
      <c r="CK570" s="341"/>
      <c r="CL570" s="341"/>
      <c r="CM570" s="341"/>
      <c r="CN570" s="341"/>
      <c r="CO570" s="341"/>
      <c r="CP570" s="341"/>
      <c r="CQ570" s="341"/>
      <c r="CR570" s="341"/>
      <c r="CS570" s="341"/>
      <c r="CT570" s="341"/>
      <c r="CU570" s="341"/>
      <c r="CV570" s="341"/>
      <c r="CW570" s="341"/>
      <c r="CX570" s="341"/>
      <c r="CY570" s="341"/>
      <c r="CZ570" s="341"/>
    </row>
    <row r="571" s="340" customFormat="true" ht="25.15" customHeight="true" x14ac:dyDescent="0.2">
      <c r="A571" s="419"/>
      <c r="B571" s="419"/>
      <c r="C571" s="1089" t="s">
        <v>570</v>
      </c>
      <c r="D571" s="1090"/>
      <c r="E571" s="905">
        <v>-1.3108821958308646E-2</v>
      </c>
      <c r="F571" s="843"/>
      <c r="G571" s="843"/>
      <c r="H571" s="1090" t="s">
        <v>506</v>
      </c>
      <c r="I571" s="1090"/>
      <c r="J571" s="906">
        <v>-3.9058243455652369E-2</v>
      </c>
      <c r="K571" s="843"/>
      <c r="L571" s="843"/>
      <c r="M571" s="1090" t="s">
        <v>640</v>
      </c>
      <c r="N571" s="1090"/>
      <c r="O571" s="907">
        <v>1.4698198329375727E-3</v>
      </c>
      <c r="P571" s="843"/>
      <c r="Q571" s="843"/>
      <c r="R571" s="341"/>
      <c r="Z571" s="341"/>
      <c r="AA571" s="341"/>
      <c r="AB571" s="341"/>
      <c r="AC571" s="341"/>
      <c r="AD571" s="341"/>
      <c r="AE571" s="341"/>
      <c r="AF571" s="341"/>
      <c r="AG571" s="341"/>
      <c r="AH571" s="341"/>
      <c r="AI571" s="341"/>
      <c r="AJ571" s="341"/>
      <c r="AK571" s="341"/>
      <c r="AL571" s="341"/>
      <c r="AM571" s="341"/>
      <c r="AN571" s="341"/>
      <c r="AO571" s="341"/>
      <c r="AP571" s="341"/>
      <c r="AQ571" s="341"/>
      <c r="AR571" s="341"/>
      <c r="AS571" s="341"/>
      <c r="AT571" s="341"/>
      <c r="AU571" s="341"/>
      <c r="AV571" s="341"/>
      <c r="AW571" s="341"/>
      <c r="AX571" s="341"/>
      <c r="AY571" s="341"/>
      <c r="AZ571" s="341"/>
      <c r="BB571" s="419"/>
      <c r="BZ571" s="341"/>
      <c r="CA571" s="341"/>
      <c r="CB571" s="341"/>
      <c r="CC571" s="341"/>
      <c r="CD571" s="341"/>
      <c r="CE571" s="341"/>
      <c r="CF571" s="341"/>
      <c r="CG571" s="341"/>
      <c r="CH571" s="341"/>
      <c r="CI571" s="341"/>
      <c r="CJ571" s="341"/>
      <c r="CK571" s="341"/>
      <c r="CL571" s="341"/>
      <c r="CM571" s="341"/>
      <c r="CN571" s="341"/>
      <c r="CO571" s="341"/>
      <c r="CP571" s="341"/>
      <c r="CQ571" s="341"/>
      <c r="CR571" s="341"/>
      <c r="CS571" s="341"/>
      <c r="CT571" s="341"/>
      <c r="CU571" s="341"/>
      <c r="CV571" s="341"/>
      <c r="CW571" s="341"/>
      <c r="CX571" s="341"/>
      <c r="CY571" s="341"/>
      <c r="CZ571" s="341"/>
    </row>
    <row r="572" s="340" customFormat="true" ht="25.15" customHeight="true" x14ac:dyDescent="0.2">
      <c r="A572" s="419"/>
      <c r="B572" s="419"/>
      <c r="C572" s="1089" t="s">
        <v>513</v>
      </c>
      <c r="D572" s="1090"/>
      <c r="E572" s="905">
        <v>1.453177372453324E-3</v>
      </c>
      <c r="F572" s="843"/>
      <c r="G572" s="843"/>
      <c r="H572" s="1090" t="s">
        <v>444</v>
      </c>
      <c r="I572" s="1090"/>
      <c r="J572" s="906">
        <v>9.9421816964343379E-2</v>
      </c>
      <c r="K572" s="843"/>
      <c r="L572" s="843"/>
      <c r="M572" s="1090" t="s">
        <v>621</v>
      </c>
      <c r="N572" s="1090"/>
      <c r="O572" s="907">
        <v>3.1510606244311061E-2</v>
      </c>
      <c r="P572" s="843"/>
      <c r="Q572" s="843"/>
      <c r="R572" s="341"/>
      <c r="Z572" s="341"/>
      <c r="AA572" s="341"/>
      <c r="AB572" s="341"/>
      <c r="AC572" s="341"/>
      <c r="AD572" s="341"/>
      <c r="AE572" s="341"/>
      <c r="AF572" s="341"/>
      <c r="AG572" s="341"/>
      <c r="AH572" s="341"/>
      <c r="AI572" s="341"/>
      <c r="AJ572" s="341"/>
      <c r="AK572" s="341"/>
      <c r="AL572" s="341"/>
      <c r="AM572" s="341"/>
      <c r="AN572" s="341"/>
      <c r="AO572" s="341"/>
      <c r="AP572" s="341"/>
      <c r="AQ572" s="341"/>
      <c r="AR572" s="341"/>
      <c r="AS572" s="341"/>
      <c r="AT572" s="341"/>
      <c r="AU572" s="341"/>
      <c r="AV572" s="341"/>
      <c r="AW572" s="341"/>
      <c r="AX572" s="341"/>
      <c r="AY572" s="341"/>
      <c r="AZ572" s="341"/>
      <c r="BB572" s="419"/>
      <c r="BZ572" s="341"/>
      <c r="CA572" s="341"/>
      <c r="CB572" s="341"/>
      <c r="CC572" s="341"/>
      <c r="CD572" s="341"/>
      <c r="CE572" s="341"/>
      <c r="CF572" s="341"/>
      <c r="CG572" s="341"/>
      <c r="CH572" s="341"/>
      <c r="CI572" s="341"/>
      <c r="CJ572" s="341"/>
      <c r="CK572" s="341"/>
      <c r="CL572" s="341"/>
      <c r="CM572" s="341"/>
      <c r="CN572" s="341"/>
      <c r="CO572" s="341"/>
      <c r="CP572" s="341"/>
      <c r="CQ572" s="341"/>
      <c r="CR572" s="341"/>
      <c r="CS572" s="341"/>
      <c r="CT572" s="341"/>
      <c r="CU572" s="341"/>
      <c r="CV572" s="341"/>
      <c r="CW572" s="341"/>
      <c r="CX572" s="341"/>
      <c r="CY572" s="341"/>
      <c r="CZ572" s="341"/>
    </row>
    <row r="573" s="340" customFormat="true" ht="25.15" customHeight="true" x14ac:dyDescent="0.2">
      <c r="A573" s="419"/>
      <c r="B573" s="419"/>
      <c r="C573" s="1089" t="s">
        <v>506</v>
      </c>
      <c r="D573" s="1090"/>
      <c r="E573" s="905">
        <v>1.4645424712569964E-2</v>
      </c>
      <c r="F573" s="843"/>
      <c r="G573" s="843"/>
      <c r="H573" s="1090" t="s">
        <v>460</v>
      </c>
      <c r="I573" s="1090"/>
      <c r="J573" s="906">
        <v>-6.4628440113414037E-2</v>
      </c>
      <c r="K573" s="843"/>
      <c r="L573" s="843"/>
      <c r="M573" s="1090" t="s">
        <v>632</v>
      </c>
      <c r="N573" s="1090"/>
      <c r="O573" s="907">
        <v>4.9615964032969978E-3</v>
      </c>
      <c r="P573" s="843"/>
      <c r="Q573" s="843"/>
      <c r="R573" s="341"/>
      <c r="Z573" s="341"/>
      <c r="AA573" s="341"/>
      <c r="AB573" s="341"/>
      <c r="AC573" s="341"/>
      <c r="AD573" s="341"/>
      <c r="AE573" s="341"/>
      <c r="AF573" s="341"/>
      <c r="AG573" s="341"/>
      <c r="AH573" s="341"/>
      <c r="AI573" s="341"/>
      <c r="AJ573" s="341"/>
      <c r="AK573" s="341"/>
      <c r="AL573" s="341"/>
      <c r="AM573" s="341"/>
      <c r="AN573" s="341"/>
      <c r="AO573" s="341"/>
      <c r="AP573" s="341"/>
      <c r="AQ573" s="341"/>
      <c r="AR573" s="341"/>
      <c r="AS573" s="341"/>
      <c r="AT573" s="341"/>
      <c r="AU573" s="341"/>
      <c r="AV573" s="341"/>
      <c r="AW573" s="341"/>
      <c r="AX573" s="341"/>
      <c r="AY573" s="341"/>
      <c r="AZ573" s="341"/>
      <c r="BB573" s="419"/>
      <c r="BZ573" s="341"/>
      <c r="CA573" s="341"/>
      <c r="CB573" s="341"/>
      <c r="CC573" s="341"/>
      <c r="CD573" s="341"/>
      <c r="CE573" s="341"/>
      <c r="CF573" s="341"/>
      <c r="CG573" s="341"/>
      <c r="CH573" s="341"/>
      <c r="CI573" s="341"/>
      <c r="CJ573" s="341"/>
      <c r="CK573" s="341"/>
      <c r="CL573" s="341"/>
      <c r="CM573" s="341"/>
      <c r="CN573" s="341"/>
      <c r="CO573" s="341"/>
      <c r="CP573" s="341"/>
      <c r="CQ573" s="341"/>
      <c r="CR573" s="341"/>
      <c r="CS573" s="341"/>
      <c r="CT573" s="341"/>
      <c r="CU573" s="341"/>
      <c r="CV573" s="341"/>
      <c r="CW573" s="341"/>
      <c r="CX573" s="341"/>
      <c r="CY573" s="341"/>
      <c r="CZ573" s="341"/>
    </row>
    <row r="574" s="340" customFormat="true" ht="25.15" customHeight="true" x14ac:dyDescent="0.2">
      <c r="A574" s="419"/>
      <c r="B574" s="419"/>
      <c r="C574" s="1089" t="s">
        <v>444</v>
      </c>
      <c r="D574" s="1090"/>
      <c r="E574" s="905">
        <v>8.0054917417495153E-2</v>
      </c>
      <c r="F574" s="843"/>
      <c r="G574" s="843"/>
      <c r="H574" s="1090" t="s">
        <v>472</v>
      </c>
      <c r="I574" s="1090"/>
      <c r="J574" s="906">
        <v>-2.7513806420409242E-3</v>
      </c>
      <c r="K574" s="843"/>
      <c r="L574" s="843"/>
      <c r="M574" s="1090" t="s">
        <v>641</v>
      </c>
      <c r="N574" s="1090"/>
      <c r="O574" s="907">
        <v>1.0972161021281436E-3</v>
      </c>
      <c r="P574" s="843"/>
      <c r="Q574" s="843"/>
      <c r="R574" s="341"/>
      <c r="Z574" s="341"/>
      <c r="AA574" s="341"/>
      <c r="AB574" s="341"/>
      <c r="AC574" s="341"/>
      <c r="AD574" s="341"/>
      <c r="AE574" s="341"/>
      <c r="AF574" s="341"/>
      <c r="AG574" s="341"/>
      <c r="AH574" s="341"/>
      <c r="AI574" s="341"/>
      <c r="AJ574" s="341"/>
      <c r="AK574" s="341"/>
      <c r="AL574" s="341"/>
      <c r="AM574" s="341"/>
      <c r="AN574" s="341"/>
      <c r="AO574" s="341"/>
      <c r="AP574" s="341"/>
      <c r="AQ574" s="341"/>
      <c r="AR574" s="341"/>
      <c r="AS574" s="341"/>
      <c r="AT574" s="341"/>
      <c r="AU574" s="341"/>
      <c r="AV574" s="341"/>
      <c r="AW574" s="341"/>
      <c r="AX574" s="341"/>
      <c r="AY574" s="341"/>
      <c r="AZ574" s="341"/>
      <c r="BB574" s="419"/>
      <c r="BZ574" s="341"/>
      <c r="CA574" s="341"/>
      <c r="CB574" s="341"/>
      <c r="CC574" s="341"/>
      <c r="CD574" s="341"/>
      <c r="CE574" s="341"/>
      <c r="CF574" s="341"/>
      <c r="CG574" s="341"/>
      <c r="CH574" s="341"/>
      <c r="CI574" s="341"/>
      <c r="CJ574" s="341"/>
      <c r="CK574" s="341"/>
      <c r="CL574" s="341"/>
      <c r="CM574" s="341"/>
      <c r="CN574" s="341"/>
      <c r="CO574" s="341"/>
      <c r="CP574" s="341"/>
      <c r="CQ574" s="341"/>
      <c r="CR574" s="341"/>
      <c r="CS574" s="341"/>
      <c r="CT574" s="341"/>
      <c r="CU574" s="341"/>
      <c r="CV574" s="341"/>
      <c r="CW574" s="341"/>
      <c r="CX574" s="341"/>
      <c r="CY574" s="341"/>
      <c r="CZ574" s="341"/>
    </row>
    <row r="575" s="340" customFormat="true" ht="25.15" customHeight="true" x14ac:dyDescent="0.2">
      <c r="A575" s="419"/>
      <c r="B575" s="419"/>
      <c r="C575" s="1089" t="s">
        <v>460</v>
      </c>
      <c r="D575" s="1090"/>
      <c r="E575" s="905">
        <v>-5.2369617671466286E-2</v>
      </c>
      <c r="F575" s="843"/>
      <c r="G575" s="843"/>
      <c r="H575" s="1090" t="s">
        <v>500</v>
      </c>
      <c r="I575" s="1090"/>
      <c r="J575" s="906">
        <v>-6.2444068401847535E-3</v>
      </c>
      <c r="K575" s="843"/>
      <c r="L575" s="843"/>
      <c r="M575" s="1090" t="s">
        <v>623</v>
      </c>
      <c r="N575" s="1090"/>
      <c r="O575" s="907">
        <v>2.2607193352171651E-2</v>
      </c>
      <c r="P575" s="843"/>
      <c r="Q575" s="843"/>
      <c r="R575" s="341"/>
      <c r="Z575" s="341"/>
      <c r="AA575" s="341"/>
      <c r="AB575" s="341"/>
      <c r="AC575" s="341"/>
      <c r="AD575" s="341"/>
      <c r="AE575" s="341"/>
      <c r="AF575" s="341"/>
      <c r="AG575" s="341"/>
      <c r="AH575" s="341"/>
      <c r="AI575" s="341"/>
      <c r="AJ575" s="341"/>
      <c r="AK575" s="341"/>
      <c r="AL575" s="341"/>
      <c r="AM575" s="341"/>
      <c r="AN575" s="341"/>
      <c r="AO575" s="341"/>
      <c r="AP575" s="341"/>
      <c r="AQ575" s="341"/>
      <c r="AR575" s="341"/>
      <c r="AS575" s="341"/>
      <c r="AT575" s="341"/>
      <c r="AU575" s="341"/>
      <c r="AV575" s="341"/>
      <c r="AW575" s="341"/>
      <c r="AX575" s="341"/>
      <c r="AY575" s="341"/>
      <c r="AZ575" s="341"/>
      <c r="BB575" s="419"/>
      <c r="BZ575" s="341"/>
      <c r="CA575" s="341"/>
      <c r="CB575" s="341"/>
      <c r="CC575" s="341"/>
      <c r="CD575" s="341"/>
      <c r="CE575" s="341"/>
      <c r="CF575" s="341"/>
      <c r="CG575" s="341"/>
      <c r="CH575" s="341"/>
      <c r="CI575" s="341"/>
      <c r="CJ575" s="341"/>
      <c r="CK575" s="341"/>
      <c r="CL575" s="341"/>
      <c r="CM575" s="341"/>
      <c r="CN575" s="341"/>
      <c r="CO575" s="341"/>
      <c r="CP575" s="341"/>
      <c r="CQ575" s="341"/>
      <c r="CR575" s="341"/>
      <c r="CS575" s="341"/>
      <c r="CT575" s="341"/>
      <c r="CU575" s="341"/>
      <c r="CV575" s="341"/>
      <c r="CW575" s="341"/>
      <c r="CX575" s="341"/>
      <c r="CY575" s="341"/>
      <c r="CZ575" s="341"/>
    </row>
    <row r="576" s="340" customFormat="true" ht="25.15" customHeight="true" x14ac:dyDescent="0.2">
      <c r="A576" s="419"/>
      <c r="B576" s="419"/>
      <c r="C576" s="1089" t="s">
        <v>472</v>
      </c>
      <c r="D576" s="1090"/>
      <c r="E576" s="905">
        <v>1.1514467124713051E-2</v>
      </c>
      <c r="F576" s="843"/>
      <c r="G576" s="843"/>
      <c r="H576" s="1090" t="s">
        <v>483</v>
      </c>
      <c r="I576" s="1090"/>
      <c r="J576" s="906">
        <v>-2.3011384469422275E-3</v>
      </c>
      <c r="K576" s="843"/>
      <c r="L576" s="843"/>
      <c r="M576" s="1090" t="s">
        <v>639</v>
      </c>
      <c r="N576" s="1090"/>
      <c r="O576" s="907">
        <v>2.1842768201881181E-3</v>
      </c>
      <c r="P576" s="843"/>
      <c r="Q576" s="843"/>
      <c r="R576" s="341"/>
      <c r="Z576" s="341"/>
      <c r="AA576" s="341"/>
      <c r="AB576" s="341"/>
      <c r="AC576" s="341"/>
      <c r="AD576" s="341"/>
      <c r="AE576" s="341"/>
      <c r="AF576" s="341"/>
      <c r="AG576" s="341"/>
      <c r="AH576" s="341"/>
      <c r="AI576" s="341"/>
      <c r="AJ576" s="341"/>
      <c r="AK576" s="341"/>
      <c r="AL576" s="341"/>
      <c r="AM576" s="341"/>
      <c r="AN576" s="341"/>
      <c r="AO576" s="341"/>
      <c r="AP576" s="341"/>
      <c r="AQ576" s="341"/>
      <c r="AR576" s="341"/>
      <c r="AS576" s="341"/>
      <c r="AT576" s="341"/>
      <c r="AU576" s="341"/>
      <c r="AV576" s="341"/>
      <c r="AW576" s="341"/>
      <c r="AX576" s="341"/>
      <c r="AY576" s="341"/>
      <c r="AZ576" s="341"/>
      <c r="BB576" s="419"/>
      <c r="BZ576" s="341"/>
      <c r="CA576" s="341"/>
      <c r="CB576" s="341"/>
      <c r="CC576" s="341"/>
      <c r="CD576" s="341"/>
      <c r="CE576" s="341"/>
      <c r="CF576" s="341"/>
      <c r="CG576" s="341"/>
      <c r="CH576" s="341"/>
      <c r="CI576" s="341"/>
      <c r="CJ576" s="341"/>
      <c r="CK576" s="341"/>
      <c r="CL576" s="341"/>
      <c r="CM576" s="341"/>
      <c r="CN576" s="341"/>
      <c r="CO576" s="341"/>
      <c r="CP576" s="341"/>
      <c r="CQ576" s="341"/>
      <c r="CR576" s="341"/>
      <c r="CS576" s="341"/>
      <c r="CT576" s="341"/>
      <c r="CU576" s="341"/>
      <c r="CV576" s="341"/>
      <c r="CW576" s="341"/>
      <c r="CX576" s="341"/>
      <c r="CY576" s="341"/>
      <c r="CZ576" s="341"/>
    </row>
    <row r="577" s="340" customFormat="true" ht="25.15" customHeight="true" x14ac:dyDescent="0.2">
      <c r="A577" s="419"/>
      <c r="B577" s="419"/>
      <c r="C577" s="1089" t="s">
        <v>500</v>
      </c>
      <c r="D577" s="1090"/>
      <c r="E577" s="905">
        <v>-1.8849656984088906E-3</v>
      </c>
      <c r="F577" s="843"/>
      <c r="G577" s="843"/>
      <c r="H577" s="1090" t="s">
        <v>629</v>
      </c>
      <c r="I577" s="1090"/>
      <c r="J577" s="906">
        <v>-3.1726376013005794E-4</v>
      </c>
      <c r="K577" s="843"/>
      <c r="L577" s="843"/>
      <c r="M577" s="1090" t="s">
        <v>638</v>
      </c>
      <c r="N577" s="1090"/>
      <c r="O577" s="912">
        <v>2.3445836918240697E-3</v>
      </c>
      <c r="P577" s="843"/>
      <c r="Q577" s="843"/>
      <c r="R577" s="341"/>
      <c r="Z577" s="341"/>
      <c r="AA577" s="341"/>
      <c r="AB577" s="341"/>
      <c r="AC577" s="341"/>
      <c r="AD577" s="341"/>
      <c r="AE577" s="341"/>
      <c r="AF577" s="341"/>
      <c r="AG577" s="341"/>
      <c r="AH577" s="341"/>
      <c r="AI577" s="341"/>
      <c r="AJ577" s="341"/>
      <c r="AK577" s="341"/>
      <c r="AL577" s="341"/>
      <c r="AM577" s="341"/>
      <c r="AN577" s="341"/>
      <c r="AO577" s="341"/>
      <c r="AP577" s="341"/>
      <c r="AQ577" s="341"/>
      <c r="AR577" s="341"/>
      <c r="AS577" s="341"/>
      <c r="AT577" s="341"/>
      <c r="AU577" s="341"/>
      <c r="AV577" s="341"/>
      <c r="AW577" s="341"/>
      <c r="AX577" s="341"/>
      <c r="AY577" s="341"/>
      <c r="AZ577" s="341"/>
      <c r="BB577" s="419"/>
      <c r="BZ577" s="341"/>
      <c r="CA577" s="341"/>
      <c r="CB577" s="341"/>
      <c r="CC577" s="341"/>
      <c r="CD577" s="341"/>
      <c r="CE577" s="341"/>
      <c r="CF577" s="341"/>
      <c r="CG577" s="341"/>
      <c r="CH577" s="341"/>
      <c r="CI577" s="341"/>
      <c r="CJ577" s="341"/>
      <c r="CK577" s="341"/>
      <c r="CL577" s="341"/>
      <c r="CM577" s="341"/>
      <c r="CN577" s="341"/>
      <c r="CO577" s="341"/>
      <c r="CP577" s="341"/>
      <c r="CQ577" s="341"/>
      <c r="CR577" s="341"/>
      <c r="CS577" s="341"/>
      <c r="CT577" s="341"/>
      <c r="CU577" s="341"/>
      <c r="CV577" s="341"/>
      <c r="CW577" s="341"/>
      <c r="CX577" s="341"/>
      <c r="CY577" s="341"/>
      <c r="CZ577" s="341"/>
    </row>
    <row r="578" s="340" customFormat="true" ht="25.15" customHeight="true" x14ac:dyDescent="0.2">
      <c r="A578" s="419"/>
      <c r="B578" s="419"/>
      <c r="C578" s="1089" t="s">
        <v>483</v>
      </c>
      <c r="D578" s="1090"/>
      <c r="E578" s="905">
        <v>-1.5187389583328673E-5</v>
      </c>
      <c r="F578" s="843"/>
      <c r="G578" s="843"/>
      <c r="H578" s="1090" t="s">
        <v>384</v>
      </c>
      <c r="I578" s="1090"/>
      <c r="J578" s="906">
        <v>-1.2106374170330524E-2</v>
      </c>
      <c r="K578" s="843"/>
      <c r="L578" s="843"/>
      <c r="M578" s="1085"/>
      <c r="N578" s="1085"/>
      <c r="O578" s="843"/>
      <c r="P578" s="843"/>
      <c r="Q578" s="843"/>
      <c r="R578" s="341"/>
      <c r="Z578" s="341"/>
      <c r="AA578" s="341"/>
      <c r="AB578" s="341"/>
      <c r="AC578" s="341"/>
      <c r="AD578" s="341"/>
      <c r="AE578" s="341"/>
      <c r="AF578" s="341"/>
      <c r="AG578" s="341"/>
      <c r="AH578" s="341"/>
      <c r="AI578" s="341"/>
      <c r="AJ578" s="341"/>
      <c r="AK578" s="341"/>
      <c r="AL578" s="341"/>
      <c r="AM578" s="341"/>
      <c r="AN578" s="341"/>
      <c r="AO578" s="341"/>
      <c r="AP578" s="341"/>
      <c r="AQ578" s="341"/>
      <c r="AR578" s="341"/>
      <c r="AS578" s="341"/>
      <c r="AT578" s="341"/>
      <c r="AU578" s="341"/>
      <c r="AV578" s="341"/>
      <c r="AW578" s="341"/>
      <c r="AX578" s="341"/>
      <c r="AY578" s="341"/>
      <c r="AZ578" s="341"/>
      <c r="BB578" s="419"/>
      <c r="BZ578" s="341"/>
      <c r="CA578" s="341"/>
      <c r="CB578" s="341"/>
      <c r="CC578" s="341"/>
      <c r="CD578" s="341"/>
      <c r="CE578" s="341"/>
      <c r="CF578" s="341"/>
      <c r="CG578" s="341"/>
      <c r="CH578" s="341"/>
      <c r="CI578" s="341"/>
      <c r="CJ578" s="341"/>
      <c r="CK578" s="341"/>
      <c r="CL578" s="341"/>
      <c r="CM578" s="341"/>
      <c r="CN578" s="341"/>
      <c r="CO578" s="341"/>
      <c r="CP578" s="341"/>
      <c r="CQ578" s="341"/>
      <c r="CR578" s="341"/>
      <c r="CS578" s="341"/>
      <c r="CT578" s="341"/>
      <c r="CU578" s="341"/>
      <c r="CV578" s="341"/>
      <c r="CW578" s="341"/>
      <c r="CX578" s="341"/>
      <c r="CY578" s="341"/>
      <c r="CZ578" s="341"/>
    </row>
    <row r="579" s="340" customFormat="true" ht="25.15" customHeight="true" x14ac:dyDescent="0.2">
      <c r="A579" s="419"/>
      <c r="B579" s="419"/>
      <c r="C579" s="1089" t="s">
        <v>629</v>
      </c>
      <c r="D579" s="1090"/>
      <c r="E579" s="905">
        <v>-8.2172979359066058E-3</v>
      </c>
      <c r="F579" s="843"/>
      <c r="G579" s="843"/>
      <c r="H579" s="1090" t="s">
        <v>627</v>
      </c>
      <c r="I579" s="1090"/>
      <c r="J579" s="906">
        <v>-8.6243745317090195E-3</v>
      </c>
      <c r="K579" s="843"/>
      <c r="L579" s="843"/>
      <c r="M579" s="1085"/>
      <c r="N579" s="1085"/>
      <c r="O579" s="843"/>
      <c r="P579" s="843"/>
      <c r="Q579" s="843"/>
      <c r="R579" s="341"/>
      <c r="Z579" s="341"/>
      <c r="AA579" s="341"/>
      <c r="AB579" s="341"/>
      <c r="AC579" s="341"/>
      <c r="AD579" s="341"/>
      <c r="AE579" s="341"/>
      <c r="AF579" s="341"/>
      <c r="AG579" s="341"/>
      <c r="AH579" s="341"/>
      <c r="AI579" s="341"/>
      <c r="AJ579" s="341"/>
      <c r="AK579" s="341"/>
      <c r="AL579" s="341"/>
      <c r="AM579" s="341"/>
      <c r="AN579" s="341"/>
      <c r="AO579" s="341"/>
      <c r="AP579" s="341"/>
      <c r="AQ579" s="341"/>
      <c r="AR579" s="341"/>
      <c r="AS579" s="341"/>
      <c r="AT579" s="341"/>
      <c r="AU579" s="341"/>
      <c r="AV579" s="341"/>
      <c r="AW579" s="341"/>
      <c r="AX579" s="341"/>
      <c r="AY579" s="341"/>
      <c r="AZ579" s="341"/>
      <c r="BB579" s="419"/>
      <c r="BZ579" s="341"/>
      <c r="CA579" s="341"/>
      <c r="CB579" s="341"/>
      <c r="CC579" s="341"/>
      <c r="CD579" s="341"/>
      <c r="CE579" s="341"/>
      <c r="CF579" s="341"/>
      <c r="CG579" s="341"/>
      <c r="CH579" s="341"/>
      <c r="CI579" s="341"/>
      <c r="CJ579" s="341"/>
      <c r="CK579" s="341"/>
      <c r="CL579" s="341"/>
      <c r="CM579" s="341"/>
      <c r="CN579" s="341"/>
      <c r="CO579" s="341"/>
      <c r="CP579" s="341"/>
      <c r="CQ579" s="341"/>
      <c r="CR579" s="341"/>
      <c r="CS579" s="341"/>
      <c r="CT579" s="341"/>
      <c r="CU579" s="341"/>
      <c r="CV579" s="341"/>
      <c r="CW579" s="341"/>
      <c r="CX579" s="341"/>
      <c r="CY579" s="341"/>
      <c r="CZ579" s="341"/>
    </row>
    <row r="580" s="340" customFormat="true" ht="25.15" customHeight="true" x14ac:dyDescent="0.2">
      <c r="A580" s="419"/>
      <c r="B580" s="419"/>
      <c r="C580" s="1089" t="s">
        <v>384</v>
      </c>
      <c r="D580" s="1090"/>
      <c r="E580" s="905">
        <v>-1.5160602679550368E-2</v>
      </c>
      <c r="F580" s="843"/>
      <c r="G580" s="843"/>
      <c r="H580" s="1090" t="s">
        <v>403</v>
      </c>
      <c r="I580" s="1090"/>
      <c r="J580" s="906">
        <v>-4.3985387643944943E-3</v>
      </c>
      <c r="K580" s="843"/>
      <c r="L580" s="843"/>
      <c r="M580" s="1090" t="s">
        <v>234</v>
      </c>
      <c r="N580" s="1090"/>
      <c r="O580" s="1090"/>
      <c r="P580" s="1090"/>
      <c r="Q580" s="1090"/>
      <c r="R580" s="341"/>
      <c r="Z580" s="341"/>
      <c r="AA580" s="341"/>
      <c r="AB580" s="341"/>
      <c r="AC580" s="341"/>
      <c r="AD580" s="341"/>
      <c r="AE580" s="341"/>
      <c r="AF580" s="341"/>
      <c r="AG580" s="341"/>
      <c r="AH580" s="341"/>
      <c r="AI580" s="341"/>
      <c r="AJ580" s="341"/>
      <c r="AK580" s="341"/>
      <c r="AL580" s="341"/>
      <c r="AM580" s="341"/>
      <c r="AN580" s="341"/>
      <c r="AO580" s="341"/>
      <c r="AP580" s="341"/>
      <c r="AQ580" s="341"/>
      <c r="AR580" s="341"/>
      <c r="AS580" s="341"/>
      <c r="AT580" s="341"/>
      <c r="AU580" s="341"/>
      <c r="AV580" s="341"/>
      <c r="AW580" s="341"/>
      <c r="AX580" s="341"/>
      <c r="AY580" s="341"/>
      <c r="AZ580" s="341"/>
      <c r="BB580" s="419"/>
      <c r="BZ580" s="341"/>
      <c r="CA580" s="341"/>
      <c r="CB580" s="341"/>
      <c r="CC580" s="341"/>
      <c r="CD580" s="341"/>
      <c r="CE580" s="341"/>
      <c r="CF580" s="341"/>
      <c r="CG580" s="341"/>
      <c r="CH580" s="341"/>
      <c r="CI580" s="341"/>
      <c r="CJ580" s="341"/>
      <c r="CK580" s="341"/>
      <c r="CL580" s="341"/>
      <c r="CM580" s="341"/>
      <c r="CN580" s="341"/>
      <c r="CO580" s="341"/>
      <c r="CP580" s="341"/>
      <c r="CQ580" s="341"/>
      <c r="CR580" s="341"/>
      <c r="CS580" s="341"/>
      <c r="CT580" s="341"/>
      <c r="CU580" s="341"/>
      <c r="CV580" s="341"/>
      <c r="CW580" s="341"/>
      <c r="CX580" s="341"/>
      <c r="CY580" s="341"/>
      <c r="CZ580" s="341"/>
    </row>
    <row r="581" s="340" customFormat="true" ht="25.15" customHeight="true" x14ac:dyDescent="0.2">
      <c r="A581" s="419"/>
      <c r="B581" s="419"/>
      <c r="C581" s="1089" t="s">
        <v>627</v>
      </c>
      <c r="D581" s="1090"/>
      <c r="E581" s="905">
        <v>-1.016403826095503E-2</v>
      </c>
      <c r="F581" s="843"/>
      <c r="G581" s="843"/>
      <c r="H581" s="1090" t="s">
        <v>610</v>
      </c>
      <c r="I581" s="1090"/>
      <c r="J581" s="906">
        <v>-3.7812186783807607E-2</v>
      </c>
      <c r="K581" s="843"/>
      <c r="L581" s="843"/>
      <c r="M581" s="1090" t="s">
        <v>207</v>
      </c>
      <c r="N581" s="1090"/>
      <c r="O581" s="1154" t="s">
        <v>235</v>
      </c>
      <c r="P581" s="1155"/>
      <c r="Q581" s="1156"/>
      <c r="R581" s="341"/>
      <c r="Z581" s="341"/>
      <c r="AA581" s="341"/>
      <c r="AB581" s="341"/>
      <c r="AC581" s="341"/>
      <c r="AD581" s="341"/>
      <c r="AE581" s="341"/>
      <c r="AF581" s="341"/>
      <c r="AG581" s="341"/>
      <c r="AH581" s="341"/>
      <c r="AI581" s="341"/>
      <c r="AJ581" s="341"/>
      <c r="AK581" s="341"/>
      <c r="AL581" s="341"/>
      <c r="AM581" s="341"/>
      <c r="AN581" s="341"/>
      <c r="AO581" s="341"/>
      <c r="AP581" s="341"/>
      <c r="AQ581" s="341"/>
      <c r="AR581" s="341"/>
      <c r="AS581" s="341"/>
      <c r="AT581" s="341"/>
      <c r="AU581" s="341"/>
      <c r="AV581" s="341"/>
      <c r="AW581" s="341"/>
      <c r="AX581" s="341"/>
      <c r="AY581" s="341"/>
      <c r="AZ581" s="341"/>
      <c r="BB581" s="419"/>
      <c r="BZ581" s="341"/>
      <c r="CA581" s="341"/>
      <c r="CB581" s="341"/>
      <c r="CC581" s="341"/>
      <c r="CD581" s="341"/>
      <c r="CE581" s="341"/>
      <c r="CF581" s="341"/>
      <c r="CG581" s="341"/>
      <c r="CH581" s="341"/>
      <c r="CI581" s="341"/>
      <c r="CJ581" s="341"/>
      <c r="CK581" s="341"/>
      <c r="CL581" s="341"/>
      <c r="CM581" s="341"/>
      <c r="CN581" s="341"/>
      <c r="CO581" s="341"/>
      <c r="CP581" s="341"/>
      <c r="CQ581" s="341"/>
      <c r="CR581" s="341"/>
      <c r="CS581" s="341"/>
      <c r="CT581" s="341"/>
      <c r="CU581" s="341"/>
      <c r="CV581" s="341"/>
      <c r="CW581" s="341"/>
      <c r="CX581" s="341"/>
      <c r="CY581" s="341"/>
      <c r="CZ581" s="341"/>
    </row>
    <row r="582" s="340" customFormat="true" ht="25.15" customHeight="true" x14ac:dyDescent="0.2">
      <c r="A582" s="419"/>
      <c r="B582" s="419"/>
      <c r="C582" s="1089" t="s">
        <v>403</v>
      </c>
      <c r="D582" s="1090"/>
      <c r="E582" s="905">
        <v>-1.1098771533766197E-2</v>
      </c>
      <c r="F582" s="843"/>
      <c r="G582" s="843"/>
      <c r="H582" s="1090" t="s">
        <v>515</v>
      </c>
      <c r="I582" s="1090"/>
      <c r="J582" s="906">
        <v>3.6265692040511012E-3</v>
      </c>
      <c r="K582" s="843"/>
      <c r="L582" s="843"/>
      <c r="M582" s="1090"/>
      <c r="N582" s="1090"/>
      <c r="O582" s="931" t="s">
        <v>191</v>
      </c>
      <c r="P582" s="932" t="s">
        <v>236</v>
      </c>
      <c r="Q582" s="933" t="s">
        <v>237</v>
      </c>
      <c r="R582" s="341"/>
      <c r="Z582" s="341"/>
      <c r="AA582" s="341"/>
      <c r="AB582" s="341"/>
      <c r="AC582" s="341"/>
      <c r="AD582" s="341"/>
      <c r="AE582" s="341"/>
      <c r="AF582" s="341"/>
      <c r="AG582" s="341"/>
      <c r="AH582" s="341"/>
      <c r="AI582" s="341"/>
      <c r="AJ582" s="341"/>
      <c r="AK582" s="341"/>
      <c r="AL582" s="341"/>
      <c r="AM582" s="341"/>
      <c r="AN582" s="341"/>
      <c r="AO582" s="341"/>
      <c r="AP582" s="341"/>
      <c r="AQ582" s="341"/>
      <c r="AR582" s="341"/>
      <c r="AS582" s="341"/>
      <c r="AT582" s="341"/>
      <c r="AU582" s="341"/>
      <c r="AV582" s="341"/>
      <c r="AW582" s="341"/>
      <c r="AX582" s="341"/>
      <c r="AY582" s="341"/>
      <c r="AZ582" s="341"/>
      <c r="BB582" s="419"/>
      <c r="BZ582" s="341"/>
      <c r="CA582" s="341"/>
      <c r="CB582" s="341"/>
      <c r="CC582" s="341"/>
      <c r="CD582" s="341"/>
      <c r="CE582" s="341"/>
      <c r="CF582" s="341"/>
      <c r="CG582" s="341"/>
      <c r="CH582" s="341"/>
      <c r="CI582" s="341"/>
      <c r="CJ582" s="341"/>
      <c r="CK582" s="341"/>
      <c r="CL582" s="341"/>
      <c r="CM582" s="341"/>
      <c r="CN582" s="341"/>
      <c r="CO582" s="341"/>
      <c r="CP582" s="341"/>
      <c r="CQ582" s="341"/>
      <c r="CR582" s="341"/>
      <c r="CS582" s="341"/>
      <c r="CT582" s="341"/>
      <c r="CU582" s="341"/>
      <c r="CV582" s="341"/>
      <c r="CW582" s="341"/>
      <c r="CX582" s="341"/>
      <c r="CY582" s="341"/>
      <c r="CZ582" s="341"/>
    </row>
    <row r="583" s="340" customFormat="true" ht="25.15" customHeight="true" x14ac:dyDescent="0.2">
      <c r="A583" s="419"/>
      <c r="B583" s="419"/>
      <c r="C583" s="1089" t="s">
        <v>610</v>
      </c>
      <c r="D583" s="1090"/>
      <c r="E583" s="905">
        <v>-6.2512294381906558E-2</v>
      </c>
      <c r="F583" s="843"/>
      <c r="G583" s="843"/>
      <c r="H583" s="1090" t="s">
        <v>631</v>
      </c>
      <c r="I583" s="1090"/>
      <c r="J583" s="906">
        <v>5.0225893220076385E-3</v>
      </c>
      <c r="K583" s="843"/>
      <c r="L583" s="843"/>
      <c r="M583" s="1090" t="s">
        <v>208</v>
      </c>
      <c r="N583" s="1090"/>
      <c r="O583" s="934">
        <v>6.023723756159427</v>
      </c>
      <c r="P583" s="935">
        <v>7.0867338307757963</v>
      </c>
      <c r="Q583" s="936">
        <v>7.0867338307757963</v>
      </c>
      <c r="R583" s="341"/>
      <c r="Z583" s="341"/>
      <c r="AA583" s="341"/>
      <c r="AB583" s="341"/>
      <c r="AC583" s="341"/>
      <c r="AD583" s="341"/>
      <c r="AE583" s="341"/>
      <c r="AF583" s="341"/>
      <c r="AG583" s="341"/>
      <c r="AH583" s="341"/>
      <c r="AI583" s="341"/>
      <c r="AJ583" s="341"/>
      <c r="AK583" s="341"/>
      <c r="AL583" s="341"/>
      <c r="AM583" s="341"/>
      <c r="AN583" s="341"/>
      <c r="AO583" s="341"/>
      <c r="AP583" s="341"/>
      <c r="AQ583" s="341"/>
      <c r="AR583" s="341"/>
      <c r="AS583" s="341"/>
      <c r="AT583" s="341"/>
      <c r="AU583" s="341"/>
      <c r="AV583" s="341"/>
      <c r="AW583" s="341"/>
      <c r="AX583" s="341"/>
      <c r="AY583" s="341"/>
      <c r="AZ583" s="341"/>
      <c r="BB583" s="419"/>
      <c r="BZ583" s="341"/>
      <c r="CA583" s="341"/>
      <c r="CB583" s="341"/>
      <c r="CC583" s="341"/>
      <c r="CD583" s="341"/>
      <c r="CE583" s="341"/>
      <c r="CF583" s="341"/>
      <c r="CG583" s="341"/>
      <c r="CH583" s="341"/>
      <c r="CI583" s="341"/>
      <c r="CJ583" s="341"/>
      <c r="CK583" s="341"/>
      <c r="CL583" s="341"/>
      <c r="CM583" s="341"/>
      <c r="CN583" s="341"/>
      <c r="CO583" s="341"/>
      <c r="CP583" s="341"/>
      <c r="CQ583" s="341"/>
      <c r="CR583" s="341"/>
      <c r="CS583" s="341"/>
      <c r="CT583" s="341"/>
      <c r="CU583" s="341"/>
      <c r="CV583" s="341"/>
      <c r="CW583" s="341"/>
      <c r="CX583" s="341"/>
      <c r="CY583" s="341"/>
      <c r="CZ583" s="341"/>
    </row>
    <row r="584" s="340" customFormat="true" ht="25.15" customHeight="true" x14ac:dyDescent="0.2">
      <c r="A584" s="419"/>
      <c r="B584" s="419"/>
      <c r="C584" s="1089" t="s">
        <v>515</v>
      </c>
      <c r="D584" s="1090"/>
      <c r="E584" s="905">
        <v>2.4912786878989322E-3</v>
      </c>
      <c r="F584" s="843"/>
      <c r="G584" s="843"/>
      <c r="H584" s="1090" t="s">
        <v>634</v>
      </c>
      <c r="I584" s="1090"/>
      <c r="J584" s="906">
        <v>-3.9025971481320195E-3</v>
      </c>
      <c r="K584" s="843"/>
      <c r="L584" s="843"/>
      <c r="M584" s="1085"/>
      <c r="N584" s="1085"/>
      <c r="O584" s="843"/>
      <c r="P584" s="843"/>
      <c r="Q584" s="843"/>
      <c r="R584" s="341"/>
      <c r="Z584" s="341"/>
      <c r="AA584" s="341"/>
      <c r="AB584" s="341"/>
      <c r="AC584" s="341"/>
      <c r="AD584" s="341"/>
      <c r="AE584" s="341"/>
      <c r="AF584" s="341"/>
      <c r="AG584" s="341"/>
      <c r="AH584" s="341"/>
      <c r="AI584" s="341"/>
      <c r="AJ584" s="341"/>
      <c r="AK584" s="341"/>
      <c r="AL584" s="341"/>
      <c r="AM584" s="341"/>
      <c r="AN584" s="341"/>
      <c r="AO584" s="341"/>
      <c r="AP584" s="341"/>
      <c r="AQ584" s="341"/>
      <c r="AR584" s="341"/>
      <c r="AS584" s="341"/>
      <c r="AT584" s="341"/>
      <c r="AU584" s="341"/>
      <c r="AV584" s="341"/>
      <c r="AW584" s="341"/>
      <c r="AX584" s="341"/>
      <c r="AY584" s="341"/>
      <c r="AZ584" s="341"/>
      <c r="BB584" s="419"/>
      <c r="BZ584" s="341"/>
      <c r="CA584" s="341"/>
      <c r="CB584" s="341"/>
      <c r="CC584" s="341"/>
      <c r="CD584" s="341"/>
      <c r="CE584" s="341"/>
      <c r="CF584" s="341"/>
      <c r="CG584" s="341"/>
      <c r="CH584" s="341"/>
      <c r="CI584" s="341"/>
      <c r="CJ584" s="341"/>
      <c r="CK584" s="341"/>
      <c r="CL584" s="341"/>
      <c r="CM584" s="341"/>
      <c r="CN584" s="341"/>
      <c r="CO584" s="341"/>
      <c r="CP584" s="341"/>
      <c r="CQ584" s="341"/>
      <c r="CR584" s="341"/>
      <c r="CS584" s="341"/>
      <c r="CT584" s="341"/>
      <c r="CU584" s="341"/>
      <c r="CV584" s="341"/>
      <c r="CW584" s="341"/>
      <c r="CX584" s="341"/>
      <c r="CY584" s="341"/>
      <c r="CZ584" s="341"/>
    </row>
    <row r="585" s="340" customFormat="true" ht="25.15" customHeight="true" x14ac:dyDescent="0.2">
      <c r="A585" s="419"/>
      <c r="B585" s="419"/>
      <c r="C585" s="1089" t="s">
        <v>631</v>
      </c>
      <c r="D585" s="1090"/>
      <c r="E585" s="905">
        <v>4.7111379717254117E-3</v>
      </c>
      <c r="F585" s="843"/>
      <c r="G585" s="843"/>
      <c r="H585" s="1090" t="s">
        <v>391</v>
      </c>
      <c r="I585" s="1090"/>
      <c r="J585" s="906">
        <v>4.7885682680344488E-2</v>
      </c>
      <c r="K585" s="843"/>
      <c r="L585" s="843"/>
      <c r="M585" s="1085"/>
      <c r="N585" s="1085"/>
      <c r="O585" s="843"/>
      <c r="P585" s="843"/>
      <c r="Q585" s="843"/>
      <c r="R585" s="341"/>
      <c r="Z585" s="341"/>
      <c r="AA585" s="341"/>
      <c r="AB585" s="341"/>
      <c r="AC585" s="341"/>
      <c r="AD585" s="341"/>
      <c r="AE585" s="341"/>
      <c r="AF585" s="341"/>
      <c r="AG585" s="341"/>
      <c r="AH585" s="341"/>
      <c r="AI585" s="341"/>
      <c r="AJ585" s="341"/>
      <c r="AK585" s="341"/>
      <c r="AL585" s="341"/>
      <c r="AM585" s="341"/>
      <c r="AN585" s="341"/>
      <c r="AO585" s="341"/>
      <c r="AP585" s="341"/>
      <c r="AQ585" s="341"/>
      <c r="AR585" s="341"/>
      <c r="AS585" s="341"/>
      <c r="AT585" s="341"/>
      <c r="AU585" s="341"/>
      <c r="AV585" s="341"/>
      <c r="AW585" s="341"/>
      <c r="AX585" s="341"/>
      <c r="AY585" s="341"/>
      <c r="AZ585" s="341"/>
      <c r="BB585" s="419"/>
      <c r="BZ585" s="341"/>
      <c r="CA585" s="341"/>
      <c r="CB585" s="341"/>
      <c r="CC585" s="341"/>
      <c r="CD585" s="341"/>
      <c r="CE585" s="341"/>
      <c r="CF585" s="341"/>
      <c r="CG585" s="341"/>
      <c r="CH585" s="341"/>
      <c r="CI585" s="341"/>
      <c r="CJ585" s="341"/>
      <c r="CK585" s="341"/>
      <c r="CL585" s="341"/>
      <c r="CM585" s="341"/>
      <c r="CN585" s="341"/>
      <c r="CO585" s="341"/>
      <c r="CP585" s="341"/>
      <c r="CQ585" s="341"/>
      <c r="CR585" s="341"/>
      <c r="CS585" s="341"/>
      <c r="CT585" s="341"/>
      <c r="CU585" s="341"/>
      <c r="CV585" s="341"/>
      <c r="CW585" s="341"/>
      <c r="CX585" s="341"/>
      <c r="CY585" s="341"/>
      <c r="CZ585" s="341"/>
    </row>
    <row r="586" s="340" customFormat="true" ht="25.15" customHeight="true" x14ac:dyDescent="0.2">
      <c r="A586" s="419"/>
      <c r="B586" s="419"/>
      <c r="C586" s="1089" t="s">
        <v>634</v>
      </c>
      <c r="D586" s="1090"/>
      <c r="E586" s="905">
        <v>-2.318584689581372E-4</v>
      </c>
      <c r="F586" s="843"/>
      <c r="G586" s="843"/>
      <c r="H586" s="1090" t="s">
        <v>476</v>
      </c>
      <c r="I586" s="1090"/>
      <c r="J586" s="906">
        <v>-3.84413407804998E-3</v>
      </c>
      <c r="K586" s="843"/>
      <c r="L586" s="843"/>
      <c r="M586" s="1090" t="s">
        <v>238</v>
      </c>
      <c r="N586" s="1090"/>
      <c r="O586" s="1090"/>
      <c r="P586" s="843"/>
      <c r="Q586" s="843"/>
      <c r="R586" s="341"/>
      <c r="Z586" s="341"/>
      <c r="AA586" s="341"/>
      <c r="AB586" s="341"/>
      <c r="AC586" s="341"/>
      <c r="AD586" s="341"/>
      <c r="AE586" s="341"/>
      <c r="AF586" s="341"/>
      <c r="AG586" s="341"/>
      <c r="AH586" s="341"/>
      <c r="AI586" s="341"/>
      <c r="AJ586" s="341"/>
      <c r="AK586" s="341"/>
      <c r="AL586" s="341"/>
      <c r="AM586" s="341"/>
      <c r="AN586" s="341"/>
      <c r="AO586" s="341"/>
      <c r="AP586" s="341"/>
      <c r="AQ586" s="341"/>
      <c r="AR586" s="341"/>
      <c r="AS586" s="341"/>
      <c r="AT586" s="341"/>
      <c r="AU586" s="341"/>
      <c r="AV586" s="341"/>
      <c r="AW586" s="341"/>
      <c r="AX586" s="341"/>
      <c r="AY586" s="341"/>
      <c r="AZ586" s="341"/>
      <c r="BB586" s="419"/>
      <c r="BZ586" s="341"/>
      <c r="CA586" s="341"/>
      <c r="CB586" s="341"/>
      <c r="CC586" s="341"/>
      <c r="CD586" s="341"/>
      <c r="CE586" s="341"/>
      <c r="CF586" s="341"/>
      <c r="CG586" s="341"/>
      <c r="CH586" s="341"/>
      <c r="CI586" s="341"/>
      <c r="CJ586" s="341"/>
      <c r="CK586" s="341"/>
      <c r="CL586" s="341"/>
      <c r="CM586" s="341"/>
      <c r="CN586" s="341"/>
      <c r="CO586" s="341"/>
      <c r="CP586" s="341"/>
      <c r="CQ586" s="341"/>
      <c r="CR586" s="341"/>
      <c r="CS586" s="341"/>
      <c r="CT586" s="341"/>
      <c r="CU586" s="341"/>
      <c r="CV586" s="341"/>
      <c r="CW586" s="341"/>
      <c r="CX586" s="341"/>
      <c r="CY586" s="341"/>
      <c r="CZ586" s="341"/>
    </row>
    <row r="587" s="340" customFormat="true" ht="25.15" customHeight="true" x14ac:dyDescent="0.2">
      <c r="A587" s="419"/>
      <c r="B587" s="419"/>
      <c r="C587" s="1089" t="s">
        <v>391</v>
      </c>
      <c r="D587" s="1090"/>
      <c r="E587" s="905">
        <v>6.8036839969861665E-2</v>
      </c>
      <c r="F587" s="843"/>
      <c r="G587" s="843"/>
      <c r="H587" s="1090" t="s">
        <v>396</v>
      </c>
      <c r="I587" s="1090"/>
      <c r="J587" s="906">
        <v>-3.8207659153732627E-3</v>
      </c>
      <c r="K587" s="843"/>
      <c r="L587" s="843"/>
      <c r="M587" s="1090" t="s">
        <v>195</v>
      </c>
      <c r="N587" s="1090"/>
      <c r="O587" s="898" t="s">
        <v>207</v>
      </c>
      <c r="P587" s="843"/>
      <c r="Q587" s="843"/>
      <c r="R587" s="341"/>
      <c r="Z587" s="341"/>
      <c r="AA587" s="341"/>
      <c r="AB587" s="341"/>
      <c r="AC587" s="341"/>
      <c r="AD587" s="341"/>
      <c r="AE587" s="341"/>
      <c r="AF587" s="341"/>
      <c r="AG587" s="341"/>
      <c r="AH587" s="341"/>
      <c r="AI587" s="341"/>
      <c r="AJ587" s="341"/>
      <c r="AK587" s="341"/>
      <c r="AL587" s="341"/>
      <c r="AM587" s="341"/>
      <c r="AN587" s="341"/>
      <c r="AO587" s="341"/>
      <c r="AP587" s="341"/>
      <c r="AQ587" s="341"/>
      <c r="AR587" s="341"/>
      <c r="AS587" s="341"/>
      <c r="AT587" s="341"/>
      <c r="AU587" s="341"/>
      <c r="AV587" s="341"/>
      <c r="AW587" s="341"/>
      <c r="AX587" s="341"/>
      <c r="AY587" s="341"/>
      <c r="AZ587" s="341"/>
      <c r="BB587" s="419"/>
      <c r="BZ587" s="341"/>
      <c r="CA587" s="341"/>
      <c r="CB587" s="341"/>
      <c r="CC587" s="341"/>
      <c r="CD587" s="341"/>
      <c r="CE587" s="341"/>
      <c r="CF587" s="341"/>
      <c r="CG587" s="341"/>
      <c r="CH587" s="341"/>
      <c r="CI587" s="341"/>
      <c r="CJ587" s="341"/>
      <c r="CK587" s="341"/>
      <c r="CL587" s="341"/>
      <c r="CM587" s="341"/>
      <c r="CN587" s="341"/>
      <c r="CO587" s="341"/>
      <c r="CP587" s="341"/>
      <c r="CQ587" s="341"/>
      <c r="CR587" s="341"/>
      <c r="CS587" s="341"/>
      <c r="CT587" s="341"/>
      <c r="CU587" s="341"/>
      <c r="CV587" s="341"/>
      <c r="CW587" s="341"/>
      <c r="CX587" s="341"/>
      <c r="CY587" s="341"/>
      <c r="CZ587" s="341"/>
    </row>
    <row r="588" s="340" customFormat="true" ht="25.15" customHeight="true" x14ac:dyDescent="0.2">
      <c r="A588" s="419"/>
      <c r="B588" s="419"/>
      <c r="C588" s="1089" t="s">
        <v>476</v>
      </c>
      <c r="D588" s="1090"/>
      <c r="E588" s="905">
        <v>-4.041553006331822E-3</v>
      </c>
      <c r="F588" s="843"/>
      <c r="G588" s="843"/>
      <c r="H588" s="1090" t="s">
        <v>471</v>
      </c>
      <c r="I588" s="1090"/>
      <c r="J588" s="906">
        <v>-5.5910312765765739E-3</v>
      </c>
      <c r="K588" s="843"/>
      <c r="L588" s="843"/>
      <c r="M588" s="1090"/>
      <c r="N588" s="1090"/>
      <c r="O588" s="901" t="s">
        <v>208</v>
      </c>
      <c r="P588" s="843"/>
      <c r="Q588" s="843"/>
      <c r="R588" s="341"/>
      <c r="Z588" s="341"/>
      <c r="AA588" s="341"/>
      <c r="AB588" s="341"/>
      <c r="AC588" s="341"/>
      <c r="AD588" s="341"/>
      <c r="AE588" s="341"/>
      <c r="AF588" s="341"/>
      <c r="AG588" s="341"/>
      <c r="AH588" s="341"/>
      <c r="AI588" s="341"/>
      <c r="AJ588" s="341"/>
      <c r="AK588" s="341"/>
      <c r="AL588" s="341"/>
      <c r="AM588" s="341"/>
      <c r="AN588" s="341"/>
      <c r="AO588" s="341"/>
      <c r="AP588" s="341"/>
      <c r="AQ588" s="341"/>
      <c r="AR588" s="341"/>
      <c r="AS588" s="341"/>
      <c r="AT588" s="341"/>
      <c r="AU588" s="341"/>
      <c r="AV588" s="341"/>
      <c r="AW588" s="341"/>
      <c r="AX588" s="341"/>
      <c r="AY588" s="341"/>
      <c r="AZ588" s="341"/>
      <c r="BB588" s="419"/>
      <c r="BZ588" s="341"/>
      <c r="CA588" s="341"/>
      <c r="CB588" s="341"/>
      <c r="CC588" s="341"/>
      <c r="CD588" s="341"/>
      <c r="CE588" s="341"/>
      <c r="CF588" s="341"/>
      <c r="CG588" s="341"/>
      <c r="CH588" s="341"/>
      <c r="CI588" s="341"/>
      <c r="CJ588" s="341"/>
      <c r="CK588" s="341"/>
      <c r="CL588" s="341"/>
      <c r="CM588" s="341"/>
      <c r="CN588" s="341"/>
      <c r="CO588" s="341"/>
      <c r="CP588" s="341"/>
      <c r="CQ588" s="341"/>
      <c r="CR588" s="341"/>
      <c r="CS588" s="341"/>
      <c r="CT588" s="341"/>
      <c r="CU588" s="341"/>
      <c r="CV588" s="341"/>
      <c r="CW588" s="341"/>
      <c r="CX588" s="341"/>
      <c r="CY588" s="341"/>
      <c r="CZ588" s="341"/>
    </row>
    <row r="589" s="340" customFormat="true" ht="25.15" customHeight="true" x14ac:dyDescent="0.2">
      <c r="A589" s="419"/>
      <c r="B589" s="419"/>
      <c r="C589" s="1089" t="s">
        <v>396</v>
      </c>
      <c r="D589" s="1090"/>
      <c r="E589" s="905">
        <v>-4.179938274787038E-3</v>
      </c>
      <c r="F589" s="843"/>
      <c r="G589" s="843"/>
      <c r="H589" s="1090" t="s">
        <v>411</v>
      </c>
      <c r="I589" s="1090"/>
      <c r="J589" s="906">
        <v>-2.9566313870400214E-2</v>
      </c>
      <c r="K589" s="843"/>
      <c r="L589" s="843"/>
      <c r="M589" s="1090" t="s">
        <v>470</v>
      </c>
      <c r="N589" s="1090"/>
      <c r="O589" s="904">
        <v>-4.6836948922700537E-2</v>
      </c>
      <c r="P589" s="843"/>
      <c r="Q589" s="843"/>
      <c r="R589" s="341"/>
      <c r="Z589" s="341"/>
      <c r="AA589" s="341"/>
      <c r="AB589" s="341"/>
      <c r="AC589" s="341"/>
      <c r="AD589" s="341"/>
      <c r="AE589" s="341"/>
      <c r="AF589" s="341"/>
      <c r="AG589" s="341"/>
      <c r="AH589" s="341"/>
      <c r="AI589" s="341"/>
      <c r="AJ589" s="341"/>
      <c r="AK589" s="341"/>
      <c r="AL589" s="341"/>
      <c r="AM589" s="341"/>
      <c r="AN589" s="341"/>
      <c r="AO589" s="341"/>
      <c r="AP589" s="341"/>
      <c r="AQ589" s="341"/>
      <c r="AR589" s="341"/>
      <c r="AS589" s="341"/>
      <c r="AT589" s="341"/>
      <c r="AU589" s="341"/>
      <c r="AV589" s="341"/>
      <c r="AW589" s="341"/>
      <c r="AX589" s="341"/>
      <c r="AY589" s="341"/>
      <c r="AZ589" s="341"/>
      <c r="BB589" s="419"/>
      <c r="BZ589" s="341"/>
      <c r="CA589" s="341"/>
      <c r="CB589" s="341"/>
      <c r="CC589" s="341"/>
      <c r="CD589" s="341"/>
      <c r="CE589" s="341"/>
      <c r="CF589" s="341"/>
      <c r="CG589" s="341"/>
      <c r="CH589" s="341"/>
      <c r="CI589" s="341"/>
      <c r="CJ589" s="341"/>
      <c r="CK589" s="341"/>
      <c r="CL589" s="341"/>
      <c r="CM589" s="341"/>
      <c r="CN589" s="341"/>
      <c r="CO589" s="341"/>
      <c r="CP589" s="341"/>
      <c r="CQ589" s="341"/>
      <c r="CR589" s="341"/>
      <c r="CS589" s="341"/>
      <c r="CT589" s="341"/>
      <c r="CU589" s="341"/>
      <c r="CV589" s="341"/>
      <c r="CW589" s="341"/>
      <c r="CX589" s="341"/>
      <c r="CY589" s="341"/>
      <c r="CZ589" s="341"/>
    </row>
    <row r="590" s="340" customFormat="true" ht="25.15" customHeight="true" x14ac:dyDescent="0.2">
      <c r="A590" s="419"/>
      <c r="B590" s="419"/>
      <c r="C590" s="1089" t="s">
        <v>471</v>
      </c>
      <c r="D590" s="1090"/>
      <c r="E590" s="905">
        <v>2.7635071713385819E-3</v>
      </c>
      <c r="F590" s="843"/>
      <c r="G590" s="843"/>
      <c r="H590" s="1090" t="s">
        <v>510</v>
      </c>
      <c r="I590" s="1090"/>
      <c r="J590" s="906">
        <v>-2.2539692644395976E-3</v>
      </c>
      <c r="K590" s="843"/>
      <c r="L590" s="843"/>
      <c r="M590" s="1090" t="s">
        <v>437</v>
      </c>
      <c r="N590" s="1090"/>
      <c r="O590" s="907">
        <v>9.1231167649903785E-2</v>
      </c>
      <c r="P590" s="843"/>
      <c r="Q590" s="843"/>
      <c r="R590" s="341"/>
      <c r="Z590" s="341"/>
      <c r="AA590" s="341"/>
      <c r="AB590" s="341"/>
      <c r="AC590" s="341"/>
      <c r="AD590" s="341"/>
      <c r="AE590" s="341"/>
      <c r="AF590" s="341"/>
      <c r="AG590" s="341"/>
      <c r="AH590" s="341"/>
      <c r="AI590" s="341"/>
      <c r="AJ590" s="341"/>
      <c r="AK590" s="341"/>
      <c r="AL590" s="341"/>
      <c r="AM590" s="341"/>
      <c r="AN590" s="341"/>
      <c r="AO590" s="341"/>
      <c r="AP590" s="341"/>
      <c r="AQ590" s="341"/>
      <c r="AR590" s="341"/>
      <c r="AS590" s="341"/>
      <c r="AT590" s="341"/>
      <c r="AU590" s="341"/>
      <c r="AV590" s="341"/>
      <c r="AW590" s="341"/>
      <c r="AX590" s="341"/>
      <c r="AY590" s="341"/>
      <c r="AZ590" s="341"/>
      <c r="BB590" s="419"/>
      <c r="BZ590" s="341"/>
      <c r="CA590" s="341"/>
      <c r="CB590" s="341"/>
      <c r="CC590" s="341"/>
      <c r="CD590" s="341"/>
      <c r="CE590" s="341"/>
      <c r="CF590" s="341"/>
      <c r="CG590" s="341"/>
      <c r="CH590" s="341"/>
      <c r="CI590" s="341"/>
      <c r="CJ590" s="341"/>
      <c r="CK590" s="341"/>
      <c r="CL590" s="341"/>
      <c r="CM590" s="341"/>
      <c r="CN590" s="341"/>
      <c r="CO590" s="341"/>
      <c r="CP590" s="341"/>
      <c r="CQ590" s="341"/>
      <c r="CR590" s="341"/>
      <c r="CS590" s="341"/>
      <c r="CT590" s="341"/>
      <c r="CU590" s="341"/>
      <c r="CV590" s="341"/>
      <c r="CW590" s="341"/>
      <c r="CX590" s="341"/>
      <c r="CY590" s="341"/>
      <c r="CZ590" s="341"/>
    </row>
    <row r="591" s="340" customFormat="true" ht="25.15" customHeight="true" x14ac:dyDescent="0.2">
      <c r="A591" s="419"/>
      <c r="B591" s="419"/>
      <c r="C591" s="1089" t="s">
        <v>411</v>
      </c>
      <c r="D591" s="1090"/>
      <c r="E591" s="905">
        <v>-2.3808030734208306E-2</v>
      </c>
      <c r="F591" s="843"/>
      <c r="G591" s="843"/>
      <c r="H591" s="1090" t="s">
        <v>630</v>
      </c>
      <c r="I591" s="1090"/>
      <c r="J591" s="906">
        <v>-6.7345161890723631E-3</v>
      </c>
      <c r="K591" s="843"/>
      <c r="L591" s="843"/>
      <c r="M591" s="1090" t="s">
        <v>462</v>
      </c>
      <c r="N591" s="1090"/>
      <c r="O591" s="907">
        <v>4.3615514800346492E-2</v>
      </c>
      <c r="P591" s="843"/>
      <c r="Q591" s="843"/>
      <c r="R591" s="341"/>
      <c r="Z591" s="341"/>
      <c r="AA591" s="341"/>
      <c r="AB591" s="341"/>
      <c r="AC591" s="341"/>
      <c r="AD591" s="341"/>
      <c r="AE591" s="341"/>
      <c r="AF591" s="341"/>
      <c r="AG591" s="341"/>
      <c r="AH591" s="341"/>
      <c r="AI591" s="341"/>
      <c r="AJ591" s="341"/>
      <c r="AK591" s="341"/>
      <c r="AL591" s="341"/>
      <c r="AM591" s="341"/>
      <c r="AN591" s="341"/>
      <c r="AO591" s="341"/>
      <c r="AP591" s="341"/>
      <c r="AQ591" s="341"/>
      <c r="AR591" s="341"/>
      <c r="AS591" s="341"/>
      <c r="AT591" s="341"/>
      <c r="AU591" s="341"/>
      <c r="AV591" s="341"/>
      <c r="AW591" s="341"/>
      <c r="AX591" s="341"/>
      <c r="AY591" s="341"/>
      <c r="AZ591" s="341"/>
      <c r="BB591" s="419"/>
      <c r="BZ591" s="341"/>
      <c r="CA591" s="341"/>
      <c r="CB591" s="341"/>
      <c r="CC591" s="341"/>
      <c r="CD591" s="341"/>
      <c r="CE591" s="341"/>
      <c r="CF591" s="341"/>
      <c r="CG591" s="341"/>
      <c r="CH591" s="341"/>
      <c r="CI591" s="341"/>
      <c r="CJ591" s="341"/>
      <c r="CK591" s="341"/>
      <c r="CL591" s="341"/>
      <c r="CM591" s="341"/>
      <c r="CN591" s="341"/>
      <c r="CO591" s="341"/>
      <c r="CP591" s="341"/>
      <c r="CQ591" s="341"/>
      <c r="CR591" s="341"/>
      <c r="CS591" s="341"/>
      <c r="CT591" s="341"/>
      <c r="CU591" s="341"/>
      <c r="CV591" s="341"/>
      <c r="CW591" s="341"/>
      <c r="CX591" s="341"/>
      <c r="CY591" s="341"/>
      <c r="CZ591" s="341"/>
    </row>
    <row r="592" s="340" customFormat="true" ht="25.15" customHeight="true" x14ac:dyDescent="0.2">
      <c r="A592" s="419"/>
      <c r="B592" s="419"/>
      <c r="C592" s="1089" t="s">
        <v>510</v>
      </c>
      <c r="D592" s="1090"/>
      <c r="E592" s="905">
        <v>3.9600717116322859E-4</v>
      </c>
      <c r="F592" s="843"/>
      <c r="G592" s="843"/>
      <c r="H592" s="1090" t="s">
        <v>636</v>
      </c>
      <c r="I592" s="1090"/>
      <c r="J592" s="906">
        <v>3.0155792531179042E-3</v>
      </c>
      <c r="K592" s="843"/>
      <c r="L592" s="843"/>
      <c r="M592" s="1090" t="s">
        <v>439</v>
      </c>
      <c r="N592" s="1090"/>
      <c r="O592" s="907">
        <v>0.11424166357293632</v>
      </c>
      <c r="P592" s="843"/>
      <c r="Q592" s="843"/>
      <c r="R592" s="341"/>
      <c r="Z592" s="341"/>
      <c r="AA592" s="341"/>
      <c r="AB592" s="341"/>
      <c r="AC592" s="341"/>
      <c r="AD592" s="341"/>
      <c r="AE592" s="341"/>
      <c r="AF592" s="341"/>
      <c r="AG592" s="341"/>
      <c r="AH592" s="341"/>
      <c r="AI592" s="341"/>
      <c r="AJ592" s="341"/>
      <c r="AK592" s="341"/>
      <c r="AL592" s="341"/>
      <c r="AM592" s="341"/>
      <c r="AN592" s="341"/>
      <c r="AO592" s="341"/>
      <c r="AP592" s="341"/>
      <c r="AQ592" s="341"/>
      <c r="AR592" s="341"/>
      <c r="AS592" s="341"/>
      <c r="AT592" s="341"/>
      <c r="AU592" s="341"/>
      <c r="AV592" s="341"/>
      <c r="AW592" s="341"/>
      <c r="AX592" s="341"/>
      <c r="AY592" s="341"/>
      <c r="AZ592" s="341"/>
      <c r="BB592" s="419"/>
      <c r="BZ592" s="341"/>
      <c r="CA592" s="341"/>
      <c r="CB592" s="341"/>
      <c r="CC592" s="341"/>
      <c r="CD592" s="341"/>
      <c r="CE592" s="341"/>
      <c r="CF592" s="341"/>
      <c r="CG592" s="341"/>
      <c r="CH592" s="341"/>
      <c r="CI592" s="341"/>
      <c r="CJ592" s="341"/>
      <c r="CK592" s="341"/>
      <c r="CL592" s="341"/>
      <c r="CM592" s="341"/>
      <c r="CN592" s="341"/>
      <c r="CO592" s="341"/>
      <c r="CP592" s="341"/>
      <c r="CQ592" s="341"/>
      <c r="CR592" s="341"/>
      <c r="CS592" s="341"/>
      <c r="CT592" s="341"/>
      <c r="CU592" s="341"/>
      <c r="CV592" s="341"/>
      <c r="CW592" s="341"/>
      <c r="CX592" s="341"/>
      <c r="CY592" s="341"/>
      <c r="CZ592" s="341"/>
    </row>
    <row r="593" s="340" customFormat="true" ht="25.15" customHeight="true" x14ac:dyDescent="0.2">
      <c r="A593" s="419"/>
      <c r="B593" s="419"/>
      <c r="C593" s="1089" t="s">
        <v>630</v>
      </c>
      <c r="D593" s="1090"/>
      <c r="E593" s="905">
        <v>2.330152630083274E-3</v>
      </c>
      <c r="F593" s="843"/>
      <c r="G593" s="843"/>
      <c r="H593" s="1090" t="s">
        <v>485</v>
      </c>
      <c r="I593" s="1090"/>
      <c r="J593" s="906">
        <v>-1.4114994517583506E-2</v>
      </c>
      <c r="K593" s="843"/>
      <c r="L593" s="843"/>
      <c r="M593" s="1090" t="s">
        <v>438</v>
      </c>
      <c r="N593" s="1090"/>
      <c r="O593" s="907">
        <v>0.10364470118352496</v>
      </c>
      <c r="P593" s="843"/>
      <c r="Q593" s="843"/>
      <c r="R593" s="341"/>
      <c r="Z593" s="341"/>
      <c r="AA593" s="341"/>
      <c r="AB593" s="341"/>
      <c r="AC593" s="341"/>
      <c r="AD593" s="341"/>
      <c r="AE593" s="341"/>
      <c r="AF593" s="341"/>
      <c r="AG593" s="341"/>
      <c r="AH593" s="341"/>
      <c r="AI593" s="341"/>
      <c r="AJ593" s="341"/>
      <c r="AK593" s="341"/>
      <c r="AL593" s="341"/>
      <c r="AM593" s="341"/>
      <c r="AN593" s="341"/>
      <c r="AO593" s="341"/>
      <c r="AP593" s="341"/>
      <c r="AQ593" s="341"/>
      <c r="AR593" s="341"/>
      <c r="AS593" s="341"/>
      <c r="AT593" s="341"/>
      <c r="AU593" s="341"/>
      <c r="AV593" s="341"/>
      <c r="AW593" s="341"/>
      <c r="AX593" s="341"/>
      <c r="AY593" s="341"/>
      <c r="AZ593" s="341"/>
      <c r="BB593" s="419"/>
      <c r="BZ593" s="341"/>
      <c r="CA593" s="341"/>
      <c r="CB593" s="341"/>
      <c r="CC593" s="341"/>
      <c r="CD593" s="341"/>
      <c r="CE593" s="341"/>
      <c r="CF593" s="341"/>
      <c r="CG593" s="341"/>
      <c r="CH593" s="341"/>
      <c r="CI593" s="341"/>
      <c r="CJ593" s="341"/>
      <c r="CK593" s="341"/>
      <c r="CL593" s="341"/>
      <c r="CM593" s="341"/>
      <c r="CN593" s="341"/>
      <c r="CO593" s="341"/>
      <c r="CP593" s="341"/>
      <c r="CQ593" s="341"/>
      <c r="CR593" s="341"/>
      <c r="CS593" s="341"/>
      <c r="CT593" s="341"/>
      <c r="CU593" s="341"/>
      <c r="CV593" s="341"/>
      <c r="CW593" s="341"/>
      <c r="CX593" s="341"/>
      <c r="CY593" s="341"/>
      <c r="CZ593" s="341"/>
    </row>
    <row r="594" s="340" customFormat="true" ht="25.15" customHeight="true" x14ac:dyDescent="0.2">
      <c r="A594" s="419"/>
      <c r="B594" s="419"/>
      <c r="C594" s="1089" t="s">
        <v>636</v>
      </c>
      <c r="D594" s="1090"/>
      <c r="E594" s="905">
        <v>3.7270057598425471E-4</v>
      </c>
      <c r="F594" s="843"/>
      <c r="G594" s="843"/>
      <c r="H594" s="1090" t="s">
        <v>402</v>
      </c>
      <c r="I594" s="1090"/>
      <c r="J594" s="906">
        <v>1.3125495980231218E-3</v>
      </c>
      <c r="K594" s="843"/>
      <c r="L594" s="843"/>
      <c r="M594" s="1090" t="s">
        <v>468</v>
      </c>
      <c r="N594" s="1090"/>
      <c r="O594" s="907">
        <v>4.2869937736363092E-2</v>
      </c>
      <c r="P594" s="843"/>
      <c r="Q594" s="843"/>
      <c r="R594" s="341"/>
      <c r="Z594" s="341"/>
      <c r="AA594" s="341"/>
      <c r="AB594" s="341"/>
      <c r="AC594" s="341"/>
      <c r="AD594" s="341"/>
      <c r="AE594" s="341"/>
      <c r="AF594" s="341"/>
      <c r="AG594" s="341"/>
      <c r="AH594" s="341"/>
      <c r="AI594" s="341"/>
      <c r="AJ594" s="341"/>
      <c r="AK594" s="341"/>
      <c r="AL594" s="341"/>
      <c r="AM594" s="341"/>
      <c r="AN594" s="341"/>
      <c r="AO594" s="341"/>
      <c r="AP594" s="341"/>
      <c r="AQ594" s="341"/>
      <c r="AR594" s="341"/>
      <c r="AS594" s="341"/>
      <c r="AT594" s="341"/>
      <c r="AU594" s="341"/>
      <c r="AV594" s="341"/>
      <c r="AW594" s="341"/>
      <c r="AX594" s="341"/>
      <c r="AY594" s="341"/>
      <c r="AZ594" s="341"/>
      <c r="BB594" s="419"/>
      <c r="BZ594" s="341"/>
      <c r="CA594" s="341"/>
      <c r="CB594" s="341"/>
      <c r="CC594" s="341"/>
      <c r="CD594" s="341"/>
      <c r="CE594" s="341"/>
      <c r="CF594" s="341"/>
      <c r="CG594" s="341"/>
      <c r="CH594" s="341"/>
      <c r="CI594" s="341"/>
      <c r="CJ594" s="341"/>
      <c r="CK594" s="341"/>
      <c r="CL594" s="341"/>
      <c r="CM594" s="341"/>
      <c r="CN594" s="341"/>
      <c r="CO594" s="341"/>
      <c r="CP594" s="341"/>
      <c r="CQ594" s="341"/>
      <c r="CR594" s="341"/>
      <c r="CS594" s="341"/>
      <c r="CT594" s="341"/>
      <c r="CU594" s="341"/>
      <c r="CV594" s="341"/>
      <c r="CW594" s="341"/>
      <c r="CX594" s="341"/>
      <c r="CY594" s="341"/>
      <c r="CZ594" s="341"/>
    </row>
    <row r="595" s="340" customFormat="true" ht="25.15" customHeight="true" x14ac:dyDescent="0.2">
      <c r="A595" s="419"/>
      <c r="B595" s="419"/>
      <c r="C595" s="1089" t="s">
        <v>485</v>
      </c>
      <c r="D595" s="1090"/>
      <c r="E595" s="905">
        <v>-3.6826777062984725E-3</v>
      </c>
      <c r="F595" s="843"/>
      <c r="G595" s="843"/>
      <c r="H595" s="1090" t="s">
        <v>453</v>
      </c>
      <c r="I595" s="1090"/>
      <c r="J595" s="906">
        <v>-1.5597667644347762E-2</v>
      </c>
      <c r="K595" s="843"/>
      <c r="L595" s="843"/>
      <c r="M595" s="1090" t="s">
        <v>461</v>
      </c>
      <c r="N595" s="1090"/>
      <c r="O595" s="907">
        <v>5.2983465574957048E-2</v>
      </c>
      <c r="P595" s="843"/>
      <c r="Q595" s="843"/>
      <c r="R595" s="341"/>
      <c r="Z595" s="341"/>
      <c r="AA595" s="341"/>
      <c r="AB595" s="341"/>
      <c r="AC595" s="341"/>
      <c r="AD595" s="341"/>
      <c r="AE595" s="341"/>
      <c r="AF595" s="341"/>
      <c r="AG595" s="341"/>
      <c r="AH595" s="341"/>
      <c r="AI595" s="341"/>
      <c r="AJ595" s="341"/>
      <c r="AK595" s="341"/>
      <c r="AL595" s="341"/>
      <c r="AM595" s="341"/>
      <c r="AN595" s="341"/>
      <c r="AO595" s="341"/>
      <c r="AP595" s="341"/>
      <c r="AQ595" s="341"/>
      <c r="AR595" s="341"/>
      <c r="AS595" s="341"/>
      <c r="AT595" s="341"/>
      <c r="AU595" s="341"/>
      <c r="AV595" s="341"/>
      <c r="AW595" s="341"/>
      <c r="AX595" s="341"/>
      <c r="AY595" s="341"/>
      <c r="AZ595" s="341"/>
      <c r="BB595" s="419"/>
      <c r="BZ595" s="341"/>
      <c r="CA595" s="341"/>
      <c r="CB595" s="341"/>
      <c r="CC595" s="341"/>
      <c r="CD595" s="341"/>
      <c r="CE595" s="341"/>
      <c r="CF595" s="341"/>
      <c r="CG595" s="341"/>
      <c r="CH595" s="341"/>
      <c r="CI595" s="341"/>
      <c r="CJ595" s="341"/>
      <c r="CK595" s="341"/>
      <c r="CL595" s="341"/>
      <c r="CM595" s="341"/>
      <c r="CN595" s="341"/>
      <c r="CO595" s="341"/>
      <c r="CP595" s="341"/>
      <c r="CQ595" s="341"/>
      <c r="CR595" s="341"/>
      <c r="CS595" s="341"/>
      <c r="CT595" s="341"/>
      <c r="CU595" s="341"/>
      <c r="CV595" s="341"/>
      <c r="CW595" s="341"/>
      <c r="CX595" s="341"/>
      <c r="CY595" s="341"/>
      <c r="CZ595" s="341"/>
    </row>
    <row r="596" s="340" customFormat="true" ht="25.15" customHeight="true" x14ac:dyDescent="0.2">
      <c r="A596" s="419"/>
      <c r="B596" s="419"/>
      <c r="C596" s="1089" t="s">
        <v>402</v>
      </c>
      <c r="D596" s="1090"/>
      <c r="E596" s="905">
        <v>2.342394967432858E-3</v>
      </c>
      <c r="F596" s="843"/>
      <c r="G596" s="843"/>
      <c r="H596" s="1090" t="s">
        <v>635</v>
      </c>
      <c r="I596" s="1090"/>
      <c r="J596" s="906">
        <v>-2.7088808122198303E-3</v>
      </c>
      <c r="K596" s="843"/>
      <c r="L596" s="843"/>
      <c r="M596" s="1090" t="s">
        <v>448</v>
      </c>
      <c r="N596" s="1090"/>
      <c r="O596" s="907">
        <v>5.3853385532469426E-2</v>
      </c>
      <c r="P596" s="843"/>
      <c r="Q596" s="843"/>
      <c r="R596" s="341"/>
      <c r="Z596" s="341"/>
      <c r="AA596" s="341"/>
      <c r="AB596" s="341"/>
      <c r="AC596" s="341"/>
      <c r="AD596" s="341"/>
      <c r="AE596" s="341"/>
      <c r="AF596" s="341"/>
      <c r="AG596" s="341"/>
      <c r="AH596" s="341"/>
      <c r="AI596" s="341"/>
      <c r="AJ596" s="341"/>
      <c r="AK596" s="341"/>
      <c r="AL596" s="341"/>
      <c r="AM596" s="341"/>
      <c r="AN596" s="341"/>
      <c r="AO596" s="341"/>
      <c r="AP596" s="341"/>
      <c r="AQ596" s="341"/>
      <c r="AR596" s="341"/>
      <c r="AS596" s="341"/>
      <c r="AT596" s="341"/>
      <c r="AU596" s="341"/>
      <c r="AV596" s="341"/>
      <c r="AW596" s="341"/>
      <c r="AX596" s="341"/>
      <c r="AY596" s="341"/>
      <c r="AZ596" s="341"/>
      <c r="BB596" s="419"/>
      <c r="BZ596" s="341"/>
      <c r="CA596" s="341"/>
      <c r="CB596" s="341"/>
      <c r="CC596" s="341"/>
      <c r="CD596" s="341"/>
      <c r="CE596" s="341"/>
      <c r="CF596" s="341"/>
      <c r="CG596" s="341"/>
      <c r="CH596" s="341"/>
      <c r="CI596" s="341"/>
      <c r="CJ596" s="341"/>
      <c r="CK596" s="341"/>
      <c r="CL596" s="341"/>
      <c r="CM596" s="341"/>
      <c r="CN596" s="341"/>
      <c r="CO596" s="341"/>
      <c r="CP596" s="341"/>
      <c r="CQ596" s="341"/>
      <c r="CR596" s="341"/>
      <c r="CS596" s="341"/>
      <c r="CT596" s="341"/>
      <c r="CU596" s="341"/>
      <c r="CV596" s="341"/>
      <c r="CW596" s="341"/>
      <c r="CX596" s="341"/>
      <c r="CY596" s="341"/>
      <c r="CZ596" s="341"/>
    </row>
    <row r="597" s="340" customFormat="true" ht="25.15" customHeight="true" x14ac:dyDescent="0.2">
      <c r="A597" s="419"/>
      <c r="B597" s="419"/>
      <c r="C597" s="1089" t="s">
        <v>453</v>
      </c>
      <c r="D597" s="1090"/>
      <c r="E597" s="905">
        <v>-5.2576231029853371E-2</v>
      </c>
      <c r="F597" s="843"/>
      <c r="G597" s="843"/>
      <c r="H597" s="1090" t="s">
        <v>612</v>
      </c>
      <c r="I597" s="1090"/>
      <c r="J597" s="906">
        <v>-2.3172069104309568E-2</v>
      </c>
      <c r="K597" s="843"/>
      <c r="L597" s="843"/>
      <c r="M597" s="1090" t="s">
        <v>458</v>
      </c>
      <c r="N597" s="1090"/>
      <c r="O597" s="907">
        <v>1.5189702267409077E-2</v>
      </c>
      <c r="P597" s="843"/>
      <c r="Q597" s="843"/>
      <c r="R597" s="341"/>
      <c r="Z597" s="341"/>
      <c r="AA597" s="341"/>
      <c r="AB597" s="341"/>
      <c r="AC597" s="341"/>
      <c r="AD597" s="341"/>
      <c r="AE597" s="341"/>
      <c r="AF597" s="341"/>
      <c r="AG597" s="341"/>
      <c r="AH597" s="341"/>
      <c r="AI597" s="341"/>
      <c r="AJ597" s="341"/>
      <c r="AK597" s="341"/>
      <c r="AL597" s="341"/>
      <c r="AM597" s="341"/>
      <c r="AN597" s="341"/>
      <c r="AO597" s="341"/>
      <c r="AP597" s="341"/>
      <c r="AQ597" s="341"/>
      <c r="AR597" s="341"/>
      <c r="AS597" s="341"/>
      <c r="AT597" s="341"/>
      <c r="AU597" s="341"/>
      <c r="AV597" s="341"/>
      <c r="AW597" s="341"/>
      <c r="AX597" s="341"/>
      <c r="AY597" s="341"/>
      <c r="AZ597" s="341"/>
      <c r="BB597" s="419"/>
      <c r="BZ597" s="341"/>
      <c r="CA597" s="341"/>
      <c r="CB597" s="341"/>
      <c r="CC597" s="341"/>
      <c r="CD597" s="341"/>
      <c r="CE597" s="341"/>
      <c r="CF597" s="341"/>
      <c r="CG597" s="341"/>
      <c r="CH597" s="341"/>
      <c r="CI597" s="341"/>
      <c r="CJ597" s="341"/>
      <c r="CK597" s="341"/>
      <c r="CL597" s="341"/>
      <c r="CM597" s="341"/>
      <c r="CN597" s="341"/>
      <c r="CO597" s="341"/>
      <c r="CP597" s="341"/>
      <c r="CQ597" s="341"/>
      <c r="CR597" s="341"/>
      <c r="CS597" s="341"/>
      <c r="CT597" s="341"/>
      <c r="CU597" s="341"/>
      <c r="CV597" s="341"/>
      <c r="CW597" s="341"/>
      <c r="CX597" s="341"/>
      <c r="CY597" s="341"/>
      <c r="CZ597" s="341"/>
    </row>
    <row r="598" s="340" customFormat="true" ht="25.15" customHeight="true" x14ac:dyDescent="0.2">
      <c r="A598" s="419"/>
      <c r="B598" s="419"/>
      <c r="C598" s="1089" t="s">
        <v>397</v>
      </c>
      <c r="D598" s="1090"/>
      <c r="E598" s="905">
        <v>-6.8897069861932969E-3</v>
      </c>
      <c r="F598" s="843"/>
      <c r="G598" s="843"/>
      <c r="H598" s="1090" t="s">
        <v>596</v>
      </c>
      <c r="I598" s="1090"/>
      <c r="J598" s="906">
        <v>3.0432643101013057E-3</v>
      </c>
      <c r="K598" s="843"/>
      <c r="L598" s="843"/>
      <c r="M598" s="1090" t="s">
        <v>441</v>
      </c>
      <c r="N598" s="1090"/>
      <c r="O598" s="907">
        <v>-8.7671927715761488E-2</v>
      </c>
      <c r="P598" s="843"/>
      <c r="Q598" s="843"/>
      <c r="R598" s="341"/>
      <c r="Z598" s="341"/>
      <c r="AA598" s="341"/>
      <c r="AB598" s="341"/>
      <c r="AC598" s="341"/>
      <c r="AD598" s="341"/>
      <c r="AE598" s="341"/>
      <c r="AF598" s="341"/>
      <c r="AG598" s="341"/>
      <c r="AH598" s="341"/>
      <c r="AI598" s="341"/>
      <c r="AJ598" s="341"/>
      <c r="AK598" s="341"/>
      <c r="AL598" s="341"/>
      <c r="AM598" s="341"/>
      <c r="AN598" s="341"/>
      <c r="AO598" s="341"/>
      <c r="AP598" s="341"/>
      <c r="AQ598" s="341"/>
      <c r="AR598" s="341"/>
      <c r="AS598" s="341"/>
      <c r="AT598" s="341"/>
      <c r="AU598" s="341"/>
      <c r="AV598" s="341"/>
      <c r="AW598" s="341"/>
      <c r="AX598" s="341"/>
      <c r="AY598" s="341"/>
      <c r="AZ598" s="341"/>
      <c r="BB598" s="419"/>
      <c r="BZ598" s="341"/>
      <c r="CA598" s="341"/>
      <c r="CB598" s="341"/>
      <c r="CC598" s="341"/>
      <c r="CD598" s="341"/>
      <c r="CE598" s="341"/>
      <c r="CF598" s="341"/>
      <c r="CG598" s="341"/>
      <c r="CH598" s="341"/>
      <c r="CI598" s="341"/>
      <c r="CJ598" s="341"/>
      <c r="CK598" s="341"/>
      <c r="CL598" s="341"/>
      <c r="CM598" s="341"/>
      <c r="CN598" s="341"/>
      <c r="CO598" s="341"/>
      <c r="CP598" s="341"/>
      <c r="CQ598" s="341"/>
      <c r="CR598" s="341"/>
      <c r="CS598" s="341"/>
      <c r="CT598" s="341"/>
      <c r="CU598" s="341"/>
      <c r="CV598" s="341"/>
      <c r="CW598" s="341"/>
      <c r="CX598" s="341"/>
      <c r="CY598" s="341"/>
      <c r="CZ598" s="341"/>
    </row>
    <row r="599" s="340" customFormat="true" ht="25.15" customHeight="true" x14ac:dyDescent="0.2">
      <c r="A599" s="419"/>
      <c r="B599" s="419"/>
      <c r="C599" s="1089" t="s">
        <v>635</v>
      </c>
      <c r="D599" s="1090"/>
      <c r="E599" s="905">
        <v>-2.8050166769319753E-3</v>
      </c>
      <c r="F599" s="843"/>
      <c r="G599" s="843"/>
      <c r="H599" s="1090" t="s">
        <v>400</v>
      </c>
      <c r="I599" s="1090"/>
      <c r="J599" s="906">
        <v>7.2274658999899617E-3</v>
      </c>
      <c r="K599" s="843"/>
      <c r="L599" s="843"/>
      <c r="M599" s="1090" t="s">
        <v>570</v>
      </c>
      <c r="N599" s="1090"/>
      <c r="O599" s="907">
        <v>-1.7019057751132615E-2</v>
      </c>
      <c r="P599" s="843"/>
      <c r="Q599" s="843"/>
      <c r="R599" s="341"/>
      <c r="Z599" s="341"/>
      <c r="AA599" s="341"/>
      <c r="AB599" s="341"/>
      <c r="AC599" s="341"/>
      <c r="AD599" s="341"/>
      <c r="AE599" s="341"/>
      <c r="AF599" s="341"/>
      <c r="AG599" s="341"/>
      <c r="AH599" s="341"/>
      <c r="AI599" s="341"/>
      <c r="AJ599" s="341"/>
      <c r="AK599" s="341"/>
      <c r="AL599" s="341"/>
      <c r="AM599" s="341"/>
      <c r="AN599" s="341"/>
      <c r="AO599" s="341"/>
      <c r="AP599" s="341"/>
      <c r="AQ599" s="341"/>
      <c r="AR599" s="341"/>
      <c r="AS599" s="341"/>
      <c r="AT599" s="341"/>
      <c r="AU599" s="341"/>
      <c r="AV599" s="341"/>
      <c r="AW599" s="341"/>
      <c r="AX599" s="341"/>
      <c r="AY599" s="341"/>
      <c r="AZ599" s="341"/>
      <c r="BB599" s="419"/>
      <c r="BZ599" s="341"/>
      <c r="CA599" s="341"/>
      <c r="CB599" s="341"/>
      <c r="CC599" s="341"/>
      <c r="CD599" s="341"/>
      <c r="CE599" s="341"/>
      <c r="CF599" s="341"/>
      <c r="CG599" s="341"/>
      <c r="CH599" s="341"/>
      <c r="CI599" s="341"/>
      <c r="CJ599" s="341"/>
      <c r="CK599" s="341"/>
      <c r="CL599" s="341"/>
      <c r="CM599" s="341"/>
      <c r="CN599" s="341"/>
      <c r="CO599" s="341"/>
      <c r="CP599" s="341"/>
      <c r="CQ599" s="341"/>
      <c r="CR599" s="341"/>
      <c r="CS599" s="341"/>
      <c r="CT599" s="341"/>
      <c r="CU599" s="341"/>
      <c r="CV599" s="341"/>
      <c r="CW599" s="341"/>
      <c r="CX599" s="341"/>
      <c r="CY599" s="341"/>
      <c r="CZ599" s="341"/>
    </row>
    <row r="600" s="340" customFormat="true" ht="25.15" customHeight="true" x14ac:dyDescent="0.2">
      <c r="A600" s="419"/>
      <c r="B600" s="419"/>
      <c r="C600" s="1089" t="s">
        <v>612</v>
      </c>
      <c r="D600" s="1090"/>
      <c r="E600" s="905">
        <v>2.0457395498811214E-2</v>
      </c>
      <c r="F600" s="843"/>
      <c r="G600" s="843"/>
      <c r="H600" s="1090" t="s">
        <v>383</v>
      </c>
      <c r="I600" s="1090"/>
      <c r="J600" s="906">
        <v>2.2677457742574712E-2</v>
      </c>
      <c r="K600" s="843"/>
      <c r="L600" s="843"/>
      <c r="M600" s="1090" t="s">
        <v>513</v>
      </c>
      <c r="N600" s="1090"/>
      <c r="O600" s="907">
        <v>2.9725025477622181E-3</v>
      </c>
      <c r="P600" s="843"/>
      <c r="Q600" s="843"/>
      <c r="R600" s="341"/>
      <c r="Z600" s="341"/>
      <c r="AA600" s="341"/>
      <c r="AB600" s="341"/>
      <c r="AC600" s="341"/>
      <c r="AD600" s="341"/>
      <c r="AE600" s="341"/>
      <c r="AF600" s="341"/>
      <c r="AG600" s="341"/>
      <c r="AH600" s="341"/>
      <c r="AI600" s="341"/>
      <c r="AJ600" s="341"/>
      <c r="AK600" s="341"/>
      <c r="AL600" s="341"/>
      <c r="AM600" s="341"/>
      <c r="AN600" s="341"/>
      <c r="AO600" s="341"/>
      <c r="AP600" s="341"/>
      <c r="AQ600" s="341"/>
      <c r="AR600" s="341"/>
      <c r="AS600" s="341"/>
      <c r="AT600" s="341"/>
      <c r="AU600" s="341"/>
      <c r="AV600" s="341"/>
      <c r="AW600" s="341"/>
      <c r="AX600" s="341"/>
      <c r="AY600" s="341"/>
      <c r="AZ600" s="341"/>
      <c r="BB600" s="419"/>
      <c r="BZ600" s="341"/>
      <c r="CA600" s="341"/>
      <c r="CB600" s="341"/>
      <c r="CC600" s="341"/>
      <c r="CD600" s="341"/>
      <c r="CE600" s="341"/>
      <c r="CF600" s="341"/>
      <c r="CG600" s="341"/>
      <c r="CH600" s="341"/>
      <c r="CI600" s="341"/>
      <c r="CJ600" s="341"/>
      <c r="CK600" s="341"/>
      <c r="CL600" s="341"/>
      <c r="CM600" s="341"/>
      <c r="CN600" s="341"/>
      <c r="CO600" s="341"/>
      <c r="CP600" s="341"/>
      <c r="CQ600" s="341"/>
      <c r="CR600" s="341"/>
      <c r="CS600" s="341"/>
      <c r="CT600" s="341"/>
      <c r="CU600" s="341"/>
      <c r="CV600" s="341"/>
      <c r="CW600" s="341"/>
      <c r="CX600" s="341"/>
      <c r="CY600" s="341"/>
      <c r="CZ600" s="341"/>
    </row>
    <row r="601" s="340" customFormat="true" ht="25.15" customHeight="true" x14ac:dyDescent="0.2">
      <c r="A601" s="419"/>
      <c r="B601" s="419"/>
      <c r="C601" s="1089" t="s">
        <v>596</v>
      </c>
      <c r="D601" s="1090"/>
      <c r="E601" s="905">
        <v>2.6019936336215302E-3</v>
      </c>
      <c r="F601" s="843"/>
      <c r="G601" s="843"/>
      <c r="H601" s="1090" t="s">
        <v>628</v>
      </c>
      <c r="I601" s="1090"/>
      <c r="J601" s="906">
        <v>1.3459044228427398E-2</v>
      </c>
      <c r="K601" s="843"/>
      <c r="L601" s="843"/>
      <c r="M601" s="1090" t="s">
        <v>506</v>
      </c>
      <c r="N601" s="1090"/>
      <c r="O601" s="907">
        <v>3.9137638601672194E-2</v>
      </c>
      <c r="P601" s="843"/>
      <c r="Q601" s="843"/>
      <c r="R601" s="341"/>
      <c r="Z601" s="341"/>
      <c r="AA601" s="341"/>
      <c r="AB601" s="341"/>
      <c r="AC601" s="341"/>
      <c r="AD601" s="341"/>
      <c r="AE601" s="341"/>
      <c r="AF601" s="341"/>
      <c r="AG601" s="341"/>
      <c r="AH601" s="341"/>
      <c r="AI601" s="341"/>
      <c r="AJ601" s="341"/>
      <c r="AK601" s="341"/>
      <c r="AL601" s="341"/>
      <c r="AM601" s="341"/>
      <c r="AN601" s="341"/>
      <c r="AO601" s="341"/>
      <c r="AP601" s="341"/>
      <c r="AQ601" s="341"/>
      <c r="AR601" s="341"/>
      <c r="AS601" s="341"/>
      <c r="AT601" s="341"/>
      <c r="AU601" s="341"/>
      <c r="AV601" s="341"/>
      <c r="AW601" s="341"/>
      <c r="AX601" s="341"/>
      <c r="AY601" s="341"/>
      <c r="AZ601" s="341"/>
      <c r="BB601" s="419"/>
      <c r="BZ601" s="341"/>
      <c r="CA601" s="341"/>
      <c r="CB601" s="341"/>
      <c r="CC601" s="341"/>
      <c r="CD601" s="341"/>
      <c r="CE601" s="341"/>
      <c r="CF601" s="341"/>
      <c r="CG601" s="341"/>
      <c r="CH601" s="341"/>
      <c r="CI601" s="341"/>
      <c r="CJ601" s="341"/>
      <c r="CK601" s="341"/>
      <c r="CL601" s="341"/>
      <c r="CM601" s="341"/>
      <c r="CN601" s="341"/>
      <c r="CO601" s="341"/>
      <c r="CP601" s="341"/>
      <c r="CQ601" s="341"/>
      <c r="CR601" s="341"/>
      <c r="CS601" s="341"/>
      <c r="CT601" s="341"/>
      <c r="CU601" s="341"/>
      <c r="CV601" s="341"/>
      <c r="CW601" s="341"/>
      <c r="CX601" s="341"/>
      <c r="CY601" s="341"/>
      <c r="CZ601" s="341"/>
    </row>
    <row r="602" s="340" customFormat="true" ht="25.15" customHeight="true" x14ac:dyDescent="0.2">
      <c r="A602" s="419"/>
      <c r="B602" s="419"/>
      <c r="C602" s="1089" t="s">
        <v>400</v>
      </c>
      <c r="D602" s="1090"/>
      <c r="E602" s="905">
        <v>5.9930576458658222E-3</v>
      </c>
      <c r="F602" s="843"/>
      <c r="G602" s="843"/>
      <c r="H602" s="1090" t="s">
        <v>488</v>
      </c>
      <c r="I602" s="1090"/>
      <c r="J602" s="906">
        <v>2.8951730066281507E-3</v>
      </c>
      <c r="K602" s="843"/>
      <c r="L602" s="843"/>
      <c r="M602" s="1090" t="s">
        <v>444</v>
      </c>
      <c r="N602" s="1090"/>
      <c r="O602" s="907">
        <v>6.4376580814279508E-2</v>
      </c>
      <c r="P602" s="843"/>
      <c r="Q602" s="843"/>
      <c r="R602" s="341"/>
      <c r="Z602" s="341"/>
      <c r="AA602" s="341"/>
      <c r="AB602" s="341"/>
      <c r="AC602" s="341"/>
      <c r="AD602" s="341"/>
      <c r="AE602" s="341"/>
      <c r="AF602" s="341"/>
      <c r="AG602" s="341"/>
      <c r="AH602" s="341"/>
      <c r="AI602" s="341"/>
      <c r="AJ602" s="341"/>
      <c r="AK602" s="341"/>
      <c r="AL602" s="341"/>
      <c r="AM602" s="341"/>
      <c r="AN602" s="341"/>
      <c r="AO602" s="341"/>
      <c r="AP602" s="341"/>
      <c r="AQ602" s="341"/>
      <c r="AR602" s="341"/>
      <c r="AS602" s="341"/>
      <c r="AT602" s="341"/>
      <c r="AU602" s="341"/>
      <c r="AV602" s="341"/>
      <c r="AW602" s="341"/>
      <c r="AX602" s="341"/>
      <c r="AY602" s="341"/>
      <c r="AZ602" s="341"/>
      <c r="BB602" s="419"/>
      <c r="BZ602" s="341"/>
      <c r="CA602" s="341"/>
      <c r="CB602" s="341"/>
      <c r="CC602" s="341"/>
      <c r="CD602" s="341"/>
      <c r="CE602" s="341"/>
      <c r="CF602" s="341"/>
      <c r="CG602" s="341"/>
      <c r="CH602" s="341"/>
      <c r="CI602" s="341"/>
      <c r="CJ602" s="341"/>
      <c r="CK602" s="341"/>
      <c r="CL602" s="341"/>
      <c r="CM602" s="341"/>
      <c r="CN602" s="341"/>
      <c r="CO602" s="341"/>
      <c r="CP602" s="341"/>
      <c r="CQ602" s="341"/>
      <c r="CR602" s="341"/>
      <c r="CS602" s="341"/>
      <c r="CT602" s="341"/>
      <c r="CU602" s="341"/>
      <c r="CV602" s="341"/>
      <c r="CW602" s="341"/>
      <c r="CX602" s="341"/>
      <c r="CY602" s="341"/>
      <c r="CZ602" s="341"/>
    </row>
    <row r="603" s="340" customFormat="true" ht="25.15" customHeight="true" x14ac:dyDescent="0.2">
      <c r="A603" s="419"/>
      <c r="B603" s="419"/>
      <c r="C603" s="1089" t="s">
        <v>383</v>
      </c>
      <c r="D603" s="1090"/>
      <c r="E603" s="905">
        <v>1.9817083342786174E-2</v>
      </c>
      <c r="F603" s="843"/>
      <c r="G603" s="843"/>
      <c r="H603" s="1090" t="s">
        <v>617</v>
      </c>
      <c r="I603" s="1090"/>
      <c r="J603" s="906">
        <v>2.629458895511096E-2</v>
      </c>
      <c r="K603" s="843"/>
      <c r="L603" s="843"/>
      <c r="M603" s="1090" t="s">
        <v>460</v>
      </c>
      <c r="N603" s="1090"/>
      <c r="O603" s="907">
        <v>1.8256821648783637E-2</v>
      </c>
      <c r="P603" s="843"/>
      <c r="Q603" s="843"/>
      <c r="R603" s="341"/>
      <c r="Z603" s="341"/>
      <c r="AA603" s="341"/>
      <c r="AB603" s="341"/>
      <c r="AC603" s="341"/>
      <c r="AD603" s="341"/>
      <c r="AE603" s="341"/>
      <c r="AF603" s="341"/>
      <c r="AG603" s="341"/>
      <c r="AH603" s="341"/>
      <c r="AI603" s="341"/>
      <c r="AJ603" s="341"/>
      <c r="AK603" s="341"/>
      <c r="AL603" s="341"/>
      <c r="AM603" s="341"/>
      <c r="AN603" s="341"/>
      <c r="AO603" s="341"/>
      <c r="AP603" s="341"/>
      <c r="AQ603" s="341"/>
      <c r="AR603" s="341"/>
      <c r="AS603" s="341"/>
      <c r="AT603" s="341"/>
      <c r="AU603" s="341"/>
      <c r="AV603" s="341"/>
      <c r="AW603" s="341"/>
      <c r="AX603" s="341"/>
      <c r="AY603" s="341"/>
      <c r="AZ603" s="341"/>
      <c r="BB603" s="419"/>
      <c r="BZ603" s="341"/>
      <c r="CA603" s="341"/>
      <c r="CB603" s="341"/>
      <c r="CC603" s="341"/>
      <c r="CD603" s="341"/>
      <c r="CE603" s="341"/>
      <c r="CF603" s="341"/>
      <c r="CG603" s="341"/>
      <c r="CH603" s="341"/>
      <c r="CI603" s="341"/>
      <c r="CJ603" s="341"/>
      <c r="CK603" s="341"/>
      <c r="CL603" s="341"/>
      <c r="CM603" s="341"/>
      <c r="CN603" s="341"/>
      <c r="CO603" s="341"/>
      <c r="CP603" s="341"/>
      <c r="CQ603" s="341"/>
      <c r="CR603" s="341"/>
      <c r="CS603" s="341"/>
      <c r="CT603" s="341"/>
      <c r="CU603" s="341"/>
      <c r="CV603" s="341"/>
      <c r="CW603" s="341"/>
      <c r="CX603" s="341"/>
      <c r="CY603" s="341"/>
      <c r="CZ603" s="341"/>
    </row>
    <row r="604" s="341" customFormat="true" ht="25.15" customHeight="true" x14ac:dyDescent="0.2">
      <c r="A604" s="420"/>
      <c r="B604" s="420"/>
      <c r="C604" s="1089" t="s">
        <v>628</v>
      </c>
      <c r="D604" s="1090"/>
      <c r="E604" s="905">
        <v>9.8150799178311331E-3</v>
      </c>
      <c r="F604" s="843"/>
      <c r="G604" s="843"/>
      <c r="H604" s="1090" t="s">
        <v>480</v>
      </c>
      <c r="I604" s="1090"/>
      <c r="J604" s="906">
        <v>1.6853288235580802E-2</v>
      </c>
      <c r="K604" s="843"/>
      <c r="L604" s="843"/>
      <c r="M604" s="1090" t="s">
        <v>472</v>
      </c>
      <c r="N604" s="1090"/>
      <c r="O604" s="907">
        <v>6.4358948387651382E-3</v>
      </c>
      <c r="P604" s="843"/>
      <c r="Q604" s="843"/>
      <c r="BB604" s="420"/>
    </row>
    <row r="605" s="341" customFormat="true" ht="25.15" customHeight="true" x14ac:dyDescent="0.2">
      <c r="A605" s="420"/>
      <c r="B605" s="420"/>
      <c r="C605" s="1089" t="s">
        <v>488</v>
      </c>
      <c r="D605" s="1090"/>
      <c r="E605" s="905">
        <v>6.0477108678845815E-3</v>
      </c>
      <c r="F605" s="843"/>
      <c r="G605" s="843"/>
      <c r="H605" s="1090" t="s">
        <v>482</v>
      </c>
      <c r="I605" s="1090"/>
      <c r="J605" s="906">
        <v>3.3790893616991577E-3</v>
      </c>
      <c r="K605" s="843"/>
      <c r="L605" s="843"/>
      <c r="M605" s="1090" t="s">
        <v>483</v>
      </c>
      <c r="N605" s="1090"/>
      <c r="O605" s="907">
        <v>-3.1631169829612754E-3</v>
      </c>
      <c r="P605" s="843"/>
      <c r="Q605" s="843"/>
      <c r="BB605" s="420"/>
    </row>
    <row r="606" s="341" customFormat="true" ht="25.15" customHeight="true" x14ac:dyDescent="0.2">
      <c r="A606" s="420"/>
      <c r="B606" s="420"/>
      <c r="C606" s="1089" t="s">
        <v>617</v>
      </c>
      <c r="D606" s="1090"/>
      <c r="E606" s="905">
        <v>2.6327643743888633E-2</v>
      </c>
      <c r="F606" s="843"/>
      <c r="G606" s="843"/>
      <c r="H606" s="1090" t="s">
        <v>454</v>
      </c>
      <c r="I606" s="1090"/>
      <c r="J606" s="906">
        <v>3.9252103311482829E-2</v>
      </c>
      <c r="K606" s="843"/>
      <c r="L606" s="843"/>
      <c r="M606" s="1090" t="s">
        <v>629</v>
      </c>
      <c r="N606" s="1090"/>
      <c r="O606" s="907">
        <v>-1.1284521186541642E-2</v>
      </c>
      <c r="P606" s="843"/>
      <c r="Q606" s="843"/>
      <c r="BB606" s="420"/>
    </row>
    <row r="607" s="341" customFormat="true" ht="25.15" customHeight="true" x14ac:dyDescent="0.2">
      <c r="A607" s="420"/>
      <c r="B607" s="420"/>
      <c r="C607" s="1089" t="s">
        <v>480</v>
      </c>
      <c r="D607" s="1090"/>
      <c r="E607" s="905">
        <v>1.6118726015878212E-2</v>
      </c>
      <c r="F607" s="843"/>
      <c r="G607" s="843"/>
      <c r="H607" s="1090" t="s">
        <v>449</v>
      </c>
      <c r="I607" s="1090"/>
      <c r="J607" s="906">
        <v>-1.8877917594486197E-2</v>
      </c>
      <c r="K607" s="843"/>
      <c r="L607" s="843"/>
      <c r="M607" s="1090" t="s">
        <v>384</v>
      </c>
      <c r="N607" s="1090"/>
      <c r="O607" s="907">
        <v>-9.7634017424157345E-3</v>
      </c>
      <c r="P607" s="843"/>
      <c r="Q607" s="843"/>
      <c r="BB607" s="420"/>
    </row>
    <row r="608" s="341" customFormat="true" ht="25.15" customHeight="true" x14ac:dyDescent="0.2">
      <c r="A608" s="420"/>
      <c r="B608" s="420"/>
      <c r="C608" s="1089" t="s">
        <v>482</v>
      </c>
      <c r="D608" s="1090"/>
      <c r="E608" s="905">
        <v>6.5186747198328473E-3</v>
      </c>
      <c r="F608" s="843"/>
      <c r="G608" s="843"/>
      <c r="H608" s="1090" t="s">
        <v>504</v>
      </c>
      <c r="I608" s="1090"/>
      <c r="J608" s="906">
        <v>-2.843719273130351E-3</v>
      </c>
      <c r="K608" s="843"/>
      <c r="L608" s="843"/>
      <c r="M608" s="1090" t="s">
        <v>627</v>
      </c>
      <c r="N608" s="1090"/>
      <c r="O608" s="907">
        <v>-1.2092544335802407E-2</v>
      </c>
      <c r="P608" s="843"/>
      <c r="Q608" s="843"/>
      <c r="BB608" s="420"/>
    </row>
    <row r="609" s="341" customFormat="true" ht="25.15" customHeight="true" x14ac:dyDescent="0.2">
      <c r="A609" s="420"/>
      <c r="B609" s="420"/>
      <c r="C609" s="1089" t="s">
        <v>454</v>
      </c>
      <c r="D609" s="1090"/>
      <c r="E609" s="905">
        <v>6.4350924816335267E-2</v>
      </c>
      <c r="F609" s="843"/>
      <c r="G609" s="843"/>
      <c r="H609" s="1090" t="s">
        <v>633</v>
      </c>
      <c r="I609" s="1090"/>
      <c r="J609" s="906">
        <v>3.7911451749687549E-3</v>
      </c>
      <c r="K609" s="843"/>
      <c r="L609" s="843"/>
      <c r="M609" s="1090" t="s">
        <v>403</v>
      </c>
      <c r="N609" s="1090"/>
      <c r="O609" s="907">
        <v>-1.4489443845833904E-2</v>
      </c>
      <c r="P609" s="843"/>
      <c r="Q609" s="843"/>
      <c r="BB609" s="420"/>
    </row>
    <row r="610" s="341" customFormat="true" ht="25.15" customHeight="true" x14ac:dyDescent="0.2">
      <c r="A610" s="420"/>
      <c r="B610" s="420"/>
      <c r="C610" s="1089" t="s">
        <v>449</v>
      </c>
      <c r="D610" s="1090"/>
      <c r="E610" s="905">
        <v>-7.3154723520812759E-2</v>
      </c>
      <c r="F610" s="843"/>
      <c r="G610" s="843"/>
      <c r="H610" s="1090" t="s">
        <v>615</v>
      </c>
      <c r="I610" s="1090"/>
      <c r="J610" s="906">
        <v>-5.4815024394026614E-2</v>
      </c>
      <c r="K610" s="843"/>
      <c r="L610" s="843"/>
      <c r="M610" s="1090" t="s">
        <v>610</v>
      </c>
      <c r="N610" s="1090"/>
      <c r="O610" s="907">
        <v>-7.8638622803188965E-2</v>
      </c>
      <c r="P610" s="843"/>
      <c r="Q610" s="843"/>
      <c r="BB610" s="420"/>
    </row>
    <row r="611" s="341" customFormat="true" ht="25.15" customHeight="true" x14ac:dyDescent="0.2">
      <c r="A611" s="420"/>
      <c r="B611" s="420"/>
      <c r="C611" s="1089" t="s">
        <v>504</v>
      </c>
      <c r="D611" s="1090"/>
      <c r="E611" s="905">
        <v>-7.7207497936626678E-4</v>
      </c>
      <c r="F611" s="843"/>
      <c r="G611" s="843"/>
      <c r="H611" s="1090" t="s">
        <v>502</v>
      </c>
      <c r="I611" s="1090"/>
      <c r="J611" s="906">
        <v>1.7699824602244001E-3</v>
      </c>
      <c r="K611" s="843"/>
      <c r="L611" s="843"/>
      <c r="M611" s="1090" t="s">
        <v>391</v>
      </c>
      <c r="N611" s="1090"/>
      <c r="O611" s="907">
        <v>7.4975059729256735E-2</v>
      </c>
      <c r="P611" s="843"/>
      <c r="Q611" s="843"/>
      <c r="BB611" s="420"/>
    </row>
    <row r="612" s="341" customFormat="true" ht="25.15" customHeight="true" x14ac:dyDescent="0.2">
      <c r="A612" s="420"/>
      <c r="B612" s="420"/>
      <c r="C612" s="1089" t="s">
        <v>633</v>
      </c>
      <c r="D612" s="1090"/>
      <c r="E612" s="905">
        <v>4.5497282493724769E-3</v>
      </c>
      <c r="F612" s="843"/>
      <c r="G612" s="843"/>
      <c r="H612" s="1090" t="s">
        <v>323</v>
      </c>
      <c r="I612" s="1090"/>
      <c r="J612" s="906">
        <v>4.9696940231143502E-2</v>
      </c>
      <c r="K612" s="843"/>
      <c r="L612" s="843"/>
      <c r="M612" s="1090" t="s">
        <v>476</v>
      </c>
      <c r="N612" s="1090"/>
      <c r="O612" s="907">
        <v>-1.1472554621955221E-3</v>
      </c>
      <c r="P612" s="843"/>
      <c r="Q612" s="843"/>
      <c r="BB612" s="420"/>
    </row>
    <row r="613" s="341" customFormat="true" ht="25.15" customHeight="true" x14ac:dyDescent="0.2">
      <c r="A613" s="420"/>
      <c r="B613" s="420"/>
      <c r="C613" s="1089" t="s">
        <v>615</v>
      </c>
      <c r="D613" s="1090"/>
      <c r="E613" s="905">
        <v>-1.2156069495759729E-3</v>
      </c>
      <c r="F613" s="843"/>
      <c r="G613" s="843"/>
      <c r="H613" s="1090" t="s">
        <v>309</v>
      </c>
      <c r="I613" s="1090"/>
      <c r="J613" s="906">
        <v>-2.7756484708175669E-2</v>
      </c>
      <c r="K613" s="843"/>
      <c r="L613" s="843"/>
      <c r="M613" s="1090" t="s">
        <v>396</v>
      </c>
      <c r="N613" s="1090"/>
      <c r="O613" s="907">
        <v>-6.7795858483915626E-5</v>
      </c>
      <c r="P613" s="843"/>
      <c r="Q613" s="843"/>
      <c r="BB613" s="420"/>
    </row>
    <row r="614" s="341" customFormat="true" ht="25.15" customHeight="true" x14ac:dyDescent="0.2">
      <c r="A614" s="420"/>
      <c r="B614" s="420"/>
      <c r="C614" s="1089" t="s">
        <v>502</v>
      </c>
      <c r="D614" s="1090"/>
      <c r="E614" s="905">
        <v>2.8336437273070712E-3</v>
      </c>
      <c r="F614" s="843"/>
      <c r="G614" s="843"/>
      <c r="H614" s="1090" t="s">
        <v>493</v>
      </c>
      <c r="I614" s="1090"/>
      <c r="J614" s="906">
        <v>-6.7933788712686862E-4</v>
      </c>
      <c r="K614" s="843"/>
      <c r="L614" s="843"/>
      <c r="M614" s="1090" t="s">
        <v>471</v>
      </c>
      <c r="N614" s="1090"/>
      <c r="O614" s="907">
        <v>1.7593074624183965E-2</v>
      </c>
      <c r="P614" s="843"/>
      <c r="Q614" s="843"/>
      <c r="BB614" s="420"/>
    </row>
    <row r="615" s="341" customFormat="true" ht="25.15" customHeight="true" x14ac:dyDescent="0.2">
      <c r="A615" s="420"/>
      <c r="B615" s="420"/>
      <c r="C615" s="1089" t="s">
        <v>323</v>
      </c>
      <c r="D615" s="1090"/>
      <c r="E615" s="905">
        <v>-1.9019432988589324E-2</v>
      </c>
      <c r="F615" s="843"/>
      <c r="G615" s="843"/>
      <c r="H615" s="1090" t="s">
        <v>465</v>
      </c>
      <c r="I615" s="1090"/>
      <c r="J615" s="906">
        <v>8.8410925428774684E-2</v>
      </c>
      <c r="K615" s="843"/>
      <c r="L615" s="843"/>
      <c r="M615" s="1090" t="s">
        <v>411</v>
      </c>
      <c r="N615" s="1090"/>
      <c r="O615" s="907">
        <v>1.7048900701531417E-3</v>
      </c>
      <c r="P615" s="843"/>
      <c r="Q615" s="843"/>
      <c r="BB615" s="420"/>
    </row>
    <row r="616" s="341" customFormat="true" ht="25.15" customHeight="true" x14ac:dyDescent="0.2">
      <c r="A616" s="420"/>
      <c r="B616" s="420"/>
      <c r="C616" s="1089" t="s">
        <v>309</v>
      </c>
      <c r="D616" s="1090"/>
      <c r="E616" s="905">
        <v>8.3442828786817053E-3</v>
      </c>
      <c r="F616" s="843"/>
      <c r="G616" s="843"/>
      <c r="H616" s="1090" t="s">
        <v>445</v>
      </c>
      <c r="I616" s="1090"/>
      <c r="J616" s="906">
        <v>0.10598000140609008</v>
      </c>
      <c r="K616" s="843"/>
      <c r="L616" s="843"/>
      <c r="M616" s="1090" t="s">
        <v>630</v>
      </c>
      <c r="N616" s="1090"/>
      <c r="O616" s="907">
        <v>8.935526231224511E-3</v>
      </c>
      <c r="P616" s="843"/>
      <c r="Q616" s="843"/>
      <c r="BB616" s="420"/>
    </row>
    <row r="617" s="341" customFormat="true" ht="25.15" customHeight="true" x14ac:dyDescent="0.2">
      <c r="A617" s="420"/>
      <c r="B617" s="420"/>
      <c r="C617" s="1089" t="s">
        <v>493</v>
      </c>
      <c r="D617" s="1090"/>
      <c r="E617" s="905">
        <v>3.103394531972282E-3</v>
      </c>
      <c r="F617" s="843"/>
      <c r="G617" s="843"/>
      <c r="H617" s="1090" t="s">
        <v>446</v>
      </c>
      <c r="I617" s="1090"/>
      <c r="J617" s="906">
        <v>0.10480240343049133</v>
      </c>
      <c r="K617" s="843"/>
      <c r="L617" s="843"/>
      <c r="M617" s="1090" t="s">
        <v>636</v>
      </c>
      <c r="N617" s="1090"/>
      <c r="O617" s="907">
        <v>-1.5814610256740459E-3</v>
      </c>
      <c r="P617" s="843"/>
      <c r="Q617" s="843"/>
      <c r="BB617" s="420"/>
    </row>
    <row r="618" s="341" customFormat="true" ht="25.15" customHeight="true" x14ac:dyDescent="0.2">
      <c r="A618" s="420"/>
      <c r="B618" s="420"/>
      <c r="C618" s="1089" t="s">
        <v>465</v>
      </c>
      <c r="D618" s="1090"/>
      <c r="E618" s="905">
        <v>7.3386057526643039E-2</v>
      </c>
      <c r="F618" s="843"/>
      <c r="G618" s="843"/>
      <c r="H618" s="1090" t="s">
        <v>614</v>
      </c>
      <c r="I618" s="1090"/>
      <c r="J618" s="906">
        <v>5.5309829494803363E-2</v>
      </c>
      <c r="K618" s="843"/>
      <c r="L618" s="843"/>
      <c r="M618" s="1090" t="s">
        <v>485</v>
      </c>
      <c r="N618" s="1090"/>
      <c r="O618" s="907">
        <v>-2.8377409559785442E-3</v>
      </c>
      <c r="P618" s="843"/>
      <c r="Q618" s="843"/>
      <c r="BB618" s="420"/>
    </row>
    <row r="619" s="341" customFormat="true" ht="25.15" customHeight="true" x14ac:dyDescent="0.2">
      <c r="A619" s="420"/>
      <c r="B619" s="420"/>
      <c r="C619" s="1089" t="s">
        <v>445</v>
      </c>
      <c r="D619" s="1090"/>
      <c r="E619" s="905">
        <v>8.6740425170921787E-2</v>
      </c>
      <c r="F619" s="843"/>
      <c r="G619" s="843"/>
      <c r="H619" s="1090" t="s">
        <v>611</v>
      </c>
      <c r="I619" s="1090"/>
      <c r="J619" s="906">
        <v>6.8167784527322639E-2</v>
      </c>
      <c r="K619" s="843"/>
      <c r="L619" s="843"/>
      <c r="M619" s="1090" t="s">
        <v>453</v>
      </c>
      <c r="N619" s="1090"/>
      <c r="O619" s="907">
        <v>-8.2281997485987801E-2</v>
      </c>
      <c r="P619" s="843"/>
      <c r="Q619" s="843"/>
      <c r="BB619" s="420"/>
    </row>
    <row r="620" s="341" customFormat="true" ht="25.15" customHeight="true" x14ac:dyDescent="0.2">
      <c r="A620" s="420"/>
      <c r="B620" s="420"/>
      <c r="C620" s="1089" t="s">
        <v>446</v>
      </c>
      <c r="D620" s="1090"/>
      <c r="E620" s="905">
        <v>8.1672777983980482E-2</v>
      </c>
      <c r="F620" s="843"/>
      <c r="G620" s="843"/>
      <c r="H620" s="1090" t="s">
        <v>613</v>
      </c>
      <c r="I620" s="1090"/>
      <c r="J620" s="906">
        <v>5.4399925379095639E-2</v>
      </c>
      <c r="K620" s="843"/>
      <c r="L620" s="843"/>
      <c r="M620" s="1090" t="s">
        <v>397</v>
      </c>
      <c r="N620" s="1090"/>
      <c r="O620" s="907">
        <v>-9.2863928847773461E-3</v>
      </c>
      <c r="P620" s="843"/>
      <c r="Q620" s="843"/>
      <c r="BB620" s="420"/>
    </row>
    <row r="621" s="341" customFormat="true" ht="25.15" customHeight="true" x14ac:dyDescent="0.2">
      <c r="A621" s="420"/>
      <c r="B621" s="420"/>
      <c r="C621" s="1089" t="s">
        <v>614</v>
      </c>
      <c r="D621" s="1090"/>
      <c r="E621" s="905">
        <v>3.9201895661932329E-2</v>
      </c>
      <c r="F621" s="843"/>
      <c r="G621" s="843"/>
      <c r="H621" s="1090" t="s">
        <v>607</v>
      </c>
      <c r="I621" s="1090"/>
      <c r="J621" s="906">
        <v>0.10417755891668699</v>
      </c>
      <c r="K621" s="843"/>
      <c r="L621" s="843"/>
      <c r="M621" s="1090" t="s">
        <v>635</v>
      </c>
      <c r="N621" s="1090"/>
      <c r="O621" s="907">
        <v>-4.1953485698921237E-3</v>
      </c>
      <c r="P621" s="843"/>
      <c r="Q621" s="843"/>
      <c r="BB621" s="420"/>
    </row>
    <row r="622" s="341" customFormat="true" ht="25.15" customHeight="true" x14ac:dyDescent="0.2">
      <c r="A622" s="420"/>
      <c r="B622" s="420"/>
      <c r="C622" s="1089" t="s">
        <v>611</v>
      </c>
      <c r="D622" s="1090"/>
      <c r="E622" s="905">
        <v>5.3489819736145069E-2</v>
      </c>
      <c r="F622" s="843"/>
      <c r="G622" s="843"/>
      <c r="H622" s="1090" t="s">
        <v>618</v>
      </c>
      <c r="I622" s="1090"/>
      <c r="J622" s="906">
        <v>1.5519201852148673E-2</v>
      </c>
      <c r="K622" s="843"/>
      <c r="L622" s="843"/>
      <c r="M622" s="1090" t="s">
        <v>612</v>
      </c>
      <c r="N622" s="1090"/>
      <c r="O622" s="907">
        <v>7.4116335224922461E-2</v>
      </c>
      <c r="P622" s="843"/>
      <c r="Q622" s="843"/>
      <c r="BB622" s="420"/>
    </row>
    <row r="623" s="341" customFormat="true" ht="25.15" customHeight="true" x14ac:dyDescent="0.2">
      <c r="A623" s="420"/>
      <c r="B623" s="420"/>
      <c r="C623" s="1089" t="s">
        <v>613</v>
      </c>
      <c r="D623" s="1090"/>
      <c r="E623" s="905">
        <v>5.2360794379996772E-2</v>
      </c>
      <c r="F623" s="843"/>
      <c r="G623" s="843"/>
      <c r="H623" s="1090" t="s">
        <v>457</v>
      </c>
      <c r="I623" s="1090"/>
      <c r="J623" s="906">
        <v>7.3475386044036237E-2</v>
      </c>
      <c r="K623" s="843"/>
      <c r="L623" s="843"/>
      <c r="M623" s="1090" t="s">
        <v>596</v>
      </c>
      <c r="N623" s="1090"/>
      <c r="O623" s="907">
        <v>-3.4050318815132354E-3</v>
      </c>
      <c r="P623" s="843"/>
      <c r="Q623" s="843"/>
      <c r="BB623" s="420"/>
    </row>
    <row r="624" s="341" customFormat="true" ht="25.15" customHeight="true" x14ac:dyDescent="0.2">
      <c r="A624" s="420"/>
      <c r="B624" s="420"/>
      <c r="C624" s="1089" t="s">
        <v>607</v>
      </c>
      <c r="D624" s="1090"/>
      <c r="E624" s="905">
        <v>0.10240746482564844</v>
      </c>
      <c r="F624" s="843"/>
      <c r="G624" s="843"/>
      <c r="H624" s="1090" t="s">
        <v>609</v>
      </c>
      <c r="I624" s="1090"/>
      <c r="J624" s="906">
        <v>7.4983472106570401E-2</v>
      </c>
      <c r="K624" s="843"/>
      <c r="L624" s="843"/>
      <c r="M624" s="1090" t="s">
        <v>400</v>
      </c>
      <c r="N624" s="1090"/>
      <c r="O624" s="907">
        <v>-1.6475454915866328E-3</v>
      </c>
      <c r="P624" s="843"/>
      <c r="Q624" s="843"/>
      <c r="BB624" s="420"/>
    </row>
    <row r="625" s="341" customFormat="true" ht="25.15" customHeight="true" x14ac:dyDescent="0.2">
      <c r="A625" s="420"/>
      <c r="B625" s="420"/>
      <c r="C625" s="1089" t="s">
        <v>618</v>
      </c>
      <c r="D625" s="1090"/>
      <c r="E625" s="905">
        <v>-1.931157824002884E-2</v>
      </c>
      <c r="F625" s="843"/>
      <c r="G625" s="843"/>
      <c r="H625" s="1090" t="s">
        <v>440</v>
      </c>
      <c r="I625" s="1090"/>
      <c r="J625" s="906">
        <v>0.11291364955291669</v>
      </c>
      <c r="K625" s="843"/>
      <c r="L625" s="843"/>
      <c r="M625" s="1090" t="s">
        <v>383</v>
      </c>
      <c r="N625" s="1090"/>
      <c r="O625" s="907">
        <v>7.7300160027866218E-3</v>
      </c>
      <c r="P625" s="843"/>
      <c r="Q625" s="843"/>
      <c r="BB625" s="420"/>
    </row>
    <row r="626" s="341" customFormat="true" ht="25.15" customHeight="true" x14ac:dyDescent="0.2">
      <c r="A626" s="420"/>
      <c r="B626" s="420"/>
      <c r="C626" s="1089" t="s">
        <v>457</v>
      </c>
      <c r="D626" s="1090"/>
      <c r="E626" s="905">
        <v>5.329202151001277E-2</v>
      </c>
      <c r="F626" s="843"/>
      <c r="G626" s="843"/>
      <c r="H626" s="1090" t="s">
        <v>616</v>
      </c>
      <c r="I626" s="1090"/>
      <c r="J626" s="906">
        <v>4.1800412595780635E-2</v>
      </c>
      <c r="K626" s="843"/>
      <c r="L626" s="843"/>
      <c r="M626" s="1090" t="s">
        <v>488</v>
      </c>
      <c r="N626" s="1090"/>
      <c r="O626" s="907">
        <v>1.0803418418296622E-2</v>
      </c>
      <c r="P626" s="843"/>
      <c r="Q626" s="843"/>
      <c r="BB626" s="420"/>
    </row>
    <row r="627" s="341" customFormat="true" ht="25.15" customHeight="true" x14ac:dyDescent="0.2">
      <c r="A627" s="420"/>
      <c r="B627" s="420"/>
      <c r="C627" s="1089" t="s">
        <v>609</v>
      </c>
      <c r="D627" s="1090"/>
      <c r="E627" s="905">
        <v>6.5498112184157062E-2</v>
      </c>
      <c r="F627" s="843"/>
      <c r="G627" s="843"/>
      <c r="H627" s="1090" t="s">
        <v>608</v>
      </c>
      <c r="I627" s="1090"/>
      <c r="J627" s="906">
        <v>8.3078160877508606E-2</v>
      </c>
      <c r="K627" s="843"/>
      <c r="L627" s="843"/>
      <c r="M627" s="1090" t="s">
        <v>617</v>
      </c>
      <c r="N627" s="1090"/>
      <c r="O627" s="907">
        <v>1.4494457988487657E-2</v>
      </c>
      <c r="P627" s="843"/>
      <c r="Q627" s="843"/>
      <c r="BB627" s="420"/>
    </row>
    <row r="628" s="341" customFormat="true" ht="25.15" customHeight="true" x14ac:dyDescent="0.2">
      <c r="A628" s="420"/>
      <c r="B628" s="420"/>
      <c r="C628" s="1089" t="s">
        <v>440</v>
      </c>
      <c r="D628" s="1090"/>
      <c r="E628" s="905">
        <v>9.6607834743377127E-2</v>
      </c>
      <c r="F628" s="843"/>
      <c r="G628" s="843"/>
      <c r="H628" s="1090" t="s">
        <v>642</v>
      </c>
      <c r="I628" s="1090"/>
      <c r="J628" s="908">
        <v>2.22258783195118E-4</v>
      </c>
      <c r="K628" s="843"/>
      <c r="L628" s="843"/>
      <c r="M628" s="1090" t="s">
        <v>480</v>
      </c>
      <c r="N628" s="1090"/>
      <c r="O628" s="907">
        <v>9.6622445313564523E-3</v>
      </c>
      <c r="P628" s="843"/>
      <c r="Q628" s="843"/>
      <c r="BB628" s="420"/>
    </row>
    <row r="629" s="341" customFormat="true" ht="25.15" customHeight="true" x14ac:dyDescent="0.2">
      <c r="A629" s="420"/>
      <c r="B629" s="420"/>
      <c r="C629" s="1089" t="s">
        <v>616</v>
      </c>
      <c r="D629" s="1090"/>
      <c r="E629" s="905">
        <v>3.0205195463058387E-2</v>
      </c>
      <c r="F629" s="843"/>
      <c r="G629" s="843"/>
      <c r="H629" s="1085"/>
      <c r="I629" s="1085"/>
      <c r="J629" s="843"/>
      <c r="K629" s="843"/>
      <c r="L629" s="843"/>
      <c r="M629" s="1090" t="s">
        <v>482</v>
      </c>
      <c r="N629" s="1090"/>
      <c r="O629" s="907">
        <v>7.6438375077797129E-3</v>
      </c>
      <c r="P629" s="843"/>
      <c r="Q629" s="843"/>
      <c r="BB629" s="420"/>
    </row>
    <row r="630" s="341" customFormat="true" ht="25.15" customHeight="true" x14ac:dyDescent="0.2">
      <c r="A630" s="420"/>
      <c r="B630" s="420"/>
      <c r="C630" s="1089" t="s">
        <v>608</v>
      </c>
      <c r="D630" s="1090"/>
      <c r="E630" s="905">
        <v>5.9237064573599334E-2</v>
      </c>
      <c r="F630" s="843"/>
      <c r="G630" s="843"/>
      <c r="H630" s="1085"/>
      <c r="I630" s="1085"/>
      <c r="J630" s="843"/>
      <c r="K630" s="843"/>
      <c r="L630" s="843"/>
      <c r="M630" s="1090" t="s">
        <v>454</v>
      </c>
      <c r="N630" s="1090"/>
      <c r="O630" s="907">
        <v>1.5844449169388805E-2</v>
      </c>
      <c r="P630" s="843"/>
      <c r="Q630" s="843"/>
      <c r="BB630" s="420"/>
    </row>
    <row r="631" s="341" customFormat="true" ht="25.15" customHeight="true" x14ac:dyDescent="0.2">
      <c r="A631" s="420"/>
      <c r="B631" s="420"/>
      <c r="C631" s="1089" t="s">
        <v>642</v>
      </c>
      <c r="D631" s="1090"/>
      <c r="E631" s="909">
        <v>9.5744966713666956E-4</v>
      </c>
      <c r="F631" s="843"/>
      <c r="G631" s="843"/>
      <c r="H631" s="1090" t="s">
        <v>239</v>
      </c>
      <c r="I631" s="1090"/>
      <c r="J631" s="1090"/>
      <c r="K631" s="843"/>
      <c r="L631" s="843"/>
      <c r="M631" s="1090" t="s">
        <v>449</v>
      </c>
      <c r="N631" s="1090"/>
      <c r="O631" s="907">
        <v>-1.9000139530974004E-2</v>
      </c>
      <c r="P631" s="843"/>
      <c r="Q631" s="843"/>
      <c r="BB631" s="420"/>
    </row>
    <row r="632" s="341" customFormat="true" ht="25.15" customHeight="true" x14ac:dyDescent="0.2">
      <c r="A632" s="420"/>
      <c r="B632" s="420"/>
      <c r="C632" s="1089"/>
      <c r="D632" s="1085"/>
      <c r="E632" s="843"/>
      <c r="F632" s="843"/>
      <c r="G632" s="843"/>
      <c r="H632" s="1090" t="s">
        <v>207</v>
      </c>
      <c r="I632" s="1090"/>
      <c r="J632" s="937" t="s">
        <v>208</v>
      </c>
      <c r="K632" s="843"/>
      <c r="L632" s="843"/>
      <c r="M632" s="1090" t="s">
        <v>633</v>
      </c>
      <c r="N632" s="1090"/>
      <c r="O632" s="907">
        <v>9.6357418392802735E-3</v>
      </c>
      <c r="P632" s="843"/>
      <c r="Q632" s="843"/>
      <c r="BB632" s="420"/>
    </row>
    <row r="633" s="341" customFormat="true" ht="25.15" customHeight="true" x14ac:dyDescent="0.2">
      <c r="A633" s="420"/>
      <c r="B633" s="420"/>
      <c r="C633" s="1089"/>
      <c r="D633" s="1085"/>
      <c r="E633" s="843"/>
      <c r="F633" s="843"/>
      <c r="G633" s="843"/>
      <c r="H633" s="1090" t="s">
        <v>208</v>
      </c>
      <c r="I633" s="1090"/>
      <c r="J633" s="938">
        <v>1.0000000000000002</v>
      </c>
      <c r="K633" s="843"/>
      <c r="L633" s="843"/>
      <c r="M633" s="1090" t="s">
        <v>615</v>
      </c>
      <c r="N633" s="1090"/>
      <c r="O633" s="907">
        <v>-3.1500416075443129E-5</v>
      </c>
      <c r="P633" s="843"/>
      <c r="Q633" s="843"/>
      <c r="BB633" s="420"/>
    </row>
    <row r="634" s="341" customFormat="true" ht="25.15" customHeight="true" x14ac:dyDescent="0.2">
      <c r="A634" s="420"/>
      <c r="B634" s="420"/>
      <c r="C634" s="1089" t="s">
        <v>239</v>
      </c>
      <c r="D634" s="1090"/>
      <c r="E634" s="1090"/>
      <c r="F634" s="843"/>
      <c r="G634" s="843"/>
      <c r="H634" s="1085"/>
      <c r="I634" s="1085"/>
      <c r="J634" s="843"/>
      <c r="K634" s="843"/>
      <c r="L634" s="843"/>
      <c r="M634" s="1090" t="s">
        <v>323</v>
      </c>
      <c r="N634" s="1090"/>
      <c r="O634" s="907">
        <v>3.1820800618524818E-2</v>
      </c>
      <c r="P634" s="843"/>
      <c r="Q634" s="843"/>
      <c r="BB634" s="420"/>
    </row>
    <row r="635" s="341" customFormat="true" ht="25.15" customHeight="true" x14ac:dyDescent="0.2">
      <c r="A635" s="420"/>
      <c r="B635" s="420"/>
      <c r="C635" s="1089" t="s">
        <v>207</v>
      </c>
      <c r="D635" s="1090"/>
      <c r="E635" s="939" t="s">
        <v>208</v>
      </c>
      <c r="F635" s="843"/>
      <c r="G635" s="843"/>
      <c r="H635" s="1085"/>
      <c r="I635" s="1085"/>
      <c r="J635" s="843"/>
      <c r="K635" s="843"/>
      <c r="L635" s="843"/>
      <c r="M635" s="1090" t="s">
        <v>309</v>
      </c>
      <c r="N635" s="1090"/>
      <c r="O635" s="907">
        <v>-3.5576803879122425E-2</v>
      </c>
      <c r="P635" s="843"/>
      <c r="Q635" s="843"/>
      <c r="BB635" s="420"/>
    </row>
    <row r="636" s="341" customFormat="true" ht="25.15" customHeight="true" x14ac:dyDescent="0.2">
      <c r="A636" s="420"/>
      <c r="B636" s="420"/>
      <c r="C636" s="1089" t="s">
        <v>208</v>
      </c>
      <c r="D636" s="1090"/>
      <c r="E636" s="940">
        <v>0.99999999999999989</v>
      </c>
      <c r="F636" s="843"/>
      <c r="G636" s="843"/>
      <c r="H636" s="1085"/>
      <c r="I636" s="1085"/>
      <c r="J636" s="843"/>
      <c r="K636" s="843"/>
      <c r="L636" s="843"/>
      <c r="M636" s="1090" t="s">
        <v>493</v>
      </c>
      <c r="N636" s="1090"/>
      <c r="O636" s="907">
        <v>-1.0443827273426557E-4</v>
      </c>
      <c r="P636" s="843"/>
      <c r="Q636" s="843"/>
      <c r="BB636" s="420"/>
    </row>
    <row r="637" s="341" customFormat="true" ht="25.15" customHeight="true" x14ac:dyDescent="0.2">
      <c r="A637" s="420"/>
      <c r="B637" s="420"/>
      <c r="C637" s="1089"/>
      <c r="D637" s="1085"/>
      <c r="E637" s="843"/>
      <c r="F637" s="843"/>
      <c r="G637" s="843"/>
      <c r="H637" s="1085"/>
      <c r="I637" s="1085"/>
      <c r="J637" s="843"/>
      <c r="K637" s="843"/>
      <c r="L637" s="843"/>
      <c r="M637" s="1090" t="s">
        <v>465</v>
      </c>
      <c r="N637" s="1090"/>
      <c r="O637" s="907">
        <v>7.8751287719632149E-2</v>
      </c>
      <c r="P637" s="843"/>
      <c r="Q637" s="843"/>
      <c r="BB637" s="420"/>
    </row>
    <row r="638" s="341" customFormat="true" ht="25.15" customHeight="true" x14ac:dyDescent="0.2">
      <c r="A638" s="420"/>
      <c r="B638" s="420"/>
      <c r="C638" s="1089"/>
      <c r="D638" s="1085"/>
      <c r="E638" s="843"/>
      <c r="F638" s="843"/>
      <c r="G638" s="843"/>
      <c r="H638" s="1085"/>
      <c r="I638" s="1085"/>
      <c r="J638" s="843"/>
      <c r="K638" s="843"/>
      <c r="L638" s="843"/>
      <c r="M638" s="1090" t="s">
        <v>445</v>
      </c>
      <c r="N638" s="1090"/>
      <c r="O638" s="907">
        <v>9.5756827647823589E-2</v>
      </c>
      <c r="P638" s="843"/>
      <c r="Q638" s="843"/>
      <c r="BB638" s="420"/>
    </row>
    <row r="639" s="341" customFormat="true" ht="25.15" customHeight="true" x14ac:dyDescent="0.2">
      <c r="A639" s="420"/>
      <c r="B639" s="420"/>
      <c r="C639" s="1089"/>
      <c r="D639" s="1085"/>
      <c r="E639" s="843"/>
      <c r="F639" s="843"/>
      <c r="G639" s="843"/>
      <c r="H639" s="1085"/>
      <c r="I639" s="1085"/>
      <c r="J639" s="843"/>
      <c r="K639" s="843"/>
      <c r="L639" s="843"/>
      <c r="M639" s="1090" t="s">
        <v>446</v>
      </c>
      <c r="N639" s="1090"/>
      <c r="O639" s="907">
        <v>8.5878322460288467E-2</v>
      </c>
      <c r="P639" s="843"/>
      <c r="Q639" s="843"/>
      <c r="BB639" s="420"/>
    </row>
    <row r="640" s="341" customFormat="true" ht="25.15" customHeight="true" x14ac:dyDescent="0.2">
      <c r="A640" s="420"/>
      <c r="B640" s="420"/>
      <c r="C640" s="1089"/>
      <c r="D640" s="1085"/>
      <c r="E640" s="843"/>
      <c r="F640" s="843"/>
      <c r="G640" s="843"/>
      <c r="H640" s="1085"/>
      <c r="I640" s="1085"/>
      <c r="J640" s="843"/>
      <c r="K640" s="843"/>
      <c r="L640" s="843"/>
      <c r="M640" s="1090" t="s">
        <v>614</v>
      </c>
      <c r="N640" s="1090"/>
      <c r="O640" s="907">
        <v>6.4854836286606432E-2</v>
      </c>
      <c r="P640" s="843"/>
      <c r="Q640" s="843"/>
      <c r="BB640" s="420"/>
    </row>
    <row r="641" s="341" customFormat="true" ht="25.15" customHeight="true" x14ac:dyDescent="0.2">
      <c r="A641" s="420"/>
      <c r="B641" s="420"/>
      <c r="C641" s="1089"/>
      <c r="D641" s="1085"/>
      <c r="E641" s="843"/>
      <c r="F641" s="843"/>
      <c r="G641" s="843"/>
      <c r="H641" s="1085"/>
      <c r="I641" s="1085"/>
      <c r="J641" s="843"/>
      <c r="K641" s="843"/>
      <c r="L641" s="843"/>
      <c r="M641" s="1090" t="s">
        <v>611</v>
      </c>
      <c r="N641" s="1090"/>
      <c r="O641" s="907">
        <v>6.4230423137645626E-2</v>
      </c>
      <c r="P641" s="843"/>
      <c r="Q641" s="843"/>
      <c r="BB641" s="420"/>
    </row>
    <row r="642" s="341" customFormat="true" ht="25.15" customHeight="true" x14ac:dyDescent="0.2">
      <c r="A642" s="420"/>
      <c r="B642" s="420"/>
      <c r="C642" s="1089"/>
      <c r="D642" s="1085"/>
      <c r="E642" s="843"/>
      <c r="F642" s="843"/>
      <c r="G642" s="843"/>
      <c r="H642" s="1085"/>
      <c r="I642" s="1085"/>
      <c r="J642" s="843"/>
      <c r="K642" s="843"/>
      <c r="L642" s="843"/>
      <c r="M642" s="1090" t="s">
        <v>613</v>
      </c>
      <c r="N642" s="1090"/>
      <c r="O642" s="907">
        <v>7.2925218966240837E-2</v>
      </c>
      <c r="P642" s="843"/>
      <c r="Q642" s="843"/>
      <c r="BB642" s="420"/>
    </row>
    <row r="643" s="341" customFormat="true" ht="25.15" customHeight="true" x14ac:dyDescent="0.2">
      <c r="A643" s="420"/>
      <c r="B643" s="420"/>
      <c r="C643" s="1089"/>
      <c r="D643" s="1085"/>
      <c r="E643" s="843"/>
      <c r="F643" s="843"/>
      <c r="G643" s="843"/>
      <c r="H643" s="1085"/>
      <c r="I643" s="1085"/>
      <c r="J643" s="843"/>
      <c r="K643" s="843"/>
      <c r="L643" s="843"/>
      <c r="M643" s="1090" t="s">
        <v>607</v>
      </c>
      <c r="N643" s="1090"/>
      <c r="O643" s="907">
        <v>0.10995320344599691</v>
      </c>
      <c r="P643" s="843"/>
      <c r="Q643" s="843"/>
      <c r="BB643" s="420"/>
    </row>
    <row r="644" s="341" customFormat="true" ht="25.15" customHeight="true" x14ac:dyDescent="0.2">
      <c r="A644" s="420"/>
      <c r="B644" s="420"/>
      <c r="C644" s="1089"/>
      <c r="D644" s="1085"/>
      <c r="E644" s="843"/>
      <c r="F644" s="843"/>
      <c r="G644" s="843"/>
      <c r="H644" s="1085"/>
      <c r="I644" s="1085"/>
      <c r="J644" s="843"/>
      <c r="K644" s="843"/>
      <c r="L644" s="843"/>
      <c r="M644" s="1090" t="s">
        <v>618</v>
      </c>
      <c r="N644" s="1090"/>
      <c r="O644" s="907">
        <v>3.9996712279227201E-2</v>
      </c>
      <c r="P644" s="843"/>
      <c r="Q644" s="843"/>
      <c r="BB644" s="420"/>
    </row>
    <row r="645" s="341" customFormat="true" ht="25.15" customHeight="true" x14ac:dyDescent="0.2">
      <c r="A645" s="420"/>
      <c r="B645" s="420"/>
      <c r="C645" s="1089"/>
      <c r="D645" s="1085"/>
      <c r="E645" s="843"/>
      <c r="F645" s="843"/>
      <c r="G645" s="843"/>
      <c r="H645" s="1085"/>
      <c r="I645" s="1085"/>
      <c r="J645" s="843"/>
      <c r="K645" s="843"/>
      <c r="L645" s="843"/>
      <c r="M645" s="1090" t="s">
        <v>457</v>
      </c>
      <c r="N645" s="1090"/>
      <c r="O645" s="907">
        <v>1.0091160060869101E-2</v>
      </c>
      <c r="P645" s="843"/>
      <c r="Q645" s="843"/>
      <c r="BB645" s="420"/>
    </row>
    <row r="646" s="341" customFormat="true" ht="25.15" customHeight="true" x14ac:dyDescent="0.2">
      <c r="A646" s="420"/>
      <c r="B646" s="420"/>
      <c r="C646" s="1089"/>
      <c r="D646" s="1085"/>
      <c r="E646" s="843"/>
      <c r="F646" s="843"/>
      <c r="G646" s="843"/>
      <c r="H646" s="1085"/>
      <c r="I646" s="1085"/>
      <c r="J646" s="843"/>
      <c r="K646" s="843"/>
      <c r="L646" s="843"/>
      <c r="M646" s="1090" t="s">
        <v>609</v>
      </c>
      <c r="N646" s="1090"/>
      <c r="O646" s="907">
        <v>8.0858571677472596E-2</v>
      </c>
      <c r="P646" s="843"/>
      <c r="Q646" s="843"/>
      <c r="BB646" s="420"/>
    </row>
    <row r="647" s="341" customFormat="true" ht="25.15" customHeight="true" x14ac:dyDescent="0.2">
      <c r="A647" s="420"/>
      <c r="B647" s="420"/>
      <c r="C647" s="1089"/>
      <c r="D647" s="1085"/>
      <c r="E647" s="843"/>
      <c r="F647" s="843"/>
      <c r="G647" s="843"/>
      <c r="H647" s="1085"/>
      <c r="I647" s="1085"/>
      <c r="J647" s="843"/>
      <c r="K647" s="843"/>
      <c r="L647" s="843"/>
      <c r="M647" s="1090" t="s">
        <v>440</v>
      </c>
      <c r="N647" s="1090"/>
      <c r="O647" s="907">
        <v>0.10679288714219312</v>
      </c>
      <c r="P647" s="843"/>
      <c r="Q647" s="843"/>
      <c r="BB647" s="420"/>
    </row>
    <row r="648" s="341" customFormat="true" ht="25.15" customHeight="true" x14ac:dyDescent="0.2">
      <c r="A648" s="420"/>
      <c r="B648" s="420"/>
      <c r="C648" s="1089"/>
      <c r="D648" s="1085"/>
      <c r="E648" s="843"/>
      <c r="F648" s="843"/>
      <c r="G648" s="843"/>
      <c r="H648" s="1085"/>
      <c r="I648" s="1085"/>
      <c r="J648" s="843"/>
      <c r="K648" s="843"/>
      <c r="L648" s="843"/>
      <c r="M648" s="1090" t="s">
        <v>616</v>
      </c>
      <c r="N648" s="1090"/>
      <c r="O648" s="907">
        <v>2.0051155298483846E-2</v>
      </c>
      <c r="P648" s="843"/>
      <c r="Q648" s="843"/>
      <c r="BB648" s="420"/>
    </row>
    <row r="649" s="341" customFormat="true" ht="25.15" customHeight="true" x14ac:dyDescent="0.2">
      <c r="A649" s="420"/>
      <c r="B649" s="420"/>
      <c r="C649" s="1089"/>
      <c r="D649" s="1085"/>
      <c r="E649" s="843"/>
      <c r="F649" s="843"/>
      <c r="G649" s="843"/>
      <c r="H649" s="1085"/>
      <c r="I649" s="1085"/>
      <c r="J649" s="843"/>
      <c r="K649" s="843"/>
      <c r="L649" s="843"/>
      <c r="M649" s="1090" t="s">
        <v>608</v>
      </c>
      <c r="N649" s="1090"/>
      <c r="O649" s="907">
        <v>6.4922768504673142E-2</v>
      </c>
      <c r="P649" s="843"/>
      <c r="Q649" s="843"/>
      <c r="BB649" s="420"/>
    </row>
    <row r="650" s="341" customFormat="true" ht="25.15" customHeight="true" x14ac:dyDescent="0.2">
      <c r="A650" s="420"/>
      <c r="B650" s="420"/>
      <c r="C650" s="1089"/>
      <c r="D650" s="1085"/>
      <c r="E650" s="843"/>
      <c r="F650" s="843"/>
      <c r="G650" s="843"/>
      <c r="H650" s="1085"/>
      <c r="I650" s="1085"/>
      <c r="J650" s="843"/>
      <c r="K650" s="843"/>
      <c r="L650" s="843"/>
      <c r="M650" s="1090" t="s">
        <v>642</v>
      </c>
      <c r="N650" s="1090"/>
      <c r="O650" s="907">
        <v>1.8767610338977639E-3</v>
      </c>
      <c r="P650" s="843"/>
      <c r="Q650" s="843"/>
      <c r="BB650" s="420"/>
    </row>
    <row r="651" s="341" customFormat="true" ht="25.15" customHeight="true" x14ac:dyDescent="0.2">
      <c r="A651" s="420"/>
      <c r="B651" s="420"/>
      <c r="C651" s="1089"/>
      <c r="D651" s="1085"/>
      <c r="E651" s="843"/>
      <c r="F651" s="843"/>
      <c r="G651" s="843"/>
      <c r="H651" s="1085"/>
      <c r="I651" s="1085"/>
      <c r="J651" s="843"/>
      <c r="K651" s="843"/>
      <c r="L651" s="843"/>
      <c r="M651" s="1090" t="s">
        <v>288</v>
      </c>
      <c r="N651" s="1090"/>
      <c r="O651" s="907">
        <v>-2.0395085608237679E-2</v>
      </c>
      <c r="P651" s="843"/>
      <c r="Q651" s="843"/>
      <c r="BB651" s="420"/>
    </row>
    <row r="652" s="341" customFormat="true" ht="25.15" customHeight="true" x14ac:dyDescent="0.2">
      <c r="A652" s="420"/>
      <c r="B652" s="420"/>
      <c r="C652" s="1089"/>
      <c r="D652" s="1085"/>
      <c r="E652" s="843"/>
      <c r="F652" s="843"/>
      <c r="G652" s="843"/>
      <c r="H652" s="1085"/>
      <c r="I652" s="1085"/>
      <c r="J652" s="843"/>
      <c r="K652" s="843"/>
      <c r="L652" s="843"/>
      <c r="M652" s="1090" t="s">
        <v>325</v>
      </c>
      <c r="N652" s="1090"/>
      <c r="O652" s="907">
        <v>1.795387114371565E-3</v>
      </c>
      <c r="P652" s="843"/>
      <c r="Q652" s="843"/>
      <c r="BB652" s="420"/>
    </row>
    <row r="653" s="341" customFormat="true" ht="25.15" customHeight="true" x14ac:dyDescent="0.2">
      <c r="A653" s="420"/>
      <c r="B653" s="420"/>
      <c r="C653" s="1089"/>
      <c r="D653" s="1085"/>
      <c r="E653" s="843"/>
      <c r="F653" s="843"/>
      <c r="G653" s="843"/>
      <c r="H653" s="1085"/>
      <c r="I653" s="1085"/>
      <c r="J653" s="843"/>
      <c r="K653" s="843"/>
      <c r="L653" s="843"/>
      <c r="M653" s="1090" t="s">
        <v>343</v>
      </c>
      <c r="N653" s="1090"/>
      <c r="O653" s="907">
        <v>2.1042520084503288E-2</v>
      </c>
      <c r="P653" s="843"/>
      <c r="Q653" s="843"/>
      <c r="BB653" s="420"/>
    </row>
    <row r="654" s="341" customFormat="true" ht="25.15" customHeight="true" x14ac:dyDescent="0.2">
      <c r="A654" s="420"/>
      <c r="B654" s="420"/>
      <c r="C654" s="1089"/>
      <c r="D654" s="1085"/>
      <c r="E654" s="843"/>
      <c r="F654" s="843"/>
      <c r="G654" s="843"/>
      <c r="H654" s="1085"/>
      <c r="I654" s="1085"/>
      <c r="J654" s="843"/>
      <c r="K654" s="843"/>
      <c r="L654" s="843"/>
      <c r="M654" s="1090" t="s">
        <v>648</v>
      </c>
      <c r="N654" s="1090"/>
      <c r="O654" s="907">
        <v>-3.1345691597652593E-5</v>
      </c>
      <c r="P654" s="843"/>
      <c r="Q654" s="843"/>
      <c r="BB654" s="420"/>
    </row>
    <row r="655" s="341" customFormat="true" ht="25.15" customHeight="true" x14ac:dyDescent="0.2">
      <c r="A655" s="420"/>
      <c r="B655" s="420"/>
      <c r="C655" s="1089"/>
      <c r="D655" s="1085"/>
      <c r="E655" s="843"/>
      <c r="F655" s="843"/>
      <c r="G655" s="843"/>
      <c r="H655" s="1085"/>
      <c r="I655" s="1085"/>
      <c r="J655" s="843"/>
      <c r="K655" s="843"/>
      <c r="L655" s="843"/>
      <c r="M655" s="1090" t="s">
        <v>644</v>
      </c>
      <c r="N655" s="1090"/>
      <c r="O655" s="907">
        <v>-3.9243184446523197E-3</v>
      </c>
      <c r="P655" s="843"/>
      <c r="Q655" s="843"/>
      <c r="BB655" s="420"/>
    </row>
    <row r="656" s="341" customFormat="true" ht="25.15" customHeight="true" x14ac:dyDescent="0.2">
      <c r="A656" s="420"/>
      <c r="B656" s="420"/>
      <c r="C656" s="1089"/>
      <c r="D656" s="1085"/>
      <c r="E656" s="843"/>
      <c r="F656" s="843"/>
      <c r="G656" s="843"/>
      <c r="H656" s="1085"/>
      <c r="I656" s="1085"/>
      <c r="J656" s="843"/>
      <c r="K656" s="843"/>
      <c r="L656" s="843"/>
      <c r="M656" s="1090" t="s">
        <v>625</v>
      </c>
      <c r="N656" s="1090"/>
      <c r="O656" s="907">
        <v>1.9552953047187831E-2</v>
      </c>
      <c r="P656" s="843"/>
      <c r="Q656" s="843"/>
      <c r="BB656" s="420"/>
    </row>
    <row r="657" s="341" customFormat="true" ht="25.15" customHeight="true" x14ac:dyDescent="0.2">
      <c r="A657" s="420"/>
      <c r="B657" s="420"/>
      <c r="C657" s="1089"/>
      <c r="D657" s="1085"/>
      <c r="E657" s="843"/>
      <c r="F657" s="843"/>
      <c r="G657" s="843"/>
      <c r="H657" s="1085"/>
      <c r="I657" s="1085"/>
      <c r="J657" s="843"/>
      <c r="K657" s="843"/>
      <c r="L657" s="843"/>
      <c r="M657" s="1090" t="s">
        <v>645</v>
      </c>
      <c r="N657" s="1090"/>
      <c r="O657" s="907">
        <v>2.8708846630057789E-3</v>
      </c>
      <c r="P657" s="843"/>
      <c r="Q657" s="843"/>
      <c r="BB657" s="420"/>
    </row>
    <row r="658" s="341" customFormat="true" ht="25.15" customHeight="true" x14ac:dyDescent="0.2">
      <c r="A658" s="420"/>
      <c r="B658" s="420"/>
      <c r="C658" s="1089"/>
      <c r="D658" s="1085"/>
      <c r="E658" s="843"/>
      <c r="F658" s="843"/>
      <c r="G658" s="843"/>
      <c r="H658" s="1085"/>
      <c r="I658" s="1085"/>
      <c r="J658" s="843"/>
      <c r="K658" s="843"/>
      <c r="L658" s="843"/>
      <c r="M658" s="1090" t="s">
        <v>646</v>
      </c>
      <c r="N658" s="1090"/>
      <c r="O658" s="907">
        <v>1.8762183324590644E-3</v>
      </c>
      <c r="P658" s="843"/>
      <c r="Q658" s="843"/>
      <c r="BB658" s="420"/>
    </row>
    <row r="659" s="341" customFormat="true" ht="25.15" customHeight="true" x14ac:dyDescent="0.2">
      <c r="A659" s="420"/>
      <c r="B659" s="420"/>
      <c r="C659" s="1089"/>
      <c r="D659" s="1085"/>
      <c r="E659" s="843"/>
      <c r="F659" s="843"/>
      <c r="G659" s="843"/>
      <c r="H659" s="1085"/>
      <c r="I659" s="1085"/>
      <c r="J659" s="843"/>
      <c r="K659" s="843"/>
      <c r="L659" s="843"/>
      <c r="M659" s="1090" t="s">
        <v>626</v>
      </c>
      <c r="N659" s="1090"/>
      <c r="O659" s="907">
        <v>1.9390213489202376E-2</v>
      </c>
      <c r="P659" s="843"/>
      <c r="Q659" s="843"/>
      <c r="BB659" s="420"/>
    </row>
    <row r="660" s="341" customFormat="true" ht="25.15" customHeight="true" x14ac:dyDescent="0.2">
      <c r="A660" s="420"/>
      <c r="B660" s="420"/>
      <c r="C660" s="1089"/>
      <c r="D660" s="1085"/>
      <c r="E660" s="843"/>
      <c r="F660" s="843"/>
      <c r="G660" s="843"/>
      <c r="H660" s="1085"/>
      <c r="I660" s="1085"/>
      <c r="J660" s="843"/>
      <c r="K660" s="843"/>
      <c r="L660" s="843"/>
      <c r="M660" s="1090" t="s">
        <v>619</v>
      </c>
      <c r="N660" s="1090"/>
      <c r="O660" s="907">
        <v>-3.1238955003256887E-2</v>
      </c>
      <c r="P660" s="843"/>
      <c r="Q660" s="843"/>
      <c r="BB660" s="420"/>
    </row>
    <row r="661" s="341" customFormat="true" ht="25.15" customHeight="true" x14ac:dyDescent="0.2">
      <c r="A661" s="420"/>
      <c r="B661" s="420"/>
      <c r="C661" s="1089"/>
      <c r="D661" s="1085"/>
      <c r="E661" s="843"/>
      <c r="F661" s="843"/>
      <c r="G661" s="843"/>
      <c r="H661" s="1085"/>
      <c r="I661" s="1085"/>
      <c r="J661" s="843"/>
      <c r="K661" s="843"/>
      <c r="L661" s="843"/>
      <c r="M661" s="1090" t="s">
        <v>643</v>
      </c>
      <c r="N661" s="1090"/>
      <c r="O661" s="907">
        <v>-4.0011921372985967E-3</v>
      </c>
      <c r="P661" s="843"/>
      <c r="Q661" s="843"/>
      <c r="BB661" s="420"/>
    </row>
    <row r="662" s="341" customFormat="true" ht="25.15" customHeight="true" x14ac:dyDescent="0.2">
      <c r="A662" s="420"/>
      <c r="B662" s="420"/>
      <c r="C662" s="1089"/>
      <c r="D662" s="1085"/>
      <c r="E662" s="843"/>
      <c r="F662" s="843"/>
      <c r="G662" s="843"/>
      <c r="H662" s="1085"/>
      <c r="I662" s="1085"/>
      <c r="J662" s="843"/>
      <c r="K662" s="843"/>
      <c r="L662" s="843"/>
      <c r="M662" s="1090" t="s">
        <v>620</v>
      </c>
      <c r="N662" s="1090"/>
      <c r="O662" s="907">
        <v>3.0114350295745617E-2</v>
      </c>
      <c r="P662" s="843"/>
      <c r="Q662" s="843"/>
      <c r="BB662" s="420"/>
    </row>
    <row r="663" s="341" customFormat="true" ht="25.15" customHeight="true" x14ac:dyDescent="0.2">
      <c r="A663" s="420"/>
      <c r="B663" s="420"/>
      <c r="C663" s="1089"/>
      <c r="D663" s="1085"/>
      <c r="E663" s="843"/>
      <c r="F663" s="843"/>
      <c r="G663" s="843"/>
      <c r="H663" s="1085"/>
      <c r="I663" s="1085"/>
      <c r="J663" s="843"/>
      <c r="K663" s="843"/>
      <c r="L663" s="843"/>
      <c r="M663" s="1090" t="s">
        <v>624</v>
      </c>
      <c r="N663" s="1090"/>
      <c r="O663" s="907">
        <v>-1.9865256443271726E-2</v>
      </c>
      <c r="P663" s="843"/>
      <c r="Q663" s="843"/>
      <c r="BB663" s="420"/>
    </row>
    <row r="664" s="341" customFormat="true" ht="25.15" customHeight="true" x14ac:dyDescent="0.2">
      <c r="A664" s="420"/>
      <c r="B664" s="420"/>
      <c r="C664" s="1089"/>
      <c r="D664" s="1085"/>
      <c r="E664" s="843"/>
      <c r="F664" s="843"/>
      <c r="G664" s="843"/>
      <c r="H664" s="1085"/>
      <c r="I664" s="1085"/>
      <c r="J664" s="843"/>
      <c r="K664" s="843"/>
      <c r="L664" s="843"/>
      <c r="M664" s="1090" t="s">
        <v>647</v>
      </c>
      <c r="N664" s="1090"/>
      <c r="O664" s="907">
        <v>1.6603121061455949E-3</v>
      </c>
      <c r="P664" s="843"/>
      <c r="Q664" s="843"/>
      <c r="BB664" s="420"/>
    </row>
    <row r="665" s="341" customFormat="true" ht="25.15" customHeight="true" x14ac:dyDescent="0.2">
      <c r="A665" s="420"/>
      <c r="B665" s="420"/>
      <c r="C665" s="1089"/>
      <c r="D665" s="1085"/>
      <c r="E665" s="843"/>
      <c r="F665" s="843"/>
      <c r="G665" s="843"/>
      <c r="H665" s="1085"/>
      <c r="I665" s="1085"/>
      <c r="J665" s="843"/>
      <c r="K665" s="843"/>
      <c r="L665" s="843"/>
      <c r="M665" s="1090" t="s">
        <v>622</v>
      </c>
      <c r="N665" s="1090"/>
      <c r="O665" s="907">
        <v>2.6091922109508444E-2</v>
      </c>
      <c r="P665" s="843"/>
      <c r="Q665" s="843"/>
      <c r="BB665" s="420"/>
    </row>
    <row r="666" s="341" customFormat="true" ht="25.15" customHeight="true" x14ac:dyDescent="0.2">
      <c r="A666" s="420"/>
      <c r="B666" s="420"/>
      <c r="C666" s="1089"/>
      <c r="D666" s="1085"/>
      <c r="E666" s="843"/>
      <c r="F666" s="843"/>
      <c r="G666" s="843"/>
      <c r="H666" s="1085"/>
      <c r="I666" s="1085"/>
      <c r="J666" s="843"/>
      <c r="K666" s="843"/>
      <c r="L666" s="843"/>
      <c r="M666" s="1090" t="s">
        <v>637</v>
      </c>
      <c r="N666" s="1090"/>
      <c r="O666" s="907">
        <v>-9.2629216703601462E-3</v>
      </c>
      <c r="P666" s="843"/>
      <c r="Q666" s="843"/>
      <c r="BB666" s="420"/>
    </row>
    <row r="667" s="341" customFormat="true" ht="25.15" customHeight="true" x14ac:dyDescent="0.2">
      <c r="A667" s="420"/>
      <c r="B667" s="420"/>
      <c r="C667" s="1089"/>
      <c r="D667" s="1085"/>
      <c r="E667" s="843"/>
      <c r="F667" s="843"/>
      <c r="G667" s="843"/>
      <c r="H667" s="1085"/>
      <c r="I667" s="1085"/>
      <c r="J667" s="843"/>
      <c r="K667" s="843"/>
      <c r="L667" s="843"/>
      <c r="M667" s="1090" t="s">
        <v>640</v>
      </c>
      <c r="N667" s="1090"/>
      <c r="O667" s="907">
        <v>6.3645397671349977E-3</v>
      </c>
      <c r="P667" s="843"/>
      <c r="Q667" s="843"/>
      <c r="BB667" s="420"/>
    </row>
    <row r="668" s="341" customFormat="true" ht="25.15" customHeight="true" x14ac:dyDescent="0.2">
      <c r="A668" s="420"/>
      <c r="B668" s="420"/>
      <c r="C668" s="1089"/>
      <c r="D668" s="1085"/>
      <c r="E668" s="843"/>
      <c r="F668" s="843"/>
      <c r="G668" s="843"/>
      <c r="H668" s="1085"/>
      <c r="I668" s="1085"/>
      <c r="J668" s="843"/>
      <c r="K668" s="843"/>
      <c r="L668" s="843"/>
      <c r="M668" s="1090" t="s">
        <v>621</v>
      </c>
      <c r="N668" s="1090"/>
      <c r="O668" s="907">
        <v>2.9468859773837393E-2</v>
      </c>
      <c r="P668" s="843"/>
      <c r="Q668" s="843"/>
      <c r="BB668" s="420"/>
    </row>
    <row r="669" s="341" customFormat="true" ht="25.15" customHeight="true" x14ac:dyDescent="0.2">
      <c r="A669" s="420"/>
      <c r="B669" s="420"/>
      <c r="C669" s="1089"/>
      <c r="D669" s="1085"/>
      <c r="E669" s="843"/>
      <c r="F669" s="843"/>
      <c r="G669" s="843"/>
      <c r="H669" s="1085"/>
      <c r="I669" s="1085"/>
      <c r="J669" s="843"/>
      <c r="K669" s="843"/>
      <c r="L669" s="843"/>
      <c r="M669" s="1090" t="s">
        <v>632</v>
      </c>
      <c r="N669" s="1090"/>
      <c r="O669" s="907">
        <v>-1.169353095991715E-2</v>
      </c>
      <c r="P669" s="843"/>
      <c r="Q669" s="843"/>
      <c r="BB669" s="420"/>
    </row>
    <row r="670" s="341" customFormat="true" ht="25.15" customHeight="true" x14ac:dyDescent="0.2">
      <c r="A670" s="420"/>
      <c r="B670" s="420"/>
      <c r="C670" s="1089"/>
      <c r="D670" s="1085"/>
      <c r="E670" s="843"/>
      <c r="F670" s="843"/>
      <c r="G670" s="843"/>
      <c r="H670" s="1085"/>
      <c r="I670" s="1085"/>
      <c r="J670" s="843"/>
      <c r="K670" s="843"/>
      <c r="L670" s="843"/>
      <c r="M670" s="1090" t="s">
        <v>641</v>
      </c>
      <c r="N670" s="1090"/>
      <c r="O670" s="907">
        <v>-5.4989660577724935E-3</v>
      </c>
      <c r="P670" s="843"/>
      <c r="Q670" s="843"/>
      <c r="BB670" s="420"/>
    </row>
    <row r="671" s="341" customFormat="true" ht="25.15" customHeight="true" x14ac:dyDescent="0.2">
      <c r="A671" s="420"/>
      <c r="B671" s="420"/>
      <c r="C671" s="1089"/>
      <c r="D671" s="1085"/>
      <c r="E671" s="843"/>
      <c r="F671" s="843"/>
      <c r="G671" s="843"/>
      <c r="H671" s="1085"/>
      <c r="I671" s="1085"/>
      <c r="J671" s="843"/>
      <c r="K671" s="843"/>
      <c r="L671" s="843"/>
      <c r="M671" s="1090" t="s">
        <v>623</v>
      </c>
      <c r="N671" s="1090"/>
      <c r="O671" s="907">
        <v>2.4960787164248328E-2</v>
      </c>
      <c r="P671" s="843"/>
      <c r="Q671" s="843"/>
      <c r="BB671" s="420"/>
    </row>
    <row r="672" s="341" customFormat="true" ht="25.15" customHeight="true" x14ac:dyDescent="0.2">
      <c r="A672" s="420"/>
      <c r="B672" s="420"/>
      <c r="C672" s="1089"/>
      <c r="D672" s="1085"/>
      <c r="E672" s="843"/>
      <c r="F672" s="843"/>
      <c r="G672" s="843"/>
      <c r="H672" s="1085"/>
      <c r="I672" s="1085"/>
      <c r="J672" s="843"/>
      <c r="K672" s="843"/>
      <c r="L672" s="843"/>
      <c r="M672" s="1090" t="s">
        <v>639</v>
      </c>
      <c r="N672" s="1090"/>
      <c r="O672" s="907">
        <v>-7.7586969925639866E-3</v>
      </c>
      <c r="P672" s="843"/>
      <c r="Q672" s="843"/>
      <c r="BB672" s="420"/>
    </row>
    <row r="673" s="341" customFormat="true" ht="25.15" customHeight="true" x14ac:dyDescent="0.2">
      <c r="A673" s="420"/>
      <c r="B673" s="420"/>
      <c r="C673" s="1089"/>
      <c r="D673" s="1085"/>
      <c r="E673" s="843"/>
      <c r="F673" s="843"/>
      <c r="G673" s="843"/>
      <c r="H673" s="1085"/>
      <c r="I673" s="1085"/>
      <c r="J673" s="843"/>
      <c r="K673" s="843"/>
      <c r="L673" s="843"/>
      <c r="M673" s="1090" t="s">
        <v>638</v>
      </c>
      <c r="N673" s="1090"/>
      <c r="O673" s="912">
        <v>8.0383668564913274E-3</v>
      </c>
      <c r="P673" s="843"/>
      <c r="Q673" s="843"/>
      <c r="BB673" s="420"/>
    </row>
    <row r="674" s="341" customFormat="true" ht="25.15" customHeight="true" x14ac:dyDescent="0.2">
      <c r="A674" s="420"/>
      <c r="B674" s="420"/>
      <c r="C674" s="1089"/>
      <c r="D674" s="1085"/>
      <c r="E674" s="843"/>
      <c r="F674" s="843"/>
      <c r="G674" s="843"/>
      <c r="H674" s="1085"/>
      <c r="I674" s="1085"/>
      <c r="J674" s="843"/>
      <c r="K674" s="843"/>
      <c r="L674" s="843"/>
      <c r="M674" s="1085"/>
      <c r="N674" s="1085"/>
      <c r="O674" s="843"/>
      <c r="P674" s="843"/>
      <c r="Q674" s="843"/>
      <c r="BB674" s="420"/>
    </row>
    <row r="675" s="341" customFormat="true" ht="25.15" customHeight="true" x14ac:dyDescent="0.2">
      <c r="A675" s="420"/>
      <c r="B675" s="420"/>
      <c r="C675" s="1089"/>
      <c r="D675" s="1085"/>
      <c r="E675" s="843"/>
      <c r="F675" s="843"/>
      <c r="G675" s="843"/>
      <c r="H675" s="1085"/>
      <c r="I675" s="1085"/>
      <c r="J675" s="843"/>
      <c r="K675" s="843"/>
      <c r="L675" s="843"/>
      <c r="M675" s="1085"/>
      <c r="N675" s="1085"/>
      <c r="O675" s="843"/>
      <c r="P675" s="843"/>
      <c r="Q675" s="843"/>
      <c r="BB675" s="420"/>
    </row>
    <row r="676" s="341" customFormat="true" ht="25.15" customHeight="true" x14ac:dyDescent="0.2">
      <c r="A676" s="420"/>
      <c r="B676" s="420"/>
      <c r="C676" s="1089"/>
      <c r="D676" s="1085"/>
      <c r="E676" s="843"/>
      <c r="F676" s="843"/>
      <c r="G676" s="843"/>
      <c r="H676" s="1085"/>
      <c r="I676" s="1085"/>
      <c r="J676" s="843"/>
      <c r="K676" s="843"/>
      <c r="L676" s="843"/>
      <c r="M676" s="1090" t="s">
        <v>239</v>
      </c>
      <c r="N676" s="1090"/>
      <c r="O676" s="1090"/>
      <c r="P676" s="843"/>
      <c r="Q676" s="843"/>
      <c r="BB676" s="420"/>
    </row>
    <row r="677" s="341" customFormat="true" ht="25.15" customHeight="true" x14ac:dyDescent="0.2">
      <c r="A677" s="420"/>
      <c r="B677" s="420"/>
      <c r="C677" s="1089"/>
      <c r="D677" s="1085"/>
      <c r="E677" s="843"/>
      <c r="F677" s="843"/>
      <c r="G677" s="843"/>
      <c r="H677" s="1085"/>
      <c r="I677" s="1085"/>
      <c r="J677" s="843"/>
      <c r="K677" s="843"/>
      <c r="L677" s="843"/>
      <c r="M677" s="1090" t="s">
        <v>207</v>
      </c>
      <c r="N677" s="1090"/>
      <c r="O677" s="941" t="s">
        <v>208</v>
      </c>
      <c r="P677" s="843"/>
      <c r="Q677" s="843"/>
      <c r="BB677" s="420"/>
    </row>
    <row r="678" s="341" customFormat="true" ht="25.15" customHeight="true" x14ac:dyDescent="0.2">
      <c r="A678" s="420"/>
      <c r="B678" s="420"/>
      <c r="C678" s="1089"/>
      <c r="D678" s="1085"/>
      <c r="E678" s="843"/>
      <c r="F678" s="843"/>
      <c r="G678" s="843"/>
      <c r="H678" s="1085"/>
      <c r="I678" s="1085"/>
      <c r="J678" s="843"/>
      <c r="K678" s="843"/>
      <c r="L678" s="843"/>
      <c r="M678" s="1090" t="s">
        <v>208</v>
      </c>
      <c r="N678" s="1090"/>
      <c r="O678" s="942">
        <v>1</v>
      </c>
      <c r="P678" s="843"/>
      <c r="Q678" s="843"/>
      <c r="BB678" s="420"/>
    </row>
    <row r="679" s="341" customFormat="true" ht="25.15" customHeight="true" x14ac:dyDescent="0.2">
      <c r="A679" s="420"/>
      <c r="B679" s="420"/>
      <c r="C679" s="1089"/>
      <c r="D679" s="1085"/>
      <c r="E679" s="843"/>
      <c r="F679" s="843"/>
      <c r="G679" s="843"/>
      <c r="H679" s="1085"/>
      <c r="I679" s="1085"/>
      <c r="J679" s="843"/>
      <c r="K679" s="843"/>
      <c r="L679" s="843"/>
      <c r="M679" s="1085"/>
      <c r="N679" s="1085"/>
      <c r="O679" s="843"/>
      <c r="P679" s="843"/>
      <c r="Q679" s="843"/>
      <c r="BB679" s="420"/>
    </row>
    <row r="680" s="341" customFormat="true" ht="25.15" customHeight="true" x14ac:dyDescent="0.2">
      <c r="A680" s="420"/>
      <c r="B680" s="420"/>
      <c r="C680" s="1089"/>
      <c r="D680" s="1085"/>
      <c r="E680" s="843"/>
      <c r="F680" s="843"/>
      <c r="G680" s="843"/>
      <c r="H680" s="1085"/>
      <c r="I680" s="1085"/>
      <c r="J680" s="843"/>
      <c r="K680" s="843"/>
      <c r="L680" s="843"/>
      <c r="M680" s="1085"/>
      <c r="N680" s="1085"/>
      <c r="O680" s="843"/>
      <c r="P680" s="843"/>
      <c r="Q680" s="843"/>
      <c r="BB680" s="420"/>
    </row>
    <row r="681" s="341" customFormat="true" ht="25.15" customHeight="true" x14ac:dyDescent="0.2">
      <c r="A681" s="420"/>
      <c r="B681" s="420"/>
      <c r="C681" s="1089"/>
      <c r="D681" s="1085"/>
      <c r="E681" s="843"/>
      <c r="F681" s="843"/>
      <c r="G681" s="843"/>
      <c r="H681" s="1085"/>
      <c r="I681" s="1085"/>
      <c r="J681" s="843"/>
      <c r="K681" s="843"/>
      <c r="L681" s="843"/>
      <c r="M681" s="1085"/>
      <c r="N681" s="1085"/>
      <c r="O681" s="843"/>
      <c r="P681" s="843"/>
      <c r="Q681" s="843"/>
      <c r="BB681" s="420"/>
    </row>
    <row r="682" s="341" customFormat="true" ht="25.15" customHeight="true" x14ac:dyDescent="0.2">
      <c r="A682" s="420"/>
      <c r="B682" s="420"/>
      <c r="C682" s="1089"/>
      <c r="D682" s="1085"/>
      <c r="E682" s="843"/>
      <c r="F682" s="843"/>
      <c r="G682" s="843"/>
      <c r="H682" s="1085"/>
      <c r="I682" s="1085"/>
      <c r="J682" s="843"/>
      <c r="K682" s="843"/>
      <c r="L682" s="843"/>
      <c r="M682" s="1085"/>
      <c r="N682" s="1085"/>
      <c r="O682" s="843"/>
      <c r="P682" s="843"/>
      <c r="Q682" s="843"/>
      <c r="BB682" s="420"/>
    </row>
    <row r="683" s="341" customFormat="true" ht="25.15" customHeight="true" x14ac:dyDescent="0.2">
      <c r="A683" s="420"/>
      <c r="B683" s="420"/>
      <c r="C683" s="1089"/>
      <c r="D683" s="1085"/>
      <c r="E683" s="843"/>
      <c r="F683" s="843"/>
      <c r="G683" s="843"/>
      <c r="H683" s="1085"/>
      <c r="I683" s="1085"/>
      <c r="J683" s="843"/>
      <c r="K683" s="843"/>
      <c r="L683" s="843"/>
      <c r="M683" s="1085"/>
      <c r="N683" s="1085"/>
      <c r="O683" s="843"/>
      <c r="P683" s="843"/>
      <c r="Q683" s="843"/>
      <c r="BB683" s="420"/>
    </row>
    <row r="684" s="341" customFormat="true" ht="25.15" customHeight="true" x14ac:dyDescent="0.2">
      <c r="A684" s="420"/>
      <c r="B684" s="420"/>
      <c r="C684" s="1089"/>
      <c r="D684" s="1085"/>
      <c r="E684" s="843"/>
      <c r="F684" s="843"/>
      <c r="G684" s="843"/>
      <c r="H684" s="1085"/>
      <c r="I684" s="1085"/>
      <c r="J684" s="843"/>
      <c r="K684" s="843"/>
      <c r="L684" s="843"/>
      <c r="M684" s="1085"/>
      <c r="N684" s="1085"/>
      <c r="O684" s="843"/>
      <c r="P684" s="843"/>
      <c r="Q684" s="843"/>
      <c r="BB684" s="420"/>
    </row>
    <row r="685" s="341" customFormat="true" ht="25.15" customHeight="true" x14ac:dyDescent="0.2">
      <c r="A685" s="420"/>
      <c r="B685" s="420"/>
      <c r="C685" s="1089"/>
      <c r="D685" s="1085"/>
      <c r="E685" s="843"/>
      <c r="F685" s="843"/>
      <c r="G685" s="843"/>
      <c r="H685" s="1085"/>
      <c r="I685" s="1085"/>
      <c r="J685" s="843"/>
      <c r="K685" s="843"/>
      <c r="L685" s="843"/>
      <c r="M685" s="1085"/>
      <c r="N685" s="1085"/>
      <c r="O685" s="843"/>
      <c r="P685" s="843"/>
      <c r="Q685" s="843"/>
      <c r="BB685" s="420"/>
    </row>
    <row r="686" s="341" customFormat="true" ht="25.15" customHeight="true" x14ac:dyDescent="0.2">
      <c r="A686" s="420"/>
      <c r="B686" s="420"/>
      <c r="C686" s="1089"/>
      <c r="D686" s="1085"/>
      <c r="E686" s="843"/>
      <c r="F686" s="843"/>
      <c r="G686" s="843"/>
      <c r="H686" s="1085"/>
      <c r="I686" s="1085"/>
      <c r="J686" s="843"/>
      <c r="K686" s="843"/>
      <c r="L686" s="843"/>
      <c r="M686" s="1085"/>
      <c r="N686" s="1085"/>
      <c r="O686" s="843"/>
      <c r="P686" s="843"/>
      <c r="Q686" s="843"/>
      <c r="BB686" s="420"/>
    </row>
    <row r="687" s="341" customFormat="true" ht="25.15" customHeight="true" x14ac:dyDescent="0.2">
      <c r="A687" s="420"/>
      <c r="B687" s="420"/>
      <c r="C687" s="1089"/>
      <c r="D687" s="1085"/>
      <c r="E687" s="843"/>
      <c r="F687" s="843"/>
      <c r="G687" s="843"/>
      <c r="H687" s="1085"/>
      <c r="I687" s="1085"/>
      <c r="J687" s="843"/>
      <c r="K687" s="843"/>
      <c r="L687" s="843"/>
      <c r="M687" s="1085"/>
      <c r="N687" s="1085"/>
      <c r="O687" s="843"/>
      <c r="P687" s="843"/>
      <c r="Q687" s="843"/>
      <c r="BB687" s="420"/>
    </row>
    <row r="688" s="341" customFormat="true" ht="25.15" customHeight="true" x14ac:dyDescent="0.2">
      <c r="A688" s="420"/>
      <c r="B688" s="420"/>
      <c r="C688" s="1089"/>
      <c r="D688" s="1085"/>
      <c r="E688" s="843"/>
      <c r="F688" s="843"/>
      <c r="G688" s="843"/>
      <c r="H688" s="1085"/>
      <c r="I688" s="1085"/>
      <c r="J688" s="843"/>
      <c r="K688" s="843"/>
      <c r="L688" s="843"/>
      <c r="M688" s="1085"/>
      <c r="N688" s="1085"/>
      <c r="O688" s="843"/>
      <c r="P688" s="843"/>
      <c r="Q688" s="843"/>
      <c r="BB688" s="420"/>
    </row>
    <row r="689" s="341" customFormat="true" ht="25.15" customHeight="true" x14ac:dyDescent="0.2">
      <c r="A689" s="420"/>
      <c r="B689" s="420"/>
      <c r="C689" s="1089"/>
      <c r="D689" s="1085"/>
      <c r="E689" s="843"/>
      <c r="F689" s="843"/>
      <c r="G689" s="843"/>
      <c r="H689" s="1085"/>
      <c r="I689" s="1085"/>
      <c r="J689" s="843"/>
      <c r="K689" s="843"/>
      <c r="L689" s="843"/>
      <c r="M689" s="1085"/>
      <c r="N689" s="1085"/>
      <c r="O689" s="843"/>
      <c r="P689" s="843"/>
      <c r="Q689" s="843"/>
      <c r="BB689" s="420"/>
    </row>
    <row r="690" s="341" customFormat="true" ht="25.15" customHeight="true" x14ac:dyDescent="0.2">
      <c r="A690" s="420"/>
      <c r="B690" s="420"/>
      <c r="C690" s="1089"/>
      <c r="D690" s="1085"/>
      <c r="E690" s="843"/>
      <c r="F690" s="843"/>
      <c r="G690" s="843"/>
      <c r="H690" s="1085"/>
      <c r="I690" s="1085"/>
      <c r="J690" s="843"/>
      <c r="K690" s="843"/>
      <c r="L690" s="843"/>
      <c r="M690" s="1085"/>
      <c r="N690" s="1085"/>
      <c r="O690" s="843"/>
      <c r="P690" s="843"/>
      <c r="Q690" s="843"/>
      <c r="BB690" s="420"/>
    </row>
    <row r="691" s="341" customFormat="true" ht="25.15" customHeight="true" x14ac:dyDescent="0.2">
      <c r="A691" s="420"/>
      <c r="B691" s="420"/>
      <c r="C691" s="1089"/>
      <c r="D691" s="1085"/>
      <c r="E691" s="843"/>
      <c r="F691" s="843"/>
      <c r="G691" s="843"/>
      <c r="H691" s="1085"/>
      <c r="I691" s="1085"/>
      <c r="J691" s="843"/>
      <c r="K691" s="843"/>
      <c r="L691" s="843"/>
      <c r="M691" s="1085"/>
      <c r="N691" s="1085"/>
      <c r="O691" s="843"/>
      <c r="P691" s="843"/>
      <c r="Q691" s="843"/>
      <c r="BB691" s="420"/>
    </row>
    <row r="692" s="341" customFormat="true" ht="25.15" customHeight="true" x14ac:dyDescent="0.2">
      <c r="A692" s="420"/>
      <c r="B692" s="420"/>
      <c r="C692" s="1089"/>
      <c r="D692" s="1085"/>
      <c r="E692" s="843"/>
      <c r="F692" s="843"/>
      <c r="G692" s="843"/>
      <c r="H692" s="1085"/>
      <c r="I692" s="1085"/>
      <c r="J692" s="843"/>
      <c r="K692" s="843"/>
      <c r="L692" s="843"/>
      <c r="M692" s="1085"/>
      <c r="N692" s="1085"/>
      <c r="O692" s="843"/>
      <c r="P692" s="843"/>
      <c r="Q692" s="843"/>
      <c r="BB692" s="420"/>
    </row>
    <row r="693" s="341" customFormat="true" ht="25.15" customHeight="true" x14ac:dyDescent="0.2">
      <c r="A693" s="420"/>
      <c r="B693" s="420"/>
      <c r="C693" s="1089"/>
      <c r="D693" s="1085"/>
      <c r="E693" s="843"/>
      <c r="F693" s="843"/>
      <c r="G693" s="843"/>
      <c r="H693" s="1085"/>
      <c r="I693" s="1085"/>
      <c r="J693" s="843"/>
      <c r="K693" s="843"/>
      <c r="L693" s="843"/>
      <c r="M693" s="1085"/>
      <c r="N693" s="1085"/>
      <c r="O693" s="843"/>
      <c r="P693" s="843"/>
      <c r="Q693" s="843"/>
      <c r="BB693" s="420"/>
    </row>
    <row r="694" s="341" customFormat="true" ht="25.15" customHeight="true" x14ac:dyDescent="0.2">
      <c r="A694" s="420"/>
      <c r="B694" s="420"/>
      <c r="C694" s="1089"/>
      <c r="D694" s="1085"/>
      <c r="E694" s="843"/>
      <c r="F694" s="843"/>
      <c r="G694" s="843"/>
      <c r="H694" s="1085"/>
      <c r="I694" s="1085"/>
      <c r="J694" s="843"/>
      <c r="K694" s="843"/>
      <c r="L694" s="843"/>
      <c r="M694" s="1085"/>
      <c r="N694" s="1085"/>
      <c r="O694" s="843"/>
      <c r="P694" s="843"/>
      <c r="Q694" s="843"/>
      <c r="BB694" s="420"/>
    </row>
    <row r="695" s="341" customFormat="true" ht="25.15" customHeight="true" x14ac:dyDescent="0.2">
      <c r="A695" s="420"/>
      <c r="B695" s="420"/>
      <c r="C695" s="1089"/>
      <c r="D695" s="1085"/>
      <c r="E695" s="843"/>
      <c r="F695" s="843"/>
      <c r="G695" s="843"/>
      <c r="H695" s="1085"/>
      <c r="I695" s="1085"/>
      <c r="J695" s="843"/>
      <c r="K695" s="843"/>
      <c r="L695" s="843"/>
      <c r="M695" s="1085"/>
      <c r="N695" s="1085"/>
      <c r="O695" s="843"/>
      <c r="P695" s="843"/>
      <c r="Q695" s="843"/>
      <c r="BB695" s="420"/>
    </row>
    <row r="696" s="341" customFormat="true" ht="25.15" customHeight="true" x14ac:dyDescent="0.2">
      <c r="A696" s="420"/>
      <c r="B696" s="420"/>
      <c r="C696" s="1089"/>
      <c r="D696" s="1085"/>
      <c r="E696" s="843"/>
      <c r="F696" s="843"/>
      <c r="G696" s="843"/>
      <c r="H696" s="1085"/>
      <c r="I696" s="1085"/>
      <c r="J696" s="843"/>
      <c r="K696" s="843"/>
      <c r="L696" s="843"/>
      <c r="M696" s="1085"/>
      <c r="N696" s="1085"/>
      <c r="O696" s="843"/>
      <c r="P696" s="843"/>
      <c r="Q696" s="843"/>
      <c r="BB696" s="420"/>
    </row>
    <row r="697" s="341" customFormat="true" ht="25.15" customHeight="true" x14ac:dyDescent="0.2">
      <c r="A697" s="420"/>
      <c r="B697" s="420"/>
      <c r="C697" s="1089"/>
      <c r="D697" s="1085"/>
      <c r="E697" s="843"/>
      <c r="F697" s="843"/>
      <c r="G697" s="843"/>
      <c r="H697" s="1085"/>
      <c r="I697" s="1085"/>
      <c r="J697" s="843"/>
      <c r="K697" s="843"/>
      <c r="L697" s="843"/>
      <c r="M697" s="1085"/>
      <c r="N697" s="1085"/>
      <c r="O697" s="843"/>
      <c r="P697" s="843"/>
      <c r="Q697" s="843"/>
      <c r="BB697" s="420"/>
    </row>
    <row r="698" s="341" customFormat="true" ht="25.15" customHeight="true" x14ac:dyDescent="0.2">
      <c r="A698" s="420"/>
      <c r="B698" s="420"/>
      <c r="C698" s="1089"/>
      <c r="D698" s="1085"/>
      <c r="E698" s="843"/>
      <c r="F698" s="843"/>
      <c r="G698" s="843"/>
      <c r="H698" s="1085"/>
      <c r="I698" s="1085"/>
      <c r="J698" s="843"/>
      <c r="K698" s="843"/>
      <c r="L698" s="843"/>
      <c r="M698" s="1085"/>
      <c r="N698" s="1085"/>
      <c r="O698" s="843"/>
      <c r="P698" s="843"/>
      <c r="Q698" s="843"/>
      <c r="BB698" s="420"/>
    </row>
    <row r="699" s="341" customFormat="true" ht="25.15" customHeight="true" x14ac:dyDescent="0.2">
      <c r="A699" s="420"/>
      <c r="B699" s="420"/>
      <c r="C699" s="1089"/>
      <c r="D699" s="1085"/>
      <c r="E699" s="843"/>
      <c r="F699" s="843"/>
      <c r="G699" s="843"/>
      <c r="H699" s="1085"/>
      <c r="I699" s="1085"/>
      <c r="J699" s="843"/>
      <c r="K699" s="843"/>
      <c r="L699" s="843"/>
      <c r="M699" s="1085"/>
      <c r="N699" s="1085"/>
      <c r="O699" s="843"/>
      <c r="P699" s="843"/>
      <c r="Q699" s="843"/>
      <c r="BB699" s="420"/>
    </row>
    <row r="700" s="341" customFormat="true" ht="25.15" customHeight="true" x14ac:dyDescent="0.2">
      <c r="A700" s="420"/>
      <c r="B700" s="420"/>
      <c r="C700" s="1089"/>
      <c r="D700" s="1085"/>
      <c r="E700" s="843"/>
      <c r="F700" s="843"/>
      <c r="G700" s="843"/>
      <c r="H700" s="1085"/>
      <c r="I700" s="1085"/>
      <c r="J700" s="843"/>
      <c r="K700" s="843"/>
      <c r="L700" s="843"/>
      <c r="M700" s="1085"/>
      <c r="N700" s="1085"/>
      <c r="O700" s="843"/>
      <c r="P700" s="843"/>
      <c r="Q700" s="843"/>
      <c r="BB700" s="420"/>
    </row>
    <row r="701" s="341" customFormat="true" ht="25.15" customHeight="true" x14ac:dyDescent="0.2">
      <c r="A701" s="420"/>
      <c r="B701" s="420"/>
      <c r="C701" s="1089"/>
      <c r="D701" s="1085"/>
      <c r="E701" s="843"/>
      <c r="F701" s="843"/>
      <c r="G701" s="843"/>
      <c r="H701" s="1085"/>
      <c r="I701" s="1085"/>
      <c r="J701" s="843"/>
      <c r="K701" s="843"/>
      <c r="L701" s="843"/>
      <c r="M701" s="1085"/>
      <c r="N701" s="1085"/>
      <c r="O701" s="843"/>
      <c r="P701" s="843"/>
      <c r="Q701" s="843"/>
      <c r="BB701" s="420"/>
    </row>
    <row r="702" s="341" customFormat="true" ht="25.15" customHeight="true" x14ac:dyDescent="0.2">
      <c r="A702" s="420"/>
      <c r="B702" s="420"/>
      <c r="C702" s="1089"/>
      <c r="D702" s="1085"/>
      <c r="E702" s="843"/>
      <c r="F702" s="843"/>
      <c r="G702" s="843"/>
      <c r="H702" s="1085"/>
      <c r="I702" s="1085"/>
      <c r="J702" s="843"/>
      <c r="K702" s="843"/>
      <c r="L702" s="843"/>
      <c r="M702" s="1085"/>
      <c r="N702" s="1085"/>
      <c r="O702" s="843"/>
      <c r="P702" s="843"/>
      <c r="Q702" s="843"/>
      <c r="BB702" s="420"/>
    </row>
    <row r="703" s="341" customFormat="true" ht="25.15" customHeight="true" x14ac:dyDescent="0.2">
      <c r="A703" s="420"/>
      <c r="B703" s="420"/>
      <c r="C703" s="1089"/>
      <c r="D703" s="1085"/>
      <c r="E703" s="843"/>
      <c r="F703" s="843"/>
      <c r="G703" s="843"/>
      <c r="H703" s="1085"/>
      <c r="I703" s="1085"/>
      <c r="J703" s="843"/>
      <c r="K703" s="843"/>
      <c r="L703" s="843"/>
      <c r="M703" s="1085"/>
      <c r="N703" s="1085"/>
      <c r="O703" s="843"/>
      <c r="P703" s="843"/>
      <c r="Q703" s="843"/>
      <c r="BB703" s="420"/>
    </row>
    <row r="704" s="341" customFormat="true" ht="25.15" customHeight="true" x14ac:dyDescent="0.2">
      <c r="A704" s="420"/>
      <c r="B704" s="420"/>
      <c r="C704" s="1089"/>
      <c r="D704" s="1085"/>
      <c r="E704" s="843"/>
      <c r="F704" s="843"/>
      <c r="G704" s="843"/>
      <c r="H704" s="1085"/>
      <c r="I704" s="1085"/>
      <c r="J704" s="843"/>
      <c r="K704" s="843"/>
      <c r="L704" s="843"/>
      <c r="M704" s="1085"/>
      <c r="N704" s="1085"/>
      <c r="O704" s="843"/>
      <c r="P704" s="843"/>
      <c r="Q704" s="843"/>
      <c r="BB704" s="420"/>
    </row>
    <row r="705" s="341" customFormat="true" ht="25.15" customHeight="true" x14ac:dyDescent="0.2">
      <c r="A705" s="420"/>
      <c r="B705" s="420"/>
      <c r="C705" s="1089"/>
      <c r="D705" s="1085"/>
      <c r="E705" s="843"/>
      <c r="F705" s="843"/>
      <c r="G705" s="843"/>
      <c r="H705" s="1085"/>
      <c r="I705" s="1085"/>
      <c r="J705" s="843"/>
      <c r="K705" s="843"/>
      <c r="L705" s="843"/>
      <c r="M705" s="1085"/>
      <c r="N705" s="1085"/>
      <c r="O705" s="843"/>
      <c r="P705" s="843"/>
      <c r="Q705" s="843"/>
      <c r="BB705" s="420"/>
    </row>
    <row r="706" s="341" customFormat="true" ht="25.15" customHeight="true" x14ac:dyDescent="0.2">
      <c r="A706" s="420"/>
      <c r="B706" s="420"/>
      <c r="C706" s="1089"/>
      <c r="D706" s="1085"/>
      <c r="E706" s="843"/>
      <c r="F706" s="843"/>
      <c r="G706" s="843"/>
      <c r="H706" s="1085"/>
      <c r="I706" s="1085"/>
      <c r="J706" s="843"/>
      <c r="K706" s="843"/>
      <c r="L706" s="843"/>
      <c r="M706" s="1085"/>
      <c r="N706" s="1085"/>
      <c r="O706" s="843"/>
      <c r="P706" s="843"/>
      <c r="Q706" s="843"/>
      <c r="BB706" s="420"/>
    </row>
    <row r="707" s="341" customFormat="true" ht="25.15" customHeight="true" x14ac:dyDescent="0.2">
      <c r="A707" s="420"/>
      <c r="B707" s="420"/>
      <c r="C707" s="1089"/>
      <c r="D707" s="1085"/>
      <c r="E707" s="843"/>
      <c r="F707" s="843"/>
      <c r="G707" s="843"/>
      <c r="H707" s="1085"/>
      <c r="I707" s="1085"/>
      <c r="J707" s="843"/>
      <c r="K707" s="843"/>
      <c r="L707" s="843"/>
      <c r="M707" s="1085"/>
      <c r="N707" s="1085"/>
      <c r="O707" s="843"/>
      <c r="P707" s="843"/>
      <c r="Q707" s="843"/>
      <c r="BB707" s="420"/>
    </row>
    <row r="708" s="341" customFormat="true" ht="25.15" customHeight="true" x14ac:dyDescent="0.2">
      <c r="A708" s="420"/>
      <c r="B708" s="420"/>
      <c r="C708" s="1089"/>
      <c r="D708" s="1085"/>
      <c r="E708" s="843"/>
      <c r="F708" s="843"/>
      <c r="G708" s="843"/>
      <c r="H708" s="1085"/>
      <c r="I708" s="1085"/>
      <c r="J708" s="843"/>
      <c r="K708" s="843"/>
      <c r="L708" s="843"/>
      <c r="M708" s="1085"/>
      <c r="N708" s="1085"/>
      <c r="O708" s="843"/>
      <c r="P708" s="843"/>
      <c r="Q708" s="843"/>
      <c r="BB708" s="420"/>
    </row>
    <row r="709" s="341" customFormat="true" ht="25.15" customHeight="true" x14ac:dyDescent="0.2">
      <c r="A709" s="420"/>
      <c r="B709" s="420"/>
      <c r="C709" s="1089"/>
      <c r="D709" s="1085"/>
      <c r="E709" s="843"/>
      <c r="F709" s="843"/>
      <c r="G709" s="843"/>
      <c r="H709" s="1085"/>
      <c r="I709" s="1085"/>
      <c r="J709" s="843"/>
      <c r="K709" s="843"/>
      <c r="L709" s="843"/>
      <c r="M709" s="1085"/>
      <c r="N709" s="1085"/>
      <c r="O709" s="843"/>
      <c r="P709" s="843"/>
      <c r="Q709" s="843"/>
      <c r="BB709" s="420"/>
    </row>
    <row r="710" s="341" customFormat="true" ht="25.15" customHeight="true" x14ac:dyDescent="0.2">
      <c r="A710" s="420"/>
      <c r="B710" s="420"/>
      <c r="C710" s="1089"/>
      <c r="D710" s="1085"/>
      <c r="E710" s="843"/>
      <c r="F710" s="843"/>
      <c r="G710" s="843"/>
      <c r="H710" s="1085"/>
      <c r="I710" s="1085"/>
      <c r="J710" s="843"/>
      <c r="K710" s="843"/>
      <c r="L710" s="843"/>
      <c r="M710" s="1085"/>
      <c r="N710" s="1085"/>
      <c r="O710" s="843"/>
      <c r="P710" s="843"/>
      <c r="Q710" s="843"/>
      <c r="BB710" s="420"/>
    </row>
    <row r="711" s="341" customFormat="true" ht="25.15" customHeight="true" x14ac:dyDescent="0.2">
      <c r="A711" s="420"/>
      <c r="B711" s="420"/>
      <c r="C711" s="1089"/>
      <c r="D711" s="1085"/>
      <c r="E711" s="843"/>
      <c r="F711" s="843"/>
      <c r="G711" s="843"/>
      <c r="H711" s="1085"/>
      <c r="I711" s="1085"/>
      <c r="J711" s="843"/>
      <c r="K711" s="843"/>
      <c r="L711" s="843"/>
      <c r="M711" s="1085"/>
      <c r="N711" s="1085"/>
      <c r="O711" s="843"/>
      <c r="P711" s="843"/>
      <c r="Q711" s="843"/>
      <c r="BB711" s="420"/>
    </row>
    <row r="712" s="341" customFormat="true" ht="25.15" customHeight="true" x14ac:dyDescent="0.2">
      <c r="A712" s="420"/>
      <c r="B712" s="420"/>
      <c r="C712" s="1089"/>
      <c r="D712" s="1085"/>
      <c r="E712" s="843"/>
      <c r="F712" s="843"/>
      <c r="G712" s="843"/>
      <c r="H712" s="1085"/>
      <c r="I712" s="1085"/>
      <c r="J712" s="843"/>
      <c r="K712" s="843"/>
      <c r="L712" s="843"/>
      <c r="M712" s="1085"/>
      <c r="N712" s="1085"/>
      <c r="O712" s="843"/>
      <c r="P712" s="843"/>
      <c r="Q712" s="843"/>
      <c r="BB712" s="420"/>
    </row>
    <row r="713" s="341" customFormat="true" ht="25.15" customHeight="true" x14ac:dyDescent="0.2">
      <c r="A713" s="420"/>
      <c r="B713" s="420"/>
      <c r="C713" s="1089"/>
      <c r="D713" s="1085"/>
      <c r="E713" s="843"/>
      <c r="F713" s="843"/>
      <c r="G713" s="843"/>
      <c r="H713" s="1085"/>
      <c r="I713" s="1085"/>
      <c r="J713" s="843"/>
      <c r="K713" s="843"/>
      <c r="L713" s="843"/>
      <c r="M713" s="1085"/>
      <c r="N713" s="1085"/>
      <c r="O713" s="843"/>
      <c r="P713" s="843"/>
      <c r="Q713" s="843"/>
      <c r="BB713" s="420"/>
    </row>
    <row r="714" s="341" customFormat="true" ht="25.15" customHeight="true" x14ac:dyDescent="0.2">
      <c r="A714" s="420"/>
      <c r="B714" s="420"/>
      <c r="C714" s="1089"/>
      <c r="D714" s="1085"/>
      <c r="E714" s="843"/>
      <c r="F714" s="843"/>
      <c r="G714" s="843"/>
      <c r="H714" s="1085"/>
      <c r="I714" s="1085"/>
      <c r="J714" s="843"/>
      <c r="K714" s="843"/>
      <c r="L714" s="843"/>
      <c r="M714" s="1085"/>
      <c r="N714" s="1085"/>
      <c r="O714" s="843"/>
      <c r="P714" s="843"/>
      <c r="Q714" s="843"/>
      <c r="BB714" s="420"/>
    </row>
    <row r="715" s="341" customFormat="true" ht="25.15" customHeight="true" x14ac:dyDescent="0.2">
      <c r="A715" s="420"/>
      <c r="B715" s="420"/>
      <c r="C715" s="1089"/>
      <c r="D715" s="1085"/>
      <c r="E715" s="843"/>
      <c r="F715" s="843"/>
      <c r="G715" s="843"/>
      <c r="H715" s="1085"/>
      <c r="I715" s="1085"/>
      <c r="J715" s="843"/>
      <c r="K715" s="843"/>
      <c r="L715" s="843"/>
      <c r="M715" s="1085"/>
      <c r="N715" s="1085"/>
      <c r="O715" s="843"/>
      <c r="P715" s="843"/>
      <c r="Q715" s="843"/>
      <c r="BB715" s="420"/>
    </row>
    <row r="716" s="341" customFormat="true" ht="25.15" customHeight="true" x14ac:dyDescent="0.2">
      <c r="A716" s="420"/>
      <c r="B716" s="420"/>
      <c r="C716" s="1089"/>
      <c r="D716" s="1085"/>
      <c r="E716" s="843"/>
      <c r="F716" s="843"/>
      <c r="G716" s="843"/>
      <c r="H716" s="1085"/>
      <c r="I716" s="1085"/>
      <c r="J716" s="843"/>
      <c r="K716" s="843"/>
      <c r="L716" s="843"/>
      <c r="M716" s="1085"/>
      <c r="N716" s="1085"/>
      <c r="O716" s="843"/>
      <c r="P716" s="843"/>
      <c r="Q716" s="843"/>
      <c r="BB716" s="420"/>
    </row>
    <row r="717" s="341" customFormat="true" ht="25.15" customHeight="true" x14ac:dyDescent="0.2">
      <c r="A717" s="420"/>
      <c r="B717" s="420"/>
      <c r="C717" s="1089"/>
      <c r="D717" s="1085"/>
      <c r="E717" s="843"/>
      <c r="F717" s="843"/>
      <c r="G717" s="843"/>
      <c r="H717" s="1085"/>
      <c r="I717" s="1085"/>
      <c r="J717" s="843"/>
      <c r="K717" s="843"/>
      <c r="L717" s="843"/>
      <c r="M717" s="1085"/>
      <c r="N717" s="1085"/>
      <c r="O717" s="843"/>
      <c r="P717" s="843"/>
      <c r="Q717" s="843"/>
      <c r="BB717" s="420"/>
    </row>
    <row r="718" s="341" customFormat="true" ht="25.15" customHeight="true" x14ac:dyDescent="0.2">
      <c r="A718" s="420"/>
      <c r="B718" s="420"/>
      <c r="C718" s="1089"/>
      <c r="D718" s="1085"/>
      <c r="E718" s="843"/>
      <c r="F718" s="843"/>
      <c r="G718" s="843"/>
      <c r="H718" s="1085"/>
      <c r="I718" s="1085"/>
      <c r="J718" s="843"/>
      <c r="K718" s="843"/>
      <c r="L718" s="843"/>
      <c r="M718" s="1085"/>
      <c r="N718" s="1085"/>
      <c r="O718" s="843"/>
      <c r="P718" s="843"/>
      <c r="Q718" s="843"/>
      <c r="BB718" s="420"/>
    </row>
    <row r="719" s="341" customFormat="true" ht="25.15" customHeight="true" x14ac:dyDescent="0.2">
      <c r="A719" s="420"/>
      <c r="B719" s="420"/>
      <c r="C719" s="1089"/>
      <c r="D719" s="1085"/>
      <c r="E719" s="843"/>
      <c r="F719" s="843"/>
      <c r="G719" s="843"/>
      <c r="H719" s="1085"/>
      <c r="I719" s="1085"/>
      <c r="J719" s="843"/>
      <c r="K719" s="843"/>
      <c r="L719" s="843"/>
      <c r="M719" s="1085"/>
      <c r="N719" s="1085"/>
      <c r="O719" s="843"/>
      <c r="P719" s="843"/>
      <c r="Q719" s="843"/>
      <c r="BB719" s="420"/>
    </row>
    <row r="720" s="341" customFormat="true" ht="25.15" customHeight="true" x14ac:dyDescent="0.2">
      <c r="A720" s="420"/>
      <c r="B720" s="420"/>
      <c r="C720" s="1089"/>
      <c r="D720" s="1085"/>
      <c r="E720" s="843"/>
      <c r="F720" s="843"/>
      <c r="G720" s="843"/>
      <c r="H720" s="1085"/>
      <c r="I720" s="1085"/>
      <c r="J720" s="843"/>
      <c r="K720" s="843"/>
      <c r="L720" s="843"/>
      <c r="M720" s="1085"/>
      <c r="N720" s="1085"/>
      <c r="O720" s="843"/>
      <c r="P720" s="843"/>
      <c r="Q720" s="843"/>
      <c r="BB720" s="420"/>
    </row>
    <row r="721" s="341" customFormat="true" ht="25.15" customHeight="true" x14ac:dyDescent="0.2">
      <c r="A721" s="420"/>
      <c r="B721" s="420"/>
      <c r="C721" s="1089"/>
      <c r="D721" s="1085"/>
      <c r="E721" s="843"/>
      <c r="F721" s="843"/>
      <c r="G721" s="843"/>
      <c r="H721" s="1085"/>
      <c r="I721" s="1085"/>
      <c r="J721" s="843"/>
      <c r="K721" s="843"/>
      <c r="L721" s="843"/>
      <c r="M721" s="1085"/>
      <c r="N721" s="1085"/>
      <c r="O721" s="843"/>
      <c r="P721" s="843"/>
      <c r="Q721" s="843"/>
      <c r="BB721" s="420"/>
    </row>
    <row r="722" s="341" customFormat="true" ht="25.15" customHeight="true" x14ac:dyDescent="0.2">
      <c r="A722" s="420"/>
      <c r="B722" s="420"/>
      <c r="C722" s="1089"/>
      <c r="D722" s="1085"/>
      <c r="E722" s="843"/>
      <c r="F722" s="843"/>
      <c r="G722" s="843"/>
      <c r="H722" s="1085"/>
      <c r="I722" s="1085"/>
      <c r="J722" s="843"/>
      <c r="K722" s="843"/>
      <c r="L722" s="843"/>
      <c r="M722" s="1085"/>
      <c r="N722" s="1085"/>
      <c r="O722" s="843"/>
      <c r="P722" s="843"/>
      <c r="Q722" s="843"/>
      <c r="BB722" s="420"/>
    </row>
    <row r="723" s="341" customFormat="true" ht="25.15" customHeight="true" x14ac:dyDescent="0.2">
      <c r="A723" s="420"/>
      <c r="B723" s="420"/>
      <c r="C723" s="1089"/>
      <c r="D723" s="1085"/>
      <c r="E723" s="843"/>
      <c r="F723" s="843"/>
      <c r="G723" s="843"/>
      <c r="H723" s="1085"/>
      <c r="I723" s="1085"/>
      <c r="J723" s="843"/>
      <c r="K723" s="843"/>
      <c r="L723" s="843"/>
      <c r="M723" s="1085"/>
      <c r="N723" s="1085"/>
      <c r="O723" s="843"/>
      <c r="P723" s="843"/>
      <c r="Q723" s="843"/>
      <c r="BB723" s="420"/>
    </row>
    <row r="724" s="341" customFormat="true" ht="25.15" customHeight="true" x14ac:dyDescent="0.2">
      <c r="A724" s="420"/>
      <c r="B724" s="420"/>
      <c r="C724" s="1089"/>
      <c r="D724" s="1085"/>
      <c r="E724" s="843"/>
      <c r="F724" s="843"/>
      <c r="G724" s="843"/>
      <c r="H724" s="1085"/>
      <c r="I724" s="1085"/>
      <c r="J724" s="843"/>
      <c r="K724" s="843"/>
      <c r="L724" s="843"/>
      <c r="M724" s="1085"/>
      <c r="N724" s="1085"/>
      <c r="O724" s="843"/>
      <c r="P724" s="843"/>
      <c r="Q724" s="843"/>
      <c r="BB724" s="420"/>
    </row>
    <row r="725" s="341" customFormat="true" ht="25.15" customHeight="true" x14ac:dyDescent="0.2">
      <c r="A725" s="420"/>
      <c r="B725" s="420"/>
      <c r="C725" s="1089"/>
      <c r="D725" s="1085"/>
      <c r="E725" s="843"/>
      <c r="F725" s="843"/>
      <c r="G725" s="843"/>
      <c r="H725" s="1085"/>
      <c r="I725" s="1085"/>
      <c r="J725" s="843"/>
      <c r="K725" s="843"/>
      <c r="L725" s="843"/>
      <c r="M725" s="1085"/>
      <c r="N725" s="1085"/>
      <c r="O725" s="843"/>
      <c r="P725" s="843"/>
      <c r="Q725" s="843"/>
      <c r="BB725" s="420"/>
    </row>
    <row r="726" s="341" customFormat="true" ht="25.15" customHeight="true" x14ac:dyDescent="0.2">
      <c r="A726" s="420"/>
      <c r="B726" s="420"/>
      <c r="C726" s="1089"/>
      <c r="D726" s="1085"/>
      <c r="E726" s="843"/>
      <c r="F726" s="843"/>
      <c r="G726" s="843"/>
      <c r="H726" s="1085"/>
      <c r="I726" s="1085"/>
      <c r="J726" s="843"/>
      <c r="K726" s="843"/>
      <c r="L726" s="843"/>
      <c r="M726" s="1085"/>
      <c r="N726" s="1085"/>
      <c r="O726" s="843"/>
      <c r="P726" s="843"/>
      <c r="Q726" s="843"/>
      <c r="BB726" s="420"/>
    </row>
    <row r="727" s="341" customFormat="true" ht="25.15" customHeight="true" x14ac:dyDescent="0.2">
      <c r="A727" s="420"/>
      <c r="B727" s="420"/>
      <c r="C727" s="1089"/>
      <c r="D727" s="1085"/>
      <c r="E727" s="843"/>
      <c r="F727" s="843"/>
      <c r="G727" s="843"/>
      <c r="H727" s="1085"/>
      <c r="I727" s="1085"/>
      <c r="J727" s="843"/>
      <c r="K727" s="843"/>
      <c r="L727" s="843"/>
      <c r="M727" s="1085"/>
      <c r="N727" s="1085"/>
      <c r="O727" s="843"/>
      <c r="P727" s="843"/>
      <c r="Q727" s="843"/>
      <c r="BB727" s="420"/>
    </row>
    <row r="728" s="341" customFormat="true" ht="25.15" customHeight="true" x14ac:dyDescent="0.2">
      <c r="A728" s="420"/>
      <c r="B728" s="420"/>
      <c r="C728" s="1089"/>
      <c r="D728" s="1085"/>
      <c r="E728" s="843"/>
      <c r="F728" s="843"/>
      <c r="G728" s="843"/>
      <c r="H728" s="1085"/>
      <c r="I728" s="1085"/>
      <c r="J728" s="843"/>
      <c r="K728" s="843"/>
      <c r="L728" s="843"/>
      <c r="M728" s="1085"/>
      <c r="N728" s="1085"/>
      <c r="O728" s="843"/>
      <c r="P728" s="843"/>
      <c r="Q728" s="843"/>
      <c r="BB728" s="420"/>
    </row>
    <row r="729" s="341" customFormat="true" ht="25.15" customHeight="true" x14ac:dyDescent="0.2">
      <c r="A729" s="420"/>
      <c r="B729" s="420"/>
      <c r="C729" s="1089"/>
      <c r="D729" s="1085"/>
      <c r="E729" s="843"/>
      <c r="F729" s="843"/>
      <c r="G729" s="843"/>
      <c r="H729" s="1085"/>
      <c r="I729" s="1085"/>
      <c r="J729" s="843"/>
      <c r="K729" s="843"/>
      <c r="L729" s="843"/>
      <c r="M729" s="1085"/>
      <c r="N729" s="1085"/>
      <c r="O729" s="843"/>
      <c r="P729" s="843"/>
      <c r="Q729" s="843"/>
      <c r="BB729" s="420"/>
    </row>
    <row r="730" s="341" customFormat="true" ht="25.15" customHeight="true" x14ac:dyDescent="0.2">
      <c r="A730" s="420"/>
      <c r="B730" s="420"/>
      <c r="C730" s="1089"/>
      <c r="D730" s="1085"/>
      <c r="E730" s="843"/>
      <c r="F730" s="843"/>
      <c r="G730" s="843"/>
      <c r="H730" s="1085"/>
      <c r="I730" s="1085"/>
      <c r="J730" s="843"/>
      <c r="K730" s="843"/>
      <c r="L730" s="843"/>
      <c r="M730" s="1085"/>
      <c r="N730" s="1085"/>
      <c r="O730" s="843"/>
      <c r="P730" s="843"/>
      <c r="Q730" s="843"/>
      <c r="BB730" s="420"/>
    </row>
    <row r="731" s="341" customFormat="true" ht="25.15" customHeight="true" x14ac:dyDescent="0.2">
      <c r="A731" s="420"/>
      <c r="B731" s="420"/>
      <c r="C731" s="1089"/>
      <c r="D731" s="1085"/>
      <c r="E731" s="843"/>
      <c r="F731" s="843"/>
      <c r="G731" s="843"/>
      <c r="H731" s="1085"/>
      <c r="I731" s="1085"/>
      <c r="J731" s="843"/>
      <c r="K731" s="843"/>
      <c r="L731" s="843"/>
      <c r="M731" s="1085"/>
      <c r="N731" s="1085"/>
      <c r="O731" s="843"/>
      <c r="P731" s="843"/>
      <c r="Q731" s="843"/>
      <c r="BB731" s="420"/>
    </row>
    <row r="732" s="341" customFormat="true" ht="25.15" customHeight="true" x14ac:dyDescent="0.2">
      <c r="A732" s="420"/>
      <c r="B732" s="420"/>
      <c r="C732" s="1089"/>
      <c r="D732" s="1085"/>
      <c r="E732" s="843"/>
      <c r="F732" s="843"/>
      <c r="G732" s="843"/>
      <c r="H732" s="1085"/>
      <c r="I732" s="1085"/>
      <c r="J732" s="843"/>
      <c r="K732" s="843"/>
      <c r="L732" s="843"/>
      <c r="M732" s="1085"/>
      <c r="N732" s="1085"/>
      <c r="O732" s="843"/>
      <c r="P732" s="843"/>
      <c r="Q732" s="843"/>
      <c r="BB732" s="420"/>
    </row>
    <row r="733" s="341" customFormat="true" ht="25.15" customHeight="true" x14ac:dyDescent="0.2">
      <c r="A733" s="420"/>
      <c r="B733" s="420"/>
      <c r="C733" s="1089"/>
      <c r="D733" s="1085"/>
      <c r="E733" s="843"/>
      <c r="F733" s="843"/>
      <c r="G733" s="843"/>
      <c r="H733" s="1085"/>
      <c r="I733" s="1085"/>
      <c r="J733" s="843"/>
      <c r="K733" s="843"/>
      <c r="L733" s="843"/>
      <c r="M733" s="1085"/>
      <c r="N733" s="1085"/>
      <c r="O733" s="843"/>
      <c r="P733" s="843"/>
      <c r="Q733" s="843"/>
      <c r="BB733" s="420"/>
    </row>
    <row r="734" s="341" customFormat="true" ht="25.15" customHeight="true" x14ac:dyDescent="0.2">
      <c r="A734" s="420"/>
      <c r="B734" s="420"/>
      <c r="C734" s="1089"/>
      <c r="D734" s="1085"/>
      <c r="E734" s="843"/>
      <c r="F734" s="843"/>
      <c r="G734" s="843"/>
      <c r="H734" s="1085"/>
      <c r="I734" s="1085"/>
      <c r="J734" s="843"/>
      <c r="K734" s="843"/>
      <c r="L734" s="843"/>
      <c r="M734" s="1085"/>
      <c r="N734" s="1085"/>
      <c r="O734" s="843"/>
      <c r="P734" s="843"/>
      <c r="Q734" s="843"/>
      <c r="BB734" s="420"/>
    </row>
    <row r="735" s="341" customFormat="true" ht="25.15" customHeight="true" x14ac:dyDescent="0.2">
      <c r="A735" s="420"/>
      <c r="B735" s="420"/>
      <c r="C735" s="1089"/>
      <c r="D735" s="1085"/>
      <c r="E735" s="843"/>
      <c r="F735" s="843"/>
      <c r="G735" s="843"/>
      <c r="H735" s="1085"/>
      <c r="I735" s="1085"/>
      <c r="J735" s="843"/>
      <c r="K735" s="843"/>
      <c r="L735" s="843"/>
      <c r="M735" s="1085"/>
      <c r="N735" s="1085"/>
      <c r="O735" s="843"/>
      <c r="P735" s="843"/>
      <c r="Q735" s="843"/>
      <c r="BB735" s="420"/>
    </row>
    <row r="736" s="341" customFormat="true" ht="25.15" customHeight="true" x14ac:dyDescent="0.2">
      <c r="A736" s="420"/>
      <c r="B736" s="420"/>
      <c r="C736" s="1089"/>
      <c r="D736" s="1085"/>
      <c r="E736" s="843"/>
      <c r="F736" s="843"/>
      <c r="G736" s="843"/>
      <c r="H736" s="1085"/>
      <c r="I736" s="1085"/>
      <c r="J736" s="843"/>
      <c r="K736" s="843"/>
      <c r="L736" s="843"/>
      <c r="M736" s="1085"/>
      <c r="N736" s="1085"/>
      <c r="O736" s="843"/>
      <c r="P736" s="843"/>
      <c r="Q736" s="843"/>
      <c r="BB736" s="420"/>
    </row>
    <row r="737" s="341" customFormat="true" ht="25.15" customHeight="true" x14ac:dyDescent="0.2">
      <c r="A737" s="420"/>
      <c r="B737" s="420"/>
      <c r="C737" s="1089"/>
      <c r="D737" s="1085"/>
      <c r="E737" s="843"/>
      <c r="F737" s="843"/>
      <c r="G737" s="843"/>
      <c r="H737" s="1085"/>
      <c r="I737" s="1085"/>
      <c r="J737" s="843"/>
      <c r="K737" s="843"/>
      <c r="L737" s="843"/>
      <c r="M737" s="1085"/>
      <c r="N737" s="1085"/>
      <c r="O737" s="843"/>
      <c r="P737" s="843"/>
      <c r="Q737" s="843"/>
      <c r="BB737" s="420"/>
    </row>
    <row r="738" s="341" customFormat="true" ht="25.15" customHeight="true" x14ac:dyDescent="0.2">
      <c r="A738" s="420"/>
      <c r="B738" s="420"/>
      <c r="C738" s="1089"/>
      <c r="D738" s="1085"/>
      <c r="E738" s="843"/>
      <c r="F738" s="843"/>
      <c r="G738" s="843"/>
      <c r="H738" s="1085"/>
      <c r="I738" s="1085"/>
      <c r="J738" s="843"/>
      <c r="K738" s="843"/>
      <c r="L738" s="843"/>
      <c r="M738" s="1085"/>
      <c r="N738" s="1085"/>
      <c r="O738" s="843"/>
      <c r="P738" s="843"/>
      <c r="Q738" s="843"/>
      <c r="BB738" s="420"/>
    </row>
    <row r="739" s="341" customFormat="true" ht="25.15" customHeight="true" x14ac:dyDescent="0.2">
      <c r="A739" s="420"/>
      <c r="B739" s="420"/>
      <c r="C739" s="1089"/>
      <c r="D739" s="1085"/>
      <c r="E739" s="843"/>
      <c r="F739" s="843"/>
      <c r="G739" s="843"/>
      <c r="H739" s="1085"/>
      <c r="I739" s="1085"/>
      <c r="J739" s="843"/>
      <c r="K739" s="843"/>
      <c r="L739" s="843"/>
      <c r="M739" s="1085"/>
      <c r="N739" s="1085"/>
      <c r="O739" s="843"/>
      <c r="P739" s="843"/>
      <c r="Q739" s="843"/>
      <c r="BB739" s="420"/>
    </row>
    <row r="740" s="341" customFormat="true" ht="25.15" customHeight="true" x14ac:dyDescent="0.2">
      <c r="A740" s="420"/>
      <c r="B740" s="420"/>
      <c r="C740" s="1089"/>
      <c r="D740" s="1085"/>
      <c r="E740" s="843"/>
      <c r="F740" s="843"/>
      <c r="G740" s="843"/>
      <c r="H740" s="1085"/>
      <c r="I740" s="1085"/>
      <c r="J740" s="843"/>
      <c r="K740" s="843"/>
      <c r="L740" s="843"/>
      <c r="M740" s="1085"/>
      <c r="N740" s="1085"/>
      <c r="O740" s="843"/>
      <c r="P740" s="843"/>
      <c r="Q740" s="843"/>
      <c r="BB740" s="420"/>
    </row>
    <row r="741" s="341" customFormat="true" ht="25.15" customHeight="true" x14ac:dyDescent="0.2">
      <c r="A741" s="420"/>
      <c r="B741" s="420"/>
      <c r="C741" s="1089"/>
      <c r="D741" s="1085"/>
      <c r="E741" s="843"/>
      <c r="F741" s="843"/>
      <c r="G741" s="843"/>
      <c r="H741" s="1085"/>
      <c r="I741" s="1085"/>
      <c r="J741" s="843"/>
      <c r="K741" s="843"/>
      <c r="L741" s="843"/>
      <c r="M741" s="1085"/>
      <c r="N741" s="1085"/>
      <c r="O741" s="843"/>
      <c r="P741" s="843"/>
      <c r="Q741" s="843"/>
      <c r="BB741" s="420"/>
    </row>
    <row r="742" s="341" customFormat="true" ht="25.15" customHeight="true" x14ac:dyDescent="0.2">
      <c r="A742" s="420"/>
      <c r="B742" s="420"/>
      <c r="C742" s="1089"/>
      <c r="D742" s="1085"/>
      <c r="E742" s="843"/>
      <c r="F742" s="843"/>
      <c r="G742" s="843"/>
      <c r="H742" s="1085"/>
      <c r="I742" s="1085"/>
      <c r="J742" s="843"/>
      <c r="K742" s="843"/>
      <c r="L742" s="843"/>
      <c r="M742" s="1085"/>
      <c r="N742" s="1085"/>
      <c r="O742" s="843"/>
      <c r="P742" s="843"/>
      <c r="Q742" s="843"/>
      <c r="BB742" s="420"/>
    </row>
    <row r="743" s="341" customFormat="true" ht="25.15" customHeight="true" x14ac:dyDescent="0.2">
      <c r="A743" s="420"/>
      <c r="B743" s="420"/>
      <c r="C743" s="1089"/>
      <c r="D743" s="1085"/>
      <c r="E743" s="843"/>
      <c r="F743" s="843"/>
      <c r="G743" s="843"/>
      <c r="H743" s="1085"/>
      <c r="I743" s="1085"/>
      <c r="J743" s="843"/>
      <c r="K743" s="843"/>
      <c r="L743" s="843"/>
      <c r="M743" s="1085"/>
      <c r="N743" s="1085"/>
      <c r="O743" s="843"/>
      <c r="P743" s="843"/>
      <c r="Q743" s="843"/>
      <c r="BB743" s="420"/>
    </row>
    <row r="744" s="341" customFormat="true" ht="25.15" customHeight="true" x14ac:dyDescent="0.2">
      <c r="A744" s="420"/>
      <c r="B744" s="420"/>
      <c r="C744" s="1089"/>
      <c r="D744" s="1085"/>
      <c r="E744" s="843"/>
      <c r="F744" s="843"/>
      <c r="G744" s="843"/>
      <c r="H744" s="1085"/>
      <c r="I744" s="1085"/>
      <c r="J744" s="843"/>
      <c r="K744" s="843"/>
      <c r="L744" s="843"/>
      <c r="M744" s="1085"/>
      <c r="N744" s="1085"/>
      <c r="O744" s="843"/>
      <c r="P744" s="843"/>
      <c r="Q744" s="843"/>
      <c r="BB744" s="420"/>
    </row>
    <row r="745" s="341" customFormat="true" ht="25.15" customHeight="true" x14ac:dyDescent="0.2">
      <c r="A745" s="420"/>
      <c r="B745" s="420"/>
      <c r="C745" s="1089"/>
      <c r="D745" s="1085"/>
      <c r="E745" s="843"/>
      <c r="F745" s="843"/>
      <c r="G745" s="843"/>
      <c r="H745" s="1085"/>
      <c r="I745" s="1085"/>
      <c r="J745" s="843"/>
      <c r="K745" s="843"/>
      <c r="L745" s="843"/>
      <c r="M745" s="1085"/>
      <c r="N745" s="1085"/>
      <c r="O745" s="843"/>
      <c r="P745" s="843"/>
      <c r="Q745" s="843"/>
      <c r="BB745" s="420"/>
    </row>
    <row r="746" s="341" customFormat="true" ht="25.15" customHeight="true" x14ac:dyDescent="0.2">
      <c r="A746" s="420"/>
      <c r="B746" s="420"/>
      <c r="C746" s="1089"/>
      <c r="D746" s="1085"/>
      <c r="E746" s="843"/>
      <c r="F746" s="843"/>
      <c r="G746" s="843"/>
      <c r="H746" s="1085"/>
      <c r="I746" s="1085"/>
      <c r="J746" s="843"/>
      <c r="K746" s="843"/>
      <c r="L746" s="843"/>
      <c r="M746" s="1085"/>
      <c r="N746" s="1085"/>
      <c r="O746" s="843"/>
      <c r="P746" s="843"/>
      <c r="Q746" s="843"/>
      <c r="BB746" s="420"/>
    </row>
    <row r="747" s="341" customFormat="true" ht="25.15" customHeight="true" x14ac:dyDescent="0.2">
      <c r="A747" s="420"/>
      <c r="B747" s="420"/>
      <c r="C747" s="1089"/>
      <c r="D747" s="1085"/>
      <c r="E747" s="843"/>
      <c r="F747" s="843"/>
      <c r="G747" s="843"/>
      <c r="H747" s="1085"/>
      <c r="I747" s="1085"/>
      <c r="J747" s="843"/>
      <c r="K747" s="843"/>
      <c r="L747" s="843"/>
      <c r="M747" s="1085"/>
      <c r="N747" s="1085"/>
      <c r="O747" s="843"/>
      <c r="P747" s="843"/>
      <c r="Q747" s="843"/>
      <c r="BB747" s="420"/>
    </row>
    <row r="748" s="341" customFormat="true" ht="25.15" customHeight="true" x14ac:dyDescent="0.2">
      <c r="A748" s="420"/>
      <c r="B748" s="420"/>
      <c r="C748" s="1089"/>
      <c r="D748" s="1085"/>
      <c r="E748" s="843"/>
      <c r="F748" s="843"/>
      <c r="G748" s="843"/>
      <c r="H748" s="1085"/>
      <c r="I748" s="1085"/>
      <c r="J748" s="843"/>
      <c r="K748" s="843"/>
      <c r="L748" s="843"/>
      <c r="M748" s="1085"/>
      <c r="N748" s="1085"/>
      <c r="O748" s="843"/>
      <c r="P748" s="843"/>
      <c r="Q748" s="843"/>
      <c r="BB748" s="420"/>
    </row>
    <row r="749" s="341" customFormat="true" ht="25.15" customHeight="true" x14ac:dyDescent="0.2">
      <c r="A749" s="420"/>
      <c r="B749" s="420"/>
      <c r="C749" s="1089"/>
      <c r="D749" s="1085"/>
      <c r="E749" s="843"/>
      <c r="F749" s="843"/>
      <c r="G749" s="843"/>
      <c r="H749" s="1085"/>
      <c r="I749" s="1085"/>
      <c r="J749" s="843"/>
      <c r="K749" s="843"/>
      <c r="L749" s="843"/>
      <c r="M749" s="1085"/>
      <c r="N749" s="1085"/>
      <c r="O749" s="843"/>
      <c r="P749" s="843"/>
      <c r="Q749" s="843"/>
      <c r="BB749" s="420"/>
    </row>
    <row r="750" s="341" customFormat="true" ht="25.15" customHeight="true" x14ac:dyDescent="0.2">
      <c r="A750" s="420"/>
      <c r="B750" s="420"/>
      <c r="C750" s="1089"/>
      <c r="D750" s="1085"/>
      <c r="E750" s="843"/>
      <c r="F750" s="843"/>
      <c r="G750" s="843"/>
      <c r="H750" s="1085"/>
      <c r="I750" s="1085"/>
      <c r="J750" s="843"/>
      <c r="K750" s="843"/>
      <c r="L750" s="843"/>
      <c r="M750" s="1085"/>
      <c r="N750" s="1085"/>
      <c r="O750" s="843"/>
      <c r="P750" s="843"/>
      <c r="Q750" s="843"/>
      <c r="BB750" s="420"/>
    </row>
    <row r="751" s="341" customFormat="true" ht="25.15" customHeight="true" x14ac:dyDescent="0.2">
      <c r="A751" s="420"/>
      <c r="B751" s="420"/>
      <c r="C751" s="1089"/>
      <c r="D751" s="1085"/>
      <c r="E751" s="843"/>
      <c r="F751" s="843"/>
      <c r="G751" s="843"/>
      <c r="H751" s="1085"/>
      <c r="I751" s="1085"/>
      <c r="J751" s="843"/>
      <c r="K751" s="843"/>
      <c r="L751" s="843"/>
      <c r="M751" s="1085"/>
      <c r="N751" s="1085"/>
      <c r="O751" s="843"/>
      <c r="P751" s="843"/>
      <c r="Q751" s="843"/>
      <c r="BB751" s="420"/>
    </row>
    <row r="752" s="341" customFormat="true" ht="25.15" customHeight="true" x14ac:dyDescent="0.2">
      <c r="A752" s="420"/>
      <c r="B752" s="420"/>
      <c r="C752" s="1089"/>
      <c r="D752" s="1085"/>
      <c r="E752" s="843"/>
      <c r="F752" s="843"/>
      <c r="G752" s="843"/>
      <c r="H752" s="1085"/>
      <c r="I752" s="1085"/>
      <c r="J752" s="843"/>
      <c r="K752" s="843"/>
      <c r="L752" s="843"/>
      <c r="M752" s="1085"/>
      <c r="N752" s="1085"/>
      <c r="O752" s="843"/>
      <c r="P752" s="843"/>
      <c r="Q752" s="843"/>
      <c r="BB752" s="420"/>
    </row>
    <row r="753" s="341" customFormat="true" ht="25.15" customHeight="true" x14ac:dyDescent="0.2">
      <c r="A753" s="420"/>
      <c r="B753" s="420"/>
      <c r="C753" s="1089"/>
      <c r="D753" s="1085"/>
      <c r="E753" s="843"/>
      <c r="F753" s="843"/>
      <c r="G753" s="843"/>
      <c r="H753" s="1085"/>
      <c r="I753" s="1085"/>
      <c r="J753" s="843"/>
      <c r="K753" s="843"/>
      <c r="L753" s="843"/>
      <c r="M753" s="1085"/>
      <c r="N753" s="1085"/>
      <c r="O753" s="843"/>
      <c r="P753" s="843"/>
      <c r="Q753" s="843"/>
      <c r="BB753" s="420"/>
    </row>
    <row r="754" s="341" customFormat="true" ht="25.15" customHeight="true" x14ac:dyDescent="0.2">
      <c r="A754" s="420"/>
      <c r="B754" s="420"/>
      <c r="C754" s="1089"/>
      <c r="D754" s="1085"/>
      <c r="E754" s="843"/>
      <c r="F754" s="843"/>
      <c r="G754" s="843"/>
      <c r="H754" s="1085"/>
      <c r="I754" s="1085"/>
      <c r="J754" s="843"/>
      <c r="K754" s="843"/>
      <c r="L754" s="843"/>
      <c r="M754" s="1085"/>
      <c r="N754" s="1085"/>
      <c r="O754" s="843"/>
      <c r="P754" s="843"/>
      <c r="Q754" s="843"/>
      <c r="BB754" s="420"/>
    </row>
    <row r="755" s="341" customFormat="true" ht="25.15" customHeight="true" x14ac:dyDescent="0.2">
      <c r="A755" s="420"/>
      <c r="B755" s="420"/>
      <c r="C755" s="1089"/>
      <c r="D755" s="1085"/>
      <c r="E755" s="843"/>
      <c r="F755" s="843"/>
      <c r="G755" s="843"/>
      <c r="H755" s="1085"/>
      <c r="I755" s="1085"/>
      <c r="J755" s="843"/>
      <c r="K755" s="843"/>
      <c r="L755" s="843"/>
      <c r="M755" s="1085"/>
      <c r="N755" s="1085"/>
      <c r="O755" s="843"/>
      <c r="P755" s="843"/>
      <c r="Q755" s="843"/>
      <c r="BB755" s="420"/>
    </row>
    <row r="756" s="341" customFormat="true" ht="25.15" customHeight="true" x14ac:dyDescent="0.2">
      <c r="A756" s="420"/>
      <c r="B756" s="420"/>
      <c r="C756" s="1089"/>
      <c r="D756" s="1085"/>
      <c r="E756" s="843"/>
      <c r="F756" s="843"/>
      <c r="G756" s="843"/>
      <c r="H756" s="1085"/>
      <c r="I756" s="1085"/>
      <c r="J756" s="843"/>
      <c r="K756" s="843"/>
      <c r="L756" s="843"/>
      <c r="M756" s="1085"/>
      <c r="N756" s="1085"/>
      <c r="O756" s="843"/>
      <c r="P756" s="843"/>
      <c r="Q756" s="843"/>
      <c r="BB756" s="420"/>
    </row>
    <row r="757" s="341" customFormat="true" ht="25.15" customHeight="true" x14ac:dyDescent="0.2">
      <c r="A757" s="420"/>
      <c r="B757" s="420"/>
      <c r="C757" s="1089"/>
      <c r="D757" s="1085"/>
      <c r="E757" s="843"/>
      <c r="F757" s="843"/>
      <c r="G757" s="843"/>
      <c r="H757" s="1085"/>
      <c r="I757" s="1085"/>
      <c r="J757" s="843"/>
      <c r="K757" s="843"/>
      <c r="L757" s="843"/>
      <c r="M757" s="1085"/>
      <c r="N757" s="1085"/>
      <c r="O757" s="843"/>
      <c r="P757" s="843"/>
      <c r="Q757" s="843"/>
      <c r="BB757" s="420"/>
    </row>
    <row r="758" s="341" customFormat="true" ht="25.15" customHeight="true" x14ac:dyDescent="0.2">
      <c r="A758" s="420"/>
      <c r="B758" s="420"/>
      <c r="C758" s="1089"/>
      <c r="D758" s="1085"/>
      <c r="E758" s="843"/>
      <c r="F758" s="843"/>
      <c r="G758" s="843"/>
      <c r="H758" s="1085"/>
      <c r="I758" s="1085"/>
      <c r="J758" s="843"/>
      <c r="K758" s="843"/>
      <c r="L758" s="843"/>
      <c r="M758" s="1085"/>
      <c r="N758" s="1085"/>
      <c r="O758" s="843"/>
      <c r="P758" s="843"/>
      <c r="Q758" s="843"/>
      <c r="BB758" s="420"/>
    </row>
    <row r="759" s="341" customFormat="true" ht="25.15" customHeight="true" x14ac:dyDescent="0.2">
      <c r="A759" s="420"/>
      <c r="B759" s="420"/>
      <c r="C759" s="1089"/>
      <c r="D759" s="1085"/>
      <c r="E759" s="843"/>
      <c r="F759" s="843"/>
      <c r="G759" s="843"/>
      <c r="H759" s="1085"/>
      <c r="I759" s="1085"/>
      <c r="J759" s="843"/>
      <c r="K759" s="843"/>
      <c r="L759" s="843"/>
      <c r="M759" s="1085"/>
      <c r="N759" s="1085"/>
      <c r="O759" s="843"/>
      <c r="P759" s="843"/>
      <c r="Q759" s="843"/>
      <c r="BB759" s="420"/>
    </row>
    <row r="760" s="341" customFormat="true" ht="25.15" customHeight="true" x14ac:dyDescent="0.2">
      <c r="A760" s="420"/>
      <c r="B760" s="420"/>
      <c r="C760" s="1089"/>
      <c r="D760" s="1085"/>
      <c r="E760" s="843"/>
      <c r="F760" s="843"/>
      <c r="G760" s="843"/>
      <c r="H760" s="1085"/>
      <c r="I760" s="1085"/>
      <c r="J760" s="843"/>
      <c r="K760" s="843"/>
      <c r="L760" s="843"/>
      <c r="M760" s="1085"/>
      <c r="N760" s="1085"/>
      <c r="O760" s="843"/>
      <c r="P760" s="843"/>
      <c r="Q760" s="843"/>
      <c r="BB760" s="420"/>
    </row>
    <row r="761" s="341" customFormat="true" ht="25.15" customHeight="true" x14ac:dyDescent="0.2">
      <c r="A761" s="420"/>
      <c r="B761" s="420"/>
      <c r="C761" s="1089"/>
      <c r="D761" s="1085"/>
      <c r="E761" s="843"/>
      <c r="F761" s="843"/>
      <c r="G761" s="843"/>
      <c r="H761" s="1085"/>
      <c r="I761" s="1085"/>
      <c r="J761" s="843"/>
      <c r="K761" s="843"/>
      <c r="L761" s="843"/>
      <c r="M761" s="1085"/>
      <c r="N761" s="1085"/>
      <c r="O761" s="843"/>
      <c r="P761" s="843"/>
      <c r="Q761" s="843"/>
      <c r="BB761" s="420"/>
    </row>
    <row r="762" s="341" customFormat="true" ht="25.15" customHeight="true" x14ac:dyDescent="0.2">
      <c r="A762" s="420"/>
      <c r="B762" s="420"/>
      <c r="C762" s="1089"/>
      <c r="D762" s="1085"/>
      <c r="E762" s="843"/>
      <c r="F762" s="843"/>
      <c r="G762" s="843"/>
      <c r="H762" s="1085"/>
      <c r="I762" s="1085"/>
      <c r="J762" s="843"/>
      <c r="K762" s="843"/>
      <c r="L762" s="843"/>
      <c r="M762" s="1085"/>
      <c r="N762" s="1085"/>
      <c r="O762" s="843"/>
      <c r="P762" s="843"/>
      <c r="Q762" s="843"/>
      <c r="BB762" s="420"/>
    </row>
    <row r="763" s="341" customFormat="true" ht="25.15" customHeight="true" x14ac:dyDescent="0.2">
      <c r="A763" s="420"/>
      <c r="B763" s="420"/>
      <c r="C763" s="1089"/>
      <c r="D763" s="1085"/>
      <c r="E763" s="843"/>
      <c r="F763" s="843"/>
      <c r="G763" s="843"/>
      <c r="H763" s="1085"/>
      <c r="I763" s="1085"/>
      <c r="J763" s="843"/>
      <c r="K763" s="843"/>
      <c r="L763" s="843"/>
      <c r="M763" s="1085"/>
      <c r="N763" s="1085"/>
      <c r="O763" s="843"/>
      <c r="P763" s="843"/>
      <c r="Q763" s="843"/>
      <c r="BB763" s="420"/>
    </row>
    <row r="764" s="341" customFormat="true" ht="25.15" customHeight="true" x14ac:dyDescent="0.2">
      <c r="A764" s="420"/>
      <c r="B764" s="420"/>
      <c r="C764" s="1089"/>
      <c r="D764" s="1085"/>
      <c r="E764" s="843"/>
      <c r="F764" s="843"/>
      <c r="G764" s="843"/>
      <c r="H764" s="1085"/>
      <c r="I764" s="1085"/>
      <c r="J764" s="843"/>
      <c r="K764" s="843"/>
      <c r="L764" s="843"/>
      <c r="M764" s="1085"/>
      <c r="N764" s="1085"/>
      <c r="O764" s="843"/>
      <c r="P764" s="843"/>
      <c r="Q764" s="843"/>
      <c r="BB764" s="420"/>
    </row>
    <row r="765" s="341" customFormat="true" ht="25.15" customHeight="true" x14ac:dyDescent="0.2">
      <c r="A765" s="420"/>
      <c r="B765" s="420"/>
      <c r="C765" s="1089"/>
      <c r="D765" s="1085"/>
      <c r="E765" s="843"/>
      <c r="F765" s="843"/>
      <c r="G765" s="843"/>
      <c r="H765" s="1085"/>
      <c r="I765" s="1085"/>
      <c r="J765" s="843"/>
      <c r="K765" s="843"/>
      <c r="L765" s="843"/>
      <c r="M765" s="1085"/>
      <c r="N765" s="1085"/>
      <c r="O765" s="843"/>
      <c r="P765" s="843"/>
      <c r="Q765" s="843"/>
      <c r="BB765" s="420"/>
    </row>
    <row r="766" s="341" customFormat="true" ht="25.15" customHeight="true" x14ac:dyDescent="0.2">
      <c r="A766" s="420"/>
      <c r="B766" s="420"/>
      <c r="C766" s="1089"/>
      <c r="D766" s="1085"/>
      <c r="E766" s="843"/>
      <c r="F766" s="843"/>
      <c r="G766" s="843"/>
      <c r="H766" s="1085"/>
      <c r="I766" s="1085"/>
      <c r="J766" s="843"/>
      <c r="K766" s="843"/>
      <c r="L766" s="843"/>
      <c r="M766" s="1085"/>
      <c r="N766" s="1085"/>
      <c r="O766" s="843"/>
      <c r="P766" s="843"/>
      <c r="Q766" s="843"/>
      <c r="BB766" s="420"/>
    </row>
    <row r="767" s="341" customFormat="true" ht="25.15" customHeight="true" x14ac:dyDescent="0.2">
      <c r="A767" s="420"/>
      <c r="B767" s="420"/>
      <c r="C767" s="1089"/>
      <c r="D767" s="1085"/>
      <c r="E767" s="843"/>
      <c r="F767" s="843"/>
      <c r="G767" s="843"/>
      <c r="H767" s="1085"/>
      <c r="I767" s="1085"/>
      <c r="J767" s="843"/>
      <c r="K767" s="843"/>
      <c r="L767" s="843"/>
      <c r="M767" s="1085"/>
      <c r="N767" s="1085"/>
      <c r="O767" s="843"/>
      <c r="P767" s="843"/>
      <c r="Q767" s="843"/>
      <c r="BB767" s="420"/>
    </row>
    <row r="768" s="339" customFormat="true" ht="25.15" customHeight="true" x14ac:dyDescent="0.2">
      <c r="A768" s="421"/>
      <c r="B768" s="421"/>
      <c r="C768" s="1089"/>
      <c r="D768" s="1085"/>
      <c r="E768" s="843"/>
      <c r="F768" s="843"/>
      <c r="G768" s="843"/>
      <c r="H768" s="1085"/>
      <c r="I768" s="1085"/>
      <c r="J768" s="843"/>
      <c r="K768" s="843"/>
      <c r="L768" s="843"/>
      <c r="M768" s="1085"/>
      <c r="N768" s="1085"/>
      <c r="O768" s="843"/>
      <c r="P768" s="843"/>
      <c r="Q768" s="843"/>
      <c r="BB768" s="421"/>
    </row>
    <row r="769" s="339" customFormat="true" ht="25.15" customHeight="true" x14ac:dyDescent="0.2">
      <c r="A769" s="421"/>
      <c r="B769" s="421"/>
      <c r="C769" s="1089"/>
      <c r="D769" s="1085"/>
      <c r="E769" s="843"/>
      <c r="F769" s="843"/>
      <c r="G769" s="843"/>
      <c r="H769" s="1085"/>
      <c r="I769" s="1085"/>
      <c r="J769" s="843"/>
      <c r="K769" s="843"/>
      <c r="L769" s="843"/>
      <c r="M769" s="1085"/>
      <c r="N769" s="1085"/>
      <c r="O769" s="843"/>
      <c r="P769" s="843"/>
      <c r="Q769" s="843"/>
      <c r="BB769" s="421"/>
    </row>
    <row r="770" s="339" customFormat="true" ht="25.15" customHeight="true" x14ac:dyDescent="0.2">
      <c r="A770" s="421"/>
      <c r="B770" s="421"/>
      <c r="C770" s="1089"/>
      <c r="D770" s="1085"/>
      <c r="E770" s="843"/>
      <c r="F770" s="843"/>
      <c r="G770" s="843"/>
      <c r="H770" s="1085"/>
      <c r="I770" s="1085"/>
      <c r="J770" s="843"/>
      <c r="K770" s="843"/>
      <c r="L770" s="843"/>
      <c r="M770" s="1085"/>
      <c r="N770" s="1085"/>
      <c r="O770" s="843"/>
      <c r="P770" s="843"/>
      <c r="Q770" s="843"/>
      <c r="BB770" s="421"/>
    </row>
    <row r="771" s="339" customFormat="true" ht="25.15" customHeight="true" x14ac:dyDescent="0.2">
      <c r="A771" s="421"/>
      <c r="B771" s="421"/>
      <c r="C771" s="1089"/>
      <c r="D771" s="1085"/>
      <c r="E771" s="843"/>
      <c r="F771" s="843"/>
      <c r="G771" s="843"/>
      <c r="H771" s="1085"/>
      <c r="I771" s="1085"/>
      <c r="J771" s="843"/>
      <c r="K771" s="843"/>
      <c r="L771" s="843"/>
      <c r="M771" s="1085"/>
      <c r="N771" s="1085"/>
      <c r="O771" s="843"/>
      <c r="P771" s="843"/>
      <c r="Q771" s="843"/>
      <c r="BB771" s="421"/>
    </row>
    <row r="772" s="339" customFormat="true" ht="25.15" customHeight="true" x14ac:dyDescent="0.2">
      <c r="A772" s="421"/>
      <c r="B772" s="421"/>
      <c r="C772" s="1089"/>
      <c r="D772" s="1085"/>
      <c r="E772" s="843"/>
      <c r="F772" s="843"/>
      <c r="G772" s="843"/>
      <c r="H772" s="1085"/>
      <c r="I772" s="1085"/>
      <c r="J772" s="843"/>
      <c r="K772" s="843"/>
      <c r="L772" s="843"/>
      <c r="M772" s="1085"/>
      <c r="N772" s="1085"/>
      <c r="O772" s="843"/>
      <c r="P772" s="843"/>
      <c r="Q772" s="843"/>
      <c r="BB772" s="421"/>
    </row>
    <row r="773" s="339" customFormat="true" ht="25.15" customHeight="true" x14ac:dyDescent="0.2">
      <c r="A773" s="421"/>
      <c r="B773" s="421"/>
      <c r="C773" s="1089"/>
      <c r="D773" s="1085"/>
      <c r="E773" s="843"/>
      <c r="F773" s="843"/>
      <c r="G773" s="843"/>
      <c r="H773" s="1085"/>
      <c r="I773" s="1085"/>
      <c r="J773" s="843"/>
      <c r="K773" s="843"/>
      <c r="L773" s="843"/>
      <c r="M773" s="1085"/>
      <c r="N773" s="1085"/>
      <c r="O773" s="843"/>
      <c r="P773" s="843"/>
      <c r="Q773" s="843"/>
      <c r="BB773" s="421"/>
    </row>
    <row r="774" s="339" customFormat="true" ht="25.15" customHeight="true" x14ac:dyDescent="0.2">
      <c r="A774" s="421"/>
      <c r="B774" s="421"/>
      <c r="C774" s="1089"/>
      <c r="D774" s="1085"/>
      <c r="E774" s="843"/>
      <c r="F774" s="843"/>
      <c r="G774" s="843"/>
      <c r="H774" s="1085"/>
      <c r="I774" s="1085"/>
      <c r="J774" s="843"/>
      <c r="K774" s="843"/>
      <c r="L774" s="843"/>
      <c r="M774" s="1085"/>
      <c r="N774" s="1085"/>
      <c r="O774" s="843"/>
      <c r="P774" s="843"/>
      <c r="Q774" s="843"/>
      <c r="BB774" s="421"/>
    </row>
    <row r="775" s="339" customFormat="true" ht="25.15" customHeight="true" x14ac:dyDescent="0.2">
      <c r="A775" s="421"/>
      <c r="B775" s="421"/>
      <c r="C775" s="1089"/>
      <c r="D775" s="1085"/>
      <c r="E775" s="843"/>
      <c r="F775" s="843"/>
      <c r="G775" s="843"/>
      <c r="H775" s="1085"/>
      <c r="I775" s="1085"/>
      <c r="J775" s="843"/>
      <c r="K775" s="843"/>
      <c r="L775" s="843"/>
      <c r="M775" s="1085"/>
      <c r="N775" s="1085"/>
      <c r="O775" s="843"/>
      <c r="P775" s="843"/>
      <c r="Q775" s="843"/>
      <c r="BB775" s="421"/>
    </row>
    <row r="776" s="339" customFormat="true" ht="25.15" customHeight="true" x14ac:dyDescent="0.2">
      <c r="A776" s="421"/>
      <c r="B776" s="421"/>
      <c r="C776" s="1089"/>
      <c r="D776" s="1085"/>
      <c r="E776" s="843"/>
      <c r="F776" s="843"/>
      <c r="G776" s="843"/>
      <c r="H776" s="1085"/>
      <c r="I776" s="1085"/>
      <c r="J776" s="843"/>
      <c r="K776" s="843"/>
      <c r="L776" s="843"/>
      <c r="M776" s="1085"/>
      <c r="N776" s="1085"/>
      <c r="O776" s="843"/>
      <c r="P776" s="843"/>
      <c r="Q776" s="843"/>
      <c r="BB776" s="421"/>
    </row>
    <row r="777" s="339" customFormat="true" ht="25.15" customHeight="true" x14ac:dyDescent="0.2">
      <c r="A777" s="421"/>
      <c r="B777" s="421"/>
      <c r="C777" s="1089"/>
      <c r="D777" s="1085"/>
      <c r="E777" s="843"/>
      <c r="F777" s="843"/>
      <c r="G777" s="843"/>
      <c r="H777" s="1085"/>
      <c r="I777" s="1085"/>
      <c r="J777" s="843"/>
      <c r="K777" s="843"/>
      <c r="L777" s="843"/>
      <c r="M777" s="1085"/>
      <c r="N777" s="1085"/>
      <c r="O777" s="843"/>
      <c r="P777" s="843"/>
      <c r="Q777" s="843"/>
      <c r="BB777" s="421"/>
    </row>
    <row r="778" s="339" customFormat="true" ht="25.15" customHeight="true" x14ac:dyDescent="0.2">
      <c r="A778" s="421"/>
      <c r="B778" s="421"/>
      <c r="C778" s="1089"/>
      <c r="D778" s="1085"/>
      <c r="E778" s="843"/>
      <c r="F778" s="843"/>
      <c r="G778" s="843"/>
      <c r="H778" s="1085"/>
      <c r="I778" s="1085"/>
      <c r="J778" s="843"/>
      <c r="K778" s="843"/>
      <c r="L778" s="843"/>
      <c r="M778" s="1085"/>
      <c r="N778" s="1085"/>
      <c r="O778" s="843"/>
      <c r="P778" s="843"/>
      <c r="Q778" s="843"/>
      <c r="BB778" s="421"/>
    </row>
    <row r="779" s="339" customFormat="true" ht="25.15" customHeight="true" x14ac:dyDescent="0.2">
      <c r="A779" s="421"/>
      <c r="B779" s="421"/>
      <c r="C779" s="1089"/>
      <c r="D779" s="1085"/>
      <c r="E779" s="843"/>
      <c r="F779" s="843"/>
      <c r="G779" s="843"/>
      <c r="H779" s="1085"/>
      <c r="I779" s="1085"/>
      <c r="J779" s="843"/>
      <c r="K779" s="843"/>
      <c r="L779" s="843"/>
      <c r="M779" s="1085"/>
      <c r="N779" s="1085"/>
      <c r="O779" s="843"/>
      <c r="P779" s="843"/>
      <c r="Q779" s="843"/>
      <c r="BB779" s="421"/>
    </row>
    <row r="780" s="339" customFormat="true" ht="25.15" customHeight="true" x14ac:dyDescent="0.2">
      <c r="A780" s="421"/>
      <c r="B780" s="421"/>
      <c r="C780" s="1089"/>
      <c r="D780" s="1085"/>
      <c r="E780" s="843"/>
      <c r="F780" s="843"/>
      <c r="G780" s="843"/>
      <c r="H780" s="1085"/>
      <c r="I780" s="1085"/>
      <c r="J780" s="843"/>
      <c r="K780" s="843"/>
      <c r="L780" s="843"/>
      <c r="M780" s="1085"/>
      <c r="N780" s="1085"/>
      <c r="O780" s="843"/>
      <c r="P780" s="843"/>
      <c r="Q780" s="843"/>
      <c r="BB780" s="421"/>
    </row>
    <row r="781" s="339" customFormat="true" ht="25.15" customHeight="true" x14ac:dyDescent="0.2">
      <c r="A781" s="421"/>
      <c r="B781" s="421"/>
      <c r="C781" s="1089"/>
      <c r="D781" s="1085"/>
      <c r="E781" s="843"/>
      <c r="F781" s="843"/>
      <c r="G781" s="843"/>
      <c r="H781" s="1085"/>
      <c r="I781" s="1085"/>
      <c r="J781" s="843"/>
      <c r="K781" s="843"/>
      <c r="L781" s="843"/>
      <c r="M781" s="1085"/>
      <c r="N781" s="1085"/>
      <c r="O781" s="843"/>
      <c r="P781" s="843"/>
      <c r="Q781" s="843"/>
      <c r="BB781" s="421"/>
    </row>
    <row r="782" s="339" customFormat="true" ht="25.15" customHeight="true" x14ac:dyDescent="0.2">
      <c r="A782" s="421"/>
      <c r="B782" s="421"/>
      <c r="C782" s="1089"/>
      <c r="D782" s="1085"/>
      <c r="E782" s="843"/>
      <c r="F782" s="843"/>
      <c r="G782" s="843"/>
      <c r="H782" s="1085"/>
      <c r="I782" s="1085"/>
      <c r="J782" s="843"/>
      <c r="K782" s="843"/>
      <c r="L782" s="843"/>
      <c r="M782" s="1085"/>
      <c r="N782" s="1085"/>
      <c r="O782" s="843"/>
      <c r="P782" s="843"/>
      <c r="Q782" s="843"/>
      <c r="BB782" s="421"/>
    </row>
    <row r="783" s="339" customFormat="true" ht="25.15" customHeight="true" x14ac:dyDescent="0.2">
      <c r="A783" s="421"/>
      <c r="B783" s="421"/>
      <c r="C783" s="1089"/>
      <c r="D783" s="1085"/>
      <c r="E783" s="843"/>
      <c r="F783" s="843"/>
      <c r="G783" s="843"/>
      <c r="H783" s="1085"/>
      <c r="I783" s="1085"/>
      <c r="J783" s="843"/>
      <c r="K783" s="843"/>
      <c r="L783" s="843"/>
      <c r="M783" s="1085"/>
      <c r="N783" s="1085"/>
      <c r="O783" s="843"/>
      <c r="P783" s="843"/>
      <c r="Q783" s="843"/>
      <c r="BB783" s="421"/>
    </row>
    <row r="784" s="339" customFormat="true" ht="25.15" customHeight="true" x14ac:dyDescent="0.2">
      <c r="A784" s="421"/>
      <c r="B784" s="421"/>
      <c r="C784" s="1089"/>
      <c r="D784" s="1085"/>
      <c r="E784" s="843"/>
      <c r="F784" s="843"/>
      <c r="G784" s="843"/>
      <c r="H784" s="1085"/>
      <c r="I784" s="1085"/>
      <c r="J784" s="843"/>
      <c r="K784" s="843"/>
      <c r="L784" s="843"/>
      <c r="M784" s="1085"/>
      <c r="N784" s="1085"/>
      <c r="O784" s="843"/>
      <c r="P784" s="843"/>
      <c r="Q784" s="843"/>
      <c r="BB784" s="421"/>
    </row>
    <row r="785" s="339" customFormat="true" ht="25.15" customHeight="true" x14ac:dyDescent="0.2">
      <c r="A785" s="421"/>
      <c r="B785" s="421"/>
      <c r="C785" s="1089"/>
      <c r="D785" s="1085"/>
      <c r="E785" s="843"/>
      <c r="F785" s="843"/>
      <c r="G785" s="843"/>
      <c r="H785" s="1085"/>
      <c r="I785" s="1085"/>
      <c r="J785" s="843"/>
      <c r="K785" s="843"/>
      <c r="L785" s="843"/>
      <c r="M785" s="1085"/>
      <c r="N785" s="1085"/>
      <c r="O785" s="843"/>
      <c r="P785" s="843"/>
      <c r="Q785" s="843"/>
      <c r="BB785" s="421"/>
    </row>
    <row r="786" s="339" customFormat="true" ht="25.15" customHeight="true" x14ac:dyDescent="0.2">
      <c r="A786" s="421"/>
      <c r="B786" s="421"/>
      <c r="C786" s="1089"/>
      <c r="D786" s="1085"/>
      <c r="E786" s="843"/>
      <c r="F786" s="843"/>
      <c r="G786" s="843"/>
      <c r="H786" s="1085"/>
      <c r="I786" s="1085"/>
      <c r="J786" s="843"/>
      <c r="K786" s="843"/>
      <c r="L786" s="843"/>
      <c r="M786" s="1085"/>
      <c r="N786" s="1085"/>
      <c r="O786" s="843"/>
      <c r="P786" s="843"/>
      <c r="Q786" s="843"/>
      <c r="BB786" s="421"/>
    </row>
    <row r="787" s="339" customFormat="true" ht="25.15" customHeight="true" x14ac:dyDescent="0.2">
      <c r="A787" s="421"/>
      <c r="B787" s="421"/>
      <c r="C787" s="1089"/>
      <c r="D787" s="1085"/>
      <c r="E787" s="843"/>
      <c r="F787" s="843"/>
      <c r="G787" s="843"/>
      <c r="H787" s="1085"/>
      <c r="I787" s="1085"/>
      <c r="J787" s="843"/>
      <c r="K787" s="843"/>
      <c r="L787" s="843"/>
      <c r="M787" s="1085"/>
      <c r="N787" s="1085"/>
      <c r="O787" s="843"/>
      <c r="P787" s="843"/>
      <c r="Q787" s="843"/>
      <c r="BB787" s="421"/>
    </row>
    <row r="788" s="339" customFormat="true" ht="25.15" customHeight="true" x14ac:dyDescent="0.2">
      <c r="A788" s="421"/>
      <c r="B788" s="421"/>
      <c r="C788" s="1089"/>
      <c r="D788" s="1085"/>
      <c r="E788" s="843"/>
      <c r="F788" s="843"/>
      <c r="G788" s="843"/>
      <c r="H788" s="1085"/>
      <c r="I788" s="1085"/>
      <c r="J788" s="843"/>
      <c r="K788" s="843"/>
      <c r="L788" s="843"/>
      <c r="M788" s="1085"/>
      <c r="N788" s="1085"/>
      <c r="O788" s="843"/>
      <c r="P788" s="843"/>
      <c r="Q788" s="843"/>
      <c r="BB788" s="421"/>
    </row>
    <row r="789" s="339" customFormat="true" ht="25.15" customHeight="true" x14ac:dyDescent="0.2">
      <c r="A789" s="421"/>
      <c r="B789" s="421"/>
      <c r="C789" s="1089"/>
      <c r="D789" s="1085"/>
      <c r="E789" s="843"/>
      <c r="F789" s="843"/>
      <c r="G789" s="843"/>
      <c r="H789" s="1085"/>
      <c r="I789" s="1085"/>
      <c r="J789" s="843"/>
      <c r="K789" s="843"/>
      <c r="L789" s="843"/>
      <c r="M789" s="1085"/>
      <c r="N789" s="1085"/>
      <c r="O789" s="843"/>
      <c r="P789" s="843"/>
      <c r="Q789" s="843"/>
      <c r="BB789" s="421"/>
    </row>
    <row r="790" s="339" customFormat="true" ht="25.15" customHeight="true" x14ac:dyDescent="0.2">
      <c r="A790" s="421"/>
      <c r="B790" s="421"/>
      <c r="C790" s="1089"/>
      <c r="D790" s="1085"/>
      <c r="E790" s="843"/>
      <c r="F790" s="843"/>
      <c r="G790" s="843"/>
      <c r="H790" s="1085"/>
      <c r="I790" s="1085"/>
      <c r="J790" s="843"/>
      <c r="K790" s="843"/>
      <c r="L790" s="843"/>
      <c r="M790" s="1085"/>
      <c r="N790" s="1085"/>
      <c r="O790" s="843"/>
      <c r="P790" s="843"/>
      <c r="Q790" s="843"/>
      <c r="BB790" s="421"/>
    </row>
    <row r="791" s="339" customFormat="true" ht="25.15" customHeight="true" x14ac:dyDescent="0.2">
      <c r="A791" s="421"/>
      <c r="B791" s="421"/>
      <c r="C791" s="1089"/>
      <c r="D791" s="1085"/>
      <c r="E791" s="843"/>
      <c r="F791" s="843"/>
      <c r="G791" s="843"/>
      <c r="H791" s="1085"/>
      <c r="I791" s="1085"/>
      <c r="J791" s="843"/>
      <c r="K791" s="843"/>
      <c r="L791" s="843"/>
      <c r="M791" s="1085"/>
      <c r="N791" s="1085"/>
      <c r="O791" s="843"/>
      <c r="P791" s="843"/>
      <c r="Q791" s="843"/>
      <c r="BB791" s="421"/>
    </row>
    <row r="792" s="339" customFormat="true" ht="25.15" customHeight="true" x14ac:dyDescent="0.2">
      <c r="A792" s="421"/>
      <c r="B792" s="421"/>
      <c r="C792" s="1089"/>
      <c r="D792" s="1085"/>
      <c r="E792" s="843"/>
      <c r="F792" s="843"/>
      <c r="G792" s="843"/>
      <c r="H792" s="1085"/>
      <c r="I792" s="1085"/>
      <c r="J792" s="843"/>
      <c r="K792" s="843"/>
      <c r="L792" s="843"/>
      <c r="M792" s="1085"/>
      <c r="N792" s="1085"/>
      <c r="O792" s="843"/>
      <c r="P792" s="843"/>
      <c r="Q792" s="843"/>
      <c r="BB792" s="421"/>
    </row>
    <row r="793" s="339" customFormat="true" ht="25.15" customHeight="true" x14ac:dyDescent="0.2">
      <c r="A793" s="421"/>
      <c r="B793" s="421"/>
      <c r="C793" s="1089"/>
      <c r="D793" s="1085"/>
      <c r="E793" s="843"/>
      <c r="F793" s="843"/>
      <c r="G793" s="843"/>
      <c r="H793" s="1085"/>
      <c r="I793" s="1085"/>
      <c r="J793" s="843"/>
      <c r="K793" s="843"/>
      <c r="L793" s="843"/>
      <c r="M793" s="1085"/>
      <c r="N793" s="1085"/>
      <c r="O793" s="843"/>
      <c r="P793" s="843"/>
      <c r="Q793" s="843"/>
      <c r="BB793" s="421"/>
    </row>
    <row r="794" s="339" customFormat="true" ht="25.15" customHeight="true" x14ac:dyDescent="0.2">
      <c r="A794" s="421"/>
      <c r="B794" s="421"/>
      <c r="C794" s="1089"/>
      <c r="D794" s="1085"/>
      <c r="E794" s="843"/>
      <c r="F794" s="843"/>
      <c r="G794" s="843"/>
      <c r="H794" s="1085"/>
      <c r="I794" s="1085"/>
      <c r="J794" s="843"/>
      <c r="K794" s="843"/>
      <c r="L794" s="843"/>
      <c r="M794" s="1085"/>
      <c r="N794" s="1085"/>
      <c r="O794" s="843"/>
      <c r="P794" s="843"/>
      <c r="Q794" s="843"/>
      <c r="BB794" s="421"/>
    </row>
    <row r="795" s="339" customFormat="true" ht="25.15" customHeight="true" x14ac:dyDescent="0.2">
      <c r="A795" s="421"/>
      <c r="B795" s="421"/>
      <c r="C795" s="1089"/>
      <c r="D795" s="1085"/>
      <c r="E795" s="843"/>
      <c r="F795" s="843"/>
      <c r="G795" s="843"/>
      <c r="H795" s="1085"/>
      <c r="I795" s="1085"/>
      <c r="J795" s="843"/>
      <c r="K795" s="843"/>
      <c r="L795" s="843"/>
      <c r="M795" s="1085"/>
      <c r="N795" s="1085"/>
      <c r="O795" s="843"/>
      <c r="P795" s="843"/>
      <c r="Q795" s="843"/>
      <c r="BB795" s="421"/>
    </row>
    <row r="796" s="339" customFormat="true" ht="25.15" customHeight="true" x14ac:dyDescent="0.2">
      <c r="A796" s="421"/>
      <c r="B796" s="421"/>
      <c r="C796" s="1089"/>
      <c r="D796" s="1085"/>
      <c r="E796" s="843"/>
      <c r="F796" s="843"/>
      <c r="G796" s="843"/>
      <c r="H796" s="1085"/>
      <c r="I796" s="1085"/>
      <c r="J796" s="843"/>
      <c r="K796" s="843"/>
      <c r="L796" s="843"/>
      <c r="M796" s="1085"/>
      <c r="N796" s="1085"/>
      <c r="O796" s="843"/>
      <c r="P796" s="843"/>
      <c r="Q796" s="843"/>
      <c r="BB796" s="421"/>
    </row>
    <row r="797" s="339" customFormat="true" ht="25.15" customHeight="true" x14ac:dyDescent="0.2">
      <c r="A797" s="421"/>
      <c r="B797" s="421"/>
      <c r="C797" s="1089"/>
      <c r="D797" s="1085"/>
      <c r="E797" s="843"/>
      <c r="F797" s="843"/>
      <c r="G797" s="843"/>
      <c r="H797" s="1085"/>
      <c r="I797" s="1085"/>
      <c r="J797" s="843"/>
      <c r="K797" s="843"/>
      <c r="L797" s="843"/>
      <c r="M797" s="1085"/>
      <c r="N797" s="1085"/>
      <c r="O797" s="843"/>
      <c r="P797" s="843"/>
      <c r="Q797" s="843"/>
      <c r="BB797" s="421"/>
    </row>
    <row r="798" s="339" customFormat="true" ht="25.15" customHeight="true" x14ac:dyDescent="0.2">
      <c r="A798" s="421"/>
      <c r="B798" s="421"/>
      <c r="C798" s="1089"/>
      <c r="D798" s="1085"/>
      <c r="E798" s="843"/>
      <c r="F798" s="843"/>
      <c r="G798" s="843"/>
      <c r="H798" s="1085"/>
      <c r="I798" s="1085"/>
      <c r="J798" s="843"/>
      <c r="K798" s="843"/>
      <c r="L798" s="843"/>
      <c r="M798" s="1085"/>
      <c r="N798" s="1085"/>
      <c r="O798" s="843"/>
      <c r="P798" s="843"/>
      <c r="Q798" s="843"/>
      <c r="BB798" s="421"/>
    </row>
    <row r="799" s="339" customFormat="true" ht="25.15" customHeight="true" x14ac:dyDescent="0.2">
      <c r="A799" s="421"/>
      <c r="B799" s="421"/>
      <c r="C799" s="1089"/>
      <c r="D799" s="1085"/>
      <c r="E799" s="843"/>
      <c r="F799" s="843"/>
      <c r="G799" s="843"/>
      <c r="H799" s="1085"/>
      <c r="I799" s="1085"/>
      <c r="J799" s="843"/>
      <c r="K799" s="843"/>
      <c r="L799" s="843"/>
      <c r="M799" s="1085"/>
      <c r="N799" s="1085"/>
      <c r="O799" s="843"/>
      <c r="P799" s="843"/>
      <c r="Q799" s="843"/>
      <c r="BB799" s="421"/>
    </row>
    <row r="800" s="339" customFormat="true" ht="25.15" customHeight="true" x14ac:dyDescent="0.2">
      <c r="A800" s="421"/>
      <c r="B800" s="421"/>
      <c r="C800" s="1089"/>
      <c r="D800" s="1085"/>
      <c r="E800" s="843"/>
      <c r="F800" s="843"/>
      <c r="G800" s="843"/>
      <c r="H800" s="1085"/>
      <c r="I800" s="1085"/>
      <c r="J800" s="843"/>
      <c r="K800" s="843"/>
      <c r="L800" s="843"/>
      <c r="M800" s="1085"/>
      <c r="N800" s="1085"/>
      <c r="O800" s="843"/>
      <c r="P800" s="843"/>
      <c r="Q800" s="843"/>
      <c r="BB800" s="421"/>
    </row>
    <row r="801" ht="25.15" customHeight="true" x14ac:dyDescent="0.2">
      <c r="C801" s="1089"/>
      <c r="D801" s="1085"/>
      <c r="E801" s="843"/>
      <c r="F801" s="843"/>
      <c r="G801" s="843"/>
      <c r="H801" s="1085"/>
      <c r="I801" s="1085"/>
      <c r="J801" s="843"/>
      <c r="K801" s="843"/>
      <c r="L801" s="843"/>
      <c r="M801" s="1085"/>
      <c r="N801" s="1085"/>
      <c r="O801" s="843"/>
      <c r="P801" s="843"/>
      <c r="Q801" s="843"/>
    </row>
    <row r="802" ht="25.15" customHeight="true" x14ac:dyDescent="0.2">
      <c r="C802" s="1089"/>
      <c r="D802" s="1085"/>
      <c r="E802" s="843"/>
      <c r="F802" s="843"/>
      <c r="G802" s="843"/>
      <c r="H802" s="1085"/>
      <c r="I802" s="1085"/>
      <c r="J802" s="843"/>
      <c r="K802" s="843"/>
      <c r="L802" s="843"/>
      <c r="M802" s="1085"/>
      <c r="N802" s="1085"/>
      <c r="O802" s="843"/>
      <c r="P802" s="843"/>
      <c r="Q802" s="843"/>
    </row>
    <row r="803" ht="25.15" customHeight="true" x14ac:dyDescent="0.2">
      <c r="C803" s="1089"/>
      <c r="D803" s="1085"/>
      <c r="E803" s="843"/>
      <c r="F803" s="843"/>
      <c r="G803" s="843"/>
      <c r="H803" s="1085"/>
      <c r="I803" s="1085"/>
      <c r="J803" s="843"/>
      <c r="K803" s="843"/>
      <c r="L803" s="843"/>
      <c r="M803" s="1085"/>
      <c r="N803" s="1085"/>
      <c r="O803" s="843"/>
      <c r="P803" s="843"/>
      <c r="Q803" s="843"/>
    </row>
    <row r="804" ht="25.15" customHeight="true" x14ac:dyDescent="0.2">
      <c r="C804" s="1089"/>
      <c r="D804" s="1085"/>
      <c r="E804" s="843"/>
      <c r="F804" s="843"/>
      <c r="G804" s="843"/>
      <c r="H804" s="1085"/>
      <c r="I804" s="1085"/>
      <c r="J804" s="843"/>
      <c r="K804" s="843"/>
      <c r="L804" s="843"/>
      <c r="M804" s="1085"/>
      <c r="N804" s="1085"/>
      <c r="O804" s="843"/>
      <c r="P804" s="843"/>
      <c r="Q804" s="843"/>
    </row>
    <row r="805" ht="25.15" customHeight="true" x14ac:dyDescent="0.2">
      <c r="C805" s="1089"/>
      <c r="D805" s="1085"/>
      <c r="E805" s="843"/>
      <c r="F805" s="843"/>
      <c r="G805" s="843"/>
      <c r="H805" s="1085"/>
      <c r="I805" s="1085"/>
      <c r="J805" s="843"/>
      <c r="K805" s="843"/>
      <c r="L805" s="843"/>
      <c r="M805" s="1085"/>
      <c r="N805" s="1085"/>
      <c r="O805" s="843"/>
      <c r="P805" s="843"/>
      <c r="Q805" s="843"/>
    </row>
    <row r="806" ht="25.15" customHeight="true" x14ac:dyDescent="0.2">
      <c r="C806" s="1089"/>
      <c r="D806" s="1085"/>
      <c r="E806" s="843"/>
      <c r="F806" s="843"/>
      <c r="G806" s="843"/>
      <c r="H806" s="1085"/>
      <c r="I806" s="1085"/>
      <c r="J806" s="843"/>
      <c r="K806" s="843"/>
      <c r="L806" s="843"/>
      <c r="M806" s="1085"/>
      <c r="N806" s="1085"/>
      <c r="O806" s="843"/>
      <c r="P806" s="843"/>
      <c r="Q806" s="843"/>
    </row>
    <row r="807" ht="25.15" customHeight="true" x14ac:dyDescent="0.2">
      <c r="C807" s="1089"/>
      <c r="D807" s="1085"/>
      <c r="E807" s="843"/>
      <c r="F807" s="843"/>
      <c r="G807" s="843"/>
      <c r="H807" s="1085"/>
      <c r="I807" s="1085"/>
      <c r="J807" s="843"/>
      <c r="K807" s="843"/>
      <c r="L807" s="843"/>
      <c r="M807" s="1085"/>
      <c r="N807" s="1085"/>
      <c r="O807" s="843"/>
      <c r="P807" s="843"/>
      <c r="Q807" s="843"/>
    </row>
    <row r="808" ht="25.15" customHeight="true" x14ac:dyDescent="0.2">
      <c r="C808" s="1089"/>
      <c r="D808" s="1085"/>
      <c r="E808" s="843"/>
      <c r="F808" s="843"/>
      <c r="G808" s="843"/>
      <c r="H808" s="1085"/>
      <c r="I808" s="1085"/>
      <c r="J808" s="843"/>
      <c r="K808" s="843"/>
      <c r="L808" s="843"/>
      <c r="M808" s="1085"/>
      <c r="N808" s="1085"/>
      <c r="O808" s="843"/>
      <c r="P808" s="843"/>
      <c r="Q808" s="843"/>
    </row>
    <row r="809" ht="25.15" customHeight="true" x14ac:dyDescent="0.2">
      <c r="C809" s="1089"/>
      <c r="D809" s="1085"/>
      <c r="E809" s="843"/>
      <c r="F809" s="843"/>
      <c r="G809" s="843"/>
      <c r="H809" s="1085"/>
      <c r="I809" s="1085"/>
      <c r="J809" s="843"/>
      <c r="K809" s="843"/>
      <c r="L809" s="843"/>
      <c r="M809" s="1085"/>
      <c r="N809" s="1085"/>
      <c r="O809" s="843"/>
      <c r="P809" s="843"/>
      <c r="Q809" s="843"/>
    </row>
    <row r="810" ht="25.15" customHeight="true" x14ac:dyDescent="0.2">
      <c r="C810" s="1089"/>
      <c r="D810" s="1085"/>
      <c r="E810" s="843"/>
      <c r="F810" s="843"/>
      <c r="G810" s="843"/>
      <c r="H810" s="1085"/>
      <c r="I810" s="1085"/>
      <c r="J810" s="843"/>
      <c r="K810" s="843"/>
      <c r="L810" s="843"/>
      <c r="M810" s="1085"/>
      <c r="N810" s="1085"/>
      <c r="O810" s="843"/>
      <c r="P810" s="843"/>
      <c r="Q810" s="843"/>
    </row>
    <row r="811" ht="25.15" customHeight="true" x14ac:dyDescent="0.2">
      <c r="C811" s="1089"/>
      <c r="D811" s="1085"/>
      <c r="E811" s="843"/>
      <c r="F811" s="843"/>
      <c r="G811" s="843"/>
      <c r="H811" s="1085"/>
      <c r="I811" s="1085"/>
      <c r="J811" s="843"/>
      <c r="K811" s="843"/>
      <c r="L811" s="843"/>
      <c r="M811" s="1085"/>
      <c r="N811" s="1085"/>
      <c r="O811" s="843"/>
      <c r="P811" s="843"/>
      <c r="Q811" s="843"/>
    </row>
    <row r="812" ht="25.15" customHeight="true" x14ac:dyDescent="0.2">
      <c r="C812" s="1089"/>
      <c r="D812" s="1085"/>
      <c r="E812" s="843"/>
      <c r="F812" s="843"/>
      <c r="G812" s="843"/>
      <c r="H812" s="1085"/>
      <c r="I812" s="1085"/>
      <c r="J812" s="843"/>
      <c r="K812" s="843"/>
      <c r="L812" s="843"/>
      <c r="M812" s="1085"/>
      <c r="N812" s="1085"/>
      <c r="O812" s="843"/>
      <c r="P812" s="843"/>
      <c r="Q812" s="843"/>
    </row>
    <row r="813" ht="25.15" customHeight="true" x14ac:dyDescent="0.2">
      <c r="C813" s="1089"/>
      <c r="D813" s="1085"/>
      <c r="E813" s="843"/>
      <c r="F813" s="843"/>
      <c r="G813" s="843"/>
      <c r="H813" s="1085"/>
      <c r="I813" s="1085"/>
      <c r="J813" s="843"/>
      <c r="K813" s="843"/>
      <c r="L813" s="843"/>
      <c r="M813" s="1085"/>
      <c r="N813" s="1085"/>
      <c r="O813" s="843"/>
      <c r="P813" s="843"/>
      <c r="Q813" s="843"/>
    </row>
    <row r="814" ht="25.15" customHeight="true" x14ac:dyDescent="0.2">
      <c r="C814" s="1089"/>
      <c r="D814" s="1085"/>
      <c r="E814" s="843"/>
      <c r="F814" s="843"/>
      <c r="G814" s="843"/>
      <c r="H814" s="1085"/>
      <c r="I814" s="1085"/>
      <c r="J814" s="843"/>
      <c r="K814" s="843"/>
      <c r="L814" s="843"/>
      <c r="M814" s="1085"/>
      <c r="N814" s="1085"/>
      <c r="O814" s="843"/>
      <c r="P814" s="843"/>
      <c r="Q814" s="843"/>
    </row>
    <row r="815" ht="25.15" customHeight="true" x14ac:dyDescent="0.2">
      <c r="C815" s="1089"/>
      <c r="D815" s="1085"/>
      <c r="E815" s="843"/>
      <c r="F815" s="843"/>
      <c r="G815" s="843"/>
      <c r="H815" s="1085"/>
      <c r="I815" s="1085"/>
      <c r="J815" s="843"/>
      <c r="K815" s="843"/>
      <c r="L815" s="843"/>
      <c r="M815" s="1085"/>
      <c r="N815" s="1085"/>
      <c r="O815" s="843"/>
      <c r="P815" s="843"/>
      <c r="Q815" s="843"/>
    </row>
    <row r="816" ht="25.15" customHeight="true" x14ac:dyDescent="0.2">
      <c r="C816" s="1089"/>
      <c r="D816" s="1085"/>
      <c r="E816" s="843"/>
      <c r="F816" s="843"/>
      <c r="G816" s="843"/>
      <c r="H816" s="1085"/>
      <c r="I816" s="1085"/>
      <c r="J816" s="843"/>
      <c r="K816" s="843"/>
      <c r="L816" s="843"/>
      <c r="M816" s="1085"/>
      <c r="N816" s="1085"/>
      <c r="O816" s="843"/>
      <c r="P816" s="843"/>
      <c r="Q816" s="843"/>
    </row>
    <row r="817" ht="25.15" customHeight="true" x14ac:dyDescent="0.2">
      <c r="C817" s="1089"/>
      <c r="D817" s="1085"/>
      <c r="E817" s="843"/>
      <c r="F817" s="843"/>
      <c r="G817" s="843"/>
      <c r="H817" s="1085"/>
      <c r="I817" s="1085"/>
      <c r="J817" s="843"/>
      <c r="K817" s="843"/>
      <c r="L817" s="843"/>
      <c r="M817" s="1085"/>
      <c r="N817" s="1085"/>
      <c r="O817" s="843"/>
      <c r="P817" s="843"/>
      <c r="Q817" s="843"/>
    </row>
    <row r="818" ht="25.15" customHeight="true" x14ac:dyDescent="0.2">
      <c r="C818" s="1089"/>
      <c r="D818" s="1085"/>
      <c r="E818" s="843"/>
      <c r="F818" s="843"/>
      <c r="G818" s="843"/>
      <c r="H818" s="1085"/>
      <c r="I818" s="1085"/>
      <c r="J818" s="843"/>
      <c r="K818" s="843"/>
      <c r="L818" s="843"/>
      <c r="M818" s="1085"/>
      <c r="N818" s="1085"/>
      <c r="O818" s="843"/>
      <c r="P818" s="843"/>
      <c r="Q818" s="843"/>
    </row>
    <row r="819" ht="25.15" customHeight="true" x14ac:dyDescent="0.2">
      <c r="C819" s="1089"/>
      <c r="D819" s="1085"/>
      <c r="E819" s="843"/>
      <c r="F819" s="843"/>
      <c r="G819" s="843"/>
      <c r="H819" s="1085"/>
      <c r="I819" s="1085"/>
      <c r="J819" s="843"/>
      <c r="K819" s="843"/>
      <c r="L819" s="843"/>
      <c r="M819" s="1085"/>
      <c r="N819" s="1085"/>
      <c r="O819" s="843"/>
      <c r="P819" s="843"/>
      <c r="Q819" s="843"/>
    </row>
    <row r="820" ht="25.15" customHeight="true" x14ac:dyDescent="0.2">
      <c r="C820" s="1089"/>
      <c r="D820" s="1085"/>
      <c r="E820" s="843"/>
      <c r="F820" s="843"/>
      <c r="G820" s="843"/>
      <c r="H820" s="1085"/>
      <c r="I820" s="1085"/>
      <c r="J820" s="843"/>
      <c r="K820" s="843"/>
      <c r="L820" s="843"/>
      <c r="M820" s="1085"/>
      <c r="N820" s="1085"/>
      <c r="O820" s="843"/>
      <c r="P820" s="843"/>
      <c r="Q820" s="843"/>
    </row>
    <row r="821" ht="25.15" customHeight="true" x14ac:dyDescent="0.2">
      <c r="C821" s="1089"/>
      <c r="D821" s="1085"/>
      <c r="E821" s="843"/>
      <c r="F821" s="843"/>
      <c r="G821" s="843"/>
      <c r="H821" s="1085"/>
      <c r="I821" s="1085"/>
      <c r="J821" s="843"/>
      <c r="K821" s="843"/>
      <c r="L821" s="843"/>
      <c r="M821" s="1085"/>
      <c r="N821" s="1085"/>
      <c r="O821" s="843"/>
      <c r="P821" s="843"/>
      <c r="Q821" s="843"/>
    </row>
    <row r="822" ht="25.15" customHeight="true" x14ac:dyDescent="0.2">
      <c r="C822" s="1089"/>
      <c r="D822" s="1085"/>
      <c r="E822" s="843"/>
      <c r="F822" s="843"/>
      <c r="G822" s="843"/>
      <c r="H822" s="1085"/>
      <c r="I822" s="1085"/>
      <c r="J822" s="843"/>
      <c r="K822" s="843"/>
      <c r="L822" s="843"/>
      <c r="M822" s="1085"/>
      <c r="N822" s="1085"/>
      <c r="O822" s="843"/>
      <c r="P822" s="843"/>
      <c r="Q822" s="843"/>
    </row>
    <row r="823" ht="25.15" customHeight="true" x14ac:dyDescent="0.2">
      <c r="C823" s="1089"/>
      <c r="D823" s="1085"/>
      <c r="E823" s="843"/>
      <c r="F823" s="843"/>
      <c r="G823" s="843"/>
      <c r="H823" s="1085"/>
      <c r="I823" s="1085"/>
      <c r="J823" s="843"/>
      <c r="K823" s="843"/>
      <c r="L823" s="843"/>
      <c r="M823" s="1085"/>
      <c r="N823" s="1085"/>
      <c r="O823" s="843"/>
      <c r="P823" s="843"/>
      <c r="Q823" s="843"/>
    </row>
    <row r="824" ht="25.15" customHeight="true" x14ac:dyDescent="0.2">
      <c r="C824" s="1089"/>
      <c r="D824" s="1085"/>
      <c r="E824" s="843"/>
      <c r="F824" s="843"/>
      <c r="G824" s="843"/>
      <c r="H824" s="1085"/>
      <c r="I824" s="1085"/>
      <c r="J824" s="843"/>
      <c r="K824" s="843"/>
      <c r="L824" s="843"/>
      <c r="M824" s="1085"/>
      <c r="N824" s="1085"/>
      <c r="O824" s="843"/>
      <c r="P824" s="843"/>
      <c r="Q824" s="843"/>
    </row>
    <row r="825" ht="25.15" customHeight="true" x14ac:dyDescent="0.2">
      <c r="C825" s="1089"/>
      <c r="D825" s="1085"/>
      <c r="E825" s="843"/>
      <c r="F825" s="843"/>
      <c r="G825" s="843"/>
      <c r="H825" s="1085"/>
      <c r="I825" s="1085"/>
      <c r="J825" s="843"/>
      <c r="K825" s="843"/>
      <c r="L825" s="843"/>
      <c r="M825" s="1085"/>
      <c r="N825" s="1085"/>
      <c r="O825" s="843"/>
      <c r="P825" s="843"/>
      <c r="Q825" s="843"/>
    </row>
    <row r="826" ht="25.15" customHeight="true" x14ac:dyDescent="0.2">
      <c r="C826" s="1089"/>
      <c r="D826" s="1085"/>
      <c r="E826" s="843"/>
      <c r="F826" s="843"/>
      <c r="G826" s="843"/>
      <c r="H826" s="1085"/>
      <c r="I826" s="1085"/>
      <c r="J826" s="843"/>
      <c r="K826" s="843"/>
      <c r="L826" s="843"/>
      <c r="M826" s="1085"/>
      <c r="N826" s="1085"/>
      <c r="O826" s="843"/>
      <c r="P826" s="843"/>
      <c r="Q826" s="843"/>
    </row>
    <row r="827" ht="25.15" customHeight="true" x14ac:dyDescent="0.2">
      <c r="C827" s="1089"/>
      <c r="D827" s="1085"/>
      <c r="E827" s="843"/>
      <c r="F827" s="843"/>
      <c r="G827" s="843"/>
      <c r="H827" s="1085"/>
      <c r="I827" s="1085"/>
      <c r="J827" s="843"/>
      <c r="K827" s="843"/>
      <c r="L827" s="843"/>
      <c r="M827" s="1085"/>
      <c r="N827" s="1085"/>
      <c r="O827" s="843"/>
      <c r="P827" s="843"/>
      <c r="Q827" s="843"/>
    </row>
    <row r="828" ht="25.15" customHeight="true" x14ac:dyDescent="0.2">
      <c r="C828" s="1089"/>
      <c r="D828" s="1085"/>
      <c r="E828" s="843"/>
      <c r="F828" s="843"/>
      <c r="G828" s="843"/>
      <c r="H828" s="1085"/>
      <c r="I828" s="1085"/>
      <c r="J828" s="843"/>
      <c r="K828" s="843"/>
      <c r="L828" s="843"/>
      <c r="M828" s="1085"/>
      <c r="N828" s="1085"/>
      <c r="O828" s="843"/>
      <c r="P828" s="843"/>
      <c r="Q828" s="843"/>
    </row>
    <row r="829" ht="25.15" customHeight="true" x14ac:dyDescent="0.2">
      <c r="C829" s="1089"/>
      <c r="D829" s="1085"/>
      <c r="E829" s="843"/>
      <c r="F829" s="843"/>
      <c r="G829" s="843"/>
      <c r="H829" s="1085"/>
      <c r="I829" s="1085"/>
      <c r="J829" s="843"/>
      <c r="K829" s="843"/>
      <c r="L829" s="843"/>
      <c r="M829" s="1085"/>
      <c r="N829" s="1085"/>
      <c r="O829" s="843"/>
      <c r="P829" s="843"/>
      <c r="Q829" s="843"/>
    </row>
    <row r="830" ht="25.15" customHeight="true" x14ac:dyDescent="0.2">
      <c r="C830" s="1089"/>
      <c r="D830" s="1085"/>
      <c r="E830" s="843"/>
      <c r="F830" s="843"/>
      <c r="G830" s="843"/>
      <c r="H830" s="1085"/>
      <c r="I830" s="1085"/>
      <c r="J830" s="843"/>
      <c r="K830" s="843"/>
      <c r="L830" s="843"/>
      <c r="M830" s="1085"/>
      <c r="N830" s="1085"/>
      <c r="O830" s="843"/>
      <c r="P830" s="843"/>
      <c r="Q830" s="843"/>
    </row>
    <row r="831" ht="25.15" customHeight="true" x14ac:dyDescent="0.2">
      <c r="C831" s="1089"/>
      <c r="D831" s="1085"/>
      <c r="E831" s="843"/>
      <c r="F831" s="843"/>
      <c r="G831" s="843"/>
      <c r="H831" s="1085"/>
      <c r="I831" s="1085"/>
      <c r="J831" s="843"/>
      <c r="K831" s="843"/>
      <c r="L831" s="843"/>
      <c r="M831" s="1085"/>
      <c r="N831" s="1085"/>
      <c r="O831" s="843"/>
      <c r="P831" s="843"/>
      <c r="Q831" s="843"/>
    </row>
    <row r="832" ht="25.15" customHeight="true" x14ac:dyDescent="0.2">
      <c r="C832" s="1089"/>
      <c r="D832" s="1085"/>
      <c r="E832" s="843"/>
      <c r="F832" s="843"/>
      <c r="G832" s="843"/>
      <c r="H832" s="1085"/>
      <c r="I832" s="1085"/>
      <c r="J832" s="843"/>
      <c r="K832" s="843"/>
      <c r="L832" s="843"/>
      <c r="M832" s="1085"/>
      <c r="N832" s="1085"/>
      <c r="O832" s="843"/>
      <c r="P832" s="843"/>
      <c r="Q832" s="843"/>
    </row>
    <row r="833" ht="25.15" customHeight="true" x14ac:dyDescent="0.2">
      <c r="C833" s="1089"/>
      <c r="D833" s="1085"/>
      <c r="E833" s="843"/>
      <c r="F833" s="843"/>
      <c r="G833" s="843"/>
      <c r="H833" s="1085"/>
      <c r="I833" s="1085"/>
      <c r="J833" s="843"/>
      <c r="K833" s="843"/>
      <c r="L833" s="843"/>
      <c r="M833" s="1085"/>
      <c r="N833" s="1085"/>
      <c r="O833" s="843"/>
      <c r="P833" s="843"/>
      <c r="Q833" s="843"/>
    </row>
    <row r="834" ht="25.15" customHeight="true" x14ac:dyDescent="0.2">
      <c r="C834" s="1089"/>
      <c r="D834" s="1085"/>
      <c r="E834" s="843"/>
      <c r="F834" s="843"/>
      <c r="G834" s="843"/>
      <c r="H834" s="1085"/>
      <c r="I834" s="1085"/>
      <c r="J834" s="843"/>
      <c r="K834" s="843"/>
      <c r="L834" s="843"/>
      <c r="M834" s="1085"/>
      <c r="N834" s="1085"/>
      <c r="O834" s="843"/>
      <c r="P834" s="843"/>
      <c r="Q834" s="843"/>
    </row>
    <row r="835" ht="25.15" customHeight="true" x14ac:dyDescent="0.2">
      <c r="C835" s="1089"/>
      <c r="D835" s="1085"/>
      <c r="E835" s="843"/>
      <c r="F835" s="843"/>
      <c r="G835" s="843"/>
      <c r="H835" s="1085"/>
      <c r="I835" s="1085"/>
      <c r="J835" s="843"/>
      <c r="K835" s="843"/>
      <c r="L835" s="843"/>
      <c r="M835" s="1085"/>
      <c r="N835" s="1085"/>
      <c r="O835" s="843"/>
      <c r="P835" s="843"/>
      <c r="Q835" s="843"/>
    </row>
    <row r="836" ht="25.15" customHeight="true" x14ac:dyDescent="0.2">
      <c r="C836" s="1089"/>
      <c r="D836" s="1085"/>
      <c r="E836" s="843"/>
      <c r="F836" s="843"/>
      <c r="G836" s="843"/>
      <c r="H836" s="1085"/>
      <c r="I836" s="1085"/>
      <c r="J836" s="843"/>
      <c r="K836" s="843"/>
      <c r="L836" s="843"/>
      <c r="M836" s="1085"/>
      <c r="N836" s="1085"/>
      <c r="O836" s="843"/>
      <c r="P836" s="843"/>
      <c r="Q836" s="843"/>
    </row>
    <row r="837" ht="25.15" customHeight="true" x14ac:dyDescent="0.2">
      <c r="C837" s="1089"/>
      <c r="D837" s="1085"/>
      <c r="E837" s="843"/>
      <c r="F837" s="843"/>
      <c r="G837" s="843"/>
      <c r="H837" s="1085"/>
      <c r="I837" s="1085"/>
      <c r="J837" s="843"/>
      <c r="K837" s="843"/>
      <c r="L837" s="843"/>
      <c r="M837" s="1085"/>
      <c r="N837" s="1085"/>
      <c r="O837" s="843"/>
      <c r="P837" s="843"/>
      <c r="Q837" s="843"/>
    </row>
    <row r="838" ht="25.15" customHeight="true" x14ac:dyDescent="0.2">
      <c r="C838" s="1089"/>
      <c r="D838" s="1085"/>
      <c r="E838" s="843"/>
      <c r="F838" s="843"/>
      <c r="G838" s="843"/>
      <c r="H838" s="1085"/>
      <c r="I838" s="1085"/>
      <c r="J838" s="843"/>
      <c r="K838" s="843"/>
      <c r="L838" s="843"/>
      <c r="M838" s="1085"/>
      <c r="N838" s="1085"/>
      <c r="O838" s="843"/>
      <c r="P838" s="843"/>
      <c r="Q838" s="843"/>
    </row>
    <row r="839" ht="25.15" customHeight="true" x14ac:dyDescent="0.2">
      <c r="C839" s="1089"/>
      <c r="D839" s="1085"/>
      <c r="E839" s="843"/>
      <c r="F839" s="843"/>
      <c r="G839" s="843"/>
      <c r="H839" s="1085"/>
      <c r="I839" s="1085"/>
      <c r="J839" s="843"/>
      <c r="K839" s="843"/>
      <c r="L839" s="843"/>
      <c r="M839" s="1085"/>
      <c r="N839" s="1085"/>
      <c r="O839" s="843"/>
      <c r="P839" s="843"/>
      <c r="Q839" s="843"/>
    </row>
    <row r="840" ht="25.15" customHeight="true" x14ac:dyDescent="0.2">
      <c r="C840" s="1089"/>
      <c r="D840" s="1085"/>
      <c r="E840" s="843"/>
      <c r="F840" s="843"/>
      <c r="G840" s="843"/>
      <c r="H840" s="1085"/>
      <c r="I840" s="1085"/>
      <c r="J840" s="843"/>
      <c r="K840" s="843"/>
      <c r="L840" s="843"/>
      <c r="M840" s="1085"/>
      <c r="N840" s="1085"/>
      <c r="O840" s="843"/>
      <c r="P840" s="843"/>
      <c r="Q840" s="843"/>
    </row>
    <row r="841" ht="25.15" customHeight="true" x14ac:dyDescent="0.2">
      <c r="C841" s="1089"/>
      <c r="D841" s="1085"/>
      <c r="E841" s="843"/>
      <c r="F841" s="843"/>
      <c r="G841" s="843"/>
      <c r="H841" s="1085"/>
      <c r="I841" s="1085"/>
      <c r="J841" s="843"/>
      <c r="K841" s="843"/>
      <c r="L841" s="843"/>
      <c r="M841" s="1085"/>
      <c r="N841" s="1085"/>
      <c r="O841" s="843"/>
      <c r="P841" s="843"/>
      <c r="Q841" s="843"/>
    </row>
    <row r="842" ht="25.15" customHeight="true" x14ac:dyDescent="0.2">
      <c r="C842" s="1089"/>
      <c r="D842" s="1085"/>
      <c r="E842" s="843"/>
      <c r="F842" s="843"/>
      <c r="G842" s="843"/>
      <c r="H842" s="1085"/>
      <c r="I842" s="1085"/>
      <c r="J842" s="843"/>
      <c r="K842" s="843"/>
      <c r="L842" s="843"/>
      <c r="M842" s="1085"/>
      <c r="N842" s="1085"/>
      <c r="O842" s="843"/>
      <c r="P842" s="843"/>
      <c r="Q842" s="843"/>
    </row>
    <row r="843" ht="25.15" customHeight="true" x14ac:dyDescent="0.2">
      <c r="C843" s="1089"/>
      <c r="D843" s="1085"/>
      <c r="E843" s="843"/>
      <c r="F843" s="843"/>
      <c r="G843" s="843"/>
      <c r="H843" s="1085"/>
      <c r="I843" s="1085"/>
      <c r="J843" s="843"/>
      <c r="K843" s="843"/>
      <c r="L843" s="843"/>
      <c r="M843" s="1085"/>
      <c r="N843" s="1085"/>
      <c r="O843" s="843"/>
      <c r="P843" s="843"/>
      <c r="Q843" s="843"/>
    </row>
    <row r="844" ht="25.15" customHeight="true" x14ac:dyDescent="0.2">
      <c r="C844" s="1089"/>
      <c r="D844" s="1085"/>
      <c r="E844" s="843"/>
      <c r="F844" s="843"/>
      <c r="G844" s="843"/>
      <c r="H844" s="1085"/>
      <c r="I844" s="1085"/>
      <c r="J844" s="843"/>
      <c r="K844" s="843"/>
      <c r="L844" s="843"/>
      <c r="M844" s="1085"/>
      <c r="N844" s="1085"/>
      <c r="O844" s="843"/>
      <c r="P844" s="843"/>
      <c r="Q844" s="843"/>
    </row>
    <row r="845" ht="25.15" customHeight="true" x14ac:dyDescent="0.2">
      <c r="C845" s="1089"/>
      <c r="D845" s="1085"/>
      <c r="E845" s="843"/>
      <c r="F845" s="843"/>
      <c r="G845" s="843"/>
      <c r="H845" s="1085"/>
      <c r="I845" s="1085"/>
      <c r="J845" s="843"/>
      <c r="K845" s="843"/>
      <c r="L845" s="843"/>
      <c r="M845" s="1085"/>
      <c r="N845" s="1085"/>
      <c r="O845" s="843"/>
      <c r="P845" s="843"/>
      <c r="Q845" s="843"/>
    </row>
    <row r="846" ht="25.15" customHeight="true" x14ac:dyDescent="0.2">
      <c r="C846" s="1089"/>
      <c r="D846" s="1085"/>
      <c r="E846" s="843"/>
      <c r="F846" s="843"/>
      <c r="G846" s="843"/>
      <c r="H846" s="1085"/>
      <c r="I846" s="1085"/>
      <c r="J846" s="843"/>
      <c r="K846" s="843"/>
      <c r="L846" s="843"/>
      <c r="M846" s="1085"/>
      <c r="N846" s="1085"/>
      <c r="O846" s="843"/>
      <c r="P846" s="843"/>
      <c r="Q846" s="843"/>
    </row>
    <row r="847" ht="25.15" customHeight="true" x14ac:dyDescent="0.2">
      <c r="C847" s="1089"/>
      <c r="D847" s="1085"/>
      <c r="E847" s="843"/>
      <c r="F847" s="843"/>
      <c r="G847" s="843"/>
      <c r="H847" s="1085"/>
      <c r="I847" s="1085"/>
      <c r="J847" s="843"/>
      <c r="K847" s="843"/>
      <c r="L847" s="843"/>
      <c r="M847" s="1085"/>
      <c r="N847" s="1085"/>
      <c r="O847" s="843"/>
      <c r="P847" s="843"/>
      <c r="Q847" s="843"/>
    </row>
    <row r="848" ht="25.15" customHeight="true" x14ac:dyDescent="0.2">
      <c r="C848" s="1089"/>
      <c r="D848" s="1085"/>
      <c r="E848" s="843"/>
      <c r="F848" s="843"/>
      <c r="G848" s="843"/>
      <c r="H848" s="1085"/>
      <c r="I848" s="1085"/>
      <c r="J848" s="843"/>
      <c r="K848" s="843"/>
      <c r="L848" s="843"/>
      <c r="M848" s="1085"/>
      <c r="N848" s="1085"/>
      <c r="O848" s="843"/>
      <c r="P848" s="843"/>
      <c r="Q848" s="843"/>
    </row>
    <row r="849" ht="25.15" customHeight="true" x14ac:dyDescent="0.2">
      <c r="C849" s="1089"/>
      <c r="D849" s="1085"/>
      <c r="E849" s="843"/>
      <c r="F849" s="843"/>
      <c r="G849" s="843"/>
      <c r="H849" s="1085"/>
      <c r="I849" s="1085"/>
      <c r="J849" s="843"/>
      <c r="K849" s="843"/>
      <c r="L849" s="843"/>
      <c r="M849" s="1085"/>
      <c r="N849" s="1085"/>
      <c r="O849" s="843"/>
      <c r="P849" s="843"/>
      <c r="Q849" s="843"/>
    </row>
    <row r="850" ht="25.15" customHeight="true" x14ac:dyDescent="0.2">
      <c r="C850" s="1089"/>
      <c r="D850" s="1085"/>
      <c r="E850" s="843"/>
      <c r="F850" s="843"/>
      <c r="G850" s="843"/>
      <c r="H850" s="1085"/>
      <c r="I850" s="1085"/>
      <c r="J850" s="843"/>
      <c r="K850" s="843"/>
      <c r="L850" s="843"/>
      <c r="M850" s="1085"/>
      <c r="N850" s="1085"/>
      <c r="O850" s="843"/>
      <c r="P850" s="843"/>
      <c r="Q850" s="843"/>
    </row>
    <row r="851" ht="25.15" customHeight="true" x14ac:dyDescent="0.2">
      <c r="C851" s="1089"/>
      <c r="D851" s="1085"/>
      <c r="E851" s="843"/>
      <c r="F851" s="843"/>
      <c r="G851" s="843"/>
      <c r="H851" s="1085"/>
      <c r="I851" s="1085"/>
      <c r="J851" s="843"/>
      <c r="K851" s="843"/>
      <c r="L851" s="843"/>
      <c r="M851" s="1085"/>
      <c r="N851" s="1085"/>
      <c r="O851" s="843"/>
      <c r="P851" s="843"/>
      <c r="Q851" s="843"/>
    </row>
    <row r="852" ht="25.15" customHeight="true" x14ac:dyDescent="0.2">
      <c r="C852" s="1089"/>
      <c r="D852" s="1085"/>
      <c r="E852" s="843"/>
      <c r="F852" s="843"/>
      <c r="G852" s="843"/>
      <c r="H852" s="1085"/>
      <c r="I852" s="1085"/>
      <c r="J852" s="843"/>
      <c r="K852" s="843"/>
      <c r="L852" s="843"/>
      <c r="M852" s="1085"/>
      <c r="N852" s="1085"/>
      <c r="O852" s="843"/>
      <c r="P852" s="843"/>
      <c r="Q852" s="843"/>
    </row>
    <row r="853" ht="25.15" customHeight="true" x14ac:dyDescent="0.2">
      <c r="C853" s="1089"/>
      <c r="D853" s="1085"/>
      <c r="E853" s="843"/>
      <c r="F853" s="843"/>
      <c r="G853" s="843"/>
      <c r="H853" s="1085"/>
      <c r="I853" s="1085"/>
      <c r="J853" s="843"/>
      <c r="K853" s="843"/>
      <c r="L853" s="843"/>
      <c r="M853" s="1085"/>
      <c r="N853" s="1085"/>
      <c r="O853" s="843"/>
      <c r="P853" s="843"/>
      <c r="Q853" s="843"/>
    </row>
    <row r="854" ht="25.15" customHeight="true" x14ac:dyDescent="0.2">
      <c r="C854" s="1089"/>
      <c r="D854" s="1085"/>
      <c r="E854" s="843"/>
      <c r="F854" s="843"/>
      <c r="G854" s="843"/>
      <c r="H854" s="1085"/>
      <c r="I854" s="1085"/>
      <c r="J854" s="843"/>
      <c r="K854" s="843"/>
      <c r="L854" s="843"/>
      <c r="M854" s="1085"/>
      <c r="N854" s="1085"/>
      <c r="O854" s="843"/>
      <c r="P854" s="843"/>
      <c r="Q854" s="843"/>
    </row>
    <row r="855" ht="25.15" customHeight="true" x14ac:dyDescent="0.2">
      <c r="C855" s="1089"/>
      <c r="D855" s="1085"/>
      <c r="E855" s="843"/>
      <c r="F855" s="843"/>
      <c r="G855" s="843"/>
      <c r="H855" s="1085"/>
      <c r="I855" s="1085"/>
      <c r="J855" s="843"/>
      <c r="K855" s="843"/>
      <c r="L855" s="843"/>
      <c r="M855" s="1085"/>
      <c r="N855" s="1085"/>
      <c r="O855" s="843"/>
      <c r="P855" s="843"/>
      <c r="Q855" s="843"/>
    </row>
    <row r="856" ht="25.15" customHeight="true" x14ac:dyDescent="0.2">
      <c r="C856" s="1089"/>
      <c r="D856" s="1085"/>
      <c r="E856" s="843"/>
      <c r="F856" s="843"/>
      <c r="G856" s="843"/>
      <c r="H856" s="1085"/>
      <c r="I856" s="1085"/>
      <c r="J856" s="843"/>
      <c r="K856" s="843"/>
      <c r="L856" s="843"/>
      <c r="M856" s="1085"/>
      <c r="N856" s="1085"/>
      <c r="O856" s="843"/>
      <c r="P856" s="843"/>
      <c r="Q856" s="843"/>
    </row>
    <row r="857" ht="25.15" customHeight="true" x14ac:dyDescent="0.2">
      <c r="C857" s="1089"/>
      <c r="D857" s="1085"/>
      <c r="E857" s="843"/>
      <c r="F857" s="843"/>
      <c r="G857" s="843"/>
      <c r="H857" s="1085"/>
      <c r="I857" s="1085"/>
      <c r="J857" s="843"/>
      <c r="K857" s="843"/>
      <c r="L857" s="843"/>
      <c r="M857" s="1085"/>
      <c r="N857" s="1085"/>
      <c r="O857" s="843"/>
      <c r="P857" s="843"/>
      <c r="Q857" s="843"/>
    </row>
    <row r="858" ht="25.15" customHeight="true" x14ac:dyDescent="0.2">
      <c r="C858" s="1089"/>
      <c r="D858" s="1085"/>
      <c r="E858" s="843"/>
      <c r="F858" s="843"/>
      <c r="G858" s="843"/>
      <c r="H858" s="1085"/>
      <c r="I858" s="1085"/>
      <c r="J858" s="843"/>
      <c r="K858" s="843"/>
      <c r="L858" s="843"/>
      <c r="M858" s="1085"/>
      <c r="N858" s="1085"/>
      <c r="O858" s="843"/>
      <c r="P858" s="843"/>
      <c r="Q858" s="843"/>
    </row>
    <row r="859" ht="25.15" customHeight="true" x14ac:dyDescent="0.2">
      <c r="C859" s="1084"/>
      <c r="D859" s="1085"/>
      <c r="E859" s="843"/>
      <c r="F859" s="843"/>
      <c r="G859" s="843"/>
      <c r="H859" s="1085"/>
      <c r="I859" s="1085"/>
      <c r="J859" s="843"/>
      <c r="K859" s="843"/>
      <c r="L859" s="843"/>
      <c r="M859" s="1085"/>
      <c r="N859" s="1085"/>
      <c r="O859" s="843"/>
      <c r="P859" s="843"/>
      <c r="Q859" s="843"/>
    </row>
    <row r="860" ht="25.15" customHeight="true" x14ac:dyDescent="0.2">
      <c r="C860" s="1084"/>
      <c r="D860" s="1085"/>
      <c r="E860" s="843"/>
      <c r="F860" s="843"/>
      <c r="G860" s="843"/>
      <c r="H860" s="1085"/>
      <c r="I860" s="1085"/>
      <c r="J860" s="843"/>
      <c r="K860" s="843"/>
      <c r="L860" s="843"/>
      <c r="M860" s="1085"/>
      <c r="N860" s="1085"/>
      <c r="O860" s="843"/>
      <c r="P860" s="843"/>
      <c r="Q860" s="843"/>
    </row>
    <row r="861" ht="25.15" customHeight="true" x14ac:dyDescent="0.2">
      <c r="C861" s="1084"/>
      <c r="D861" s="1085"/>
      <c r="E861" s="843"/>
      <c r="F861" s="843"/>
      <c r="G861" s="843"/>
      <c r="H861" s="1085"/>
      <c r="I861" s="1085"/>
      <c r="J861" s="843"/>
      <c r="K861" s="843"/>
      <c r="L861" s="843"/>
      <c r="M861" s="1085"/>
      <c r="N861" s="1085"/>
      <c r="O861" s="843"/>
      <c r="P861" s="843"/>
      <c r="Q861" s="843"/>
    </row>
    <row r="862" ht="25.15" customHeight="true" x14ac:dyDescent="0.2">
      <c r="C862" s="1084"/>
      <c r="D862" s="1085"/>
      <c r="E862" s="843"/>
      <c r="F862" s="843"/>
      <c r="G862" s="843"/>
      <c r="H862" s="1085"/>
      <c r="I862" s="1085"/>
      <c r="J862" s="843"/>
      <c r="K862" s="843"/>
      <c r="L862" s="843"/>
      <c r="M862" s="1085"/>
      <c r="N862" s="1085"/>
      <c r="O862" s="843"/>
      <c r="P862" s="843"/>
      <c r="Q862" s="843"/>
    </row>
    <row r="863" ht="25.15" customHeight="true" x14ac:dyDescent="0.2">
      <c r="C863" s="1084"/>
      <c r="D863" s="1085"/>
      <c r="E863" s="843"/>
      <c r="F863" s="843"/>
      <c r="G863" s="843"/>
      <c r="H863" s="1085"/>
      <c r="I863" s="1085"/>
      <c r="J863" s="843"/>
      <c r="K863" s="843"/>
      <c r="L863" s="843"/>
      <c r="M863" s="1085"/>
      <c r="N863" s="1085"/>
      <c r="O863" s="843"/>
      <c r="P863" s="843"/>
      <c r="Q863" s="843"/>
    </row>
    <row r="864" ht="25.15" customHeight="true" x14ac:dyDescent="0.2">
      <c r="C864" s="1084"/>
      <c r="D864" s="1085"/>
      <c r="E864" s="843"/>
      <c r="F864" s="843"/>
      <c r="G864" s="843"/>
      <c r="H864" s="1085"/>
      <c r="I864" s="1085"/>
      <c r="J864" s="843"/>
      <c r="K864" s="843"/>
      <c r="L864" s="843"/>
      <c r="M864" s="1085"/>
      <c r="N864" s="1085"/>
      <c r="O864" s="843"/>
      <c r="P864" s="843"/>
      <c r="Q864" s="843"/>
    </row>
    <row r="865" ht="25.15" customHeight="true" x14ac:dyDescent="0.2">
      <c r="C865" s="1084"/>
      <c r="D865" s="1085"/>
      <c r="E865" s="843"/>
      <c r="F865" s="843"/>
      <c r="G865" s="843"/>
      <c r="H865" s="1085"/>
      <c r="I865" s="1085"/>
      <c r="J865" s="843"/>
      <c r="K865" s="843"/>
      <c r="L865" s="843"/>
      <c r="M865" s="1085"/>
      <c r="N865" s="1085"/>
      <c r="O865" s="843"/>
      <c r="P865" s="843"/>
      <c r="Q865" s="843"/>
    </row>
    <row r="866" ht="25.15" customHeight="true" x14ac:dyDescent="0.2">
      <c r="C866" s="1084"/>
      <c r="D866" s="1085"/>
      <c r="E866" s="843"/>
      <c r="F866" s="843"/>
      <c r="G866" s="843"/>
      <c r="H866" s="1085"/>
      <c r="I866" s="1085"/>
      <c r="J866" s="843"/>
      <c r="K866" s="843"/>
      <c r="L866" s="843"/>
      <c r="M866" s="1085"/>
      <c r="N866" s="1085"/>
      <c r="O866" s="843"/>
      <c r="P866" s="843"/>
      <c r="Q866" s="843"/>
    </row>
    <row r="867" ht="25.15" customHeight="true" x14ac:dyDescent="0.2">
      <c r="C867" s="1084"/>
      <c r="D867" s="1085"/>
      <c r="E867" s="843"/>
      <c r="F867" s="843"/>
      <c r="G867" s="843"/>
      <c r="H867" s="1085"/>
      <c r="I867" s="1085"/>
      <c r="J867" s="843"/>
      <c r="K867" s="843"/>
      <c r="L867" s="843"/>
      <c r="M867" s="1085"/>
      <c r="N867" s="1085"/>
      <c r="O867" s="843"/>
      <c r="P867" s="843"/>
      <c r="Q867" s="843"/>
    </row>
    <row r="868" ht="25.15" customHeight="true" x14ac:dyDescent="0.2">
      <c r="C868" s="1084"/>
      <c r="D868" s="1085"/>
      <c r="E868" s="843"/>
      <c r="F868" s="843"/>
      <c r="G868" s="843"/>
      <c r="H868" s="1085"/>
      <c r="I868" s="1085"/>
      <c r="J868" s="843"/>
      <c r="K868" s="843"/>
      <c r="L868" s="843"/>
      <c r="M868" s="1085"/>
      <c r="N868" s="1085"/>
      <c r="O868" s="843"/>
      <c r="P868" s="843"/>
      <c r="Q868" s="843"/>
    </row>
    <row r="869" ht="25.15" customHeight="true" x14ac:dyDescent="0.2">
      <c r="C869" s="1084"/>
      <c r="D869" s="1085"/>
      <c r="E869" s="843"/>
      <c r="F869" s="843"/>
      <c r="G869" s="843"/>
      <c r="H869" s="1085"/>
      <c r="I869" s="1085"/>
      <c r="J869" s="843"/>
      <c r="K869" s="843"/>
      <c r="L869" s="843"/>
      <c r="M869" s="1085"/>
      <c r="N869" s="1085"/>
      <c r="O869" s="843"/>
      <c r="P869" s="843"/>
      <c r="Q869" s="843"/>
    </row>
    <row r="870" ht="25.15" customHeight="true" x14ac:dyDescent="0.2">
      <c r="C870" s="1084"/>
      <c r="D870" s="1085"/>
      <c r="E870" s="843"/>
      <c r="F870" s="843"/>
      <c r="G870" s="843"/>
      <c r="H870" s="1085"/>
      <c r="I870" s="1085"/>
      <c r="J870" s="843"/>
      <c r="K870" s="843"/>
      <c r="L870" s="843"/>
      <c r="M870" s="1085"/>
      <c r="N870" s="1085"/>
      <c r="O870" s="843"/>
      <c r="P870" s="843"/>
      <c r="Q870" s="843"/>
    </row>
    <row r="871" ht="25.15" customHeight="true" x14ac:dyDescent="0.2">
      <c r="C871" s="1084"/>
      <c r="D871" s="1085"/>
      <c r="E871" s="843"/>
      <c r="F871" s="843"/>
      <c r="G871" s="843"/>
      <c r="H871" s="1085"/>
      <c r="I871" s="1085"/>
      <c r="J871" s="843"/>
      <c r="K871" s="843"/>
      <c r="L871" s="843"/>
      <c r="M871" s="1085"/>
      <c r="N871" s="1085"/>
      <c r="O871" s="843"/>
      <c r="P871" s="843"/>
      <c r="Q871" s="843"/>
    </row>
    <row r="872" ht="25.15" customHeight="true" x14ac:dyDescent="0.2">
      <c r="C872" s="1084"/>
      <c r="D872" s="1085"/>
      <c r="E872" s="843"/>
      <c r="F872" s="843"/>
      <c r="G872" s="843"/>
      <c r="H872" s="1085"/>
      <c r="I872" s="1085"/>
      <c r="J872" s="843"/>
      <c r="K872" s="843"/>
      <c r="L872" s="843"/>
      <c r="M872" s="1085"/>
      <c r="N872" s="1085"/>
      <c r="O872" s="843"/>
      <c r="P872" s="843"/>
      <c r="Q872" s="843"/>
    </row>
    <row r="873" ht="25.15" customHeight="true" x14ac:dyDescent="0.2">
      <c r="C873" s="1084"/>
      <c r="D873" s="1085"/>
      <c r="E873" s="843"/>
      <c r="F873" s="843"/>
      <c r="G873" s="843"/>
      <c r="H873" s="1085"/>
      <c r="I873" s="1085"/>
      <c r="J873" s="843"/>
      <c r="K873" s="843"/>
      <c r="L873" s="843"/>
      <c r="M873" s="1085"/>
      <c r="N873" s="1085"/>
      <c r="O873" s="843"/>
      <c r="P873" s="843"/>
      <c r="Q873" s="843"/>
    </row>
    <row r="874" ht="25.15" customHeight="true" x14ac:dyDescent="0.2">
      <c r="C874" s="1084"/>
      <c r="D874" s="1085"/>
      <c r="E874" s="843"/>
      <c r="F874" s="843"/>
      <c r="G874" s="843"/>
      <c r="H874" s="1085"/>
      <c r="I874" s="1085"/>
      <c r="J874" s="843"/>
      <c r="K874" s="843"/>
      <c r="L874" s="843"/>
      <c r="M874" s="1085"/>
      <c r="N874" s="1085"/>
      <c r="O874" s="843"/>
      <c r="P874" s="843"/>
      <c r="Q874" s="843"/>
    </row>
    <row r="875" ht="25.15" customHeight="true" x14ac:dyDescent="0.2">
      <c r="C875" s="1084"/>
      <c r="D875" s="1085"/>
      <c r="E875" s="843"/>
      <c r="F875" s="843"/>
      <c r="G875" s="843"/>
      <c r="H875" s="1085"/>
      <c r="I875" s="1085"/>
      <c r="J875" s="843"/>
      <c r="K875" s="843"/>
      <c r="L875" s="843"/>
      <c r="M875" s="1085"/>
      <c r="N875" s="1085"/>
      <c r="O875" s="843"/>
      <c r="P875" s="843"/>
      <c r="Q875" s="843"/>
    </row>
    <row r="876" ht="25.15" customHeight="true" x14ac:dyDescent="0.2">
      <c r="C876" s="1084"/>
      <c r="D876" s="1085"/>
      <c r="E876" s="843"/>
      <c r="F876" s="843"/>
      <c r="G876" s="843"/>
      <c r="H876" s="1085"/>
      <c r="I876" s="1085"/>
      <c r="J876" s="843"/>
      <c r="K876" s="843"/>
      <c r="L876" s="843"/>
      <c r="M876" s="1085"/>
      <c r="N876" s="1085"/>
      <c r="O876" s="843"/>
      <c r="P876" s="843"/>
      <c r="Q876" s="843"/>
    </row>
    <row r="877" ht="25.15" customHeight="true" x14ac:dyDescent="0.2">
      <c r="C877" s="1084"/>
      <c r="D877" s="1085"/>
      <c r="E877" s="843"/>
      <c r="F877" s="843"/>
      <c r="G877" s="843"/>
      <c r="H877" s="1085"/>
      <c r="I877" s="1085"/>
      <c r="J877" s="843"/>
      <c r="K877" s="843"/>
      <c r="L877" s="843"/>
      <c r="M877" s="1085"/>
      <c r="N877" s="1085"/>
      <c r="O877" s="843"/>
      <c r="P877" s="843"/>
      <c r="Q877" s="843"/>
    </row>
    <row r="878" ht="25.15" customHeight="true" x14ac:dyDescent="0.2">
      <c r="C878" s="1084"/>
      <c r="D878" s="1085"/>
      <c r="E878" s="843"/>
      <c r="F878" s="843"/>
      <c r="G878" s="843"/>
      <c r="H878" s="1085"/>
      <c r="I878" s="1085"/>
      <c r="J878" s="843"/>
      <c r="K878" s="843"/>
      <c r="L878" s="843"/>
      <c r="M878" s="1085"/>
      <c r="N878" s="1085"/>
      <c r="O878" s="843"/>
      <c r="P878" s="843"/>
      <c r="Q878" s="843"/>
    </row>
    <row r="879" ht="25.15" customHeight="true" x14ac:dyDescent="0.2">
      <c r="C879" s="1084"/>
      <c r="D879" s="1085"/>
      <c r="E879" s="843"/>
      <c r="F879" s="843"/>
      <c r="G879" s="843"/>
      <c r="H879" s="1085"/>
      <c r="I879" s="1085"/>
      <c r="J879" s="843"/>
      <c r="K879" s="843"/>
      <c r="L879" s="843"/>
      <c r="M879" s="1085"/>
      <c r="N879" s="1085"/>
      <c r="O879" s="843"/>
      <c r="P879" s="843"/>
      <c r="Q879" s="843"/>
    </row>
    <row r="880" ht="25.15" customHeight="true" x14ac:dyDescent="0.2">
      <c r="C880" s="1084"/>
      <c r="D880" s="1085"/>
      <c r="E880" s="843"/>
      <c r="F880" s="843"/>
      <c r="G880" s="843"/>
      <c r="H880" s="1085"/>
      <c r="I880" s="1085"/>
      <c r="J880" s="843"/>
      <c r="K880" s="843"/>
      <c r="L880" s="843"/>
      <c r="M880" s="1085"/>
      <c r="N880" s="1085"/>
      <c r="O880" s="843"/>
      <c r="P880" s="843"/>
      <c r="Q880" s="843"/>
    </row>
    <row r="881" ht="25.15" customHeight="true" x14ac:dyDescent="0.2">
      <c r="C881" s="1084"/>
      <c r="D881" s="1085"/>
      <c r="E881" s="843"/>
      <c r="F881" s="843"/>
      <c r="G881" s="843"/>
      <c r="H881" s="1085"/>
      <c r="I881" s="1085"/>
      <c r="J881" s="843"/>
      <c r="K881" s="843"/>
      <c r="L881" s="843"/>
      <c r="M881" s="1085"/>
      <c r="N881" s="1085"/>
      <c r="O881" s="843"/>
      <c r="P881" s="843"/>
      <c r="Q881" s="843"/>
    </row>
    <row r="882" ht="25.15" customHeight="true" x14ac:dyDescent="0.2">
      <c r="C882" s="1084"/>
      <c r="D882" s="1085"/>
      <c r="E882" s="843"/>
      <c r="F882" s="843"/>
      <c r="G882" s="843"/>
      <c r="H882" s="1085"/>
      <c r="I882" s="1085"/>
      <c r="J882" s="843"/>
      <c r="K882" s="843"/>
      <c r="L882" s="843"/>
      <c r="M882" s="1085"/>
      <c r="N882" s="1085"/>
      <c r="O882" s="843"/>
      <c r="P882" s="843"/>
      <c r="Q882" s="843"/>
    </row>
    <row r="883" ht="25.15" customHeight="true" x14ac:dyDescent="0.2">
      <c r="C883" s="1084"/>
      <c r="D883" s="1085"/>
      <c r="E883" s="843"/>
      <c r="F883" s="843"/>
      <c r="G883" s="843"/>
      <c r="H883" s="1085"/>
      <c r="I883" s="1085"/>
      <c r="J883" s="843"/>
      <c r="K883" s="843"/>
      <c r="L883" s="843"/>
      <c r="M883" s="1085"/>
      <c r="N883" s="1085"/>
      <c r="O883" s="843"/>
      <c r="P883" s="843"/>
      <c r="Q883" s="843"/>
    </row>
    <row r="884" ht="25.15" customHeight="true" x14ac:dyDescent="0.2">
      <c r="C884" s="1084"/>
      <c r="D884" s="1085"/>
      <c r="E884" s="843"/>
      <c r="F884" s="843"/>
      <c r="G884" s="843"/>
      <c r="H884" s="1085"/>
      <c r="I884" s="1085"/>
      <c r="J884" s="843"/>
      <c r="K884" s="843"/>
      <c r="L884" s="843"/>
      <c r="M884" s="1085"/>
      <c r="N884" s="1085"/>
      <c r="O884" s="843"/>
      <c r="P884" s="843"/>
      <c r="Q884" s="843"/>
    </row>
    <row r="885" ht="25.15" customHeight="true" x14ac:dyDescent="0.2">
      <c r="C885" s="1084"/>
      <c r="D885" s="1085"/>
      <c r="E885" s="843"/>
      <c r="F885" s="843"/>
      <c r="G885" s="843"/>
      <c r="H885" s="1085"/>
      <c r="I885" s="1085"/>
      <c r="J885" s="843"/>
      <c r="K885" s="843"/>
      <c r="L885" s="843"/>
      <c r="M885" s="1085"/>
      <c r="N885" s="1085"/>
      <c r="O885" s="843"/>
      <c r="P885" s="843"/>
      <c r="Q885" s="843"/>
    </row>
    <row r="886" ht="25.15" customHeight="true" x14ac:dyDescent="0.2">
      <c r="C886" s="1084"/>
      <c r="D886" s="1085"/>
      <c r="E886" s="843"/>
      <c r="F886" s="843"/>
      <c r="G886" s="843"/>
      <c r="H886" s="1085"/>
      <c r="I886" s="1085"/>
      <c r="J886" s="843"/>
      <c r="K886" s="843"/>
      <c r="L886" s="843"/>
      <c r="M886" s="1085"/>
      <c r="N886" s="1085"/>
      <c r="O886" s="843"/>
      <c r="P886" s="843"/>
      <c r="Q886" s="843"/>
    </row>
    <row r="887" ht="25.15" customHeight="true" x14ac:dyDescent="0.2">
      <c r="C887" s="1084"/>
      <c r="D887" s="1085"/>
      <c r="E887" s="843"/>
      <c r="F887" s="843"/>
      <c r="G887" s="843"/>
      <c r="H887" s="1085"/>
      <c r="I887" s="1085"/>
      <c r="J887" s="843"/>
      <c r="K887" s="843"/>
      <c r="L887" s="843"/>
      <c r="M887" s="1085"/>
      <c r="N887" s="1085"/>
      <c r="O887" s="843"/>
      <c r="P887" s="843"/>
      <c r="Q887" s="843"/>
    </row>
    <row r="888" ht="25.15" customHeight="true" x14ac:dyDescent="0.2">
      <c r="C888" s="1084"/>
      <c r="D888" s="1085"/>
      <c r="E888" s="843"/>
      <c r="F888" s="843"/>
      <c r="G888" s="843"/>
      <c r="H888" s="1085"/>
      <c r="I888" s="1085"/>
      <c r="J888" s="843"/>
      <c r="K888" s="843"/>
      <c r="L888" s="843"/>
      <c r="M888" s="1085"/>
      <c r="N888" s="1085"/>
      <c r="O888" s="843"/>
      <c r="P888" s="843"/>
      <c r="Q888" s="843"/>
    </row>
    <row r="889" ht="25.15" customHeight="true" x14ac:dyDescent="0.2">
      <c r="C889" s="1084"/>
      <c r="D889" s="1085"/>
      <c r="E889" s="843"/>
      <c r="F889" s="843"/>
      <c r="G889" s="843"/>
      <c r="H889" s="1085"/>
      <c r="I889" s="1085"/>
      <c r="J889" s="843"/>
      <c r="K889" s="843"/>
      <c r="L889" s="843"/>
      <c r="M889" s="1085"/>
      <c r="N889" s="1085"/>
      <c r="O889" s="843"/>
      <c r="P889" s="843"/>
      <c r="Q889" s="843"/>
    </row>
    <row r="890" ht="25.15" customHeight="true" x14ac:dyDescent="0.2">
      <c r="C890" s="1084"/>
      <c r="D890" s="1085"/>
      <c r="E890" s="843"/>
      <c r="F890" s="843"/>
      <c r="G890" s="843"/>
      <c r="H890" s="1085"/>
      <c r="I890" s="1085"/>
      <c r="J890" s="843"/>
      <c r="K890" s="843"/>
      <c r="L890" s="843"/>
      <c r="M890" s="1085"/>
      <c r="N890" s="1085"/>
      <c r="O890" s="843"/>
      <c r="P890" s="843"/>
      <c r="Q890" s="843"/>
    </row>
    <row r="891" ht="25.15" customHeight="true" x14ac:dyDescent="0.2">
      <c r="C891" s="1084"/>
      <c r="D891" s="1085"/>
      <c r="E891" s="843"/>
      <c r="F891" s="843"/>
      <c r="G891" s="843"/>
      <c r="H891" s="1085"/>
      <c r="I891" s="1085"/>
      <c r="J891" s="843"/>
      <c r="K891" s="843"/>
      <c r="L891" s="843"/>
      <c r="M891" s="1085"/>
      <c r="N891" s="1085"/>
      <c r="O891" s="843"/>
      <c r="P891" s="843"/>
      <c r="Q891" s="843"/>
    </row>
    <row r="892" ht="25.15" customHeight="true" x14ac:dyDescent="0.2">
      <c r="C892" s="1084"/>
      <c r="D892" s="1085"/>
      <c r="E892" s="843"/>
      <c r="F892" s="843"/>
      <c r="G892" s="843"/>
      <c r="H892" s="1085"/>
      <c r="I892" s="1085"/>
      <c r="J892" s="843"/>
      <c r="K892" s="843"/>
      <c r="L892" s="843"/>
      <c r="M892" s="1085"/>
      <c r="N892" s="1085"/>
      <c r="O892" s="843"/>
      <c r="P892" s="843"/>
      <c r="Q892" s="843"/>
    </row>
    <row r="893" ht="25.15" customHeight="true" x14ac:dyDescent="0.2">
      <c r="C893" s="1084"/>
      <c r="D893" s="1085"/>
      <c r="E893" s="843"/>
      <c r="F893" s="843"/>
      <c r="G893" s="843"/>
      <c r="H893" s="1085"/>
      <c r="I893" s="1085"/>
      <c r="J893" s="843"/>
      <c r="K893" s="843"/>
      <c r="L893" s="843"/>
      <c r="M893" s="1085"/>
      <c r="N893" s="1085"/>
      <c r="O893" s="843"/>
      <c r="P893" s="843"/>
      <c r="Q893" s="843"/>
    </row>
    <row r="894" ht="25.15" customHeight="true" x14ac:dyDescent="0.2">
      <c r="C894" s="1084"/>
      <c r="D894" s="1085"/>
      <c r="E894" s="843"/>
      <c r="F894" s="843"/>
      <c r="G894" s="843"/>
      <c r="H894" s="1085"/>
      <c r="I894" s="1085"/>
      <c r="J894" s="843"/>
      <c r="K894" s="843"/>
      <c r="L894" s="843"/>
      <c r="M894" s="1085"/>
      <c r="N894" s="1085"/>
      <c r="O894" s="843"/>
      <c r="P894" s="843"/>
      <c r="Q894" s="843"/>
    </row>
    <row r="895" ht="25.15" customHeight="true" x14ac:dyDescent="0.2">
      <c r="C895" s="1084"/>
      <c r="D895" s="1085"/>
      <c r="E895" s="843"/>
      <c r="F895" s="843"/>
      <c r="G895" s="843"/>
      <c r="H895" s="1085"/>
      <c r="I895" s="1085"/>
      <c r="J895" s="843"/>
      <c r="K895" s="843"/>
      <c r="L895" s="843"/>
      <c r="M895" s="1085"/>
      <c r="N895" s="1085"/>
      <c r="O895" s="843"/>
      <c r="P895" s="843"/>
      <c r="Q895" s="843"/>
    </row>
    <row r="896" ht="25.15" customHeight="true" x14ac:dyDescent="0.2">
      <c r="C896" s="1084"/>
      <c r="D896" s="1085"/>
      <c r="E896" s="843"/>
      <c r="F896" s="843"/>
      <c r="G896" s="843"/>
      <c r="H896" s="1085"/>
      <c r="I896" s="1085"/>
      <c r="J896" s="843"/>
      <c r="K896" s="843"/>
      <c r="L896" s="843"/>
      <c r="M896" s="1085"/>
      <c r="N896" s="1085"/>
      <c r="O896" s="843"/>
      <c r="P896" s="843"/>
      <c r="Q896" s="843"/>
    </row>
    <row r="897" ht="25.15" customHeight="true" x14ac:dyDescent="0.2">
      <c r="C897" s="1084"/>
      <c r="D897" s="1085"/>
      <c r="E897" s="843"/>
      <c r="F897" s="843"/>
      <c r="G897" s="843"/>
      <c r="H897" s="1085"/>
      <c r="I897" s="1085"/>
      <c r="J897" s="843"/>
      <c r="K897" s="843"/>
      <c r="L897" s="843"/>
      <c r="M897" s="1085"/>
      <c r="N897" s="1085"/>
      <c r="O897" s="843"/>
      <c r="P897" s="843"/>
      <c r="Q897" s="843"/>
    </row>
    <row r="898" ht="25.15" customHeight="true" x14ac:dyDescent="0.2">
      <c r="C898" s="1084"/>
      <c r="D898" s="1085"/>
      <c r="E898" s="843"/>
      <c r="F898" s="843"/>
      <c r="G898" s="843"/>
      <c r="H898" s="1085"/>
      <c r="I898" s="1085"/>
      <c r="J898" s="843"/>
      <c r="K898" s="843"/>
      <c r="L898" s="843"/>
      <c r="M898" s="1085"/>
      <c r="N898" s="1085"/>
      <c r="O898" s="843"/>
      <c r="P898" s="843"/>
      <c r="Q898" s="843"/>
    </row>
    <row r="899" ht="25.15" customHeight="true" x14ac:dyDescent="0.2">
      <c r="C899" s="1084"/>
      <c r="D899" s="1085"/>
      <c r="E899" s="843"/>
      <c r="F899" s="843"/>
      <c r="G899" s="843"/>
      <c r="H899" s="1085"/>
      <c r="I899" s="1085"/>
      <c r="J899" s="843"/>
      <c r="K899" s="843"/>
      <c r="L899" s="843"/>
      <c r="M899" s="1085"/>
      <c r="N899" s="1085"/>
      <c r="O899" s="843"/>
      <c r="P899" s="843"/>
      <c r="Q899" s="843"/>
    </row>
    <row r="900" ht="25.15" customHeight="true" x14ac:dyDescent="0.2">
      <c r="C900" s="1084"/>
      <c r="D900" s="1085"/>
      <c r="E900" s="843"/>
      <c r="F900" s="843"/>
      <c r="G900" s="843"/>
      <c r="H900" s="1085"/>
      <c r="I900" s="1085"/>
      <c r="J900" s="843"/>
      <c r="K900" s="843"/>
      <c r="L900" s="843"/>
      <c r="M900" s="1085"/>
      <c r="N900" s="1085"/>
      <c r="O900" s="843"/>
      <c r="P900" s="843"/>
      <c r="Q900" s="843"/>
    </row>
    <row r="901" ht="25.15" customHeight="true" x14ac:dyDescent="0.2">
      <c r="C901" s="1084"/>
      <c r="D901" s="1085"/>
      <c r="E901" s="843"/>
      <c r="F901" s="843"/>
      <c r="G901" s="843"/>
      <c r="H901" s="1085"/>
      <c r="I901" s="1085"/>
      <c r="J901" s="843"/>
      <c r="K901" s="843"/>
      <c r="L901" s="843"/>
      <c r="M901" s="1085"/>
      <c r="N901" s="1085"/>
      <c r="O901" s="843"/>
      <c r="P901" s="843"/>
      <c r="Q901" s="843"/>
    </row>
    <row r="902" ht="25.15" customHeight="true" x14ac:dyDescent="0.2">
      <c r="C902" s="1084"/>
      <c r="D902" s="1085"/>
      <c r="E902" s="843"/>
      <c r="F902" s="843"/>
      <c r="G902" s="843"/>
      <c r="H902" s="1085"/>
      <c r="I902" s="1085"/>
      <c r="J902" s="843"/>
      <c r="K902" s="843"/>
      <c r="L902" s="843"/>
      <c r="M902" s="1085"/>
      <c r="N902" s="1085"/>
      <c r="O902" s="843"/>
      <c r="P902" s="843"/>
      <c r="Q902" s="843"/>
    </row>
    <row r="903" ht="25.15" customHeight="true" x14ac:dyDescent="0.2">
      <c r="C903" s="1084"/>
      <c r="D903" s="1085"/>
      <c r="E903" s="843"/>
      <c r="F903" s="843"/>
      <c r="G903" s="843"/>
      <c r="H903" s="1085"/>
      <c r="I903" s="1085"/>
      <c r="J903" s="843"/>
      <c r="K903" s="843"/>
      <c r="L903" s="843"/>
      <c r="M903" s="1085"/>
      <c r="N903" s="1085"/>
      <c r="O903" s="843"/>
      <c r="P903" s="843"/>
      <c r="Q903" s="843"/>
    </row>
    <row r="904" ht="25.15" customHeight="true" x14ac:dyDescent="0.2">
      <c r="C904" s="1084"/>
      <c r="D904" s="1085"/>
      <c r="E904" s="843"/>
      <c r="F904" s="843"/>
      <c r="G904" s="843"/>
      <c r="H904" s="1085"/>
      <c r="I904" s="1085"/>
      <c r="J904" s="843"/>
      <c r="K904" s="843"/>
      <c r="L904" s="843"/>
      <c r="M904" s="1085"/>
      <c r="N904" s="1085"/>
      <c r="O904" s="843"/>
      <c r="P904" s="843"/>
      <c r="Q904" s="843"/>
    </row>
    <row r="905" ht="25.15" customHeight="true" x14ac:dyDescent="0.2">
      <c r="C905" s="1084"/>
      <c r="D905" s="1085"/>
      <c r="E905" s="843"/>
      <c r="F905" s="843"/>
      <c r="G905" s="843"/>
      <c r="H905" s="1085"/>
      <c r="I905" s="1085"/>
      <c r="J905" s="843"/>
      <c r="K905" s="843"/>
      <c r="L905" s="843"/>
      <c r="M905" s="1085"/>
      <c r="N905" s="1085"/>
      <c r="O905" s="843"/>
      <c r="P905" s="843"/>
      <c r="Q905" s="843"/>
    </row>
    <row r="906" ht="25.15" customHeight="true" x14ac:dyDescent="0.2">
      <c r="C906" s="1084"/>
      <c r="D906" s="1085"/>
      <c r="E906" s="843"/>
      <c r="F906" s="843"/>
      <c r="G906" s="843"/>
      <c r="H906" s="1085"/>
      <c r="I906" s="1085"/>
      <c r="J906" s="843"/>
      <c r="K906" s="843"/>
      <c r="L906" s="843"/>
      <c r="M906" s="1085"/>
      <c r="N906" s="1085"/>
      <c r="O906" s="843"/>
      <c r="P906" s="843"/>
      <c r="Q906" s="843"/>
    </row>
    <row r="907" ht="25.15" customHeight="true" x14ac:dyDescent="0.2">
      <c r="C907" s="1084"/>
      <c r="D907" s="1085"/>
      <c r="E907" s="843"/>
      <c r="F907" s="843"/>
      <c r="G907" s="843"/>
      <c r="H907" s="1085"/>
      <c r="I907" s="1085"/>
      <c r="J907" s="843"/>
      <c r="K907" s="843"/>
      <c r="L907" s="843"/>
      <c r="M907" s="1085"/>
      <c r="N907" s="1085"/>
      <c r="O907" s="843"/>
      <c r="P907" s="843"/>
      <c r="Q907" s="843"/>
    </row>
    <row r="908" ht="25.15" customHeight="true" x14ac:dyDescent="0.2">
      <c r="C908" s="1084"/>
      <c r="D908" s="1085"/>
      <c r="E908" s="843"/>
      <c r="F908" s="843"/>
      <c r="G908" s="843"/>
      <c r="H908" s="1085"/>
      <c r="I908" s="1085"/>
      <c r="J908" s="843"/>
      <c r="K908" s="843"/>
      <c r="L908" s="843"/>
      <c r="M908" s="1085"/>
      <c r="N908" s="1085"/>
      <c r="O908" s="843"/>
      <c r="P908" s="843"/>
      <c r="Q908" s="843"/>
    </row>
    <row r="909" ht="25.15" customHeight="true" x14ac:dyDescent="0.2">
      <c r="C909" s="1084"/>
      <c r="D909" s="1085"/>
      <c r="E909" s="843"/>
      <c r="F909" s="843"/>
      <c r="G909" s="843"/>
      <c r="H909" s="1085"/>
      <c r="I909" s="1085"/>
      <c r="J909" s="843"/>
      <c r="K909" s="843"/>
      <c r="L909" s="843"/>
      <c r="M909" s="1085"/>
      <c r="N909" s="1085"/>
      <c r="O909" s="843"/>
      <c r="P909" s="843"/>
      <c r="Q909" s="843"/>
    </row>
    <row r="910" ht="25.15" customHeight="true" x14ac:dyDescent="0.2">
      <c r="C910" s="1084"/>
      <c r="D910" s="1085"/>
      <c r="E910" s="843"/>
      <c r="F910" s="843"/>
      <c r="G910" s="843"/>
      <c r="H910" s="1085"/>
      <c r="I910" s="1085"/>
      <c r="J910" s="843"/>
      <c r="K910" s="843"/>
      <c r="L910" s="843"/>
      <c r="M910" s="1085"/>
      <c r="N910" s="1085"/>
      <c r="O910" s="843"/>
      <c r="P910" s="843"/>
      <c r="Q910" s="843"/>
    </row>
    <row r="911" ht="25.15" customHeight="true" x14ac:dyDescent="0.2">
      <c r="C911" s="1084"/>
      <c r="D911" s="1085"/>
      <c r="E911" s="843"/>
      <c r="F911" s="843"/>
      <c r="G911" s="843"/>
      <c r="H911" s="1085"/>
      <c r="I911" s="1085"/>
      <c r="J911" s="843"/>
      <c r="K911" s="843"/>
      <c r="L911" s="843"/>
      <c r="M911" s="1085"/>
      <c r="N911" s="1085"/>
      <c r="O911" s="843"/>
      <c r="P911" s="843"/>
      <c r="Q911" s="843"/>
    </row>
    <row r="912" ht="25.15" customHeight="true" x14ac:dyDescent="0.2">
      <c r="C912" s="1084"/>
      <c r="D912" s="1085"/>
      <c r="E912" s="843"/>
      <c r="F912" s="843"/>
      <c r="G912" s="843"/>
      <c r="H912" s="1085"/>
      <c r="I912" s="1085"/>
      <c r="J912" s="843"/>
      <c r="K912" s="843"/>
      <c r="L912" s="843"/>
      <c r="M912" s="1085"/>
      <c r="N912" s="1085"/>
      <c r="O912" s="843"/>
      <c r="P912" s="843"/>
      <c r="Q912" s="843"/>
    </row>
    <row r="913" ht="25.15" customHeight="true" x14ac:dyDescent="0.2">
      <c r="C913" s="1084"/>
      <c r="D913" s="1085"/>
      <c r="E913" s="843"/>
      <c r="F913" s="843"/>
      <c r="G913" s="843"/>
      <c r="H913" s="1085"/>
      <c r="I913" s="1085"/>
      <c r="J913" s="843"/>
      <c r="K913" s="843"/>
      <c r="L913" s="843"/>
      <c r="M913" s="1085"/>
      <c r="N913" s="1085"/>
      <c r="O913" s="843"/>
      <c r="P913" s="843"/>
      <c r="Q913" s="843"/>
    </row>
    <row r="914" ht="25.15" customHeight="true" x14ac:dyDescent="0.2">
      <c r="C914" s="1084"/>
      <c r="D914" s="1085"/>
      <c r="E914" s="843"/>
      <c r="F914" s="843"/>
      <c r="G914" s="843"/>
      <c r="H914" s="1085"/>
      <c r="I914" s="1085"/>
      <c r="J914" s="843"/>
      <c r="K914" s="843"/>
      <c r="L914" s="843"/>
      <c r="M914" s="1085"/>
      <c r="N914" s="1085"/>
      <c r="O914" s="843"/>
      <c r="P914" s="843"/>
      <c r="Q914" s="843"/>
    </row>
    <row r="915" ht="25.15" customHeight="true" x14ac:dyDescent="0.2">
      <c r="C915" s="1084"/>
      <c r="D915" s="1085"/>
      <c r="E915" s="843"/>
      <c r="F915" s="843"/>
      <c r="G915" s="843"/>
      <c r="H915" s="1085"/>
      <c r="I915" s="1085"/>
      <c r="J915" s="843"/>
      <c r="K915" s="843"/>
      <c r="L915" s="843"/>
      <c r="M915" s="1085"/>
      <c r="N915" s="1085"/>
      <c r="O915" s="843"/>
      <c r="P915" s="843"/>
      <c r="Q915" s="843"/>
    </row>
    <row r="916" ht="25.15" customHeight="true" x14ac:dyDescent="0.2">
      <c r="C916" s="1084"/>
      <c r="D916" s="1085"/>
      <c r="E916" s="843"/>
      <c r="F916" s="843"/>
      <c r="G916" s="843"/>
      <c r="H916" s="1085"/>
      <c r="I916" s="1085"/>
      <c r="J916" s="843"/>
      <c r="K916" s="843"/>
      <c r="L916" s="843"/>
      <c r="M916" s="1085"/>
      <c r="N916" s="1085"/>
      <c r="O916" s="843"/>
      <c r="P916" s="843"/>
      <c r="Q916" s="843"/>
    </row>
    <row r="917" ht="25.15" customHeight="true" x14ac:dyDescent="0.2">
      <c r="C917" s="1084"/>
      <c r="D917" s="1085"/>
      <c r="E917" s="843"/>
      <c r="F917" s="843"/>
      <c r="G917" s="843"/>
      <c r="H917" s="1085"/>
      <c r="I917" s="1085"/>
      <c r="J917" s="843"/>
      <c r="K917" s="843"/>
      <c r="L917" s="843"/>
      <c r="M917" s="1085"/>
      <c r="N917" s="1085"/>
      <c r="O917" s="843"/>
      <c r="P917" s="843"/>
      <c r="Q917" s="843"/>
    </row>
    <row r="918" ht="25.15" customHeight="true" x14ac:dyDescent="0.2">
      <c r="C918" s="1084"/>
      <c r="D918" s="1085"/>
      <c r="E918" s="843"/>
      <c r="F918" s="843"/>
      <c r="G918" s="843"/>
      <c r="H918" s="1085"/>
      <c r="I918" s="1085"/>
      <c r="J918" s="843"/>
      <c r="K918" s="843"/>
      <c r="L918" s="843"/>
      <c r="M918" s="1085"/>
      <c r="N918" s="1085"/>
      <c r="O918" s="843"/>
      <c r="P918" s="843"/>
      <c r="Q918" s="843"/>
    </row>
    <row r="919" ht="25.15" customHeight="true" x14ac:dyDescent="0.2">
      <c r="C919" s="1084"/>
      <c r="D919" s="1085"/>
      <c r="E919" s="843"/>
      <c r="F919" s="843"/>
      <c r="G919" s="843"/>
      <c r="H919" s="1085"/>
      <c r="I919" s="1085"/>
      <c r="J919" s="843"/>
      <c r="K919" s="843"/>
      <c r="L919" s="843"/>
      <c r="M919" s="1085"/>
      <c r="N919" s="1085"/>
      <c r="O919" s="843"/>
      <c r="P919" s="843"/>
      <c r="Q919" s="843"/>
    </row>
    <row r="920" ht="25.15" customHeight="true" x14ac:dyDescent="0.2">
      <c r="C920" s="1084"/>
      <c r="D920" s="1085"/>
      <c r="E920" s="843"/>
      <c r="F920" s="843"/>
      <c r="G920" s="843"/>
      <c r="H920" s="1085"/>
      <c r="I920" s="1085"/>
      <c r="J920" s="843"/>
      <c r="K920" s="843"/>
      <c r="L920" s="843"/>
      <c r="M920" s="1085"/>
      <c r="N920" s="1085"/>
      <c r="O920" s="843"/>
      <c r="P920" s="843"/>
      <c r="Q920" s="843"/>
    </row>
    <row r="921" ht="25.15" customHeight="true" x14ac:dyDescent="0.2">
      <c r="C921" s="1084"/>
      <c r="D921" s="1085"/>
      <c r="E921" s="843"/>
      <c r="F921" s="843"/>
      <c r="G921" s="843"/>
      <c r="H921" s="1085"/>
      <c r="I921" s="1085"/>
      <c r="J921" s="843"/>
      <c r="K921" s="843"/>
      <c r="L921" s="843"/>
      <c r="M921" s="1085"/>
      <c r="N921" s="1085"/>
      <c r="O921" s="843"/>
      <c r="P921" s="843"/>
      <c r="Q921" s="843"/>
    </row>
    <row r="922" ht="25.15" customHeight="true" x14ac:dyDescent="0.2">
      <c r="C922" s="1084"/>
      <c r="D922" s="1085"/>
      <c r="E922" s="843"/>
      <c r="F922" s="843"/>
      <c r="G922" s="843"/>
      <c r="H922" s="1085"/>
      <c r="I922" s="1085"/>
      <c r="J922" s="843"/>
      <c r="K922" s="843"/>
      <c r="L922" s="843"/>
      <c r="M922" s="1085"/>
      <c r="N922" s="1085"/>
      <c r="O922" s="843"/>
      <c r="P922" s="843"/>
      <c r="Q922" s="843"/>
    </row>
    <row r="923" ht="25.15" customHeight="true" x14ac:dyDescent="0.2">
      <c r="C923" s="1084"/>
      <c r="D923" s="1085"/>
      <c r="E923" s="843"/>
      <c r="F923" s="843"/>
      <c r="G923" s="843"/>
      <c r="H923" s="1085"/>
      <c r="I923" s="1085"/>
      <c r="J923" s="843"/>
      <c r="K923" s="843"/>
      <c r="L923" s="843"/>
      <c r="M923" s="1085"/>
      <c r="N923" s="1085"/>
      <c r="O923" s="843"/>
      <c r="P923" s="843"/>
      <c r="Q923" s="843"/>
    </row>
    <row r="924" ht="25.15" customHeight="true" x14ac:dyDescent="0.2">
      <c r="C924" s="1084"/>
      <c r="D924" s="1085"/>
      <c r="E924" s="843"/>
      <c r="F924" s="843"/>
      <c r="G924" s="843"/>
      <c r="H924" s="1085"/>
      <c r="I924" s="1085"/>
      <c r="J924" s="843"/>
      <c r="K924" s="843"/>
      <c r="L924" s="843"/>
      <c r="M924" s="1085"/>
      <c r="N924" s="1085"/>
      <c r="O924" s="843"/>
      <c r="P924" s="843"/>
      <c r="Q924" s="843"/>
    </row>
    <row r="925" ht="25.15" customHeight="true" x14ac:dyDescent="0.2">
      <c r="C925" s="1084"/>
      <c r="D925" s="1085"/>
      <c r="E925" s="843"/>
      <c r="F925" s="843"/>
      <c r="G925" s="843"/>
      <c r="H925" s="1085"/>
      <c r="I925" s="1085"/>
      <c r="J925" s="843"/>
      <c r="K925" s="843"/>
      <c r="L925" s="843"/>
      <c r="M925" s="1085"/>
      <c r="N925" s="1085"/>
      <c r="O925" s="843"/>
      <c r="P925" s="843"/>
      <c r="Q925" s="843"/>
    </row>
    <row r="926" ht="25.15" customHeight="true" x14ac:dyDescent="0.2">
      <c r="C926" s="1084"/>
      <c r="D926" s="1085"/>
      <c r="E926" s="843"/>
      <c r="F926" s="843"/>
      <c r="G926" s="843"/>
      <c r="H926" s="1085"/>
      <c r="I926" s="1085"/>
      <c r="J926" s="843"/>
      <c r="K926" s="843"/>
      <c r="L926" s="843"/>
      <c r="M926" s="1085"/>
      <c r="N926" s="1085"/>
      <c r="O926" s="843"/>
      <c r="P926" s="843"/>
      <c r="Q926" s="843"/>
    </row>
    <row r="927" ht="25.15" customHeight="true" x14ac:dyDescent="0.2">
      <c r="C927" s="1084"/>
      <c r="D927" s="1085"/>
      <c r="E927" s="843"/>
      <c r="F927" s="843"/>
      <c r="G927" s="843"/>
      <c r="H927" s="1085"/>
      <c r="I927" s="1085"/>
      <c r="J927" s="843"/>
      <c r="K927" s="843"/>
      <c r="L927" s="843"/>
      <c r="M927" s="1085"/>
      <c r="N927" s="1085"/>
      <c r="O927" s="843"/>
      <c r="P927" s="843"/>
      <c r="Q927" s="843"/>
    </row>
    <row r="928" ht="25.15" customHeight="true" x14ac:dyDescent="0.2">
      <c r="C928" s="1084"/>
      <c r="D928" s="1085"/>
      <c r="E928" s="843"/>
      <c r="F928" s="843"/>
      <c r="G928" s="843"/>
      <c r="H928" s="1085"/>
      <c r="I928" s="1085"/>
      <c r="J928" s="843"/>
      <c r="K928" s="843"/>
      <c r="L928" s="843"/>
      <c r="M928" s="1085"/>
      <c r="N928" s="1085"/>
      <c r="O928" s="843"/>
      <c r="P928" s="843"/>
      <c r="Q928" s="843"/>
    </row>
    <row r="929" ht="25.15" customHeight="true" x14ac:dyDescent="0.2">
      <c r="C929" s="1084"/>
      <c r="D929" s="1085"/>
      <c r="E929" s="843"/>
      <c r="F929" s="843"/>
      <c r="G929" s="843"/>
      <c r="H929" s="1085"/>
      <c r="I929" s="1085"/>
      <c r="J929" s="843"/>
      <c r="K929" s="843"/>
      <c r="L929" s="843"/>
      <c r="M929" s="1085"/>
      <c r="N929" s="1085"/>
      <c r="O929" s="843"/>
      <c r="P929" s="843"/>
      <c r="Q929" s="843"/>
    </row>
    <row r="930" ht="25.15" customHeight="true" x14ac:dyDescent="0.2">
      <c r="C930" s="1084"/>
      <c r="D930" s="1085"/>
      <c r="E930" s="843"/>
      <c r="F930" s="843"/>
      <c r="G930" s="843"/>
      <c r="H930" s="1085"/>
      <c r="I930" s="1085"/>
      <c r="J930" s="843"/>
      <c r="K930" s="843"/>
      <c r="L930" s="843"/>
      <c r="M930" s="1085"/>
      <c r="N930" s="1085"/>
      <c r="O930" s="843"/>
      <c r="P930" s="843"/>
      <c r="Q930" s="843"/>
    </row>
    <row r="931" ht="25.15" customHeight="true" x14ac:dyDescent="0.2">
      <c r="C931" s="1084"/>
      <c r="D931" s="1085"/>
      <c r="E931" s="843"/>
      <c r="F931" s="843"/>
      <c r="G931" s="843"/>
      <c r="H931" s="1085"/>
      <c r="I931" s="1085"/>
      <c r="J931" s="843"/>
      <c r="K931" s="843"/>
      <c r="L931" s="843"/>
      <c r="M931" s="1085"/>
      <c r="N931" s="1085"/>
      <c r="O931" s="843"/>
      <c r="P931" s="843"/>
      <c r="Q931" s="843"/>
    </row>
    <row r="932" ht="25.15" customHeight="true" x14ac:dyDescent="0.2">
      <c r="C932" s="1084"/>
      <c r="D932" s="1085"/>
      <c r="E932" s="843"/>
      <c r="F932" s="843"/>
      <c r="G932" s="843"/>
      <c r="H932" s="1085"/>
      <c r="I932" s="1085"/>
      <c r="J932" s="843"/>
      <c r="K932" s="843"/>
      <c r="L932" s="843"/>
      <c r="M932" s="1085"/>
      <c r="N932" s="1085"/>
      <c r="O932" s="843"/>
      <c r="P932" s="843"/>
      <c r="Q932" s="843"/>
    </row>
    <row r="933" ht="25.15" customHeight="true" x14ac:dyDescent="0.2">
      <c r="C933" s="1084"/>
      <c r="D933" s="1085"/>
      <c r="E933" s="843"/>
      <c r="F933" s="843"/>
      <c r="G933" s="843"/>
      <c r="H933" s="1085"/>
      <c r="I933" s="1085"/>
      <c r="J933" s="843"/>
      <c r="K933" s="843"/>
      <c r="L933" s="843"/>
      <c r="M933" s="1085"/>
      <c r="N933" s="1085"/>
      <c r="O933" s="843"/>
      <c r="P933" s="843"/>
      <c r="Q933" s="843"/>
    </row>
    <row r="934" ht="25.15" customHeight="true" x14ac:dyDescent="0.2">
      <c r="C934" s="1084"/>
      <c r="D934" s="1085"/>
      <c r="E934" s="843"/>
      <c r="F934" s="843"/>
      <c r="G934" s="843"/>
      <c r="H934" s="1085"/>
      <c r="I934" s="1085"/>
      <c r="J934" s="843"/>
      <c r="K934" s="843"/>
      <c r="L934" s="843"/>
      <c r="M934" s="1085"/>
      <c r="N934" s="1085"/>
      <c r="O934" s="843"/>
      <c r="P934" s="843"/>
      <c r="Q934" s="843"/>
    </row>
    <row r="935" ht="25.15" customHeight="true" x14ac:dyDescent="0.2">
      <c r="C935" s="1084"/>
      <c r="D935" s="1085"/>
      <c r="E935" s="843"/>
      <c r="F935" s="843"/>
      <c r="G935" s="843"/>
      <c r="H935" s="1085"/>
      <c r="I935" s="1085"/>
      <c r="J935" s="843"/>
      <c r="K935" s="843"/>
      <c r="L935" s="843"/>
      <c r="M935" s="1085"/>
      <c r="N935" s="1085"/>
      <c r="O935" s="843"/>
      <c r="P935" s="843"/>
      <c r="Q935" s="843"/>
    </row>
    <row r="936" ht="25.15" customHeight="true" x14ac:dyDescent="0.2">
      <c r="C936" s="1084"/>
      <c r="D936" s="1085"/>
      <c r="E936" s="843"/>
      <c r="F936" s="843"/>
      <c r="G936" s="843"/>
      <c r="H936" s="1085"/>
      <c r="I936" s="1085"/>
      <c r="J936" s="843"/>
      <c r="K936" s="843"/>
      <c r="L936" s="843"/>
      <c r="M936" s="1085"/>
      <c r="N936" s="1085"/>
      <c r="O936" s="843"/>
      <c r="P936" s="843"/>
      <c r="Q936" s="843"/>
    </row>
    <row r="937" ht="25.15" customHeight="true" x14ac:dyDescent="0.2">
      <c r="C937" s="1084"/>
      <c r="D937" s="1085"/>
      <c r="E937" s="843"/>
      <c r="F937" s="843"/>
      <c r="G937" s="843"/>
      <c r="H937" s="1085"/>
      <c r="I937" s="1085"/>
      <c r="J937" s="843"/>
      <c r="K937" s="843"/>
      <c r="L937" s="843"/>
      <c r="M937" s="1085"/>
      <c r="N937" s="1085"/>
      <c r="O937" s="843"/>
      <c r="P937" s="843"/>
      <c r="Q937" s="843"/>
    </row>
    <row r="938" ht="25.15" customHeight="true" x14ac:dyDescent="0.2">
      <c r="C938" s="1084"/>
      <c r="D938" s="1085"/>
      <c r="E938" s="843"/>
      <c r="F938" s="843"/>
      <c r="G938" s="843"/>
      <c r="H938" s="1085"/>
      <c r="I938" s="1085"/>
      <c r="J938" s="843"/>
      <c r="K938" s="843"/>
      <c r="L938" s="843"/>
      <c r="M938" s="1085"/>
      <c r="N938" s="1085"/>
      <c r="O938" s="843"/>
      <c r="P938" s="843"/>
      <c r="Q938" s="843"/>
    </row>
    <row r="939" ht="25.15" customHeight="true" x14ac:dyDescent="0.2">
      <c r="C939" s="1084"/>
      <c r="D939" s="1085"/>
      <c r="E939" s="843"/>
      <c r="F939" s="843"/>
      <c r="G939" s="843"/>
      <c r="H939" s="1085"/>
      <c r="I939" s="1085"/>
      <c r="J939" s="843"/>
      <c r="K939" s="843"/>
      <c r="L939" s="843"/>
      <c r="M939" s="1085"/>
      <c r="N939" s="1085"/>
      <c r="O939" s="843"/>
      <c r="P939" s="843"/>
      <c r="Q939" s="843"/>
    </row>
    <row r="940" ht="25.15" customHeight="true" x14ac:dyDescent="0.2">
      <c r="C940" s="1084"/>
      <c r="D940" s="1085"/>
      <c r="E940" s="843"/>
      <c r="F940" s="843"/>
      <c r="G940" s="843"/>
      <c r="H940" s="1085"/>
      <c r="I940" s="1085"/>
      <c r="J940" s="843"/>
      <c r="K940" s="843"/>
      <c r="L940" s="843"/>
      <c r="M940" s="1085"/>
      <c r="N940" s="1085"/>
      <c r="O940" s="843"/>
      <c r="P940" s="843"/>
      <c r="Q940" s="843"/>
    </row>
    <row r="941" ht="25.15" customHeight="true" x14ac:dyDescent="0.2">
      <c r="C941" s="1084"/>
      <c r="D941" s="1085"/>
      <c r="E941" s="843"/>
      <c r="F941" s="843"/>
      <c r="G941" s="843"/>
      <c r="H941" s="1085"/>
      <c r="I941" s="1085"/>
      <c r="J941" s="843"/>
      <c r="K941" s="843"/>
      <c r="L941" s="843"/>
      <c r="M941" s="1085"/>
      <c r="N941" s="1085"/>
      <c r="O941" s="843"/>
      <c r="P941" s="843"/>
      <c r="Q941" s="843"/>
    </row>
    <row r="942" ht="25.15" customHeight="true" x14ac:dyDescent="0.2">
      <c r="C942" s="1084"/>
      <c r="D942" s="1085"/>
      <c r="E942" s="843"/>
      <c r="F942" s="843"/>
      <c r="G942" s="843"/>
      <c r="H942" s="1085"/>
      <c r="I942" s="1085"/>
      <c r="J942" s="843"/>
      <c r="K942" s="843"/>
      <c r="L942" s="843"/>
      <c r="M942" s="1085"/>
      <c r="N942" s="1085"/>
      <c r="O942" s="843"/>
      <c r="P942" s="843"/>
      <c r="Q942" s="843"/>
    </row>
    <row r="943" ht="25.15" customHeight="true" x14ac:dyDescent="0.2">
      <c r="C943" s="1084"/>
      <c r="D943" s="1085"/>
      <c r="E943" s="843"/>
      <c r="F943" s="843"/>
      <c r="G943" s="843"/>
      <c r="H943" s="1085"/>
      <c r="I943" s="1085"/>
      <c r="J943" s="843"/>
      <c r="K943" s="843"/>
      <c r="L943" s="843"/>
      <c r="M943" s="1085"/>
      <c r="N943" s="1085"/>
      <c r="O943" s="843"/>
      <c r="P943" s="843"/>
      <c r="Q943" s="843"/>
    </row>
    <row r="944" ht="25.15" customHeight="true" x14ac:dyDescent="0.2">
      <c r="C944" s="1084"/>
      <c r="D944" s="1085"/>
      <c r="E944" s="843"/>
      <c r="F944" s="843"/>
      <c r="G944" s="843"/>
      <c r="H944" s="1085"/>
      <c r="I944" s="1085"/>
      <c r="J944" s="843"/>
      <c r="K944" s="843"/>
      <c r="L944" s="843"/>
      <c r="M944" s="1085"/>
      <c r="N944" s="1085"/>
      <c r="O944" s="843"/>
      <c r="P944" s="843"/>
      <c r="Q944" s="843"/>
    </row>
    <row r="945" ht="25.15" customHeight="true" x14ac:dyDescent="0.2">
      <c r="C945" s="1084"/>
      <c r="D945" s="1085"/>
      <c r="E945" s="843"/>
      <c r="F945" s="843"/>
      <c r="G945" s="843"/>
      <c r="H945" s="1085"/>
      <c r="I945" s="1085"/>
      <c r="J945" s="843"/>
      <c r="K945" s="843"/>
      <c r="L945" s="843"/>
      <c r="M945" s="1085"/>
      <c r="N945" s="1085"/>
      <c r="O945" s="843"/>
      <c r="P945" s="843"/>
      <c r="Q945" s="843"/>
    </row>
    <row r="946" ht="25.15" customHeight="true" x14ac:dyDescent="0.2">
      <c r="C946" s="1084"/>
      <c r="D946" s="1085"/>
      <c r="E946" s="843"/>
      <c r="F946" s="843"/>
      <c r="G946" s="843"/>
      <c r="H946" s="1085"/>
      <c r="I946" s="1085"/>
      <c r="J946" s="843"/>
      <c r="K946" s="843"/>
      <c r="L946" s="843"/>
      <c r="M946" s="1085"/>
      <c r="N946" s="1085"/>
      <c r="O946" s="843"/>
      <c r="P946" s="843"/>
      <c r="Q946" s="843"/>
    </row>
    <row r="947" ht="25.15" customHeight="true" x14ac:dyDescent="0.2">
      <c r="C947" s="1084"/>
      <c r="D947" s="1085"/>
      <c r="E947" s="843"/>
      <c r="F947" s="843"/>
      <c r="G947" s="843"/>
      <c r="H947" s="1085"/>
      <c r="I947" s="1085"/>
      <c r="J947" s="843"/>
      <c r="K947" s="843"/>
      <c r="L947" s="843"/>
      <c r="M947" s="1085"/>
      <c r="N947" s="1085"/>
      <c r="O947" s="843"/>
      <c r="P947" s="843"/>
      <c r="Q947" s="843"/>
    </row>
    <row r="948" ht="25.15" customHeight="true" x14ac:dyDescent="0.2">
      <c r="C948" s="1084"/>
      <c r="D948" s="1085"/>
      <c r="E948" s="843"/>
      <c r="F948" s="843"/>
      <c r="G948" s="843"/>
      <c r="H948" s="1085"/>
      <c r="I948" s="1085"/>
      <c r="J948" s="843"/>
      <c r="K948" s="843"/>
      <c r="L948" s="843"/>
      <c r="M948" s="1085"/>
      <c r="N948" s="1085"/>
      <c r="O948" s="843"/>
      <c r="P948" s="843"/>
      <c r="Q948" s="843"/>
    </row>
    <row r="949" ht="25.15" customHeight="true" x14ac:dyDescent="0.2">
      <c r="C949" s="1084"/>
      <c r="D949" s="1085"/>
      <c r="E949" s="843"/>
      <c r="F949" s="843"/>
      <c r="G949" s="843"/>
      <c r="H949" s="1085"/>
      <c r="I949" s="1085"/>
      <c r="J949" s="843"/>
      <c r="K949" s="843"/>
      <c r="L949" s="843"/>
      <c r="M949" s="1085"/>
      <c r="N949" s="1085"/>
      <c r="O949" s="843"/>
      <c r="P949" s="843"/>
      <c r="Q949" s="843"/>
    </row>
    <row r="950" ht="25.15" customHeight="true" x14ac:dyDescent="0.2">
      <c r="C950" s="1084"/>
      <c r="D950" s="1085"/>
      <c r="E950" s="843"/>
      <c r="F950" s="843"/>
      <c r="G950" s="843"/>
      <c r="H950" s="1085"/>
      <c r="I950" s="1085"/>
      <c r="J950" s="843"/>
      <c r="K950" s="843"/>
      <c r="L950" s="843"/>
      <c r="M950" s="1085"/>
      <c r="N950" s="1085"/>
      <c r="O950" s="843"/>
      <c r="P950" s="843"/>
      <c r="Q950" s="843"/>
    </row>
    <row r="951" ht="25.15" customHeight="true" x14ac:dyDescent="0.2">
      <c r="C951" s="1084"/>
      <c r="D951" s="1085"/>
      <c r="E951" s="843"/>
      <c r="F951" s="843"/>
      <c r="G951" s="843"/>
      <c r="H951" s="1085"/>
      <c r="I951" s="1085"/>
      <c r="J951" s="843"/>
      <c r="K951" s="843"/>
      <c r="L951" s="843"/>
      <c r="M951" s="1085"/>
      <c r="N951" s="1085"/>
      <c r="O951" s="843"/>
      <c r="P951" s="843"/>
      <c r="Q951" s="843"/>
    </row>
    <row r="952" ht="25.15" customHeight="true" x14ac:dyDescent="0.2">
      <c r="C952" s="1084"/>
      <c r="D952" s="1085"/>
      <c r="E952" s="843"/>
      <c r="F952" s="843"/>
      <c r="G952" s="843"/>
      <c r="H952" s="1085"/>
      <c r="I952" s="1085"/>
      <c r="J952" s="843"/>
      <c r="K952" s="843"/>
      <c r="L952" s="843"/>
      <c r="M952" s="1085"/>
      <c r="N952" s="1085"/>
      <c r="O952" s="843"/>
      <c r="P952" s="843"/>
      <c r="Q952" s="843"/>
    </row>
    <row r="953" ht="25.15" customHeight="true" x14ac:dyDescent="0.2">
      <c r="C953" s="1084"/>
      <c r="D953" s="1085"/>
      <c r="E953" s="843"/>
      <c r="F953" s="843"/>
      <c r="G953" s="843"/>
      <c r="H953" s="1085"/>
      <c r="I953" s="1085"/>
      <c r="J953" s="843"/>
      <c r="K953" s="843"/>
      <c r="L953" s="843"/>
      <c r="M953" s="1085"/>
      <c r="N953" s="1085"/>
      <c r="O953" s="843"/>
      <c r="P953" s="843"/>
      <c r="Q953" s="843"/>
    </row>
    <row r="954" ht="25.15" customHeight="true" x14ac:dyDescent="0.2">
      <c r="C954" s="1084"/>
      <c r="D954" s="1085"/>
      <c r="E954" s="843"/>
      <c r="F954" s="843"/>
      <c r="G954" s="843"/>
      <c r="H954" s="1085"/>
      <c r="I954" s="1085"/>
      <c r="J954" s="843"/>
      <c r="K954" s="843"/>
      <c r="L954" s="843"/>
      <c r="M954" s="1085"/>
      <c r="N954" s="1085"/>
      <c r="O954" s="843"/>
      <c r="P954" s="843"/>
      <c r="Q954" s="843"/>
    </row>
    <row r="955" ht="25.15" customHeight="true" x14ac:dyDescent="0.2">
      <c r="C955" s="1084"/>
      <c r="D955" s="1085"/>
      <c r="E955" s="843"/>
      <c r="F955" s="843"/>
      <c r="G955" s="843"/>
      <c r="H955" s="1085"/>
      <c r="I955" s="1085"/>
      <c r="J955" s="843"/>
      <c r="K955" s="843"/>
      <c r="L955" s="843"/>
      <c r="M955" s="1085"/>
      <c r="N955" s="1085"/>
      <c r="O955" s="843"/>
      <c r="P955" s="843"/>
      <c r="Q955" s="843"/>
    </row>
    <row r="956" ht="25.15" customHeight="true" x14ac:dyDescent="0.2">
      <c r="C956" s="1084"/>
      <c r="D956" s="1085"/>
      <c r="E956" s="843"/>
      <c r="F956" s="843"/>
      <c r="G956" s="843"/>
      <c r="H956" s="1085"/>
      <c r="I956" s="1085"/>
      <c r="J956" s="843"/>
      <c r="K956" s="843"/>
      <c r="L956" s="843"/>
      <c r="M956" s="1085"/>
      <c r="N956" s="1085"/>
      <c r="O956" s="843"/>
      <c r="P956" s="843"/>
      <c r="Q956" s="843"/>
    </row>
    <row r="957" ht="25.15" customHeight="true" x14ac:dyDescent="0.2">
      <c r="C957" s="1084"/>
      <c r="D957" s="1085"/>
      <c r="E957" s="843"/>
      <c r="F957" s="843"/>
      <c r="G957" s="843"/>
      <c r="H957" s="1085"/>
      <c r="I957" s="1085"/>
      <c r="J957" s="843"/>
      <c r="K957" s="843"/>
      <c r="L957" s="843"/>
      <c r="M957" s="1085"/>
      <c r="N957" s="1085"/>
      <c r="O957" s="843"/>
      <c r="P957" s="843"/>
      <c r="Q957" s="843"/>
    </row>
    <row r="958" ht="25.15" customHeight="true" x14ac:dyDescent="0.2">
      <c r="C958" s="1084"/>
      <c r="D958" s="1085"/>
      <c r="E958" s="843"/>
      <c r="F958" s="843"/>
      <c r="G958" s="843"/>
      <c r="H958" s="1085"/>
      <c r="I958" s="1085"/>
      <c r="J958" s="843"/>
      <c r="K958" s="843"/>
      <c r="L958" s="843"/>
      <c r="M958" s="1085"/>
      <c r="N958" s="1085"/>
      <c r="O958" s="843"/>
      <c r="P958" s="843"/>
      <c r="Q958" s="843"/>
    </row>
    <row r="959" ht="25.15" customHeight="true" x14ac:dyDescent="0.2">
      <c r="C959" s="1084"/>
      <c r="D959" s="1085"/>
      <c r="E959" s="843"/>
      <c r="F959" s="843"/>
      <c r="G959" s="843"/>
      <c r="H959" s="1085"/>
      <c r="I959" s="1085"/>
      <c r="J959" s="843"/>
      <c r="K959" s="843"/>
      <c r="L959" s="843"/>
      <c r="M959" s="1085"/>
      <c r="N959" s="1085"/>
      <c r="O959" s="843"/>
      <c r="P959" s="843"/>
      <c r="Q959" s="843"/>
    </row>
    <row r="960" ht="25.15" customHeight="true" x14ac:dyDescent="0.2">
      <c r="C960" s="1084"/>
      <c r="D960" s="1085"/>
      <c r="E960" s="843"/>
      <c r="F960" s="843"/>
      <c r="G960" s="843"/>
      <c r="H960" s="1085"/>
      <c r="I960" s="1085"/>
      <c r="J960" s="843"/>
      <c r="K960" s="843"/>
      <c r="L960" s="843"/>
      <c r="M960" s="1085"/>
      <c r="N960" s="1085"/>
      <c r="O960" s="843"/>
      <c r="P960" s="843"/>
      <c r="Q960" s="843"/>
    </row>
    <row r="961" ht="25.15" customHeight="true" x14ac:dyDescent="0.2">
      <c r="C961" s="1084"/>
      <c r="D961" s="1085"/>
      <c r="E961" s="843"/>
      <c r="F961" s="843"/>
      <c r="G961" s="843"/>
      <c r="H961" s="1085"/>
      <c r="I961" s="1085"/>
      <c r="J961" s="843"/>
      <c r="K961" s="843"/>
      <c r="L961" s="843"/>
      <c r="M961" s="1085"/>
      <c r="N961" s="1085"/>
      <c r="O961" s="843"/>
      <c r="P961" s="843"/>
      <c r="Q961" s="843"/>
    </row>
    <row r="962" ht="25.15" customHeight="true" x14ac:dyDescent="0.2">
      <c r="C962" s="1084"/>
      <c r="D962" s="1085"/>
      <c r="E962" s="843"/>
      <c r="F962" s="843"/>
      <c r="G962" s="843"/>
      <c r="H962" s="1085"/>
      <c r="I962" s="1085"/>
      <c r="J962" s="843"/>
      <c r="K962" s="843"/>
      <c r="L962" s="843"/>
      <c r="M962" s="1085"/>
      <c r="N962" s="1085"/>
      <c r="O962" s="843"/>
      <c r="P962" s="843"/>
      <c r="Q962" s="843"/>
    </row>
    <row r="963" ht="25.15" customHeight="true" x14ac:dyDescent="0.2">
      <c r="C963" s="1084"/>
      <c r="D963" s="1085"/>
      <c r="E963" s="843"/>
      <c r="F963" s="843"/>
      <c r="G963" s="843"/>
      <c r="H963" s="1085"/>
      <c r="I963" s="1085"/>
      <c r="J963" s="843"/>
      <c r="K963" s="843"/>
      <c r="L963" s="843"/>
      <c r="M963" s="1085"/>
      <c r="N963" s="1085"/>
      <c r="O963" s="843"/>
      <c r="P963" s="843"/>
      <c r="Q963" s="843"/>
    </row>
    <row r="964" ht="25.15" customHeight="true" x14ac:dyDescent="0.2">
      <c r="C964" s="1084"/>
      <c r="D964" s="1085"/>
      <c r="E964" s="843"/>
      <c r="F964" s="843"/>
      <c r="G964" s="843"/>
      <c r="H964" s="1085"/>
      <c r="I964" s="1085"/>
      <c r="J964" s="843"/>
      <c r="K964" s="843"/>
      <c r="L964" s="843"/>
      <c r="M964" s="1085"/>
      <c r="N964" s="1085"/>
      <c r="O964" s="843"/>
      <c r="P964" s="843"/>
      <c r="Q964" s="843"/>
    </row>
    <row r="965" ht="25.15" customHeight="true" x14ac:dyDescent="0.2">
      <c r="C965" s="1084"/>
      <c r="D965" s="1085"/>
      <c r="E965" s="843"/>
      <c r="F965" s="843"/>
      <c r="G965" s="843"/>
      <c r="H965" s="1085"/>
      <c r="I965" s="1085"/>
      <c r="J965" s="843"/>
      <c r="K965" s="843"/>
      <c r="L965" s="843"/>
      <c r="M965" s="1085"/>
      <c r="N965" s="1085"/>
      <c r="O965" s="843"/>
      <c r="P965" s="843"/>
      <c r="Q965" s="843"/>
    </row>
    <row r="966" ht="25.15" customHeight="true" x14ac:dyDescent="0.2">
      <c r="C966" s="1084"/>
      <c r="D966" s="1085"/>
      <c r="E966" s="843"/>
      <c r="F966" s="843"/>
      <c r="G966" s="843"/>
      <c r="H966" s="1085"/>
      <c r="I966" s="1085"/>
      <c r="J966" s="843"/>
      <c r="K966" s="843"/>
      <c r="L966" s="843"/>
      <c r="M966" s="1085"/>
      <c r="N966" s="1085"/>
      <c r="O966" s="843"/>
      <c r="P966" s="843"/>
      <c r="Q966" s="843"/>
    </row>
    <row r="967" ht="25.15" customHeight="true" x14ac:dyDescent="0.2">
      <c r="C967" s="1084"/>
      <c r="D967" s="1085"/>
      <c r="E967" s="843"/>
      <c r="F967" s="843"/>
      <c r="G967" s="843"/>
      <c r="H967" s="1085"/>
      <c r="I967" s="1085"/>
      <c r="J967" s="843"/>
      <c r="K967" s="843"/>
      <c r="L967" s="843"/>
      <c r="M967" s="1085"/>
      <c r="N967" s="1085"/>
      <c r="O967" s="843"/>
      <c r="P967" s="843"/>
      <c r="Q967" s="843"/>
    </row>
    <row r="968" ht="25.15" customHeight="true" x14ac:dyDescent="0.2">
      <c r="C968" s="1084"/>
      <c r="D968" s="1085"/>
      <c r="E968" s="843"/>
      <c r="F968" s="843"/>
      <c r="G968" s="843"/>
      <c r="H968" s="1085"/>
      <c r="I968" s="1085"/>
      <c r="J968" s="843"/>
      <c r="K968" s="843"/>
      <c r="L968" s="843"/>
      <c r="M968" s="1085"/>
      <c r="N968" s="1085"/>
      <c r="O968" s="843"/>
      <c r="P968" s="843"/>
      <c r="Q968" s="843"/>
    </row>
    <row r="969" ht="25.15" customHeight="true" x14ac:dyDescent="0.2">
      <c r="C969" s="1084"/>
      <c r="D969" s="1085"/>
      <c r="E969" s="843"/>
      <c r="F969" s="843"/>
      <c r="G969" s="843"/>
      <c r="H969" s="1085"/>
      <c r="I969" s="1085"/>
      <c r="J969" s="843"/>
      <c r="K969" s="843"/>
      <c r="L969" s="843"/>
      <c r="M969" s="1085"/>
      <c r="N969" s="1085"/>
      <c r="O969" s="843"/>
      <c r="P969" s="843"/>
      <c r="Q969" s="843"/>
    </row>
    <row r="970" ht="25.15" customHeight="true" x14ac:dyDescent="0.2">
      <c r="C970" s="1084"/>
      <c r="D970" s="1085"/>
      <c r="E970" s="843"/>
      <c r="F970" s="843"/>
      <c r="G970" s="843"/>
      <c r="H970" s="1085"/>
      <c r="I970" s="1085"/>
      <c r="J970" s="843"/>
      <c r="K970" s="843"/>
      <c r="L970" s="843"/>
      <c r="M970" s="1085"/>
      <c r="N970" s="1085"/>
      <c r="O970" s="843"/>
      <c r="P970" s="843"/>
      <c r="Q970" s="843"/>
    </row>
    <row r="971" ht="25.15" customHeight="true" x14ac:dyDescent="0.2">
      <c r="C971" s="1084"/>
      <c r="D971" s="1085"/>
      <c r="E971" s="843"/>
      <c r="F971" s="843"/>
      <c r="G971" s="843"/>
      <c r="H971" s="1085"/>
      <c r="I971" s="1085"/>
      <c r="J971" s="843"/>
      <c r="K971" s="843"/>
      <c r="L971" s="843"/>
      <c r="M971" s="1085"/>
      <c r="N971" s="1085"/>
      <c r="O971" s="843"/>
      <c r="P971" s="843"/>
      <c r="Q971" s="843"/>
    </row>
    <row r="972" ht="25.15" customHeight="true" x14ac:dyDescent="0.2">
      <c r="C972" s="1084"/>
      <c r="D972" s="1085"/>
      <c r="E972" s="843"/>
      <c r="F972" s="843"/>
      <c r="G972" s="843"/>
      <c r="H972" s="1085"/>
      <c r="I972" s="1085"/>
      <c r="J972" s="843"/>
      <c r="K972" s="843"/>
      <c r="L972" s="843"/>
      <c r="M972" s="1085"/>
      <c r="N972" s="1085"/>
      <c r="O972" s="843"/>
      <c r="P972" s="843"/>
      <c r="Q972" s="843"/>
    </row>
    <row r="973" ht="25.15" customHeight="true" x14ac:dyDescent="0.2">
      <c r="C973" s="1084"/>
      <c r="D973" s="1085"/>
      <c r="E973" s="843"/>
      <c r="F973" s="843"/>
      <c r="G973" s="843"/>
      <c r="H973" s="1085"/>
      <c r="I973" s="1085"/>
      <c r="J973" s="843"/>
      <c r="K973" s="843"/>
      <c r="L973" s="843"/>
      <c r="M973" s="1085"/>
      <c r="N973" s="1085"/>
      <c r="O973" s="843"/>
      <c r="P973" s="843"/>
      <c r="Q973" s="843"/>
    </row>
    <row r="974" ht="25.15" customHeight="true" x14ac:dyDescent="0.2">
      <c r="C974" s="1084"/>
      <c r="D974" s="1085"/>
      <c r="E974" s="843"/>
      <c r="F974" s="843"/>
      <c r="G974" s="843"/>
      <c r="H974" s="1085"/>
      <c r="I974" s="1085"/>
      <c r="J974" s="843"/>
      <c r="K974" s="843"/>
      <c r="L974" s="843"/>
      <c r="M974" s="1085"/>
      <c r="N974" s="1085"/>
      <c r="O974" s="843"/>
      <c r="P974" s="843"/>
      <c r="Q974" s="843"/>
    </row>
    <row r="975" ht="25.15" customHeight="true" x14ac:dyDescent="0.2">
      <c r="C975" s="1084"/>
      <c r="D975" s="1085"/>
      <c r="E975" s="843"/>
      <c r="F975" s="843"/>
      <c r="G975" s="843"/>
      <c r="H975" s="1085"/>
      <c r="I975" s="1085"/>
      <c r="J975" s="843"/>
      <c r="K975" s="843"/>
      <c r="L975" s="843"/>
      <c r="M975" s="1085"/>
      <c r="N975" s="1085"/>
      <c r="O975" s="843"/>
      <c r="P975" s="843"/>
      <c r="Q975" s="843"/>
    </row>
    <row r="976" ht="25.15" customHeight="true" x14ac:dyDescent="0.2">
      <c r="C976" s="1084"/>
      <c r="D976" s="1085"/>
      <c r="E976" s="843"/>
      <c r="F976" s="843"/>
      <c r="G976" s="843"/>
      <c r="H976" s="1085"/>
      <c r="I976" s="1085"/>
      <c r="J976" s="843"/>
      <c r="K976" s="843"/>
      <c r="L976" s="843"/>
      <c r="M976" s="1085"/>
      <c r="N976" s="1085"/>
      <c r="O976" s="843"/>
      <c r="P976" s="843"/>
      <c r="Q976" s="843"/>
    </row>
    <row r="977" ht="25.15" customHeight="true" x14ac:dyDescent="0.2">
      <c r="C977" s="1084"/>
      <c r="D977" s="1085"/>
      <c r="E977" s="843"/>
      <c r="F977" s="843"/>
      <c r="G977" s="843"/>
      <c r="H977" s="1085"/>
      <c r="I977" s="1085"/>
      <c r="J977" s="843"/>
      <c r="K977" s="843"/>
      <c r="L977" s="843"/>
      <c r="M977" s="1085"/>
      <c r="N977" s="1085"/>
      <c r="O977" s="843"/>
      <c r="P977" s="843"/>
      <c r="Q977" s="843"/>
    </row>
    <row r="978" ht="25.15" customHeight="true" x14ac:dyDescent="0.2">
      <c r="C978" s="1084"/>
      <c r="D978" s="1085"/>
      <c r="E978" s="843"/>
      <c r="F978" s="843"/>
      <c r="G978" s="843"/>
      <c r="H978" s="1085"/>
      <c r="I978" s="1085"/>
      <c r="J978" s="843"/>
      <c r="K978" s="843"/>
      <c r="L978" s="843"/>
      <c r="M978" s="1085"/>
      <c r="N978" s="1085"/>
      <c r="O978" s="843"/>
      <c r="P978" s="843"/>
      <c r="Q978" s="843"/>
    </row>
    <row r="979" ht="25.15" customHeight="true" x14ac:dyDescent="0.2">
      <c r="C979" s="1084"/>
      <c r="D979" s="1085"/>
      <c r="E979" s="843"/>
      <c r="F979" s="843"/>
      <c r="G979" s="843"/>
      <c r="H979" s="1085"/>
      <c r="I979" s="1085"/>
      <c r="J979" s="843"/>
      <c r="K979" s="843"/>
      <c r="L979" s="843"/>
      <c r="M979" s="1085"/>
      <c r="N979" s="1085"/>
      <c r="O979" s="843"/>
      <c r="P979" s="843"/>
      <c r="Q979" s="843"/>
    </row>
    <row r="980" ht="25.15" customHeight="true" x14ac:dyDescent="0.2">
      <c r="C980" s="1084"/>
      <c r="D980" s="1085"/>
      <c r="E980" s="843"/>
      <c r="F980" s="843"/>
      <c r="G980" s="843"/>
      <c r="H980" s="1085"/>
      <c r="I980" s="1085"/>
      <c r="J980" s="843"/>
      <c r="K980" s="843"/>
      <c r="L980" s="843"/>
      <c r="M980" s="1085"/>
      <c r="N980" s="1085"/>
      <c r="O980" s="843"/>
      <c r="P980" s="843"/>
      <c r="Q980" s="843"/>
    </row>
    <row r="981" ht="25.15" customHeight="true" x14ac:dyDescent="0.2">
      <c r="C981" s="1084"/>
      <c r="D981" s="1085"/>
      <c r="E981" s="843"/>
      <c r="F981" s="843"/>
      <c r="G981" s="843"/>
      <c r="H981" s="1085"/>
      <c r="I981" s="1085"/>
      <c r="J981" s="843"/>
      <c r="K981" s="843"/>
      <c r="L981" s="843"/>
      <c r="M981" s="1085"/>
      <c r="N981" s="1085"/>
      <c r="O981" s="843"/>
      <c r="P981" s="843"/>
      <c r="Q981" s="843"/>
    </row>
    <row r="982" ht="25.15" customHeight="true" x14ac:dyDescent="0.2">
      <c r="C982" s="1084"/>
      <c r="D982" s="1085"/>
      <c r="E982" s="843"/>
      <c r="F982" s="843"/>
      <c r="G982" s="843"/>
      <c r="H982" s="1085"/>
      <c r="I982" s="1085"/>
      <c r="J982" s="843"/>
      <c r="K982" s="843"/>
      <c r="L982" s="843"/>
      <c r="M982" s="1085"/>
      <c r="N982" s="1085"/>
      <c r="O982" s="843"/>
      <c r="P982" s="843"/>
      <c r="Q982" s="843"/>
    </row>
    <row r="983" ht="25.15" customHeight="true" x14ac:dyDescent="0.2">
      <c r="C983" s="1084"/>
      <c r="D983" s="1085"/>
      <c r="E983" s="843"/>
      <c r="F983" s="843"/>
      <c r="G983" s="843"/>
      <c r="H983" s="1085"/>
      <c r="I983" s="1085"/>
      <c r="J983" s="843"/>
      <c r="K983" s="843"/>
      <c r="L983" s="843"/>
      <c r="M983" s="1085"/>
      <c r="N983" s="1085"/>
      <c r="O983" s="843"/>
      <c r="P983" s="843"/>
      <c r="Q983" s="843"/>
    </row>
    <row r="984" ht="25.15" customHeight="true" x14ac:dyDescent="0.2">
      <c r="C984" s="1084"/>
      <c r="D984" s="1085"/>
      <c r="E984" s="843"/>
      <c r="F984" s="843"/>
      <c r="G984" s="843"/>
      <c r="H984" s="1085"/>
      <c r="I984" s="1085"/>
      <c r="J984" s="843"/>
      <c r="K984" s="843"/>
      <c r="L984" s="843"/>
      <c r="M984" s="1085"/>
      <c r="N984" s="1085"/>
      <c r="O984" s="843"/>
      <c r="P984" s="843"/>
      <c r="Q984" s="843"/>
    </row>
    <row r="985" ht="25.15" customHeight="true" x14ac:dyDescent="0.2">
      <c r="C985" s="1084"/>
      <c r="D985" s="1085"/>
      <c r="E985" s="843"/>
      <c r="F985" s="843"/>
      <c r="G985" s="843"/>
      <c r="H985" s="1085"/>
      <c r="I985" s="1085"/>
      <c r="J985" s="843"/>
      <c r="K985" s="843"/>
      <c r="L985" s="843"/>
      <c r="M985" s="1085"/>
      <c r="N985" s="1085"/>
      <c r="O985" s="843"/>
      <c r="P985" s="843"/>
      <c r="Q985" s="843"/>
    </row>
    <row r="986" ht="25.15" customHeight="true" x14ac:dyDescent="0.2">
      <c r="C986" s="1084"/>
      <c r="D986" s="1085"/>
      <c r="E986" s="843"/>
      <c r="F986" s="843"/>
      <c r="G986" s="843"/>
      <c r="H986" s="1085"/>
      <c r="I986" s="1085"/>
      <c r="J986" s="843"/>
      <c r="K986" s="843"/>
      <c r="L986" s="843"/>
      <c r="M986" s="1085"/>
      <c r="N986" s="1085"/>
      <c r="O986" s="843"/>
      <c r="P986" s="843"/>
      <c r="Q986" s="843"/>
    </row>
    <row r="987" ht="25.15" customHeight="true" x14ac:dyDescent="0.2">
      <c r="C987" s="1084"/>
      <c r="D987" s="1085"/>
      <c r="E987" s="843"/>
      <c r="F987" s="843"/>
      <c r="G987" s="843"/>
      <c r="H987" s="1085"/>
      <c r="I987" s="1085"/>
      <c r="J987" s="843"/>
      <c r="K987" s="843"/>
      <c r="L987" s="843"/>
      <c r="M987" s="1085"/>
      <c r="N987" s="1085"/>
      <c r="O987" s="843"/>
      <c r="P987" s="843"/>
      <c r="Q987" s="843"/>
    </row>
    <row r="988" ht="25.15" customHeight="true" x14ac:dyDescent="0.2">
      <c r="C988" s="1084"/>
      <c r="D988" s="1085"/>
      <c r="E988" s="843"/>
      <c r="F988" s="843"/>
      <c r="G988" s="843"/>
      <c r="H988" s="1085"/>
      <c r="I988" s="1085"/>
      <c r="J988" s="843"/>
      <c r="K988" s="843"/>
      <c r="L988" s="843"/>
      <c r="M988" s="1085"/>
      <c r="N988" s="1085"/>
      <c r="O988" s="843"/>
      <c r="P988" s="843"/>
      <c r="Q988" s="843"/>
    </row>
    <row r="989" ht="25.15" customHeight="true" x14ac:dyDescent="0.2">
      <c r="C989" s="1084"/>
      <c r="D989" s="1085"/>
      <c r="E989" s="843"/>
      <c r="F989" s="843"/>
      <c r="G989" s="843"/>
      <c r="H989" s="1085"/>
      <c r="I989" s="1085"/>
      <c r="J989" s="843"/>
      <c r="K989" s="843"/>
      <c r="L989" s="843"/>
      <c r="M989" s="1085"/>
      <c r="N989" s="1085"/>
      <c r="O989" s="843"/>
      <c r="P989" s="843"/>
      <c r="Q989" s="843"/>
    </row>
    <row r="990" ht="25.15" customHeight="true" x14ac:dyDescent="0.2">
      <c r="C990" s="1084"/>
      <c r="D990" s="1085"/>
      <c r="E990" s="843"/>
      <c r="F990" s="843"/>
      <c r="G990" s="843"/>
      <c r="H990" s="1085"/>
      <c r="I990" s="1085"/>
      <c r="J990" s="843"/>
      <c r="K990" s="843"/>
      <c r="L990" s="843"/>
      <c r="M990" s="1085"/>
      <c r="N990" s="1085"/>
      <c r="O990" s="843"/>
      <c r="P990" s="843"/>
      <c r="Q990" s="843"/>
    </row>
    <row r="991" ht="25.15" customHeight="true" x14ac:dyDescent="0.2">
      <c r="C991" s="1084"/>
      <c r="D991" s="1085"/>
      <c r="E991" s="843"/>
      <c r="F991" s="843"/>
      <c r="G991" s="843"/>
      <c r="H991" s="1085"/>
      <c r="I991" s="1085"/>
      <c r="J991" s="843"/>
      <c r="K991" s="843"/>
      <c r="L991" s="843"/>
      <c r="M991" s="1085"/>
      <c r="N991" s="1085"/>
      <c r="O991" s="843"/>
      <c r="P991" s="843"/>
      <c r="Q991" s="843"/>
    </row>
    <row r="992" ht="25.15" customHeight="true" x14ac:dyDescent="0.2">
      <c r="C992" s="1084"/>
      <c r="D992" s="1085"/>
      <c r="E992" s="843"/>
      <c r="F992" s="843"/>
      <c r="G992" s="843"/>
      <c r="H992" s="1085"/>
      <c r="I992" s="1085"/>
      <c r="J992" s="843"/>
      <c r="K992" s="843"/>
      <c r="L992" s="843"/>
      <c r="M992" s="1085"/>
      <c r="N992" s="1085"/>
      <c r="O992" s="843"/>
      <c r="P992" s="843"/>
      <c r="Q992" s="843"/>
    </row>
    <row r="993" ht="25.15" customHeight="true" x14ac:dyDescent="0.2">
      <c r="C993" s="1084"/>
      <c r="D993" s="1085"/>
      <c r="E993" s="843"/>
      <c r="F993" s="843"/>
      <c r="G993" s="843"/>
      <c r="H993" s="1085"/>
      <c r="I993" s="1085"/>
      <c r="J993" s="843"/>
      <c r="K993" s="843"/>
      <c r="L993" s="843"/>
      <c r="M993" s="1085"/>
      <c r="N993" s="1085"/>
      <c r="O993" s="843"/>
      <c r="P993" s="843"/>
      <c r="Q993" s="843"/>
    </row>
    <row r="994" ht="25.15" customHeight="true" x14ac:dyDescent="0.2">
      <c r="C994" s="1084"/>
      <c r="D994" s="1085"/>
      <c r="E994" s="843"/>
      <c r="F994" s="843"/>
      <c r="G994" s="843"/>
      <c r="H994" s="1085"/>
      <c r="I994" s="1085"/>
      <c r="J994" s="843"/>
      <c r="K994" s="843"/>
      <c r="L994" s="843"/>
      <c r="M994" s="1085"/>
      <c r="N994" s="1085"/>
      <c r="O994" s="843"/>
      <c r="P994" s="843"/>
      <c r="Q994" s="843"/>
    </row>
    <row r="995" ht="25.15" customHeight="true" x14ac:dyDescent="0.2">
      <c r="C995" s="1084"/>
      <c r="D995" s="1085"/>
      <c r="E995" s="843"/>
      <c r="F995" s="843"/>
      <c r="G995" s="843"/>
      <c r="H995" s="1085"/>
      <c r="I995" s="1085"/>
      <c r="J995" s="843"/>
      <c r="K995" s="843"/>
      <c r="L995" s="843"/>
      <c r="M995" s="1085"/>
      <c r="N995" s="1085"/>
      <c r="O995" s="843"/>
      <c r="P995" s="843"/>
      <c r="Q995" s="843"/>
    </row>
    <row r="996" ht="25.15" customHeight="true" x14ac:dyDescent="0.2">
      <c r="C996" s="1084"/>
      <c r="D996" s="1085"/>
      <c r="E996" s="843"/>
      <c r="F996" s="843"/>
      <c r="G996" s="843"/>
      <c r="H996" s="1085"/>
      <c r="I996" s="1085"/>
      <c r="J996" s="843"/>
      <c r="K996" s="843"/>
      <c r="L996" s="843"/>
      <c r="M996" s="1085"/>
      <c r="N996" s="1085"/>
      <c r="O996" s="843"/>
      <c r="P996" s="843"/>
      <c r="Q996" s="843"/>
    </row>
    <row r="997" ht="25.15" customHeight="true" x14ac:dyDescent="0.2">
      <c r="C997" s="1084"/>
      <c r="D997" s="1085"/>
      <c r="E997" s="843"/>
      <c r="F997" s="843"/>
      <c r="G997" s="843"/>
      <c r="H997" s="1085"/>
      <c r="I997" s="1085"/>
      <c r="J997" s="843"/>
      <c r="K997" s="843"/>
      <c r="L997" s="843"/>
      <c r="M997" s="1085"/>
      <c r="N997" s="1085"/>
      <c r="O997" s="843"/>
      <c r="P997" s="843"/>
      <c r="Q997" s="843"/>
    </row>
    <row r="998" ht="25.15" customHeight="true" x14ac:dyDescent="0.2">
      <c r="C998" s="1084"/>
      <c r="D998" s="1085"/>
      <c r="E998" s="843"/>
      <c r="F998" s="843"/>
      <c r="G998" s="843"/>
      <c r="H998" s="1085"/>
      <c r="I998" s="1085"/>
      <c r="J998" s="843"/>
      <c r="K998" s="843"/>
      <c r="L998" s="843"/>
      <c r="M998" s="1085"/>
      <c r="N998" s="1085"/>
      <c r="O998" s="843"/>
      <c r="P998" s="843"/>
      <c r="Q998" s="843"/>
    </row>
    <row r="999" ht="25.15" customHeight="true" x14ac:dyDescent="0.2">
      <c r="C999" s="1084"/>
      <c r="D999" s="1085"/>
      <c r="E999" s="843"/>
      <c r="F999" s="843"/>
      <c r="G999" s="843"/>
      <c r="H999" s="1085"/>
      <c r="I999" s="1085"/>
      <c r="J999" s="843"/>
      <c r="K999" s="843"/>
      <c r="L999" s="843"/>
      <c r="M999" s="1085"/>
      <c r="N999" s="1085"/>
      <c r="O999" s="843"/>
      <c r="P999" s="843"/>
      <c r="Q999" s="843"/>
    </row>
    <row r="1000" ht="25.15" customHeight="true" x14ac:dyDescent="0.2">
      <c r="C1000" s="1084"/>
      <c r="D1000" s="1085"/>
      <c r="E1000" s="843"/>
      <c r="F1000" s="843"/>
      <c r="G1000" s="843"/>
      <c r="H1000" s="1085"/>
      <c r="I1000" s="1085"/>
      <c r="J1000" s="843"/>
      <c r="K1000" s="843"/>
      <c r="L1000" s="843"/>
      <c r="M1000" s="1085"/>
      <c r="N1000" s="1085"/>
      <c r="O1000" s="843"/>
      <c r="P1000" s="843"/>
      <c r="Q1000" s="843"/>
    </row>
    <row r="1001" ht="25.15" customHeight="true" x14ac:dyDescent="0.2">
      <c r="C1001" s="1084"/>
      <c r="D1001" s="1085"/>
      <c r="E1001" s="843"/>
      <c r="F1001" s="843"/>
      <c r="G1001" s="843"/>
      <c r="H1001" s="1085"/>
      <c r="I1001" s="1085"/>
      <c r="J1001" s="843"/>
      <c r="K1001" s="843"/>
      <c r="L1001" s="843"/>
      <c r="M1001" s="1085"/>
      <c r="N1001" s="1085"/>
      <c r="O1001" s="843"/>
      <c r="P1001" s="843"/>
      <c r="Q1001" s="843"/>
    </row>
    <row r="1002" ht="25.15" customHeight="true" x14ac:dyDescent="0.2">
      <c r="C1002" s="1084"/>
      <c r="D1002" s="1085"/>
      <c r="E1002" s="843"/>
      <c r="F1002" s="843"/>
      <c r="G1002" s="843"/>
      <c r="H1002" s="1085"/>
      <c r="I1002" s="1085"/>
      <c r="J1002" s="843"/>
      <c r="K1002" s="843"/>
      <c r="L1002" s="843"/>
      <c r="M1002" s="1085"/>
      <c r="N1002" s="1085"/>
      <c r="O1002" s="843"/>
      <c r="P1002" s="843"/>
      <c r="Q1002" s="843"/>
    </row>
    <row r="1003" ht="25.15" customHeight="true" x14ac:dyDescent="0.2">
      <c r="C1003" s="1084"/>
      <c r="D1003" s="1085"/>
      <c r="E1003" s="843"/>
      <c r="F1003" s="843"/>
      <c r="G1003" s="843"/>
      <c r="H1003" s="1085"/>
      <c r="I1003" s="1085"/>
      <c r="J1003" s="843"/>
      <c r="K1003" s="843"/>
      <c r="L1003" s="843"/>
      <c r="M1003" s="1085"/>
      <c r="N1003" s="1085"/>
      <c r="O1003" s="843"/>
      <c r="P1003" s="843"/>
      <c r="Q1003" s="843"/>
    </row>
    <row r="1004" ht="25.15" customHeight="true" x14ac:dyDescent="0.2">
      <c r="C1004" s="1084"/>
      <c r="D1004" s="1085"/>
      <c r="E1004" s="843"/>
      <c r="F1004" s="843"/>
      <c r="G1004" s="843"/>
      <c r="H1004" s="1085"/>
      <c r="I1004" s="1085"/>
      <c r="J1004" s="843"/>
      <c r="K1004" s="843"/>
      <c r="L1004" s="843"/>
      <c r="M1004" s="1085"/>
      <c r="N1004" s="1085"/>
      <c r="O1004" s="843"/>
      <c r="P1004" s="843"/>
      <c r="Q1004" s="843"/>
    </row>
    <row r="1005" ht="25.15" customHeight="true" x14ac:dyDescent="0.2">
      <c r="C1005" s="1084"/>
      <c r="D1005" s="1085"/>
      <c r="E1005" s="843"/>
      <c r="F1005" s="843"/>
      <c r="G1005" s="843"/>
      <c r="H1005" s="1085"/>
      <c r="I1005" s="1085"/>
      <c r="J1005" s="843"/>
      <c r="K1005" s="843"/>
      <c r="L1005" s="843"/>
      <c r="M1005" s="1085"/>
      <c r="N1005" s="1085"/>
      <c r="O1005" s="843"/>
      <c r="P1005" s="843"/>
      <c r="Q1005" s="843"/>
    </row>
    <row r="1006" ht="25.15" customHeight="true" x14ac:dyDescent="0.2">
      <c r="C1006" s="1084"/>
      <c r="D1006" s="1085"/>
      <c r="E1006" s="843"/>
      <c r="F1006" s="843"/>
      <c r="G1006" s="843"/>
      <c r="H1006" s="1085"/>
      <c r="I1006" s="1085"/>
      <c r="J1006" s="843"/>
      <c r="K1006" s="843"/>
      <c r="L1006" s="843"/>
      <c r="M1006" s="1085"/>
      <c r="N1006" s="1085"/>
      <c r="O1006" s="843"/>
      <c r="P1006" s="843"/>
      <c r="Q1006" s="843"/>
    </row>
    <row r="1007" ht="25.15" customHeight="true" x14ac:dyDescent="0.2">
      <c r="C1007" s="1084"/>
      <c r="D1007" s="1085"/>
      <c r="E1007" s="843"/>
      <c r="F1007" s="843"/>
      <c r="G1007" s="843"/>
      <c r="H1007" s="1085"/>
      <c r="I1007" s="1085"/>
      <c r="J1007" s="843"/>
      <c r="K1007" s="843"/>
      <c r="L1007" s="843"/>
      <c r="M1007" s="1085"/>
      <c r="N1007" s="1085"/>
      <c r="O1007" s="843"/>
      <c r="P1007" s="843"/>
      <c r="Q1007" s="843"/>
    </row>
    <row r="1008" ht="25.15" customHeight="true" x14ac:dyDescent="0.2">
      <c r="C1008" s="1084"/>
      <c r="D1008" s="1085"/>
      <c r="E1008" s="843"/>
      <c r="F1008" s="843"/>
      <c r="G1008" s="843"/>
      <c r="H1008" s="1085"/>
      <c r="I1008" s="1085"/>
      <c r="J1008" s="843"/>
      <c r="K1008" s="843"/>
      <c r="L1008" s="843"/>
      <c r="M1008" s="1085"/>
      <c r="N1008" s="1085"/>
      <c r="O1008" s="843"/>
      <c r="P1008" s="843"/>
      <c r="Q1008" s="843"/>
    </row>
    <row r="1009" ht="25.15" customHeight="true" x14ac:dyDescent="0.2">
      <c r="C1009" s="1084"/>
      <c r="D1009" s="1085"/>
      <c r="E1009" s="843"/>
      <c r="F1009" s="843"/>
      <c r="G1009" s="843"/>
      <c r="H1009" s="1085"/>
      <c r="I1009" s="1085"/>
      <c r="J1009" s="843"/>
      <c r="K1009" s="843"/>
      <c r="L1009" s="843"/>
      <c r="M1009" s="1085"/>
      <c r="N1009" s="1085"/>
      <c r="O1009" s="843"/>
      <c r="P1009" s="843"/>
      <c r="Q1009" s="843"/>
    </row>
    <row r="1010" ht="25.15" customHeight="true" x14ac:dyDescent="0.2">
      <c r="C1010" s="1084"/>
      <c r="D1010" s="1085"/>
      <c r="E1010" s="843"/>
      <c r="F1010" s="843"/>
      <c r="G1010" s="843"/>
      <c r="H1010" s="1085"/>
      <c r="I1010" s="1085"/>
      <c r="J1010" s="843"/>
      <c r="K1010" s="843"/>
      <c r="L1010" s="843"/>
      <c r="M1010" s="1085"/>
      <c r="N1010" s="1085"/>
      <c r="O1010" s="843"/>
      <c r="P1010" s="843"/>
      <c r="Q1010" s="843"/>
    </row>
    <row r="1011" ht="25.15" customHeight="true" x14ac:dyDescent="0.2">
      <c r="C1011" s="1084"/>
      <c r="D1011" s="1085"/>
      <c r="E1011" s="843"/>
      <c r="F1011" s="843"/>
      <c r="G1011" s="843"/>
      <c r="H1011" s="1085"/>
      <c r="I1011" s="1085"/>
      <c r="J1011" s="843"/>
      <c r="K1011" s="843"/>
      <c r="L1011" s="843"/>
      <c r="M1011" s="1085"/>
      <c r="N1011" s="1085"/>
      <c r="O1011" s="843"/>
      <c r="P1011" s="843"/>
      <c r="Q1011" s="843"/>
    </row>
    <row r="1012" ht="25.15" customHeight="true" x14ac:dyDescent="0.2">
      <c r="C1012" s="1084"/>
      <c r="D1012" s="1085"/>
      <c r="E1012" s="843"/>
      <c r="F1012" s="843"/>
      <c r="G1012" s="843"/>
      <c r="H1012" s="1085"/>
      <c r="I1012" s="1085"/>
      <c r="J1012" s="843"/>
      <c r="K1012" s="843"/>
      <c r="L1012" s="843"/>
      <c r="M1012" s="1085"/>
      <c r="N1012" s="1085"/>
      <c r="O1012" s="843"/>
      <c r="P1012" s="843"/>
      <c r="Q1012" s="843"/>
    </row>
    <row r="1013" ht="25.15" customHeight="true" x14ac:dyDescent="0.2">
      <c r="C1013" s="1084"/>
      <c r="D1013" s="1085"/>
      <c r="E1013" s="843"/>
      <c r="F1013" s="843"/>
      <c r="G1013" s="843"/>
      <c r="H1013" s="1085"/>
      <c r="I1013" s="1085"/>
      <c r="J1013" s="843"/>
      <c r="K1013" s="843"/>
      <c r="L1013" s="843"/>
      <c r="M1013" s="1085"/>
      <c r="N1013" s="1085"/>
      <c r="O1013" s="843"/>
      <c r="P1013" s="843"/>
      <c r="Q1013" s="843"/>
    </row>
    <row r="1014" ht="25.15" customHeight="true" x14ac:dyDescent="0.2">
      <c r="C1014" s="1084"/>
      <c r="D1014" s="1085"/>
      <c r="E1014" s="843"/>
      <c r="F1014" s="843"/>
      <c r="G1014" s="843"/>
      <c r="H1014" s="1085"/>
      <c r="I1014" s="1085"/>
      <c r="J1014" s="843"/>
      <c r="K1014" s="843"/>
      <c r="L1014" s="843"/>
      <c r="M1014" s="1085"/>
      <c r="N1014" s="1085"/>
      <c r="O1014" s="843"/>
      <c r="P1014" s="843"/>
      <c r="Q1014" s="843"/>
    </row>
    <row r="1015" ht="25.15" customHeight="true" x14ac:dyDescent="0.2">
      <c r="C1015" s="1084"/>
      <c r="D1015" s="1085"/>
      <c r="E1015" s="843"/>
      <c r="F1015" s="843"/>
      <c r="G1015" s="843"/>
      <c r="H1015" s="1085"/>
      <c r="I1015" s="1085"/>
      <c r="J1015" s="843"/>
      <c r="K1015" s="843"/>
      <c r="L1015" s="843"/>
      <c r="M1015" s="1085"/>
      <c r="N1015" s="1085"/>
      <c r="O1015" s="843"/>
      <c r="P1015" s="843"/>
      <c r="Q1015" s="843"/>
    </row>
    <row r="1016" ht="25.15" customHeight="true" x14ac:dyDescent="0.2">
      <c r="C1016" s="1084"/>
      <c r="D1016" s="1085"/>
      <c r="E1016" s="843"/>
      <c r="F1016" s="843"/>
      <c r="G1016" s="843"/>
      <c r="H1016" s="1085"/>
      <c r="I1016" s="1085"/>
      <c r="J1016" s="843"/>
      <c r="K1016" s="843"/>
      <c r="L1016" s="843"/>
      <c r="M1016" s="1085"/>
      <c r="N1016" s="1085"/>
      <c r="O1016" s="843"/>
      <c r="P1016" s="843"/>
      <c r="Q1016" s="843"/>
    </row>
    <row r="1017" ht="25.15" customHeight="true" x14ac:dyDescent="0.2">
      <c r="C1017" s="1084"/>
      <c r="D1017" s="1085"/>
      <c r="E1017" s="843"/>
      <c r="F1017" s="843"/>
      <c r="G1017" s="843"/>
      <c r="H1017" s="1085"/>
      <c r="I1017" s="1085"/>
      <c r="J1017" s="843"/>
      <c r="K1017" s="843"/>
      <c r="L1017" s="843"/>
      <c r="M1017" s="1085"/>
      <c r="N1017" s="1085"/>
      <c r="O1017" s="843"/>
      <c r="P1017" s="843"/>
      <c r="Q1017" s="843"/>
    </row>
    <row r="1018" ht="25.15" customHeight="true" x14ac:dyDescent="0.2">
      <c r="C1018" s="1084"/>
      <c r="D1018" s="1085"/>
      <c r="E1018" s="843"/>
      <c r="F1018" s="843"/>
      <c r="G1018" s="843"/>
      <c r="H1018" s="1085"/>
      <c r="I1018" s="1085"/>
      <c r="J1018" s="843"/>
      <c r="K1018" s="843"/>
      <c r="L1018" s="843"/>
      <c r="M1018" s="1085"/>
      <c r="N1018" s="1085"/>
      <c r="O1018" s="843"/>
      <c r="P1018" s="843"/>
      <c r="Q1018" s="843"/>
    </row>
    <row r="1019" ht="25.15" customHeight="true" x14ac:dyDescent="0.2">
      <c r="C1019" s="1084"/>
      <c r="D1019" s="1085"/>
      <c r="E1019" s="843"/>
      <c r="F1019" s="843"/>
      <c r="G1019" s="843"/>
      <c r="H1019" s="1085"/>
      <c r="I1019" s="1085"/>
      <c r="J1019" s="843"/>
      <c r="K1019" s="843"/>
      <c r="L1019" s="843"/>
      <c r="M1019" s="1085"/>
      <c r="N1019" s="1085"/>
      <c r="O1019" s="843"/>
      <c r="P1019" s="843"/>
      <c r="Q1019" s="843"/>
    </row>
    <row r="1020" ht="25.15" customHeight="true" x14ac:dyDescent="0.2">
      <c r="C1020" s="1084"/>
      <c r="D1020" s="1085"/>
      <c r="E1020" s="843"/>
      <c r="F1020" s="843"/>
      <c r="G1020" s="843"/>
      <c r="H1020" s="1085"/>
      <c r="I1020" s="1085"/>
      <c r="J1020" s="843"/>
      <c r="K1020" s="843"/>
      <c r="L1020" s="843"/>
      <c r="M1020" s="1085"/>
      <c r="N1020" s="1085"/>
      <c r="O1020" s="843"/>
      <c r="P1020" s="843"/>
      <c r="Q1020" s="843"/>
    </row>
    <row r="1021" ht="25.15" customHeight="true" x14ac:dyDescent="0.2">
      <c r="C1021" s="1084"/>
      <c r="D1021" s="1085"/>
      <c r="E1021" s="843"/>
      <c r="F1021" s="843"/>
      <c r="G1021" s="843"/>
      <c r="H1021" s="1085"/>
      <c r="I1021" s="1085"/>
      <c r="J1021" s="843"/>
      <c r="K1021" s="843"/>
      <c r="L1021" s="843"/>
      <c r="M1021" s="1085"/>
      <c r="N1021" s="1085"/>
      <c r="O1021" s="843"/>
      <c r="P1021" s="843"/>
      <c r="Q1021" s="843"/>
    </row>
    <row r="1022" ht="25.15" customHeight="true" x14ac:dyDescent="0.2">
      <c r="C1022" s="1084"/>
      <c r="D1022" s="1085"/>
      <c r="E1022" s="843"/>
      <c r="F1022" s="843"/>
      <c r="G1022" s="843"/>
      <c r="H1022" s="1085"/>
      <c r="I1022" s="1085"/>
      <c r="J1022" s="843"/>
      <c r="K1022" s="843"/>
      <c r="L1022" s="843"/>
      <c r="M1022" s="1085"/>
      <c r="N1022" s="1085"/>
      <c r="O1022" s="843"/>
      <c r="P1022" s="843"/>
      <c r="Q1022" s="843"/>
    </row>
    <row r="1023" ht="25.15" customHeight="true" x14ac:dyDescent="0.2">
      <c r="C1023" s="1084"/>
      <c r="D1023" s="1085"/>
      <c r="E1023" s="843"/>
      <c r="F1023" s="843"/>
      <c r="G1023" s="843"/>
      <c r="H1023" s="1085"/>
      <c r="I1023" s="1085"/>
      <c r="J1023" s="843"/>
      <c r="K1023" s="843"/>
      <c r="L1023" s="843"/>
      <c r="M1023" s="1085"/>
      <c r="N1023" s="1085"/>
      <c r="O1023" s="843"/>
      <c r="P1023" s="843"/>
      <c r="Q1023" s="843"/>
    </row>
    <row r="1024" ht="25.15" customHeight="true" x14ac:dyDescent="0.2">
      <c r="C1024" s="1084"/>
      <c r="D1024" s="1085"/>
      <c r="E1024" s="843"/>
      <c r="F1024" s="843"/>
      <c r="G1024" s="843"/>
      <c r="H1024" s="1085"/>
      <c r="I1024" s="1085"/>
      <c r="J1024" s="843"/>
      <c r="K1024" s="843"/>
      <c r="L1024" s="843"/>
      <c r="M1024" s="1085"/>
      <c r="N1024" s="1085"/>
      <c r="O1024" s="843"/>
      <c r="P1024" s="843"/>
      <c r="Q1024" s="843"/>
    </row>
    <row r="1025" customFormat="true" ht="15.95" customHeight="true" x14ac:dyDescent="0.2">
      <c r="A1025" s="1138" t="s">
        <v>649</v>
      </c>
      <c r="B1025" s="1139"/>
      <c r="C1025" s="1140"/>
      <c r="D1025" s="422"/>
      <c r="E1025" s="366"/>
      <c r="F1025" s="366"/>
      <c r="G1025" s="422"/>
      <c r="Y1025" s="353"/>
      <c r="Z1025" s="355"/>
      <c r="AA1025" s="355"/>
      <c r="AB1025" s="355"/>
      <c r="AC1025" s="355"/>
      <c r="AD1025" s="355"/>
      <c r="AE1025" s="355"/>
      <c r="AF1025" s="355"/>
      <c r="AG1025" s="355"/>
      <c r="AH1025" s="355"/>
      <c r="AI1025" s="355"/>
      <c r="AJ1025" s="355"/>
      <c r="AK1025" s="355"/>
      <c r="AL1025" s="355"/>
      <c r="AM1025" s="355"/>
      <c r="AN1025" s="355"/>
      <c r="AO1025" s="355"/>
      <c r="AP1025" s="355"/>
      <c r="AQ1025" s="355"/>
      <c r="AR1025" s="355"/>
      <c r="AS1025" s="355"/>
      <c r="AT1025" s="355"/>
      <c r="AU1025" s="355"/>
      <c r="AV1025" s="355"/>
      <c r="AW1025" s="355"/>
      <c r="AX1025" s="355"/>
      <c r="AY1025" s="355"/>
      <c r="AZ1025" s="355"/>
      <c r="BA1025" s="353"/>
      <c r="BB1025" s="422"/>
      <c r="BY1025" s="353"/>
      <c r="BZ1025" s="355"/>
      <c r="CA1025" s="355"/>
      <c r="CB1025" s="355"/>
      <c r="CC1025" s="355"/>
      <c r="CD1025" s="355"/>
      <c r="CE1025" s="355"/>
      <c r="CF1025" s="355"/>
      <c r="CG1025" s="355"/>
      <c r="CH1025" s="355"/>
      <c r="CI1025" s="355"/>
      <c r="CJ1025" s="355"/>
      <c r="CK1025" s="355"/>
      <c r="CL1025" s="355"/>
      <c r="CM1025" s="355"/>
      <c r="CN1025" s="355"/>
      <c r="CO1025" s="355"/>
      <c r="CP1025" s="355"/>
      <c r="CQ1025" s="355"/>
      <c r="CR1025" s="355"/>
      <c r="CS1025" s="355"/>
      <c r="CT1025" s="355"/>
      <c r="CU1025" s="355"/>
      <c r="CV1025" s="355"/>
      <c r="CW1025" s="355"/>
      <c r="CX1025" s="355"/>
      <c r="CY1025" s="355"/>
      <c r="CZ1025" s="355"/>
    </row>
    <row r="1026" customFormat="true" ht="15.95" customHeight="true" x14ac:dyDescent="0.2">
      <c r="A1026" s="1141" t="s">
        <v>192</v>
      </c>
      <c r="B1026" s="1142"/>
      <c r="C1026" s="886" t="s">
        <v>193</v>
      </c>
      <c r="D1026" s="422"/>
      <c r="E1026" s="366"/>
      <c r="F1026" s="366"/>
      <c r="G1026" s="422"/>
      <c r="Y1026" s="353"/>
      <c r="Z1026" s="355"/>
      <c r="AA1026" s="355"/>
      <c r="AB1026" s="355"/>
      <c r="AC1026" s="355"/>
      <c r="AD1026" s="355"/>
      <c r="AE1026" s="355"/>
      <c r="AF1026" s="355"/>
      <c r="AG1026" s="355"/>
      <c r="AH1026" s="355"/>
      <c r="AI1026" s="355"/>
      <c r="AJ1026" s="355"/>
      <c r="AK1026" s="355"/>
      <c r="AL1026" s="355"/>
      <c r="AM1026" s="355"/>
      <c r="AN1026" s="355"/>
      <c r="AO1026" s="355"/>
      <c r="AP1026" s="355"/>
      <c r="AQ1026" s="355"/>
      <c r="AR1026" s="355"/>
      <c r="AS1026" s="355"/>
      <c r="AT1026" s="355"/>
      <c r="AU1026" s="355"/>
      <c r="AV1026" s="355"/>
      <c r="AW1026" s="355"/>
      <c r="AX1026" s="355"/>
      <c r="AY1026" s="355"/>
      <c r="AZ1026" s="355"/>
      <c r="BA1026" s="353"/>
      <c r="BB1026" s="422"/>
      <c r="BY1026" s="353"/>
      <c r="BZ1026" s="355"/>
      <c r="CA1026" s="355"/>
      <c r="CB1026" s="355"/>
      <c r="CC1026" s="355"/>
      <c r="CD1026" s="355"/>
      <c r="CE1026" s="355"/>
      <c r="CF1026" s="355"/>
      <c r="CG1026" s="355"/>
      <c r="CH1026" s="355"/>
      <c r="CI1026" s="355"/>
      <c r="CJ1026" s="355"/>
      <c r="CK1026" s="355"/>
      <c r="CL1026" s="355"/>
      <c r="CM1026" s="355"/>
      <c r="CN1026" s="355"/>
      <c r="CO1026" s="355"/>
      <c r="CP1026" s="355"/>
      <c r="CQ1026" s="355"/>
      <c r="CR1026" s="355"/>
      <c r="CS1026" s="355"/>
      <c r="CT1026" s="355"/>
      <c r="CU1026" s="355"/>
      <c r="CV1026" s="355"/>
      <c r="CW1026" s="355"/>
      <c r="CX1026" s="355"/>
      <c r="CY1026" s="355"/>
      <c r="CZ1026" s="355"/>
    </row>
    <row r="1027" customFormat="true" ht="15.95" hidden="true" customHeight="true" x14ac:dyDescent="0.2">
      <c r="A1027" s="887" t="s">
        <v>194</v>
      </c>
      <c r="B1027" s="888" t="s">
        <v>195</v>
      </c>
      <c r="C1027" s="889">
        <v>6549</v>
      </c>
      <c r="D1027" s="422"/>
      <c r="E1027" s="366"/>
      <c r="F1027" s="366"/>
      <c r="G1027" s="422"/>
      <c r="Y1027" s="353"/>
      <c r="Z1027" s="355"/>
      <c r="AA1027" s="355"/>
      <c r="AB1027" s="355"/>
      <c r="AC1027" s="355"/>
      <c r="AD1027" s="355"/>
      <c r="AE1027" s="355"/>
      <c r="AF1027" s="355"/>
      <c r="AG1027" s="355"/>
      <c r="AH1027" s="355"/>
      <c r="AI1027" s="355"/>
      <c r="AJ1027" s="355"/>
      <c r="AK1027" s="355"/>
      <c r="AL1027" s="355"/>
      <c r="AM1027" s="355"/>
      <c r="AN1027" s="355"/>
      <c r="AO1027" s="355"/>
      <c r="AP1027" s="355"/>
      <c r="AQ1027" s="355"/>
      <c r="AR1027" s="355"/>
      <c r="AS1027" s="355"/>
      <c r="AT1027" s="355"/>
      <c r="AU1027" s="355"/>
      <c r="AV1027" s="355"/>
      <c r="AW1027" s="355"/>
      <c r="AX1027" s="355"/>
      <c r="AY1027" s="355"/>
      <c r="AZ1027" s="355"/>
      <c r="BA1027" s="353"/>
      <c r="BB1027" s="422"/>
      <c r="BY1027" s="353"/>
      <c r="BZ1027" s="355"/>
      <c r="CA1027" s="355"/>
      <c r="CB1027" s="355"/>
      <c r="CC1027" s="355"/>
      <c r="CD1027" s="355"/>
      <c r="CE1027" s="355"/>
      <c r="CF1027" s="355"/>
      <c r="CG1027" s="355"/>
      <c r="CH1027" s="355"/>
      <c r="CI1027" s="355"/>
      <c r="CJ1027" s="355"/>
      <c r="CK1027" s="355"/>
      <c r="CL1027" s="355"/>
      <c r="CM1027" s="355"/>
      <c r="CN1027" s="355"/>
      <c r="CO1027" s="355"/>
      <c r="CP1027" s="355"/>
      <c r="CQ1027" s="355"/>
      <c r="CR1027" s="355"/>
      <c r="CS1027" s="355"/>
      <c r="CT1027" s="355"/>
      <c r="CU1027" s="355"/>
      <c r="CV1027" s="355"/>
      <c r="CW1027" s="355"/>
      <c r="CX1027" s="355"/>
      <c r="CY1027" s="355"/>
      <c r="CZ1027" s="355"/>
    </row>
    <row r="1028" customFormat="true" ht="15.95" hidden="true" customHeight="true" x14ac:dyDescent="0.2">
      <c r="A1028" s="890" t="s">
        <v>196</v>
      </c>
      <c r="B1028" s="891" t="s">
        <v>195</v>
      </c>
      <c r="C1028" s="892">
        <v>6549</v>
      </c>
      <c r="D1028" s="422"/>
      <c r="E1028" s="366"/>
      <c r="F1028" s="366"/>
      <c r="G1028" s="422"/>
      <c r="Y1028" s="353"/>
      <c r="Z1028" s="355"/>
      <c r="AA1028" s="355"/>
      <c r="AB1028" s="355"/>
      <c r="AC1028" s="355"/>
      <c r="AD1028" s="355"/>
      <c r="AE1028" s="355"/>
      <c r="AF1028" s="355"/>
      <c r="AG1028" s="355"/>
      <c r="AH1028" s="355"/>
      <c r="AI1028" s="355"/>
      <c r="AJ1028" s="355"/>
      <c r="AK1028" s="355"/>
      <c r="AL1028" s="355"/>
      <c r="AM1028" s="355"/>
      <c r="AN1028" s="355"/>
      <c r="AO1028" s="355"/>
      <c r="AP1028" s="355"/>
      <c r="AQ1028" s="355"/>
      <c r="AR1028" s="355"/>
      <c r="AS1028" s="355"/>
      <c r="AT1028" s="355"/>
      <c r="AU1028" s="355"/>
      <c r="AV1028" s="355"/>
      <c r="AW1028" s="355"/>
      <c r="AX1028" s="355"/>
      <c r="AY1028" s="355"/>
      <c r="AZ1028" s="355"/>
      <c r="BA1028" s="353"/>
      <c r="BB1028" s="422"/>
      <c r="BY1028" s="353"/>
      <c r="BZ1028" s="355"/>
      <c r="CA1028" s="355"/>
      <c r="CB1028" s="355"/>
      <c r="CC1028" s="355"/>
      <c r="CD1028" s="355"/>
      <c r="CE1028" s="355"/>
      <c r="CF1028" s="355"/>
      <c r="CG1028" s="355"/>
      <c r="CH1028" s="355"/>
      <c r="CI1028" s="355"/>
      <c r="CJ1028" s="355"/>
      <c r="CK1028" s="355"/>
      <c r="CL1028" s="355"/>
      <c r="CM1028" s="355"/>
      <c r="CN1028" s="355"/>
      <c r="CO1028" s="355"/>
      <c r="CP1028" s="355"/>
      <c r="CQ1028" s="355"/>
      <c r="CR1028" s="355"/>
      <c r="CS1028" s="355"/>
      <c r="CT1028" s="355"/>
      <c r="CU1028" s="355"/>
      <c r="CV1028" s="355"/>
      <c r="CW1028" s="355"/>
      <c r="CX1028" s="355"/>
      <c r="CY1028" s="355"/>
      <c r="CZ1028" s="355"/>
    </row>
    <row r="1029" customFormat="true" ht="15.95" hidden="true" customHeight="true" x14ac:dyDescent="0.2">
      <c r="A1029" s="890" t="s">
        <v>197</v>
      </c>
      <c r="B1029" s="891" t="s">
        <v>195</v>
      </c>
      <c r="C1029" s="892">
        <v>6549</v>
      </c>
      <c r="D1029" s="422"/>
      <c r="E1029" s="366"/>
      <c r="F1029" s="366"/>
      <c r="G1029" s="422"/>
      <c r="Y1029" s="353"/>
      <c r="Z1029" s="355"/>
      <c r="AA1029" s="355"/>
      <c r="AB1029" s="355"/>
      <c r="AC1029" s="355"/>
      <c r="AD1029" s="355"/>
      <c r="AE1029" s="355"/>
      <c r="AF1029" s="355"/>
      <c r="AG1029" s="355"/>
      <c r="AH1029" s="355"/>
      <c r="AI1029" s="355"/>
      <c r="AJ1029" s="355"/>
      <c r="AK1029" s="355"/>
      <c r="AL1029" s="355"/>
      <c r="AM1029" s="355"/>
      <c r="AN1029" s="355"/>
      <c r="AO1029" s="355"/>
      <c r="AP1029" s="355"/>
      <c r="AQ1029" s="355"/>
      <c r="AR1029" s="355"/>
      <c r="AS1029" s="355"/>
      <c r="AT1029" s="355"/>
      <c r="AU1029" s="355"/>
      <c r="AV1029" s="355"/>
      <c r="AW1029" s="355"/>
      <c r="AX1029" s="355"/>
      <c r="AY1029" s="355"/>
      <c r="AZ1029" s="355"/>
      <c r="BA1029" s="353"/>
      <c r="BB1029" s="422"/>
      <c r="BY1029" s="353"/>
      <c r="BZ1029" s="355"/>
      <c r="CA1029" s="355"/>
      <c r="CB1029" s="355"/>
      <c r="CC1029" s="355"/>
      <c r="CD1029" s="355"/>
      <c r="CE1029" s="355"/>
      <c r="CF1029" s="355"/>
      <c r="CG1029" s="355"/>
      <c r="CH1029" s="355"/>
      <c r="CI1029" s="355"/>
      <c r="CJ1029" s="355"/>
      <c r="CK1029" s="355"/>
      <c r="CL1029" s="355"/>
      <c r="CM1029" s="355"/>
      <c r="CN1029" s="355"/>
      <c r="CO1029" s="355"/>
      <c r="CP1029" s="355"/>
      <c r="CQ1029" s="355"/>
      <c r="CR1029" s="355"/>
      <c r="CS1029" s="355"/>
      <c r="CT1029" s="355"/>
      <c r="CU1029" s="355"/>
      <c r="CV1029" s="355"/>
      <c r="CW1029" s="355"/>
      <c r="CX1029" s="355"/>
      <c r="CY1029" s="355"/>
      <c r="CZ1029" s="355"/>
    </row>
    <row r="1030" customFormat="true" ht="15.95" hidden="true" customHeight="true" x14ac:dyDescent="0.2">
      <c r="A1030" s="890" t="s">
        <v>199</v>
      </c>
      <c r="B1030" s="891" t="s">
        <v>195</v>
      </c>
      <c r="C1030" s="892">
        <v>6549</v>
      </c>
      <c r="D1030" s="422"/>
      <c r="E1030" s="366"/>
      <c r="F1030" s="366"/>
      <c r="G1030" s="422"/>
      <c r="Y1030" s="353"/>
      <c r="Z1030" s="355"/>
      <c r="AA1030" s="355"/>
      <c r="AB1030" s="355"/>
      <c r="AC1030" s="355"/>
      <c r="AD1030" s="355"/>
      <c r="AE1030" s="355"/>
      <c r="AF1030" s="355"/>
      <c r="AG1030" s="355"/>
      <c r="AH1030" s="355"/>
      <c r="AI1030" s="355"/>
      <c r="AJ1030" s="355"/>
      <c r="AK1030" s="355"/>
      <c r="AL1030" s="355"/>
      <c r="AM1030" s="355"/>
      <c r="AN1030" s="355"/>
      <c r="AO1030" s="355"/>
      <c r="AP1030" s="355"/>
      <c r="AQ1030" s="355"/>
      <c r="AR1030" s="355"/>
      <c r="AS1030" s="355"/>
      <c r="AT1030" s="355"/>
      <c r="AU1030" s="355"/>
      <c r="AV1030" s="355"/>
      <c r="AW1030" s="355"/>
      <c r="AX1030" s="355"/>
      <c r="AY1030" s="355"/>
      <c r="AZ1030" s="355"/>
      <c r="BA1030" s="353"/>
      <c r="BB1030" s="422"/>
      <c r="BY1030" s="353"/>
      <c r="BZ1030" s="355"/>
      <c r="CA1030" s="355"/>
      <c r="CB1030" s="355"/>
      <c r="CC1030" s="355"/>
      <c r="CD1030" s="355"/>
      <c r="CE1030" s="355"/>
      <c r="CF1030" s="355"/>
      <c r="CG1030" s="355"/>
      <c r="CH1030" s="355"/>
      <c r="CI1030" s="355"/>
      <c r="CJ1030" s="355"/>
      <c r="CK1030" s="355"/>
      <c r="CL1030" s="355"/>
      <c r="CM1030" s="355"/>
      <c r="CN1030" s="355"/>
      <c r="CO1030" s="355"/>
      <c r="CP1030" s="355"/>
      <c r="CQ1030" s="355"/>
      <c r="CR1030" s="355"/>
      <c r="CS1030" s="355"/>
      <c r="CT1030" s="355"/>
      <c r="CU1030" s="355"/>
      <c r="CV1030" s="355"/>
      <c r="CW1030" s="355"/>
      <c r="CX1030" s="355"/>
      <c r="CY1030" s="355"/>
      <c r="CZ1030" s="355"/>
    </row>
    <row r="1031" customFormat="true" ht="15.95" customHeight="true" x14ac:dyDescent="0.2">
      <c r="A1031" s="1143" t="s">
        <v>201</v>
      </c>
      <c r="B1031" s="891" t="s">
        <v>202</v>
      </c>
      <c r="C1031" s="892">
        <v>3969</v>
      </c>
      <c r="D1031" s="422"/>
      <c r="E1031" s="366"/>
      <c r="F1031" s="366"/>
      <c r="G1031" s="422"/>
      <c r="Y1031" s="353"/>
      <c r="Z1031" s="355"/>
      <c r="AA1031" s="355"/>
      <c r="AB1031" s="355"/>
      <c r="AC1031" s="355"/>
      <c r="AD1031" s="355"/>
      <c r="AE1031" s="355"/>
      <c r="AF1031" s="355"/>
      <c r="AG1031" s="355"/>
      <c r="AH1031" s="355"/>
      <c r="AI1031" s="355"/>
      <c r="AJ1031" s="355"/>
      <c r="AK1031" s="355"/>
      <c r="AL1031" s="355"/>
      <c r="AM1031" s="355"/>
      <c r="AN1031" s="355"/>
      <c r="AO1031" s="355"/>
      <c r="AP1031" s="355"/>
      <c r="AQ1031" s="355"/>
      <c r="AR1031" s="355"/>
      <c r="AS1031" s="355"/>
      <c r="AT1031" s="355"/>
      <c r="AU1031" s="355"/>
      <c r="AV1031" s="355"/>
      <c r="AW1031" s="355"/>
      <c r="AX1031" s="355"/>
      <c r="AY1031" s="355"/>
      <c r="AZ1031" s="355"/>
      <c r="BA1031" s="353"/>
      <c r="BB1031" s="422"/>
      <c r="BY1031" s="353"/>
      <c r="BZ1031" s="355"/>
      <c r="CA1031" s="355"/>
      <c r="CB1031" s="355"/>
      <c r="CC1031" s="355"/>
      <c r="CD1031" s="355"/>
      <c r="CE1031" s="355"/>
      <c r="CF1031" s="355"/>
      <c r="CG1031" s="355"/>
      <c r="CH1031" s="355"/>
      <c r="CI1031" s="355"/>
      <c r="CJ1031" s="355"/>
      <c r="CK1031" s="355"/>
      <c r="CL1031" s="355"/>
      <c r="CM1031" s="355"/>
      <c r="CN1031" s="355"/>
      <c r="CO1031" s="355"/>
      <c r="CP1031" s="355"/>
      <c r="CQ1031" s="355"/>
      <c r="CR1031" s="355"/>
      <c r="CS1031" s="355"/>
      <c r="CT1031" s="355"/>
      <c r="CU1031" s="355"/>
      <c r="CV1031" s="355"/>
      <c r="CW1031" s="355"/>
      <c r="CX1031" s="355"/>
      <c r="CY1031" s="355"/>
      <c r="CZ1031" s="355"/>
    </row>
    <row r="1032" customFormat="true" ht="15.95" customHeight="true" x14ac:dyDescent="0.2">
      <c r="A1032" s="1143"/>
      <c r="B1032" s="891" t="s">
        <v>203</v>
      </c>
      <c r="C1032" s="892">
        <v>2580</v>
      </c>
      <c r="D1032" s="422"/>
      <c r="E1032" s="366"/>
      <c r="F1032" s="366"/>
      <c r="G1032" s="422"/>
      <c r="Y1032" s="353"/>
      <c r="Z1032" s="355"/>
      <c r="AA1032" s="355"/>
      <c r="AB1032" s="355"/>
      <c r="AC1032" s="355"/>
      <c r="AD1032" s="355"/>
      <c r="AE1032" s="355"/>
      <c r="AF1032" s="355"/>
      <c r="AG1032" s="355"/>
      <c r="AH1032" s="355"/>
      <c r="AI1032" s="355"/>
      <c r="AJ1032" s="355"/>
      <c r="AK1032" s="355"/>
      <c r="AL1032" s="355"/>
      <c r="AM1032" s="355"/>
      <c r="AN1032" s="355"/>
      <c r="AO1032" s="355"/>
      <c r="AP1032" s="355"/>
      <c r="AQ1032" s="355"/>
      <c r="AR1032" s="355"/>
      <c r="AS1032" s="355"/>
      <c r="AT1032" s="355"/>
      <c r="AU1032" s="355"/>
      <c r="AV1032" s="355"/>
      <c r="AW1032" s="355"/>
      <c r="AX1032" s="355"/>
      <c r="AY1032" s="355"/>
      <c r="AZ1032" s="355"/>
      <c r="BA1032" s="353"/>
      <c r="BB1032" s="422"/>
      <c r="BY1032" s="353"/>
      <c r="BZ1032" s="355"/>
      <c r="CA1032" s="355"/>
      <c r="CB1032" s="355"/>
      <c r="CC1032" s="355"/>
      <c r="CD1032" s="355"/>
      <c r="CE1032" s="355"/>
      <c r="CF1032" s="355"/>
      <c r="CG1032" s="355"/>
      <c r="CH1032" s="355"/>
      <c r="CI1032" s="355"/>
      <c r="CJ1032" s="355"/>
      <c r="CK1032" s="355"/>
      <c r="CL1032" s="355"/>
      <c r="CM1032" s="355"/>
      <c r="CN1032" s="355"/>
      <c r="CO1032" s="355"/>
      <c r="CP1032" s="355"/>
      <c r="CQ1032" s="355"/>
      <c r="CR1032" s="355"/>
      <c r="CS1032" s="355"/>
      <c r="CT1032" s="355"/>
      <c r="CU1032" s="355"/>
      <c r="CV1032" s="355"/>
      <c r="CW1032" s="355"/>
      <c r="CX1032" s="355"/>
      <c r="CY1032" s="355"/>
      <c r="CZ1032" s="355"/>
    </row>
    <row r="1033" s="809" customFormat="true" ht="15.95" customHeight="true" x14ac:dyDescent="0.2">
      <c r="A1033" s="893" t="s">
        <v>650</v>
      </c>
      <c r="B1033" s="894" t="s">
        <v>650</v>
      </c>
      <c r="C1033" s="895">
        <v>6549</v>
      </c>
      <c r="D1033" s="308"/>
      <c r="E1033" s="308"/>
      <c r="F1033" s="308"/>
      <c r="G1033" s="308"/>
      <c r="Z1033" s="338"/>
      <c r="AA1033" s="338"/>
      <c r="AB1033" s="338"/>
      <c r="AC1033" s="338"/>
      <c r="AD1033" s="338"/>
      <c r="AE1033" s="338"/>
      <c r="AF1033" s="338"/>
      <c r="AG1033" s="338"/>
      <c r="AH1033" s="338"/>
      <c r="AI1033" s="338"/>
      <c r="AJ1033" s="338"/>
      <c r="AK1033" s="338"/>
      <c r="AL1033" s="338"/>
      <c r="AM1033" s="338"/>
      <c r="AN1033" s="338"/>
      <c r="AO1033" s="338"/>
      <c r="AP1033" s="338"/>
      <c r="AQ1033" s="338"/>
      <c r="AR1033" s="338"/>
      <c r="AS1033" s="338"/>
      <c r="AT1033" s="338"/>
      <c r="AU1033" s="338"/>
      <c r="AV1033" s="338"/>
      <c r="AW1033" s="338"/>
      <c r="AX1033" s="338"/>
      <c r="AY1033" s="338"/>
      <c r="AZ1033" s="338"/>
      <c r="BB1033" s="308"/>
      <c r="BZ1033" s="338"/>
      <c r="CA1033" s="338"/>
      <c r="CB1033" s="338"/>
      <c r="CC1033" s="338"/>
      <c r="CD1033" s="338"/>
      <c r="CE1033" s="338"/>
      <c r="CF1033" s="338"/>
      <c r="CG1033" s="338"/>
      <c r="CH1033" s="338"/>
      <c r="CI1033" s="338"/>
      <c r="CJ1033" s="338"/>
      <c r="CK1033" s="338"/>
      <c r="CL1033" s="338"/>
      <c r="CM1033" s="338"/>
      <c r="CN1033" s="338"/>
      <c r="CO1033" s="338"/>
      <c r="CP1033" s="338"/>
      <c r="CQ1033" s="338"/>
      <c r="CR1033" s="338"/>
      <c r="CS1033" s="338"/>
      <c r="CT1033" s="338"/>
      <c r="CU1033" s="338"/>
      <c r="CV1033" s="338"/>
      <c r="CW1033" s="338"/>
      <c r="CX1033" s="338"/>
      <c r="CY1033" s="338"/>
      <c r="CZ1033" s="338"/>
    </row>
    <row r="1034" customFormat="true" ht="15.95" customHeight="true" x14ac:dyDescent="0.2">
      <c r="A1034" s="1144" t="s">
        <v>651</v>
      </c>
      <c r="B1034" s="1145"/>
      <c r="C1034" s="1146"/>
      <c r="D1034" s="422"/>
      <c r="E1034" s="366"/>
      <c r="F1034" s="366"/>
      <c r="G1034" s="422"/>
      <c r="Y1034" s="353"/>
      <c r="Z1034" s="355"/>
      <c r="AA1034" s="355"/>
      <c r="AB1034" s="355"/>
      <c r="AC1034" s="355"/>
      <c r="AD1034" s="355"/>
      <c r="AE1034" s="355"/>
      <c r="AF1034" s="355"/>
      <c r="AG1034" s="355"/>
      <c r="AH1034" s="355"/>
      <c r="AI1034" s="355"/>
      <c r="AJ1034" s="355"/>
      <c r="AK1034" s="355"/>
      <c r="AL1034" s="355"/>
      <c r="AM1034" s="355"/>
      <c r="AN1034" s="355"/>
      <c r="AO1034" s="355"/>
      <c r="AP1034" s="355"/>
      <c r="AQ1034" s="355"/>
      <c r="AR1034" s="355"/>
      <c r="AS1034" s="355"/>
      <c r="AT1034" s="355"/>
      <c r="AU1034" s="355"/>
      <c r="AV1034" s="355"/>
      <c r="AW1034" s="355"/>
      <c r="AX1034" s="355"/>
      <c r="AY1034" s="355"/>
      <c r="AZ1034" s="355"/>
      <c r="BA1034" s="353"/>
      <c r="BB1034" s="422"/>
      <c r="BY1034" s="353"/>
      <c r="BZ1034" s="355"/>
      <c r="CA1034" s="355"/>
      <c r="CB1034" s="355"/>
      <c r="CC1034" s="355"/>
      <c r="CD1034" s="355"/>
      <c r="CE1034" s="355"/>
      <c r="CF1034" s="355"/>
      <c r="CG1034" s="355"/>
      <c r="CH1034" s="355"/>
      <c r="CI1034" s="355"/>
      <c r="CJ1034" s="355"/>
      <c r="CK1034" s="355"/>
      <c r="CL1034" s="355"/>
      <c r="CM1034" s="355"/>
      <c r="CN1034" s="355"/>
      <c r="CO1034" s="355"/>
      <c r="CP1034" s="355"/>
      <c r="CQ1034" s="355"/>
      <c r="CR1034" s="355"/>
      <c r="CS1034" s="355"/>
      <c r="CT1034" s="355"/>
      <c r="CU1034" s="355"/>
      <c r="CV1034" s="355"/>
      <c r="CW1034" s="355"/>
      <c r="CX1034" s="355"/>
      <c r="CY1034" s="355"/>
      <c r="CZ1034" s="355"/>
    </row>
    <row r="1036" ht="15" customHeight="true" x14ac:dyDescent="0.25">
      <c r="A1036" s="423" t="s">
        <v>122</v>
      </c>
      <c r="B1036" s="290" t="s">
        <v>123</v>
      </c>
    </row>
    <row r="1037" ht="15" customHeight="true" x14ac:dyDescent="0.2">
      <c r="A1037" s="424" t="str">
        <f>R15</f>
        <v>Banjul</v>
      </c>
      <c r="B1037" s="424">
        <f>BR122+BR123</f>
        <v>708.39351199999999</v>
      </c>
    </row>
    <row r="1038" ht="15" customHeight="true" x14ac:dyDescent="0.2">
      <c r="A1038" s="424" t="str">
        <f>S15</f>
        <v>Basse</v>
      </c>
      <c r="B1038" s="424">
        <f>BS122+BS123</f>
        <v>5862.3591810000071</v>
      </c>
    </row>
    <row r="1039" ht="15" customHeight="true" x14ac:dyDescent="0.2">
      <c r="A1039" s="424" t="str">
        <f>T15</f>
        <v>Brikama</v>
      </c>
      <c r="B1039" s="424">
        <f>BT122+BT123</f>
        <v>23057.394802999966</v>
      </c>
    </row>
    <row r="1040" ht="15" customHeight="true" x14ac:dyDescent="0.2">
      <c r="A1040" s="424" t="str">
        <f>U15</f>
        <v>Janjanbureh</v>
      </c>
      <c r="B1040" s="424">
        <f>BU122+BU123</f>
        <v>3124.214342999996</v>
      </c>
    </row>
    <row r="1041" ht="15" customHeight="true" x14ac:dyDescent="0.2">
      <c r="A1041" s="424" t="str">
        <f>V15</f>
        <v>Kanifing</v>
      </c>
      <c r="B1041" s="424">
        <f>BV122+BV123</f>
        <v>10573.752643000005</v>
      </c>
    </row>
    <row r="1042" ht="15" customHeight="true" x14ac:dyDescent="0.2">
      <c r="A1042" s="424" t="str">
        <f>W15</f>
        <v>Kerewan</v>
      </c>
      <c r="B1042" s="424">
        <f>BW122+BW123</f>
        <v>5991.2818770000013</v>
      </c>
    </row>
    <row r="1043" ht="15" customHeight="true" x14ac:dyDescent="0.2">
      <c r="A1043" s="424" t="str">
        <f>X15</f>
        <v>Kuntaur</v>
      </c>
      <c r="B1043" s="424">
        <f>BX122+XR123</f>
        <v>1075.4517899999996</v>
      </c>
    </row>
    <row r="1044" ht="15" customHeight="true" x14ac:dyDescent="0.2">
      <c r="A1044" s="424" t="str">
        <f>Y15</f>
        <v>Mansakonko</v>
      </c>
      <c r="B1044" s="424">
        <f>BY122+BY123</f>
        <v>2242.247558</v>
      </c>
    </row>
    <row r="1045" ht="15" customHeight="true" x14ac:dyDescent="0.2">
      <c r="A1045" s="424">
        <f>Z15</f>
        <v>0</v>
      </c>
      <c r="B1045" s="424">
        <f>BZ122+BZ123</f>
        <v>0</v>
      </c>
    </row>
    <row r="1046" ht="15" customHeight="true" x14ac:dyDescent="0.2">
      <c r="A1046" s="366">
        <f>AA15</f>
        <v>0</v>
      </c>
      <c r="B1046" s="424">
        <f>CA122+CA123</f>
        <v>0</v>
      </c>
    </row>
    <row r="1047" ht="15" customHeight="true" x14ac:dyDescent="0.2">
      <c r="A1047" s="366">
        <f>AB15</f>
        <v>0</v>
      </c>
      <c r="B1047" s="424">
        <f>CB122+CB123</f>
        <v>0</v>
      </c>
    </row>
    <row r="1048" ht="15" customHeight="true" x14ac:dyDescent="0.2">
      <c r="A1048" s="366">
        <f>AC15</f>
        <v>0</v>
      </c>
      <c r="B1048" s="424">
        <f>CC122+CC123</f>
        <v>0</v>
      </c>
    </row>
    <row r="1049" ht="15" customHeight="true" x14ac:dyDescent="0.2">
      <c r="A1049" s="366">
        <f>AD15</f>
        <v>0</v>
      </c>
      <c r="B1049" s="424">
        <f>CD122+CD123</f>
        <v>0</v>
      </c>
    </row>
    <row r="1050" ht="15" customHeight="true" x14ac:dyDescent="0.2">
      <c r="A1050" s="366">
        <f>AE15</f>
        <v>0</v>
      </c>
      <c r="B1050" s="424">
        <f>CE122+CE123</f>
        <v>0</v>
      </c>
    </row>
    <row r="1051" ht="15" customHeight="true" x14ac:dyDescent="0.2">
      <c r="A1051" s="366">
        <f>AF15</f>
        <v>0</v>
      </c>
      <c r="B1051" s="424">
        <f>CF122+CF123</f>
        <v>0</v>
      </c>
    </row>
    <row r="1052" ht="15" customHeight="true" x14ac:dyDescent="0.2">
      <c r="A1052" s="366">
        <f>AG15</f>
        <v>0</v>
      </c>
      <c r="B1052" s="424">
        <f>CG122+CG123</f>
        <v>0</v>
      </c>
    </row>
    <row r="1053" ht="15" customHeight="true" x14ac:dyDescent="0.2">
      <c r="A1053" s="366">
        <f>AH15</f>
        <v>0</v>
      </c>
      <c r="B1053" s="424">
        <f>CH122+CH123</f>
        <v>0</v>
      </c>
    </row>
    <row r="1054" ht="15" customHeight="true" x14ac:dyDescent="0.2">
      <c r="A1054" s="366">
        <f>AI15</f>
        <v>0</v>
      </c>
      <c r="B1054" s="424">
        <f>CI122+CI123</f>
        <v>0</v>
      </c>
    </row>
    <row r="1055" ht="15" customHeight="true" x14ac:dyDescent="0.2">
      <c r="A1055" s="366">
        <f>AJ15</f>
        <v>0</v>
      </c>
      <c r="B1055" s="424">
        <f>CJ122+CJ123</f>
        <v>0</v>
      </c>
    </row>
    <row r="1056" ht="15" customHeight="true" x14ac:dyDescent="0.2">
      <c r="A1056" s="366">
        <f>AK15</f>
        <v>0</v>
      </c>
      <c r="B1056" s="424">
        <f>CK122+CK123</f>
        <v>0</v>
      </c>
    </row>
    <row r="1057" ht="15" customHeight="true" x14ac:dyDescent="0.2">
      <c r="A1057" s="366">
        <f>AL15</f>
        <v>0</v>
      </c>
      <c r="B1057" s="424">
        <f>CL122+CL123</f>
        <v>0</v>
      </c>
    </row>
    <row r="1058" ht="15" customHeight="true" x14ac:dyDescent="0.2">
      <c r="A1058" s="366">
        <f>AM15</f>
        <v>0</v>
      </c>
      <c r="B1058" s="424">
        <f>CM122+CM123</f>
        <v>0</v>
      </c>
    </row>
    <row r="1059" ht="15" customHeight="true" x14ac:dyDescent="0.2">
      <c r="A1059" s="366">
        <f>AN15</f>
        <v>0</v>
      </c>
      <c r="B1059" s="424">
        <f>CN122+CN123</f>
        <v>0</v>
      </c>
    </row>
    <row r="1060" ht="15" customHeight="true" x14ac:dyDescent="0.2">
      <c r="A1060" s="366">
        <f>AO15</f>
        <v>0</v>
      </c>
      <c r="B1060" s="424">
        <f>CO122+CO123</f>
        <v>0</v>
      </c>
    </row>
    <row r="1061" ht="15" customHeight="true" x14ac:dyDescent="0.2">
      <c r="A1061" s="366">
        <f>AP15</f>
        <v>0</v>
      </c>
      <c r="B1061" s="424">
        <f>CP122+CP123</f>
        <v>0</v>
      </c>
    </row>
    <row r="1062" ht="15" customHeight="true" x14ac:dyDescent="0.2">
      <c r="A1062" s="366">
        <f>AQ15</f>
        <v>0</v>
      </c>
      <c r="B1062" s="424">
        <f>CQ122+CQ123</f>
        <v>0</v>
      </c>
    </row>
    <row r="1063" ht="15" customHeight="true" x14ac:dyDescent="0.2">
      <c r="A1063" s="366">
        <f>AR15</f>
        <v>0</v>
      </c>
      <c r="B1063" s="424">
        <f>CR122+CR123</f>
        <v>0</v>
      </c>
    </row>
    <row r="1064" ht="15" customHeight="true" x14ac:dyDescent="0.2">
      <c r="A1064" s="366">
        <f>AS15</f>
        <v>0</v>
      </c>
      <c r="B1064" s="424">
        <f>CS122+CS123</f>
        <v>0</v>
      </c>
    </row>
    <row r="1065" ht="15" customHeight="true" x14ac:dyDescent="0.2">
      <c r="A1065" s="366">
        <f>AT15</f>
        <v>0</v>
      </c>
      <c r="B1065" s="424">
        <f>CT122+CT123</f>
        <v>0</v>
      </c>
    </row>
    <row r="1066" ht="15" customHeight="true" x14ac:dyDescent="0.2">
      <c r="A1066" s="366">
        <f>AU15</f>
        <v>0</v>
      </c>
      <c r="B1066" s="424">
        <f>CU122+CU123</f>
        <v>0</v>
      </c>
    </row>
    <row r="1067" ht="15" customHeight="true" x14ac:dyDescent="0.2">
      <c r="A1067" s="366">
        <f>AV15</f>
        <v>0</v>
      </c>
      <c r="B1067" s="424">
        <f>CV122+CV123</f>
        <v>0</v>
      </c>
    </row>
    <row r="1068" ht="15" customHeight="true" x14ac:dyDescent="0.2">
      <c r="A1068" s="366">
        <f>AW15</f>
        <v>0</v>
      </c>
      <c r="B1068" s="424">
        <f>CW122+CW123</f>
        <v>0</v>
      </c>
    </row>
    <row r="1069" ht="15" customHeight="true" x14ac:dyDescent="0.2">
      <c r="A1069" s="366">
        <f>AX15</f>
        <v>0</v>
      </c>
      <c r="B1069" s="424">
        <f>CX122+CX123</f>
        <v>0</v>
      </c>
    </row>
    <row r="1070" ht="15" customHeight="true" x14ac:dyDescent="0.2">
      <c r="A1070" s="366">
        <f>AY15</f>
        <v>0</v>
      </c>
      <c r="B1070" s="424">
        <f>CY122+CY123</f>
        <v>0</v>
      </c>
    </row>
    <row r="1071" ht="15" customHeight="true" x14ac:dyDescent="0.2">
      <c r="B1071" s="424"/>
    </row>
    <row r="1072" ht="15" customHeight="true" x14ac:dyDescent="0.2">
      <c r="A1072" s="424">
        <f>34-COUNTIF(A1037:A1071,"0")</f>
        <v>8</v>
      </c>
      <c r="B1072" s="366" t="s">
        <v>143</v>
      </c>
    </row>
  </sheetData>
  <mergeCells count="2017">
    <mergeCell ref="C1024:D1024"/>
    <mergeCell ref="H1024:I1024"/>
    <mergeCell ref="M1024:N1024"/>
    <mergeCell ref="C1022:D1022"/>
    <mergeCell ref="H1022:I1022"/>
    <mergeCell ref="M1022:N1022"/>
    <mergeCell ref="C1023:D1023"/>
    <mergeCell ref="H1023:I1023"/>
    <mergeCell ref="M1023:N1023"/>
    <mergeCell ref="C1020:D1020"/>
    <mergeCell ref="H1020:I1020"/>
    <mergeCell ref="M1020:N1020"/>
    <mergeCell ref="C1021:D1021"/>
    <mergeCell ref="H1021:I1021"/>
    <mergeCell ref="M1021:N1021"/>
    <mergeCell ref="C1018:D1018"/>
    <mergeCell ref="H1018:I1018"/>
    <mergeCell ref="M1018:N1018"/>
    <mergeCell ref="C1019:D1019"/>
    <mergeCell ref="H1019:I1019"/>
    <mergeCell ref="M1019:N1019"/>
    <mergeCell ref="C1016:D1016"/>
    <mergeCell ref="H1016:I1016"/>
    <mergeCell ref="M1016:N1016"/>
    <mergeCell ref="C1017:D1017"/>
    <mergeCell ref="H1017:I1017"/>
    <mergeCell ref="M1017:N1017"/>
    <mergeCell ref="C1014:D1014"/>
    <mergeCell ref="H1014:I1014"/>
    <mergeCell ref="M1014:N1014"/>
    <mergeCell ref="C1015:D1015"/>
    <mergeCell ref="H1015:I1015"/>
    <mergeCell ref="M1015:N1015"/>
    <mergeCell ref="C1012:D1012"/>
    <mergeCell ref="H1012:I1012"/>
    <mergeCell ref="M1012:N1012"/>
    <mergeCell ref="C1013:D1013"/>
    <mergeCell ref="H1013:I1013"/>
    <mergeCell ref="M1013:N1013"/>
    <mergeCell ref="C1010:D1010"/>
    <mergeCell ref="H1010:I1010"/>
    <mergeCell ref="M1010:N1010"/>
    <mergeCell ref="C1011:D1011"/>
    <mergeCell ref="H1011:I1011"/>
    <mergeCell ref="M1011:N1011"/>
    <mergeCell ref="C1008:D1008"/>
    <mergeCell ref="H1008:I1008"/>
    <mergeCell ref="M1008:N1008"/>
    <mergeCell ref="C1009:D1009"/>
    <mergeCell ref="H1009:I1009"/>
    <mergeCell ref="M1009:N1009"/>
    <mergeCell ref="C1006:D1006"/>
    <mergeCell ref="H1006:I1006"/>
    <mergeCell ref="M1006:N1006"/>
    <mergeCell ref="C1007:D1007"/>
    <mergeCell ref="H1007:I1007"/>
    <mergeCell ref="M1007:N1007"/>
    <mergeCell ref="C1004:D1004"/>
    <mergeCell ref="H1004:I1004"/>
    <mergeCell ref="M1004:N1004"/>
    <mergeCell ref="C1005:D1005"/>
    <mergeCell ref="H1005:I1005"/>
    <mergeCell ref="M1005:N1005"/>
    <mergeCell ref="C1002:D1002"/>
    <mergeCell ref="H1002:I1002"/>
    <mergeCell ref="M1002:N1002"/>
    <mergeCell ref="C1003:D1003"/>
    <mergeCell ref="H1003:I1003"/>
    <mergeCell ref="M1003:N1003"/>
    <mergeCell ref="C1000:D1000"/>
    <mergeCell ref="H1000:I1000"/>
    <mergeCell ref="M1000:N1000"/>
    <mergeCell ref="C1001:D1001"/>
    <mergeCell ref="H1001:I1001"/>
    <mergeCell ref="M1001:N1001"/>
    <mergeCell ref="C998:D998"/>
    <mergeCell ref="H998:I998"/>
    <mergeCell ref="M998:N998"/>
    <mergeCell ref="C999:D999"/>
    <mergeCell ref="H999:I999"/>
    <mergeCell ref="M999:N999"/>
    <mergeCell ref="C996:D996"/>
    <mergeCell ref="H996:I996"/>
    <mergeCell ref="M996:N996"/>
    <mergeCell ref="C997:D997"/>
    <mergeCell ref="H997:I997"/>
    <mergeCell ref="M997:N997"/>
    <mergeCell ref="C994:D994"/>
    <mergeCell ref="H994:I994"/>
    <mergeCell ref="M994:N994"/>
    <mergeCell ref="C995:D995"/>
    <mergeCell ref="H995:I995"/>
    <mergeCell ref="M995:N995"/>
    <mergeCell ref="C992:D992"/>
    <mergeCell ref="H992:I992"/>
    <mergeCell ref="M992:N992"/>
    <mergeCell ref="C993:D993"/>
    <mergeCell ref="H993:I993"/>
    <mergeCell ref="M993:N993"/>
    <mergeCell ref="C990:D990"/>
    <mergeCell ref="H990:I990"/>
    <mergeCell ref="M990:N990"/>
    <mergeCell ref="C991:D991"/>
    <mergeCell ref="H991:I991"/>
    <mergeCell ref="M991:N991"/>
    <mergeCell ref="C988:D988"/>
    <mergeCell ref="H988:I988"/>
    <mergeCell ref="M988:N988"/>
    <mergeCell ref="C989:D989"/>
    <mergeCell ref="H989:I989"/>
    <mergeCell ref="M989:N989"/>
    <mergeCell ref="C986:D986"/>
    <mergeCell ref="H986:I986"/>
    <mergeCell ref="M986:N986"/>
    <mergeCell ref="C987:D987"/>
    <mergeCell ref="H987:I987"/>
    <mergeCell ref="M987:N987"/>
    <mergeCell ref="C984:D984"/>
    <mergeCell ref="H984:I984"/>
    <mergeCell ref="M984:N984"/>
    <mergeCell ref="C985:D985"/>
    <mergeCell ref="H985:I985"/>
    <mergeCell ref="M985:N985"/>
    <mergeCell ref="C982:D982"/>
    <mergeCell ref="H982:I982"/>
    <mergeCell ref="M982:N982"/>
    <mergeCell ref="C983:D983"/>
    <mergeCell ref="H983:I983"/>
    <mergeCell ref="M983:N983"/>
    <mergeCell ref="C980:D980"/>
    <mergeCell ref="H980:I980"/>
    <mergeCell ref="M980:N980"/>
    <mergeCell ref="C981:D981"/>
    <mergeCell ref="H981:I981"/>
    <mergeCell ref="M981:N981"/>
    <mergeCell ref="C978:D978"/>
    <mergeCell ref="H978:I978"/>
    <mergeCell ref="M978:N978"/>
    <mergeCell ref="C979:D979"/>
    <mergeCell ref="H979:I979"/>
    <mergeCell ref="M979:N979"/>
    <mergeCell ref="C976:D976"/>
    <mergeCell ref="H976:I976"/>
    <mergeCell ref="M976:N976"/>
    <mergeCell ref="C977:D977"/>
    <mergeCell ref="H977:I977"/>
    <mergeCell ref="M977:N977"/>
    <mergeCell ref="C974:D974"/>
    <mergeCell ref="H974:I974"/>
    <mergeCell ref="M974:N974"/>
    <mergeCell ref="C975:D975"/>
    <mergeCell ref="H975:I975"/>
    <mergeCell ref="M975:N975"/>
    <mergeCell ref="C972:D972"/>
    <mergeCell ref="H972:I972"/>
    <mergeCell ref="M972:N972"/>
    <mergeCell ref="C973:D973"/>
    <mergeCell ref="H973:I973"/>
    <mergeCell ref="M973:N973"/>
    <mergeCell ref="C970:D970"/>
    <mergeCell ref="H970:I970"/>
    <mergeCell ref="M970:N970"/>
    <mergeCell ref="C971:D971"/>
    <mergeCell ref="H971:I971"/>
    <mergeCell ref="M971:N971"/>
    <mergeCell ref="C968:D968"/>
    <mergeCell ref="H968:I968"/>
    <mergeCell ref="M968:N968"/>
    <mergeCell ref="C969:D969"/>
    <mergeCell ref="H969:I969"/>
    <mergeCell ref="M969:N969"/>
    <mergeCell ref="C966:D966"/>
    <mergeCell ref="H966:I966"/>
    <mergeCell ref="M966:N966"/>
    <mergeCell ref="C967:D967"/>
    <mergeCell ref="H967:I967"/>
    <mergeCell ref="M967:N967"/>
    <mergeCell ref="C964:D964"/>
    <mergeCell ref="H964:I964"/>
    <mergeCell ref="M964:N964"/>
    <mergeCell ref="C965:D965"/>
    <mergeCell ref="H965:I965"/>
    <mergeCell ref="M965:N965"/>
    <mergeCell ref="C962:D962"/>
    <mergeCell ref="H962:I962"/>
    <mergeCell ref="M962:N962"/>
    <mergeCell ref="C963:D963"/>
    <mergeCell ref="H963:I963"/>
    <mergeCell ref="M963:N963"/>
    <mergeCell ref="C960:D960"/>
    <mergeCell ref="H960:I960"/>
    <mergeCell ref="M960:N960"/>
    <mergeCell ref="C961:D961"/>
    <mergeCell ref="H961:I961"/>
    <mergeCell ref="M961:N961"/>
    <mergeCell ref="C958:D958"/>
    <mergeCell ref="H958:I958"/>
    <mergeCell ref="M958:N958"/>
    <mergeCell ref="C959:D959"/>
    <mergeCell ref="H959:I959"/>
    <mergeCell ref="M959:N959"/>
    <mergeCell ref="C956:D956"/>
    <mergeCell ref="H956:I956"/>
    <mergeCell ref="M956:N956"/>
    <mergeCell ref="C957:D957"/>
    <mergeCell ref="H957:I957"/>
    <mergeCell ref="M957:N957"/>
    <mergeCell ref="C954:D954"/>
    <mergeCell ref="H954:I954"/>
    <mergeCell ref="M954:N954"/>
    <mergeCell ref="C955:D955"/>
    <mergeCell ref="H955:I955"/>
    <mergeCell ref="M955:N955"/>
    <mergeCell ref="C952:D952"/>
    <mergeCell ref="H952:I952"/>
    <mergeCell ref="M952:N952"/>
    <mergeCell ref="C953:D953"/>
    <mergeCell ref="H953:I953"/>
    <mergeCell ref="M953:N953"/>
    <mergeCell ref="C950:D950"/>
    <mergeCell ref="H950:I950"/>
    <mergeCell ref="M950:N950"/>
    <mergeCell ref="C951:D951"/>
    <mergeCell ref="H951:I951"/>
    <mergeCell ref="M951:N951"/>
    <mergeCell ref="C948:D948"/>
    <mergeCell ref="H948:I948"/>
    <mergeCell ref="M948:N948"/>
    <mergeCell ref="C949:D949"/>
    <mergeCell ref="H949:I949"/>
    <mergeCell ref="M949:N949"/>
    <mergeCell ref="C946:D946"/>
    <mergeCell ref="H946:I946"/>
    <mergeCell ref="M946:N946"/>
    <mergeCell ref="C947:D947"/>
    <mergeCell ref="H947:I947"/>
    <mergeCell ref="M947:N947"/>
    <mergeCell ref="C944:D944"/>
    <mergeCell ref="H944:I944"/>
    <mergeCell ref="M944:N944"/>
    <mergeCell ref="C945:D945"/>
    <mergeCell ref="H945:I945"/>
    <mergeCell ref="M945:N945"/>
    <mergeCell ref="C942:D942"/>
    <mergeCell ref="H942:I942"/>
    <mergeCell ref="M942:N942"/>
    <mergeCell ref="C943:D943"/>
    <mergeCell ref="H943:I943"/>
    <mergeCell ref="M943:N943"/>
    <mergeCell ref="C940:D940"/>
    <mergeCell ref="H940:I940"/>
    <mergeCell ref="M940:N940"/>
    <mergeCell ref="C941:D941"/>
    <mergeCell ref="H941:I941"/>
    <mergeCell ref="M941:N941"/>
    <mergeCell ref="C938:D938"/>
    <mergeCell ref="H938:I938"/>
    <mergeCell ref="M938:N938"/>
    <mergeCell ref="C939:D939"/>
    <mergeCell ref="H939:I939"/>
    <mergeCell ref="M939:N939"/>
    <mergeCell ref="C936:D936"/>
    <mergeCell ref="H936:I936"/>
    <mergeCell ref="M936:N936"/>
    <mergeCell ref="C937:D937"/>
    <mergeCell ref="H937:I937"/>
    <mergeCell ref="M937:N937"/>
    <mergeCell ref="C934:D934"/>
    <mergeCell ref="H934:I934"/>
    <mergeCell ref="M934:N934"/>
    <mergeCell ref="C935:D935"/>
    <mergeCell ref="H935:I935"/>
    <mergeCell ref="M935:N935"/>
    <mergeCell ref="C932:D932"/>
    <mergeCell ref="H932:I932"/>
    <mergeCell ref="M932:N932"/>
    <mergeCell ref="C933:D933"/>
    <mergeCell ref="H933:I933"/>
    <mergeCell ref="M933:N933"/>
    <mergeCell ref="C930:D930"/>
    <mergeCell ref="H930:I930"/>
    <mergeCell ref="M930:N930"/>
    <mergeCell ref="C931:D931"/>
    <mergeCell ref="H931:I931"/>
    <mergeCell ref="M931:N931"/>
    <mergeCell ref="C928:D928"/>
    <mergeCell ref="H928:I928"/>
    <mergeCell ref="M928:N928"/>
    <mergeCell ref="C929:D929"/>
    <mergeCell ref="H929:I929"/>
    <mergeCell ref="M929:N929"/>
    <mergeCell ref="C926:D926"/>
    <mergeCell ref="H926:I926"/>
    <mergeCell ref="M926:N926"/>
    <mergeCell ref="C927:D927"/>
    <mergeCell ref="H927:I927"/>
    <mergeCell ref="M927:N927"/>
    <mergeCell ref="C924:D924"/>
    <mergeCell ref="H924:I924"/>
    <mergeCell ref="M924:N924"/>
    <mergeCell ref="C925:D925"/>
    <mergeCell ref="H925:I925"/>
    <mergeCell ref="M925:N925"/>
    <mergeCell ref="C922:D922"/>
    <mergeCell ref="H922:I922"/>
    <mergeCell ref="M922:N922"/>
    <mergeCell ref="C923:D923"/>
    <mergeCell ref="H923:I923"/>
    <mergeCell ref="M923:N923"/>
    <mergeCell ref="C920:D920"/>
    <mergeCell ref="H920:I920"/>
    <mergeCell ref="M920:N920"/>
    <mergeCell ref="C921:D921"/>
    <mergeCell ref="H921:I921"/>
    <mergeCell ref="M921:N921"/>
    <mergeCell ref="C918:D918"/>
    <mergeCell ref="H918:I918"/>
    <mergeCell ref="M918:N918"/>
    <mergeCell ref="C919:D919"/>
    <mergeCell ref="H919:I919"/>
    <mergeCell ref="M919:N919"/>
    <mergeCell ref="C916:D916"/>
    <mergeCell ref="H916:I916"/>
    <mergeCell ref="M916:N916"/>
    <mergeCell ref="C917:D917"/>
    <mergeCell ref="H917:I917"/>
    <mergeCell ref="M917:N917"/>
    <mergeCell ref="C914:D914"/>
    <mergeCell ref="H914:I914"/>
    <mergeCell ref="M914:N914"/>
    <mergeCell ref="C915:D915"/>
    <mergeCell ref="H915:I915"/>
    <mergeCell ref="M915:N915"/>
    <mergeCell ref="C912:D912"/>
    <mergeCell ref="H912:I912"/>
    <mergeCell ref="M912:N912"/>
    <mergeCell ref="C913:D913"/>
    <mergeCell ref="H913:I913"/>
    <mergeCell ref="M913:N913"/>
    <mergeCell ref="C910:D910"/>
    <mergeCell ref="H910:I910"/>
    <mergeCell ref="M910:N910"/>
    <mergeCell ref="C911:D911"/>
    <mergeCell ref="H911:I911"/>
    <mergeCell ref="M911:N911"/>
    <mergeCell ref="C908:D908"/>
    <mergeCell ref="H908:I908"/>
    <mergeCell ref="M908:N908"/>
    <mergeCell ref="C909:D909"/>
    <mergeCell ref="H909:I909"/>
    <mergeCell ref="M909:N909"/>
    <mergeCell ref="C906:D906"/>
    <mergeCell ref="H906:I906"/>
    <mergeCell ref="M906:N906"/>
    <mergeCell ref="C907:D907"/>
    <mergeCell ref="H907:I907"/>
    <mergeCell ref="M907:N907"/>
    <mergeCell ref="C904:D904"/>
    <mergeCell ref="H904:I904"/>
    <mergeCell ref="M904:N904"/>
    <mergeCell ref="C905:D905"/>
    <mergeCell ref="H905:I905"/>
    <mergeCell ref="M905:N905"/>
    <mergeCell ref="C902:D902"/>
    <mergeCell ref="H902:I902"/>
    <mergeCell ref="M902:N902"/>
    <mergeCell ref="C903:D903"/>
    <mergeCell ref="H903:I903"/>
    <mergeCell ref="M903:N903"/>
    <mergeCell ref="C900:D900"/>
    <mergeCell ref="H900:I900"/>
    <mergeCell ref="M900:N900"/>
    <mergeCell ref="C901:D901"/>
    <mergeCell ref="H901:I901"/>
    <mergeCell ref="M901:N901"/>
    <mergeCell ref="C898:D898"/>
    <mergeCell ref="H898:I898"/>
    <mergeCell ref="M898:N898"/>
    <mergeCell ref="C899:D899"/>
    <mergeCell ref="H899:I899"/>
    <mergeCell ref="M899:N899"/>
    <mergeCell ref="C896:D896"/>
    <mergeCell ref="H896:I896"/>
    <mergeCell ref="M896:N896"/>
    <mergeCell ref="C897:D897"/>
    <mergeCell ref="H897:I897"/>
    <mergeCell ref="M897:N897"/>
    <mergeCell ref="C894:D894"/>
    <mergeCell ref="H894:I894"/>
    <mergeCell ref="M894:N894"/>
    <mergeCell ref="C895:D895"/>
    <mergeCell ref="H895:I895"/>
    <mergeCell ref="M895:N895"/>
    <mergeCell ref="C892:D892"/>
    <mergeCell ref="H892:I892"/>
    <mergeCell ref="M892:N892"/>
    <mergeCell ref="C893:D893"/>
    <mergeCell ref="H893:I893"/>
    <mergeCell ref="M893:N893"/>
    <mergeCell ref="C890:D890"/>
    <mergeCell ref="H890:I890"/>
    <mergeCell ref="M890:N890"/>
    <mergeCell ref="C891:D891"/>
    <mergeCell ref="H891:I891"/>
    <mergeCell ref="M891:N891"/>
    <mergeCell ref="C888:D888"/>
    <mergeCell ref="H888:I888"/>
    <mergeCell ref="M888:N888"/>
    <mergeCell ref="C889:D889"/>
    <mergeCell ref="H889:I889"/>
    <mergeCell ref="M889:N889"/>
    <mergeCell ref="C886:D886"/>
    <mergeCell ref="H886:I886"/>
    <mergeCell ref="M886:N886"/>
    <mergeCell ref="C887:D887"/>
    <mergeCell ref="H887:I887"/>
    <mergeCell ref="M887:N887"/>
    <mergeCell ref="C884:D884"/>
    <mergeCell ref="H884:I884"/>
    <mergeCell ref="M884:N884"/>
    <mergeCell ref="C885:D885"/>
    <mergeCell ref="H885:I885"/>
    <mergeCell ref="M885:N885"/>
    <mergeCell ref="C882:D882"/>
    <mergeCell ref="H882:I882"/>
    <mergeCell ref="M882:N882"/>
    <mergeCell ref="C883:D883"/>
    <mergeCell ref="H883:I883"/>
    <mergeCell ref="M883:N883"/>
    <mergeCell ref="C880:D880"/>
    <mergeCell ref="H880:I880"/>
    <mergeCell ref="M880:N880"/>
    <mergeCell ref="C881:D881"/>
    <mergeCell ref="H881:I881"/>
    <mergeCell ref="M881:N881"/>
    <mergeCell ref="C878:D878"/>
    <mergeCell ref="H878:I878"/>
    <mergeCell ref="M878:N878"/>
    <mergeCell ref="C879:D879"/>
    <mergeCell ref="H879:I879"/>
    <mergeCell ref="M879:N879"/>
    <mergeCell ref="C876:D876"/>
    <mergeCell ref="H876:I876"/>
    <mergeCell ref="M876:N876"/>
    <mergeCell ref="C877:D877"/>
    <mergeCell ref="H877:I877"/>
    <mergeCell ref="M877:N877"/>
    <mergeCell ref="C874:D874"/>
    <mergeCell ref="H874:I874"/>
    <mergeCell ref="M874:N874"/>
    <mergeCell ref="C875:D875"/>
    <mergeCell ref="H875:I875"/>
    <mergeCell ref="M875:N875"/>
    <mergeCell ref="C872:D872"/>
    <mergeCell ref="H872:I872"/>
    <mergeCell ref="M872:N872"/>
    <mergeCell ref="C873:D873"/>
    <mergeCell ref="H873:I873"/>
    <mergeCell ref="M873:N873"/>
    <mergeCell ref="C870:D870"/>
    <mergeCell ref="H870:I870"/>
    <mergeCell ref="M870:N870"/>
    <mergeCell ref="C871:D871"/>
    <mergeCell ref="H871:I871"/>
    <mergeCell ref="M871:N871"/>
    <mergeCell ref="C868:D868"/>
    <mergeCell ref="H868:I868"/>
    <mergeCell ref="M868:N868"/>
    <mergeCell ref="C869:D869"/>
    <mergeCell ref="H869:I869"/>
    <mergeCell ref="M869:N869"/>
    <mergeCell ref="C866:D866"/>
    <mergeCell ref="H866:I866"/>
    <mergeCell ref="M866:N866"/>
    <mergeCell ref="C867:D867"/>
    <mergeCell ref="H867:I867"/>
    <mergeCell ref="M867:N867"/>
    <mergeCell ref="C864:D864"/>
    <mergeCell ref="H864:I864"/>
    <mergeCell ref="M864:N864"/>
    <mergeCell ref="C865:D865"/>
    <mergeCell ref="H865:I865"/>
    <mergeCell ref="M865:N865"/>
    <mergeCell ref="C862:D862"/>
    <mergeCell ref="H862:I862"/>
    <mergeCell ref="M862:N862"/>
    <mergeCell ref="C863:D863"/>
    <mergeCell ref="H863:I863"/>
    <mergeCell ref="M863:N863"/>
    <mergeCell ref="C860:D860"/>
    <mergeCell ref="H860:I860"/>
    <mergeCell ref="M860:N860"/>
    <mergeCell ref="C861:D861"/>
    <mergeCell ref="H861:I861"/>
    <mergeCell ref="M861:N861"/>
    <mergeCell ref="C858:D858"/>
    <mergeCell ref="H858:I858"/>
    <mergeCell ref="M858:N858"/>
    <mergeCell ref="C859:D859"/>
    <mergeCell ref="H859:I859"/>
    <mergeCell ref="M859:N859"/>
    <mergeCell ref="C856:D856"/>
    <mergeCell ref="H856:I856"/>
    <mergeCell ref="M856:N856"/>
    <mergeCell ref="C857:D857"/>
    <mergeCell ref="H857:I857"/>
    <mergeCell ref="M857:N857"/>
    <mergeCell ref="C854:D854"/>
    <mergeCell ref="H854:I854"/>
    <mergeCell ref="M854:N854"/>
    <mergeCell ref="C855:D855"/>
    <mergeCell ref="H855:I855"/>
    <mergeCell ref="M855:N855"/>
    <mergeCell ref="C852:D852"/>
    <mergeCell ref="H852:I852"/>
    <mergeCell ref="M852:N852"/>
    <mergeCell ref="C853:D853"/>
    <mergeCell ref="H853:I853"/>
    <mergeCell ref="M853:N853"/>
    <mergeCell ref="C850:D850"/>
    <mergeCell ref="H850:I850"/>
    <mergeCell ref="M850:N850"/>
    <mergeCell ref="C851:D851"/>
    <mergeCell ref="H851:I851"/>
    <mergeCell ref="M851:N851"/>
    <mergeCell ref="C848:D848"/>
    <mergeCell ref="H848:I848"/>
    <mergeCell ref="M848:N848"/>
    <mergeCell ref="C849:D849"/>
    <mergeCell ref="H849:I849"/>
    <mergeCell ref="M849:N849"/>
    <mergeCell ref="C846:D846"/>
    <mergeCell ref="H846:I846"/>
    <mergeCell ref="M846:N846"/>
    <mergeCell ref="C847:D847"/>
    <mergeCell ref="H847:I847"/>
    <mergeCell ref="M847:N847"/>
    <mergeCell ref="C844:D844"/>
    <mergeCell ref="H844:I844"/>
    <mergeCell ref="M844:N844"/>
    <mergeCell ref="C845:D845"/>
    <mergeCell ref="H845:I845"/>
    <mergeCell ref="M845:N845"/>
    <mergeCell ref="C842:D842"/>
    <mergeCell ref="H842:I842"/>
    <mergeCell ref="M842:N842"/>
    <mergeCell ref="C843:D843"/>
    <mergeCell ref="H843:I843"/>
    <mergeCell ref="M843:N843"/>
    <mergeCell ref="C840:D840"/>
    <mergeCell ref="H840:I840"/>
    <mergeCell ref="M840:N840"/>
    <mergeCell ref="C841:D841"/>
    <mergeCell ref="H841:I841"/>
    <mergeCell ref="M841:N841"/>
    <mergeCell ref="C838:D838"/>
    <mergeCell ref="H838:I838"/>
    <mergeCell ref="M838:N838"/>
    <mergeCell ref="C839:D839"/>
    <mergeCell ref="H839:I839"/>
    <mergeCell ref="M839:N839"/>
    <mergeCell ref="C836:D836"/>
    <mergeCell ref="H836:I836"/>
    <mergeCell ref="M836:N836"/>
    <mergeCell ref="C837:D837"/>
    <mergeCell ref="H837:I837"/>
    <mergeCell ref="M837:N837"/>
    <mergeCell ref="C834:D834"/>
    <mergeCell ref="H834:I834"/>
    <mergeCell ref="M834:N834"/>
    <mergeCell ref="C835:D835"/>
    <mergeCell ref="H835:I835"/>
    <mergeCell ref="M835:N835"/>
    <mergeCell ref="C832:D832"/>
    <mergeCell ref="H832:I832"/>
    <mergeCell ref="M832:N832"/>
    <mergeCell ref="C833:D833"/>
    <mergeCell ref="H833:I833"/>
    <mergeCell ref="M833:N833"/>
    <mergeCell ref="C830:D830"/>
    <mergeCell ref="H830:I830"/>
    <mergeCell ref="M830:N830"/>
    <mergeCell ref="C831:D831"/>
    <mergeCell ref="H831:I831"/>
    <mergeCell ref="M831:N831"/>
    <mergeCell ref="C828:D828"/>
    <mergeCell ref="H828:I828"/>
    <mergeCell ref="M828:N828"/>
    <mergeCell ref="C829:D829"/>
    <mergeCell ref="H829:I829"/>
    <mergeCell ref="M829:N829"/>
    <mergeCell ref="C826:D826"/>
    <mergeCell ref="H826:I826"/>
    <mergeCell ref="M826:N826"/>
    <mergeCell ref="C827:D827"/>
    <mergeCell ref="H827:I827"/>
    <mergeCell ref="M827:N827"/>
    <mergeCell ref="C824:D824"/>
    <mergeCell ref="H824:I824"/>
    <mergeCell ref="M824:N824"/>
    <mergeCell ref="C825:D825"/>
    <mergeCell ref="H825:I825"/>
    <mergeCell ref="M825:N825"/>
    <mergeCell ref="C822:D822"/>
    <mergeCell ref="H822:I822"/>
    <mergeCell ref="M822:N822"/>
    <mergeCell ref="C823:D823"/>
    <mergeCell ref="H823:I823"/>
    <mergeCell ref="M823:N823"/>
    <mergeCell ref="C820:D820"/>
    <mergeCell ref="H820:I820"/>
    <mergeCell ref="M820:N820"/>
    <mergeCell ref="C821:D821"/>
    <mergeCell ref="H821:I821"/>
    <mergeCell ref="M821:N821"/>
    <mergeCell ref="C818:D818"/>
    <mergeCell ref="H818:I818"/>
    <mergeCell ref="M818:N818"/>
    <mergeCell ref="C819:D819"/>
    <mergeCell ref="H819:I819"/>
    <mergeCell ref="M819:N819"/>
    <mergeCell ref="C816:D816"/>
    <mergeCell ref="H816:I816"/>
    <mergeCell ref="M816:N816"/>
    <mergeCell ref="C817:D817"/>
    <mergeCell ref="H817:I817"/>
    <mergeCell ref="M817:N817"/>
    <mergeCell ref="C814:D814"/>
    <mergeCell ref="H814:I814"/>
    <mergeCell ref="M814:N814"/>
    <mergeCell ref="C815:D815"/>
    <mergeCell ref="H815:I815"/>
    <mergeCell ref="M815:N815"/>
    <mergeCell ref="C812:D812"/>
    <mergeCell ref="H812:I812"/>
    <mergeCell ref="M812:N812"/>
    <mergeCell ref="C813:D813"/>
    <mergeCell ref="H813:I813"/>
    <mergeCell ref="M813:N813"/>
    <mergeCell ref="C810:D810"/>
    <mergeCell ref="H810:I810"/>
    <mergeCell ref="M810:N810"/>
    <mergeCell ref="C811:D811"/>
    <mergeCell ref="H811:I811"/>
    <mergeCell ref="M811:N811"/>
    <mergeCell ref="C808:D808"/>
    <mergeCell ref="H808:I808"/>
    <mergeCell ref="M808:N808"/>
    <mergeCell ref="C809:D809"/>
    <mergeCell ref="H809:I809"/>
    <mergeCell ref="M809:N809"/>
    <mergeCell ref="C806:D806"/>
    <mergeCell ref="H806:I806"/>
    <mergeCell ref="M806:N806"/>
    <mergeCell ref="C807:D807"/>
    <mergeCell ref="H807:I807"/>
    <mergeCell ref="M807:N807"/>
    <mergeCell ref="C804:D804"/>
    <mergeCell ref="H804:I804"/>
    <mergeCell ref="M804:N804"/>
    <mergeCell ref="C805:D805"/>
    <mergeCell ref="H805:I805"/>
    <mergeCell ref="M805:N805"/>
    <mergeCell ref="C802:D802"/>
    <mergeCell ref="H802:I802"/>
    <mergeCell ref="M802:N802"/>
    <mergeCell ref="C803:D803"/>
    <mergeCell ref="H803:I803"/>
    <mergeCell ref="M803:N803"/>
    <mergeCell ref="C800:D800"/>
    <mergeCell ref="H800:I800"/>
    <mergeCell ref="M800:N800"/>
    <mergeCell ref="C801:D801"/>
    <mergeCell ref="H801:I801"/>
    <mergeCell ref="M801:N801"/>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O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E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J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7:D587"/>
    <mergeCell ref="H587:I587"/>
    <mergeCell ref="M587:N588"/>
    <mergeCell ref="C588:D588"/>
    <mergeCell ref="H588:I588"/>
    <mergeCell ref="C589:D589"/>
    <mergeCell ref="H589:I589"/>
    <mergeCell ref="M589:N589"/>
    <mergeCell ref="C585:D585"/>
    <mergeCell ref="H585:I585"/>
    <mergeCell ref="M585:N585"/>
    <mergeCell ref="C586:D586"/>
    <mergeCell ref="H586:I586"/>
    <mergeCell ref="M586:O586"/>
    <mergeCell ref="C583:D583"/>
    <mergeCell ref="H583:I583"/>
    <mergeCell ref="M583:N583"/>
    <mergeCell ref="C584:D584"/>
    <mergeCell ref="H584:I584"/>
    <mergeCell ref="M584:N584"/>
    <mergeCell ref="C580:D580"/>
    <mergeCell ref="H580:I580"/>
    <mergeCell ref="M580:Q580"/>
    <mergeCell ref="C581:D581"/>
    <mergeCell ref="H581:I581"/>
    <mergeCell ref="M581:N582"/>
    <mergeCell ref="C582:D582"/>
    <mergeCell ref="H582:I582"/>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M559:N559"/>
    <mergeCell ref="H560:I560"/>
    <mergeCell ref="M560:N560"/>
    <mergeCell ref="C561:D561"/>
    <mergeCell ref="H561:I561"/>
    <mergeCell ref="M561:N561"/>
    <mergeCell ref="M555:N555"/>
    <mergeCell ref="C556:D556"/>
    <mergeCell ref="H556:J556"/>
    <mergeCell ref="M556:N556"/>
    <mergeCell ref="C557:D557"/>
    <mergeCell ref="H557:I558"/>
    <mergeCell ref="M557:N557"/>
    <mergeCell ref="C558:E558"/>
    <mergeCell ref="M558:N558"/>
    <mergeCell ref="C551:D551"/>
    <mergeCell ref="H551:I552"/>
    <mergeCell ref="M551:N551"/>
    <mergeCell ref="C552:G552"/>
    <mergeCell ref="M552:N552"/>
    <mergeCell ref="C553:D554"/>
    <mergeCell ref="H553:I553"/>
    <mergeCell ref="M553:N553"/>
    <mergeCell ref="H554:I554"/>
    <mergeCell ref="M554:N554"/>
    <mergeCell ref="C549:D549"/>
    <mergeCell ref="H549:I549"/>
    <mergeCell ref="M549:N549"/>
    <mergeCell ref="C550:D550"/>
    <mergeCell ref="H550:L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O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E477"/>
    <mergeCell ref="H477:I477"/>
    <mergeCell ref="M477:N477"/>
    <mergeCell ref="C478:D478"/>
    <mergeCell ref="H478:I478"/>
    <mergeCell ref="M478:N478"/>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H405:I405"/>
    <mergeCell ref="M405:N405"/>
    <mergeCell ref="C406:D406"/>
    <mergeCell ref="H406:I406"/>
    <mergeCell ref="M406:N406"/>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01:D402"/>
    <mergeCell ref="H401:I402"/>
    <mergeCell ref="M401:N402"/>
    <mergeCell ref="C403:D403"/>
    <mergeCell ref="H403:I403"/>
    <mergeCell ref="O581:Q581"/>
    <mergeCell ref="E553:G553"/>
    <mergeCell ref="C555:D555"/>
    <mergeCell ref="H555:I555"/>
    <mergeCell ref="C559:D560"/>
    <mergeCell ref="H559:I559"/>
    <mergeCell ref="J551:L551"/>
    <mergeCell ref="C476:D476"/>
    <mergeCell ref="H476:J476"/>
    <mergeCell ref="M476:N476"/>
    <mergeCell ref="C410:D410"/>
    <mergeCell ref="H410:I410"/>
    <mergeCell ref="M410:N410"/>
    <mergeCell ref="C411:D411"/>
    <mergeCell ref="H411:I411"/>
    <mergeCell ref="M411:N411"/>
    <mergeCell ref="H407:I407"/>
    <mergeCell ref="M407:N407"/>
    <mergeCell ref="C408:D408"/>
    <mergeCell ref="H408:I408"/>
    <mergeCell ref="M408:N408"/>
    <mergeCell ref="C409:D409"/>
    <mergeCell ref="H409:I409"/>
    <mergeCell ref="M409:N409"/>
    <mergeCell ref="H404:I404"/>
    <mergeCell ref="M404:N404"/>
    <mergeCell ref="C405:D405"/>
    <mergeCell ref="A1025:C1025"/>
    <mergeCell ref="A1026:B1026"/>
    <mergeCell ref="A1031:A1032"/>
    <mergeCell ref="A1034:C1034"/>
    <mergeCell ref="A58:A66"/>
    <mergeCell ref="A153:A162"/>
    <mergeCell ref="A231:A235"/>
    <mergeCell ref="C404:D404"/>
    <mergeCell ref="C407:D407"/>
    <mergeCell ref="A353:A354"/>
    <mergeCell ref="BA353:BA354"/>
    <mergeCell ref="C399:F399"/>
    <mergeCell ref="H399:K399"/>
    <mergeCell ref="M399:P399"/>
    <mergeCell ref="B402:B445"/>
    <mergeCell ref="M403:N403"/>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C400:E400"/>
    <mergeCell ref="H400:J400"/>
    <mergeCell ref="M400:O400"/>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5"/>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2"/>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66"/>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60097"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60098"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60099"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60100"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60101"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60102"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60103"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60104"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60105"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60106"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60107"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60108"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60109"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60110"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60111"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60112"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60113"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60114"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60115"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60116"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60117"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60118"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60119"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60120"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60121"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60122"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60123"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60124"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60125"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60126"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60127"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60128"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60129"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60130"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60131"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60132"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60133"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60134"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60135"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60136"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60137"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60138"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60139"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60140"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60141"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60142"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60143"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60144"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60145"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60146"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60147"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60148"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60149"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60150"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60151"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60152"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60153"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60154"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60155"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60156"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60157"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60158"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60159"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60160"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60161"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60162"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60163"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60164"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60165"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60166"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60167"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60168"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60169"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60170"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BI448"/>
  <sheetViews>
    <sheetView workbookViewId="0"/>
  </sheetViews>
  <sheetFormatPr defaultRowHeight="12.75" x14ac:dyDescent="0.2"/>
  <sheetData>
    <row r="1">
      <c r="A1" t="s">
        <v>654</v>
      </c>
      <c r="B1" t="s">
        <v>656</v>
      </c>
      <c r="C1" t="s">
        <v>657</v>
      </c>
      <c r="D1" t="s">
        <v>664</v>
      </c>
      <c r="E1" t="s">
        <v>665</v>
      </c>
      <c r="F1" t="s">
        <v>666</v>
      </c>
      <c r="G1" t="s">
        <v>667</v>
      </c>
      <c r="H1" t="s">
        <v>704</v>
      </c>
      <c r="I1" t="s">
        <v>705</v>
      </c>
      <c r="J1" t="s">
        <v>706</v>
      </c>
      <c r="K1" t="s">
        <v>707</v>
      </c>
      <c r="L1" t="s">
        <v>708</v>
      </c>
      <c r="M1" t="s">
        <v>709</v>
      </c>
      <c r="N1" t="s">
        <v>710</v>
      </c>
      <c r="O1" t="s">
        <v>711</v>
      </c>
      <c r="P1" t="s">
        <v>712</v>
      </c>
      <c r="Q1" t="s">
        <v>713</v>
      </c>
      <c r="R1" t="s">
        <v>714</v>
      </c>
      <c r="S1" t="s">
        <v>715</v>
      </c>
      <c r="T1" t="s">
        <v>716</v>
      </c>
      <c r="U1" t="s">
        <v>717</v>
      </c>
      <c r="V1" t="s">
        <v>718</v>
      </c>
      <c r="W1" t="s">
        <v>719</v>
      </c>
      <c r="X1" t="s">
        <v>720</v>
      </c>
      <c r="Y1" t="s">
        <v>721</v>
      </c>
      <c r="Z1" t="s">
        <v>722</v>
      </c>
      <c r="AA1" t="s">
        <v>723</v>
      </c>
      <c r="AB1" t="s">
        <v>724</v>
      </c>
      <c r="AC1" t="s">
        <v>725</v>
      </c>
      <c r="AD1" t="s">
        <v>726</v>
      </c>
      <c r="AE1" t="s">
        <v>727</v>
      </c>
      <c r="AF1" t="s">
        <v>728</v>
      </c>
      <c r="AG1" t="s">
        <v>729</v>
      </c>
      <c r="AH1" t="s">
        <v>730</v>
      </c>
      <c r="AI1" t="s">
        <v>731</v>
      </c>
      <c r="AJ1" t="s">
        <v>732</v>
      </c>
      <c r="AK1" t="s">
        <v>733</v>
      </c>
      <c r="AL1" t="s">
        <v>734</v>
      </c>
      <c r="AM1" t="s">
        <v>735</v>
      </c>
      <c r="AN1" t="s">
        <v>736</v>
      </c>
      <c r="AO1" t="s">
        <v>737</v>
      </c>
      <c r="AP1" t="s">
        <v>738</v>
      </c>
      <c r="AQ1" t="s">
        <v>739</v>
      </c>
      <c r="AR1" t="s">
        <v>740</v>
      </c>
      <c r="AS1" t="s">
        <v>741</v>
      </c>
      <c r="AT1" t="s">
        <v>742</v>
      </c>
      <c r="AU1" t="s">
        <v>743</v>
      </c>
      <c r="AV1" t="s">
        <v>744</v>
      </c>
      <c r="AW1" t="s">
        <v>745</v>
      </c>
      <c r="AX1" t="s">
        <v>746</v>
      </c>
      <c r="AY1" t="s">
        <v>747</v>
      </c>
      <c r="AZ1" t="s">
        <v>748</v>
      </c>
      <c r="BA1" t="s">
        <v>749</v>
      </c>
      <c r="BB1" t="s">
        <v>750</v>
      </c>
      <c r="BC1" t="s">
        <v>751</v>
      </c>
      <c r="BD1" t="s">
        <v>752</v>
      </c>
      <c r="BE1" t="s">
        <v>753</v>
      </c>
      <c r="BF1" t="s">
        <v>754</v>
      </c>
      <c r="BG1" t="s">
        <v>755</v>
      </c>
      <c r="BH1" t="s">
        <v>756</v>
      </c>
      <c r="BI1" t="s">
        <v>757</v>
      </c>
    </row>
    <row r="2">
      <c r="A2" t="s">
        <v>655</v>
      </c>
      <c r="B2">
        <v>2000</v>
      </c>
      <c r="C2" t="s">
        <v>658</v>
      </c>
      <c r="D2">
        <v>16</v>
      </c>
      <c r="E2" t="s">
        <v>13</v>
      </c>
      <c r="F2" t="s">
        <v>14</v>
      </c>
      <c r="G2" t="s">
        <v>668</v>
      </c>
      <c r="H2">
        <v>71.439703231792876</v>
      </c>
      <c r="I2">
        <v>81.153274996762818</v>
      </c>
      <c r="J2">
        <v>79.528343051044018</v>
      </c>
      <c r="K2">
        <v>91.802768904793638</v>
      </c>
      <c r="L2">
        <v>95.653342709628163</v>
      </c>
      <c r="M2">
        <v>84.844180170825297</v>
      </c>
      <c r="N2">
        <v>95.940096635220058</v>
      </c>
      <c r="O2">
        <v>97.385823786629743</v>
      </c>
      <c r="P2">
        <v>97.45273292635936</v>
      </c>
      <c r="Q2">
        <v>97.325102529272385</v>
      </c>
      <c r="R2">
        <v>69.097460955902463</v>
      </c>
      <c r="S2">
        <v>77.577327232980608</v>
      </c>
      <c r="T2">
        <v>79.062746722291948</v>
      </c>
      <c r="U2">
        <v>74.063946661548272</v>
      </c>
      <c r="V2">
        <v>84.590130284729852</v>
      </c>
      <c r="W2" t="s">
        <v>159</v>
      </c>
      <c r="X2" t="s">
        <v>160</v>
      </c>
      <c r="Y2" t="s">
        <v>161</v>
      </c>
      <c r="Z2" t="s">
        <v>162</v>
      </c>
      <c r="AA2" t="s">
        <v>163</v>
      </c>
      <c r="AB2" t="s">
        <v>164</v>
      </c>
      <c r="AC2" t="s">
        <v>165</v>
      </c>
      <c r="AD2" t="s">
        <v>166</v>
      </c>
      <c r="AE2">
        <v>100</v>
      </c>
      <c r="AF2">
        <v>73.153270419785215</v>
      </c>
      <c r="AG2">
        <v>76.507147296457418</v>
      </c>
      <c r="AH2">
        <v>71.149740774626409</v>
      </c>
      <c r="AI2">
        <v>95.464421510048894</v>
      </c>
      <c r="AJ2">
        <v>90.459806068188925</v>
      </c>
      <c r="AK2">
        <v>86.746987951807228</v>
      </c>
      <c r="AL2">
        <v>92.003704847175044</v>
      </c>
      <c r="AM2"/>
      <c r="AN2"/>
      <c r="AO2"/>
      <c r="AP2"/>
      <c r="AQ2"/>
      <c r="AR2"/>
      <c r="AS2"/>
      <c r="AT2"/>
      <c r="AU2"/>
      <c r="AV2"/>
      <c r="AW2"/>
      <c r="AX2"/>
      <c r="AY2"/>
      <c r="AZ2"/>
      <c r="BA2"/>
      <c r="BB2"/>
      <c r="BC2"/>
      <c r="BD2"/>
      <c r="BE2"/>
      <c r="BF2"/>
      <c r="BG2"/>
      <c r="BH2"/>
      <c r="BI2"/>
    </row>
    <row r="3">
      <c r="A3" t="s">
        <v>655</v>
      </c>
      <c r="B3">
        <v>2000</v>
      </c>
      <c r="C3" t="s">
        <v>658</v>
      </c>
      <c r="D3">
        <v>17</v>
      </c>
      <c r="E3" t="s">
        <v>13</v>
      </c>
      <c r="F3" t="s">
        <v>52</v>
      </c>
      <c r="G3" t="s">
        <v>195</v>
      </c>
      <c r="H3">
        <v>28.560296768207131</v>
      </c>
      <c r="I3">
        <v>18.846725003237189</v>
      </c>
      <c r="J3">
        <v>20.471656948955982</v>
      </c>
      <c r="K3">
        <v>8.1972310952063552</v>
      </c>
      <c r="L3">
        <v>4.3466572903718337</v>
      </c>
      <c r="M3">
        <v>15.1558198291747</v>
      </c>
      <c r="N3">
        <v>4.0599033647799407</v>
      </c>
      <c r="O3">
        <v>2.6141762133702522</v>
      </c>
      <c r="P3">
        <v>2.5472670736406329</v>
      </c>
      <c r="Q3">
        <v>2.6748974707276201</v>
      </c>
      <c r="R3">
        <v>30.90253904409753</v>
      </c>
      <c r="S3">
        <v>22.422672767019399</v>
      </c>
      <c r="T3">
        <v>20.937253277708059</v>
      </c>
      <c r="U3">
        <v>25.936053338451732</v>
      </c>
      <c r="V3">
        <v>15.409869715270149</v>
      </c>
      <c r="W3" t="s">
        <v>159</v>
      </c>
      <c r="X3" t="s">
        <v>160</v>
      </c>
      <c r="Y3" t="s">
        <v>161</v>
      </c>
      <c r="Z3" t="s">
        <v>162</v>
      </c>
      <c r="AA3" t="s">
        <v>163</v>
      </c>
      <c r="AB3" t="s">
        <v>164</v>
      </c>
      <c r="AC3" t="s">
        <v>165</v>
      </c>
      <c r="AD3" t="s">
        <v>166</v>
      </c>
      <c r="AE3">
        <v>0</v>
      </c>
      <c r="AF3">
        <v>26.84672958021477</v>
      </c>
      <c r="AG3">
        <v>23.492852703542571</v>
      </c>
      <c r="AH3">
        <v>28.850259225373591</v>
      </c>
      <c r="AI3">
        <v>4.5355784899511136</v>
      </c>
      <c r="AJ3">
        <v>9.5401939318110731</v>
      </c>
      <c r="AK3">
        <v>13.253012048192771</v>
      </c>
      <c r="AL3">
        <v>7.9962951528249464</v>
      </c>
      <c r="AM3"/>
      <c r="AN3"/>
      <c r="AO3"/>
      <c r="AP3"/>
      <c r="AQ3"/>
      <c r="AR3"/>
      <c r="AS3"/>
      <c r="AT3"/>
      <c r="AU3"/>
      <c r="AV3"/>
      <c r="AW3"/>
      <c r="AX3"/>
      <c r="AY3"/>
      <c r="AZ3"/>
      <c r="BA3"/>
      <c r="BB3"/>
      <c r="BC3"/>
      <c r="BD3"/>
      <c r="BE3"/>
      <c r="BF3"/>
      <c r="BG3"/>
      <c r="BH3"/>
      <c r="BI3"/>
    </row>
    <row r="4">
      <c r="A4" t="s">
        <v>655</v>
      </c>
      <c r="B4">
        <v>2000</v>
      </c>
      <c r="C4" t="s">
        <v>658</v>
      </c>
      <c r="D4">
        <v>18</v>
      </c>
      <c r="E4" t="s">
        <v>61</v>
      </c>
      <c r="F4" t="s">
        <v>15</v>
      </c>
      <c r="G4" t="s">
        <v>669</v>
      </c>
      <c r="H4">
        <v>61.899393502437952</v>
      </c>
      <c r="I4">
        <v>72.077246360177384</v>
      </c>
      <c r="J4">
        <v>70.728798518637106</v>
      </c>
      <c r="K4">
        <v>83.465877065378464</v>
      </c>
      <c r="L4">
        <v>92.472170099751764</v>
      </c>
      <c r="M4">
        <v>76.749859298226653</v>
      </c>
      <c r="N4">
        <v>86.570972544198526</v>
      </c>
      <c r="O4">
        <v>87.120443956255187</v>
      </c>
      <c r="P4">
        <v>92.582601208930029</v>
      </c>
      <c r="Q4">
        <v>96.589282558664294</v>
      </c>
      <c r="R4">
        <v>62.016912141542001</v>
      </c>
      <c r="S4">
        <v>64.390508166303803</v>
      </c>
      <c r="T4">
        <v>70.221531663676373</v>
      </c>
      <c r="U4">
        <v>65.827176324191612</v>
      </c>
      <c r="V4">
        <v>79.425276795244102</v>
      </c>
      <c r="W4" t="s">
        <v>159</v>
      </c>
      <c r="X4" t="s">
        <v>160</v>
      </c>
      <c r="Y4" t="s">
        <v>161</v>
      </c>
      <c r="Z4" t="s">
        <v>162</v>
      </c>
      <c r="AA4" t="s">
        <v>163</v>
      </c>
      <c r="AB4" t="s">
        <v>164</v>
      </c>
      <c r="AC4" t="s">
        <v>165</v>
      </c>
      <c r="AD4" t="s">
        <v>166</v>
      </c>
      <c r="AE4">
        <v>97.939533988060873</v>
      </c>
      <c r="AF4">
        <v>65.863976570126894</v>
      </c>
      <c r="AG4">
        <v>68.489745183343686</v>
      </c>
      <c r="AH4">
        <v>68.953949374809397</v>
      </c>
      <c r="AI4">
        <v>87.724063009234129</v>
      </c>
      <c r="AJ4">
        <v>80.91961213637785</v>
      </c>
      <c r="AK4">
        <v>74.479737130339529</v>
      </c>
      <c r="AL4">
        <v>85.149737573325098</v>
      </c>
      <c r="AM4"/>
      <c r="AN4"/>
      <c r="AO4"/>
      <c r="AP4"/>
      <c r="AQ4"/>
      <c r="AR4"/>
      <c r="AS4"/>
      <c r="AT4"/>
      <c r="AU4"/>
      <c r="AV4"/>
      <c r="AW4"/>
      <c r="AX4"/>
      <c r="AY4"/>
      <c r="AZ4"/>
      <c r="BA4"/>
      <c r="BB4"/>
      <c r="BC4"/>
      <c r="BD4"/>
      <c r="BE4"/>
      <c r="BF4"/>
      <c r="BG4"/>
      <c r="BH4"/>
      <c r="BI4"/>
    </row>
    <row r="5">
      <c r="A5" t="s">
        <v>655</v>
      </c>
      <c r="B5">
        <v>2000</v>
      </c>
      <c r="C5" t="s">
        <v>658</v>
      </c>
      <c r="D5">
        <v>19</v>
      </c>
      <c r="E5" t="s">
        <v>61</v>
      </c>
      <c r="F5" t="s">
        <v>16</v>
      </c>
      <c r="G5" t="s">
        <v>670</v>
      </c>
      <c r="H5">
        <v>9.5403097293549255</v>
      </c>
      <c r="I5">
        <v>9.0760286365854306</v>
      </c>
      <c r="J5">
        <v>8.7995445324069177</v>
      </c>
      <c r="K5">
        <v>8.3368918394151645</v>
      </c>
      <c r="L5">
        <v>3.181172609876401</v>
      </c>
      <c r="M5">
        <v>8.0943208725986491</v>
      </c>
      <c r="N5">
        <v>9.3691240910215345</v>
      </c>
      <c r="O5">
        <v>10.265379830374551</v>
      </c>
      <c r="P5">
        <v>4.8701317174293379</v>
      </c>
      <c r="Q5">
        <v>0.73581997060810023</v>
      </c>
      <c r="R5">
        <v>7.0805488143604567</v>
      </c>
      <c r="S5">
        <v>13.18681906667682</v>
      </c>
      <c r="T5">
        <v>8.8412150586155747</v>
      </c>
      <c r="U5">
        <v>8.2367703373566616</v>
      </c>
      <c r="V5">
        <v>5.164853489485747</v>
      </c>
      <c r="W5" t="s">
        <v>159</v>
      </c>
      <c r="X5" t="s">
        <v>160</v>
      </c>
      <c r="Y5" t="s">
        <v>161</v>
      </c>
      <c r="Z5" t="s">
        <v>162</v>
      </c>
      <c r="AA5" t="s">
        <v>163</v>
      </c>
      <c r="AB5" t="s">
        <v>164</v>
      </c>
      <c r="AC5" t="s">
        <v>165</v>
      </c>
      <c r="AD5" t="s">
        <v>166</v>
      </c>
      <c r="AE5">
        <v>2.0604660119391491</v>
      </c>
      <c r="AF5">
        <v>7.2892938496583133</v>
      </c>
      <c r="AG5">
        <v>8.0174021131137359</v>
      </c>
      <c r="AH5">
        <v>2.195791399817018</v>
      </c>
      <c r="AI5">
        <v>7.7403585008147759</v>
      </c>
      <c r="AJ5">
        <v>9.5401939318110731</v>
      </c>
      <c r="AK5">
        <v>12.267250821467689</v>
      </c>
      <c r="AL5">
        <v>6.8539672738499533</v>
      </c>
      <c r="AM5"/>
      <c r="AN5"/>
      <c r="AO5"/>
      <c r="AP5"/>
      <c r="AQ5"/>
      <c r="AR5"/>
      <c r="AS5"/>
      <c r="AT5"/>
      <c r="AU5"/>
      <c r="AV5"/>
      <c r="AW5"/>
      <c r="AX5"/>
      <c r="AY5"/>
      <c r="AZ5"/>
      <c r="BA5"/>
      <c r="BB5"/>
      <c r="BC5"/>
      <c r="BD5"/>
      <c r="BE5"/>
      <c r="BF5"/>
      <c r="BG5"/>
      <c r="BH5"/>
      <c r="BI5"/>
    </row>
    <row r="6">
      <c r="A6" t="s">
        <v>655</v>
      </c>
      <c r="B6">
        <v>2000</v>
      </c>
      <c r="C6" t="s">
        <v>658</v>
      </c>
      <c r="D6">
        <v>20</v>
      </c>
      <c r="E6" t="s">
        <v>61</v>
      </c>
      <c r="F6" t="s">
        <v>22</v>
      </c>
      <c r="G6" t="s">
        <v>671</v>
      </c>
      <c r="H6">
        <v>28.56029676820712</v>
      </c>
      <c r="I6">
        <v>18.226893020504018</v>
      </c>
      <c r="J6">
        <v>20.471656948955971</v>
      </c>
      <c r="K6">
        <v>8.1972310952063712</v>
      </c>
      <c r="L6">
        <v>4.3466572903718346</v>
      </c>
      <c r="M6">
        <v>15.1558198291747</v>
      </c>
      <c r="N6">
        <v>4.0599033647799398</v>
      </c>
      <c r="O6">
        <v>2.6141762133702642</v>
      </c>
      <c r="P6">
        <v>2.5472670736406329</v>
      </c>
      <c r="Q6">
        <v>2.674897470727605</v>
      </c>
      <c r="R6">
        <v>30.902539044097541</v>
      </c>
      <c r="S6">
        <v>21.408830387043331</v>
      </c>
      <c r="T6">
        <v>20.937253277708049</v>
      </c>
      <c r="U6">
        <v>25.936053338451732</v>
      </c>
      <c r="V6">
        <v>15.409869715270149</v>
      </c>
      <c r="W6" t="s">
        <v>159</v>
      </c>
      <c r="X6" t="s">
        <v>160</v>
      </c>
      <c r="Y6" t="s">
        <v>161</v>
      </c>
      <c r="Z6" t="s">
        <v>162</v>
      </c>
      <c r="AA6" t="s">
        <v>163</v>
      </c>
      <c r="AB6" t="s">
        <v>164</v>
      </c>
      <c r="AC6" t="s">
        <v>165</v>
      </c>
      <c r="AD6" t="s">
        <v>166</v>
      </c>
      <c r="AE6">
        <v>-2.2204460492500001e-14</v>
      </c>
      <c r="AF6">
        <v>26.16335828180932</v>
      </c>
      <c r="AG6">
        <v>23.492852703542582</v>
      </c>
      <c r="AH6">
        <v>28.850259225373581</v>
      </c>
      <c r="AI6">
        <v>4.5355784899510949</v>
      </c>
      <c r="AJ6">
        <v>9.5401939318110767</v>
      </c>
      <c r="AK6">
        <v>13.25301204819278</v>
      </c>
      <c r="AL6">
        <v>7.9962951528249491</v>
      </c>
      <c r="AM6"/>
      <c r="AN6"/>
      <c r="AO6"/>
      <c r="AP6"/>
      <c r="AQ6"/>
      <c r="AR6"/>
      <c r="AS6"/>
      <c r="AT6"/>
      <c r="AU6"/>
      <c r="AV6"/>
      <c r="AW6"/>
      <c r="AX6"/>
      <c r="AY6"/>
      <c r="AZ6"/>
      <c r="BA6"/>
      <c r="BB6"/>
      <c r="BC6"/>
      <c r="BD6"/>
      <c r="BE6"/>
      <c r="BF6"/>
      <c r="BG6"/>
      <c r="BH6"/>
      <c r="BI6"/>
    </row>
    <row r="7">
      <c r="A7" t="s">
        <v>655</v>
      </c>
      <c r="B7">
        <v>2000</v>
      </c>
      <c r="C7" t="s">
        <v>658</v>
      </c>
      <c r="D7">
        <v>21</v>
      </c>
      <c r="E7" t="s">
        <v>61</v>
      </c>
      <c r="F7" t="s">
        <v>17</v>
      </c>
      <c r="G7" t="s">
        <v>672</v>
      </c>
      <c r="H7">
        <v>0</v>
      </c>
      <c r="I7">
        <v>0.61983198273316831</v>
      </c>
      <c r="J7">
        <v>0</v>
      </c>
      <c r="K7">
        <v>0</v>
      </c>
      <c r="L7">
        <v>0</v>
      </c>
      <c r="M7">
        <v>0</v>
      </c>
      <c r="N7">
        <v>0</v>
      </c>
      <c r="O7">
        <v>0</v>
      </c>
      <c r="P7">
        <v>0</v>
      </c>
      <c r="Q7">
        <v>0</v>
      </c>
      <c r="R7">
        <v>0</v>
      </c>
      <c r="S7">
        <v>1.0138423799760561</v>
      </c>
      <c r="T7">
        <v>0</v>
      </c>
      <c r="U7">
        <v>0</v>
      </c>
      <c r="V7">
        <v>0</v>
      </c>
      <c r="W7" t="s">
        <v>159</v>
      </c>
      <c r="X7" t="s">
        <v>160</v>
      </c>
      <c r="Y7" t="s">
        <v>161</v>
      </c>
      <c r="Z7" t="s">
        <v>162</v>
      </c>
      <c r="AA7" t="s">
        <v>163</v>
      </c>
      <c r="AB7" t="s">
        <v>164</v>
      </c>
      <c r="AC7" t="s">
        <v>165</v>
      </c>
      <c r="AD7" t="s">
        <v>166</v>
      </c>
      <c r="AE7">
        <v>0</v>
      </c>
      <c r="AF7">
        <v>0.68337129840546695</v>
      </c>
      <c r="AG7">
        <v>0</v>
      </c>
      <c r="AH7">
        <v>0</v>
      </c>
      <c r="AI7">
        <v>0</v>
      </c>
      <c r="AJ7">
        <v>0</v>
      </c>
      <c r="AK7">
        <v>0</v>
      </c>
      <c r="AL7">
        <v>0</v>
      </c>
      <c r="AM7"/>
      <c r="AN7"/>
      <c r="AO7"/>
      <c r="AP7"/>
      <c r="AQ7"/>
      <c r="AR7"/>
      <c r="AS7"/>
      <c r="AT7"/>
      <c r="AU7"/>
      <c r="AV7"/>
      <c r="AW7"/>
      <c r="AX7"/>
      <c r="AY7"/>
      <c r="AZ7"/>
      <c r="BA7"/>
      <c r="BB7"/>
      <c r="BC7"/>
      <c r="BD7"/>
      <c r="BE7"/>
      <c r="BF7"/>
      <c r="BG7"/>
      <c r="BH7"/>
      <c r="BI7"/>
    </row>
    <row r="8">
      <c r="A8" t="s">
        <v>655</v>
      </c>
      <c r="B8">
        <v>2000</v>
      </c>
      <c r="C8" t="s">
        <v>658</v>
      </c>
      <c r="D8">
        <v>22</v>
      </c>
      <c r="E8" t="s">
        <v>55</v>
      </c>
      <c r="F8" t="s">
        <v>50</v>
      </c>
      <c r="G8" t="s">
        <v>195</v>
      </c>
      <c r="H8">
        <v>13.3543524087726</v>
      </c>
      <c r="I8">
        <v>11.183810680403811</v>
      </c>
      <c r="J8">
        <v>11.0646647406687</v>
      </c>
      <c r="K8">
        <v>9.0813076107335569</v>
      </c>
      <c r="L8">
        <v>3.325730726978759</v>
      </c>
      <c r="M8">
        <v>9.5402193247687013</v>
      </c>
      <c r="N8">
        <v>9.7655979299713209</v>
      </c>
      <c r="O8">
        <v>10.540938538309</v>
      </c>
      <c r="P8">
        <v>4.9974295960580983</v>
      </c>
      <c r="Q8">
        <v>0.75604335519378296</v>
      </c>
      <c r="R8">
        <v>10.2471910203462</v>
      </c>
      <c r="S8">
        <v>16.99829001207285</v>
      </c>
      <c r="T8">
        <v>11.18252960483445</v>
      </c>
      <c r="U8">
        <v>11.12116044125548</v>
      </c>
      <c r="V8">
        <v>6.1057400811428977</v>
      </c>
      <c r="W8" t="s">
        <v>159</v>
      </c>
      <c r="X8" t="s">
        <v>160</v>
      </c>
      <c r="Y8" t="s">
        <v>161</v>
      </c>
      <c r="Z8" t="s">
        <v>162</v>
      </c>
      <c r="AA8" t="s">
        <v>163</v>
      </c>
      <c r="AB8" t="s">
        <v>164</v>
      </c>
      <c r="AC8" t="s">
        <v>165</v>
      </c>
      <c r="AD8" t="s">
        <v>166</v>
      </c>
      <c r="AE8">
        <v>2.0604660119391491</v>
      </c>
      <c r="AF8">
        <v>9.9644128113879002</v>
      </c>
      <c r="AG8">
        <v>10.47928513403737</v>
      </c>
      <c r="AH8">
        <v>3.086155165023575</v>
      </c>
      <c r="AI8">
        <v>8.1081081081081088</v>
      </c>
      <c r="AJ8">
        <v>10.546334716459199</v>
      </c>
      <c r="AK8">
        <v>14.14141414141414</v>
      </c>
      <c r="AL8">
        <v>7.4496644295302019</v>
      </c>
      <c r="AM8"/>
      <c r="AN8"/>
      <c r="AO8"/>
      <c r="AP8"/>
      <c r="AQ8"/>
      <c r="AR8"/>
      <c r="AS8"/>
      <c r="AT8"/>
      <c r="AU8"/>
      <c r="AV8"/>
      <c r="AW8"/>
      <c r="AX8"/>
      <c r="AY8"/>
      <c r="AZ8"/>
      <c r="BA8"/>
      <c r="BB8"/>
      <c r="BC8"/>
      <c r="BD8"/>
      <c r="BE8"/>
      <c r="BF8"/>
      <c r="BG8"/>
      <c r="BH8"/>
      <c r="BI8"/>
    </row>
    <row r="9">
      <c r="A9" t="s">
        <v>655</v>
      </c>
      <c r="B9">
        <v>2000</v>
      </c>
      <c r="C9" t="s">
        <v>658</v>
      </c>
      <c r="D9">
        <v>23</v>
      </c>
      <c r="E9" t="s">
        <v>55</v>
      </c>
      <c r="F9" t="s">
        <v>49</v>
      </c>
      <c r="G9" t="s">
        <v>195</v>
      </c>
      <c r="H9">
        <v>86.645647591227402</v>
      </c>
      <c r="I9">
        <v>88.816189319596191</v>
      </c>
      <c r="J9">
        <v>88.935335259331296</v>
      </c>
      <c r="K9">
        <v>90.91869238926644</v>
      </c>
      <c r="L9">
        <v>96.674269273021238</v>
      </c>
      <c r="M9">
        <v>90.459780675231301</v>
      </c>
      <c r="N9">
        <v>90.234402070028679</v>
      </c>
      <c r="O9">
        <v>89.459061461690993</v>
      </c>
      <c r="P9">
        <v>95.002570403941903</v>
      </c>
      <c r="Q9">
        <v>99.243956644806218</v>
      </c>
      <c r="R9">
        <v>89.752808979653793</v>
      </c>
      <c r="S9">
        <v>83.001709987927157</v>
      </c>
      <c r="T9">
        <v>88.817470395165557</v>
      </c>
      <c r="U9">
        <v>88.878839558744531</v>
      </c>
      <c r="V9">
        <v>93.894259918857102</v>
      </c>
      <c r="W9" t="s">
        <v>159</v>
      </c>
      <c r="X9" t="s">
        <v>160</v>
      </c>
      <c r="Y9" t="s">
        <v>161</v>
      </c>
      <c r="Z9" t="s">
        <v>162</v>
      </c>
      <c r="AA9" t="s">
        <v>163</v>
      </c>
      <c r="AB9" t="s">
        <v>164</v>
      </c>
      <c r="AC9" t="s">
        <v>165</v>
      </c>
      <c r="AD9" t="s">
        <v>166</v>
      </c>
      <c r="AE9">
        <v>97.939533988060859</v>
      </c>
      <c r="AF9">
        <v>90.035587188612098</v>
      </c>
      <c r="AG9">
        <v>89.520714865962631</v>
      </c>
      <c r="AH9">
        <v>96.91384483497643</v>
      </c>
      <c r="AI9">
        <v>91.891891891891902</v>
      </c>
      <c r="AJ9">
        <v>89.453665283540801</v>
      </c>
      <c r="AK9">
        <v>85.858585858585855</v>
      </c>
      <c r="AL9">
        <v>92.550335570469798</v>
      </c>
      <c r="AM9"/>
      <c r="AN9"/>
      <c r="AO9"/>
      <c r="AP9"/>
      <c r="AQ9"/>
      <c r="AR9"/>
      <c r="AS9"/>
      <c r="AT9"/>
      <c r="AU9"/>
      <c r="AV9"/>
      <c r="AW9"/>
      <c r="AX9"/>
      <c r="AY9"/>
      <c r="AZ9"/>
      <c r="BA9"/>
      <c r="BB9"/>
      <c r="BC9"/>
      <c r="BD9"/>
      <c r="BE9"/>
      <c r="BF9"/>
      <c r="BG9"/>
      <c r="BH9"/>
      <c r="BI9"/>
    </row>
    <row r="10">
      <c r="A10" t="s">
        <v>655</v>
      </c>
      <c r="B10">
        <v>2000</v>
      </c>
      <c r="C10" t="s">
        <v>658</v>
      </c>
      <c r="D10">
        <v>29</v>
      </c>
      <c r="E10" t="s">
        <v>58</v>
      </c>
      <c r="F10" t="s">
        <v>50</v>
      </c>
      <c r="G10" t="s">
        <v>673</v>
      </c>
      <c r="H10">
        <v>21.052271903938419</v>
      </c>
      <c r="I10">
        <v>36.799668942542482</v>
      </c>
      <c r="J10">
        <v>52.738812712666338</v>
      </c>
      <c r="K10">
        <v>82.434759766841509</v>
      </c>
      <c r="L10">
        <v>93.090679111234579</v>
      </c>
      <c r="M10">
        <v>76.253437366340648</v>
      </c>
      <c r="N10">
        <v>90.555487022555241</v>
      </c>
      <c r="O10">
        <v>93.818259190830716</v>
      </c>
      <c r="P10">
        <v>97.45273292635936</v>
      </c>
      <c r="Q10">
        <v>94.955060116477767</v>
      </c>
      <c r="R10">
        <v>17.701252275484041</v>
      </c>
      <c r="S10">
        <v>22.033423214064531</v>
      </c>
      <c r="T10">
        <v>31.684990980906448</v>
      </c>
      <c r="U10">
        <v>38.226524969486377</v>
      </c>
      <c r="V10">
        <v>66.77173334754545</v>
      </c>
      <c r="W10" t="s">
        <v>159</v>
      </c>
      <c r="X10" t="s">
        <v>160</v>
      </c>
      <c r="Y10" t="s">
        <v>161</v>
      </c>
      <c r="Z10" t="s">
        <v>162</v>
      </c>
      <c r="AA10" t="s">
        <v>163</v>
      </c>
      <c r="AB10" t="s">
        <v>164</v>
      </c>
      <c r="AC10" t="s">
        <v>165</v>
      </c>
      <c r="AD10" t="s">
        <v>166</v>
      </c>
      <c r="AE10">
        <v>100</v>
      </c>
      <c r="AF10">
        <v>51.448096322811587</v>
      </c>
      <c r="AG10">
        <v>44.282162834058418</v>
      </c>
      <c r="AH10">
        <v>15.523025312595299</v>
      </c>
      <c r="AI10">
        <v>93.699076588810428</v>
      </c>
      <c r="AJ10">
        <v>46.011886143259296</v>
      </c>
      <c r="AK10">
        <v>13.69112814895947</v>
      </c>
      <c r="AL10">
        <v>51.898734177215189</v>
      </c>
      <c r="AM10"/>
      <c r="AN10"/>
      <c r="AO10"/>
      <c r="AP10"/>
      <c r="AQ10"/>
      <c r="AR10"/>
      <c r="AS10"/>
      <c r="AT10"/>
      <c r="AU10"/>
      <c r="AV10"/>
      <c r="AW10"/>
      <c r="AX10"/>
      <c r="AY10"/>
      <c r="AZ10"/>
      <c r="BA10"/>
      <c r="BB10"/>
      <c r="BC10"/>
      <c r="BD10"/>
      <c r="BE10"/>
      <c r="BF10"/>
      <c r="BG10"/>
      <c r="BH10"/>
      <c r="BI10"/>
    </row>
    <row r="11">
      <c r="A11" t="s">
        <v>655</v>
      </c>
      <c r="B11">
        <v>2000</v>
      </c>
      <c r="C11" t="s">
        <v>658</v>
      </c>
      <c r="D11">
        <v>30</v>
      </c>
      <c r="E11" t="s">
        <v>58</v>
      </c>
      <c r="F11" t="s">
        <v>49</v>
      </c>
      <c r="G11" t="s">
        <v>195</v>
      </c>
      <c r="H11">
        <v>78.947728096061581</v>
      </c>
      <c r="I11">
        <v>63.200331057457532</v>
      </c>
      <c r="J11">
        <v>47.261187287333669</v>
      </c>
      <c r="K11">
        <v>17.565240233158502</v>
      </c>
      <c r="L11">
        <v>6.9093208887654196</v>
      </c>
      <c r="M11">
        <v>23.746562633659352</v>
      </c>
      <c r="N11">
        <v>9.4445129774447683</v>
      </c>
      <c r="O11">
        <v>6.1817408091692876</v>
      </c>
      <c r="P11">
        <v>2.5472670736406329</v>
      </c>
      <c r="Q11">
        <v>5.0449398835222254</v>
      </c>
      <c r="R11">
        <v>82.298747724515948</v>
      </c>
      <c r="S11">
        <v>77.966576785935473</v>
      </c>
      <c r="T11">
        <v>68.315009019093552</v>
      </c>
      <c r="U11">
        <v>61.773475030513623</v>
      </c>
      <c r="V11">
        <v>33.22826665245455</v>
      </c>
      <c r="W11" t="s">
        <v>159</v>
      </c>
      <c r="X11" t="s">
        <v>160</v>
      </c>
      <c r="Y11" t="s">
        <v>161</v>
      </c>
      <c r="Z11" t="s">
        <v>162</v>
      </c>
      <c r="AA11" t="s">
        <v>163</v>
      </c>
      <c r="AB11" t="s">
        <v>164</v>
      </c>
      <c r="AC11" t="s">
        <v>165</v>
      </c>
      <c r="AD11" t="s">
        <v>166</v>
      </c>
      <c r="AE11">
        <v>0</v>
      </c>
      <c r="AF11">
        <v>48.551903677188413</v>
      </c>
      <c r="AG11">
        <v>55.717837165941567</v>
      </c>
      <c r="AH11">
        <v>84.476974687404692</v>
      </c>
      <c r="AI11">
        <v>6.3009234111895713</v>
      </c>
      <c r="AJ11">
        <v>53.988113856740704</v>
      </c>
      <c r="AK11">
        <v>86.308871851040522</v>
      </c>
      <c r="AL11">
        <v>48.101265822784811</v>
      </c>
      <c r="AM11"/>
      <c r="AN11"/>
      <c r="AO11"/>
      <c r="AP11"/>
      <c r="AQ11"/>
      <c r="AR11"/>
      <c r="AS11"/>
      <c r="AT11"/>
      <c r="AU11"/>
      <c r="AV11"/>
      <c r="AW11"/>
      <c r="AX11"/>
      <c r="AY11"/>
      <c r="AZ11"/>
      <c r="BA11"/>
      <c r="BB11"/>
      <c r="BC11"/>
      <c r="BD11"/>
      <c r="BE11"/>
      <c r="BF11"/>
      <c r="BG11"/>
      <c r="BH11"/>
      <c r="BI11"/>
    </row>
    <row r="12">
      <c r="A12" t="s">
        <v>655</v>
      </c>
      <c r="B12">
        <v>2000</v>
      </c>
      <c r="C12" t="s">
        <v>658</v>
      </c>
      <c r="D12">
        <v>31</v>
      </c>
      <c r="E12" t="s">
        <v>105</v>
      </c>
      <c r="F12" t="s">
        <v>50</v>
      </c>
      <c r="G12" t="s">
        <v>674</v>
      </c>
      <c r="H12">
        <v>0.14728259645667149</v>
      </c>
      <c r="I12">
        <v>0.83184043940893004</v>
      </c>
      <c r="J12">
        <v>6.7606985177493657</v>
      </c>
      <c r="K12">
        <v>19.508745110418889</v>
      </c>
      <c r="L12">
        <v>58.616689545496591</v>
      </c>
      <c r="M12">
        <v>5.1856634871749057</v>
      </c>
      <c r="N12">
        <v>24.844988805014172</v>
      </c>
      <c r="O12">
        <v>38.628773869162309</v>
      </c>
      <c r="P12">
        <v>62.373386964045373</v>
      </c>
      <c r="Q12">
        <v>66.3103698074395</v>
      </c>
      <c r="R12">
        <v>0</v>
      </c>
      <c r="S12">
        <v>0.18573057218163999</v>
      </c>
      <c r="T12">
        <v>0.82576238633460497</v>
      </c>
      <c r="U12">
        <v>2.5871252436647669</v>
      </c>
      <c r="V12">
        <v>9.1519190929753407</v>
      </c>
      <c r="W12" t="s">
        <v>159</v>
      </c>
      <c r="X12" t="s">
        <v>160</v>
      </c>
      <c r="Y12" t="s">
        <v>161</v>
      </c>
      <c r="Z12" t="s">
        <v>162</v>
      </c>
      <c r="AA12" t="s">
        <v>163</v>
      </c>
      <c r="AB12" t="s">
        <v>164</v>
      </c>
      <c r="AC12" t="s">
        <v>165</v>
      </c>
      <c r="AD12" t="s">
        <v>166</v>
      </c>
      <c r="AE12">
        <v>45.291738879260549</v>
      </c>
      <c r="AF12">
        <v>0.81353726000650828</v>
      </c>
      <c r="AG12">
        <v>6.1528899937849593</v>
      </c>
      <c r="AH12">
        <v>2.8362305580969811</v>
      </c>
      <c r="AI12">
        <v>53.666485605649108</v>
      </c>
      <c r="AJ12">
        <v>4.6918986549890516</v>
      </c>
      <c r="AK12">
        <v>0.65717415115005473</v>
      </c>
      <c r="AL12">
        <v>4.4149428836060514</v>
      </c>
      <c r="AM12"/>
      <c r="AN12"/>
      <c r="AO12"/>
      <c r="AP12"/>
      <c r="AQ12"/>
      <c r="AR12"/>
      <c r="AS12"/>
      <c r="AT12"/>
      <c r="AU12"/>
      <c r="AV12"/>
      <c r="AW12"/>
      <c r="AX12"/>
      <c r="AY12"/>
      <c r="AZ12"/>
      <c r="BA12"/>
      <c r="BB12"/>
      <c r="BC12"/>
      <c r="BD12"/>
      <c r="BE12"/>
      <c r="BF12"/>
      <c r="BG12"/>
      <c r="BH12"/>
      <c r="BI12"/>
    </row>
    <row r="13">
      <c r="A13" t="s">
        <v>655</v>
      </c>
      <c r="B13">
        <v>2000</v>
      </c>
      <c r="C13" t="s">
        <v>658</v>
      </c>
      <c r="D13">
        <v>32</v>
      </c>
      <c r="E13" t="s">
        <v>105</v>
      </c>
      <c r="F13" t="s">
        <v>49</v>
      </c>
      <c r="G13" t="s">
        <v>195</v>
      </c>
      <c r="H13">
        <v>99.852717403543338</v>
      </c>
      <c r="I13">
        <v>99.168159560591079</v>
      </c>
      <c r="J13">
        <v>93.239301482250639</v>
      </c>
      <c r="K13">
        <v>80.491254889581114</v>
      </c>
      <c r="L13">
        <v>41.383310454503423</v>
      </c>
      <c r="M13">
        <v>94.814336512825093</v>
      </c>
      <c r="N13">
        <v>75.155011194985832</v>
      </c>
      <c r="O13">
        <v>61.371226130837698</v>
      </c>
      <c r="P13">
        <v>37.62661303595462</v>
      </c>
      <c r="Q13">
        <v>33.6896301925605</v>
      </c>
      <c r="R13">
        <v>100</v>
      </c>
      <c r="S13">
        <v>99.81426942781836</v>
      </c>
      <c r="T13">
        <v>99.174237613665397</v>
      </c>
      <c r="U13">
        <v>97.412874756335228</v>
      </c>
      <c r="V13">
        <v>90.848080907024666</v>
      </c>
      <c r="W13" t="s">
        <v>159</v>
      </c>
      <c r="X13" t="s">
        <v>160</v>
      </c>
      <c r="Y13" t="s">
        <v>161</v>
      </c>
      <c r="Z13" t="s">
        <v>162</v>
      </c>
      <c r="AA13" t="s">
        <v>163</v>
      </c>
      <c r="AB13" t="s">
        <v>164</v>
      </c>
      <c r="AC13" t="s">
        <v>165</v>
      </c>
      <c r="AD13" t="s">
        <v>166</v>
      </c>
      <c r="AE13">
        <v>54.708261120739451</v>
      </c>
      <c r="AF13">
        <v>99.186462739993488</v>
      </c>
      <c r="AG13">
        <v>93.847110006215047</v>
      </c>
      <c r="AH13">
        <v>97.163769441903014</v>
      </c>
      <c r="AI13">
        <v>46.333514394350892</v>
      </c>
      <c r="AJ13">
        <v>95.30810134501094</v>
      </c>
      <c r="AK13">
        <v>99.342825848849941</v>
      </c>
      <c r="AL13">
        <v>95.585057116393941</v>
      </c>
      <c r="AM13"/>
      <c r="AN13"/>
      <c r="AO13"/>
      <c r="AP13"/>
      <c r="AQ13"/>
      <c r="AR13"/>
      <c r="AS13"/>
      <c r="AT13"/>
      <c r="AU13"/>
      <c r="AV13"/>
      <c r="AW13"/>
      <c r="AX13"/>
      <c r="AY13"/>
      <c r="AZ13"/>
      <c r="BA13"/>
      <c r="BB13"/>
      <c r="BC13"/>
      <c r="BD13"/>
      <c r="BE13"/>
      <c r="BF13"/>
      <c r="BG13"/>
      <c r="BH13"/>
      <c r="BI13"/>
    </row>
    <row r="14">
      <c r="A14" t="s">
        <v>655</v>
      </c>
      <c r="B14">
        <v>2000</v>
      </c>
      <c r="C14" t="s">
        <v>658</v>
      </c>
      <c r="D14">
        <v>35</v>
      </c>
      <c r="E14" t="s">
        <v>56</v>
      </c>
      <c r="F14" t="s">
        <v>50</v>
      </c>
      <c r="G14" t="s">
        <v>195</v>
      </c>
      <c r="H14">
        <v>3.4334165931355538</v>
      </c>
      <c r="I14">
        <v>5.4788318893528194</v>
      </c>
      <c r="J14">
        <v>13.549572299263939</v>
      </c>
      <c r="K14">
        <v>21.890521566752032</v>
      </c>
      <c r="L14">
        <v>61.061223395740782</v>
      </c>
      <c r="M14">
        <v>12.86420646066162</v>
      </c>
      <c r="N14">
        <v>26.340387352351929</v>
      </c>
      <c r="O14">
        <v>40.666064546108622</v>
      </c>
      <c r="P14">
        <v>64.260251316357412</v>
      </c>
      <c r="Q14">
        <v>69.943963330508012</v>
      </c>
      <c r="R14">
        <v>0.97171947921315882</v>
      </c>
      <c r="S14">
        <v>5.6867461019377243</v>
      </c>
      <c r="T14">
        <v>4.3992844621149123</v>
      </c>
      <c r="U14">
        <v>11.27678769155891</v>
      </c>
      <c r="V14">
        <v>11.754590808705</v>
      </c>
      <c r="W14" t="s">
        <v>159</v>
      </c>
      <c r="X14" t="s">
        <v>160</v>
      </c>
      <c r="Y14" t="s">
        <v>161</v>
      </c>
      <c r="Z14" t="s">
        <v>162</v>
      </c>
      <c r="AA14" t="s">
        <v>163</v>
      </c>
      <c r="AB14" t="s">
        <v>164</v>
      </c>
      <c r="AC14" t="s">
        <v>165</v>
      </c>
      <c r="AD14" t="s">
        <v>166</v>
      </c>
      <c r="AE14">
        <v>45.291738879260549</v>
      </c>
      <c r="AF14">
        <v>3.384315001627074</v>
      </c>
      <c r="AG14">
        <v>16.096954630205101</v>
      </c>
      <c r="AH14">
        <v>5.2150045745654161</v>
      </c>
      <c r="AI14">
        <v>55.621944595328621</v>
      </c>
      <c r="AJ14">
        <v>4.9734125742883952</v>
      </c>
      <c r="AK14">
        <v>0.65717415115005473</v>
      </c>
      <c r="AL14">
        <v>4.9397962334053718</v>
      </c>
      <c r="AM14"/>
      <c r="AN14"/>
      <c r="AO14"/>
      <c r="AP14"/>
      <c r="AQ14"/>
      <c r="AR14"/>
      <c r="AS14"/>
      <c r="AT14"/>
      <c r="AU14"/>
      <c r="AV14"/>
      <c r="AW14"/>
      <c r="AX14"/>
      <c r="AY14"/>
      <c r="AZ14"/>
      <c r="BA14"/>
      <c r="BB14"/>
      <c r="BC14"/>
      <c r="BD14"/>
      <c r="BE14"/>
      <c r="BF14"/>
      <c r="BG14"/>
      <c r="BH14"/>
      <c r="BI14"/>
    </row>
    <row r="15">
      <c r="A15" t="s">
        <v>655</v>
      </c>
      <c r="B15">
        <v>2000</v>
      </c>
      <c r="C15" t="s">
        <v>658</v>
      </c>
      <c r="D15">
        <v>36</v>
      </c>
      <c r="E15" t="s">
        <v>56</v>
      </c>
      <c r="F15" t="s">
        <v>49</v>
      </c>
      <c r="G15" t="s">
        <v>195</v>
      </c>
      <c r="H15">
        <v>96.566583406864453</v>
      </c>
      <c r="I15">
        <v>94.521168110647181</v>
      </c>
      <c r="J15">
        <v>86.450427700736071</v>
      </c>
      <c r="K15">
        <v>78.109478433247972</v>
      </c>
      <c r="L15">
        <v>38.938776604259218</v>
      </c>
      <c r="M15">
        <v>87.13579353933838</v>
      </c>
      <c r="N15">
        <v>73.659612647648075</v>
      </c>
      <c r="O15">
        <v>59.333935453891392</v>
      </c>
      <c r="P15">
        <v>35.739748683642588</v>
      </c>
      <c r="Q15">
        <v>30.056036669491981</v>
      </c>
      <c r="R15">
        <v>99.028280520786836</v>
      </c>
      <c r="S15">
        <v>94.313253898062271</v>
      </c>
      <c r="T15">
        <v>95.60071553788508</v>
      </c>
      <c r="U15">
        <v>88.723212308441092</v>
      </c>
      <c r="V15">
        <v>88.245409191294996</v>
      </c>
      <c r="W15" t="s">
        <v>159</v>
      </c>
      <c r="X15" t="s">
        <v>160</v>
      </c>
      <c r="Y15" t="s">
        <v>161</v>
      </c>
      <c r="Z15" t="s">
        <v>162</v>
      </c>
      <c r="AA15" t="s">
        <v>163</v>
      </c>
      <c r="AB15" t="s">
        <v>164</v>
      </c>
      <c r="AC15" t="s">
        <v>165</v>
      </c>
      <c r="AD15" t="s">
        <v>166</v>
      </c>
      <c r="AE15">
        <v>54.708261120739451</v>
      </c>
      <c r="AF15">
        <v>96.615684998372927</v>
      </c>
      <c r="AG15">
        <v>83.90304536979491</v>
      </c>
      <c r="AH15">
        <v>94.784995425434587</v>
      </c>
      <c r="AI15">
        <v>44.378055404671372</v>
      </c>
      <c r="AJ15">
        <v>95.026587425711611</v>
      </c>
      <c r="AK15">
        <v>99.342825848849941</v>
      </c>
      <c r="AL15">
        <v>95.060203766594626</v>
      </c>
      <c r="AM15"/>
      <c r="AN15"/>
      <c r="AO15"/>
      <c r="AP15"/>
      <c r="AQ15"/>
      <c r="AR15"/>
      <c r="AS15"/>
      <c r="AT15"/>
      <c r="AU15"/>
      <c r="AV15"/>
      <c r="AW15"/>
      <c r="AX15"/>
      <c r="AY15"/>
      <c r="AZ15"/>
      <c r="BA15"/>
      <c r="BB15"/>
      <c r="BC15"/>
      <c r="BD15"/>
      <c r="BE15"/>
      <c r="BF15"/>
      <c r="BG15"/>
      <c r="BH15"/>
      <c r="BI15"/>
    </row>
    <row r="16">
      <c r="A16" t="s">
        <v>655</v>
      </c>
      <c r="B16">
        <v>2000</v>
      </c>
      <c r="C16" t="s">
        <v>658</v>
      </c>
      <c r="D16">
        <v>37</v>
      </c>
      <c r="E16" t="s">
        <v>167</v>
      </c>
      <c r="F16" t="s">
        <v>50</v>
      </c>
      <c r="G16" t="s">
        <v>675</v>
      </c>
      <c r="H16">
        <v>0.76908449094509845</v>
      </c>
      <c r="I16">
        <v>2.1690878641851321</v>
      </c>
      <c r="J16">
        <v>9.9167180823941443</v>
      </c>
      <c r="K16">
        <v>22.236627099955111</v>
      </c>
      <c r="L16">
        <v>63.005102659316591</v>
      </c>
      <c r="M16">
        <v>8.830484936440234</v>
      </c>
      <c r="N16">
        <v>27.45503525236418</v>
      </c>
      <c r="O16">
        <v>40.530316887376102</v>
      </c>
      <c r="P16">
        <v>65.851908743680326</v>
      </c>
      <c r="Q16">
        <v>70.568034798193153</v>
      </c>
      <c r="R16">
        <v>0.44988106008863482</v>
      </c>
      <c r="S16">
        <v>1.0654424157308671</v>
      </c>
      <c r="T16">
        <v>1.255995309094442</v>
      </c>
      <c r="U16">
        <v>4.6859060987182266</v>
      </c>
      <c r="V16">
        <v>11.424264950356161</v>
      </c>
      <c r="W16" t="s">
        <v>159</v>
      </c>
      <c r="X16" t="s">
        <v>160</v>
      </c>
      <c r="Y16" t="s">
        <v>161</v>
      </c>
      <c r="Z16" t="s">
        <v>162</v>
      </c>
      <c r="AA16" t="s">
        <v>163</v>
      </c>
      <c r="AB16" t="s">
        <v>164</v>
      </c>
      <c r="AC16" t="s">
        <v>165</v>
      </c>
      <c r="AD16" t="s">
        <v>166</v>
      </c>
      <c r="AE16">
        <v>45.291738879260549</v>
      </c>
      <c r="AF16">
        <v>1.645907473309608</v>
      </c>
      <c r="AG16">
        <v>10.641754670999189</v>
      </c>
      <c r="AH16">
        <v>5.5722246035147878</v>
      </c>
      <c r="AI16">
        <v>57.496443812233288</v>
      </c>
      <c r="AJ16">
        <v>5.186721991701245</v>
      </c>
      <c r="AK16">
        <v>0.75757575757575757</v>
      </c>
      <c r="AL16">
        <v>5.3691275167785237</v>
      </c>
      <c r="AM16"/>
      <c r="AN16"/>
      <c r="AO16"/>
      <c r="AP16"/>
      <c r="AQ16"/>
      <c r="AR16"/>
      <c r="AS16"/>
      <c r="AT16"/>
      <c r="AU16"/>
      <c r="AV16"/>
      <c r="AW16"/>
      <c r="AX16"/>
      <c r="AY16"/>
      <c r="AZ16"/>
      <c r="BA16"/>
      <c r="BB16"/>
      <c r="BC16"/>
      <c r="BD16"/>
      <c r="BE16"/>
      <c r="BF16"/>
      <c r="BG16"/>
      <c r="BH16"/>
      <c r="BI16"/>
    </row>
    <row r="17">
      <c r="A17" t="s">
        <v>655</v>
      </c>
      <c r="B17">
        <v>2000</v>
      </c>
      <c r="C17" t="s">
        <v>658</v>
      </c>
      <c r="D17">
        <v>38</v>
      </c>
      <c r="E17" t="s">
        <v>167</v>
      </c>
      <c r="F17" t="s">
        <v>49</v>
      </c>
      <c r="G17" t="s">
        <v>195</v>
      </c>
      <c r="H17">
        <v>99.23091550905491</v>
      </c>
      <c r="I17">
        <v>97.83091213581487</v>
      </c>
      <c r="J17">
        <v>90.083281917605859</v>
      </c>
      <c r="K17">
        <v>77.763372900044885</v>
      </c>
      <c r="L17">
        <v>36.994897340683409</v>
      </c>
      <c r="M17">
        <v>91.169515063559771</v>
      </c>
      <c r="N17">
        <v>72.544964747635817</v>
      </c>
      <c r="O17">
        <v>59.469683112623898</v>
      </c>
      <c r="P17">
        <v>34.148091256319667</v>
      </c>
      <c r="Q17">
        <v>29.43196520180684</v>
      </c>
      <c r="R17">
        <v>99.550118939911371</v>
      </c>
      <c r="S17">
        <v>98.934557584269129</v>
      </c>
      <c r="T17">
        <v>98.74400469090557</v>
      </c>
      <c r="U17">
        <v>95.314093901281765</v>
      </c>
      <c r="V17">
        <v>88.575735049643839</v>
      </c>
      <c r="W17" t="s">
        <v>159</v>
      </c>
      <c r="X17" t="s">
        <v>160</v>
      </c>
      <c r="Y17" t="s">
        <v>161</v>
      </c>
      <c r="Z17" t="s">
        <v>162</v>
      </c>
      <c r="AA17" t="s">
        <v>163</v>
      </c>
      <c r="AB17" t="s">
        <v>164</v>
      </c>
      <c r="AC17" t="s">
        <v>165</v>
      </c>
      <c r="AD17" t="s">
        <v>166</v>
      </c>
      <c r="AE17">
        <v>54.708261120739451</v>
      </c>
      <c r="AF17">
        <v>98.354092526690394</v>
      </c>
      <c r="AG17">
        <v>89.358245329000809</v>
      </c>
      <c r="AH17">
        <v>94.427775396485217</v>
      </c>
      <c r="AI17">
        <v>42.503556187766719</v>
      </c>
      <c r="AJ17">
        <v>94.813278008298752</v>
      </c>
      <c r="AK17">
        <v>99.242424242424249</v>
      </c>
      <c r="AL17">
        <v>94.630872483221466</v>
      </c>
      <c r="AM17"/>
      <c r="AN17"/>
      <c r="AO17"/>
      <c r="AP17"/>
      <c r="AQ17"/>
      <c r="AR17"/>
      <c r="AS17"/>
      <c r="AT17"/>
      <c r="AU17"/>
      <c r="AV17"/>
      <c r="AW17"/>
      <c r="AX17"/>
      <c r="AY17"/>
      <c r="AZ17"/>
      <c r="BA17"/>
      <c r="BB17"/>
      <c r="BC17"/>
      <c r="BD17"/>
      <c r="BE17"/>
      <c r="BF17"/>
      <c r="BG17"/>
      <c r="BH17"/>
      <c r="BI17"/>
    </row>
    <row r="18">
      <c r="A18" t="s">
        <v>655</v>
      </c>
      <c r="B18">
        <v>2000</v>
      </c>
      <c r="C18" t="s">
        <v>658</v>
      </c>
      <c r="D18">
        <v>41</v>
      </c>
      <c r="E18" t="s">
        <v>57</v>
      </c>
      <c r="F18" t="s">
        <v>50</v>
      </c>
      <c r="G18" t="s">
        <v>195</v>
      </c>
      <c r="H18">
        <v>13.101297322736469</v>
      </c>
      <c r="I18">
        <v>10.02176506407999</v>
      </c>
      <c r="J18">
        <v>9.2784070302563393</v>
      </c>
      <c r="K18">
        <v>8.3368918394151645</v>
      </c>
      <c r="L18">
        <v>3.181172609876401</v>
      </c>
      <c r="M18">
        <v>8.3423717849019141</v>
      </c>
      <c r="N18">
        <v>9.3691240910215345</v>
      </c>
      <c r="O18">
        <v>10.265379830374551</v>
      </c>
      <c r="P18">
        <v>4.8701317174293388</v>
      </c>
      <c r="Q18">
        <v>0.73581997060810034</v>
      </c>
      <c r="R18">
        <v>11.07527618459844</v>
      </c>
      <c r="S18">
        <v>15.19943353282909</v>
      </c>
      <c r="T18">
        <v>9.8068071015027414</v>
      </c>
      <c r="U18">
        <v>9.3972734456792342</v>
      </c>
      <c r="V18">
        <v>5.1648534894857479</v>
      </c>
      <c r="W18" t="s">
        <v>159</v>
      </c>
      <c r="X18" t="s">
        <v>160</v>
      </c>
      <c r="Y18" t="s">
        <v>161</v>
      </c>
      <c r="Z18" t="s">
        <v>162</v>
      </c>
      <c r="AA18" t="s">
        <v>163</v>
      </c>
      <c r="AB18" t="s">
        <v>164</v>
      </c>
      <c r="AC18" t="s">
        <v>165</v>
      </c>
      <c r="AD18" t="s">
        <v>166</v>
      </c>
      <c r="AE18">
        <v>2.0604660119391491</v>
      </c>
      <c r="AF18">
        <v>9.9902375528799219</v>
      </c>
      <c r="AG18">
        <v>8.7321317588564327</v>
      </c>
      <c r="AH18">
        <v>2.4397682220189081</v>
      </c>
      <c r="AI18">
        <v>7.7403585008147742</v>
      </c>
      <c r="AJ18">
        <v>10.478573662808881</v>
      </c>
      <c r="AK18">
        <v>16.155531215772179</v>
      </c>
      <c r="AL18">
        <v>7.4096943501080581</v>
      </c>
      <c r="AM18"/>
      <c r="AN18"/>
      <c r="AO18"/>
      <c r="AP18"/>
      <c r="AQ18"/>
      <c r="AR18"/>
      <c r="AS18"/>
      <c r="AT18"/>
      <c r="AU18"/>
      <c r="AV18"/>
      <c r="AW18"/>
      <c r="AX18"/>
      <c r="AY18"/>
      <c r="AZ18"/>
      <c r="BA18"/>
      <c r="BB18"/>
      <c r="BC18"/>
      <c r="BD18"/>
      <c r="BE18"/>
      <c r="BF18"/>
      <c r="BG18"/>
      <c r="BH18"/>
      <c r="BI18"/>
    </row>
    <row r="19">
      <c r="A19" t="s">
        <v>655</v>
      </c>
      <c r="B19">
        <v>2000</v>
      </c>
      <c r="C19" t="s">
        <v>658</v>
      </c>
      <c r="D19">
        <v>42</v>
      </c>
      <c r="E19" t="s">
        <v>57</v>
      </c>
      <c r="F19" t="s">
        <v>49</v>
      </c>
      <c r="G19" t="s">
        <v>676</v>
      </c>
      <c r="H19">
        <v>86.898702677263529</v>
      </c>
      <c r="I19">
        <v>89.978234935920014</v>
      </c>
      <c r="J19">
        <v>90.721592969743654</v>
      </c>
      <c r="K19">
        <v>91.663108160584841</v>
      </c>
      <c r="L19">
        <v>96.818827390123602</v>
      </c>
      <c r="M19">
        <v>91.657628215098086</v>
      </c>
      <c r="N19">
        <v>90.630875908978467</v>
      </c>
      <c r="O19">
        <v>89.734620169625444</v>
      </c>
      <c r="P19">
        <v>95.129868282570669</v>
      </c>
      <c r="Q19">
        <v>99.264180029391895</v>
      </c>
      <c r="R19">
        <v>88.924723815401549</v>
      </c>
      <c r="S19">
        <v>84.80056646717091</v>
      </c>
      <c r="T19">
        <v>90.193192898497259</v>
      </c>
      <c r="U19">
        <v>90.602726554320768</v>
      </c>
      <c r="V19">
        <v>94.835146510514249</v>
      </c>
      <c r="W19" t="s">
        <v>159</v>
      </c>
      <c r="X19" t="s">
        <v>160</v>
      </c>
      <c r="Y19" t="s">
        <v>161</v>
      </c>
      <c r="Z19" t="s">
        <v>162</v>
      </c>
      <c r="AA19" t="s">
        <v>163</v>
      </c>
      <c r="AB19" t="s">
        <v>164</v>
      </c>
      <c r="AC19" t="s">
        <v>165</v>
      </c>
      <c r="AD19" t="s">
        <v>166</v>
      </c>
      <c r="AE19">
        <v>97.939533988060859</v>
      </c>
      <c r="AF19">
        <v>90.009762447120082</v>
      </c>
      <c r="AG19">
        <v>91.267868241143574</v>
      </c>
      <c r="AH19">
        <v>97.560231777981087</v>
      </c>
      <c r="AI19">
        <v>92.259641499185236</v>
      </c>
      <c r="AJ19">
        <v>89.521426337191116</v>
      </c>
      <c r="AK19">
        <v>83.844468784227814</v>
      </c>
      <c r="AL19">
        <v>92.590305649891945</v>
      </c>
      <c r="AM19"/>
      <c r="AN19"/>
      <c r="AO19"/>
      <c r="AP19"/>
      <c r="AQ19"/>
      <c r="AR19"/>
      <c r="AS19"/>
      <c r="AT19"/>
      <c r="AU19"/>
      <c r="AV19"/>
      <c r="AW19"/>
      <c r="AX19"/>
      <c r="AY19"/>
      <c r="AZ19"/>
      <c r="BA19"/>
      <c r="BB19"/>
      <c r="BC19"/>
      <c r="BD19"/>
      <c r="BE19"/>
      <c r="BF19"/>
      <c r="BG19"/>
      <c r="BH19"/>
      <c r="BI19"/>
    </row>
    <row r="20">
      <c r="A20" t="s">
        <v>655</v>
      </c>
      <c r="B20">
        <v>2000</v>
      </c>
      <c r="C20" t="s">
        <v>658</v>
      </c>
      <c r="D20">
        <v>58</v>
      </c>
      <c r="E20" t="s">
        <v>168</v>
      </c>
      <c r="F20" t="s">
        <v>169</v>
      </c>
      <c r="G20" t="s">
        <v>195</v>
      </c>
      <c r="H20">
        <v>0</v>
      </c>
      <c r="I20">
        <v>0.23748345526488099</v>
      </c>
      <c r="J20">
        <v>0.77177081752472598</v>
      </c>
      <c r="K20">
        <v>7.3464369364901208</v>
      </c>
      <c r="L20">
        <v>28.418510996934149</v>
      </c>
      <c r="M20">
        <v>1.3779644352823559</v>
      </c>
      <c r="N20">
        <v>8.1704218581638557</v>
      </c>
      <c r="O20">
        <v>14.44194440217392</v>
      </c>
      <c r="P20">
        <v>31.067675765541029</v>
      </c>
      <c r="Q20">
        <v>34.732084226902778</v>
      </c>
      <c r="R20">
        <v>0</v>
      </c>
      <c r="S20">
        <v>0</v>
      </c>
      <c r="T20">
        <v>0</v>
      </c>
      <c r="U20">
        <v>0</v>
      </c>
      <c r="V20">
        <v>2.0216497781249498</v>
      </c>
      <c r="W20" t="s">
        <v>159</v>
      </c>
      <c r="X20" t="s">
        <v>160</v>
      </c>
      <c r="Y20" t="s">
        <v>161</v>
      </c>
      <c r="Z20" t="s">
        <v>162</v>
      </c>
      <c r="AA20" t="s">
        <v>163</v>
      </c>
      <c r="AB20" t="s">
        <v>164</v>
      </c>
      <c r="AC20" t="s">
        <v>165</v>
      </c>
      <c r="AD20" t="s">
        <v>166</v>
      </c>
      <c r="AE20">
        <v>31.27286732139418</v>
      </c>
      <c r="AF20">
        <v>0.4230393752033843</v>
      </c>
      <c r="AG20">
        <v>0.93225605966438785</v>
      </c>
      <c r="AH20">
        <v>2.1652942970417808</v>
      </c>
      <c r="AI20">
        <v>25.040738728951659</v>
      </c>
      <c r="AJ20">
        <v>0.2189552705661558</v>
      </c>
      <c r="AK20">
        <v>0.32858707557502742</v>
      </c>
      <c r="AL20">
        <v>0.95708552022229076</v>
      </c>
      <c r="AM20"/>
      <c r="AN20"/>
      <c r="AO20"/>
      <c r="AP20"/>
      <c r="AQ20"/>
      <c r="AR20"/>
      <c r="AS20"/>
      <c r="AT20"/>
      <c r="AU20"/>
      <c r="AV20"/>
      <c r="AW20"/>
      <c r="AX20"/>
      <c r="AY20"/>
      <c r="AZ20"/>
      <c r="BA20"/>
      <c r="BB20"/>
      <c r="BC20"/>
      <c r="BD20"/>
      <c r="BE20"/>
      <c r="BF20"/>
      <c r="BG20"/>
      <c r="BH20"/>
      <c r="BI20"/>
    </row>
    <row r="21">
      <c r="A21" t="s">
        <v>655</v>
      </c>
      <c r="B21">
        <v>2000</v>
      </c>
      <c r="C21" t="s">
        <v>658</v>
      </c>
      <c r="D21">
        <v>59</v>
      </c>
      <c r="E21" t="s">
        <v>168</v>
      </c>
      <c r="F21" t="s">
        <v>170</v>
      </c>
      <c r="G21" t="s">
        <v>195</v>
      </c>
      <c r="H21">
        <v>0.14728259645667149</v>
      </c>
      <c r="I21">
        <v>0.59435698414404903</v>
      </c>
      <c r="J21">
        <v>5.9889277002246386</v>
      </c>
      <c r="K21">
        <v>12.16230817392877</v>
      </c>
      <c r="L21">
        <v>30.198178548562439</v>
      </c>
      <c r="M21">
        <v>3.8076990518925489</v>
      </c>
      <c r="N21">
        <v>16.674566946850309</v>
      </c>
      <c r="O21">
        <v>24.186829466988382</v>
      </c>
      <c r="P21">
        <v>31.305711198504351</v>
      </c>
      <c r="Q21">
        <v>31.578285580536711</v>
      </c>
      <c r="R21">
        <v>0</v>
      </c>
      <c r="S21">
        <v>0.18573057218163999</v>
      </c>
      <c r="T21">
        <v>0.82576238633460497</v>
      </c>
      <c r="U21">
        <v>2.5871252436647669</v>
      </c>
      <c r="V21">
        <v>7.1302693148503922</v>
      </c>
      <c r="W21" t="s">
        <v>159</v>
      </c>
      <c r="X21" t="s">
        <v>160</v>
      </c>
      <c r="Y21" t="s">
        <v>161</v>
      </c>
      <c r="Z21" t="s">
        <v>162</v>
      </c>
      <c r="AA21" t="s">
        <v>163</v>
      </c>
      <c r="AB21" t="s">
        <v>164</v>
      </c>
      <c r="AC21" t="s">
        <v>165</v>
      </c>
      <c r="AD21" t="s">
        <v>166</v>
      </c>
      <c r="AE21">
        <v>14.01887155786636</v>
      </c>
      <c r="AF21">
        <v>0.39049788480312397</v>
      </c>
      <c r="AG21">
        <v>5.2206339341205723</v>
      </c>
      <c r="AH21">
        <v>0.67093626105519977</v>
      </c>
      <c r="AI21">
        <v>28.625746876697441</v>
      </c>
      <c r="AJ21">
        <v>4.4729433844228961</v>
      </c>
      <c r="AK21">
        <v>0.32858707557502742</v>
      </c>
      <c r="AL21">
        <v>3.4578573633837602</v>
      </c>
      <c r="AM21"/>
      <c r="AN21"/>
      <c r="AO21"/>
      <c r="AP21"/>
      <c r="AQ21"/>
      <c r="AR21"/>
      <c r="AS21"/>
      <c r="AT21"/>
      <c r="AU21"/>
      <c r="AV21"/>
      <c r="AW21"/>
      <c r="AX21"/>
      <c r="AY21"/>
      <c r="AZ21"/>
      <c r="BA21"/>
      <c r="BB21"/>
      <c r="BC21"/>
      <c r="BD21"/>
      <c r="BE21"/>
      <c r="BF21"/>
      <c r="BG21"/>
      <c r="BH21"/>
      <c r="BI21"/>
    </row>
    <row r="22">
      <c r="A22" t="s">
        <v>655</v>
      </c>
      <c r="B22">
        <v>2000</v>
      </c>
      <c r="C22" t="s">
        <v>658</v>
      </c>
      <c r="D22">
        <v>60</v>
      </c>
      <c r="E22" t="s">
        <v>168</v>
      </c>
      <c r="F22" t="s">
        <v>171</v>
      </c>
      <c r="G22" t="s">
        <v>195</v>
      </c>
      <c r="H22">
        <v>20.904989307481749</v>
      </c>
      <c r="I22">
        <v>35.967828503133553</v>
      </c>
      <c r="J22">
        <v>45.978114194916969</v>
      </c>
      <c r="K22">
        <v>62.926014656422623</v>
      </c>
      <c r="L22">
        <v>34.473989565737988</v>
      </c>
      <c r="M22">
        <v>71.067773879165742</v>
      </c>
      <c r="N22">
        <v>65.710498217541073</v>
      </c>
      <c r="O22">
        <v>55.189485321668407</v>
      </c>
      <c r="P22">
        <v>35.079345962313987</v>
      </c>
      <c r="Q22">
        <v>28.644690309038271</v>
      </c>
      <c r="R22">
        <v>17.701252275484041</v>
      </c>
      <c r="S22">
        <v>21.84769264188289</v>
      </c>
      <c r="T22">
        <v>30.859228594571849</v>
      </c>
      <c r="U22">
        <v>35.639399725821619</v>
      </c>
      <c r="V22">
        <v>57.619814254570109</v>
      </c>
      <c r="W22" t="s">
        <v>159</v>
      </c>
      <c r="X22" t="s">
        <v>160</v>
      </c>
      <c r="Y22" t="s">
        <v>161</v>
      </c>
      <c r="Z22" t="s">
        <v>162</v>
      </c>
      <c r="AA22" t="s">
        <v>163</v>
      </c>
      <c r="AB22" t="s">
        <v>164</v>
      </c>
      <c r="AC22" t="s">
        <v>165</v>
      </c>
      <c r="AD22" t="s">
        <v>166</v>
      </c>
      <c r="AE22">
        <v>54.708261120739451</v>
      </c>
      <c r="AF22">
        <v>50.634559062805067</v>
      </c>
      <c r="AG22">
        <v>38.129272840273458</v>
      </c>
      <c r="AH22">
        <v>12.686794754498321</v>
      </c>
      <c r="AI22">
        <v>40.032590983161327</v>
      </c>
      <c r="AJ22">
        <v>41.319987488270257</v>
      </c>
      <c r="AK22">
        <v>13.033953997809419</v>
      </c>
      <c r="AL22">
        <v>47.483791293609137</v>
      </c>
      <c r="AM22"/>
      <c r="AN22"/>
      <c r="AO22"/>
      <c r="AP22"/>
      <c r="AQ22"/>
      <c r="AR22"/>
      <c r="AS22"/>
      <c r="AT22"/>
      <c r="AU22"/>
      <c r="AV22"/>
      <c r="AW22"/>
      <c r="AX22"/>
      <c r="AY22"/>
      <c r="AZ22"/>
      <c r="BA22"/>
      <c r="BB22"/>
      <c r="BC22"/>
      <c r="BD22"/>
      <c r="BE22"/>
      <c r="BF22"/>
      <c r="BG22"/>
      <c r="BH22"/>
      <c r="BI22"/>
    </row>
    <row r="23">
      <c r="A23" t="s">
        <v>655</v>
      </c>
      <c r="B23">
        <v>2000</v>
      </c>
      <c r="C23" t="s">
        <v>658</v>
      </c>
      <c r="D23">
        <v>61</v>
      </c>
      <c r="E23" t="s">
        <v>168</v>
      </c>
      <c r="F23" t="s">
        <v>172</v>
      </c>
      <c r="G23" t="s">
        <v>195</v>
      </c>
      <c r="H23">
        <v>35.082872471613463</v>
      </c>
      <c r="I23">
        <v>32.483592265648277</v>
      </c>
      <c r="J23">
        <v>18.555024127841111</v>
      </c>
      <c r="K23">
        <v>4.3654170401865091</v>
      </c>
      <c r="L23">
        <v>0.5287450824687121</v>
      </c>
      <c r="M23">
        <v>2.760653252359941</v>
      </c>
      <c r="N23">
        <v>0.28445316294915401</v>
      </c>
      <c r="O23">
        <v>0</v>
      </c>
      <c r="P23">
        <v>0</v>
      </c>
      <c r="Q23">
        <v>0</v>
      </c>
      <c r="R23">
        <v>33.096890976965518</v>
      </c>
      <c r="S23">
        <v>43.346099721137058</v>
      </c>
      <c r="T23">
        <v>34.593982367573368</v>
      </c>
      <c r="U23">
        <v>27.673678943133041</v>
      </c>
      <c r="V23">
        <v>9.9331032869968769</v>
      </c>
      <c r="W23" t="s">
        <v>159</v>
      </c>
      <c r="X23" t="s">
        <v>160</v>
      </c>
      <c r="Y23" t="s">
        <v>161</v>
      </c>
      <c r="Z23" t="s">
        <v>162</v>
      </c>
      <c r="AA23" t="s">
        <v>163</v>
      </c>
      <c r="AB23" t="s">
        <v>164</v>
      </c>
      <c r="AC23" t="s">
        <v>165</v>
      </c>
      <c r="AD23" t="s">
        <v>166</v>
      </c>
      <c r="AE23">
        <v>0</v>
      </c>
      <c r="AF23">
        <v>14.057923852912459</v>
      </c>
      <c r="AG23">
        <v>24.238657551274081</v>
      </c>
      <c r="AH23">
        <v>23.238792314730102</v>
      </c>
      <c r="AI23">
        <v>0.54318305268875611</v>
      </c>
      <c r="AJ23">
        <v>31.936190178292151</v>
      </c>
      <c r="AK23">
        <v>55.996714129244253</v>
      </c>
      <c r="AL23">
        <v>23.278789749922819</v>
      </c>
      <c r="AM23"/>
      <c r="AN23"/>
      <c r="AO23"/>
      <c r="AP23"/>
      <c r="AQ23"/>
      <c r="AR23"/>
      <c r="AS23"/>
      <c r="AT23"/>
      <c r="AU23"/>
      <c r="AV23"/>
      <c r="AW23"/>
      <c r="AX23"/>
      <c r="AY23"/>
      <c r="AZ23"/>
      <c r="BA23"/>
      <c r="BB23"/>
      <c r="BC23"/>
      <c r="BD23"/>
      <c r="BE23"/>
      <c r="BF23"/>
      <c r="BG23"/>
      <c r="BH23"/>
      <c r="BI23"/>
    </row>
    <row r="24">
      <c r="A24" t="s">
        <v>655</v>
      </c>
      <c r="B24">
        <v>2000</v>
      </c>
      <c r="C24" t="s">
        <v>658</v>
      </c>
      <c r="D24">
        <v>62</v>
      </c>
      <c r="E24" t="s">
        <v>168</v>
      </c>
      <c r="F24" t="s">
        <v>173</v>
      </c>
      <c r="G24" t="s">
        <v>195</v>
      </c>
      <c r="H24">
        <v>14.94028702988272</v>
      </c>
      <c r="I24">
        <v>11.75511643349942</v>
      </c>
      <c r="J24">
        <v>8.2345062105365656</v>
      </c>
      <c r="K24">
        <v>4.8476135635056217</v>
      </c>
      <c r="L24">
        <v>2.0339185159248738</v>
      </c>
      <c r="M24">
        <v>5.830089552124706</v>
      </c>
      <c r="N24">
        <v>5.1001564497156728</v>
      </c>
      <c r="O24">
        <v>3.2454590938507639</v>
      </c>
      <c r="P24">
        <v>0</v>
      </c>
      <c r="Q24">
        <v>2.3700424127946058</v>
      </c>
      <c r="R24">
        <v>17.81628707805913</v>
      </c>
      <c r="S24">
        <v>11.938400971442229</v>
      </c>
      <c r="T24">
        <v>12.728019372565919</v>
      </c>
      <c r="U24">
        <v>8.1637427489288417</v>
      </c>
      <c r="V24">
        <v>7.8405220373351527</v>
      </c>
      <c r="W24" t="s">
        <v>159</v>
      </c>
      <c r="X24" t="s">
        <v>160</v>
      </c>
      <c r="Y24" t="s">
        <v>161</v>
      </c>
      <c r="Z24" t="s">
        <v>162</v>
      </c>
      <c r="AA24" t="s">
        <v>163</v>
      </c>
      <c r="AB24" t="s">
        <v>164</v>
      </c>
      <c r="AC24" t="s">
        <v>165</v>
      </c>
      <c r="AD24" t="s">
        <v>166</v>
      </c>
      <c r="AE24">
        <v>0</v>
      </c>
      <c r="AF24">
        <v>7.6147087536609179</v>
      </c>
      <c r="AG24">
        <v>7.9863269111249222</v>
      </c>
      <c r="AH24">
        <v>31.594998475144859</v>
      </c>
      <c r="AI24">
        <v>1.2221618685497011</v>
      </c>
      <c r="AJ24">
        <v>12.167657178604941</v>
      </c>
      <c r="AK24">
        <v>16.593647316538881</v>
      </c>
      <c r="AL24">
        <v>16.36307502315529</v>
      </c>
      <c r="AM24"/>
      <c r="AN24"/>
      <c r="AO24"/>
      <c r="AP24"/>
      <c r="AQ24"/>
      <c r="AR24"/>
      <c r="AS24"/>
      <c r="AT24"/>
      <c r="AU24"/>
      <c r="AV24"/>
      <c r="AW24"/>
      <c r="AX24"/>
      <c r="AY24"/>
      <c r="AZ24"/>
      <c r="BA24"/>
      <c r="BB24"/>
      <c r="BC24"/>
      <c r="BD24"/>
      <c r="BE24"/>
      <c r="BF24"/>
      <c r="BG24"/>
      <c r="BH24"/>
      <c r="BI24"/>
    </row>
    <row r="25">
      <c r="A25" t="s">
        <v>655</v>
      </c>
      <c r="B25">
        <v>2000</v>
      </c>
      <c r="C25" t="s">
        <v>658</v>
      </c>
      <c r="D25">
        <v>63</v>
      </c>
      <c r="E25" t="s">
        <v>168</v>
      </c>
      <c r="F25" t="s">
        <v>174</v>
      </c>
      <c r="G25" t="s">
        <v>195</v>
      </c>
      <c r="H25">
        <v>0.13825247389393219</v>
      </c>
      <c r="I25">
        <v>0.1148973550726405</v>
      </c>
      <c r="J25">
        <v>0</v>
      </c>
      <c r="K25">
        <v>0.098386691242506097</v>
      </c>
      <c r="L25">
        <v>0</v>
      </c>
      <c r="M25">
        <v>0</v>
      </c>
      <c r="N25">
        <v>0</v>
      </c>
      <c r="O25">
        <v>0.24772953283428961</v>
      </c>
      <c r="P25">
        <v>0</v>
      </c>
      <c r="Q25">
        <v>0</v>
      </c>
      <c r="R25">
        <v>0.10239112629951271</v>
      </c>
      <c r="S25">
        <v>0.25940332633678459</v>
      </c>
      <c r="T25">
        <v>0.055754001246200703</v>
      </c>
      <c r="U25">
        <v>0</v>
      </c>
      <c r="V25">
        <v>0</v>
      </c>
      <c r="W25" t="s">
        <v>159</v>
      </c>
      <c r="X25" t="s">
        <v>160</v>
      </c>
      <c r="Y25" t="s">
        <v>161</v>
      </c>
      <c r="Z25" t="s">
        <v>162</v>
      </c>
      <c r="AA25" t="s">
        <v>163</v>
      </c>
      <c r="AB25" t="s">
        <v>164</v>
      </c>
      <c r="AC25" t="s">
        <v>165</v>
      </c>
      <c r="AD25" t="s">
        <v>166</v>
      </c>
      <c r="AE25">
        <v>0</v>
      </c>
      <c r="AF25">
        <v>0</v>
      </c>
      <c r="AG25">
        <v>0</v>
      </c>
      <c r="AH25">
        <v>0.42695943885330889</v>
      </c>
      <c r="AI25">
        <v>0</v>
      </c>
      <c r="AJ25">
        <v>0.12511729746637471</v>
      </c>
      <c r="AK25">
        <v>0.46549835706462211</v>
      </c>
      <c r="AL25">
        <v>0.46310589688175358</v>
      </c>
      <c r="AM25"/>
      <c r="AN25"/>
      <c r="AO25"/>
      <c r="AP25"/>
      <c r="AQ25"/>
      <c r="AR25"/>
      <c r="AS25"/>
      <c r="AT25"/>
      <c r="AU25"/>
      <c r="AV25"/>
      <c r="AW25"/>
      <c r="AX25"/>
      <c r="AY25"/>
      <c r="AZ25"/>
      <c r="BA25"/>
      <c r="BB25"/>
      <c r="BC25"/>
      <c r="BD25"/>
      <c r="BE25"/>
      <c r="BF25"/>
      <c r="BG25"/>
      <c r="BH25"/>
      <c r="BI25"/>
    </row>
    <row r="26">
      <c r="A26" t="s">
        <v>655</v>
      </c>
      <c r="B26">
        <v>2000</v>
      </c>
      <c r="C26" t="s">
        <v>658</v>
      </c>
      <c r="D26">
        <v>64</v>
      </c>
      <c r="E26" t="s">
        <v>168</v>
      </c>
      <c r="F26" t="s">
        <v>175</v>
      </c>
      <c r="G26" t="s">
        <v>195</v>
      </c>
      <c r="H26">
        <v>0.22601935246433941</v>
      </c>
      <c r="I26">
        <v>0</v>
      </c>
      <c r="J26">
        <v>0</v>
      </c>
      <c r="K26">
        <v>0.027053154491521798</v>
      </c>
      <c r="L26">
        <v>0</v>
      </c>
      <c r="M26">
        <v>0</v>
      </c>
      <c r="N26">
        <v>0</v>
      </c>
      <c r="O26">
        <v>0</v>
      </c>
      <c r="P26">
        <v>0</v>
      </c>
      <c r="Q26">
        <v>0</v>
      </c>
      <c r="R26">
        <v>0.3806394990942561</v>
      </c>
      <c r="S26">
        <v>0</v>
      </c>
      <c r="T26">
        <v>0</v>
      </c>
      <c r="U26">
        <v>0</v>
      </c>
      <c r="V26">
        <v>0.0447716128523684</v>
      </c>
      <c r="W26" t="s">
        <v>159</v>
      </c>
      <c r="X26" t="s">
        <v>160</v>
      </c>
      <c r="Y26" t="s">
        <v>161</v>
      </c>
      <c r="Z26" t="s">
        <v>162</v>
      </c>
      <c r="AA26" t="s">
        <v>163</v>
      </c>
      <c r="AB26" t="s">
        <v>164</v>
      </c>
      <c r="AC26" t="s">
        <v>165</v>
      </c>
      <c r="AD26" t="s">
        <v>166</v>
      </c>
      <c r="AE26">
        <v>0</v>
      </c>
      <c r="AF26">
        <v>0</v>
      </c>
      <c r="AG26">
        <v>0</v>
      </c>
      <c r="AH26">
        <v>0.36596523330283631</v>
      </c>
      <c r="AI26">
        <v>0</v>
      </c>
      <c r="AJ26">
        <v>0.2189552705661558</v>
      </c>
      <c r="AK26">
        <v>0</v>
      </c>
      <c r="AL26">
        <v>0</v>
      </c>
      <c r="AM26"/>
      <c r="AN26"/>
      <c r="AO26"/>
      <c r="AP26"/>
      <c r="AQ26"/>
      <c r="AR26"/>
      <c r="AS26"/>
      <c r="AT26"/>
      <c r="AU26"/>
      <c r="AV26"/>
      <c r="AW26"/>
      <c r="AX26"/>
      <c r="AY26"/>
      <c r="AZ26"/>
      <c r="BA26"/>
      <c r="BB26"/>
      <c r="BC26"/>
      <c r="BD26"/>
      <c r="BE26"/>
      <c r="BF26"/>
      <c r="BG26"/>
      <c r="BH26"/>
      <c r="BI26"/>
    </row>
    <row r="27">
      <c r="A27" t="s">
        <v>655</v>
      </c>
      <c r="B27">
        <v>2000</v>
      </c>
      <c r="C27" t="s">
        <v>658</v>
      </c>
      <c r="D27">
        <v>65</v>
      </c>
      <c r="E27" t="s">
        <v>168</v>
      </c>
      <c r="F27" t="s">
        <v>176</v>
      </c>
      <c r="G27" t="s">
        <v>195</v>
      </c>
      <c r="H27">
        <v>28.406019172353581</v>
      </c>
      <c r="I27">
        <v>18.15904060471405</v>
      </c>
      <c r="J27">
        <v>18.820022312819951</v>
      </c>
      <c r="K27">
        <v>7.6495774285755491</v>
      </c>
      <c r="L27">
        <v>3.122132015659119</v>
      </c>
      <c r="M27">
        <v>14.043013295122</v>
      </c>
      <c r="N27">
        <v>1.540146991292187</v>
      </c>
      <c r="O27">
        <v>1.58564177799838</v>
      </c>
      <c r="P27">
        <v>0.17153312293745759</v>
      </c>
      <c r="Q27">
        <v>2.3310393358751731</v>
      </c>
      <c r="R27">
        <v>30.64271993495101</v>
      </c>
      <c r="S27">
        <v>21.408830387043341</v>
      </c>
      <c r="T27">
        <v>20.937253277708059</v>
      </c>
      <c r="U27">
        <v>24.997922694007158</v>
      </c>
      <c r="V27">
        <v>15.409869715270149</v>
      </c>
      <c r="W27" t="s">
        <v>159</v>
      </c>
      <c r="X27" t="s">
        <v>160</v>
      </c>
      <c r="Y27" t="s">
        <v>161</v>
      </c>
      <c r="Z27" t="s">
        <v>162</v>
      </c>
      <c r="AA27" t="s">
        <v>163</v>
      </c>
      <c r="AB27" t="s">
        <v>164</v>
      </c>
      <c r="AC27" t="s">
        <v>165</v>
      </c>
      <c r="AD27" t="s">
        <v>166</v>
      </c>
      <c r="AE27">
        <v>0</v>
      </c>
      <c r="AF27">
        <v>25.577611454604622</v>
      </c>
      <c r="AG27">
        <v>23.088875077688009</v>
      </c>
      <c r="AH27">
        <v>28.606282403171701</v>
      </c>
      <c r="AI27">
        <v>2.7973927213470939</v>
      </c>
      <c r="AJ27">
        <v>9.2586800125117303</v>
      </c>
      <c r="AK27">
        <v>12.65060240963855</v>
      </c>
      <c r="AL27">
        <v>7.9962951528249464</v>
      </c>
      <c r="AM27"/>
      <c r="AN27"/>
      <c r="AO27"/>
      <c r="AP27"/>
      <c r="AQ27"/>
      <c r="AR27"/>
      <c r="AS27"/>
      <c r="AT27"/>
      <c r="AU27"/>
      <c r="AV27"/>
      <c r="AW27"/>
      <c r="AX27"/>
      <c r="AY27"/>
      <c r="AZ27"/>
      <c r="BA27"/>
      <c r="BB27"/>
      <c r="BC27"/>
      <c r="BD27"/>
      <c r="BE27"/>
      <c r="BF27"/>
      <c r="BG27"/>
      <c r="BH27"/>
      <c r="BI27"/>
    </row>
    <row r="28">
      <c r="A28" t="s">
        <v>655</v>
      </c>
      <c r="B28">
        <v>2000</v>
      </c>
      <c r="C28" t="s">
        <v>658</v>
      </c>
      <c r="D28">
        <v>66</v>
      </c>
      <c r="E28" t="s">
        <v>168</v>
      </c>
      <c r="F28" t="s">
        <v>177</v>
      </c>
      <c r="G28" t="s">
        <v>195</v>
      </c>
      <c r="H28">
        <v>0.10871653592927991</v>
      </c>
      <c r="I28">
        <v>0</v>
      </c>
      <c r="J28">
        <v>0.043532954349947403</v>
      </c>
      <c r="K28">
        <v>0</v>
      </c>
      <c r="L28">
        <v>0</v>
      </c>
      <c r="M28">
        <v>0</v>
      </c>
      <c r="N28">
        <v>0</v>
      </c>
      <c r="O28">
        <v>0</v>
      </c>
      <c r="P28">
        <v>0</v>
      </c>
      <c r="Q28">
        <v>0</v>
      </c>
      <c r="R28">
        <v>0.18308966612012961</v>
      </c>
      <c r="S28">
        <v>0</v>
      </c>
      <c r="T28">
        <v>0</v>
      </c>
      <c r="U28">
        <v>0.072163895726505098</v>
      </c>
      <c r="V28">
        <v>0</v>
      </c>
      <c r="W28" t="s">
        <v>159</v>
      </c>
      <c r="X28" t="s">
        <v>160</v>
      </c>
      <c r="Y28" t="s">
        <v>161</v>
      </c>
      <c r="Z28" t="s">
        <v>162</v>
      </c>
      <c r="AA28" t="s">
        <v>163</v>
      </c>
      <c r="AB28" t="s">
        <v>164</v>
      </c>
      <c r="AC28" t="s">
        <v>165</v>
      </c>
      <c r="AD28" t="s">
        <v>166</v>
      </c>
      <c r="AE28">
        <v>0</v>
      </c>
      <c r="AF28">
        <v>0</v>
      </c>
      <c r="AG28">
        <v>0.0310752019888129</v>
      </c>
      <c r="AH28">
        <v>0.24397682220189079</v>
      </c>
      <c r="AI28">
        <v>0</v>
      </c>
      <c r="AJ28">
        <v>0</v>
      </c>
      <c r="AK28">
        <v>0.32858707557502742</v>
      </c>
      <c r="AL28">
        <v>0</v>
      </c>
      <c r="AM28"/>
      <c r="AN28"/>
      <c r="AO28"/>
      <c r="AP28"/>
      <c r="AQ28"/>
      <c r="AR28"/>
      <c r="AS28"/>
      <c r="AT28"/>
      <c r="AU28"/>
      <c r="AV28"/>
      <c r="AW28"/>
      <c r="AX28"/>
      <c r="AY28"/>
      <c r="AZ28"/>
      <c r="BA28"/>
      <c r="BB28"/>
      <c r="BC28"/>
      <c r="BD28"/>
      <c r="BE28"/>
      <c r="BF28"/>
      <c r="BG28"/>
      <c r="BH28"/>
      <c r="BI28"/>
    </row>
    <row r="29">
      <c r="A29" t="s">
        <v>655</v>
      </c>
      <c r="B29">
        <v>2000</v>
      </c>
      <c r="C29" t="s">
        <v>658</v>
      </c>
      <c r="D29">
        <v>67</v>
      </c>
      <c r="E29" t="s">
        <v>168</v>
      </c>
      <c r="F29" t="s">
        <v>178</v>
      </c>
      <c r="G29" t="s">
        <v>195</v>
      </c>
      <c r="H29">
        <v>0</v>
      </c>
      <c r="I29">
        <v>0.61983198273316831</v>
      </c>
      <c r="J29">
        <v>0</v>
      </c>
      <c r="K29">
        <v>0</v>
      </c>
      <c r="L29">
        <v>0</v>
      </c>
      <c r="M29">
        <v>0</v>
      </c>
      <c r="N29">
        <v>0</v>
      </c>
      <c r="O29">
        <v>0</v>
      </c>
      <c r="P29">
        <v>0</v>
      </c>
      <c r="Q29">
        <v>0</v>
      </c>
      <c r="R29">
        <v>0</v>
      </c>
      <c r="S29">
        <v>1.0138423799760561</v>
      </c>
      <c r="T29">
        <v>0</v>
      </c>
      <c r="U29">
        <v>0</v>
      </c>
      <c r="V29">
        <v>0</v>
      </c>
      <c r="W29" t="s">
        <v>159</v>
      </c>
      <c r="X29" t="s">
        <v>160</v>
      </c>
      <c r="Y29" t="s">
        <v>161</v>
      </c>
      <c r="Z29" t="s">
        <v>162</v>
      </c>
      <c r="AA29" t="s">
        <v>163</v>
      </c>
      <c r="AB29" t="s">
        <v>164</v>
      </c>
      <c r="AC29" t="s">
        <v>165</v>
      </c>
      <c r="AD29" t="s">
        <v>166</v>
      </c>
      <c r="AE29">
        <v>0</v>
      </c>
      <c r="AF29">
        <v>0.68337129840546695</v>
      </c>
      <c r="AG29">
        <v>0</v>
      </c>
      <c r="AH29">
        <v>0</v>
      </c>
      <c r="AI29">
        <v>0</v>
      </c>
      <c r="AJ29">
        <v>0</v>
      </c>
      <c r="AK29">
        <v>0</v>
      </c>
      <c r="AL29">
        <v>0</v>
      </c>
      <c r="AM29"/>
      <c r="AN29"/>
      <c r="AO29"/>
      <c r="AP29"/>
      <c r="AQ29"/>
      <c r="AR29"/>
      <c r="AS29"/>
      <c r="AT29"/>
      <c r="AU29"/>
      <c r="AV29"/>
      <c r="AW29"/>
      <c r="AX29"/>
      <c r="AY29"/>
      <c r="AZ29"/>
      <c r="BA29"/>
      <c r="BB29"/>
      <c r="BC29"/>
      <c r="BD29"/>
      <c r="BE29"/>
      <c r="BF29"/>
      <c r="BG29"/>
      <c r="BH29"/>
      <c r="BI29"/>
    </row>
    <row r="30">
      <c r="A30" t="s">
        <v>655</v>
      </c>
      <c r="B30">
        <v>2000</v>
      </c>
      <c r="C30" t="s">
        <v>658</v>
      </c>
      <c r="D30">
        <v>68</v>
      </c>
      <c r="E30" t="s">
        <v>168</v>
      </c>
      <c r="F30" t="s">
        <v>179</v>
      </c>
      <c r="G30" t="s">
        <v>195</v>
      </c>
      <c r="H30">
        <v>0</v>
      </c>
      <c r="I30">
        <v>0</v>
      </c>
      <c r="J30">
        <v>0</v>
      </c>
      <c r="K30">
        <v>0.0295386885259841</v>
      </c>
      <c r="L30">
        <v>0</v>
      </c>
      <c r="M30">
        <v>0</v>
      </c>
      <c r="N30">
        <v>0</v>
      </c>
      <c r="O30">
        <v>0.074375969113983101</v>
      </c>
      <c r="P30">
        <v>0</v>
      </c>
      <c r="Q30">
        <v>0</v>
      </c>
      <c r="R30">
        <v>0</v>
      </c>
      <c r="S30">
        <v>0</v>
      </c>
      <c r="T30">
        <v>0</v>
      </c>
      <c r="U30">
        <v>0</v>
      </c>
      <c r="V30">
        <v>0</v>
      </c>
      <c r="W30" t="s">
        <v>159</v>
      </c>
      <c r="X30" t="s">
        <v>160</v>
      </c>
      <c r="Y30" t="s">
        <v>161</v>
      </c>
      <c r="Z30" t="s">
        <v>162</v>
      </c>
      <c r="AA30" t="s">
        <v>163</v>
      </c>
      <c r="AB30" t="s">
        <v>164</v>
      </c>
      <c r="AC30" t="s">
        <v>165</v>
      </c>
      <c r="AD30" t="s">
        <v>166</v>
      </c>
      <c r="AE30">
        <v>0</v>
      </c>
      <c r="AF30">
        <v>0.032541490400260303</v>
      </c>
      <c r="AG30">
        <v>0</v>
      </c>
      <c r="AH30">
        <v>0</v>
      </c>
      <c r="AI30">
        <v>0</v>
      </c>
      <c r="AJ30">
        <v>0</v>
      </c>
      <c r="AK30">
        <v>0</v>
      </c>
      <c r="AL30">
        <v>0</v>
      </c>
      <c r="AM30"/>
      <c r="AN30"/>
      <c r="AO30"/>
      <c r="AP30"/>
      <c r="AQ30"/>
      <c r="AR30"/>
      <c r="AS30"/>
      <c r="AT30"/>
      <c r="AU30"/>
      <c r="AV30"/>
      <c r="AW30"/>
      <c r="AX30"/>
      <c r="AY30"/>
      <c r="AZ30"/>
      <c r="BA30"/>
      <c r="BB30"/>
      <c r="BC30"/>
      <c r="BD30"/>
      <c r="BE30"/>
      <c r="BF30"/>
      <c r="BG30"/>
      <c r="BH30"/>
      <c r="BI30"/>
    </row>
    <row r="31">
      <c r="A31" t="s">
        <v>655</v>
      </c>
      <c r="B31">
        <v>2000</v>
      </c>
      <c r="C31" t="s">
        <v>658</v>
      </c>
      <c r="D31">
        <v>69</v>
      </c>
      <c r="E31" t="s">
        <v>168</v>
      </c>
      <c r="F31" t="s">
        <v>180</v>
      </c>
      <c r="G31" t="s">
        <v>195</v>
      </c>
      <c r="H31">
        <v>0</v>
      </c>
      <c r="I31">
        <v>0.067852415789965995</v>
      </c>
      <c r="J31">
        <v>1.608101681786082</v>
      </c>
      <c r="K31">
        <v>0.54765366663080461</v>
      </c>
      <c r="L31">
        <v>1.224525274712716</v>
      </c>
      <c r="M31">
        <v>1.1128065340527009</v>
      </c>
      <c r="N31">
        <v>2.5197563734877542</v>
      </c>
      <c r="O31">
        <v>1.0285344353718719</v>
      </c>
      <c r="P31">
        <v>2.3757339507031761</v>
      </c>
      <c r="Q31">
        <v>0.34385813485244671</v>
      </c>
      <c r="R31">
        <v>0</v>
      </c>
      <c r="S31">
        <v>0</v>
      </c>
      <c r="T31">
        <v>0</v>
      </c>
      <c r="U31">
        <v>0.86596674871806145</v>
      </c>
      <c r="V31">
        <v>0</v>
      </c>
      <c r="W31" t="s">
        <v>159</v>
      </c>
      <c r="X31" t="s">
        <v>160</v>
      </c>
      <c r="Y31" t="s">
        <v>161</v>
      </c>
      <c r="Z31" t="s">
        <v>162</v>
      </c>
      <c r="AA31" t="s">
        <v>163</v>
      </c>
      <c r="AB31" t="s">
        <v>164</v>
      </c>
      <c r="AC31" t="s">
        <v>165</v>
      </c>
      <c r="AD31" t="s">
        <v>166</v>
      </c>
      <c r="AE31">
        <v>0</v>
      </c>
      <c r="AF31">
        <v>0.58574682720468596</v>
      </c>
      <c r="AG31">
        <v>0.37290242386575512</v>
      </c>
      <c r="AH31">
        <v>0</v>
      </c>
      <c r="AI31">
        <v>1.738185768604019</v>
      </c>
      <c r="AJ31">
        <v>0.28151391929934322</v>
      </c>
      <c r="AK31">
        <v>0</v>
      </c>
      <c r="AL31">
        <v>0</v>
      </c>
      <c r="AM31"/>
      <c r="AN31"/>
      <c r="AO31"/>
      <c r="AP31"/>
      <c r="AQ31"/>
      <c r="AR31"/>
      <c r="AS31"/>
      <c r="AT31"/>
      <c r="AU31"/>
      <c r="AV31"/>
      <c r="AW31"/>
      <c r="AX31"/>
      <c r="AY31"/>
      <c r="AZ31"/>
      <c r="BA31"/>
      <c r="BB31"/>
      <c r="BC31"/>
      <c r="BD31"/>
      <c r="BE31"/>
      <c r="BF31"/>
      <c r="BG31"/>
      <c r="BH31"/>
      <c r="BI31"/>
    </row>
    <row r="32">
      <c r="A32" t="s">
        <v>655</v>
      </c>
      <c r="B32">
        <v>2000</v>
      </c>
      <c r="C32" t="s">
        <v>658</v>
      </c>
      <c r="D32">
        <v>70</v>
      </c>
      <c r="E32" t="s">
        <v>168</v>
      </c>
      <c r="F32" t="s">
        <v>181</v>
      </c>
      <c r="G32" t="s">
        <v>195</v>
      </c>
      <c r="H32">
        <v>0.045561059924263902</v>
      </c>
      <c r="I32">
        <v>0</v>
      </c>
      <c r="J32">
        <v>0</v>
      </c>
      <c r="K32">
        <v>0</v>
      </c>
      <c r="L32">
        <v>0</v>
      </c>
      <c r="M32">
        <v>0</v>
      </c>
      <c r="N32">
        <v>0</v>
      </c>
      <c r="O32">
        <v>0</v>
      </c>
      <c r="P32">
        <v>0</v>
      </c>
      <c r="Q32">
        <v>0</v>
      </c>
      <c r="R32">
        <v>0.076729443026394895</v>
      </c>
      <c r="S32">
        <v>0</v>
      </c>
      <c r="T32">
        <v>0</v>
      </c>
      <c r="U32">
        <v>0</v>
      </c>
      <c r="V32">
        <v>0</v>
      </c>
      <c r="W32" t="s">
        <v>159</v>
      </c>
      <c r="X32" t="s">
        <v>160</v>
      </c>
      <c r="Y32" t="s">
        <v>161</v>
      </c>
      <c r="Z32" t="s">
        <v>162</v>
      </c>
      <c r="AA32" t="s">
        <v>163</v>
      </c>
      <c r="AB32" t="s">
        <v>164</v>
      </c>
      <c r="AC32" t="s">
        <v>165</v>
      </c>
      <c r="AD32" t="s">
        <v>166</v>
      </c>
      <c r="AE32">
        <v>0</v>
      </c>
      <c r="AF32">
        <v>0</v>
      </c>
      <c r="AG32">
        <v>0</v>
      </c>
      <c r="AH32">
        <v>0</v>
      </c>
      <c r="AI32">
        <v>0</v>
      </c>
      <c r="AJ32">
        <v>0</v>
      </c>
      <c r="AK32">
        <v>0.2738225629791895</v>
      </c>
      <c r="AL32">
        <v>0</v>
      </c>
      <c r="AM32"/>
      <c r="AN32"/>
      <c r="AO32"/>
      <c r="AP32"/>
      <c r="AQ32"/>
      <c r="AR32"/>
      <c r="AS32"/>
      <c r="AT32"/>
      <c r="AU32"/>
      <c r="AV32"/>
      <c r="AW32"/>
      <c r="AX32"/>
      <c r="AY32"/>
      <c r="AZ32"/>
      <c r="BA32"/>
      <c r="BB32"/>
      <c r="BC32"/>
      <c r="BD32"/>
      <c r="BE32"/>
      <c r="BF32"/>
      <c r="BG32"/>
      <c r="BH32"/>
      <c r="BI32"/>
    </row>
    <row r="33">
      <c r="A33" t="s">
        <v>655</v>
      </c>
      <c r="B33">
        <v>2000</v>
      </c>
      <c r="C33" t="s">
        <v>658</v>
      </c>
      <c r="D33">
        <v>122</v>
      </c>
      <c r="E33" t="s">
        <v>18</v>
      </c>
      <c r="F33" t="s">
        <v>14</v>
      </c>
      <c r="G33" t="s">
        <v>677</v>
      </c>
      <c r="H33">
        <v>51.15547384776216</v>
      </c>
      <c r="I33">
        <v>73.716715816918111</v>
      </c>
      <c r="J33">
        <v>83.167070205041881</v>
      </c>
      <c r="K33">
        <v>89.417833435188896</v>
      </c>
      <c r="L33">
        <v>97.784808435760326</v>
      </c>
      <c r="M33">
        <v>76.742827600388281</v>
      </c>
      <c r="N33">
        <v>88.651348871234518</v>
      </c>
      <c r="O33">
        <v>95.176243271243791</v>
      </c>
      <c r="P33">
        <v>97.2828682755015</v>
      </c>
      <c r="Q33">
        <v>99.037437228881913</v>
      </c>
      <c r="R33">
        <v>45.844022502001287</v>
      </c>
      <c r="S33">
        <v>64.070553271199472</v>
      </c>
      <c r="T33">
        <v>74.821674768725458</v>
      </c>
      <c r="U33">
        <v>81.854343799118993</v>
      </c>
      <c r="V33">
        <v>88.965983658674531</v>
      </c>
      <c r="W33" t="s">
        <v>159</v>
      </c>
      <c r="X33" t="s">
        <v>160</v>
      </c>
      <c r="Y33" t="s">
        <v>161</v>
      </c>
      <c r="Z33" t="s">
        <v>162</v>
      </c>
      <c r="AA33" t="s">
        <v>163</v>
      </c>
      <c r="AB33" t="s">
        <v>164</v>
      </c>
      <c r="AC33" t="s">
        <v>165</v>
      </c>
      <c r="AD33" t="s">
        <v>166</v>
      </c>
      <c r="AE33">
        <v>97.111496244945116</v>
      </c>
      <c r="AF33">
        <v>70.984659240847193</v>
      </c>
      <c r="AG33">
        <v>89.740013870902033</v>
      </c>
      <c r="AH33">
        <v>35.522498290947183</v>
      </c>
      <c r="AI33">
        <v>95.066899822971067</v>
      </c>
      <c r="AJ33">
        <v>79.323268362364189</v>
      </c>
      <c r="AK33">
        <v>49.283528647847362</v>
      </c>
      <c r="AL33">
        <v>62.205210154009229</v>
      </c>
      <c r="AM33"/>
      <c r="AN33"/>
      <c r="AO33"/>
      <c r="AP33"/>
      <c r="AQ33"/>
      <c r="AR33"/>
      <c r="AS33"/>
      <c r="AT33"/>
      <c r="AU33"/>
      <c r="AV33"/>
      <c r="AW33"/>
      <c r="AX33"/>
      <c r="AY33"/>
      <c r="AZ33"/>
      <c r="BA33"/>
      <c r="BB33"/>
      <c r="BC33"/>
      <c r="BD33"/>
      <c r="BE33"/>
      <c r="BF33"/>
      <c r="BG33"/>
      <c r="BH33"/>
      <c r="BI33"/>
    </row>
    <row r="34">
      <c r="A34" t="s">
        <v>655</v>
      </c>
      <c r="B34">
        <v>2000</v>
      </c>
      <c r="C34" t="s">
        <v>658</v>
      </c>
      <c r="D34">
        <v>123</v>
      </c>
      <c r="E34" t="s">
        <v>18</v>
      </c>
      <c r="F34" t="s">
        <v>52</v>
      </c>
      <c r="G34" t="s">
        <v>195</v>
      </c>
      <c r="H34">
        <v>48.84452615223784</v>
      </c>
      <c r="I34">
        <v>26.283284183081889</v>
      </c>
      <c r="J34">
        <v>16.832929794958119</v>
      </c>
      <c r="K34">
        <v>10.5821665648111</v>
      </c>
      <c r="L34">
        <v>2.215191564239674</v>
      </c>
      <c r="M34">
        <v>23.257172399611719</v>
      </c>
      <c r="N34">
        <v>11.34865112876548</v>
      </c>
      <c r="O34">
        <v>4.8237567287562086</v>
      </c>
      <c r="P34">
        <v>2.7171317244985</v>
      </c>
      <c r="Q34">
        <v>0.96256277111808686</v>
      </c>
      <c r="R34">
        <v>54.155977497998713</v>
      </c>
      <c r="S34">
        <v>35.929446728800528</v>
      </c>
      <c r="T34">
        <v>25.178325231274538</v>
      </c>
      <c r="U34">
        <v>18.14565620088101</v>
      </c>
      <c r="V34">
        <v>11.03401634132547</v>
      </c>
      <c r="W34" t="s">
        <v>159</v>
      </c>
      <c r="X34" t="s">
        <v>160</v>
      </c>
      <c r="Y34" t="s">
        <v>161</v>
      </c>
      <c r="Z34" t="s">
        <v>162</v>
      </c>
      <c r="AA34" t="s">
        <v>163</v>
      </c>
      <c r="AB34" t="s">
        <v>164</v>
      </c>
      <c r="AC34" t="s">
        <v>165</v>
      </c>
      <c r="AD34" t="s">
        <v>166</v>
      </c>
      <c r="AE34">
        <v>2.888503755054884</v>
      </c>
      <c r="AF34">
        <v>29.01534075915281</v>
      </c>
      <c r="AG34">
        <v>10.259986129097969</v>
      </c>
      <c r="AH34">
        <v>64.477501709052817</v>
      </c>
      <c r="AI34">
        <v>4.9331001770289333</v>
      </c>
      <c r="AJ34">
        <v>20.676731637635811</v>
      </c>
      <c r="AK34">
        <v>50.716471352152638</v>
      </c>
      <c r="AL34">
        <v>37.794789845990771</v>
      </c>
      <c r="AM34"/>
      <c r="AN34"/>
      <c r="AO34"/>
      <c r="AP34"/>
      <c r="AQ34"/>
      <c r="AR34"/>
      <c r="AS34"/>
      <c r="AT34"/>
      <c r="AU34"/>
      <c r="AV34"/>
      <c r="AW34"/>
      <c r="AX34"/>
      <c r="AY34"/>
      <c r="AZ34"/>
      <c r="BA34"/>
      <c r="BB34"/>
      <c r="BC34"/>
      <c r="BD34"/>
      <c r="BE34"/>
      <c r="BF34"/>
      <c r="BG34"/>
      <c r="BH34"/>
      <c r="BI34"/>
    </row>
    <row r="35">
      <c r="A35" t="s">
        <v>655</v>
      </c>
      <c r="B35">
        <v>2000</v>
      </c>
      <c r="C35" t="s">
        <v>658</v>
      </c>
      <c r="D35">
        <v>124</v>
      </c>
      <c r="E35" t="s">
        <v>51</v>
      </c>
      <c r="F35" t="s">
        <v>15</v>
      </c>
      <c r="G35" t="s">
        <v>678</v>
      </c>
      <c r="H35">
        <v>34.534496924251528</v>
      </c>
      <c r="I35">
        <v>50.452110881037051</v>
      </c>
      <c r="J35">
        <v>47.333865899864527</v>
      </c>
      <c r="K35">
        <v>47.601478446482453</v>
      </c>
      <c r="L35">
        <v>71.179190295311003</v>
      </c>
      <c r="M35">
        <v>31.58121574283993</v>
      </c>
      <c r="N35">
        <v>31.26099157697784</v>
      </c>
      <c r="O35">
        <v>38.889258385958883</v>
      </c>
      <c r="P35">
        <v>57.773187288059432</v>
      </c>
      <c r="Q35">
        <v>89.715541275162394</v>
      </c>
      <c r="R35">
        <v>31.660440410008079</v>
      </c>
      <c r="S35">
        <v>43.842255069612719</v>
      </c>
      <c r="T35">
        <v>54.620514181168211</v>
      </c>
      <c r="U35">
        <v>57.754335412831921</v>
      </c>
      <c r="V35">
        <v>62.684251060442897</v>
      </c>
      <c r="W35" t="s">
        <v>159</v>
      </c>
      <c r="X35" t="s">
        <v>160</v>
      </c>
      <c r="Y35" t="s">
        <v>161</v>
      </c>
      <c r="Z35" t="s">
        <v>162</v>
      </c>
      <c r="AA35" t="s">
        <v>163</v>
      </c>
      <c r="AB35" t="s">
        <v>164</v>
      </c>
      <c r="AC35" t="s">
        <v>165</v>
      </c>
      <c r="AD35" t="s">
        <v>166</v>
      </c>
      <c r="AE35">
        <v>39.626395863170089</v>
      </c>
      <c r="AF35">
        <v>63.724547010534479</v>
      </c>
      <c r="AG35">
        <v>55.34181855700853</v>
      </c>
      <c r="AH35">
        <v>31.397888027579089</v>
      </c>
      <c r="AI35">
        <v>53.745486287008752</v>
      </c>
      <c r="AJ35">
        <v>48.049225739416222</v>
      </c>
      <c r="AK35">
        <v>27.57187227636819</v>
      </c>
      <c r="AL35">
        <v>37.539221243869527</v>
      </c>
      <c r="AM35"/>
      <c r="AN35"/>
      <c r="AO35"/>
      <c r="AP35"/>
      <c r="AQ35"/>
      <c r="AR35"/>
      <c r="AS35"/>
      <c r="AT35"/>
      <c r="AU35"/>
      <c r="AV35"/>
      <c r="AW35"/>
      <c r="AX35"/>
      <c r="AY35"/>
      <c r="AZ35"/>
      <c r="BA35"/>
      <c r="BB35"/>
      <c r="BC35"/>
      <c r="BD35"/>
      <c r="BE35"/>
      <c r="BF35"/>
      <c r="BG35"/>
      <c r="BH35"/>
      <c r="BI35"/>
    </row>
    <row r="36">
      <c r="A36" t="s">
        <v>655</v>
      </c>
      <c r="B36">
        <v>2000</v>
      </c>
      <c r="C36" t="s">
        <v>658</v>
      </c>
      <c r="D36">
        <v>125</v>
      </c>
      <c r="E36" t="s">
        <v>51</v>
      </c>
      <c r="F36" t="s">
        <v>16</v>
      </c>
      <c r="G36" t="s">
        <v>679</v>
      </c>
      <c r="H36">
        <v>16.620976923510572</v>
      </c>
      <c r="I36">
        <v>23.264604935881</v>
      </c>
      <c r="J36">
        <v>35.833204305177311</v>
      </c>
      <c r="K36">
        <v>41.816354988706323</v>
      </c>
      <c r="L36">
        <v>26.60561814044927</v>
      </c>
      <c r="M36">
        <v>45.161611857548138</v>
      </c>
      <c r="N36">
        <v>57.390357294256638</v>
      </c>
      <c r="O36">
        <v>56.286984885284653</v>
      </c>
      <c r="P36">
        <v>39.509680987441939</v>
      </c>
      <c r="Q36">
        <v>9.3218959537194763</v>
      </c>
      <c r="R36">
        <v>14.18358209199322</v>
      </c>
      <c r="S36">
        <v>20.228298201586782</v>
      </c>
      <c r="T36">
        <v>20.20116058755719</v>
      </c>
      <c r="U36">
        <v>24.10000838628693</v>
      </c>
      <c r="V36">
        <v>26.2817325982315</v>
      </c>
      <c r="W36" t="s">
        <v>159</v>
      </c>
      <c r="X36" t="s">
        <v>160</v>
      </c>
      <c r="Y36" t="s">
        <v>161</v>
      </c>
      <c r="Z36" t="s">
        <v>162</v>
      </c>
      <c r="AA36" t="s">
        <v>163</v>
      </c>
      <c r="AB36" t="s">
        <v>164</v>
      </c>
      <c r="AC36" t="s">
        <v>165</v>
      </c>
      <c r="AD36" t="s">
        <v>166</v>
      </c>
      <c r="AE36">
        <v>57.48510038177487</v>
      </c>
      <c r="AF36">
        <v>7.260112230312691</v>
      </c>
      <c r="AG36">
        <v>34.398195313893417</v>
      </c>
      <c r="AH36">
        <v>4.1246102633680906</v>
      </c>
      <c r="AI36">
        <v>41.321413535962847</v>
      </c>
      <c r="AJ36">
        <v>31.27404262294796</v>
      </c>
      <c r="AK36">
        <v>21.711656371479211</v>
      </c>
      <c r="AL36">
        <v>24.665988910139681</v>
      </c>
      <c r="AM36"/>
      <c r="AN36"/>
      <c r="AO36"/>
      <c r="AP36"/>
      <c r="AQ36"/>
      <c r="AR36"/>
      <c r="AS36"/>
      <c r="AT36"/>
      <c r="AU36"/>
      <c r="AV36"/>
      <c r="AW36"/>
      <c r="AX36"/>
      <c r="AY36"/>
      <c r="AZ36"/>
      <c r="BA36"/>
      <c r="BB36"/>
      <c r="BC36"/>
      <c r="BD36"/>
      <c r="BE36"/>
      <c r="BF36"/>
      <c r="BG36"/>
      <c r="BH36"/>
      <c r="BI36"/>
    </row>
    <row r="37">
      <c r="A37" t="s">
        <v>655</v>
      </c>
      <c r="B37">
        <v>2000</v>
      </c>
      <c r="C37" t="s">
        <v>658</v>
      </c>
      <c r="D37">
        <v>126</v>
      </c>
      <c r="E37" t="s">
        <v>51</v>
      </c>
      <c r="F37" t="s">
        <v>22</v>
      </c>
      <c r="G37" t="s">
        <v>680</v>
      </c>
      <c r="H37">
        <v>25.675712714666709</v>
      </c>
      <c r="I37">
        <v>16.400124403407251</v>
      </c>
      <c r="J37">
        <v>13.909184458124351</v>
      </c>
      <c r="K37">
        <v>8.155790448791933</v>
      </c>
      <c r="L37">
        <v>1.6928264307891501</v>
      </c>
      <c r="M37">
        <v>20.339364586722748</v>
      </c>
      <c r="N37">
        <v>7.7733638556554858</v>
      </c>
      <c r="O37">
        <v>3.963753918518711</v>
      </c>
      <c r="P37">
        <v>1.723003271210741</v>
      </c>
      <c r="Q37">
        <v>0.96256277111812949</v>
      </c>
      <c r="R37">
        <v>24.754231584628261</v>
      </c>
      <c r="S37">
        <v>20.295667504578219</v>
      </c>
      <c r="T37">
        <v>16.659405670521451</v>
      </c>
      <c r="U37">
        <v>14.75978886114922</v>
      </c>
      <c r="V37">
        <v>8.7254408625061917</v>
      </c>
      <c r="W37" t="s">
        <v>159</v>
      </c>
      <c r="X37" t="s">
        <v>160</v>
      </c>
      <c r="Y37" t="s">
        <v>161</v>
      </c>
      <c r="Z37" t="s">
        <v>162</v>
      </c>
      <c r="AA37" t="s">
        <v>163</v>
      </c>
      <c r="AB37" t="s">
        <v>164</v>
      </c>
      <c r="AC37" t="s">
        <v>165</v>
      </c>
      <c r="AD37" t="s">
        <v>166</v>
      </c>
      <c r="AE37">
        <v>1.4827652609283319</v>
      </c>
      <c r="AF37">
        <v>23.645994843109872</v>
      </c>
      <c r="AG37">
        <v>4.3867729532124091</v>
      </c>
      <c r="AH37">
        <v>49.777898171388912</v>
      </c>
      <c r="AI37">
        <v>4.4713945822429579</v>
      </c>
      <c r="AJ37">
        <v>3.8484551284084278</v>
      </c>
      <c r="AK37">
        <v>7.3155951199510616</v>
      </c>
      <c r="AL37">
        <v>29.64227899664175</v>
      </c>
      <c r="AM37"/>
      <c r="AN37"/>
      <c r="AO37"/>
      <c r="AP37"/>
      <c r="AQ37"/>
      <c r="AR37"/>
      <c r="AS37"/>
      <c r="AT37"/>
      <c r="AU37"/>
      <c r="AV37"/>
      <c r="AW37"/>
      <c r="AX37"/>
      <c r="AY37"/>
      <c r="AZ37"/>
      <c r="BA37"/>
      <c r="BB37"/>
      <c r="BC37"/>
      <c r="BD37"/>
      <c r="BE37"/>
      <c r="BF37"/>
      <c r="BG37"/>
      <c r="BH37"/>
      <c r="BI37"/>
    </row>
    <row r="38">
      <c r="A38" t="s">
        <v>655</v>
      </c>
      <c r="B38">
        <v>2000</v>
      </c>
      <c r="C38" t="s">
        <v>658</v>
      </c>
      <c r="D38">
        <v>127</v>
      </c>
      <c r="E38" t="s">
        <v>51</v>
      </c>
      <c r="F38" t="s">
        <v>19</v>
      </c>
      <c r="G38" t="s">
        <v>681</v>
      </c>
      <c r="H38">
        <v>23.168813437571188</v>
      </c>
      <c r="I38">
        <v>9.8831597796746973</v>
      </c>
      <c r="J38">
        <v>2.9237453368338069</v>
      </c>
      <c r="K38">
        <v>2.426376116019298</v>
      </c>
      <c r="L38">
        <v>0.52236513345057456</v>
      </c>
      <c r="M38">
        <v>2.917807812889182</v>
      </c>
      <c r="N38">
        <v>3.5752872731100318</v>
      </c>
      <c r="O38">
        <v>0.86000281023775349</v>
      </c>
      <c r="P38">
        <v>0.9941284532878869</v>
      </c>
      <c r="Q38">
        <v>0</v>
      </c>
      <c r="R38">
        <v>29.401745913370441</v>
      </c>
      <c r="S38">
        <v>15.63377922422228</v>
      </c>
      <c r="T38">
        <v>8.5189195607531474</v>
      </c>
      <c r="U38">
        <v>3.3858673397319259</v>
      </c>
      <c r="V38">
        <v>2.3085754788194119</v>
      </c>
      <c r="W38" t="s">
        <v>159</v>
      </c>
      <c r="X38" t="s">
        <v>160</v>
      </c>
      <c r="Y38" t="s">
        <v>161</v>
      </c>
      <c r="Z38" t="s">
        <v>162</v>
      </c>
      <c r="AA38" t="s">
        <v>163</v>
      </c>
      <c r="AB38" t="s">
        <v>164</v>
      </c>
      <c r="AC38" t="s">
        <v>165</v>
      </c>
      <c r="AD38" t="s">
        <v>166</v>
      </c>
      <c r="AE38">
        <v>1.405738494126709</v>
      </c>
      <c r="AF38">
        <v>5.3693459160429553</v>
      </c>
      <c r="AG38">
        <v>5.8732131758856436</v>
      </c>
      <c r="AH38">
        <v>14.69960353766392</v>
      </c>
      <c r="AI38">
        <v>0.46170559478544271</v>
      </c>
      <c r="AJ38">
        <v>16.8282765092274</v>
      </c>
      <c r="AK38">
        <v>43.400876232201533</v>
      </c>
      <c r="AL38">
        <v>8.1525108493490386</v>
      </c>
      <c r="AM38"/>
      <c r="AN38"/>
      <c r="AO38"/>
      <c r="AP38"/>
      <c r="AQ38"/>
      <c r="AR38"/>
      <c r="AS38"/>
      <c r="AT38"/>
      <c r="AU38"/>
      <c r="AV38"/>
      <c r="AW38"/>
      <c r="AX38"/>
      <c r="AY38"/>
      <c r="AZ38"/>
      <c r="BA38"/>
      <c r="BB38"/>
      <c r="BC38"/>
      <c r="BD38"/>
      <c r="BE38"/>
      <c r="BF38"/>
      <c r="BG38"/>
      <c r="BH38"/>
      <c r="BI38"/>
    </row>
    <row r="39">
      <c r="A39" t="s">
        <v>655</v>
      </c>
      <c r="B39">
        <v>2000</v>
      </c>
      <c r="C39" t="s">
        <v>658</v>
      </c>
      <c r="D39">
        <v>139</v>
      </c>
      <c r="E39" t="s">
        <v>51</v>
      </c>
      <c r="F39" t="s">
        <v>19</v>
      </c>
      <c r="G39" t="s">
        <v>195</v>
      </c>
      <c r="H39">
        <v>23.168813437571188</v>
      </c>
      <c r="I39">
        <v>9.8831597796746973</v>
      </c>
      <c r="J39">
        <v>2.9237453368338069</v>
      </c>
      <c r="K39">
        <v>2.426376116019298</v>
      </c>
      <c r="L39">
        <v>0.52236513345057456</v>
      </c>
      <c r="M39">
        <v>2.917807812889182</v>
      </c>
      <c r="N39">
        <v>3.5752872731100318</v>
      </c>
      <c r="O39">
        <v>0.86000281023775349</v>
      </c>
      <c r="P39">
        <v>0.9941284532878869</v>
      </c>
      <c r="Q39">
        <v>0</v>
      </c>
      <c r="R39">
        <v>29.401745913370441</v>
      </c>
      <c r="S39">
        <v>15.63377922422228</v>
      </c>
      <c r="T39">
        <v>8.5189195607531474</v>
      </c>
      <c r="U39">
        <v>3.3858673397319259</v>
      </c>
      <c r="V39">
        <v>2.3085754788194119</v>
      </c>
      <c r="W39" t="s">
        <v>159</v>
      </c>
      <c r="X39" t="s">
        <v>160</v>
      </c>
      <c r="Y39" t="s">
        <v>161</v>
      </c>
      <c r="Z39" t="s">
        <v>162</v>
      </c>
      <c r="AA39" t="s">
        <v>163</v>
      </c>
      <c r="AB39" t="s">
        <v>164</v>
      </c>
      <c r="AC39" t="s">
        <v>165</v>
      </c>
      <c r="AD39" t="s">
        <v>166</v>
      </c>
      <c r="AE39">
        <v>1.405738494126709</v>
      </c>
      <c r="AF39">
        <v>5.3693459160429553</v>
      </c>
      <c r="AG39">
        <v>5.8732131758856436</v>
      </c>
      <c r="AH39">
        <v>14.69960353766392</v>
      </c>
      <c r="AI39">
        <v>0.46170559478544271</v>
      </c>
      <c r="AJ39">
        <v>16.8282765092274</v>
      </c>
      <c r="AK39">
        <v>43.400876232201533</v>
      </c>
      <c r="AL39">
        <v>8.1525108493490386</v>
      </c>
      <c r="AM39"/>
      <c r="AN39"/>
      <c r="AO39"/>
      <c r="AP39"/>
      <c r="AQ39"/>
      <c r="AR39"/>
      <c r="AS39"/>
      <c r="AT39"/>
      <c r="AU39"/>
      <c r="AV39"/>
      <c r="AW39"/>
      <c r="AX39"/>
      <c r="AY39"/>
      <c r="AZ39"/>
      <c r="BA39"/>
      <c r="BB39"/>
      <c r="BC39"/>
      <c r="BD39"/>
      <c r="BE39"/>
      <c r="BF39"/>
      <c r="BG39"/>
      <c r="BH39"/>
      <c r="BI39"/>
    </row>
    <row r="40">
      <c r="A40" t="s">
        <v>655</v>
      </c>
      <c r="B40">
        <v>2000</v>
      </c>
      <c r="C40" t="s">
        <v>658</v>
      </c>
      <c r="D40">
        <v>153</v>
      </c>
      <c r="E40" t="s">
        <v>183</v>
      </c>
      <c r="F40" t="s">
        <v>184</v>
      </c>
      <c r="G40" t="s">
        <v>195</v>
      </c>
      <c r="H40">
        <v>0.060798672022683603</v>
      </c>
      <c r="I40">
        <v>0.19311216123666289</v>
      </c>
      <c r="J40">
        <v>0.80872989945613205</v>
      </c>
      <c r="K40">
        <v>5.721976411557236</v>
      </c>
      <c r="L40">
        <v>33.07313088665088</v>
      </c>
      <c r="M40">
        <v>0.1576190684386872</v>
      </c>
      <c r="N40">
        <v>4.9512150548392171</v>
      </c>
      <c r="O40">
        <v>10.71729748801592</v>
      </c>
      <c r="P40">
        <v>35.797722862185253</v>
      </c>
      <c r="Q40">
        <v>44.371289433018681</v>
      </c>
      <c r="R40">
        <v>0.10239112629951271</v>
      </c>
      <c r="S40">
        <v>0</v>
      </c>
      <c r="T40">
        <v>0.29220697244544552</v>
      </c>
      <c r="U40">
        <v>0.57731116581204112</v>
      </c>
      <c r="V40">
        <v>2.0884228901655688</v>
      </c>
      <c r="W40" t="s">
        <v>159</v>
      </c>
      <c r="X40" t="s">
        <v>160</v>
      </c>
      <c r="Y40" t="s">
        <v>161</v>
      </c>
      <c r="Z40" t="s">
        <v>162</v>
      </c>
      <c r="AA40" t="s">
        <v>163</v>
      </c>
      <c r="AB40" t="s">
        <v>164</v>
      </c>
      <c r="AC40" t="s">
        <v>165</v>
      </c>
      <c r="AD40" t="s">
        <v>166</v>
      </c>
      <c r="AE40">
        <v>61.120739456961303</v>
      </c>
      <c r="AF40">
        <v>0.71591278880572728</v>
      </c>
      <c r="AG40">
        <v>1.180857675574891</v>
      </c>
      <c r="AH40">
        <v>2.0128087831655992</v>
      </c>
      <c r="AI40">
        <v>24.606192286800649</v>
      </c>
      <c r="AJ40">
        <v>0.65686581169846736</v>
      </c>
      <c r="AK40">
        <v>0.24644030668127059</v>
      </c>
      <c r="AL40">
        <v>0.55796652200867947</v>
      </c>
      <c r="AM40">
        <v>3.6285661160945888</v>
      </c>
      <c r="AN40">
        <v>11.520750112831591</v>
      </c>
      <c r="AO40">
        <v>48.244476668536663</v>
      </c>
      <c r="AP40">
        <v>341.09917825460428</v>
      </c>
      <c r="AQ40">
        <v>1969.3076233714819</v>
      </c>
      <c r="AR40">
        <v>3.726824082434177</v>
      </c>
      <c r="AS40">
        <v>117.1193288639188</v>
      </c>
      <c r="AT40">
        <v>253.2844486236572</v>
      </c>
      <c r="AU40">
        <v>844.78044885396957</v>
      </c>
      <c r="AV40">
        <v>1044.6942135989671</v>
      </c>
      <c r="AW40">
        <v>3.6285661160945888</v>
      </c>
      <c r="AX40">
        <v>0</v>
      </c>
      <c r="AY40">
        <v>10.565184116363531</v>
      </c>
      <c r="AZ40">
        <v>20.77553558349609</v>
      </c>
      <c r="BA40">
        <v>75.226044684648514</v>
      </c>
      <c r="BB40">
        <v>336.99627475440502</v>
      </c>
      <c r="BC40">
        <v>38.73900842666626</v>
      </c>
      <c r="BD40">
        <v>98.683794021606445</v>
      </c>
      <c r="BE40">
        <v>26.609484851360321</v>
      </c>
      <c r="BF40">
        <v>1833.726871490479</v>
      </c>
      <c r="BG40">
        <v>30.791459083557129</v>
      </c>
      <c r="BH40">
        <v>2.4472440183162689</v>
      </c>
      <c r="BI40">
        <v>5.8064578771591187</v>
      </c>
    </row>
    <row r="41">
      <c r="A41" t="s">
        <v>655</v>
      </c>
      <c r="B41">
        <v>2000</v>
      </c>
      <c r="C41" t="s">
        <v>658</v>
      </c>
      <c r="D41">
        <v>154</v>
      </c>
      <c r="E41" t="s">
        <v>183</v>
      </c>
      <c r="F41" t="s">
        <v>185</v>
      </c>
      <c r="G41" t="s">
        <v>195</v>
      </c>
      <c r="H41">
        <v>0.41821673946979748</v>
      </c>
      <c r="I41">
        <v>0.37793272089575147</v>
      </c>
      <c r="J41">
        <v>4.1239697558447403</v>
      </c>
      <c r="K41">
        <v>8.0598013057348847</v>
      </c>
      <c r="L41">
        <v>14.270105721481039</v>
      </c>
      <c r="M41">
        <v>1.40126521035586</v>
      </c>
      <c r="N41">
        <v>5.7316884850373953</v>
      </c>
      <c r="O41">
        <v>16.28692208278558</v>
      </c>
      <c r="P41">
        <v>19.06971361767884</v>
      </c>
      <c r="Q41">
        <v>10.78669282727655</v>
      </c>
      <c r="R41">
        <v>0.55853343837785541</v>
      </c>
      <c r="S41">
        <v>0.1416490592061895</v>
      </c>
      <c r="T41">
        <v>0.38168667311845461</v>
      </c>
      <c r="U41">
        <v>4.6360105399803144</v>
      </c>
      <c r="V41">
        <v>4.4550767634996777</v>
      </c>
      <c r="W41" t="s">
        <v>159</v>
      </c>
      <c r="X41" t="s">
        <v>160</v>
      </c>
      <c r="Y41" t="s">
        <v>161</v>
      </c>
      <c r="Z41" t="s">
        <v>162</v>
      </c>
      <c r="AA41" t="s">
        <v>163</v>
      </c>
      <c r="AB41" t="s">
        <v>164</v>
      </c>
      <c r="AC41" t="s">
        <v>165</v>
      </c>
      <c r="AD41" t="s">
        <v>166</v>
      </c>
      <c r="AE41">
        <v>28.519160408241859</v>
      </c>
      <c r="AF41">
        <v>3.0589000976244711</v>
      </c>
      <c r="AG41">
        <v>2.299564947172156</v>
      </c>
      <c r="AH41">
        <v>1.3418725221104</v>
      </c>
      <c r="AI41">
        <v>13.389462248777839</v>
      </c>
      <c r="AJ41">
        <v>1.1573350015639661</v>
      </c>
      <c r="AK41">
        <v>3.36801752464403</v>
      </c>
      <c r="AL41">
        <v>0.52696838189708617</v>
      </c>
      <c r="AM41">
        <v>24.959872305393219</v>
      </c>
      <c r="AN41">
        <v>22.546837076544762</v>
      </c>
      <c r="AO41">
        <v>246.01385802775621</v>
      </c>
      <c r="AP41">
        <v>480.46189018338919</v>
      </c>
      <c r="AQ41">
        <v>849.69965740293264</v>
      </c>
      <c r="AR41">
        <v>33.132215432822697</v>
      </c>
      <c r="AS41">
        <v>135.5811656713486</v>
      </c>
      <c r="AT41">
        <v>384.91271555423742</v>
      </c>
      <c r="AU41">
        <v>450.02083767950529</v>
      </c>
      <c r="AV41">
        <v>253.96592536568639</v>
      </c>
      <c r="AW41">
        <v>19.79346826672554</v>
      </c>
      <c r="AX41">
        <v>5.1664040386676788</v>
      </c>
      <c r="AY41">
        <v>13.80045774579048</v>
      </c>
      <c r="AZ41">
        <v>166.83481568098071</v>
      </c>
      <c r="BA41">
        <v>160.47410956025121</v>
      </c>
      <c r="BB41">
        <v>157.2436934188008</v>
      </c>
      <c r="BC41">
        <v>165.52121782302859</v>
      </c>
      <c r="BD41">
        <v>192.1737041473389</v>
      </c>
      <c r="BE41">
        <v>17.739656567573551</v>
      </c>
      <c r="BF41">
        <v>997.82267951965332</v>
      </c>
      <c r="BG41">
        <v>54.251618385314941</v>
      </c>
      <c r="BH41">
        <v>33.445668250322342</v>
      </c>
      <c r="BI41">
        <v>5.4838768839836121</v>
      </c>
    </row>
    <row r="42">
      <c r="A42" t="s">
        <v>655</v>
      </c>
      <c r="B42">
        <v>2000</v>
      </c>
      <c r="C42" t="s">
        <v>658</v>
      </c>
      <c r="D42">
        <v>155</v>
      </c>
      <c r="E42" t="s">
        <v>183</v>
      </c>
      <c r="F42" t="s">
        <v>186</v>
      </c>
      <c r="G42" t="s">
        <v>195</v>
      </c>
      <c r="H42">
        <v>2.008008180490378</v>
      </c>
      <c r="I42">
        <v>6.4119604123162377</v>
      </c>
      <c r="J42">
        <v>9.4993283716771781</v>
      </c>
      <c r="K42">
        <v>16.621343102027112</v>
      </c>
      <c r="L42">
        <v>18.930923025009729</v>
      </c>
      <c r="M42">
        <v>9.8749559532675395</v>
      </c>
      <c r="N42">
        <v>20.15174453321994</v>
      </c>
      <c r="O42">
        <v>24.671715800432821</v>
      </c>
      <c r="P42">
        <v>16.188029550137401</v>
      </c>
      <c r="Q42">
        <v>19.238592704906949</v>
      </c>
      <c r="R42">
        <v>1.4173196150104861</v>
      </c>
      <c r="S42">
        <v>3.5929076897379191</v>
      </c>
      <c r="T42">
        <v>4.1080236489727699</v>
      </c>
      <c r="U42">
        <v>8.8904696133884293</v>
      </c>
      <c r="V42">
        <v>11.358528996786511</v>
      </c>
      <c r="W42" t="s">
        <v>159</v>
      </c>
      <c r="X42" t="s">
        <v>160</v>
      </c>
      <c r="Y42" t="s">
        <v>161</v>
      </c>
      <c r="Z42" t="s">
        <v>162</v>
      </c>
      <c r="AA42" t="s">
        <v>163</v>
      </c>
      <c r="AB42" t="s">
        <v>164</v>
      </c>
      <c r="AC42" t="s">
        <v>165</v>
      </c>
      <c r="AD42" t="s">
        <v>166</v>
      </c>
      <c r="AE42">
        <v>4.9682264586943958</v>
      </c>
      <c r="AF42">
        <v>4.0351448096322811</v>
      </c>
      <c r="AG42">
        <v>3.9776258545680538</v>
      </c>
      <c r="AH42">
        <v>8.5391887770661778</v>
      </c>
      <c r="AI42">
        <v>23.57414448669201</v>
      </c>
      <c r="AJ42">
        <v>14.60744447919925</v>
      </c>
      <c r="AK42">
        <v>0.87623220153340631</v>
      </c>
      <c r="AL42">
        <v>4.4017358958462491</v>
      </c>
      <c r="AM42">
        <v>119.8412761688232</v>
      </c>
      <c r="AN42">
        <v>382.52688577771193</v>
      </c>
      <c r="AO42">
        <v>566.67884580790997</v>
      </c>
      <c r="AP42">
        <v>990.8335976600647</v>
      </c>
      <c r="AQ42">
        <v>1127.2235204577451</v>
      </c>
      <c r="AR42">
        <v>233.48839721083641</v>
      </c>
      <c r="AS42">
        <v>476.68274737149483</v>
      </c>
      <c r="AT42">
        <v>583.07254604995251</v>
      </c>
      <c r="AU42">
        <v>382.01678140461439</v>
      </c>
      <c r="AV42">
        <v>452.96061334759003</v>
      </c>
      <c r="AW42">
        <v>50.227379232645028</v>
      </c>
      <c r="AX42">
        <v>131.04508355259901</v>
      </c>
      <c r="AY42">
        <v>148.53179526329041</v>
      </c>
      <c r="AZ42">
        <v>319.93884536623949</v>
      </c>
      <c r="BA42">
        <v>409.13993707299232</v>
      </c>
      <c r="BB42">
        <v>27.392891898751259</v>
      </c>
      <c r="BC42">
        <v>218.34713840484619</v>
      </c>
      <c r="BD42">
        <v>332.4085693359375</v>
      </c>
      <c r="BE42">
        <v>112.88872361183169</v>
      </c>
      <c r="BF42">
        <v>1756.8155899047849</v>
      </c>
      <c r="BG42">
        <v>684.74339962005615</v>
      </c>
      <c r="BH42">
        <v>8.7013120651245117</v>
      </c>
      <c r="BI42">
        <v>45.806501030921943</v>
      </c>
    </row>
    <row r="43">
      <c r="A43" t="s">
        <v>655</v>
      </c>
      <c r="B43">
        <v>2000</v>
      </c>
      <c r="C43" t="s">
        <v>658</v>
      </c>
      <c r="D43">
        <v>156</v>
      </c>
      <c r="E43" t="s">
        <v>183</v>
      </c>
      <c r="F43" t="s">
        <v>187</v>
      </c>
      <c r="G43" t="s">
        <v>195</v>
      </c>
      <c r="H43">
        <v>68.825543892120393</v>
      </c>
      <c r="I43">
        <v>80.014495622434524</v>
      </c>
      <c r="J43">
        <v>75.404734025482995</v>
      </c>
      <c r="K43">
        <v>62.515499869026151</v>
      </c>
      <c r="L43">
        <v>32.423449693858707</v>
      </c>
      <c r="M43">
        <v>78.653067799155167</v>
      </c>
      <c r="N43">
        <v>61.480804946554599</v>
      </c>
      <c r="O43">
        <v>45.661484894174848</v>
      </c>
      <c r="P43">
        <v>27.602447238793399</v>
      </c>
      <c r="Q43">
        <v>24.640862263679729</v>
      </c>
      <c r="R43">
        <v>63.639238682766887</v>
      </c>
      <c r="S43">
        <v>76.226936491189008</v>
      </c>
      <c r="T43">
        <v>82.748598252802608</v>
      </c>
      <c r="U43">
        <v>75.149744617410292</v>
      </c>
      <c r="V43">
        <v>74.407929343068218</v>
      </c>
      <c r="W43" t="s">
        <v>159</v>
      </c>
      <c r="X43" t="s">
        <v>160</v>
      </c>
      <c r="Y43" t="s">
        <v>161</v>
      </c>
      <c r="Z43" t="s">
        <v>162</v>
      </c>
      <c r="AA43" t="s">
        <v>163</v>
      </c>
      <c r="AB43" t="s">
        <v>164</v>
      </c>
      <c r="AC43" t="s">
        <v>165</v>
      </c>
      <c r="AD43" t="s">
        <v>166</v>
      </c>
      <c r="AE43">
        <v>2.5033699210475642</v>
      </c>
      <c r="AF43">
        <v>71.981776765375855</v>
      </c>
      <c r="AG43">
        <v>84.524549409571165</v>
      </c>
      <c r="AH43">
        <v>71.942665446782556</v>
      </c>
      <c r="AI43">
        <v>35.768604019554587</v>
      </c>
      <c r="AJ43">
        <v>65.811698467313107</v>
      </c>
      <c r="AK43">
        <v>47.289156626506021</v>
      </c>
      <c r="AL43">
        <v>85.802851828890269</v>
      </c>
      <c r="AM43">
        <v>4107.6232124865064</v>
      </c>
      <c r="AN43">
        <v>4773.5316282883286</v>
      </c>
      <c r="AO43">
        <v>4498.240925475955</v>
      </c>
      <c r="AP43">
        <v>3726.6818490251899</v>
      </c>
      <c r="AQ43">
        <v>1930.6229844689369</v>
      </c>
      <c r="AR43">
        <v>1859.7124709263439</v>
      </c>
      <c r="AS43">
        <v>1454.3077878057959</v>
      </c>
      <c r="AT43">
        <v>1079.1287670880561</v>
      </c>
      <c r="AU43">
        <v>651.38243171572685</v>
      </c>
      <c r="AV43">
        <v>580.15366589277983</v>
      </c>
      <c r="AW43">
        <v>2255.265602439642</v>
      </c>
      <c r="AX43">
        <v>2780.2454513311391</v>
      </c>
      <c r="AY43">
        <v>2991.9004621803761</v>
      </c>
      <c r="AZ43">
        <v>2704.3928575217719</v>
      </c>
      <c r="BA43">
        <v>2680.2111028432851</v>
      </c>
      <c r="BB43">
        <v>13.802619948983191</v>
      </c>
      <c r="BC43">
        <v>3895.031210899353</v>
      </c>
      <c r="BD43">
        <v>7063.6820983886719</v>
      </c>
      <c r="BE43">
        <v>951.08749642968178</v>
      </c>
      <c r="BF43">
        <v>2665.583101272583</v>
      </c>
      <c r="BG43">
        <v>3085.0109481811519</v>
      </c>
      <c r="BH43">
        <v>469.59893551468849</v>
      </c>
      <c r="BI43">
        <v>892.90418910980225</v>
      </c>
    </row>
    <row r="44">
      <c r="A44" t="s">
        <v>655</v>
      </c>
      <c r="B44">
        <v>2000</v>
      </c>
      <c r="C44" t="s">
        <v>658</v>
      </c>
      <c r="D44">
        <v>157</v>
      </c>
      <c r="E44" t="s">
        <v>183</v>
      </c>
      <c r="F44" t="s">
        <v>188</v>
      </c>
      <c r="G44" t="s">
        <v>195</v>
      </c>
      <c r="H44">
        <v>5.1705132608694546</v>
      </c>
      <c r="I44">
        <v>2.684309977869288</v>
      </c>
      <c r="J44">
        <v>5.7072677105138432</v>
      </c>
      <c r="K44">
        <v>4.3063463182992354</v>
      </c>
      <c r="L44">
        <v>0.7326640859715281</v>
      </c>
      <c r="M44">
        <v>3.4935089699644828</v>
      </c>
      <c r="N44">
        <v>3.4191264787095088</v>
      </c>
      <c r="O44">
        <v>1.5869335219153711</v>
      </c>
      <c r="P44">
        <v>0.29846771311893139</v>
      </c>
      <c r="Q44">
        <v>0.93099607874182233</v>
      </c>
      <c r="R44">
        <v>4.880771224174822</v>
      </c>
      <c r="S44">
        <v>3.8351176004011558</v>
      </c>
      <c r="T44">
        <v>3.2327653592579182</v>
      </c>
      <c r="U44">
        <v>7.1214370080117328</v>
      </c>
      <c r="V44">
        <v>5.373917604874193</v>
      </c>
      <c r="W44" t="s">
        <v>159</v>
      </c>
      <c r="X44" t="s">
        <v>160</v>
      </c>
      <c r="Y44" t="s">
        <v>161</v>
      </c>
      <c r="Z44" t="s">
        <v>162</v>
      </c>
      <c r="AA44" t="s">
        <v>163</v>
      </c>
      <c r="AB44" t="s">
        <v>164</v>
      </c>
      <c r="AC44" t="s">
        <v>165</v>
      </c>
      <c r="AD44" t="s">
        <v>166</v>
      </c>
      <c r="AE44">
        <v>0</v>
      </c>
      <c r="AF44">
        <v>14.838919622518709</v>
      </c>
      <c r="AG44">
        <v>1.149782473586078</v>
      </c>
      <c r="AH44">
        <v>1.463860933211345</v>
      </c>
      <c r="AI44">
        <v>1.3036393264530151</v>
      </c>
      <c r="AJ44">
        <v>0.93837973099781047</v>
      </c>
      <c r="AK44">
        <v>4.7097480832420597</v>
      </c>
      <c r="AL44">
        <v>0.30998140111593309</v>
      </c>
      <c r="AM44">
        <v>308.58485221862787</v>
      </c>
      <c r="AN44">
        <v>160.14146536588669</v>
      </c>
      <c r="AO44">
        <v>340.46489945054049</v>
      </c>
      <c r="AP44">
        <v>256.71045890450478</v>
      </c>
      <c r="AQ44">
        <v>43.625775098800659</v>
      </c>
      <c r="AR44">
        <v>82.602273255586624</v>
      </c>
      <c r="AS44">
        <v>80.878288269042969</v>
      </c>
      <c r="AT44">
        <v>37.5043785572052</v>
      </c>
      <c r="AU44">
        <v>7.0434560775756836</v>
      </c>
      <c r="AV44">
        <v>21.919719457626339</v>
      </c>
      <c r="AW44">
        <v>172.96617123484609</v>
      </c>
      <c r="AX44">
        <v>139.87927043437961</v>
      </c>
      <c r="AY44">
        <v>116.8855107724667</v>
      </c>
      <c r="AZ44">
        <v>256.27716338634491</v>
      </c>
      <c r="BA44">
        <v>193.57121959328649</v>
      </c>
      <c r="BB44">
        <v>0</v>
      </c>
      <c r="BC44">
        <v>802.95399284362793</v>
      </c>
      <c r="BD44">
        <v>96.086852073669434</v>
      </c>
      <c r="BE44">
        <v>19.352352619171139</v>
      </c>
      <c r="BF44">
        <v>97.151092529296875</v>
      </c>
      <c r="BG44">
        <v>43.987798690795898</v>
      </c>
      <c r="BH44">
        <v>46.76955235004425</v>
      </c>
      <c r="BI44">
        <v>3.2258099317550659</v>
      </c>
    </row>
    <row r="45">
      <c r="A45" t="s">
        <v>655</v>
      </c>
      <c r="B45">
        <v>2000</v>
      </c>
      <c r="C45" t="s">
        <v>658</v>
      </c>
      <c r="D45">
        <v>158</v>
      </c>
      <c r="E45" t="s">
        <v>183</v>
      </c>
      <c r="F45" t="s">
        <v>189</v>
      </c>
      <c r="G45" t="s">
        <v>195</v>
      </c>
      <c r="H45">
        <v>0</v>
      </c>
      <c r="I45">
        <v>0</v>
      </c>
      <c r="J45">
        <v>1.1267537963923151</v>
      </c>
      <c r="K45">
        <v>0.0249351280802667</v>
      </c>
      <c r="L45">
        <v>0.0295302801026304</v>
      </c>
      <c r="M45">
        <v>2.842778310998777</v>
      </c>
      <c r="N45">
        <v>0.031419511815183099</v>
      </c>
      <c r="O45">
        <v>0.058403421493545001</v>
      </c>
      <c r="P45">
        <v>0.035993138035118701</v>
      </c>
      <c r="Q45">
        <v>0</v>
      </c>
      <c r="R45">
        <v>0</v>
      </c>
      <c r="S45">
        <v>0</v>
      </c>
      <c r="T45">
        <v>0</v>
      </c>
      <c r="U45">
        <v>0</v>
      </c>
      <c r="V45">
        <v>0.0075489227864240002</v>
      </c>
      <c r="W45" t="s">
        <v>159</v>
      </c>
      <c r="X45" t="s">
        <v>160</v>
      </c>
      <c r="Y45" t="s">
        <v>161</v>
      </c>
      <c r="Z45" t="s">
        <v>162</v>
      </c>
      <c r="AA45" t="s">
        <v>163</v>
      </c>
      <c r="AB45" t="s">
        <v>164</v>
      </c>
      <c r="AC45" t="s">
        <v>165</v>
      </c>
      <c r="AD45" t="s">
        <v>166</v>
      </c>
      <c r="AE45">
        <v>0.61621413441170803</v>
      </c>
      <c r="AF45">
        <v>0</v>
      </c>
      <c r="AG45">
        <v>0</v>
      </c>
      <c r="AH45">
        <v>0</v>
      </c>
      <c r="AI45">
        <v>0.89625203693644762</v>
      </c>
      <c r="AJ45">
        <v>0</v>
      </c>
      <c r="AK45">
        <v>0.027382256297918899</v>
      </c>
      <c r="AL45">
        <v>0</v>
      </c>
      <c r="AM45">
        <v>0</v>
      </c>
      <c r="AN45">
        <v>0</v>
      </c>
      <c r="AO45">
        <v>67.216072112321854</v>
      </c>
      <c r="AP45">
        <v>1.486435994505882</v>
      </c>
      <c r="AQ45">
        <v>1.758351996541023</v>
      </c>
      <c r="AR45">
        <v>67.216072112321854</v>
      </c>
      <c r="AS45">
        <v>0.74321799725294113</v>
      </c>
      <c r="AT45">
        <v>1.380261994898319</v>
      </c>
      <c r="AU45">
        <v>0.84939199686050415</v>
      </c>
      <c r="AV45">
        <v>0</v>
      </c>
      <c r="AW45">
        <v>0</v>
      </c>
      <c r="AX45">
        <v>0</v>
      </c>
      <c r="AY45">
        <v>0</v>
      </c>
      <c r="AZ45">
        <v>0</v>
      </c>
      <c r="BA45">
        <v>0.27191600203514099</v>
      </c>
      <c r="BB45">
        <v>3.397567987442017</v>
      </c>
      <c r="BC45">
        <v>0</v>
      </c>
      <c r="BD45">
        <v>0</v>
      </c>
      <c r="BE45">
        <v>0</v>
      </c>
      <c r="BF45">
        <v>66.791376113891602</v>
      </c>
      <c r="BG45">
        <v>0</v>
      </c>
      <c r="BH45">
        <v>0.27191600203514099</v>
      </c>
      <c r="BI45">
        <v>0</v>
      </c>
    </row>
    <row r="46">
      <c r="A46" t="s">
        <v>655</v>
      </c>
      <c r="B46">
        <v>2000</v>
      </c>
      <c r="C46" t="s">
        <v>658</v>
      </c>
      <c r="D46">
        <v>159</v>
      </c>
      <c r="E46" t="s">
        <v>183</v>
      </c>
      <c r="F46" t="s">
        <v>180</v>
      </c>
      <c r="G46" t="s">
        <v>195</v>
      </c>
      <c r="H46">
        <v>0.3481058174560886</v>
      </c>
      <c r="I46">
        <v>0.43502932557283758</v>
      </c>
      <c r="J46">
        <v>0.40547110379898171</v>
      </c>
      <c r="K46">
        <v>0.32372174925582559</v>
      </c>
      <c r="L46">
        <v>0.017831173474911002</v>
      </c>
      <c r="M46">
        <v>0.65899687493029568</v>
      </c>
      <c r="N46">
        <v>0.65871371671412027</v>
      </c>
      <c r="O46">
        <v>0.15723998094415961</v>
      </c>
      <c r="P46">
        <v>0.0134974267631695</v>
      </c>
      <c r="Q46">
        <v>0.031566692376261203</v>
      </c>
      <c r="R46">
        <v>0</v>
      </c>
      <c r="S46">
        <v>0.5696099352434385</v>
      </c>
      <c r="T46">
        <v>0.71779953264965946</v>
      </c>
      <c r="U46">
        <v>0.2391597156652735</v>
      </c>
      <c r="V46">
        <v>0</v>
      </c>
      <c r="W46" t="s">
        <v>159</v>
      </c>
      <c r="X46" t="s">
        <v>160</v>
      </c>
      <c r="Y46" t="s">
        <v>161</v>
      </c>
      <c r="Z46" t="s">
        <v>162</v>
      </c>
      <c r="AA46" t="s">
        <v>163</v>
      </c>
      <c r="AB46" t="s">
        <v>164</v>
      </c>
      <c r="AC46" t="s">
        <v>165</v>
      </c>
      <c r="AD46" t="s">
        <v>166</v>
      </c>
      <c r="AE46">
        <v>0.86655112651646449</v>
      </c>
      <c r="AF46">
        <v>0</v>
      </c>
      <c r="AG46">
        <v>0.99440646364201357</v>
      </c>
      <c r="AH46">
        <v>0</v>
      </c>
      <c r="AI46">
        <v>0</v>
      </c>
      <c r="AJ46">
        <v>0</v>
      </c>
      <c r="AK46">
        <v>0.0821467688937568</v>
      </c>
      <c r="AL46">
        <v>0.24798512089274641</v>
      </c>
      <c r="AM46">
        <v>20.77553558349609</v>
      </c>
      <c r="AN46">
        <v>25.953125476837162</v>
      </c>
      <c r="AO46">
        <v>24.188225537538528</v>
      </c>
      <c r="AP46">
        <v>19.29774167388678</v>
      </c>
      <c r="AQ46">
        <v>1.06173999607563</v>
      </c>
      <c r="AR46">
        <v>15.58165168762207</v>
      </c>
      <c r="AS46">
        <v>15.58165168762207</v>
      </c>
      <c r="AT46">
        <v>3.7160899862647061</v>
      </c>
      <c r="AU46">
        <v>0.31852199882268911</v>
      </c>
      <c r="AV46">
        <v>0.74321799725294113</v>
      </c>
      <c r="AW46">
        <v>0</v>
      </c>
      <c r="AX46">
        <v>20.77553558349609</v>
      </c>
      <c r="AY46">
        <v>25.953125476837162</v>
      </c>
      <c r="AZ46">
        <v>8.6065738499164581</v>
      </c>
      <c r="BA46">
        <v>0</v>
      </c>
      <c r="BB46">
        <v>4.7778299823403358</v>
      </c>
      <c r="BC46">
        <v>0</v>
      </c>
      <c r="BD46">
        <v>83.102142333984375</v>
      </c>
      <c r="BE46">
        <v>0</v>
      </c>
      <c r="BF46">
        <v>0</v>
      </c>
      <c r="BG46">
        <v>0</v>
      </c>
      <c r="BH46">
        <v>0.81574800610542297</v>
      </c>
      <c r="BI46">
        <v>2.5806479454040532</v>
      </c>
    </row>
    <row r="47">
      <c r="A47" t="s">
        <v>655</v>
      </c>
      <c r="B47">
        <v>2000</v>
      </c>
      <c r="C47" t="s">
        <v>658</v>
      </c>
      <c r="D47">
        <v>160</v>
      </c>
      <c r="E47" t="s">
        <v>183</v>
      </c>
      <c r="F47" t="s">
        <v>190</v>
      </c>
      <c r="G47" t="s">
        <v>195</v>
      </c>
      <c r="H47">
        <v>23.168813437571188</v>
      </c>
      <c r="I47">
        <v>9.8831597796746973</v>
      </c>
      <c r="J47">
        <v>2.9237453368338069</v>
      </c>
      <c r="K47">
        <v>2.426376116019298</v>
      </c>
      <c r="L47">
        <v>0.52236513345057456</v>
      </c>
      <c r="M47">
        <v>2.917807812889182</v>
      </c>
      <c r="N47">
        <v>3.5752872731100318</v>
      </c>
      <c r="O47">
        <v>0.86000281023775349</v>
      </c>
      <c r="P47">
        <v>0.9941284532878869</v>
      </c>
      <c r="Q47">
        <v>0</v>
      </c>
      <c r="R47">
        <v>29.401745913370441</v>
      </c>
      <c r="S47">
        <v>15.63377922422228</v>
      </c>
      <c r="T47">
        <v>8.5189195607531474</v>
      </c>
      <c r="U47">
        <v>3.3858673397319259</v>
      </c>
      <c r="V47">
        <v>2.3085754788194119</v>
      </c>
      <c r="W47" t="s">
        <v>159</v>
      </c>
      <c r="X47" t="s">
        <v>160</v>
      </c>
      <c r="Y47" t="s">
        <v>161</v>
      </c>
      <c r="Z47" t="s">
        <v>162</v>
      </c>
      <c r="AA47" t="s">
        <v>163</v>
      </c>
      <c r="AB47" t="s">
        <v>164</v>
      </c>
      <c r="AC47" t="s">
        <v>165</v>
      </c>
      <c r="AD47" t="s">
        <v>166</v>
      </c>
      <c r="AE47">
        <v>1.405738494126709</v>
      </c>
      <c r="AF47">
        <v>5.3693459160429553</v>
      </c>
      <c r="AG47">
        <v>5.8732131758856436</v>
      </c>
      <c r="AH47">
        <v>14.69960353766392</v>
      </c>
      <c r="AI47">
        <v>0.46170559478544271</v>
      </c>
      <c r="AJ47">
        <v>16.8282765092274</v>
      </c>
      <c r="AK47">
        <v>43.400876232201533</v>
      </c>
      <c r="AL47">
        <v>8.1525108493490386</v>
      </c>
      <c r="AM47">
        <v>1382.753415375948</v>
      </c>
      <c r="AN47">
        <v>589.61286237835884</v>
      </c>
      <c r="AO47">
        <v>174.4149236753583</v>
      </c>
      <c r="AP47">
        <v>144.64143851399419</v>
      </c>
      <c r="AQ47">
        <v>31.103727161884311</v>
      </c>
      <c r="AR47">
        <v>68.990107178688049</v>
      </c>
      <c r="AS47">
        <v>84.572219401597977</v>
      </c>
      <c r="AT47">
        <v>20.324651606380939</v>
      </c>
      <c r="AU47">
        <v>23.460159301757809</v>
      </c>
      <c r="AV47">
        <v>0</v>
      </c>
      <c r="AW47">
        <v>1041.947508841753</v>
      </c>
      <c r="AX47">
        <v>570.21501290798187</v>
      </c>
      <c r="AY47">
        <v>308.014394313097</v>
      </c>
      <c r="AZ47">
        <v>121.8462617099285</v>
      </c>
      <c r="BA47">
        <v>83.156051844358444</v>
      </c>
      <c r="BB47">
        <v>7.7507019713521004</v>
      </c>
      <c r="BC47">
        <v>290.54256319999689</v>
      </c>
      <c r="BD47">
        <v>490.82202816009521</v>
      </c>
      <c r="BE47">
        <v>194.32987421751019</v>
      </c>
      <c r="BF47">
        <v>34.407678604125977</v>
      </c>
      <c r="BG47">
        <v>788.84785652160645</v>
      </c>
      <c r="BH47">
        <v>430.98686322569853</v>
      </c>
      <c r="BI47">
        <v>84.838801205158234</v>
      </c>
    </row>
    <row r="48">
      <c r="A48" t="s">
        <v>655</v>
      </c>
      <c r="B48">
        <v>2006</v>
      </c>
      <c r="C48" t="s">
        <v>659</v>
      </c>
      <c r="D48">
        <v>16</v>
      </c>
      <c r="E48" t="s">
        <v>13</v>
      </c>
      <c r="F48" t="s">
        <v>14</v>
      </c>
      <c r="G48" t="s">
        <v>668</v>
      </c>
      <c r="H48">
        <v>80.466728050915648</v>
      </c>
      <c r="I48">
        <v>85.131743348115194</v>
      </c>
      <c r="J48">
        <v>83.026106904252345</v>
      </c>
      <c r="K48">
        <v>83.547135401143677</v>
      </c>
      <c r="L48">
        <v>93.851073595424978</v>
      </c>
      <c r="M48">
        <v>89.00654260214435</v>
      </c>
      <c r="N48">
        <v>88.67787576745711</v>
      </c>
      <c r="O48">
        <v>88.88532618885742</v>
      </c>
      <c r="P48">
        <v>93.133989403312356</v>
      </c>
      <c r="Q48">
        <v>96.448987134990148</v>
      </c>
      <c r="R48">
        <v>78.010882275076213</v>
      </c>
      <c r="S48">
        <v>80.784382167846118</v>
      </c>
      <c r="T48">
        <v>86.734316266035705</v>
      </c>
      <c r="U48">
        <v>80.53901378252371</v>
      </c>
      <c r="V48">
        <v>80.813574427456913</v>
      </c>
      <c r="W48" t="s">
        <v>240</v>
      </c>
      <c r="X48" t="s">
        <v>241</v>
      </c>
      <c r="Y48" t="s">
        <v>242</v>
      </c>
      <c r="Z48" t="s">
        <v>243</v>
      </c>
      <c r="AA48" t="s">
        <v>244</v>
      </c>
      <c r="AB48" t="s">
        <v>245</v>
      </c>
      <c r="AC48" t="s">
        <v>246</v>
      </c>
      <c r="AD48" t="s">
        <v>247</v>
      </c>
      <c r="AE48">
        <v>80.769230769230703</v>
      </c>
      <c r="AF48">
        <v>87.576518159998102</v>
      </c>
      <c r="AG48">
        <v>79.202838440177487</v>
      </c>
      <c r="AH48">
        <v>81.680380943533038</v>
      </c>
      <c r="AI48">
        <v>90.977646108268416</v>
      </c>
      <c r="AJ48">
        <v>89.091072674010547</v>
      </c>
      <c r="AK48">
        <v>83.396800586211512</v>
      </c>
      <c r="AL48">
        <v>82.849121994361099</v>
      </c>
      <c r="AM48"/>
      <c r="AN48"/>
      <c r="AO48"/>
      <c r="AP48"/>
      <c r="AQ48"/>
      <c r="AR48"/>
      <c r="AS48"/>
      <c r="AT48"/>
      <c r="AU48"/>
      <c r="AV48"/>
      <c r="AW48"/>
      <c r="AX48"/>
      <c r="AY48"/>
      <c r="AZ48"/>
      <c r="BA48"/>
      <c r="BB48"/>
      <c r="BC48"/>
      <c r="BD48"/>
      <c r="BE48"/>
      <c r="BF48"/>
      <c r="BG48"/>
      <c r="BH48"/>
      <c r="BI48"/>
    </row>
    <row r="49">
      <c r="A49" t="s">
        <v>655</v>
      </c>
      <c r="B49">
        <v>2006</v>
      </c>
      <c r="C49" t="s">
        <v>659</v>
      </c>
      <c r="D49">
        <v>17</v>
      </c>
      <c r="E49" t="s">
        <v>13</v>
      </c>
      <c r="F49" t="s">
        <v>52</v>
      </c>
      <c r="G49" t="s">
        <v>195</v>
      </c>
      <c r="H49">
        <v>19.533271949084281</v>
      </c>
      <c r="I49">
        <v>14.86825665188473</v>
      </c>
      <c r="J49">
        <v>16.973893095747659</v>
      </c>
      <c r="K49">
        <v>16.45286459885623</v>
      </c>
      <c r="L49">
        <v>6.1489264045750378</v>
      </c>
      <c r="M49">
        <v>10.99345739785562</v>
      </c>
      <c r="N49">
        <v>11.322124232542951</v>
      </c>
      <c r="O49">
        <v>11.114673811142531</v>
      </c>
      <c r="P49">
        <v>6.8660105966875831</v>
      </c>
      <c r="Q49">
        <v>3.5510128650098172</v>
      </c>
      <c r="R49">
        <v>21.989117724923741</v>
      </c>
      <c r="S49">
        <v>19.21561783215396</v>
      </c>
      <c r="T49">
        <v>13.26568373396419</v>
      </c>
      <c r="U49">
        <v>19.460986217476371</v>
      </c>
      <c r="V49">
        <v>19.18642557254304</v>
      </c>
      <c r="W49" t="s">
        <v>240</v>
      </c>
      <c r="X49" t="s">
        <v>241</v>
      </c>
      <c r="Y49" t="s">
        <v>242</v>
      </c>
      <c r="Z49" t="s">
        <v>243</v>
      </c>
      <c r="AA49" t="s">
        <v>244</v>
      </c>
      <c r="AB49" t="s">
        <v>245</v>
      </c>
      <c r="AC49" t="s">
        <v>246</v>
      </c>
      <c r="AD49" t="s">
        <v>247</v>
      </c>
      <c r="AE49">
        <v>19.23076923076918</v>
      </c>
      <c r="AF49">
        <v>12.42348184000185</v>
      </c>
      <c r="AG49">
        <v>20.797161559822559</v>
      </c>
      <c r="AH49">
        <v>18.31961905646693</v>
      </c>
      <c r="AI49">
        <v>9.0223538917317825</v>
      </c>
      <c r="AJ49">
        <v>10.90892732598944</v>
      </c>
      <c r="AK49">
        <v>16.60319941378852</v>
      </c>
      <c r="AL49">
        <v>17.150878005638909</v>
      </c>
      <c r="AM49"/>
      <c r="AN49"/>
      <c r="AO49"/>
      <c r="AP49"/>
      <c r="AQ49"/>
      <c r="AR49"/>
      <c r="AS49"/>
      <c r="AT49"/>
      <c r="AU49"/>
      <c r="AV49"/>
      <c r="AW49"/>
      <c r="AX49"/>
      <c r="AY49"/>
      <c r="AZ49"/>
      <c r="BA49"/>
      <c r="BB49"/>
      <c r="BC49"/>
      <c r="BD49"/>
      <c r="BE49"/>
      <c r="BF49"/>
      <c r="BG49"/>
      <c r="BH49"/>
      <c r="BI49"/>
    </row>
    <row r="50">
      <c r="A50" t="s">
        <v>655</v>
      </c>
      <c r="B50">
        <v>2006</v>
      </c>
      <c r="C50" t="s">
        <v>659</v>
      </c>
      <c r="D50">
        <v>18</v>
      </c>
      <c r="E50" t="s">
        <v>61</v>
      </c>
      <c r="F50" t="s">
        <v>15</v>
      </c>
      <c r="G50" t="s">
        <v>669</v>
      </c>
      <c r="H50">
        <v>65.763020639989975</v>
      </c>
      <c r="I50">
        <v>73.237133795452777</v>
      </c>
      <c r="J50">
        <v>70.990017182363985</v>
      </c>
      <c r="K50">
        <v>73.66067737238248</v>
      </c>
      <c r="L50">
        <v>89.593019724366968</v>
      </c>
      <c r="M50">
        <v>72.802975854654619</v>
      </c>
      <c r="N50">
        <v>81.2770651675078</v>
      </c>
      <c r="O50">
        <v>81.605241564855476</v>
      </c>
      <c r="P50">
        <v>88.382187568524103</v>
      </c>
      <c r="Q50">
        <v>94.730211798899163</v>
      </c>
      <c r="R50">
        <v>63.047546928792883</v>
      </c>
      <c r="S50">
        <v>69.481693960701989</v>
      </c>
      <c r="T50">
        <v>74.033318057438152</v>
      </c>
      <c r="U50">
        <v>68.621332931740241</v>
      </c>
      <c r="V50">
        <v>69.135095769379376</v>
      </c>
      <c r="W50" t="s">
        <v>240</v>
      </c>
      <c r="X50" t="s">
        <v>241</v>
      </c>
      <c r="Y50" t="s">
        <v>242</v>
      </c>
      <c r="Z50" t="s">
        <v>243</v>
      </c>
      <c r="AA50" t="s">
        <v>244</v>
      </c>
      <c r="AB50" t="s">
        <v>245</v>
      </c>
      <c r="AC50" t="s">
        <v>246</v>
      </c>
      <c r="AD50" t="s">
        <v>247</v>
      </c>
      <c r="AE50">
        <v>80.769230769230703</v>
      </c>
      <c r="AF50">
        <v>55.763004272947313</v>
      </c>
      <c r="AG50">
        <v>73.603889090559178</v>
      </c>
      <c r="AH50">
        <v>69.292483470292623</v>
      </c>
      <c r="AI50">
        <v>84.754095853244962</v>
      </c>
      <c r="AJ50">
        <v>84.101966104573023</v>
      </c>
      <c r="AK50">
        <v>68.603998979100666</v>
      </c>
      <c r="AL50">
        <v>70.964783582793444</v>
      </c>
      <c r="AM50"/>
      <c r="AN50"/>
      <c r="AO50"/>
      <c r="AP50"/>
      <c r="AQ50"/>
      <c r="AR50"/>
      <c r="AS50"/>
      <c r="AT50"/>
      <c r="AU50"/>
      <c r="AV50"/>
      <c r="AW50"/>
      <c r="AX50"/>
      <c r="AY50"/>
      <c r="AZ50"/>
      <c r="BA50"/>
      <c r="BB50"/>
      <c r="BC50"/>
      <c r="BD50"/>
      <c r="BE50"/>
      <c r="BF50"/>
      <c r="BG50"/>
      <c r="BH50"/>
      <c r="BI50"/>
    </row>
    <row r="51">
      <c r="A51" t="s">
        <v>655</v>
      </c>
      <c r="B51">
        <v>2006</v>
      </c>
      <c r="C51" t="s">
        <v>659</v>
      </c>
      <c r="D51">
        <v>19</v>
      </c>
      <c r="E51" t="s">
        <v>61</v>
      </c>
      <c r="F51" t="s">
        <v>16</v>
      </c>
      <c r="G51" t="s">
        <v>670</v>
      </c>
      <c r="H51">
        <v>14.70370741092561</v>
      </c>
      <c r="I51">
        <v>11.894609552662439</v>
      </c>
      <c r="J51">
        <v>12.03608972188839</v>
      </c>
      <c r="K51">
        <v>9.8864580287611794</v>
      </c>
      <c r="L51">
        <v>4.2580538710579781</v>
      </c>
      <c r="M51">
        <v>16.203566747489649</v>
      </c>
      <c r="N51">
        <v>7.4008105999492848</v>
      </c>
      <c r="O51">
        <v>7.280084624001927</v>
      </c>
      <c r="P51">
        <v>4.7518018347882398</v>
      </c>
      <c r="Q51">
        <v>1.7187753360909701</v>
      </c>
      <c r="R51">
        <v>14.96333534628333</v>
      </c>
      <c r="S51">
        <v>11.30268820714412</v>
      </c>
      <c r="T51">
        <v>12.70099820859752</v>
      </c>
      <c r="U51">
        <v>11.91768085078346</v>
      </c>
      <c r="V51">
        <v>11.67847865807747</v>
      </c>
      <c r="W51" t="s">
        <v>240</v>
      </c>
      <c r="X51" t="s">
        <v>241</v>
      </c>
      <c r="Y51" t="s">
        <v>242</v>
      </c>
      <c r="Z51" t="s">
        <v>243</v>
      </c>
      <c r="AA51" t="s">
        <v>244</v>
      </c>
      <c r="AB51" t="s">
        <v>245</v>
      </c>
      <c r="AC51" t="s">
        <v>246</v>
      </c>
      <c r="AD51" t="s">
        <v>247</v>
      </c>
      <c r="AE51">
        <v>0</v>
      </c>
      <c r="AF51">
        <v>31.813513887050739</v>
      </c>
      <c r="AG51">
        <v>5.5989493496182776</v>
      </c>
      <c r="AH51">
        <v>12.38789747324048</v>
      </c>
      <c r="AI51">
        <v>6.2235502550235369</v>
      </c>
      <c r="AJ51">
        <v>4.9891065694375234</v>
      </c>
      <c r="AK51">
        <v>14.792801607110849</v>
      </c>
      <c r="AL51">
        <v>11.88433841156767</v>
      </c>
      <c r="AM51"/>
      <c r="AN51"/>
      <c r="AO51"/>
      <c r="AP51"/>
      <c r="AQ51"/>
      <c r="AR51"/>
      <c r="AS51"/>
      <c r="AT51"/>
      <c r="AU51"/>
      <c r="AV51"/>
      <c r="AW51"/>
      <c r="AX51"/>
      <c r="AY51"/>
      <c r="AZ51"/>
      <c r="BA51"/>
      <c r="BB51"/>
      <c r="BC51"/>
      <c r="BD51"/>
      <c r="BE51"/>
      <c r="BF51"/>
      <c r="BG51"/>
      <c r="BH51"/>
      <c r="BI51"/>
    </row>
    <row r="52">
      <c r="A52" t="s">
        <v>655</v>
      </c>
      <c r="B52">
        <v>2006</v>
      </c>
      <c r="C52" t="s">
        <v>659</v>
      </c>
      <c r="D52">
        <v>20</v>
      </c>
      <c r="E52" t="s">
        <v>61</v>
      </c>
      <c r="F52" t="s">
        <v>22</v>
      </c>
      <c r="G52" t="s">
        <v>671</v>
      </c>
      <c r="H52">
        <v>19.533271949084419</v>
      </c>
      <c r="I52">
        <v>14.859534733941439</v>
      </c>
      <c r="J52">
        <v>16.973893095747631</v>
      </c>
      <c r="K52">
        <v>16.45286459885634</v>
      </c>
      <c r="L52">
        <v>6.1489264045750538</v>
      </c>
      <c r="M52">
        <v>10.970873078611421</v>
      </c>
      <c r="N52">
        <v>11.322124232542921</v>
      </c>
      <c r="O52">
        <v>11.1146738111426</v>
      </c>
      <c r="P52">
        <v>6.8660105966876577</v>
      </c>
      <c r="Q52">
        <v>3.5510128650098678</v>
      </c>
      <c r="R52">
        <v>21.989117724923791</v>
      </c>
      <c r="S52">
        <v>19.2156178321539</v>
      </c>
      <c r="T52">
        <v>13.26568373396433</v>
      </c>
      <c r="U52">
        <v>19.4609862174763</v>
      </c>
      <c r="V52">
        <v>19.186425572543161</v>
      </c>
      <c r="W52" t="s">
        <v>240</v>
      </c>
      <c r="X52" t="s">
        <v>241</v>
      </c>
      <c r="Y52" t="s">
        <v>242</v>
      </c>
      <c r="Z52" t="s">
        <v>243</v>
      </c>
      <c r="AA52" t="s">
        <v>244</v>
      </c>
      <c r="AB52" t="s">
        <v>245</v>
      </c>
      <c r="AC52" t="s">
        <v>246</v>
      </c>
      <c r="AD52" t="s">
        <v>247</v>
      </c>
      <c r="AE52">
        <v>19.230769230769301</v>
      </c>
      <c r="AF52">
        <v>12.42348184000195</v>
      </c>
      <c r="AG52">
        <v>20.797161559822541</v>
      </c>
      <c r="AH52">
        <v>18.299348782619528</v>
      </c>
      <c r="AI52">
        <v>9.0223538917315018</v>
      </c>
      <c r="AJ52">
        <v>10.908927325989451</v>
      </c>
      <c r="AK52">
        <v>16.603199413788481</v>
      </c>
      <c r="AL52">
        <v>17.15087800563888</v>
      </c>
      <c r="AM52"/>
      <c r="AN52"/>
      <c r="AO52"/>
      <c r="AP52"/>
      <c r="AQ52"/>
      <c r="AR52"/>
      <c r="AS52"/>
      <c r="AT52"/>
      <c r="AU52"/>
      <c r="AV52"/>
      <c r="AW52"/>
      <c r="AX52"/>
      <c r="AY52"/>
      <c r="AZ52"/>
      <c r="BA52"/>
      <c r="BB52"/>
      <c r="BC52"/>
      <c r="BD52"/>
      <c r="BE52"/>
      <c r="BF52"/>
      <c r="BG52"/>
      <c r="BH52"/>
      <c r="BI52"/>
    </row>
    <row r="53">
      <c r="A53" t="s">
        <v>655</v>
      </c>
      <c r="B53">
        <v>2006</v>
      </c>
      <c r="C53" t="s">
        <v>659</v>
      </c>
      <c r="D53">
        <v>21</v>
      </c>
      <c r="E53" t="s">
        <v>61</v>
      </c>
      <c r="F53" t="s">
        <v>17</v>
      </c>
      <c r="G53" t="s">
        <v>672</v>
      </c>
      <c r="H53">
        <v>0</v>
      </c>
      <c r="I53">
        <v>0.0087219179433375999</v>
      </c>
      <c r="J53">
        <v>0</v>
      </c>
      <c r="K53">
        <v>0</v>
      </c>
      <c r="L53">
        <v>0</v>
      </c>
      <c r="M53">
        <v>0.022584319244307101</v>
      </c>
      <c r="N53">
        <v>0</v>
      </c>
      <c r="O53">
        <v>0</v>
      </c>
      <c r="P53">
        <v>0</v>
      </c>
      <c r="Q53">
        <v>0</v>
      </c>
      <c r="R53">
        <v>0</v>
      </c>
      <c r="S53">
        <v>0</v>
      </c>
      <c r="T53">
        <v>0</v>
      </c>
      <c r="U53">
        <v>0</v>
      </c>
      <c r="V53">
        <v>0</v>
      </c>
      <c r="W53" t="s">
        <v>240</v>
      </c>
      <c r="X53" t="s">
        <v>241</v>
      </c>
      <c r="Y53" t="s">
        <v>242</v>
      </c>
      <c r="Z53" t="s">
        <v>243</v>
      </c>
      <c r="AA53" t="s">
        <v>244</v>
      </c>
      <c r="AB53" t="s">
        <v>245</v>
      </c>
      <c r="AC53" t="s">
        <v>246</v>
      </c>
      <c r="AD53" t="s">
        <v>247</v>
      </c>
      <c r="AE53">
        <v>0</v>
      </c>
      <c r="AF53">
        <v>0</v>
      </c>
      <c r="AG53">
        <v>0</v>
      </c>
      <c r="AH53">
        <v>0.020270273847357401</v>
      </c>
      <c r="AI53">
        <v>0</v>
      </c>
      <c r="AJ53">
        <v>0</v>
      </c>
      <c r="AK53">
        <v>0</v>
      </c>
      <c r="AL53">
        <v>0</v>
      </c>
      <c r="AM53"/>
      <c r="AN53"/>
      <c r="AO53"/>
      <c r="AP53"/>
      <c r="AQ53"/>
      <c r="AR53"/>
      <c r="AS53"/>
      <c r="AT53"/>
      <c r="AU53"/>
      <c r="AV53"/>
      <c r="AW53"/>
      <c r="AX53"/>
      <c r="AY53"/>
      <c r="AZ53"/>
      <c r="BA53"/>
      <c r="BB53"/>
      <c r="BC53"/>
      <c r="BD53"/>
      <c r="BE53"/>
      <c r="BF53"/>
      <c r="BG53"/>
      <c r="BH53"/>
      <c r="BI53"/>
    </row>
    <row r="54">
      <c r="A54" t="s">
        <v>655</v>
      </c>
      <c r="B54">
        <v>2006</v>
      </c>
      <c r="C54" t="s">
        <v>659</v>
      </c>
      <c r="D54">
        <v>22</v>
      </c>
      <c r="E54" t="s">
        <v>55</v>
      </c>
      <c r="F54" t="s">
        <v>50</v>
      </c>
      <c r="G54" t="s">
        <v>195</v>
      </c>
      <c r="H54">
        <v>18.273027581812169</v>
      </c>
      <c r="I54">
        <v>13.97200278634466</v>
      </c>
      <c r="J54">
        <v>14.49675309450398</v>
      </c>
      <c r="K54">
        <v>11.833389596534079</v>
      </c>
      <c r="L54">
        <v>4.5370326709459698</v>
      </c>
      <c r="M54">
        <v>18.204916485655382</v>
      </c>
      <c r="N54">
        <v>8.3457238188211367</v>
      </c>
      <c r="O54">
        <v>8.1904234772494444</v>
      </c>
      <c r="P54">
        <v>5.1021134874946519</v>
      </c>
      <c r="Q54">
        <v>1.7820563876791871</v>
      </c>
      <c r="R54">
        <v>19.181087189247169</v>
      </c>
      <c r="S54">
        <v>13.99117985907284</v>
      </c>
      <c r="T54">
        <v>14.64356756977296</v>
      </c>
      <c r="U54">
        <v>14.797401024755899</v>
      </c>
      <c r="V54">
        <v>14.451134900066529</v>
      </c>
      <c r="W54" t="s">
        <v>240</v>
      </c>
      <c r="X54" t="s">
        <v>241</v>
      </c>
      <c r="Y54" t="s">
        <v>242</v>
      </c>
      <c r="Z54" t="s">
        <v>243</v>
      </c>
      <c r="AA54" t="s">
        <v>244</v>
      </c>
      <c r="AB54" t="s">
        <v>245</v>
      </c>
      <c r="AC54" t="s">
        <v>246</v>
      </c>
      <c r="AD54" t="s">
        <v>247</v>
      </c>
      <c r="AE54">
        <v>0</v>
      </c>
      <c r="AF54">
        <v>36.326534275921958</v>
      </c>
      <c r="AG54">
        <v>7.0691271422642341</v>
      </c>
      <c r="AH54">
        <v>15.166307172103471</v>
      </c>
      <c r="AI54">
        <v>6.8407466243050177</v>
      </c>
      <c r="AJ54">
        <v>5.6000072955603049</v>
      </c>
      <c r="AK54">
        <v>17.737852655173249</v>
      </c>
      <c r="AL54">
        <v>14.34455565187106</v>
      </c>
      <c r="AM54"/>
      <c r="AN54"/>
      <c r="AO54"/>
      <c r="AP54"/>
      <c r="AQ54"/>
      <c r="AR54"/>
      <c r="AS54"/>
      <c r="AT54"/>
      <c r="AU54"/>
      <c r="AV54"/>
      <c r="AW54"/>
      <c r="AX54"/>
      <c r="AY54"/>
      <c r="AZ54"/>
      <c r="BA54"/>
      <c r="BB54"/>
      <c r="BC54"/>
      <c r="BD54"/>
      <c r="BE54"/>
      <c r="BF54"/>
      <c r="BG54"/>
      <c r="BH54"/>
      <c r="BI54"/>
    </row>
    <row r="55">
      <c r="A55" t="s">
        <v>655</v>
      </c>
      <c r="B55">
        <v>2006</v>
      </c>
      <c r="C55" t="s">
        <v>659</v>
      </c>
      <c r="D55">
        <v>23</v>
      </c>
      <c r="E55" t="s">
        <v>55</v>
      </c>
      <c r="F55" t="s">
        <v>49</v>
      </c>
      <c r="G55" t="s">
        <v>195</v>
      </c>
      <c r="H55">
        <v>81.726972418187742</v>
      </c>
      <c r="I55">
        <v>86.027997213655368</v>
      </c>
      <c r="J55">
        <v>85.503246905496042</v>
      </c>
      <c r="K55">
        <v>88.166610403465896</v>
      </c>
      <c r="L55">
        <v>95.462967329053996</v>
      </c>
      <c r="M55">
        <v>81.79508351434454</v>
      </c>
      <c r="N55">
        <v>91.65427618117883</v>
      </c>
      <c r="O55">
        <v>91.809576522750532</v>
      </c>
      <c r="P55">
        <v>94.897886512505323</v>
      </c>
      <c r="Q55">
        <v>98.217943612320795</v>
      </c>
      <c r="R55">
        <v>80.818912810752835</v>
      </c>
      <c r="S55">
        <v>86.008820140927142</v>
      </c>
      <c r="T55">
        <v>85.356432430226988</v>
      </c>
      <c r="U55">
        <v>85.202598975244086</v>
      </c>
      <c r="V55">
        <v>85.54886509993338</v>
      </c>
      <c r="W55" t="s">
        <v>240</v>
      </c>
      <c r="X55" t="s">
        <v>241</v>
      </c>
      <c r="Y55" t="s">
        <v>242</v>
      </c>
      <c r="Z55" t="s">
        <v>243</v>
      </c>
      <c r="AA55" t="s">
        <v>244</v>
      </c>
      <c r="AB55" t="s">
        <v>245</v>
      </c>
      <c r="AC55" t="s">
        <v>246</v>
      </c>
      <c r="AD55" t="s">
        <v>247</v>
      </c>
      <c r="AE55">
        <v>100</v>
      </c>
      <c r="AF55">
        <v>63.673465724077971</v>
      </c>
      <c r="AG55">
        <v>92.930872857735721</v>
      </c>
      <c r="AH55">
        <v>84.833692827896613</v>
      </c>
      <c r="AI55">
        <v>93.159253375695073</v>
      </c>
      <c r="AJ55">
        <v>94.399992704439683</v>
      </c>
      <c r="AK55">
        <v>82.262147344826758</v>
      </c>
      <c r="AL55">
        <v>85.655444348128967</v>
      </c>
      <c r="AM55"/>
      <c r="AN55"/>
      <c r="AO55"/>
      <c r="AP55"/>
      <c r="AQ55"/>
      <c r="AR55"/>
      <c r="AS55"/>
      <c r="AT55"/>
      <c r="AU55"/>
      <c r="AV55"/>
      <c r="AW55"/>
      <c r="AX55"/>
      <c r="AY55"/>
      <c r="AZ55"/>
      <c r="BA55"/>
      <c r="BB55"/>
      <c r="BC55"/>
      <c r="BD55"/>
      <c r="BE55"/>
      <c r="BF55"/>
      <c r="BG55"/>
      <c r="BH55"/>
      <c r="BI55"/>
    </row>
    <row r="56">
      <c r="A56" t="s">
        <v>655</v>
      </c>
      <c r="B56">
        <v>2006</v>
      </c>
      <c r="C56" t="s">
        <v>659</v>
      </c>
      <c r="D56">
        <v>29</v>
      </c>
      <c r="E56" t="s">
        <v>58</v>
      </c>
      <c r="F56" t="s">
        <v>50</v>
      </c>
      <c r="G56" t="s">
        <v>673</v>
      </c>
      <c r="H56">
        <v>19.650999202391159</v>
      </c>
      <c r="I56">
        <v>39.263848052950223</v>
      </c>
      <c r="J56">
        <v>56.791357254068878</v>
      </c>
      <c r="K56">
        <v>71.48397773775163</v>
      </c>
      <c r="L56">
        <v>92.132397060432922</v>
      </c>
      <c r="M56">
        <v>78.316303986073549</v>
      </c>
      <c r="N56">
        <v>84.890499983907489</v>
      </c>
      <c r="O56">
        <v>86.876045495395701</v>
      </c>
      <c r="P56">
        <v>91.688580521161199</v>
      </c>
      <c r="Q56">
        <v>96.419667327963026</v>
      </c>
      <c r="R56">
        <v>15.15795652066879</v>
      </c>
      <c r="S56">
        <v>22.494080073900019</v>
      </c>
      <c r="T56">
        <v>37.445273269097449</v>
      </c>
      <c r="U56">
        <v>41.851719677541737</v>
      </c>
      <c r="V56">
        <v>61.304993292112961</v>
      </c>
      <c r="W56" t="s">
        <v>240</v>
      </c>
      <c r="X56" t="s">
        <v>241</v>
      </c>
      <c r="Y56" t="s">
        <v>242</v>
      </c>
      <c r="Z56" t="s">
        <v>243</v>
      </c>
      <c r="AA56" t="s">
        <v>244</v>
      </c>
      <c r="AB56" t="s">
        <v>245</v>
      </c>
      <c r="AC56" t="s">
        <v>246</v>
      </c>
      <c r="AD56" t="s">
        <v>247</v>
      </c>
      <c r="AE56">
        <v>80.769230769230703</v>
      </c>
      <c r="AF56">
        <v>55.705504237932942</v>
      </c>
      <c r="AG56">
        <v>51.015225281071487</v>
      </c>
      <c r="AH56">
        <v>13.841746517939701</v>
      </c>
      <c r="AI56">
        <v>89.101355597450549</v>
      </c>
      <c r="AJ56">
        <v>54.522750721360389</v>
      </c>
      <c r="AK56">
        <v>9.5272562916789933</v>
      </c>
      <c r="AL56">
        <v>38.472022082365541</v>
      </c>
      <c r="AM56"/>
      <c r="AN56"/>
      <c r="AO56"/>
      <c r="AP56"/>
      <c r="AQ56"/>
      <c r="AR56"/>
      <c r="AS56"/>
      <c r="AT56"/>
      <c r="AU56"/>
      <c r="AV56"/>
      <c r="AW56"/>
      <c r="AX56"/>
      <c r="AY56"/>
      <c r="AZ56"/>
      <c r="BA56"/>
      <c r="BB56"/>
      <c r="BC56"/>
      <c r="BD56"/>
      <c r="BE56"/>
      <c r="BF56"/>
      <c r="BG56"/>
      <c r="BH56"/>
      <c r="BI56"/>
    </row>
    <row r="57">
      <c r="A57" t="s">
        <v>655</v>
      </c>
      <c r="B57">
        <v>2006</v>
      </c>
      <c r="C57" t="s">
        <v>659</v>
      </c>
      <c r="D57">
        <v>30</v>
      </c>
      <c r="E57" t="s">
        <v>58</v>
      </c>
      <c r="F57" t="s">
        <v>49</v>
      </c>
      <c r="G57" t="s">
        <v>195</v>
      </c>
      <c r="H57">
        <v>80.349000797608696</v>
      </c>
      <c r="I57">
        <v>60.736151947049777</v>
      </c>
      <c r="J57">
        <v>43.208642745931023</v>
      </c>
      <c r="K57">
        <v>28.516022262248239</v>
      </c>
      <c r="L57">
        <v>7.8676029395670479</v>
      </c>
      <c r="M57">
        <v>21.683696013926379</v>
      </c>
      <c r="N57">
        <v>15.10950001609258</v>
      </c>
      <c r="O57">
        <v>13.123954504604249</v>
      </c>
      <c r="P57">
        <v>8.311419478838749</v>
      </c>
      <c r="Q57">
        <v>3.5803326720369339</v>
      </c>
      <c r="R57">
        <v>84.842043479331224</v>
      </c>
      <c r="S57">
        <v>77.505919926099963</v>
      </c>
      <c r="T57">
        <v>62.554726730902431</v>
      </c>
      <c r="U57">
        <v>58.14828032245827</v>
      </c>
      <c r="V57">
        <v>38.695006707886883</v>
      </c>
      <c r="W57" t="s">
        <v>240</v>
      </c>
      <c r="X57" t="s">
        <v>241</v>
      </c>
      <c r="Y57" t="s">
        <v>242</v>
      </c>
      <c r="Z57" t="s">
        <v>243</v>
      </c>
      <c r="AA57" t="s">
        <v>244</v>
      </c>
      <c r="AB57" t="s">
        <v>245</v>
      </c>
      <c r="AC57" t="s">
        <v>246</v>
      </c>
      <c r="AD57" t="s">
        <v>247</v>
      </c>
      <c r="AE57">
        <v>19.23076923076918</v>
      </c>
      <c r="AF57">
        <v>44.294495762066958</v>
      </c>
      <c r="AG57">
        <v>48.98477471892852</v>
      </c>
      <c r="AH57">
        <v>86.158253482060289</v>
      </c>
      <c r="AI57">
        <v>10.89864440254965</v>
      </c>
      <c r="AJ57">
        <v>45.477249278639682</v>
      </c>
      <c r="AK57">
        <v>90.472743708321062</v>
      </c>
      <c r="AL57">
        <v>61.527977917634438</v>
      </c>
      <c r="AM57"/>
      <c r="AN57"/>
      <c r="AO57"/>
      <c r="AP57"/>
      <c r="AQ57"/>
      <c r="AR57"/>
      <c r="AS57"/>
      <c r="AT57"/>
      <c r="AU57"/>
      <c r="AV57"/>
      <c r="AW57"/>
      <c r="AX57"/>
      <c r="AY57"/>
      <c r="AZ57"/>
      <c r="BA57"/>
      <c r="BB57"/>
      <c r="BC57"/>
      <c r="BD57"/>
      <c r="BE57"/>
      <c r="BF57"/>
      <c r="BG57"/>
      <c r="BH57"/>
      <c r="BI57"/>
    </row>
    <row r="58">
      <c r="A58" t="s">
        <v>655</v>
      </c>
      <c r="B58">
        <v>2006</v>
      </c>
      <c r="C58" t="s">
        <v>659</v>
      </c>
      <c r="D58">
        <v>31</v>
      </c>
      <c r="E58" t="s">
        <v>105</v>
      </c>
      <c r="F58" t="s">
        <v>50</v>
      </c>
      <c r="G58" t="s">
        <v>674</v>
      </c>
      <c r="H58">
        <v>0.38295081863836389</v>
      </c>
      <c r="I58">
        <v>1.681012353716445</v>
      </c>
      <c r="J58">
        <v>9.876388685186992</v>
      </c>
      <c r="K58">
        <v>28.011544973890171</v>
      </c>
      <c r="L58">
        <v>74.140781910299964</v>
      </c>
      <c r="M58">
        <v>13.50922853792104</v>
      </c>
      <c r="N58">
        <v>33.319352129825241</v>
      </c>
      <c r="O58">
        <v>51.302701939168813</v>
      </c>
      <c r="P58">
        <v>69.00100904563925</v>
      </c>
      <c r="Q58">
        <v>90.476643210176434</v>
      </c>
      <c r="R58">
        <v>0</v>
      </c>
      <c r="S58">
        <v>0.1179002656513142</v>
      </c>
      <c r="T58">
        <v>0.52146180502147443</v>
      </c>
      <c r="U58">
        <v>2.8338760090076618</v>
      </c>
      <c r="V58">
        <v>19.346176418263958</v>
      </c>
      <c r="W58" t="s">
        <v>240</v>
      </c>
      <c r="X58" t="s">
        <v>241</v>
      </c>
      <c r="Y58" t="s">
        <v>242</v>
      </c>
      <c r="Z58" t="s">
        <v>243</v>
      </c>
      <c r="AA58" t="s">
        <v>244</v>
      </c>
      <c r="AB58" t="s">
        <v>245</v>
      </c>
      <c r="AC58" t="s">
        <v>246</v>
      </c>
      <c r="AD58" t="s">
        <v>247</v>
      </c>
      <c r="AE58">
        <v>77.923076923076863</v>
      </c>
      <c r="AF58">
        <v>2.8227554083153161</v>
      </c>
      <c r="AG58">
        <v>12.95070722272399</v>
      </c>
      <c r="AH58">
        <v>3.4896175296661718</v>
      </c>
      <c r="AI58">
        <v>60.364485142293219</v>
      </c>
      <c r="AJ58">
        <v>5.4219713377038437</v>
      </c>
      <c r="AK58">
        <v>2.7557225469930811</v>
      </c>
      <c r="AL58">
        <v>3.0354847576702002</v>
      </c>
      <c r="AM58"/>
      <c r="AN58"/>
      <c r="AO58"/>
      <c r="AP58"/>
      <c r="AQ58"/>
      <c r="AR58"/>
      <c r="AS58"/>
      <c r="AT58"/>
      <c r="AU58"/>
      <c r="AV58"/>
      <c r="AW58"/>
      <c r="AX58"/>
      <c r="AY58"/>
      <c r="AZ58"/>
      <c r="BA58"/>
      <c r="BB58"/>
      <c r="BC58"/>
      <c r="BD58"/>
      <c r="BE58"/>
      <c r="BF58"/>
      <c r="BG58"/>
      <c r="BH58"/>
      <c r="BI58"/>
    </row>
    <row r="59">
      <c r="A59" t="s">
        <v>655</v>
      </c>
      <c r="B59">
        <v>2006</v>
      </c>
      <c r="C59" t="s">
        <v>659</v>
      </c>
      <c r="D59">
        <v>32</v>
      </c>
      <c r="E59" t="s">
        <v>105</v>
      </c>
      <c r="F59" t="s">
        <v>49</v>
      </c>
      <c r="G59" t="s">
        <v>195</v>
      </c>
      <c r="H59">
        <v>99.617049181361622</v>
      </c>
      <c r="I59">
        <v>98.318987646283531</v>
      </c>
      <c r="J59">
        <v>90.123611314813019</v>
      </c>
      <c r="K59">
        <v>71.988455026109591</v>
      </c>
      <c r="L59">
        <v>25.85921808969999</v>
      </c>
      <c r="M59">
        <v>86.490771462078939</v>
      </c>
      <c r="N59">
        <v>66.680647870174724</v>
      </c>
      <c r="O59">
        <v>48.697298060830967</v>
      </c>
      <c r="P59">
        <v>30.998990954360711</v>
      </c>
      <c r="Q59">
        <v>9.5233567898235219</v>
      </c>
      <c r="R59">
        <v>100</v>
      </c>
      <c r="S59">
        <v>99.882099734348699</v>
      </c>
      <c r="T59">
        <v>99.478538194978512</v>
      </c>
      <c r="U59">
        <v>97.166123990992432</v>
      </c>
      <c r="V59">
        <v>80.653823581735963</v>
      </c>
      <c r="W59" t="s">
        <v>240</v>
      </c>
      <c r="X59" t="s">
        <v>241</v>
      </c>
      <c r="Y59" t="s">
        <v>242</v>
      </c>
      <c r="Z59" t="s">
        <v>243</v>
      </c>
      <c r="AA59" t="s">
        <v>244</v>
      </c>
      <c r="AB59" t="s">
        <v>245</v>
      </c>
      <c r="AC59" t="s">
        <v>246</v>
      </c>
      <c r="AD59" t="s">
        <v>247</v>
      </c>
      <c r="AE59">
        <v>22.07692307692302</v>
      </c>
      <c r="AF59">
        <v>97.177244591684669</v>
      </c>
      <c r="AG59">
        <v>87.049292777275795</v>
      </c>
      <c r="AH59">
        <v>96.510382470333823</v>
      </c>
      <c r="AI59">
        <v>39.635514857707321</v>
      </c>
      <c r="AJ59">
        <v>94.578028662296049</v>
      </c>
      <c r="AK59">
        <v>97.244277453006902</v>
      </c>
      <c r="AL59">
        <v>96.964515242329824</v>
      </c>
      <c r="AM59"/>
      <c r="AN59"/>
      <c r="AO59"/>
      <c r="AP59"/>
      <c r="AQ59"/>
      <c r="AR59"/>
      <c r="AS59"/>
      <c r="AT59"/>
      <c r="AU59"/>
      <c r="AV59"/>
      <c r="AW59"/>
      <c r="AX59"/>
      <c r="AY59"/>
      <c r="AZ59"/>
      <c r="BA59"/>
      <c r="BB59"/>
      <c r="BC59"/>
      <c r="BD59"/>
      <c r="BE59"/>
      <c r="BF59"/>
      <c r="BG59"/>
      <c r="BH59"/>
      <c r="BI59"/>
    </row>
    <row r="60">
      <c r="A60" t="s">
        <v>655</v>
      </c>
      <c r="B60">
        <v>2006</v>
      </c>
      <c r="C60" t="s">
        <v>659</v>
      </c>
      <c r="D60">
        <v>35</v>
      </c>
      <c r="E60" t="s">
        <v>56</v>
      </c>
      <c r="F60" t="s">
        <v>50</v>
      </c>
      <c r="G60" t="s">
        <v>195</v>
      </c>
      <c r="H60">
        <v>2.1700084275156559</v>
      </c>
      <c r="I60">
        <v>5.1906839669434532</v>
      </c>
      <c r="J60">
        <v>16.147446461517191</v>
      </c>
      <c r="K60">
        <v>33.76432135364508</v>
      </c>
      <c r="L60">
        <v>76.07161881037932</v>
      </c>
      <c r="M60">
        <v>16.21610955672833</v>
      </c>
      <c r="N60">
        <v>35.917954429838552</v>
      </c>
      <c r="O60">
        <v>52.192378689798822</v>
      </c>
      <c r="P60">
        <v>71.728281161054994</v>
      </c>
      <c r="Q60">
        <v>91.326917613962806</v>
      </c>
      <c r="R60">
        <v>1.7835482893478209</v>
      </c>
      <c r="S60">
        <v>2.830384077967774</v>
      </c>
      <c r="T60">
        <v>4.2664907958613503</v>
      </c>
      <c r="U60">
        <v>10.906458622950129</v>
      </c>
      <c r="V60">
        <v>28.298227967015421</v>
      </c>
      <c r="W60" t="s">
        <v>240</v>
      </c>
      <c r="X60" t="s">
        <v>241</v>
      </c>
      <c r="Y60" t="s">
        <v>242</v>
      </c>
      <c r="Z60" t="s">
        <v>243</v>
      </c>
      <c r="AA60" t="s">
        <v>244</v>
      </c>
      <c r="AB60" t="s">
        <v>245</v>
      </c>
      <c r="AC60" t="s">
        <v>246</v>
      </c>
      <c r="AD60" t="s">
        <v>247</v>
      </c>
      <c r="AE60">
        <v>77.923076923076863</v>
      </c>
      <c r="AF60">
        <v>6.1277315199907489</v>
      </c>
      <c r="AG60">
        <v>23.22459964670923</v>
      </c>
      <c r="AH60">
        <v>5.8998898117759078</v>
      </c>
      <c r="AI60">
        <v>61.684172726456978</v>
      </c>
      <c r="AJ60">
        <v>7.4288032930365997</v>
      </c>
      <c r="AK60">
        <v>3.0128517414544072</v>
      </c>
      <c r="AL60">
        <v>4.2525114892989189</v>
      </c>
      <c r="AM60"/>
      <c r="AN60"/>
      <c r="AO60"/>
      <c r="AP60"/>
      <c r="AQ60"/>
      <c r="AR60"/>
      <c r="AS60"/>
      <c r="AT60"/>
      <c r="AU60"/>
      <c r="AV60"/>
      <c r="AW60"/>
      <c r="AX60"/>
      <c r="AY60"/>
      <c r="AZ60"/>
      <c r="BA60"/>
      <c r="BB60"/>
      <c r="BC60"/>
      <c r="BD60"/>
      <c r="BE60"/>
      <c r="BF60"/>
      <c r="BG60"/>
      <c r="BH60"/>
      <c r="BI60"/>
    </row>
    <row r="61">
      <c r="A61" t="s">
        <v>655</v>
      </c>
      <c r="B61">
        <v>2006</v>
      </c>
      <c r="C61" t="s">
        <v>659</v>
      </c>
      <c r="D61">
        <v>36</v>
      </c>
      <c r="E61" t="s">
        <v>56</v>
      </c>
      <c r="F61" t="s">
        <v>49</v>
      </c>
      <c r="G61" t="s">
        <v>195</v>
      </c>
      <c r="H61">
        <v>97.829991572484303</v>
      </c>
      <c r="I61">
        <v>94.809316033056547</v>
      </c>
      <c r="J61">
        <v>83.852553538482809</v>
      </c>
      <c r="K61">
        <v>66.235678646354671</v>
      </c>
      <c r="L61">
        <v>23.92838118962062</v>
      </c>
      <c r="M61">
        <v>83.783890443271616</v>
      </c>
      <c r="N61">
        <v>64.082045570161426</v>
      </c>
      <c r="O61">
        <v>47.807621310200943</v>
      </c>
      <c r="P61">
        <v>28.271718838944949</v>
      </c>
      <c r="Q61">
        <v>8.6730823860371498</v>
      </c>
      <c r="R61">
        <v>98.21645171065218</v>
      </c>
      <c r="S61">
        <v>97.16961592203225</v>
      </c>
      <c r="T61">
        <v>95.733509204138628</v>
      </c>
      <c r="U61">
        <v>89.093541377049974</v>
      </c>
      <c r="V61">
        <v>71.701772032984451</v>
      </c>
      <c r="W61" t="s">
        <v>240</v>
      </c>
      <c r="X61" t="s">
        <v>241</v>
      </c>
      <c r="Y61" t="s">
        <v>242</v>
      </c>
      <c r="Z61" t="s">
        <v>243</v>
      </c>
      <c r="AA61" t="s">
        <v>244</v>
      </c>
      <c r="AB61" t="s">
        <v>245</v>
      </c>
      <c r="AC61" t="s">
        <v>246</v>
      </c>
      <c r="AD61" t="s">
        <v>247</v>
      </c>
      <c r="AE61">
        <v>22.07692307692302</v>
      </c>
      <c r="AF61">
        <v>93.872268480009211</v>
      </c>
      <c r="AG61">
        <v>76.775400353290664</v>
      </c>
      <c r="AH61">
        <v>94.100110188224079</v>
      </c>
      <c r="AI61">
        <v>38.315827273543547</v>
      </c>
      <c r="AJ61">
        <v>92.571196706963264</v>
      </c>
      <c r="AK61">
        <v>96.987148258545574</v>
      </c>
      <c r="AL61">
        <v>95.747488510701103</v>
      </c>
      <c r="AM61"/>
      <c r="AN61"/>
      <c r="AO61"/>
      <c r="AP61"/>
      <c r="AQ61"/>
      <c r="AR61"/>
      <c r="AS61"/>
      <c r="AT61"/>
      <c r="AU61"/>
      <c r="AV61"/>
      <c r="AW61"/>
      <c r="AX61"/>
      <c r="AY61"/>
      <c r="AZ61"/>
      <c r="BA61"/>
      <c r="BB61"/>
      <c r="BC61"/>
      <c r="BD61"/>
      <c r="BE61"/>
      <c r="BF61"/>
      <c r="BG61"/>
      <c r="BH61"/>
      <c r="BI61"/>
    </row>
    <row r="62">
      <c r="A62" t="s">
        <v>655</v>
      </c>
      <c r="B62">
        <v>2006</v>
      </c>
      <c r="C62" t="s">
        <v>659</v>
      </c>
      <c r="D62">
        <v>37</v>
      </c>
      <c r="E62" t="s">
        <v>167</v>
      </c>
      <c r="F62" t="s">
        <v>50</v>
      </c>
      <c r="G62" t="s">
        <v>675</v>
      </c>
      <c r="H62">
        <v>1.19122100672109</v>
      </c>
      <c r="I62">
        <v>3.6576161818317079</v>
      </c>
      <c r="J62">
        <v>14.5880397234064</v>
      </c>
      <c r="K62">
        <v>36.285283104575008</v>
      </c>
      <c r="L62">
        <v>80.790642502018812</v>
      </c>
      <c r="M62">
        <v>17.86100601358855</v>
      </c>
      <c r="N62">
        <v>39.146643811867847</v>
      </c>
      <c r="O62">
        <v>58.377530406141922</v>
      </c>
      <c r="P62">
        <v>77.016223207661653</v>
      </c>
      <c r="Q62">
        <v>94.689348563237388</v>
      </c>
      <c r="R62">
        <v>0.79386252390655043</v>
      </c>
      <c r="S62">
        <v>0.3575897454673776</v>
      </c>
      <c r="T62">
        <v>2.885644381427825</v>
      </c>
      <c r="U62">
        <v>6.3430930267072041</v>
      </c>
      <c r="V62">
        <v>28.096736481531021</v>
      </c>
      <c r="W62" t="s">
        <v>240</v>
      </c>
      <c r="X62" t="s">
        <v>241</v>
      </c>
      <c r="Y62" t="s">
        <v>242</v>
      </c>
      <c r="Z62" t="s">
        <v>243</v>
      </c>
      <c r="AA62" t="s">
        <v>244</v>
      </c>
      <c r="AB62" t="s">
        <v>245</v>
      </c>
      <c r="AC62" t="s">
        <v>246</v>
      </c>
      <c r="AD62" t="s">
        <v>247</v>
      </c>
      <c r="AE62">
        <v>96.476190476190467</v>
      </c>
      <c r="AF62">
        <v>5.6130166104906811</v>
      </c>
      <c r="AG62">
        <v>20.616064384883561</v>
      </c>
      <c r="AH62">
        <v>4.8739149117674794</v>
      </c>
      <c r="AI62">
        <v>67.485691730807503</v>
      </c>
      <c r="AJ62">
        <v>8.1747843811813592</v>
      </c>
      <c r="AK62">
        <v>3.612670654361458</v>
      </c>
      <c r="AL62">
        <v>3.663870762416531</v>
      </c>
      <c r="AM62"/>
      <c r="AN62"/>
      <c r="AO62"/>
      <c r="AP62"/>
      <c r="AQ62"/>
      <c r="AR62"/>
      <c r="AS62"/>
      <c r="AT62"/>
      <c r="AU62"/>
      <c r="AV62"/>
      <c r="AW62"/>
      <c r="AX62"/>
      <c r="AY62"/>
      <c r="AZ62"/>
      <c r="BA62"/>
      <c r="BB62"/>
      <c r="BC62"/>
      <c r="BD62"/>
      <c r="BE62"/>
      <c r="BF62"/>
      <c r="BG62"/>
      <c r="BH62"/>
      <c r="BI62"/>
    </row>
    <row r="63">
      <c r="A63" t="s">
        <v>655</v>
      </c>
      <c r="B63">
        <v>2006</v>
      </c>
      <c r="C63" t="s">
        <v>659</v>
      </c>
      <c r="D63">
        <v>38</v>
      </c>
      <c r="E63" t="s">
        <v>167</v>
      </c>
      <c r="F63" t="s">
        <v>49</v>
      </c>
      <c r="G63" t="s">
        <v>195</v>
      </c>
      <c r="H63">
        <v>98.808778993278906</v>
      </c>
      <c r="I63">
        <v>96.342383818168301</v>
      </c>
      <c r="J63">
        <v>85.411960276593589</v>
      </c>
      <c r="K63">
        <v>63.714716895424729</v>
      </c>
      <c r="L63">
        <v>19.209357497981109</v>
      </c>
      <c r="M63">
        <v>82.138993986411307</v>
      </c>
      <c r="N63">
        <v>60.853356188132047</v>
      </c>
      <c r="O63">
        <v>41.622469593857858</v>
      </c>
      <c r="P63">
        <v>22.983776792338361</v>
      </c>
      <c r="Q63">
        <v>5.3106514367626003</v>
      </c>
      <c r="R63">
        <v>99.206137476093446</v>
      </c>
      <c r="S63">
        <v>99.642410254532635</v>
      </c>
      <c r="T63">
        <v>97.114355618572162</v>
      </c>
      <c r="U63">
        <v>93.656906973292763</v>
      </c>
      <c r="V63">
        <v>71.903263518468918</v>
      </c>
      <c r="W63" t="s">
        <v>240</v>
      </c>
      <c r="X63" t="s">
        <v>241</v>
      </c>
      <c r="Y63" t="s">
        <v>242</v>
      </c>
      <c r="Z63" t="s">
        <v>243</v>
      </c>
      <c r="AA63" t="s">
        <v>244</v>
      </c>
      <c r="AB63" t="s">
        <v>245</v>
      </c>
      <c r="AC63" t="s">
        <v>246</v>
      </c>
      <c r="AD63" t="s">
        <v>247</v>
      </c>
      <c r="AE63">
        <v>3.5238095238095171</v>
      </c>
      <c r="AF63">
        <v>94.386983389509311</v>
      </c>
      <c r="AG63">
        <v>79.383935615116329</v>
      </c>
      <c r="AH63">
        <v>95.126085088232529</v>
      </c>
      <c r="AI63">
        <v>32.514308269192902</v>
      </c>
      <c r="AJ63">
        <v>91.825215618818604</v>
      </c>
      <c r="AK63">
        <v>96.387329345638548</v>
      </c>
      <c r="AL63">
        <v>96.336129237583492</v>
      </c>
      <c r="AM63"/>
      <c r="AN63"/>
      <c r="AO63"/>
      <c r="AP63"/>
      <c r="AQ63"/>
      <c r="AR63"/>
      <c r="AS63"/>
      <c r="AT63"/>
      <c r="AU63"/>
      <c r="AV63"/>
      <c r="AW63"/>
      <c r="AX63"/>
      <c r="AY63"/>
      <c r="AZ63"/>
      <c r="BA63"/>
      <c r="BB63"/>
      <c r="BC63"/>
      <c r="BD63"/>
      <c r="BE63"/>
      <c r="BF63"/>
      <c r="BG63"/>
      <c r="BH63"/>
      <c r="BI63"/>
    </row>
    <row r="64">
      <c r="A64" t="s">
        <v>655</v>
      </c>
      <c r="B64">
        <v>2006</v>
      </c>
      <c r="C64" t="s">
        <v>659</v>
      </c>
      <c r="D64">
        <v>41</v>
      </c>
      <c r="E64" t="s">
        <v>57</v>
      </c>
      <c r="F64" t="s">
        <v>50</v>
      </c>
      <c r="G64" t="s">
        <v>195</v>
      </c>
      <c r="H64">
        <v>18.99268550888214</v>
      </c>
      <c r="I64">
        <v>13.32517402148566</v>
      </c>
      <c r="J64">
        <v>13.54312994116496</v>
      </c>
      <c r="K64">
        <v>11.135610850596731</v>
      </c>
      <c r="L64">
        <v>4.496825526676429</v>
      </c>
      <c r="M64">
        <v>16.2715055914034</v>
      </c>
      <c r="N64">
        <v>7.387732378478189</v>
      </c>
      <c r="O64">
        <v>7.8558682896930856</v>
      </c>
      <c r="P64">
        <v>5.33716910955527</v>
      </c>
      <c r="Q64">
        <v>1.729707675985066</v>
      </c>
      <c r="R64">
        <v>19.275043920217851</v>
      </c>
      <c r="S64">
        <v>14.51635784574724</v>
      </c>
      <c r="T64">
        <v>14.52467806027456</v>
      </c>
      <c r="U64">
        <v>14.347569374173681</v>
      </c>
      <c r="V64">
        <v>13.361343913614441</v>
      </c>
      <c r="W64" t="s">
        <v>240</v>
      </c>
      <c r="X64" t="s">
        <v>241</v>
      </c>
      <c r="Y64" t="s">
        <v>242</v>
      </c>
      <c r="Z64" t="s">
        <v>243</v>
      </c>
      <c r="AA64" t="s">
        <v>244</v>
      </c>
      <c r="AB64" t="s">
        <v>245</v>
      </c>
      <c r="AC64" t="s">
        <v>246</v>
      </c>
      <c r="AD64" t="s">
        <v>247</v>
      </c>
      <c r="AE64">
        <v>0.39123630672926352</v>
      </c>
      <c r="AF64">
        <v>35.76643992705133</v>
      </c>
      <c r="AG64">
        <v>6.0075075149098396</v>
      </c>
      <c r="AH64">
        <v>15.80126950345592</v>
      </c>
      <c r="AI64">
        <v>6.5323455005421263</v>
      </c>
      <c r="AJ64">
        <v>5.8456827388836086</v>
      </c>
      <c r="AK64">
        <v>18.800574159786049</v>
      </c>
      <c r="AL64">
        <v>17.447889184727529</v>
      </c>
      <c r="AM64"/>
      <c r="AN64"/>
      <c r="AO64"/>
      <c r="AP64"/>
      <c r="AQ64"/>
      <c r="AR64"/>
      <c r="AS64"/>
      <c r="AT64"/>
      <c r="AU64"/>
      <c r="AV64"/>
      <c r="AW64"/>
      <c r="AX64"/>
      <c r="AY64"/>
      <c r="AZ64"/>
      <c r="BA64"/>
      <c r="BB64"/>
      <c r="BC64"/>
      <c r="BD64"/>
      <c r="BE64"/>
      <c r="BF64"/>
      <c r="BG64"/>
      <c r="BH64"/>
      <c r="BI64"/>
    </row>
    <row r="65">
      <c r="A65" t="s">
        <v>655</v>
      </c>
      <c r="B65">
        <v>2006</v>
      </c>
      <c r="C65" t="s">
        <v>659</v>
      </c>
      <c r="D65">
        <v>42</v>
      </c>
      <c r="E65" t="s">
        <v>57</v>
      </c>
      <c r="F65" t="s">
        <v>49</v>
      </c>
      <c r="G65" t="s">
        <v>676</v>
      </c>
      <c r="H65">
        <v>81.007314491117782</v>
      </c>
      <c r="I65">
        <v>86.674825978514363</v>
      </c>
      <c r="J65">
        <v>86.456870058835023</v>
      </c>
      <c r="K65">
        <v>88.864389149403195</v>
      </c>
      <c r="L65">
        <v>95.503174473323568</v>
      </c>
      <c r="M65">
        <v>83.72849440859666</v>
      </c>
      <c r="N65">
        <v>92.612267621521823</v>
      </c>
      <c r="O65">
        <v>92.14413171030688</v>
      </c>
      <c r="P65">
        <v>94.66283089044471</v>
      </c>
      <c r="Q65">
        <v>98.270292324014932</v>
      </c>
      <c r="R65">
        <v>80.724956079782103</v>
      </c>
      <c r="S65">
        <v>85.483642154252863</v>
      </c>
      <c r="T65">
        <v>85.475321939725418</v>
      </c>
      <c r="U65">
        <v>85.65243062582644</v>
      </c>
      <c r="V65">
        <v>86.638656086385581</v>
      </c>
      <c r="W65" t="s">
        <v>240</v>
      </c>
      <c r="X65" t="s">
        <v>241</v>
      </c>
      <c r="Y65" t="s">
        <v>242</v>
      </c>
      <c r="Z65" t="s">
        <v>243</v>
      </c>
      <c r="AA65" t="s">
        <v>244</v>
      </c>
      <c r="AB65" t="s">
        <v>245</v>
      </c>
      <c r="AC65" t="s">
        <v>246</v>
      </c>
      <c r="AD65" t="s">
        <v>247</v>
      </c>
      <c r="AE65">
        <v>99.608763693270731</v>
      </c>
      <c r="AF65">
        <v>64.233560072948549</v>
      </c>
      <c r="AG65">
        <v>93.992492485090068</v>
      </c>
      <c r="AH65">
        <v>84.198730496544073</v>
      </c>
      <c r="AI65">
        <v>93.467654499457979</v>
      </c>
      <c r="AJ65">
        <v>94.15431726111629</v>
      </c>
      <c r="AK65">
        <v>81.199425840214005</v>
      </c>
      <c r="AL65">
        <v>82.552110815272513</v>
      </c>
      <c r="AM65"/>
      <c r="AN65"/>
      <c r="AO65"/>
      <c r="AP65"/>
      <c r="AQ65"/>
      <c r="AR65"/>
      <c r="AS65"/>
      <c r="AT65"/>
      <c r="AU65"/>
      <c r="AV65"/>
      <c r="AW65"/>
      <c r="AX65"/>
      <c r="AY65"/>
      <c r="AZ65"/>
      <c r="BA65"/>
      <c r="BB65"/>
      <c r="BC65"/>
      <c r="BD65"/>
      <c r="BE65"/>
      <c r="BF65"/>
      <c r="BG65"/>
      <c r="BH65"/>
      <c r="BI65"/>
    </row>
    <row r="66">
      <c r="A66" t="s">
        <v>655</v>
      </c>
      <c r="B66">
        <v>2006</v>
      </c>
      <c r="C66" t="s">
        <v>659</v>
      </c>
      <c r="D66">
        <v>58</v>
      </c>
      <c r="E66" t="s">
        <v>248</v>
      </c>
      <c r="F66" t="s">
        <v>249</v>
      </c>
      <c r="G66" t="s">
        <v>195</v>
      </c>
      <c r="H66">
        <v>0</v>
      </c>
      <c r="I66">
        <v>0.33566375414477589</v>
      </c>
      <c r="J66">
        <v>1.6411864768681139</v>
      </c>
      <c r="K66">
        <v>6.6237286452079047</v>
      </c>
      <c r="L66">
        <v>23.108213401570811</v>
      </c>
      <c r="M66">
        <v>1.421296296990108</v>
      </c>
      <c r="N66">
        <v>5.7953454638196389</v>
      </c>
      <c r="O66">
        <v>10.08755299784003</v>
      </c>
      <c r="P66">
        <v>16.670486742377989</v>
      </c>
      <c r="Q66">
        <v>32.825954564674667</v>
      </c>
      <c r="R66">
        <v>0</v>
      </c>
      <c r="S66">
        <v>0</v>
      </c>
      <c r="T66">
        <v>0.1769692826647184</v>
      </c>
      <c r="U66">
        <v>1.072371379012039</v>
      </c>
      <c r="V66">
        <v>8.1517967334830956</v>
      </c>
      <c r="W66" t="s">
        <v>240</v>
      </c>
      <c r="X66" t="s">
        <v>241</v>
      </c>
      <c r="Y66" t="s">
        <v>242</v>
      </c>
      <c r="Z66" t="s">
        <v>243</v>
      </c>
      <c r="AA66" t="s">
        <v>244</v>
      </c>
      <c r="AB66" t="s">
        <v>245</v>
      </c>
      <c r="AC66" t="s">
        <v>246</v>
      </c>
      <c r="AD66" t="s">
        <v>247</v>
      </c>
      <c r="AE66">
        <v>10.9230769230769</v>
      </c>
      <c r="AF66">
        <v>0.93638608933666667</v>
      </c>
      <c r="AG66">
        <v>4.7299092237784937</v>
      </c>
      <c r="AH66">
        <v>1.685563157251363</v>
      </c>
      <c r="AI66">
        <v>16.55444833468</v>
      </c>
      <c r="AJ66">
        <v>1.82706715565419</v>
      </c>
      <c r="AK66">
        <v>0.80375240953964833</v>
      </c>
      <c r="AL66">
        <v>1.084101699167928</v>
      </c>
      <c r="AM66"/>
      <c r="AN66"/>
      <c r="AO66"/>
      <c r="AP66"/>
      <c r="AQ66"/>
      <c r="AR66"/>
      <c r="AS66"/>
      <c r="AT66"/>
      <c r="AU66"/>
      <c r="AV66"/>
      <c r="AW66"/>
      <c r="AX66"/>
      <c r="AY66"/>
      <c r="AZ66"/>
      <c r="BA66"/>
      <c r="BB66"/>
      <c r="BC66"/>
      <c r="BD66"/>
      <c r="BE66"/>
      <c r="BF66"/>
      <c r="BG66"/>
      <c r="BH66"/>
      <c r="BI66"/>
    </row>
    <row r="67">
      <c r="A67" t="s">
        <v>655</v>
      </c>
      <c r="B67">
        <v>2006</v>
      </c>
      <c r="C67" t="s">
        <v>659</v>
      </c>
      <c r="D67">
        <v>59</v>
      </c>
      <c r="E67" t="s">
        <v>248</v>
      </c>
      <c r="F67" t="s">
        <v>250</v>
      </c>
      <c r="G67" t="s">
        <v>195</v>
      </c>
      <c r="H67">
        <v>0.38295081863836389</v>
      </c>
      <c r="I67">
        <v>1.2316428066505249</v>
      </c>
      <c r="J67">
        <v>8.2352022083188761</v>
      </c>
      <c r="K67">
        <v>21.28758149327216</v>
      </c>
      <c r="L67">
        <v>50.987021739669657</v>
      </c>
      <c r="M67">
        <v>11.79510030258249</v>
      </c>
      <c r="N67">
        <v>27.324674945542771</v>
      </c>
      <c r="O67">
        <v>41.156602900661667</v>
      </c>
      <c r="P67">
        <v>52.330522303261148</v>
      </c>
      <c r="Q67">
        <v>57.533409417393209</v>
      </c>
      <c r="R67">
        <v>0</v>
      </c>
      <c r="S67">
        <v>0.1179002656513142</v>
      </c>
      <c r="T67">
        <v>0.34449252235675598</v>
      </c>
      <c r="U67">
        <v>1.761504629995623</v>
      </c>
      <c r="V67">
        <v>11.19437968478084</v>
      </c>
      <c r="W67" t="s">
        <v>240</v>
      </c>
      <c r="X67" t="s">
        <v>241</v>
      </c>
      <c r="Y67" t="s">
        <v>242</v>
      </c>
      <c r="Z67" t="s">
        <v>243</v>
      </c>
      <c r="AA67" t="s">
        <v>244</v>
      </c>
      <c r="AB67" t="s">
        <v>245</v>
      </c>
      <c r="AC67" t="s">
        <v>246</v>
      </c>
      <c r="AD67" t="s">
        <v>247</v>
      </c>
      <c r="AE67">
        <v>66.538461538461462</v>
      </c>
      <c r="AF67">
        <v>1.886369318978649</v>
      </c>
      <c r="AG67">
        <v>8.2207979989454678</v>
      </c>
      <c r="AH67">
        <v>1.804054372414809</v>
      </c>
      <c r="AI67">
        <v>43.666397342670223</v>
      </c>
      <c r="AJ67">
        <v>3.5949041820496541</v>
      </c>
      <c r="AK67">
        <v>1.951970137453432</v>
      </c>
      <c r="AL67">
        <v>1.9513830585022709</v>
      </c>
      <c r="AM67"/>
      <c r="AN67"/>
      <c r="AO67"/>
      <c r="AP67"/>
      <c r="AQ67"/>
      <c r="AR67"/>
      <c r="AS67"/>
      <c r="AT67"/>
      <c r="AU67"/>
      <c r="AV67"/>
      <c r="AW67"/>
      <c r="AX67"/>
      <c r="AY67"/>
      <c r="AZ67"/>
      <c r="BA67"/>
      <c r="BB67"/>
      <c r="BC67"/>
      <c r="BD67"/>
      <c r="BE67"/>
      <c r="BF67"/>
      <c r="BG67"/>
      <c r="BH67"/>
      <c r="BI67"/>
    </row>
    <row r="68">
      <c r="A68" t="s">
        <v>655</v>
      </c>
      <c r="B68">
        <v>2006</v>
      </c>
      <c r="C68" t="s">
        <v>659</v>
      </c>
      <c r="D68">
        <v>60</v>
      </c>
      <c r="E68" t="s">
        <v>248</v>
      </c>
      <c r="F68" t="s">
        <v>251</v>
      </c>
      <c r="G68" t="s">
        <v>195</v>
      </c>
      <c r="H68">
        <v>19.268048383752799</v>
      </c>
      <c r="I68">
        <v>37.582835699233762</v>
      </c>
      <c r="J68">
        <v>46.914968568881967</v>
      </c>
      <c r="K68">
        <v>43.472432763861264</v>
      </c>
      <c r="L68">
        <v>17.991615150132951</v>
      </c>
      <c r="M68">
        <v>64.807075448152389</v>
      </c>
      <c r="N68">
        <v>51.571147854082128</v>
      </c>
      <c r="O68">
        <v>35.573343556226703</v>
      </c>
      <c r="P68">
        <v>22.687571475521949</v>
      </c>
      <c r="Q68">
        <v>5.9430241177865861</v>
      </c>
      <c r="R68">
        <v>15.15795652066879</v>
      </c>
      <c r="S68">
        <v>22.3761798082487</v>
      </c>
      <c r="T68">
        <v>36.923811464075968</v>
      </c>
      <c r="U68">
        <v>39.017843668534063</v>
      </c>
      <c r="V68">
        <v>41.958816873849003</v>
      </c>
      <c r="W68" t="s">
        <v>240</v>
      </c>
      <c r="X68" t="s">
        <v>241</v>
      </c>
      <c r="Y68" t="s">
        <v>242</v>
      </c>
      <c r="Z68" t="s">
        <v>243</v>
      </c>
      <c r="AA68" t="s">
        <v>244</v>
      </c>
      <c r="AB68" t="s">
        <v>245</v>
      </c>
      <c r="AC68" t="s">
        <v>246</v>
      </c>
      <c r="AD68" t="s">
        <v>247</v>
      </c>
      <c r="AE68">
        <v>2.8461538461538392</v>
      </c>
      <c r="AF68">
        <v>52.882748829617597</v>
      </c>
      <c r="AG68">
        <v>38.064518058347382</v>
      </c>
      <c r="AH68">
        <v>10.352128988273529</v>
      </c>
      <c r="AI68">
        <v>28.736870455157689</v>
      </c>
      <c r="AJ68">
        <v>49.100779383656523</v>
      </c>
      <c r="AK68">
        <v>6.7715337446859092</v>
      </c>
      <c r="AL68">
        <v>35.436537324695351</v>
      </c>
      <c r="AM68"/>
      <c r="AN68"/>
      <c r="AO68"/>
      <c r="AP68"/>
      <c r="AQ68"/>
      <c r="AR68"/>
      <c r="AS68"/>
      <c r="AT68"/>
      <c r="AU68"/>
      <c r="AV68"/>
      <c r="AW68"/>
      <c r="AX68"/>
      <c r="AY68"/>
      <c r="AZ68"/>
      <c r="BA68"/>
      <c r="BB68"/>
      <c r="BC68"/>
      <c r="BD68"/>
      <c r="BE68"/>
      <c r="BF68"/>
      <c r="BG68"/>
      <c r="BH68"/>
      <c r="BI68"/>
    </row>
    <row r="69">
      <c r="A69" t="s">
        <v>655</v>
      </c>
      <c r="B69">
        <v>2006</v>
      </c>
      <c r="C69" t="s">
        <v>659</v>
      </c>
      <c r="D69">
        <v>61</v>
      </c>
      <c r="E69" t="s">
        <v>248</v>
      </c>
      <c r="F69" t="s">
        <v>252</v>
      </c>
      <c r="G69" t="s">
        <v>195</v>
      </c>
      <c r="H69">
        <v>47.7791402630031</v>
      </c>
      <c r="I69">
        <v>34.474607879069211</v>
      </c>
      <c r="J69">
        <v>16.713007850026329</v>
      </c>
      <c r="K69">
        <v>7.0445724952068129</v>
      </c>
      <c r="L69">
        <v>0.61721314854195097</v>
      </c>
      <c r="M69">
        <v>7.7387619393077216</v>
      </c>
      <c r="N69">
        <v>0.90843867599515982</v>
      </c>
      <c r="O69">
        <v>0.90183234585585415</v>
      </c>
      <c r="P69">
        <v>0</v>
      </c>
      <c r="Q69">
        <v>0</v>
      </c>
      <c r="R69">
        <v>48.269827686396773</v>
      </c>
      <c r="S69">
        <v>47.391926126409039</v>
      </c>
      <c r="T69">
        <v>34.903896450418031</v>
      </c>
      <c r="U69">
        <v>26.025113080120668</v>
      </c>
      <c r="V69">
        <v>11.830772522435771</v>
      </c>
      <c r="W69" t="s">
        <v>240</v>
      </c>
      <c r="X69" t="s">
        <v>241</v>
      </c>
      <c r="Y69" t="s">
        <v>242</v>
      </c>
      <c r="Z69" t="s">
        <v>243</v>
      </c>
      <c r="AA69" t="s">
        <v>244</v>
      </c>
      <c r="AB69" t="s">
        <v>245</v>
      </c>
      <c r="AC69" t="s">
        <v>246</v>
      </c>
      <c r="AD69" t="s">
        <v>247</v>
      </c>
      <c r="AE69">
        <v>0</v>
      </c>
      <c r="AF69">
        <v>28.303739203040191</v>
      </c>
      <c r="AG69">
        <v>19.374916627714409</v>
      </c>
      <c r="AH69">
        <v>53.072791609950379</v>
      </c>
      <c r="AI69">
        <v>0.30523386300386129</v>
      </c>
      <c r="AJ69">
        <v>16.47583833684202</v>
      </c>
      <c r="AK69">
        <v>63.951703936738532</v>
      </c>
      <c r="AL69">
        <v>29.961831526393421</v>
      </c>
      <c r="AM69"/>
      <c r="AN69"/>
      <c r="AO69"/>
      <c r="AP69"/>
      <c r="AQ69"/>
      <c r="AR69"/>
      <c r="AS69"/>
      <c r="AT69"/>
      <c r="AU69"/>
      <c r="AV69"/>
      <c r="AW69"/>
      <c r="AX69"/>
      <c r="AY69"/>
      <c r="AZ69"/>
      <c r="BA69"/>
      <c r="BB69"/>
      <c r="BC69"/>
      <c r="BD69"/>
      <c r="BE69"/>
      <c r="BF69"/>
      <c r="BG69"/>
      <c r="BH69"/>
      <c r="BI69"/>
    </row>
    <row r="70">
      <c r="A70" t="s">
        <v>655</v>
      </c>
      <c r="B70">
        <v>2006</v>
      </c>
      <c r="C70" t="s">
        <v>659</v>
      </c>
      <c r="D70">
        <v>62</v>
      </c>
      <c r="E70" t="s">
        <v>248</v>
      </c>
      <c r="F70" t="s">
        <v>253</v>
      </c>
      <c r="G70" t="s">
        <v>195</v>
      </c>
      <c r="H70">
        <v>12.967639853745681</v>
      </c>
      <c r="I70">
        <v>11.25218937275579</v>
      </c>
      <c r="J70">
        <v>9.1805536331267756</v>
      </c>
      <c r="K70">
        <v>4.9275384527054102</v>
      </c>
      <c r="L70">
        <v>1.090076694185196</v>
      </c>
      <c r="M70">
        <v>2.7757775137539871</v>
      </c>
      <c r="N70">
        <v>2.6446817957850621</v>
      </c>
      <c r="O70">
        <v>1.1074483476058641</v>
      </c>
      <c r="P70">
        <v>1.4454088821511659</v>
      </c>
      <c r="Q70">
        <v>0</v>
      </c>
      <c r="R70">
        <v>14.58309806801066</v>
      </c>
      <c r="S70">
        <v>10.63156970134461</v>
      </c>
      <c r="T70">
        <v>14.30747061395342</v>
      </c>
      <c r="U70">
        <v>12.217830877061701</v>
      </c>
      <c r="V70">
        <v>7.6778086129080947</v>
      </c>
      <c r="W70" t="s">
        <v>240</v>
      </c>
      <c r="X70" t="s">
        <v>241</v>
      </c>
      <c r="Y70" t="s">
        <v>242</v>
      </c>
      <c r="Z70" t="s">
        <v>243</v>
      </c>
      <c r="AA70" t="s">
        <v>244</v>
      </c>
      <c r="AB70" t="s">
        <v>245</v>
      </c>
      <c r="AC70" t="s">
        <v>246</v>
      </c>
      <c r="AD70" t="s">
        <v>247</v>
      </c>
      <c r="AE70">
        <v>0</v>
      </c>
      <c r="AF70">
        <v>3.5672747190249212</v>
      </c>
      <c r="AG70">
        <v>8.5548710266977697</v>
      </c>
      <c r="AH70">
        <v>14.76584281564317</v>
      </c>
      <c r="AI70">
        <v>1.436394649429936</v>
      </c>
      <c r="AJ70">
        <v>17.928458391871711</v>
      </c>
      <c r="AK70">
        <v>9.9178403577940255</v>
      </c>
      <c r="AL70">
        <v>14.20663523160866</v>
      </c>
      <c r="AM70"/>
      <c r="AN70"/>
      <c r="AO70"/>
      <c r="AP70"/>
      <c r="AQ70"/>
      <c r="AR70"/>
      <c r="AS70"/>
      <c r="AT70"/>
      <c r="AU70"/>
      <c r="AV70"/>
      <c r="AW70"/>
      <c r="AX70"/>
      <c r="AY70"/>
      <c r="AZ70"/>
      <c r="BA70"/>
      <c r="BB70"/>
      <c r="BC70"/>
      <c r="BD70"/>
      <c r="BE70"/>
      <c r="BF70"/>
      <c r="BG70"/>
      <c r="BH70"/>
      <c r="BI70"/>
    </row>
    <row r="71">
      <c r="A71" t="s">
        <v>655</v>
      </c>
      <c r="B71">
        <v>2006</v>
      </c>
      <c r="C71" t="s">
        <v>659</v>
      </c>
      <c r="D71">
        <v>63</v>
      </c>
      <c r="E71" t="s">
        <v>248</v>
      </c>
      <c r="F71" t="s">
        <v>254</v>
      </c>
      <c r="G71" t="s">
        <v>195</v>
      </c>
      <c r="H71">
        <v>19.407976141019549</v>
      </c>
      <c r="I71">
        <v>14.12591063334809</v>
      </c>
      <c r="J71">
        <v>13.383716589625701</v>
      </c>
      <c r="K71">
        <v>11.14791899887139</v>
      </c>
      <c r="L71">
        <v>1.006598734109007</v>
      </c>
      <c r="M71">
        <v>3.996587221440147</v>
      </c>
      <c r="N71">
        <v>3.5146911402175198</v>
      </c>
      <c r="O71">
        <v>1.5802576854193191</v>
      </c>
      <c r="P71">
        <v>0.50285642322108415</v>
      </c>
      <c r="Q71">
        <v>0.029319807027116299</v>
      </c>
      <c r="R71">
        <v>21.989117724923741</v>
      </c>
      <c r="S71">
        <v>19.21561783215396</v>
      </c>
      <c r="T71">
        <v>12.99381796998037</v>
      </c>
      <c r="U71">
        <v>18.905957403342821</v>
      </c>
      <c r="V71">
        <v>17.403677120588089</v>
      </c>
      <c r="W71" t="s">
        <v>240</v>
      </c>
      <c r="X71" t="s">
        <v>241</v>
      </c>
      <c r="Y71" t="s">
        <v>242</v>
      </c>
      <c r="Z71" t="s">
        <v>243</v>
      </c>
      <c r="AA71" t="s">
        <v>244</v>
      </c>
      <c r="AB71" t="s">
        <v>245</v>
      </c>
      <c r="AC71" t="s">
        <v>246</v>
      </c>
      <c r="AD71" t="s">
        <v>247</v>
      </c>
      <c r="AE71">
        <v>0</v>
      </c>
      <c r="AF71">
        <v>12.42348184000185</v>
      </c>
      <c r="AG71">
        <v>19.51519782994157</v>
      </c>
      <c r="AH71">
        <v>18.299348782619571</v>
      </c>
      <c r="AI71">
        <v>1.2658227848101311</v>
      </c>
      <c r="AJ71">
        <v>10.694782082020691</v>
      </c>
      <c r="AK71">
        <v>16.60319941378852</v>
      </c>
      <c r="AL71">
        <v>16.80315608231642</v>
      </c>
      <c r="AM71"/>
      <c r="AN71"/>
      <c r="AO71"/>
      <c r="AP71"/>
      <c r="AQ71"/>
      <c r="AR71"/>
      <c r="AS71"/>
      <c r="AT71"/>
      <c r="AU71"/>
      <c r="AV71"/>
      <c r="AW71"/>
      <c r="AX71"/>
      <c r="AY71"/>
      <c r="AZ71"/>
      <c r="BA71"/>
      <c r="BB71"/>
      <c r="BC71"/>
      <c r="BD71"/>
      <c r="BE71"/>
      <c r="BF71"/>
      <c r="BG71"/>
      <c r="BH71"/>
      <c r="BI71"/>
    </row>
    <row r="72">
      <c r="A72" t="s">
        <v>655</v>
      </c>
      <c r="B72">
        <v>2006</v>
      </c>
      <c r="C72" t="s">
        <v>659</v>
      </c>
      <c r="D72">
        <v>64</v>
      </c>
      <c r="E72" t="s">
        <v>248</v>
      </c>
      <c r="F72" t="s">
        <v>255</v>
      </c>
      <c r="G72" t="s">
        <v>195</v>
      </c>
      <c r="H72">
        <v>0</v>
      </c>
      <c r="I72">
        <v>0.14109804333999931</v>
      </c>
      <c r="J72">
        <v>0</v>
      </c>
      <c r="K72">
        <v>0</v>
      </c>
      <c r="L72">
        <v>0</v>
      </c>
      <c r="M72">
        <v>0</v>
      </c>
      <c r="N72">
        <v>0</v>
      </c>
      <c r="O72">
        <v>0</v>
      </c>
      <c r="P72">
        <v>0</v>
      </c>
      <c r="Q72">
        <v>0</v>
      </c>
      <c r="R72">
        <v>0</v>
      </c>
      <c r="S72">
        <v>0.15387876082807231</v>
      </c>
      <c r="T72">
        <v>0.077675932566807104</v>
      </c>
      <c r="U72">
        <v>0</v>
      </c>
      <c r="V72">
        <v>0</v>
      </c>
      <c r="W72" t="s">
        <v>240</v>
      </c>
      <c r="X72" t="s">
        <v>241</v>
      </c>
      <c r="Y72" t="s">
        <v>242</v>
      </c>
      <c r="Z72" t="s">
        <v>243</v>
      </c>
      <c r="AA72" t="s">
        <v>244</v>
      </c>
      <c r="AB72" t="s">
        <v>245</v>
      </c>
      <c r="AC72" t="s">
        <v>246</v>
      </c>
      <c r="AD72" t="s">
        <v>247</v>
      </c>
      <c r="AE72">
        <v>0</v>
      </c>
      <c r="AF72">
        <v>0</v>
      </c>
      <c r="AG72">
        <v>0.038196371065736902</v>
      </c>
      <c r="AH72">
        <v>0</v>
      </c>
      <c r="AI72">
        <v>0</v>
      </c>
      <c r="AJ72">
        <v>0.16402522393648439</v>
      </c>
      <c r="AK72">
        <v>0</v>
      </c>
      <c r="AL72">
        <v>0</v>
      </c>
      <c r="AM72"/>
      <c r="AN72"/>
      <c r="AO72"/>
      <c r="AP72"/>
      <c r="AQ72"/>
      <c r="AR72"/>
      <c r="AS72"/>
      <c r="AT72"/>
      <c r="AU72"/>
      <c r="AV72"/>
      <c r="AW72"/>
      <c r="AX72"/>
      <c r="AY72"/>
      <c r="AZ72"/>
      <c r="BA72"/>
      <c r="BB72"/>
      <c r="BC72"/>
      <c r="BD72"/>
      <c r="BE72"/>
      <c r="BF72"/>
      <c r="BG72"/>
      <c r="BH72"/>
      <c r="BI72"/>
    </row>
    <row r="73">
      <c r="A73" t="s">
        <v>655</v>
      </c>
      <c r="B73">
        <v>2006</v>
      </c>
      <c r="C73" t="s">
        <v>659</v>
      </c>
      <c r="D73">
        <v>65</v>
      </c>
      <c r="E73" t="s">
        <v>248</v>
      </c>
      <c r="F73" t="s">
        <v>256</v>
      </c>
      <c r="G73" t="s">
        <v>195</v>
      </c>
      <c r="H73">
        <v>0.068948731775655206</v>
      </c>
      <c r="I73">
        <v>0</v>
      </c>
      <c r="J73">
        <v>0</v>
      </c>
      <c r="K73">
        <v>0</v>
      </c>
      <c r="L73">
        <v>0</v>
      </c>
      <c r="M73">
        <v>0</v>
      </c>
      <c r="N73">
        <v>0</v>
      </c>
      <c r="O73">
        <v>0</v>
      </c>
      <c r="P73">
        <v>0</v>
      </c>
      <c r="Q73">
        <v>0</v>
      </c>
      <c r="R73">
        <v>0</v>
      </c>
      <c r="S73">
        <v>0.1129275053643293</v>
      </c>
      <c r="T73">
        <v>0</v>
      </c>
      <c r="U73">
        <v>0</v>
      </c>
      <c r="V73">
        <v>0</v>
      </c>
      <c r="W73" t="s">
        <v>240</v>
      </c>
      <c r="X73" t="s">
        <v>241</v>
      </c>
      <c r="Y73" t="s">
        <v>242</v>
      </c>
      <c r="Z73" t="s">
        <v>243</v>
      </c>
      <c r="AA73" t="s">
        <v>244</v>
      </c>
      <c r="AB73" t="s">
        <v>245</v>
      </c>
      <c r="AC73" t="s">
        <v>246</v>
      </c>
      <c r="AD73" t="s">
        <v>247</v>
      </c>
      <c r="AE73">
        <v>0</v>
      </c>
      <c r="AF73">
        <v>0</v>
      </c>
      <c r="AG73">
        <v>0</v>
      </c>
      <c r="AH73">
        <v>0</v>
      </c>
      <c r="AI73">
        <v>0</v>
      </c>
      <c r="AJ73">
        <v>0</v>
      </c>
      <c r="AK73">
        <v>0</v>
      </c>
      <c r="AL73">
        <v>0.2086331539934948</v>
      </c>
      <c r="AM73"/>
      <c r="AN73"/>
      <c r="AO73"/>
      <c r="AP73"/>
      <c r="AQ73"/>
      <c r="AR73"/>
      <c r="AS73"/>
      <c r="AT73"/>
      <c r="AU73"/>
      <c r="AV73"/>
      <c r="AW73"/>
      <c r="AX73"/>
      <c r="AY73"/>
      <c r="AZ73"/>
      <c r="BA73"/>
      <c r="BB73"/>
      <c r="BC73"/>
      <c r="BD73"/>
      <c r="BE73"/>
      <c r="BF73"/>
      <c r="BG73"/>
      <c r="BH73"/>
      <c r="BI73"/>
    </row>
    <row r="74">
      <c r="A74" t="s">
        <v>655</v>
      </c>
      <c r="B74">
        <v>2006</v>
      </c>
      <c r="C74" t="s">
        <v>659</v>
      </c>
      <c r="D74">
        <v>66</v>
      </c>
      <c r="E74" t="s">
        <v>248</v>
      </c>
      <c r="F74" t="s">
        <v>17</v>
      </c>
      <c r="G74" t="s">
        <v>195</v>
      </c>
      <c r="H74">
        <v>0</v>
      </c>
      <c r="I74">
        <v>0.0087077944742691999</v>
      </c>
      <c r="J74">
        <v>0</v>
      </c>
      <c r="K74">
        <v>0</v>
      </c>
      <c r="L74">
        <v>0</v>
      </c>
      <c r="M74">
        <v>0.022425597404772998</v>
      </c>
      <c r="N74">
        <v>0</v>
      </c>
      <c r="O74">
        <v>0</v>
      </c>
      <c r="P74">
        <v>0</v>
      </c>
      <c r="Q74">
        <v>0</v>
      </c>
      <c r="R74">
        <v>0</v>
      </c>
      <c r="S74">
        <v>0</v>
      </c>
      <c r="T74">
        <v>0</v>
      </c>
      <c r="U74">
        <v>0</v>
      </c>
      <c r="V74">
        <v>0</v>
      </c>
      <c r="W74" t="s">
        <v>240</v>
      </c>
      <c r="X74" t="s">
        <v>241</v>
      </c>
      <c r="Y74" t="s">
        <v>242</v>
      </c>
      <c r="Z74" t="s">
        <v>243</v>
      </c>
      <c r="AA74" t="s">
        <v>244</v>
      </c>
      <c r="AB74" t="s">
        <v>245</v>
      </c>
      <c r="AC74" t="s">
        <v>246</v>
      </c>
      <c r="AD74" t="s">
        <v>247</v>
      </c>
      <c r="AE74">
        <v>0</v>
      </c>
      <c r="AF74">
        <v>0</v>
      </c>
      <c r="AG74">
        <v>0</v>
      </c>
      <c r="AH74">
        <v>0.020270273847357401</v>
      </c>
      <c r="AI74">
        <v>0</v>
      </c>
      <c r="AJ74">
        <v>0</v>
      </c>
      <c r="AK74">
        <v>0</v>
      </c>
      <c r="AL74">
        <v>0</v>
      </c>
      <c r="AM74"/>
      <c r="AN74"/>
      <c r="AO74"/>
      <c r="AP74"/>
      <c r="AQ74"/>
      <c r="AR74"/>
      <c r="AS74"/>
      <c r="AT74"/>
      <c r="AU74"/>
      <c r="AV74"/>
      <c r="AW74"/>
      <c r="AX74"/>
      <c r="AY74"/>
      <c r="AZ74"/>
      <c r="BA74"/>
      <c r="BB74"/>
      <c r="BC74"/>
      <c r="BD74"/>
      <c r="BE74"/>
      <c r="BF74"/>
      <c r="BG74"/>
      <c r="BH74"/>
      <c r="BI74"/>
    </row>
    <row r="75">
      <c r="A75" t="s">
        <v>655</v>
      </c>
      <c r="B75">
        <v>2006</v>
      </c>
      <c r="C75" t="s">
        <v>659</v>
      </c>
      <c r="D75">
        <v>67</v>
      </c>
      <c r="E75" t="s">
        <v>248</v>
      </c>
      <c r="F75" t="s">
        <v>257</v>
      </c>
      <c r="G75" t="s">
        <v>195</v>
      </c>
      <c r="H75">
        <v>0</v>
      </c>
      <c r="I75">
        <v>0.1137057929211444</v>
      </c>
      <c r="J75">
        <v>0.34118816703021032</v>
      </c>
      <c r="K75">
        <v>0.19128155088987331</v>
      </c>
      <c r="L75">
        <v>0.056933461324308002</v>
      </c>
      <c r="M75">
        <v>0.46853110135750309</v>
      </c>
      <c r="N75">
        <v>0.43358703223223632</v>
      </c>
      <c r="O75">
        <v>0.058546040667084201</v>
      </c>
      <c r="P75">
        <v>0</v>
      </c>
      <c r="Q75">
        <v>0.1465990351355814</v>
      </c>
      <c r="R75">
        <v>0</v>
      </c>
      <c r="S75">
        <v>0</v>
      </c>
      <c r="T75">
        <v>0</v>
      </c>
      <c r="U75">
        <v>0.44435014779949672</v>
      </c>
      <c r="V75">
        <v>0</v>
      </c>
      <c r="W75" t="s">
        <v>240</v>
      </c>
      <c r="X75" t="s">
        <v>241</v>
      </c>
      <c r="Y75" t="s">
        <v>242</v>
      </c>
      <c r="Z75" t="s">
        <v>243</v>
      </c>
      <c r="AA75" t="s">
        <v>244</v>
      </c>
      <c r="AB75" t="s">
        <v>245</v>
      </c>
      <c r="AC75" t="s">
        <v>246</v>
      </c>
      <c r="AD75" t="s">
        <v>247</v>
      </c>
      <c r="AE75">
        <v>0.46153846153846029</v>
      </c>
      <c r="AF75">
        <v>0</v>
      </c>
      <c r="AG75">
        <v>0.21962913362798711</v>
      </c>
      <c r="AH75">
        <v>0</v>
      </c>
      <c r="AI75">
        <v>0.27830146332705008</v>
      </c>
      <c r="AJ75">
        <v>0</v>
      </c>
      <c r="AK75">
        <v>0</v>
      </c>
      <c r="AL75">
        <v>0</v>
      </c>
      <c r="AM75"/>
      <c r="AN75"/>
      <c r="AO75"/>
      <c r="AP75"/>
      <c r="AQ75"/>
      <c r="AR75"/>
      <c r="AS75"/>
      <c r="AT75"/>
      <c r="AU75"/>
      <c r="AV75"/>
      <c r="AW75"/>
      <c r="AX75"/>
      <c r="AY75"/>
      <c r="AZ75"/>
      <c r="BA75"/>
      <c r="BB75"/>
      <c r="BC75"/>
      <c r="BD75"/>
      <c r="BE75"/>
      <c r="BF75"/>
      <c r="BG75"/>
      <c r="BH75"/>
      <c r="BI75"/>
    </row>
    <row r="76">
      <c r="A76" t="s">
        <v>655</v>
      </c>
      <c r="B76">
        <v>2006</v>
      </c>
      <c r="C76" t="s">
        <v>659</v>
      </c>
      <c r="D76">
        <v>68</v>
      </c>
      <c r="E76" t="s">
        <v>248</v>
      </c>
      <c r="F76" t="s">
        <v>47</v>
      </c>
      <c r="G76" t="s">
        <v>195</v>
      </c>
      <c r="H76">
        <v>0.12529580806472371</v>
      </c>
      <c r="I76">
        <v>0.67449977591824428</v>
      </c>
      <c r="J76">
        <v>3.4164025925575632</v>
      </c>
      <c r="K76">
        <v>5.3049455999848307</v>
      </c>
      <c r="L76">
        <v>4.8968698412543068</v>
      </c>
      <c r="M76">
        <v>6.7108958344971033</v>
      </c>
      <c r="N76">
        <v>7.8074330923254234</v>
      </c>
      <c r="O76">
        <v>9.5344161257232063</v>
      </c>
      <c r="P76">
        <v>6.3631541734664996</v>
      </c>
      <c r="Q76">
        <v>2.889659099535328</v>
      </c>
      <c r="R76">
        <v>0</v>
      </c>
      <c r="S76">
        <v>0</v>
      </c>
      <c r="T76">
        <v>0.17477084827531611</v>
      </c>
      <c r="U76">
        <v>0.43911138427281499</v>
      </c>
      <c r="V76">
        <v>1.7827484519549459</v>
      </c>
      <c r="W76" t="s">
        <v>240</v>
      </c>
      <c r="X76" t="s">
        <v>241</v>
      </c>
      <c r="Y76" t="s">
        <v>242</v>
      </c>
      <c r="Z76" t="s">
        <v>243</v>
      </c>
      <c r="AA76" t="s">
        <v>244</v>
      </c>
      <c r="AB76" t="s">
        <v>245</v>
      </c>
      <c r="AC76" t="s">
        <v>246</v>
      </c>
      <c r="AD76" t="s">
        <v>247</v>
      </c>
      <c r="AE76">
        <v>17.769230769230731</v>
      </c>
      <c r="AF76">
        <v>0</v>
      </c>
      <c r="AG76">
        <v>1.1769237094501961</v>
      </c>
      <c r="AH76">
        <v>0</v>
      </c>
      <c r="AI76">
        <v>7.6757339078912166</v>
      </c>
      <c r="AJ76">
        <v>0.2141452439687459</v>
      </c>
      <c r="AK76">
        <v>0</v>
      </c>
      <c r="AL76">
        <v>0.3477219233224913</v>
      </c>
      <c r="AM76"/>
      <c r="AN76"/>
      <c r="AO76"/>
      <c r="AP76"/>
      <c r="AQ76"/>
      <c r="AR76"/>
      <c r="AS76"/>
      <c r="AT76"/>
      <c r="AU76"/>
      <c r="AV76"/>
      <c r="AW76"/>
      <c r="AX76"/>
      <c r="AY76"/>
      <c r="AZ76"/>
      <c r="BA76"/>
      <c r="BB76"/>
      <c r="BC76"/>
      <c r="BD76"/>
      <c r="BE76"/>
      <c r="BF76"/>
      <c r="BG76"/>
      <c r="BH76"/>
      <c r="BI76"/>
    </row>
    <row r="77">
      <c r="A77" t="s">
        <v>655</v>
      </c>
      <c r="B77">
        <v>2006</v>
      </c>
      <c r="C77" t="s">
        <v>659</v>
      </c>
      <c r="D77">
        <v>69</v>
      </c>
      <c r="E77" t="s">
        <v>248</v>
      </c>
      <c r="F77" t="s">
        <v>204</v>
      </c>
      <c r="G77" t="s">
        <v>195</v>
      </c>
      <c r="H77">
        <v>0</v>
      </c>
      <c r="I77">
        <v>0.0591384481441313</v>
      </c>
      <c r="J77">
        <v>0.173773913564369</v>
      </c>
      <c r="K77">
        <v>0</v>
      </c>
      <c r="L77">
        <v>0.24545782921172241</v>
      </c>
      <c r="M77">
        <v>0.2635487445135955</v>
      </c>
      <c r="N77">
        <v>0</v>
      </c>
      <c r="O77">
        <v>0</v>
      </c>
      <c r="P77">
        <v>0</v>
      </c>
      <c r="Q77">
        <v>0.63203395844737342</v>
      </c>
      <c r="R77">
        <v>0</v>
      </c>
      <c r="S77">
        <v>0</v>
      </c>
      <c r="T77">
        <v>0.097094915708508894</v>
      </c>
      <c r="U77">
        <v>0.1159174298607383</v>
      </c>
      <c r="V77">
        <v>0</v>
      </c>
      <c r="W77" t="s">
        <v>240</v>
      </c>
      <c r="X77" t="s">
        <v>241</v>
      </c>
      <c r="Y77" t="s">
        <v>242</v>
      </c>
      <c r="Z77" t="s">
        <v>243</v>
      </c>
      <c r="AA77" t="s">
        <v>244</v>
      </c>
      <c r="AB77" t="s">
        <v>245</v>
      </c>
      <c r="AC77" t="s">
        <v>246</v>
      </c>
      <c r="AD77" t="s">
        <v>247</v>
      </c>
      <c r="AE77">
        <v>1.4615384615384579</v>
      </c>
      <c r="AF77">
        <v>0</v>
      </c>
      <c r="AG77">
        <v>0.1050400204307764</v>
      </c>
      <c r="AH77">
        <v>0</v>
      </c>
      <c r="AI77">
        <v>0.080797199030433905</v>
      </c>
      <c r="AJ77">
        <v>0</v>
      </c>
      <c r="AK77">
        <v>0</v>
      </c>
      <c r="AL77">
        <v>0</v>
      </c>
      <c r="AM77"/>
      <c r="AN77"/>
      <c r="AO77"/>
      <c r="AP77"/>
      <c r="AQ77"/>
      <c r="AR77"/>
      <c r="AS77"/>
      <c r="AT77"/>
      <c r="AU77"/>
      <c r="AV77"/>
      <c r="AW77"/>
      <c r="AX77"/>
      <c r="AY77"/>
      <c r="AZ77"/>
      <c r="BA77"/>
      <c r="BB77"/>
      <c r="BC77"/>
      <c r="BD77"/>
      <c r="BE77"/>
      <c r="BF77"/>
      <c r="BG77"/>
      <c r="BH77"/>
      <c r="BI77"/>
    </row>
    <row r="78">
      <c r="A78" t="s">
        <v>655</v>
      </c>
      <c r="B78">
        <v>2006</v>
      </c>
      <c r="C78" t="s">
        <v>659</v>
      </c>
      <c r="D78">
        <v>122</v>
      </c>
      <c r="E78" t="s">
        <v>18</v>
      </c>
      <c r="F78" t="s">
        <v>14</v>
      </c>
      <c r="G78" t="s">
        <v>677</v>
      </c>
      <c r="H78">
        <v>60.058869170688098</v>
      </c>
      <c r="I78">
        <v>78.903754214160941</v>
      </c>
      <c r="J78">
        <v>90.167049064162569</v>
      </c>
      <c r="K78">
        <v>94.618598734193498</v>
      </c>
      <c r="L78">
        <v>97.554106487522262</v>
      </c>
      <c r="M78">
        <v>81.255692536947805</v>
      </c>
      <c r="N78">
        <v>93.996097546910065</v>
      </c>
      <c r="O78">
        <v>96.727676315164601</v>
      </c>
      <c r="P78">
        <v>95.753014574647636</v>
      </c>
      <c r="Q78">
        <v>99.648162315674611</v>
      </c>
      <c r="R78">
        <v>57.798984682918551</v>
      </c>
      <c r="S78">
        <v>68.948696382916779</v>
      </c>
      <c r="T78">
        <v>81.571560917118759</v>
      </c>
      <c r="U78">
        <v>89.196079579315253</v>
      </c>
      <c r="V78">
        <v>94.45990748746091</v>
      </c>
      <c r="W78" t="s">
        <v>240</v>
      </c>
      <c r="X78" t="s">
        <v>241</v>
      </c>
      <c r="Y78" t="s">
        <v>242</v>
      </c>
      <c r="Z78" t="s">
        <v>243</v>
      </c>
      <c r="AA78" t="s">
        <v>244</v>
      </c>
      <c r="AB78" t="s">
        <v>245</v>
      </c>
      <c r="AC78" t="s">
        <v>246</v>
      </c>
      <c r="AD78" t="s">
        <v>247</v>
      </c>
      <c r="AE78">
        <v>97.461538461538439</v>
      </c>
      <c r="AF78">
        <v>86.420366526791341</v>
      </c>
      <c r="AG78">
        <v>94.049814906586718</v>
      </c>
      <c r="AH78">
        <v>30.70745408328694</v>
      </c>
      <c r="AI78">
        <v>95.780590717299589</v>
      </c>
      <c r="AJ78">
        <v>86.441403562391983</v>
      </c>
      <c r="AK78">
        <v>77.149283585002436</v>
      </c>
      <c r="AL78">
        <v>65.50807091534918</v>
      </c>
      <c r="AM78">
        <v>5388.3648320000038</v>
      </c>
      <c r="AN78">
        <v>7091.5108980000095</v>
      </c>
      <c r="AO78">
        <v>8081.7671090000122</v>
      </c>
      <c r="AP78">
        <v>8496.2232240000285</v>
      </c>
      <c r="AQ78">
        <v>8755.3128730000171</v>
      </c>
      <c r="AR78">
        <v>2835.6919630000061</v>
      </c>
      <c r="AS78">
        <v>3280.454824000004</v>
      </c>
      <c r="AT78">
        <v>3376.8122830000088</v>
      </c>
      <c r="AU78">
        <v>3343.3181840000038</v>
      </c>
      <c r="AV78">
        <v>3473.216734000006</v>
      </c>
      <c r="AW78">
        <v>3173.4857959999999</v>
      </c>
      <c r="AX78">
        <v>3776.8735899999979</v>
      </c>
      <c r="AY78">
        <v>4465.327483</v>
      </c>
      <c r="AZ78">
        <v>4907.8276200000046</v>
      </c>
      <c r="BA78">
        <v>5180.170459000009</v>
      </c>
      <c r="BB78">
        <v>1469.0142810000029</v>
      </c>
      <c r="BC78">
        <v>5065.3621250000006</v>
      </c>
      <c r="BD78">
        <v>10469.763216000019</v>
      </c>
      <c r="BE78">
        <v>1185.5871199999999</v>
      </c>
      <c r="BF78">
        <v>10903.03518399996</v>
      </c>
      <c r="BG78">
        <v>4442.1809060000023</v>
      </c>
      <c r="BH78">
        <v>2335.9302839999991</v>
      </c>
      <c r="BI78">
        <v>1942.3058199999971</v>
      </c>
    </row>
    <row r="79">
      <c r="A79" t="s">
        <v>655</v>
      </c>
      <c r="B79">
        <v>2006</v>
      </c>
      <c r="C79" t="s">
        <v>659</v>
      </c>
      <c r="D79">
        <v>123</v>
      </c>
      <c r="E79" t="s">
        <v>18</v>
      </c>
      <c r="F79" t="s">
        <v>52</v>
      </c>
      <c r="G79" t="s">
        <v>195</v>
      </c>
      <c r="H79">
        <v>39.941130829311767</v>
      </c>
      <c r="I79">
        <v>21.096245785839169</v>
      </c>
      <c r="J79">
        <v>9.8329509358374558</v>
      </c>
      <c r="K79">
        <v>5.3814012658064092</v>
      </c>
      <c r="L79">
        <v>2.4458935124777041</v>
      </c>
      <c r="M79">
        <v>18.744307463052252</v>
      </c>
      <c r="N79">
        <v>6.0039024530899754</v>
      </c>
      <c r="O79">
        <v>3.2723236848354151</v>
      </c>
      <c r="P79">
        <v>4.2469854253523298</v>
      </c>
      <c r="Q79">
        <v>0.35183768432539542</v>
      </c>
      <c r="R79">
        <v>42.201015317081421</v>
      </c>
      <c r="S79">
        <v>31.051303617083232</v>
      </c>
      <c r="T79">
        <v>18.428439082881191</v>
      </c>
      <c r="U79">
        <v>10.8039204206849</v>
      </c>
      <c r="V79">
        <v>5.5400925125390774</v>
      </c>
      <c r="W79" t="s">
        <v>240</v>
      </c>
      <c r="X79" t="s">
        <v>241</v>
      </c>
      <c r="Y79" t="s">
        <v>242</v>
      </c>
      <c r="Z79" t="s">
        <v>243</v>
      </c>
      <c r="AA79" t="s">
        <v>244</v>
      </c>
      <c r="AB79" t="s">
        <v>245</v>
      </c>
      <c r="AC79" t="s">
        <v>246</v>
      </c>
      <c r="AD79" t="s">
        <v>247</v>
      </c>
      <c r="AE79">
        <v>2.5384615384615321</v>
      </c>
      <c r="AF79">
        <v>13.579633473208609</v>
      </c>
      <c r="AG79">
        <v>5.9501850934132436</v>
      </c>
      <c r="AH79">
        <v>69.292545916713038</v>
      </c>
      <c r="AI79">
        <v>4.219409282700437</v>
      </c>
      <c r="AJ79">
        <v>13.55859643760799</v>
      </c>
      <c r="AK79">
        <v>22.850716414997581</v>
      </c>
      <c r="AL79">
        <v>34.49192908465087</v>
      </c>
      <c r="AM79">
        <v>3583.440508999995</v>
      </c>
      <c r="AN79">
        <v>1896.0347119999981</v>
      </c>
      <c r="AO79">
        <v>881.33769799999936</v>
      </c>
      <c r="AP79">
        <v>483.21986400000009</v>
      </c>
      <c r="AQ79">
        <v>219.514726</v>
      </c>
      <c r="AR79">
        <v>654.14594800000043</v>
      </c>
      <c r="AS79">
        <v>209.53562199999999</v>
      </c>
      <c r="AT79">
        <v>114.23848099999999</v>
      </c>
      <c r="AU79">
        <v>148.288006</v>
      </c>
      <c r="AV79">
        <v>12.263232</v>
      </c>
      <c r="AW79">
        <v>2317.070506</v>
      </c>
      <c r="AX79">
        <v>1700.9291649999991</v>
      </c>
      <c r="AY79">
        <v>1008.795401</v>
      </c>
      <c r="AZ79">
        <v>594.46311200000025</v>
      </c>
      <c r="BA79">
        <v>303.81803600000001</v>
      </c>
      <c r="BB79">
        <v>38.261619000000003</v>
      </c>
      <c r="BC79">
        <v>795.94387100000017</v>
      </c>
      <c r="BD79">
        <v>662.3833239999999</v>
      </c>
      <c r="BE79">
        <v>2675.3227319999919</v>
      </c>
      <c r="BF79">
        <v>480.30991999999998</v>
      </c>
      <c r="BG79">
        <v>696.76955399999997</v>
      </c>
      <c r="BH79">
        <v>691.87525800000014</v>
      </c>
      <c r="BI79">
        <v>1022.681231</v>
      </c>
    </row>
    <row r="80">
      <c r="A80" t="s">
        <v>655</v>
      </c>
      <c r="B80">
        <v>2006</v>
      </c>
      <c r="C80" t="s">
        <v>659</v>
      </c>
      <c r="D80">
        <v>124</v>
      </c>
      <c r="E80" t="s">
        <v>51</v>
      </c>
      <c r="F80" t="s">
        <v>15</v>
      </c>
      <c r="G80" t="s">
        <v>678</v>
      </c>
      <c r="H80">
        <v>40.545081037107558</v>
      </c>
      <c r="I80">
        <v>54.002147442782963</v>
      </c>
      <c r="J80">
        <v>51.317847297821942</v>
      </c>
      <c r="K80">
        <v>50.370099735715748</v>
      </c>
      <c r="L80">
        <v>71.011258505723021</v>
      </c>
      <c r="M80">
        <v>33.438350352499043</v>
      </c>
      <c r="N80">
        <v>33.145702249277292</v>
      </c>
      <c r="O80">
        <v>39.523177927641193</v>
      </c>
      <c r="P80">
        <v>56.864656053839873</v>
      </c>
      <c r="Q80">
        <v>90.268781880584172</v>
      </c>
      <c r="R80">
        <v>39.916682927040867</v>
      </c>
      <c r="S80">
        <v>47.180275168560748</v>
      </c>
      <c r="T80">
        <v>59.547993460791218</v>
      </c>
      <c r="U80">
        <v>62.934476760033192</v>
      </c>
      <c r="V80">
        <v>66.555196858241828</v>
      </c>
      <c r="W80" t="s">
        <v>240</v>
      </c>
      <c r="X80" t="s">
        <v>241</v>
      </c>
      <c r="Y80" t="s">
        <v>242</v>
      </c>
      <c r="Z80" t="s">
        <v>243</v>
      </c>
      <c r="AA80" t="s">
        <v>244</v>
      </c>
      <c r="AB80" t="s">
        <v>245</v>
      </c>
      <c r="AC80" t="s">
        <v>246</v>
      </c>
      <c r="AD80" t="s">
        <v>247</v>
      </c>
      <c r="AE80">
        <v>39.769230769230667</v>
      </c>
      <c r="AF80">
        <v>77.581533366510087</v>
      </c>
      <c r="AG80">
        <v>57.999632130302459</v>
      </c>
      <c r="AH80">
        <v>27.14193120715219</v>
      </c>
      <c r="AI80">
        <v>54.148967038413538</v>
      </c>
      <c r="AJ80">
        <v>52.360960393457468</v>
      </c>
      <c r="AK80">
        <v>43.161483188803842</v>
      </c>
      <c r="AL80">
        <v>39.532411533728947</v>
      </c>
      <c r="AM80">
        <v>3637.6257459999988</v>
      </c>
      <c r="AN80">
        <v>4850.324894000003</v>
      </c>
      <c r="AO80">
        <v>4599.6724380000032</v>
      </c>
      <c r="AP80">
        <v>4520.2343070000024</v>
      </c>
      <c r="AQ80">
        <v>6364.0020810000142</v>
      </c>
      <c r="AR80">
        <v>1165.0545579999989</v>
      </c>
      <c r="AS80">
        <v>1154.9800230000001</v>
      </c>
      <c r="AT80">
        <v>1379.7742050000011</v>
      </c>
      <c r="AU80">
        <v>1982.455375</v>
      </c>
      <c r="AV80">
        <v>3146.300308000004</v>
      </c>
      <c r="AW80">
        <v>2191.64795</v>
      </c>
      <c r="AX80">
        <v>2584.4424130000002</v>
      </c>
      <c r="AY80">
        <v>3259.7303369999968</v>
      </c>
      <c r="AZ80">
        <v>3462.837881999998</v>
      </c>
      <c r="BA80">
        <v>3644.636414999999</v>
      </c>
      <c r="BB80">
        <v>599.43203099999994</v>
      </c>
      <c r="BC80">
        <v>4547.2910669999992</v>
      </c>
      <c r="BD80">
        <v>6452.0151650000071</v>
      </c>
      <c r="BE80">
        <v>1047.9254960000001</v>
      </c>
      <c r="BF80">
        <v>6158.1863360000061</v>
      </c>
      <c r="BG80">
        <v>2690.803815000002</v>
      </c>
      <c r="BH80">
        <v>1306.8457800000001</v>
      </c>
      <c r="BI80">
        <v>1169.3597759999991</v>
      </c>
    </row>
    <row r="81">
      <c r="A81" t="s">
        <v>655</v>
      </c>
      <c r="B81">
        <v>2006</v>
      </c>
      <c r="C81" t="s">
        <v>659</v>
      </c>
      <c r="D81">
        <v>125</v>
      </c>
      <c r="E81" t="s">
        <v>51</v>
      </c>
      <c r="F81" t="s">
        <v>16</v>
      </c>
      <c r="G81" t="s">
        <v>679</v>
      </c>
      <c r="H81">
        <v>19.513788133580469</v>
      </c>
      <c r="I81">
        <v>24.90160677137791</v>
      </c>
      <c r="J81">
        <v>38.849201766340578</v>
      </c>
      <c r="K81">
        <v>44.248498998477601</v>
      </c>
      <c r="L81">
        <v>26.542847981799198</v>
      </c>
      <c r="M81">
        <v>47.817342184448528</v>
      </c>
      <c r="N81">
        <v>60.850395297632737</v>
      </c>
      <c r="O81">
        <v>57.204498387523152</v>
      </c>
      <c r="P81">
        <v>38.88835852080765</v>
      </c>
      <c r="Q81">
        <v>9.3793804350904004</v>
      </c>
      <c r="R81">
        <v>17.882301755877691</v>
      </c>
      <c r="S81">
        <v>21.768421214356049</v>
      </c>
      <c r="T81">
        <v>22.023567456327459</v>
      </c>
      <c r="U81">
        <v>26.261602819281912</v>
      </c>
      <c r="V81">
        <v>27.90471062921894</v>
      </c>
      <c r="W81" t="s">
        <v>240</v>
      </c>
      <c r="X81" t="s">
        <v>241</v>
      </c>
      <c r="Y81" t="s">
        <v>242</v>
      </c>
      <c r="Z81" t="s">
        <v>243</v>
      </c>
      <c r="AA81" t="s">
        <v>244</v>
      </c>
      <c r="AB81" t="s">
        <v>245</v>
      </c>
      <c r="AC81" t="s">
        <v>246</v>
      </c>
      <c r="AD81" t="s">
        <v>247</v>
      </c>
      <c r="AE81">
        <v>57.692307692307622</v>
      </c>
      <c r="AF81">
        <v>8.8388331602812258</v>
      </c>
      <c r="AG81">
        <v>36.05018277628416</v>
      </c>
      <c r="AH81">
        <v>3.5655228761347479</v>
      </c>
      <c r="AI81">
        <v>41.631623678886591</v>
      </c>
      <c r="AJ81">
        <v>34.080443168934487</v>
      </c>
      <c r="AK81">
        <v>33.987800396198651</v>
      </c>
      <c r="AL81">
        <v>25.975659381620211</v>
      </c>
      <c r="AM81">
        <v>1750.7390859999989</v>
      </c>
      <c r="AN81">
        <v>2236.594079</v>
      </c>
      <c r="AO81">
        <v>3482.0946710000048</v>
      </c>
      <c r="AP81">
        <v>3970.8792370000151</v>
      </c>
      <c r="AQ81">
        <v>2378.759978999999</v>
      </c>
      <c r="AR81">
        <v>1666.0454799999991</v>
      </c>
      <c r="AS81">
        <v>2120.365121000003</v>
      </c>
      <c r="AT81">
        <v>1997.038078</v>
      </c>
      <c r="AU81">
        <v>1355.753128999999</v>
      </c>
      <c r="AV81">
        <v>326.91642600000011</v>
      </c>
      <c r="AW81">
        <v>981.83784599999967</v>
      </c>
      <c r="AX81">
        <v>1192.431176999999</v>
      </c>
      <c r="AY81">
        <v>1205.5971459999989</v>
      </c>
      <c r="AZ81">
        <v>1444.9897379999991</v>
      </c>
      <c r="BA81">
        <v>1528.0929110000011</v>
      </c>
      <c r="BB81">
        <v>869.58225000000107</v>
      </c>
      <c r="BC81">
        <v>518.07105800000011</v>
      </c>
      <c r="BD81">
        <v>4010.306918000007</v>
      </c>
      <c r="BE81">
        <v>137.66162399999999</v>
      </c>
      <c r="BF81">
        <v>4734.6294880000178</v>
      </c>
      <c r="BG81">
        <v>1751.3770909999989</v>
      </c>
      <c r="BH81">
        <v>1029.0845039999999</v>
      </c>
      <c r="BI81">
        <v>768.35411899999804</v>
      </c>
    </row>
    <row r="82">
      <c r="A82" t="s">
        <v>655</v>
      </c>
      <c r="B82">
        <v>2006</v>
      </c>
      <c r="C82" t="s">
        <v>659</v>
      </c>
      <c r="D82">
        <v>126</v>
      </c>
      <c r="E82" t="s">
        <v>51</v>
      </c>
      <c r="F82" t="s">
        <v>22</v>
      </c>
      <c r="G82" t="s">
        <v>680</v>
      </c>
      <c r="H82">
        <v>24.96063742897039</v>
      </c>
      <c r="I82">
        <v>15.957498251486239</v>
      </c>
      <c r="J82">
        <v>8.7533979563338704</v>
      </c>
      <c r="K82">
        <v>5.0134409338385559</v>
      </c>
      <c r="L82">
        <v>2.2518396418456281</v>
      </c>
      <c r="M82">
        <v>16.485167840877128</v>
      </c>
      <c r="N82">
        <v>5.1966903592228837</v>
      </c>
      <c r="O82">
        <v>3.272323684835662</v>
      </c>
      <c r="P82">
        <v>3.748156731558661</v>
      </c>
      <c r="Q82">
        <v>0.35183768432542811</v>
      </c>
      <c r="R82">
        <v>26.46386679380236</v>
      </c>
      <c r="S82">
        <v>18.390180973210271</v>
      </c>
      <c r="T82">
        <v>14.86911737730742</v>
      </c>
      <c r="U82">
        <v>9.8313882226171039</v>
      </c>
      <c r="V82">
        <v>5.1276611300093613</v>
      </c>
      <c r="W82" t="s">
        <v>240</v>
      </c>
      <c r="X82" t="s">
        <v>241</v>
      </c>
      <c r="Y82" t="s">
        <v>242</v>
      </c>
      <c r="Z82" t="s">
        <v>243</v>
      </c>
      <c r="AA82" t="s">
        <v>244</v>
      </c>
      <c r="AB82" t="s">
        <v>245</v>
      </c>
      <c r="AC82" t="s">
        <v>246</v>
      </c>
      <c r="AD82" t="s">
        <v>247</v>
      </c>
      <c r="AE82">
        <v>0.53846153846171574</v>
      </c>
      <c r="AF82">
        <v>11.9131079741704</v>
      </c>
      <c r="AG82">
        <v>3.3893164539549532</v>
      </c>
      <c r="AH82">
        <v>59.487651875897697</v>
      </c>
      <c r="AI82">
        <v>4.1385394830772633</v>
      </c>
      <c r="AJ82">
        <v>4.4887428628763679</v>
      </c>
      <c r="AK82">
        <v>4.2707564341989723</v>
      </c>
      <c r="AL82">
        <v>30.314227908419412</v>
      </c>
      <c r="AM82">
        <v>2239.4198020000008</v>
      </c>
      <c r="AN82">
        <v>1434.4234009999991</v>
      </c>
      <c r="AO82">
        <v>784.57623299999966</v>
      </c>
      <c r="AP82">
        <v>450.19787700000012</v>
      </c>
      <c r="AQ82">
        <v>202.12308100000001</v>
      </c>
      <c r="AR82">
        <v>575.40937500000018</v>
      </c>
      <c r="AS82">
        <v>181.40524300000001</v>
      </c>
      <c r="AT82">
        <v>114.23848099999999</v>
      </c>
      <c r="AU82">
        <v>130.89636100000001</v>
      </c>
      <c r="AV82">
        <v>12.263232</v>
      </c>
      <c r="AW82">
        <v>1453.0135060000009</v>
      </c>
      <c r="AX82">
        <v>1007.37784</v>
      </c>
      <c r="AY82">
        <v>813.95375699999977</v>
      </c>
      <c r="AZ82">
        <v>540.95156300000019</v>
      </c>
      <c r="BA82">
        <v>281.23103600000002</v>
      </c>
      <c r="BB82">
        <v>8.1161010000000005</v>
      </c>
      <c r="BC82">
        <v>698.26371199999994</v>
      </c>
      <c r="BD82">
        <v>377.4942319999999</v>
      </c>
      <c r="BE82">
        <v>2296.7646119999959</v>
      </c>
      <c r="BF82">
        <v>471.11249600000002</v>
      </c>
      <c r="BG82">
        <v>230.674272</v>
      </c>
      <c r="BH82">
        <v>129.31020000000001</v>
      </c>
      <c r="BI82">
        <v>899.00476899999933</v>
      </c>
    </row>
    <row r="83">
      <c r="A83" t="s">
        <v>655</v>
      </c>
      <c r="B83">
        <v>2006</v>
      </c>
      <c r="C83" t="s">
        <v>659</v>
      </c>
      <c r="D83">
        <v>127</v>
      </c>
      <c r="E83" t="s">
        <v>51</v>
      </c>
      <c r="F83" t="s">
        <v>19</v>
      </c>
      <c r="G83" t="s">
        <v>681</v>
      </c>
      <c r="H83">
        <v>14.980493400341571</v>
      </c>
      <c r="I83">
        <v>5.1387475343528957</v>
      </c>
      <c r="J83">
        <v>1.079552979503611</v>
      </c>
      <c r="K83">
        <v>0.36796033196808842</v>
      </c>
      <c r="L83">
        <v>0.19405387063215351</v>
      </c>
      <c r="M83">
        <v>2.259139622175292</v>
      </c>
      <c r="N83">
        <v>0.80721209386708692</v>
      </c>
      <c r="O83">
        <v>0</v>
      </c>
      <c r="P83">
        <v>0.49882869379381578</v>
      </c>
      <c r="Q83">
        <v>0</v>
      </c>
      <c r="R83">
        <v>15.737148523279091</v>
      </c>
      <c r="S83">
        <v>12.661122643872931</v>
      </c>
      <c r="T83">
        <v>3.5593217055738999</v>
      </c>
      <c r="U83">
        <v>0.97253219806779245</v>
      </c>
      <c r="V83">
        <v>0.41243138252987432</v>
      </c>
      <c r="W83" t="s">
        <v>240</v>
      </c>
      <c r="X83" t="s">
        <v>241</v>
      </c>
      <c r="Y83" t="s">
        <v>242</v>
      </c>
      <c r="Z83" t="s">
        <v>243</v>
      </c>
      <c r="AA83" t="s">
        <v>244</v>
      </c>
      <c r="AB83" t="s">
        <v>245</v>
      </c>
      <c r="AC83" t="s">
        <v>246</v>
      </c>
      <c r="AD83" t="s">
        <v>247</v>
      </c>
      <c r="AE83">
        <v>1.9999999999999949</v>
      </c>
      <c r="AF83">
        <v>1.666525499038285</v>
      </c>
      <c r="AG83">
        <v>2.560868639458429</v>
      </c>
      <c r="AH83">
        <v>9.8048940408153538</v>
      </c>
      <c r="AI83">
        <v>0.080869799622607902</v>
      </c>
      <c r="AJ83">
        <v>9.0698535747316704</v>
      </c>
      <c r="AK83">
        <v>18.579959980798531</v>
      </c>
      <c r="AL83">
        <v>4.1777011762314391</v>
      </c>
      <c r="AM83">
        <v>1344.020706999999</v>
      </c>
      <c r="AN83">
        <v>461.61131100000011</v>
      </c>
      <c r="AO83">
        <v>96.761464999999973</v>
      </c>
      <c r="AP83">
        <v>33.021987000000003</v>
      </c>
      <c r="AQ83">
        <v>17.391645</v>
      </c>
      <c r="AR83">
        <v>78.736573000000007</v>
      </c>
      <c r="AS83">
        <v>28.130379000000001</v>
      </c>
      <c r="AT83">
        <v>0</v>
      </c>
      <c r="AU83">
        <v>17.391645</v>
      </c>
      <c r="AV83">
        <v>0</v>
      </c>
      <c r="AW83">
        <v>864.0569999999999</v>
      </c>
      <c r="AX83">
        <v>693.55132499999979</v>
      </c>
      <c r="AY83">
        <v>194.84164400000009</v>
      </c>
      <c r="AZ83">
        <v>53.511549000000009</v>
      </c>
      <c r="BA83">
        <v>22.587</v>
      </c>
      <c r="BB83">
        <v>30.145517999999999</v>
      </c>
      <c r="BC83">
        <v>97.680158999999975</v>
      </c>
      <c r="BD83">
        <v>284.88909199999989</v>
      </c>
      <c r="BE83">
        <v>378.5581200000002</v>
      </c>
      <c r="BF83">
        <v>9.1974239999999998</v>
      </c>
      <c r="BG83">
        <v>466.09528199999988</v>
      </c>
      <c r="BH83">
        <v>562.56505799999991</v>
      </c>
      <c r="BI83">
        <v>123.676462</v>
      </c>
    </row>
    <row r="84">
      <c r="A84" t="s">
        <v>655</v>
      </c>
      <c r="B84">
        <v>2006</v>
      </c>
      <c r="C84" t="s">
        <v>659</v>
      </c>
      <c r="D84">
        <v>128</v>
      </c>
      <c r="E84" t="s">
        <v>182</v>
      </c>
      <c r="F84" t="s">
        <v>50</v>
      </c>
      <c r="G84" t="s">
        <v>682</v>
      </c>
      <c r="H84">
        <v>32.491101485980408</v>
      </c>
      <c r="I84">
        <v>31.559470166387591</v>
      </c>
      <c r="J84">
        <v>43.085808141170972</v>
      </c>
      <c r="K84">
        <v>46.765117630606987</v>
      </c>
      <c r="L84">
        <v>27.208334879469358</v>
      </c>
      <c r="M84">
        <v>58.84799045027583</v>
      </c>
      <c r="N84">
        <v>64.737150675074034</v>
      </c>
      <c r="O84">
        <v>59.139742177963228</v>
      </c>
      <c r="P84">
        <v>40.613194992927198</v>
      </c>
      <c r="Q84">
        <v>9.4124971470899155</v>
      </c>
      <c r="R84">
        <v>30.93878180383069</v>
      </c>
      <c r="S84">
        <v>31.57191122724338</v>
      </c>
      <c r="T84">
        <v>26.999075668914362</v>
      </c>
      <c r="U84">
        <v>29.442552792838249</v>
      </c>
      <c r="V84">
        <v>29.541327502277252</v>
      </c>
      <c r="W84" t="s">
        <v>240</v>
      </c>
      <c r="X84" t="s">
        <v>241</v>
      </c>
      <c r="Y84" t="s">
        <v>242</v>
      </c>
      <c r="Z84" t="s">
        <v>243</v>
      </c>
      <c r="AA84" t="s">
        <v>244</v>
      </c>
      <c r="AB84" t="s">
        <v>245</v>
      </c>
      <c r="AC84" t="s">
        <v>246</v>
      </c>
      <c r="AD84" t="s">
        <v>247</v>
      </c>
      <c r="AE84">
        <v>59.194948697711069</v>
      </c>
      <c r="AF84">
        <v>10.227720056638599</v>
      </c>
      <c r="AG84">
        <v>38.330944948791611</v>
      </c>
      <c r="AH84">
        <v>11.611261768768211</v>
      </c>
      <c r="AI84">
        <v>43.465615911436657</v>
      </c>
      <c r="AJ84">
        <v>39.426064090150717</v>
      </c>
      <c r="AK84">
        <v>44.054589773022563</v>
      </c>
      <c r="AL84">
        <v>39.652609241365788</v>
      </c>
      <c r="AM84"/>
      <c r="AN84"/>
      <c r="AO84"/>
      <c r="AP84"/>
      <c r="AQ84"/>
      <c r="AR84"/>
      <c r="AS84"/>
      <c r="AT84"/>
      <c r="AU84"/>
      <c r="AV84"/>
      <c r="AW84"/>
      <c r="AX84"/>
      <c r="AY84"/>
      <c r="AZ84"/>
      <c r="BA84"/>
      <c r="BB84"/>
      <c r="BC84"/>
      <c r="BD84"/>
      <c r="BE84"/>
      <c r="BF84"/>
      <c r="BG84"/>
      <c r="BH84"/>
      <c r="BI84"/>
    </row>
    <row r="85">
      <c r="A85" t="s">
        <v>655</v>
      </c>
      <c r="B85">
        <v>2006</v>
      </c>
      <c r="C85" t="s">
        <v>659</v>
      </c>
      <c r="D85">
        <v>129</v>
      </c>
      <c r="E85" t="s">
        <v>182</v>
      </c>
      <c r="F85" t="s">
        <v>49</v>
      </c>
      <c r="G85" t="s">
        <v>195</v>
      </c>
      <c r="H85">
        <v>67.508898514019478</v>
      </c>
      <c r="I85">
        <v>68.440529833612317</v>
      </c>
      <c r="J85">
        <v>56.914191858828978</v>
      </c>
      <c r="K85">
        <v>53.234882369392857</v>
      </c>
      <c r="L85">
        <v>72.791665120530595</v>
      </c>
      <c r="M85">
        <v>41.152009549723893</v>
      </c>
      <c r="N85">
        <v>35.262849324925917</v>
      </c>
      <c r="O85">
        <v>40.860257822036502</v>
      </c>
      <c r="P85">
        <v>59.386805007072667</v>
      </c>
      <c r="Q85">
        <v>90.587502852910049</v>
      </c>
      <c r="R85">
        <v>69.061218196169321</v>
      </c>
      <c r="S85">
        <v>68.428088772756652</v>
      </c>
      <c r="T85">
        <v>73.000924331085557</v>
      </c>
      <c r="U85">
        <v>70.557447207161587</v>
      </c>
      <c r="V85">
        <v>70.458672497722603</v>
      </c>
      <c r="W85" t="s">
        <v>240</v>
      </c>
      <c r="X85" t="s">
        <v>241</v>
      </c>
      <c r="Y85" t="s">
        <v>242</v>
      </c>
      <c r="Z85" t="s">
        <v>243</v>
      </c>
      <c r="AA85" t="s">
        <v>244</v>
      </c>
      <c r="AB85" t="s">
        <v>245</v>
      </c>
      <c r="AC85" t="s">
        <v>246</v>
      </c>
      <c r="AD85" t="s">
        <v>247</v>
      </c>
      <c r="AE85">
        <v>40.805051302288767</v>
      </c>
      <c r="AF85">
        <v>89.772279943361369</v>
      </c>
      <c r="AG85">
        <v>61.669055051208289</v>
      </c>
      <c r="AH85">
        <v>88.388738231231784</v>
      </c>
      <c r="AI85">
        <v>56.534384088563897</v>
      </c>
      <c r="AJ85">
        <v>60.573935909849247</v>
      </c>
      <c r="AK85">
        <v>55.945410226977522</v>
      </c>
      <c r="AL85">
        <v>60.34739075863417</v>
      </c>
      <c r="AM85"/>
      <c r="AN85"/>
      <c r="AO85"/>
      <c r="AP85"/>
      <c r="AQ85"/>
      <c r="AR85"/>
      <c r="AS85"/>
      <c r="AT85"/>
      <c r="AU85"/>
      <c r="AV85"/>
      <c r="AW85"/>
      <c r="AX85"/>
      <c r="AY85"/>
      <c r="AZ85"/>
      <c r="BA85"/>
      <c r="BB85"/>
      <c r="BC85"/>
      <c r="BD85"/>
      <c r="BE85"/>
      <c r="BF85"/>
      <c r="BG85"/>
      <c r="BH85"/>
      <c r="BI85"/>
    </row>
    <row r="86">
      <c r="A86" t="s">
        <v>655</v>
      </c>
      <c r="B86">
        <v>2006</v>
      </c>
      <c r="C86" t="s">
        <v>659</v>
      </c>
      <c r="D86">
        <v>130</v>
      </c>
      <c r="E86" t="s">
        <v>48</v>
      </c>
      <c r="F86" t="s">
        <v>43</v>
      </c>
      <c r="G86" t="s">
        <v>195</v>
      </c>
      <c r="H86">
        <v>70.712772473057328</v>
      </c>
      <c r="I86">
        <v>83.402026099579132</v>
      </c>
      <c r="J86">
        <v>91.15481019379348</v>
      </c>
      <c r="K86">
        <v>94.400129151185126</v>
      </c>
      <c r="L86">
        <v>97.184750852057135</v>
      </c>
      <c r="M86">
        <v>83.034253075920972</v>
      </c>
      <c r="N86">
        <v>94.040246949268393</v>
      </c>
      <c r="O86">
        <v>95.266958577509854</v>
      </c>
      <c r="P86">
        <v>95.018394632194557</v>
      </c>
      <c r="Q86">
        <v>100</v>
      </c>
      <c r="R86">
        <v>68.771687449750928</v>
      </c>
      <c r="S86">
        <v>79.153117388142093</v>
      </c>
      <c r="T86">
        <v>84.641624091579843</v>
      </c>
      <c r="U86">
        <v>90.154068819339827</v>
      </c>
      <c r="V86">
        <v>95.505889809905113</v>
      </c>
      <c r="W86" t="s">
        <v>240</v>
      </c>
      <c r="X86" t="s">
        <v>241</v>
      </c>
      <c r="Y86" t="s">
        <v>242</v>
      </c>
      <c r="Z86" t="s">
        <v>243</v>
      </c>
      <c r="AA86" t="s">
        <v>244</v>
      </c>
      <c r="AB86" t="s">
        <v>245</v>
      </c>
      <c r="AC86" t="s">
        <v>246</v>
      </c>
      <c r="AD86" t="s">
        <v>247</v>
      </c>
      <c r="AE86">
        <v>100</v>
      </c>
      <c r="AF86">
        <v>87.764854361267368</v>
      </c>
      <c r="AG86">
        <v>97.346825234030419</v>
      </c>
      <c r="AH86">
        <v>32.843693046212721</v>
      </c>
      <c r="AI86">
        <v>93.649449618966969</v>
      </c>
      <c r="AJ86">
        <v>95.578179160873717</v>
      </c>
      <c r="AK86">
        <v>94.721161911950531</v>
      </c>
      <c r="AL86">
        <v>66.103326574000647</v>
      </c>
      <c r="AM86"/>
      <c r="AN86"/>
      <c r="AO86"/>
      <c r="AP86"/>
      <c r="AQ86"/>
      <c r="AR86"/>
      <c r="AS86"/>
      <c r="AT86"/>
      <c r="AU86"/>
      <c r="AV86"/>
      <c r="AW86"/>
      <c r="AX86"/>
      <c r="AY86"/>
      <c r="AZ86"/>
      <c r="BA86"/>
      <c r="BB86"/>
      <c r="BC86"/>
      <c r="BD86"/>
      <c r="BE86"/>
      <c r="BF86"/>
      <c r="BG86"/>
      <c r="BH86"/>
      <c r="BI86"/>
    </row>
    <row r="87">
      <c r="A87" t="s">
        <v>655</v>
      </c>
      <c r="B87">
        <v>2006</v>
      </c>
      <c r="C87" t="s">
        <v>659</v>
      </c>
      <c r="D87">
        <v>135</v>
      </c>
      <c r="E87" t="s">
        <v>46</v>
      </c>
      <c r="F87" t="s">
        <v>45</v>
      </c>
      <c r="G87" t="s">
        <v>683</v>
      </c>
      <c r="H87">
        <v>0</v>
      </c>
      <c r="I87">
        <v>0.090303864393963304</v>
      </c>
      <c r="J87">
        <v>1.118735216860216</v>
      </c>
      <c r="K87">
        <v>2.9095114189112721</v>
      </c>
      <c r="L87">
        <v>12.75330640476626</v>
      </c>
      <c r="M87">
        <v>0.57524015475686019</v>
      </c>
      <c r="N87">
        <v>5.0981822659121354</v>
      </c>
      <c r="O87">
        <v>7.0164918117472368</v>
      </c>
      <c r="P87">
        <v>12.768348769595899</v>
      </c>
      <c r="Q87">
        <v>13.12608101216667</v>
      </c>
      <c r="R87">
        <v>0</v>
      </c>
      <c r="S87">
        <v>0</v>
      </c>
      <c r="T87">
        <v>0</v>
      </c>
      <c r="U87">
        <v>0</v>
      </c>
      <c r="V87">
        <v>3.062679692948548</v>
      </c>
      <c r="W87" t="s">
        <v>240</v>
      </c>
      <c r="X87" t="s">
        <v>241</v>
      </c>
      <c r="Y87" t="s">
        <v>242</v>
      </c>
      <c r="Z87" t="s">
        <v>243</v>
      </c>
      <c r="AA87" t="s">
        <v>244</v>
      </c>
      <c r="AB87" t="s">
        <v>245</v>
      </c>
      <c r="AC87" t="s">
        <v>246</v>
      </c>
      <c r="AD87" t="s">
        <v>247</v>
      </c>
      <c r="AE87">
        <v>45.53846153846149</v>
      </c>
      <c r="AF87">
        <v>0</v>
      </c>
      <c r="AG87">
        <v>1.739766084681809</v>
      </c>
      <c r="AH87">
        <v>0.16216219077885921</v>
      </c>
      <c r="AI87">
        <v>5.2787503366550146</v>
      </c>
      <c r="AJ87">
        <v>0.52562923519601279</v>
      </c>
      <c r="AK87">
        <v>0</v>
      </c>
      <c r="AL87">
        <v>0</v>
      </c>
      <c r="AM87"/>
      <c r="AN87"/>
      <c r="AO87"/>
      <c r="AP87"/>
      <c r="AQ87"/>
      <c r="AR87"/>
      <c r="AS87"/>
      <c r="AT87"/>
      <c r="AU87"/>
      <c r="AV87"/>
      <c r="AW87"/>
      <c r="AX87"/>
      <c r="AY87"/>
      <c r="AZ87"/>
      <c r="BA87"/>
      <c r="BB87"/>
      <c r="BC87"/>
      <c r="BD87"/>
      <c r="BE87"/>
      <c r="BF87"/>
      <c r="BG87"/>
      <c r="BH87"/>
      <c r="BI87"/>
    </row>
    <row r="88">
      <c r="A88" t="s">
        <v>655</v>
      </c>
      <c r="B88">
        <v>2006</v>
      </c>
      <c r="C88" t="s">
        <v>659</v>
      </c>
      <c r="D88">
        <v>136</v>
      </c>
      <c r="E88" t="s">
        <v>46</v>
      </c>
      <c r="F88" t="s">
        <v>44</v>
      </c>
      <c r="G88" t="s">
        <v>684</v>
      </c>
      <c r="H88">
        <v>0</v>
      </c>
      <c r="I88">
        <v>0.0486071969986921</v>
      </c>
      <c r="J88">
        <v>2.4542832504669581</v>
      </c>
      <c r="K88">
        <v>8.4505684992209016</v>
      </c>
      <c r="L88">
        <v>44.051304633868547</v>
      </c>
      <c r="M88">
        <v>2.5988149109771039</v>
      </c>
      <c r="N88">
        <v>7.158935357154264</v>
      </c>
      <c r="O88">
        <v>15.843939472430961</v>
      </c>
      <c r="P88">
        <v>31.34950714473322</v>
      </c>
      <c r="Q88">
        <v>68.22326176583735</v>
      </c>
      <c r="R88">
        <v>0</v>
      </c>
      <c r="S88">
        <v>0</v>
      </c>
      <c r="T88">
        <v>0</v>
      </c>
      <c r="U88">
        <v>0.98511146793397086</v>
      </c>
      <c r="V88">
        <v>9.4149997118110083</v>
      </c>
      <c r="W88" t="s">
        <v>240</v>
      </c>
      <c r="X88" t="s">
        <v>241</v>
      </c>
      <c r="Y88" t="s">
        <v>242</v>
      </c>
      <c r="Z88" t="s">
        <v>243</v>
      </c>
      <c r="AA88" t="s">
        <v>244</v>
      </c>
      <c r="AB88" t="s">
        <v>245</v>
      </c>
      <c r="AC88" t="s">
        <v>246</v>
      </c>
      <c r="AD88" t="s">
        <v>247</v>
      </c>
      <c r="AE88">
        <v>27.384615384615319</v>
      </c>
      <c r="AF88">
        <v>0.93615126112586522</v>
      </c>
      <c r="AG88">
        <v>4.4230453599472526</v>
      </c>
      <c r="AH88">
        <v>0.97954403106327859</v>
      </c>
      <c r="AI88">
        <v>32.911392405063488</v>
      </c>
      <c r="AJ88">
        <v>1.1817301309419499</v>
      </c>
      <c r="AK88">
        <v>0.5166979775612025</v>
      </c>
      <c r="AL88">
        <v>3.9146577709623922</v>
      </c>
      <c r="AM88"/>
      <c r="AN88"/>
      <c r="AO88"/>
      <c r="AP88"/>
      <c r="AQ88"/>
      <c r="AR88"/>
      <c r="AS88"/>
      <c r="AT88"/>
      <c r="AU88"/>
      <c r="AV88"/>
      <c r="AW88"/>
      <c r="AX88"/>
      <c r="AY88"/>
      <c r="AZ88"/>
      <c r="BA88"/>
      <c r="BB88"/>
      <c r="BC88"/>
      <c r="BD88"/>
      <c r="BE88"/>
      <c r="BF88"/>
      <c r="BG88"/>
      <c r="BH88"/>
      <c r="BI88"/>
    </row>
    <row r="89">
      <c r="A89" t="s">
        <v>655</v>
      </c>
      <c r="B89">
        <v>2006</v>
      </c>
      <c r="C89" t="s">
        <v>659</v>
      </c>
      <c r="D89">
        <v>137</v>
      </c>
      <c r="E89" t="s">
        <v>46</v>
      </c>
      <c r="F89" t="s">
        <v>43</v>
      </c>
      <c r="G89" t="s">
        <v>685</v>
      </c>
      <c r="H89">
        <v>60.058869170688098</v>
      </c>
      <c r="I89">
        <v>78.764843152768279</v>
      </c>
      <c r="J89">
        <v>86.59403059683541</v>
      </c>
      <c r="K89">
        <v>83.258518816061311</v>
      </c>
      <c r="L89">
        <v>40.749495448887387</v>
      </c>
      <c r="M89">
        <v>78.081637471213824</v>
      </c>
      <c r="N89">
        <v>81.738979923843729</v>
      </c>
      <c r="O89">
        <v>73.867245030986197</v>
      </c>
      <c r="P89">
        <v>51.635158660318361</v>
      </c>
      <c r="Q89">
        <v>18.298819537670489</v>
      </c>
      <c r="R89">
        <v>57.798984682918551</v>
      </c>
      <c r="S89">
        <v>68.948696382916779</v>
      </c>
      <c r="T89">
        <v>81.571560917118759</v>
      </c>
      <c r="U89">
        <v>88.210968111381263</v>
      </c>
      <c r="V89">
        <v>81.982228082701297</v>
      </c>
      <c r="W89" t="s">
        <v>240</v>
      </c>
      <c r="X89" t="s">
        <v>241</v>
      </c>
      <c r="Y89" t="s">
        <v>242</v>
      </c>
      <c r="Z89" t="s">
        <v>243</v>
      </c>
      <c r="AA89" t="s">
        <v>244</v>
      </c>
      <c r="AB89" t="s">
        <v>245</v>
      </c>
      <c r="AC89" t="s">
        <v>246</v>
      </c>
      <c r="AD89" t="s">
        <v>247</v>
      </c>
      <c r="AE89">
        <v>24.53846153846148</v>
      </c>
      <c r="AF89">
        <v>85.484215265665483</v>
      </c>
      <c r="AG89">
        <v>87.887003461957519</v>
      </c>
      <c r="AH89">
        <v>29.565747861444791</v>
      </c>
      <c r="AI89">
        <v>57.590447975581569</v>
      </c>
      <c r="AJ89">
        <v>84.734044196254004</v>
      </c>
      <c r="AK89">
        <v>76.632585607441229</v>
      </c>
      <c r="AL89">
        <v>61.593413144386787</v>
      </c>
      <c r="AM89"/>
      <c r="AN89"/>
      <c r="AO89"/>
      <c r="AP89"/>
      <c r="AQ89"/>
      <c r="AR89"/>
      <c r="AS89"/>
      <c r="AT89"/>
      <c r="AU89"/>
      <c r="AV89"/>
      <c r="AW89"/>
      <c r="AX89"/>
      <c r="AY89"/>
      <c r="AZ89"/>
      <c r="BA89"/>
      <c r="BB89"/>
      <c r="BC89"/>
      <c r="BD89"/>
      <c r="BE89"/>
      <c r="BF89"/>
      <c r="BG89"/>
      <c r="BH89"/>
      <c r="BI89"/>
    </row>
    <row r="90">
      <c r="A90" t="s">
        <v>655</v>
      </c>
      <c r="B90">
        <v>2006</v>
      </c>
      <c r="C90" t="s">
        <v>659</v>
      </c>
      <c r="D90">
        <v>138</v>
      </c>
      <c r="E90" t="s">
        <v>46</v>
      </c>
      <c r="F90" t="s">
        <v>42</v>
      </c>
      <c r="G90" t="s">
        <v>195</v>
      </c>
      <c r="H90">
        <v>24.960637428970252</v>
      </c>
      <c r="I90">
        <v>15.960123745063241</v>
      </c>
      <c r="J90">
        <v>8.7533979563338491</v>
      </c>
      <c r="K90">
        <v>5.0136503187111492</v>
      </c>
      <c r="L90">
        <v>2.2521110157316082</v>
      </c>
      <c r="M90">
        <v>16.48814041438154</v>
      </c>
      <c r="N90">
        <v>5.1978721949773439</v>
      </c>
      <c r="O90">
        <v>3.2723236848354151</v>
      </c>
      <c r="P90">
        <v>3.7488867265411678</v>
      </c>
      <c r="Q90">
        <v>0.35183768432539542</v>
      </c>
      <c r="R90">
        <v>26.46386679380235</v>
      </c>
      <c r="S90">
        <v>18.39018097321032</v>
      </c>
      <c r="T90">
        <v>14.869117377307299</v>
      </c>
      <c r="U90">
        <v>9.8313882226171039</v>
      </c>
      <c r="V90">
        <v>5.1282207513092084</v>
      </c>
      <c r="W90" t="s">
        <v>240</v>
      </c>
      <c r="X90" t="s">
        <v>241</v>
      </c>
      <c r="Y90" t="s">
        <v>242</v>
      </c>
      <c r="Z90" t="s">
        <v>243</v>
      </c>
      <c r="AA90" t="s">
        <v>244</v>
      </c>
      <c r="AB90" t="s">
        <v>245</v>
      </c>
      <c r="AC90" t="s">
        <v>246</v>
      </c>
      <c r="AD90" t="s">
        <v>247</v>
      </c>
      <c r="AE90">
        <v>0.5384615384615371</v>
      </c>
      <c r="AF90">
        <v>11.91310797417032</v>
      </c>
      <c r="AG90">
        <v>3.391028232008872</v>
      </c>
      <c r="AH90">
        <v>59.487651875897782</v>
      </c>
      <c r="AI90">
        <v>4.1386120836700044</v>
      </c>
      <c r="AJ90">
        <v>4.48874286287632</v>
      </c>
      <c r="AK90">
        <v>4.2707564341990389</v>
      </c>
      <c r="AL90">
        <v>30.320697984053378</v>
      </c>
      <c r="AM90"/>
      <c r="AN90"/>
      <c r="AO90"/>
      <c r="AP90"/>
      <c r="AQ90"/>
      <c r="AR90"/>
      <c r="AS90"/>
      <c r="AT90"/>
      <c r="AU90"/>
      <c r="AV90"/>
      <c r="AW90"/>
      <c r="AX90"/>
      <c r="AY90"/>
      <c r="AZ90"/>
      <c r="BA90"/>
      <c r="BB90"/>
      <c r="BC90"/>
      <c r="BD90"/>
      <c r="BE90"/>
      <c r="BF90"/>
      <c r="BG90"/>
      <c r="BH90"/>
      <c r="BI90"/>
    </row>
    <row r="91">
      <c r="A91" t="s">
        <v>655</v>
      </c>
      <c r="B91">
        <v>2006</v>
      </c>
      <c r="C91" t="s">
        <v>659</v>
      </c>
      <c r="D91">
        <v>139</v>
      </c>
      <c r="E91" t="s">
        <v>46</v>
      </c>
      <c r="F91" t="s">
        <v>19</v>
      </c>
      <c r="G91" t="s">
        <v>195</v>
      </c>
      <c r="H91">
        <v>14.980493400341571</v>
      </c>
      <c r="I91">
        <v>5.1361220407759376</v>
      </c>
      <c r="J91">
        <v>1.079552979503611</v>
      </c>
      <c r="K91">
        <v>0.36775094709526002</v>
      </c>
      <c r="L91">
        <v>0.19378249674609671</v>
      </c>
      <c r="M91">
        <v>2.2561670486706999</v>
      </c>
      <c r="N91">
        <v>0.8060302581126314</v>
      </c>
      <c r="O91">
        <v>0</v>
      </c>
      <c r="P91">
        <v>0.49809869881116159</v>
      </c>
      <c r="Q91">
        <v>0</v>
      </c>
      <c r="R91">
        <v>15.737148523279091</v>
      </c>
      <c r="S91">
        <v>12.661122643872931</v>
      </c>
      <c r="T91">
        <v>3.5593217055738999</v>
      </c>
      <c r="U91">
        <v>0.97253219806779245</v>
      </c>
      <c r="V91">
        <v>0.41187176122987029</v>
      </c>
      <c r="W91" t="s">
        <v>240</v>
      </c>
      <c r="X91" t="s">
        <v>241</v>
      </c>
      <c r="Y91" t="s">
        <v>242</v>
      </c>
      <c r="Z91" t="s">
        <v>243</v>
      </c>
      <c r="AA91" t="s">
        <v>244</v>
      </c>
      <c r="AB91" t="s">
        <v>245</v>
      </c>
      <c r="AC91" t="s">
        <v>246</v>
      </c>
      <c r="AD91" t="s">
        <v>247</v>
      </c>
      <c r="AE91">
        <v>1.9999999999999949</v>
      </c>
      <c r="AF91">
        <v>1.666525499038285</v>
      </c>
      <c r="AG91">
        <v>2.5591568614043698</v>
      </c>
      <c r="AH91">
        <v>9.8048940408153538</v>
      </c>
      <c r="AI91">
        <v>0.080797199030433905</v>
      </c>
      <c r="AJ91">
        <v>9.0698535747316704</v>
      </c>
      <c r="AK91">
        <v>18.579959980798531</v>
      </c>
      <c r="AL91">
        <v>4.1712311005974847</v>
      </c>
      <c r="AM91"/>
      <c r="AN91"/>
      <c r="AO91"/>
      <c r="AP91"/>
      <c r="AQ91"/>
      <c r="AR91"/>
      <c r="AS91"/>
      <c r="AT91"/>
      <c r="AU91"/>
      <c r="AV91"/>
      <c r="AW91"/>
      <c r="AX91"/>
      <c r="AY91"/>
      <c r="AZ91"/>
      <c r="BA91"/>
      <c r="BB91"/>
      <c r="BC91"/>
      <c r="BD91"/>
      <c r="BE91"/>
      <c r="BF91"/>
      <c r="BG91"/>
      <c r="BH91"/>
      <c r="BI91"/>
    </row>
    <row r="92">
      <c r="A92" t="s">
        <v>655</v>
      </c>
      <c r="B92">
        <v>2006</v>
      </c>
      <c r="C92" t="s">
        <v>659</v>
      </c>
      <c r="D92">
        <v>148</v>
      </c>
      <c r="E92" t="s">
        <v>110</v>
      </c>
      <c r="F92" t="s">
        <v>50</v>
      </c>
      <c r="G92" t="s">
        <v>195</v>
      </c>
      <c r="H92">
        <v>19.513788133580469</v>
      </c>
      <c r="I92">
        <v>24.885482378097219</v>
      </c>
      <c r="J92">
        <v>38.849201766340578</v>
      </c>
      <c r="K92">
        <v>44.221887683732028</v>
      </c>
      <c r="L92">
        <v>26.50479859095055</v>
      </c>
      <c r="M92">
        <v>47.739910061398753</v>
      </c>
      <c r="N92">
        <v>60.755613913792402</v>
      </c>
      <c r="O92">
        <v>57.204498387523152</v>
      </c>
      <c r="P92">
        <v>38.828924432626167</v>
      </c>
      <c r="Q92">
        <v>9.3793804350904004</v>
      </c>
      <c r="R92">
        <v>17.882301755877702</v>
      </c>
      <c r="S92">
        <v>21.768421214356049</v>
      </c>
      <c r="T92">
        <v>22.023567456327459</v>
      </c>
      <c r="U92">
        <v>26.261602819281912</v>
      </c>
      <c r="V92">
        <v>27.86462649207288</v>
      </c>
      <c r="W92" t="s">
        <v>240</v>
      </c>
      <c r="X92" t="s">
        <v>241</v>
      </c>
      <c r="Y92" t="s">
        <v>242</v>
      </c>
      <c r="Z92" t="s">
        <v>243</v>
      </c>
      <c r="AA92" t="s">
        <v>244</v>
      </c>
      <c r="AB92" t="s">
        <v>245</v>
      </c>
      <c r="AC92" t="s">
        <v>246</v>
      </c>
      <c r="AD92" t="s">
        <v>247</v>
      </c>
      <c r="AE92">
        <v>57.692307692307622</v>
      </c>
      <c r="AF92">
        <v>8.838833160281224</v>
      </c>
      <c r="AG92">
        <v>36.024560973844281</v>
      </c>
      <c r="AH92">
        <v>3.5655228761347488</v>
      </c>
      <c r="AI92">
        <v>41.592602567555737</v>
      </c>
      <c r="AJ92">
        <v>34.080443168934487</v>
      </c>
      <c r="AK92">
        <v>33.987800396198651</v>
      </c>
      <c r="AL92">
        <v>25.9142487229702</v>
      </c>
      <c r="AM92"/>
      <c r="AN92"/>
      <c r="AO92"/>
      <c r="AP92"/>
      <c r="AQ92"/>
      <c r="AR92"/>
      <c r="AS92"/>
      <c r="AT92"/>
      <c r="AU92"/>
      <c r="AV92"/>
      <c r="AW92"/>
      <c r="AX92"/>
      <c r="AY92"/>
      <c r="AZ92"/>
      <c r="BA92"/>
      <c r="BB92"/>
      <c r="BC92"/>
      <c r="BD92"/>
      <c r="BE92"/>
      <c r="BF92"/>
      <c r="BG92"/>
      <c r="BH92"/>
      <c r="BI92"/>
    </row>
    <row r="93">
      <c r="A93" t="s">
        <v>655</v>
      </c>
      <c r="B93">
        <v>2006</v>
      </c>
      <c r="C93" t="s">
        <v>659</v>
      </c>
      <c r="D93">
        <v>149</v>
      </c>
      <c r="E93" t="s">
        <v>110</v>
      </c>
      <c r="F93" t="s">
        <v>49</v>
      </c>
      <c r="G93" t="s">
        <v>195</v>
      </c>
      <c r="H93">
        <v>40.545081037107558</v>
      </c>
      <c r="I93">
        <v>53.967179744860317</v>
      </c>
      <c r="J93">
        <v>51.317847297821949</v>
      </c>
      <c r="K93">
        <v>50.339806853286483</v>
      </c>
      <c r="L93">
        <v>70.909463282716374</v>
      </c>
      <c r="M93">
        <v>33.38420258223843</v>
      </c>
      <c r="N93">
        <v>33.094074063261743</v>
      </c>
      <c r="O93">
        <v>39.523177927641193</v>
      </c>
      <c r="P93">
        <v>56.777748323329597</v>
      </c>
      <c r="Q93">
        <v>90.268781880584186</v>
      </c>
      <c r="R93">
        <v>39.916682927040867</v>
      </c>
      <c r="S93">
        <v>47.180275168560748</v>
      </c>
      <c r="T93">
        <v>59.547993460791233</v>
      </c>
      <c r="U93">
        <v>62.934476760033178</v>
      </c>
      <c r="V93">
        <v>66.45959265456105</v>
      </c>
      <c r="W93" t="s">
        <v>240</v>
      </c>
      <c r="X93" t="s">
        <v>241</v>
      </c>
      <c r="Y93" t="s">
        <v>242</v>
      </c>
      <c r="Z93" t="s">
        <v>243</v>
      </c>
      <c r="AA93" t="s">
        <v>244</v>
      </c>
      <c r="AB93" t="s">
        <v>245</v>
      </c>
      <c r="AC93" t="s">
        <v>246</v>
      </c>
      <c r="AD93" t="s">
        <v>247</v>
      </c>
      <c r="AE93">
        <v>39.769230769230667</v>
      </c>
      <c r="AF93">
        <v>77.581533366510072</v>
      </c>
      <c r="AG93">
        <v>57.958410283377297</v>
      </c>
      <c r="AH93">
        <v>27.14193120715219</v>
      </c>
      <c r="AI93">
        <v>54.098213484155011</v>
      </c>
      <c r="AJ93">
        <v>52.360960393457468</v>
      </c>
      <c r="AK93">
        <v>43.161483188803842</v>
      </c>
      <c r="AL93">
        <v>39.438950521069252</v>
      </c>
      <c r="AM93"/>
      <c r="AN93"/>
      <c r="AO93"/>
      <c r="AP93"/>
      <c r="AQ93"/>
      <c r="AR93"/>
      <c r="AS93"/>
      <c r="AT93"/>
      <c r="AU93"/>
      <c r="AV93"/>
      <c r="AW93"/>
      <c r="AX93"/>
      <c r="AY93"/>
      <c r="AZ93"/>
      <c r="BA93"/>
      <c r="BB93"/>
      <c r="BC93"/>
      <c r="BD93"/>
      <c r="BE93"/>
      <c r="BF93"/>
      <c r="BG93"/>
      <c r="BH93"/>
      <c r="BI93"/>
    </row>
    <row r="94">
      <c r="A94" t="s">
        <v>655</v>
      </c>
      <c r="B94">
        <v>2006</v>
      </c>
      <c r="C94" t="s">
        <v>659</v>
      </c>
      <c r="D94">
        <v>150</v>
      </c>
      <c r="E94" t="s">
        <v>110</v>
      </c>
      <c r="F94" t="s">
        <v>112</v>
      </c>
      <c r="G94" t="s">
        <v>195</v>
      </c>
      <c r="H94">
        <v>39.941130829311767</v>
      </c>
      <c r="I94">
        <v>21.147337877042471</v>
      </c>
      <c r="J94">
        <v>9.8329509358374558</v>
      </c>
      <c r="K94">
        <v>5.4383054629812699</v>
      </c>
      <c r="L94">
        <v>2.5857381263329988</v>
      </c>
      <c r="M94">
        <v>18.875887356362661</v>
      </c>
      <c r="N94">
        <v>6.1503120229458581</v>
      </c>
      <c r="O94">
        <v>3.2723236848354151</v>
      </c>
      <c r="P94">
        <v>4.3933272440440883</v>
      </c>
      <c r="Q94">
        <v>0.35183768432539542</v>
      </c>
      <c r="R94">
        <v>42.201015317081421</v>
      </c>
      <c r="S94">
        <v>31.051303617083232</v>
      </c>
      <c r="T94">
        <v>18.428439082881191</v>
      </c>
      <c r="U94">
        <v>10.8039204206849</v>
      </c>
      <c r="V94">
        <v>5.6757808533659126</v>
      </c>
      <c r="W94" t="s">
        <v>240</v>
      </c>
      <c r="X94" t="s">
        <v>241</v>
      </c>
      <c r="Y94" t="s">
        <v>242</v>
      </c>
      <c r="Z94" t="s">
        <v>243</v>
      </c>
      <c r="AA94" t="s">
        <v>244</v>
      </c>
      <c r="AB94" t="s">
        <v>245</v>
      </c>
      <c r="AC94" t="s">
        <v>246</v>
      </c>
      <c r="AD94" t="s">
        <v>247</v>
      </c>
      <c r="AE94">
        <v>2.5384615384615321</v>
      </c>
      <c r="AF94">
        <v>13.579633473208609</v>
      </c>
      <c r="AG94">
        <v>6.0170287427782849</v>
      </c>
      <c r="AH94">
        <v>69.292545916713038</v>
      </c>
      <c r="AI94">
        <v>4.3091839482898084</v>
      </c>
      <c r="AJ94">
        <v>13.55859643760799</v>
      </c>
      <c r="AK94">
        <v>22.850716414997581</v>
      </c>
      <c r="AL94">
        <v>34.64680075596057</v>
      </c>
      <c r="AM94"/>
      <c r="AN94"/>
      <c r="AO94"/>
      <c r="AP94"/>
      <c r="AQ94"/>
      <c r="AR94"/>
      <c r="AS94"/>
      <c r="AT94"/>
      <c r="AU94"/>
      <c r="AV94"/>
      <c r="AW94"/>
      <c r="AX94"/>
      <c r="AY94"/>
      <c r="AZ94"/>
      <c r="BA94"/>
      <c r="BB94"/>
      <c r="BC94"/>
      <c r="BD94"/>
      <c r="BE94"/>
      <c r="BF94"/>
      <c r="BG94"/>
      <c r="BH94"/>
      <c r="BI94"/>
    </row>
    <row r="95">
      <c r="A95" t="s">
        <v>655</v>
      </c>
      <c r="B95">
        <v>2006</v>
      </c>
      <c r="C95" t="s">
        <v>659</v>
      </c>
      <c r="D95">
        <v>151</v>
      </c>
      <c r="E95" t="s">
        <v>111</v>
      </c>
      <c r="F95" t="s">
        <v>50</v>
      </c>
      <c r="G95" t="s">
        <v>195</v>
      </c>
      <c r="H95">
        <v>30.479545577113459</v>
      </c>
      <c r="I95">
        <v>29.827401209705759</v>
      </c>
      <c r="J95">
        <v>42.69333377661129</v>
      </c>
      <c r="K95">
        <v>46.755533543173321</v>
      </c>
      <c r="L95">
        <v>26.990560980468292</v>
      </c>
      <c r="M95">
        <v>56.553119180095827</v>
      </c>
      <c r="N95">
        <v>64.921861708729807</v>
      </c>
      <c r="O95">
        <v>59.660170985700233</v>
      </c>
      <c r="P95">
        <v>39.850166779547301</v>
      </c>
      <c r="Q95">
        <v>9.3793804350904004</v>
      </c>
      <c r="R95">
        <v>27.437484056966131</v>
      </c>
      <c r="S95">
        <v>30.386962810602341</v>
      </c>
      <c r="T95">
        <v>26.646649059769221</v>
      </c>
      <c r="U95">
        <v>29.127025979913249</v>
      </c>
      <c r="V95">
        <v>28.99171623809174</v>
      </c>
      <c r="W95" t="s">
        <v>240</v>
      </c>
      <c r="X95" t="s">
        <v>241</v>
      </c>
      <c r="Y95" t="s">
        <v>242</v>
      </c>
      <c r="Z95" t="s">
        <v>243</v>
      </c>
      <c r="AA95" t="s">
        <v>244</v>
      </c>
      <c r="AB95" t="s">
        <v>245</v>
      </c>
      <c r="AC95" t="s">
        <v>246</v>
      </c>
      <c r="AD95" t="s">
        <v>247</v>
      </c>
      <c r="AE95">
        <v>58.923076923076827</v>
      </c>
      <c r="AF95">
        <v>10.49123315553989</v>
      </c>
      <c r="AG95">
        <v>37.164758010812143</v>
      </c>
      <c r="AH95">
        <v>23.514822433103561</v>
      </c>
      <c r="AI95">
        <v>44.303797468354723</v>
      </c>
      <c r="AJ95">
        <v>39.35037665258983</v>
      </c>
      <c r="AK95">
        <v>37.234152337779193</v>
      </c>
      <c r="AL95">
        <v>37.831584917771643</v>
      </c>
      <c r="AM95"/>
      <c r="AN95"/>
      <c r="AO95"/>
      <c r="AP95"/>
      <c r="AQ95"/>
      <c r="AR95"/>
      <c r="AS95"/>
      <c r="AT95"/>
      <c r="AU95"/>
      <c r="AV95"/>
      <c r="AW95"/>
      <c r="AX95"/>
      <c r="AY95"/>
      <c r="AZ95"/>
      <c r="BA95"/>
      <c r="BB95"/>
      <c r="BC95"/>
      <c r="BD95"/>
      <c r="BE95"/>
      <c r="BF95"/>
      <c r="BG95"/>
      <c r="BH95"/>
      <c r="BI95"/>
    </row>
    <row r="96">
      <c r="A96" t="s">
        <v>655</v>
      </c>
      <c r="B96">
        <v>2006</v>
      </c>
      <c r="C96" t="s">
        <v>659</v>
      </c>
      <c r="D96">
        <v>152</v>
      </c>
      <c r="E96" t="s">
        <v>111</v>
      </c>
      <c r="F96" t="s">
        <v>49</v>
      </c>
      <c r="G96" t="s">
        <v>195</v>
      </c>
      <c r="H96">
        <v>67.454195827720085</v>
      </c>
      <c r="I96">
        <v>69.544476047449024</v>
      </c>
      <c r="J96">
        <v>57.209697034841298</v>
      </c>
      <c r="K96">
        <v>53.187562259651621</v>
      </c>
      <c r="L96">
        <v>72.869594405676366</v>
      </c>
      <c r="M96">
        <v>43.315300926593594</v>
      </c>
      <c r="N96">
        <v>34.682689357711752</v>
      </c>
      <c r="O96">
        <v>40.339829014299532</v>
      </c>
      <c r="P96">
        <v>60.003491401760769</v>
      </c>
      <c r="Q96">
        <v>90.62061956490956</v>
      </c>
      <c r="R96">
        <v>69.681825639532377</v>
      </c>
      <c r="S96">
        <v>68.405588893826476</v>
      </c>
      <c r="T96">
        <v>73.117075042263409</v>
      </c>
      <c r="U96">
        <v>70.872974020086758</v>
      </c>
      <c r="V96">
        <v>70.872595421081257</v>
      </c>
      <c r="W96" t="s">
        <v>240</v>
      </c>
      <c r="X96" t="s">
        <v>241</v>
      </c>
      <c r="Y96" t="s">
        <v>242</v>
      </c>
      <c r="Z96" t="s">
        <v>243</v>
      </c>
      <c r="AA96" t="s">
        <v>244</v>
      </c>
      <c r="AB96" t="s">
        <v>245</v>
      </c>
      <c r="AC96" t="s">
        <v>246</v>
      </c>
      <c r="AD96" t="s">
        <v>247</v>
      </c>
      <c r="AE96">
        <v>41.076923076922981</v>
      </c>
      <c r="AF96">
        <v>89.439900537142989</v>
      </c>
      <c r="AG96">
        <v>62.653809226625476</v>
      </c>
      <c r="AH96">
        <v>76.485177566896482</v>
      </c>
      <c r="AI96">
        <v>55.60642786605645</v>
      </c>
      <c r="AJ96">
        <v>60.558498223000981</v>
      </c>
      <c r="AK96">
        <v>55.352641269457102</v>
      </c>
      <c r="AL96">
        <v>62.013543410918622</v>
      </c>
      <c r="AM96"/>
      <c r="AN96"/>
      <c r="AO96"/>
      <c r="AP96"/>
      <c r="AQ96"/>
      <c r="AR96"/>
      <c r="AS96"/>
      <c r="AT96"/>
      <c r="AU96"/>
      <c r="AV96"/>
      <c r="AW96"/>
      <c r="AX96"/>
      <c r="AY96"/>
      <c r="AZ96"/>
      <c r="BA96"/>
      <c r="BB96"/>
      <c r="BC96"/>
      <c r="BD96"/>
      <c r="BE96"/>
      <c r="BF96"/>
      <c r="BG96"/>
      <c r="BH96"/>
      <c r="BI96"/>
    </row>
    <row r="97">
      <c r="A97" t="s">
        <v>655</v>
      </c>
      <c r="B97">
        <v>2006</v>
      </c>
      <c r="C97" t="s">
        <v>659</v>
      </c>
      <c r="D97">
        <v>153</v>
      </c>
      <c r="E97" t="s">
        <v>258</v>
      </c>
      <c r="F97" t="s">
        <v>259</v>
      </c>
      <c r="G97" t="s">
        <v>195</v>
      </c>
      <c r="H97">
        <v>0</v>
      </c>
      <c r="I97">
        <v>0.090303864393963304</v>
      </c>
      <c r="J97">
        <v>1.118735216860216</v>
      </c>
      <c r="K97">
        <v>2.9095114189112721</v>
      </c>
      <c r="L97">
        <v>12.75330640476626</v>
      </c>
      <c r="M97">
        <v>0.57524015475686019</v>
      </c>
      <c r="N97">
        <v>5.0981822659121354</v>
      </c>
      <c r="O97">
        <v>7.0164918117472368</v>
      </c>
      <c r="P97">
        <v>12.768348769595899</v>
      </c>
      <c r="Q97">
        <v>13.12608101216667</v>
      </c>
      <c r="R97">
        <v>0</v>
      </c>
      <c r="S97">
        <v>0</v>
      </c>
      <c r="T97">
        <v>0</v>
      </c>
      <c r="U97">
        <v>0</v>
      </c>
      <c r="V97">
        <v>3.062679692948548</v>
      </c>
      <c r="W97" t="s">
        <v>240</v>
      </c>
      <c r="X97" t="s">
        <v>241</v>
      </c>
      <c r="Y97" t="s">
        <v>242</v>
      </c>
      <c r="Z97" t="s">
        <v>243</v>
      </c>
      <c r="AA97" t="s">
        <v>244</v>
      </c>
      <c r="AB97" t="s">
        <v>245</v>
      </c>
      <c r="AC97" t="s">
        <v>246</v>
      </c>
      <c r="AD97" t="s">
        <v>247</v>
      </c>
      <c r="AE97">
        <v>45.53846153846149</v>
      </c>
      <c r="AF97">
        <v>0</v>
      </c>
      <c r="AG97">
        <v>1.739766084681809</v>
      </c>
      <c r="AH97">
        <v>0.16216219077885921</v>
      </c>
      <c r="AI97">
        <v>5.2787503366550146</v>
      </c>
      <c r="AJ97">
        <v>0.52562923519601279</v>
      </c>
      <c r="AK97">
        <v>0</v>
      </c>
      <c r="AL97">
        <v>0</v>
      </c>
      <c r="AM97">
        <v>0</v>
      </c>
      <c r="AN97">
        <v>8.1161010000000005</v>
      </c>
      <c r="AO97">
        <v>100.27341</v>
      </c>
      <c r="AP97">
        <v>261.25792200000001</v>
      </c>
      <c r="AQ97">
        <v>1144.587262999999</v>
      </c>
      <c r="AR97">
        <v>20.074949</v>
      </c>
      <c r="AS97">
        <v>177.926074</v>
      </c>
      <c r="AT97">
        <v>244.94929099999999</v>
      </c>
      <c r="AU97">
        <v>445.82045600000009</v>
      </c>
      <c r="AV97">
        <v>457.50692400000003</v>
      </c>
      <c r="AW97">
        <v>0</v>
      </c>
      <c r="AX97">
        <v>0</v>
      </c>
      <c r="AY97">
        <v>0</v>
      </c>
      <c r="AZ97">
        <v>0</v>
      </c>
      <c r="BA97">
        <v>167.95700199999999</v>
      </c>
      <c r="BB97">
        <v>686.39025600000093</v>
      </c>
      <c r="BC97">
        <v>0</v>
      </c>
      <c r="BD97">
        <v>193.67330999999999</v>
      </c>
      <c r="BE97">
        <v>6.2609360000000001</v>
      </c>
      <c r="BF97">
        <v>600.898368</v>
      </c>
      <c r="BG97">
        <v>27.011825999999999</v>
      </c>
      <c r="BH97">
        <v>0</v>
      </c>
      <c r="BI97">
        <v>0</v>
      </c>
    </row>
    <row r="98">
      <c r="A98" t="s">
        <v>655</v>
      </c>
      <c r="B98">
        <v>2006</v>
      </c>
      <c r="C98" t="s">
        <v>659</v>
      </c>
      <c r="D98">
        <v>154</v>
      </c>
      <c r="E98" t="s">
        <v>258</v>
      </c>
      <c r="F98" t="s">
        <v>260</v>
      </c>
      <c r="G98" t="s">
        <v>195</v>
      </c>
      <c r="H98">
        <v>0</v>
      </c>
      <c r="I98">
        <v>0.0486071969986921</v>
      </c>
      <c r="J98">
        <v>2.4542832504669581</v>
      </c>
      <c r="K98">
        <v>8.4505684992209016</v>
      </c>
      <c r="L98">
        <v>44.051304633868547</v>
      </c>
      <c r="M98">
        <v>2.5988149109771039</v>
      </c>
      <c r="N98">
        <v>7.158935357154264</v>
      </c>
      <c r="O98">
        <v>15.843939472430961</v>
      </c>
      <c r="P98">
        <v>31.34950714473322</v>
      </c>
      <c r="Q98">
        <v>68.22326176583735</v>
      </c>
      <c r="R98">
        <v>0</v>
      </c>
      <c r="S98">
        <v>0</v>
      </c>
      <c r="T98">
        <v>0</v>
      </c>
      <c r="U98">
        <v>0.98511146793397086</v>
      </c>
      <c r="V98">
        <v>9.4149997118110083</v>
      </c>
      <c r="W98" t="s">
        <v>240</v>
      </c>
      <c r="X98" t="s">
        <v>241</v>
      </c>
      <c r="Y98" t="s">
        <v>242</v>
      </c>
      <c r="Z98" t="s">
        <v>243</v>
      </c>
      <c r="AA98" t="s">
        <v>244</v>
      </c>
      <c r="AB98" t="s">
        <v>245</v>
      </c>
      <c r="AC98" t="s">
        <v>246</v>
      </c>
      <c r="AD98" t="s">
        <v>247</v>
      </c>
      <c r="AE98">
        <v>27.384615384615319</v>
      </c>
      <c r="AF98">
        <v>0.93615126112586522</v>
      </c>
      <c r="AG98">
        <v>4.4230453599472526</v>
      </c>
      <c r="AH98">
        <v>0.97954403106327859</v>
      </c>
      <c r="AI98">
        <v>32.911392405063488</v>
      </c>
      <c r="AJ98">
        <v>1.1817301309419499</v>
      </c>
      <c r="AK98">
        <v>0.5166979775612025</v>
      </c>
      <c r="AL98">
        <v>3.9146577709623922</v>
      </c>
      <c r="AM98">
        <v>0</v>
      </c>
      <c r="AN98">
        <v>4.3685939999999999</v>
      </c>
      <c r="AO98">
        <v>219.97998000000001</v>
      </c>
      <c r="AP98">
        <v>758.81398899999965</v>
      </c>
      <c r="AQ98">
        <v>3953.5286460000102</v>
      </c>
      <c r="AR98">
        <v>90.694427999999988</v>
      </c>
      <c r="AS98">
        <v>249.84616</v>
      </c>
      <c r="AT98">
        <v>553.11997000000019</v>
      </c>
      <c r="AU98">
        <v>1094.601331999999</v>
      </c>
      <c r="AV98">
        <v>2377.9081210000022</v>
      </c>
      <c r="AW98">
        <v>0</v>
      </c>
      <c r="AX98">
        <v>0</v>
      </c>
      <c r="AY98">
        <v>0</v>
      </c>
      <c r="AZ98">
        <v>54.203697000000012</v>
      </c>
      <c r="BA98">
        <v>516.31750099999977</v>
      </c>
      <c r="BB98">
        <v>412.761708</v>
      </c>
      <c r="BC98">
        <v>54.870690000000003</v>
      </c>
      <c r="BD98">
        <v>492.37989099999999</v>
      </c>
      <c r="BE98">
        <v>37.819311999999996</v>
      </c>
      <c r="BF98">
        <v>3746.417376000009</v>
      </c>
      <c r="BG98">
        <v>60.728525999999988</v>
      </c>
      <c r="BH98">
        <v>15.64461</v>
      </c>
      <c r="BI98">
        <v>116.069096</v>
      </c>
    </row>
    <row r="99">
      <c r="A99" t="s">
        <v>655</v>
      </c>
      <c r="B99">
        <v>2006</v>
      </c>
      <c r="C99" t="s">
        <v>659</v>
      </c>
      <c r="D99">
        <v>155</v>
      </c>
      <c r="E99" t="s">
        <v>258</v>
      </c>
      <c r="F99" t="s">
        <v>261</v>
      </c>
      <c r="G99" t="s">
        <v>195</v>
      </c>
      <c r="H99">
        <v>0.59502823535457638</v>
      </c>
      <c r="I99">
        <v>0.71055385720596098</v>
      </c>
      <c r="J99">
        <v>2.95839102308513</v>
      </c>
      <c r="K99">
        <v>4.5705694771702081</v>
      </c>
      <c r="L99">
        <v>5.7571368396822482</v>
      </c>
      <c r="M99">
        <v>2.378151854514595</v>
      </c>
      <c r="N99">
        <v>5.5082768556094717</v>
      </c>
      <c r="O99">
        <v>7.1475447041078697</v>
      </c>
      <c r="P99">
        <v>6.596579839377581</v>
      </c>
      <c r="Q99">
        <v>5.3424966092603769</v>
      </c>
      <c r="R99">
        <v>0.86995419722043288</v>
      </c>
      <c r="S99">
        <v>0.18807404101208841</v>
      </c>
      <c r="T99">
        <v>0.59881967750141551</v>
      </c>
      <c r="U99">
        <v>2.3362912514307341</v>
      </c>
      <c r="V99">
        <v>2.7137668165366882</v>
      </c>
      <c r="W99" t="s">
        <v>240</v>
      </c>
      <c r="X99" t="s">
        <v>241</v>
      </c>
      <c r="Y99" t="s">
        <v>242</v>
      </c>
      <c r="Z99" t="s">
        <v>243</v>
      </c>
      <c r="AA99" t="s">
        <v>244</v>
      </c>
      <c r="AB99" t="s">
        <v>245</v>
      </c>
      <c r="AC99" t="s">
        <v>246</v>
      </c>
      <c r="AD99" t="s">
        <v>247</v>
      </c>
      <c r="AE99">
        <v>1.8461538461538409</v>
      </c>
      <c r="AF99">
        <v>0</v>
      </c>
      <c r="AG99">
        <v>1.9294629407564321</v>
      </c>
      <c r="AH99">
        <v>0.74717973498025236</v>
      </c>
      <c r="AI99">
        <v>7.1011760481192434</v>
      </c>
      <c r="AJ99">
        <v>2.9549442864253632</v>
      </c>
      <c r="AK99">
        <v>0</v>
      </c>
      <c r="AL99">
        <v>2.6254717359978148</v>
      </c>
      <c r="AM99">
        <v>53.384774999999998</v>
      </c>
      <c r="AN99">
        <v>63.861351999999997</v>
      </c>
      <c r="AO99">
        <v>265.16368799999998</v>
      </c>
      <c r="AP99">
        <v>410.41168499999969</v>
      </c>
      <c r="AQ99">
        <v>516.69310599999994</v>
      </c>
      <c r="AR99">
        <v>82.993644999999987</v>
      </c>
      <c r="AS99">
        <v>192.23833599999989</v>
      </c>
      <c r="AT99">
        <v>249.52441400000001</v>
      </c>
      <c r="AU99">
        <v>230.32659000000001</v>
      </c>
      <c r="AV99">
        <v>186.21164899999999</v>
      </c>
      <c r="AW99">
        <v>47.765324999999997</v>
      </c>
      <c r="AX99">
        <v>10.302325</v>
      </c>
      <c r="AY99">
        <v>32.780124999999998</v>
      </c>
      <c r="AZ99">
        <v>128.54953699999999</v>
      </c>
      <c r="BA99">
        <v>148.82266000000001</v>
      </c>
      <c r="BB99">
        <v>27.826632</v>
      </c>
      <c r="BC99">
        <v>0</v>
      </c>
      <c r="BD99">
        <v>214.79064199999991</v>
      </c>
      <c r="BE99">
        <v>28.847936000000001</v>
      </c>
      <c r="BF99">
        <v>808.35137599999962</v>
      </c>
      <c r="BG99">
        <v>151.85312300000001</v>
      </c>
      <c r="BH99">
        <v>0</v>
      </c>
      <c r="BI99">
        <v>77.844897000000003</v>
      </c>
    </row>
    <row r="100">
      <c r="A100" t="s">
        <v>655</v>
      </c>
      <c r="B100">
        <v>2006</v>
      </c>
      <c r="C100" t="s">
        <v>659</v>
      </c>
      <c r="D100">
        <v>156</v>
      </c>
      <c r="E100" t="s">
        <v>258</v>
      </c>
      <c r="F100" t="s">
        <v>262</v>
      </c>
      <c r="G100" t="s">
        <v>195</v>
      </c>
      <c r="H100">
        <v>0</v>
      </c>
      <c r="I100">
        <v>0</v>
      </c>
      <c r="J100">
        <v>0.0168772320816621</v>
      </c>
      <c r="K100">
        <v>0.33966842599359071</v>
      </c>
      <c r="L100">
        <v>1.2745085377767571</v>
      </c>
      <c r="M100">
        <v>0.043346540400397399</v>
      </c>
      <c r="N100">
        <v>0.1517062605735281</v>
      </c>
      <c r="O100">
        <v>0.0216657405214403</v>
      </c>
      <c r="P100">
        <v>1.463418186917578</v>
      </c>
      <c r="Q100">
        <v>0.35183768432539542</v>
      </c>
      <c r="R100">
        <v>0</v>
      </c>
      <c r="S100">
        <v>0</v>
      </c>
      <c r="T100">
        <v>0</v>
      </c>
      <c r="U100">
        <v>0</v>
      </c>
      <c r="V100">
        <v>1.3762674569578921</v>
      </c>
      <c r="W100" t="s">
        <v>240</v>
      </c>
      <c r="X100" t="s">
        <v>241</v>
      </c>
      <c r="Y100" t="s">
        <v>242</v>
      </c>
      <c r="Z100" t="s">
        <v>243</v>
      </c>
      <c r="AA100" t="s">
        <v>244</v>
      </c>
      <c r="AB100" t="s">
        <v>245</v>
      </c>
      <c r="AC100" t="s">
        <v>246</v>
      </c>
      <c r="AD100" t="s">
        <v>247</v>
      </c>
      <c r="AE100">
        <v>0</v>
      </c>
      <c r="AF100">
        <v>0</v>
      </c>
      <c r="AG100">
        <v>0.74592953570659493</v>
      </c>
      <c r="AH100">
        <v>0</v>
      </c>
      <c r="AI100">
        <v>0.55660292665410016</v>
      </c>
      <c r="AJ100">
        <v>0</v>
      </c>
      <c r="AK100">
        <v>0</v>
      </c>
      <c r="AL100">
        <v>0</v>
      </c>
      <c r="AM100">
        <v>0</v>
      </c>
      <c r="AN100">
        <v>0</v>
      </c>
      <c r="AO100">
        <v>1.512724</v>
      </c>
      <c r="AP100">
        <v>30.500333000000001</v>
      </c>
      <c r="AQ100">
        <v>114.384944</v>
      </c>
      <c r="AR100">
        <v>1.512724</v>
      </c>
      <c r="AS100">
        <v>5.2945339999999996</v>
      </c>
      <c r="AT100">
        <v>0.75636199999999998</v>
      </c>
      <c r="AU100">
        <v>51.096799999999988</v>
      </c>
      <c r="AV100">
        <v>12.263232</v>
      </c>
      <c r="AW100">
        <v>0</v>
      </c>
      <c r="AX100">
        <v>0</v>
      </c>
      <c r="AY100">
        <v>0</v>
      </c>
      <c r="AZ100">
        <v>0</v>
      </c>
      <c r="BA100">
        <v>75.474348999999989</v>
      </c>
      <c r="BB100">
        <v>0</v>
      </c>
      <c r="BC100">
        <v>0</v>
      </c>
      <c r="BD100">
        <v>83.03796899999999</v>
      </c>
      <c r="BE100">
        <v>0</v>
      </c>
      <c r="BF100">
        <v>63.36003199999999</v>
      </c>
      <c r="BG100">
        <v>0</v>
      </c>
      <c r="BH100">
        <v>0</v>
      </c>
      <c r="BI100">
        <v>0</v>
      </c>
    </row>
    <row r="101">
      <c r="A101" t="s">
        <v>655</v>
      </c>
      <c r="B101">
        <v>2006</v>
      </c>
      <c r="C101" t="s">
        <v>659</v>
      </c>
      <c r="D101">
        <v>157</v>
      </c>
      <c r="E101" t="s">
        <v>258</v>
      </c>
      <c r="F101" t="s">
        <v>263</v>
      </c>
      <c r="G101" t="s">
        <v>195</v>
      </c>
      <c r="H101">
        <v>0</v>
      </c>
      <c r="I101">
        <v>0</v>
      </c>
      <c r="J101">
        <v>0.11161734929381591</v>
      </c>
      <c r="K101">
        <v>0.038736578270075303</v>
      </c>
      <c r="L101">
        <v>0.1033506649312516</v>
      </c>
      <c r="M101">
        <v>0</v>
      </c>
      <c r="N101">
        <v>0.38632509769340467</v>
      </c>
      <c r="O101">
        <v>0.26569490468744089</v>
      </c>
      <c r="P101">
        <v>0</v>
      </c>
      <c r="Q101">
        <v>0</v>
      </c>
      <c r="R101">
        <v>0</v>
      </c>
      <c r="S101">
        <v>0</v>
      </c>
      <c r="T101">
        <v>0</v>
      </c>
      <c r="U101">
        <v>0</v>
      </c>
      <c r="V101">
        <v>0</v>
      </c>
      <c r="W101" t="s">
        <v>240</v>
      </c>
      <c r="X101" t="s">
        <v>241</v>
      </c>
      <c r="Y101" t="s">
        <v>242</v>
      </c>
      <c r="Z101" t="s">
        <v>243</v>
      </c>
      <c r="AA101" t="s">
        <v>244</v>
      </c>
      <c r="AB101" t="s">
        <v>245</v>
      </c>
      <c r="AC101" t="s">
        <v>246</v>
      </c>
      <c r="AD101" t="s">
        <v>247</v>
      </c>
      <c r="AE101">
        <v>0.84615384615384404</v>
      </c>
      <c r="AF101">
        <v>0</v>
      </c>
      <c r="AG101">
        <v>0</v>
      </c>
      <c r="AH101">
        <v>0</v>
      </c>
      <c r="AI101">
        <v>0</v>
      </c>
      <c r="AJ101">
        <v>0.19467749451704169</v>
      </c>
      <c r="AK101">
        <v>0</v>
      </c>
      <c r="AL101">
        <v>0</v>
      </c>
      <c r="AM101">
        <v>0</v>
      </c>
      <c r="AN101">
        <v>0</v>
      </c>
      <c r="AO101">
        <v>10.004379999999999</v>
      </c>
      <c r="AP101">
        <v>3.478329</v>
      </c>
      <c r="AQ101">
        <v>9.275544</v>
      </c>
      <c r="AR101">
        <v>0</v>
      </c>
      <c r="AS101">
        <v>13.482709</v>
      </c>
      <c r="AT101">
        <v>9.275544</v>
      </c>
      <c r="AU101">
        <v>0</v>
      </c>
      <c r="AV101">
        <v>0</v>
      </c>
      <c r="AW101">
        <v>0</v>
      </c>
      <c r="AX101">
        <v>0</v>
      </c>
      <c r="AY101">
        <v>0</v>
      </c>
      <c r="AZ101">
        <v>0</v>
      </c>
      <c r="BA101">
        <v>0</v>
      </c>
      <c r="BB101">
        <v>12.753873</v>
      </c>
      <c r="BC101">
        <v>0</v>
      </c>
      <c r="BD101">
        <v>0</v>
      </c>
      <c r="BE101">
        <v>0</v>
      </c>
      <c r="BF101">
        <v>0</v>
      </c>
      <c r="BG101">
        <v>10.004379999999999</v>
      </c>
      <c r="BH101">
        <v>0</v>
      </c>
      <c r="BI101">
        <v>0</v>
      </c>
    </row>
    <row r="102">
      <c r="A102" t="s">
        <v>655</v>
      </c>
      <c r="B102">
        <v>2006</v>
      </c>
      <c r="C102" t="s">
        <v>659</v>
      </c>
      <c r="D102">
        <v>158</v>
      </c>
      <c r="E102" t="s">
        <v>258</v>
      </c>
      <c r="F102" t="s">
        <v>264</v>
      </c>
      <c r="G102" t="s">
        <v>195</v>
      </c>
      <c r="H102">
        <v>0.1034230976634827</v>
      </c>
      <c r="I102">
        <v>0.24182029158013921</v>
      </c>
      <c r="J102">
        <v>0.079811093968389299</v>
      </c>
      <c r="K102">
        <v>0.65557068988686196</v>
      </c>
      <c r="L102">
        <v>1.141354269706677</v>
      </c>
      <c r="M102">
        <v>0.0585663876696879</v>
      </c>
      <c r="N102">
        <v>0.35138296765411797</v>
      </c>
      <c r="O102">
        <v>1.0245557116739741</v>
      </c>
      <c r="P102">
        <v>1.4458942175262881</v>
      </c>
      <c r="Q102">
        <v>0.087959421081348896</v>
      </c>
      <c r="R102">
        <v>0</v>
      </c>
      <c r="S102">
        <v>0.16939125804649399</v>
      </c>
      <c r="T102">
        <v>0.39702632660154941</v>
      </c>
      <c r="U102">
        <v>0</v>
      </c>
      <c r="V102">
        <v>1.1821527900561339</v>
      </c>
      <c r="W102" t="s">
        <v>240</v>
      </c>
      <c r="X102" t="s">
        <v>241</v>
      </c>
      <c r="Y102" t="s">
        <v>242</v>
      </c>
      <c r="Z102" t="s">
        <v>243</v>
      </c>
      <c r="AA102" t="s">
        <v>244</v>
      </c>
      <c r="AB102" t="s">
        <v>245</v>
      </c>
      <c r="AC102" t="s">
        <v>246</v>
      </c>
      <c r="AD102" t="s">
        <v>247</v>
      </c>
      <c r="AE102">
        <v>0</v>
      </c>
      <c r="AF102">
        <v>0.52338393560983398</v>
      </c>
      <c r="AG102">
        <v>0.46900584548000263</v>
      </c>
      <c r="AH102">
        <v>0</v>
      </c>
      <c r="AI102">
        <v>0.84388185654008729</v>
      </c>
      <c r="AJ102">
        <v>0.2187002985819792</v>
      </c>
      <c r="AK102">
        <v>0</v>
      </c>
      <c r="AL102">
        <v>0.31294973099024209</v>
      </c>
      <c r="AM102">
        <v>9.2789190000000001</v>
      </c>
      <c r="AN102">
        <v>21.733709000000001</v>
      </c>
      <c r="AO102">
        <v>7.1535519999999986</v>
      </c>
      <c r="AP102">
        <v>58.866596999999977</v>
      </c>
      <c r="AQ102">
        <v>102.434578</v>
      </c>
      <c r="AR102">
        <v>2.0438719999999999</v>
      </c>
      <c r="AS102">
        <v>12.263232</v>
      </c>
      <c r="AT102">
        <v>35.767760000000003</v>
      </c>
      <c r="AU102">
        <v>50.484931999999993</v>
      </c>
      <c r="AV102">
        <v>3.0658080000000001</v>
      </c>
      <c r="AW102">
        <v>0</v>
      </c>
      <c r="AX102">
        <v>9.2789190000000001</v>
      </c>
      <c r="AY102">
        <v>21.733709000000001</v>
      </c>
      <c r="AZ102">
        <v>0</v>
      </c>
      <c r="BA102">
        <v>64.829122999999996</v>
      </c>
      <c r="BB102">
        <v>0</v>
      </c>
      <c r="BC102">
        <v>30.677133999999999</v>
      </c>
      <c r="BD102">
        <v>52.21041799999999</v>
      </c>
      <c r="BE102">
        <v>0</v>
      </c>
      <c r="BF102">
        <v>96.061983999999981</v>
      </c>
      <c r="BG102">
        <v>11.238899999999999</v>
      </c>
      <c r="BH102">
        <v>0</v>
      </c>
      <c r="BI102">
        <v>9.2789190000000001</v>
      </c>
    </row>
    <row r="103">
      <c r="A103" t="s">
        <v>655</v>
      </c>
      <c r="B103">
        <v>2006</v>
      </c>
      <c r="C103" t="s">
        <v>659</v>
      </c>
      <c r="D103">
        <v>159</v>
      </c>
      <c r="E103" t="s">
        <v>258</v>
      </c>
      <c r="F103" t="s">
        <v>265</v>
      </c>
      <c r="G103" t="s">
        <v>195</v>
      </c>
      <c r="H103">
        <v>59.360417837670042</v>
      </c>
      <c r="I103">
        <v>77.812469003982159</v>
      </c>
      <c r="J103">
        <v>83.444211130488071</v>
      </c>
      <c r="K103">
        <v>77.993642070734154</v>
      </c>
      <c r="L103">
        <v>33.747653674567182</v>
      </c>
      <c r="M103">
        <v>75.644919229029497</v>
      </c>
      <c r="N103">
        <v>75.492995002886659</v>
      </c>
      <c r="O103">
        <v>65.429449710516877</v>
      </c>
      <c r="P103">
        <v>43.592684603414533</v>
      </c>
      <c r="Q103">
        <v>12.86836350732877</v>
      </c>
      <c r="R103">
        <v>56.929030485698142</v>
      </c>
      <c r="S103">
        <v>68.591231083858219</v>
      </c>
      <c r="T103">
        <v>80.575714913015801</v>
      </c>
      <c r="U103">
        <v>85.874676859950512</v>
      </c>
      <c r="V103">
        <v>78.086308476108442</v>
      </c>
      <c r="W103" t="s">
        <v>240</v>
      </c>
      <c r="X103" t="s">
        <v>241</v>
      </c>
      <c r="Y103" t="s">
        <v>242</v>
      </c>
      <c r="Z103" t="s">
        <v>243</v>
      </c>
      <c r="AA103" t="s">
        <v>244</v>
      </c>
      <c r="AB103" t="s">
        <v>245</v>
      </c>
      <c r="AC103" t="s">
        <v>246</v>
      </c>
      <c r="AD103" t="s">
        <v>247</v>
      </c>
      <c r="AE103">
        <v>21.84615384615379</v>
      </c>
      <c r="AF103">
        <v>84.960831330055626</v>
      </c>
      <c r="AG103">
        <v>85.488534675721112</v>
      </c>
      <c r="AH103">
        <v>28.818568126464552</v>
      </c>
      <c r="AI103">
        <v>49.645390070922197</v>
      </c>
      <c r="AJ103">
        <v>81.365722116729643</v>
      </c>
      <c r="AK103">
        <v>76.632585607441229</v>
      </c>
      <c r="AL103">
        <v>58.654991677398733</v>
      </c>
      <c r="AM103">
        <v>5325.701138000004</v>
      </c>
      <c r="AN103">
        <v>6993.4311420000085</v>
      </c>
      <c r="AO103">
        <v>7479.1920990000126</v>
      </c>
      <c r="AP103">
        <v>7003.394702000026</v>
      </c>
      <c r="AQ103">
        <v>3028.7937359999992</v>
      </c>
      <c r="AR103">
        <v>2639.885069000004</v>
      </c>
      <c r="AS103">
        <v>2634.698313000004</v>
      </c>
      <c r="AT103">
        <v>2284.1753040000008</v>
      </c>
      <c r="AU103">
        <v>1522.084874000001</v>
      </c>
      <c r="AV103">
        <v>448.5242320000001</v>
      </c>
      <c r="AW103">
        <v>3125.720471000001</v>
      </c>
      <c r="AX103">
        <v>3757.2923459999988</v>
      </c>
      <c r="AY103">
        <v>4410.8136490000006</v>
      </c>
      <c r="AZ103">
        <v>4725.0743860000039</v>
      </c>
      <c r="BA103">
        <v>4282.2441730000046</v>
      </c>
      <c r="BB103">
        <v>329.28181199999989</v>
      </c>
      <c r="BC103">
        <v>4979.8143010000013</v>
      </c>
      <c r="BD103">
        <v>9516.7089550000128</v>
      </c>
      <c r="BE103">
        <v>1112.658936</v>
      </c>
      <c r="BF103">
        <v>5651.3060800000048</v>
      </c>
      <c r="BG103">
        <v>4181.344151000003</v>
      </c>
      <c r="BH103">
        <v>2320.2856739999979</v>
      </c>
      <c r="BI103">
        <v>1739.1129079999971</v>
      </c>
    </row>
    <row r="104">
      <c r="A104" t="s">
        <v>655</v>
      </c>
      <c r="B104">
        <v>2006</v>
      </c>
      <c r="C104" t="s">
        <v>659</v>
      </c>
      <c r="D104">
        <v>160</v>
      </c>
      <c r="E104" t="s">
        <v>258</v>
      </c>
      <c r="F104" t="s">
        <v>266</v>
      </c>
      <c r="G104" t="s">
        <v>195</v>
      </c>
      <c r="H104">
        <v>24.58540377509064</v>
      </c>
      <c r="I104">
        <v>15.485586982183889</v>
      </c>
      <c r="J104">
        <v>8.0969932810917218</v>
      </c>
      <c r="K104">
        <v>4.6266284437527512</v>
      </c>
      <c r="L104">
        <v>0.97760247795485011</v>
      </c>
      <c r="M104">
        <v>15.455941472234169</v>
      </c>
      <c r="N104">
        <v>4.7843303465593436</v>
      </c>
      <c r="O104">
        <v>3.2506579443139749</v>
      </c>
      <c r="P104">
        <v>2.2854685396235901</v>
      </c>
      <c r="Q104">
        <v>0</v>
      </c>
      <c r="R104">
        <v>25.850718851257131</v>
      </c>
      <c r="S104">
        <v>18.065155104329801</v>
      </c>
      <c r="T104">
        <v>14.620609327921681</v>
      </c>
      <c r="U104">
        <v>9.3785690385071501</v>
      </c>
      <c r="V104">
        <v>3.674417099593124</v>
      </c>
      <c r="W104" t="s">
        <v>240</v>
      </c>
      <c r="X104" t="s">
        <v>241</v>
      </c>
      <c r="Y104" t="s">
        <v>242</v>
      </c>
      <c r="Z104" t="s">
        <v>243</v>
      </c>
      <c r="AA104" t="s">
        <v>244</v>
      </c>
      <c r="AB104" t="s">
        <v>245</v>
      </c>
      <c r="AC104" t="s">
        <v>246</v>
      </c>
      <c r="AD104" t="s">
        <v>247</v>
      </c>
      <c r="AE104">
        <v>0</v>
      </c>
      <c r="AF104">
        <v>11.84424166685324</v>
      </c>
      <c r="AG104">
        <v>2.3299786350099492</v>
      </c>
      <c r="AH104">
        <v>58.926035033464451</v>
      </c>
      <c r="AI104">
        <v>3.3665499596014121</v>
      </c>
      <c r="AJ104">
        <v>3.764296922216289</v>
      </c>
      <c r="AK104">
        <v>4.2707564341990389</v>
      </c>
      <c r="AL104">
        <v>30.077292637727641</v>
      </c>
      <c r="AM104">
        <v>2205.7545690000002</v>
      </c>
      <c r="AN104">
        <v>1391.774193</v>
      </c>
      <c r="AO104">
        <v>725.74199399999986</v>
      </c>
      <c r="AP104">
        <v>415.44546800000012</v>
      </c>
      <c r="AQ104">
        <v>87.738136999999981</v>
      </c>
      <c r="AR104">
        <v>539.38730500000008</v>
      </c>
      <c r="AS104">
        <v>166.9726719999999</v>
      </c>
      <c r="AT104">
        <v>113.482119</v>
      </c>
      <c r="AU104">
        <v>79.799560999999983</v>
      </c>
      <c r="AV104">
        <v>0</v>
      </c>
      <c r="AW104">
        <v>1419.348273000001</v>
      </c>
      <c r="AX104">
        <v>989.57356400000037</v>
      </c>
      <c r="AY104">
        <v>800.35012099999983</v>
      </c>
      <c r="AZ104">
        <v>516.03613500000017</v>
      </c>
      <c r="BA104">
        <v>201.50461100000001</v>
      </c>
      <c r="BB104">
        <v>0</v>
      </c>
      <c r="BC104">
        <v>694.22724699999992</v>
      </c>
      <c r="BD104">
        <v>259.37663599999991</v>
      </c>
      <c r="BE104">
        <v>2275.0810919999958</v>
      </c>
      <c r="BF104">
        <v>383.226</v>
      </c>
      <c r="BG104">
        <v>193.44535400000001</v>
      </c>
      <c r="BH104">
        <v>129.31020000000001</v>
      </c>
      <c r="BI104">
        <v>891.78783199999941</v>
      </c>
    </row>
    <row r="105">
      <c r="A105" t="s">
        <v>655</v>
      </c>
      <c r="B105">
        <v>2006</v>
      </c>
      <c r="C105" t="s">
        <v>659</v>
      </c>
      <c r="D105">
        <v>161</v>
      </c>
      <c r="E105" t="s">
        <v>258</v>
      </c>
      <c r="F105" t="s">
        <v>267</v>
      </c>
      <c r="G105" t="s">
        <v>195</v>
      </c>
      <c r="H105">
        <v>0</v>
      </c>
      <c r="I105">
        <v>0</v>
      </c>
      <c r="J105">
        <v>0.011401584852627</v>
      </c>
      <c r="K105">
        <v>0</v>
      </c>
      <c r="L105">
        <v>0</v>
      </c>
      <c r="M105">
        <v>0</v>
      </c>
      <c r="N105">
        <v>0.0292819139711765</v>
      </c>
      <c r="O105">
        <v>0</v>
      </c>
      <c r="P105">
        <v>0</v>
      </c>
      <c r="Q105">
        <v>0</v>
      </c>
      <c r="R105">
        <v>0</v>
      </c>
      <c r="S105">
        <v>0</v>
      </c>
      <c r="T105">
        <v>0</v>
      </c>
      <c r="U105">
        <v>0</v>
      </c>
      <c r="V105">
        <v>0</v>
      </c>
      <c r="W105" t="s">
        <v>240</v>
      </c>
      <c r="X105" t="s">
        <v>241</v>
      </c>
      <c r="Y105" t="s">
        <v>242</v>
      </c>
      <c r="Z105" t="s">
        <v>243</v>
      </c>
      <c r="AA105" t="s">
        <v>244</v>
      </c>
      <c r="AB105" t="s">
        <v>245</v>
      </c>
      <c r="AC105" t="s">
        <v>246</v>
      </c>
      <c r="AD105" t="s">
        <v>247</v>
      </c>
      <c r="AE105">
        <v>0</v>
      </c>
      <c r="AF105">
        <v>0</v>
      </c>
      <c r="AG105">
        <v>0</v>
      </c>
      <c r="AH105">
        <v>0</v>
      </c>
      <c r="AI105">
        <v>0.0089774665589370996</v>
      </c>
      <c r="AJ105">
        <v>0</v>
      </c>
      <c r="AK105">
        <v>0</v>
      </c>
      <c r="AL105">
        <v>0</v>
      </c>
      <c r="AM105">
        <v>0</v>
      </c>
      <c r="AN105">
        <v>0</v>
      </c>
      <c r="AO105">
        <v>1.021936</v>
      </c>
      <c r="AP105">
        <v>0</v>
      </c>
      <c r="AQ105">
        <v>0</v>
      </c>
      <c r="AR105">
        <v>0</v>
      </c>
      <c r="AS105">
        <v>1.021936</v>
      </c>
      <c r="AT105">
        <v>0</v>
      </c>
      <c r="AU105">
        <v>0</v>
      </c>
      <c r="AV105">
        <v>0</v>
      </c>
      <c r="AW105">
        <v>0</v>
      </c>
      <c r="AX105">
        <v>0</v>
      </c>
      <c r="AY105">
        <v>0</v>
      </c>
      <c r="AZ105">
        <v>0</v>
      </c>
      <c r="BA105">
        <v>0</v>
      </c>
      <c r="BB105">
        <v>0</v>
      </c>
      <c r="BC105">
        <v>0</v>
      </c>
      <c r="BD105">
        <v>0</v>
      </c>
      <c r="BE105">
        <v>0</v>
      </c>
      <c r="BF105">
        <v>1.021936</v>
      </c>
      <c r="BG105">
        <v>0</v>
      </c>
      <c r="BH105">
        <v>0</v>
      </c>
      <c r="BI105">
        <v>0</v>
      </c>
    </row>
    <row r="106">
      <c r="A106" t="s">
        <v>655</v>
      </c>
      <c r="B106">
        <v>2006</v>
      </c>
      <c r="C106" t="s">
        <v>659</v>
      </c>
      <c r="D106">
        <v>162</v>
      </c>
      <c r="E106" t="s">
        <v>258</v>
      </c>
      <c r="F106" t="s">
        <v>268</v>
      </c>
      <c r="G106" t="s">
        <v>195</v>
      </c>
      <c r="H106">
        <v>14.980493400341571</v>
      </c>
      <c r="I106">
        <v>5.1361220407759376</v>
      </c>
      <c r="J106">
        <v>1.079552979503611</v>
      </c>
      <c r="K106">
        <v>0.36775094709526002</v>
      </c>
      <c r="L106">
        <v>0.19378249674609671</v>
      </c>
      <c r="M106">
        <v>2.2561670486706999</v>
      </c>
      <c r="N106">
        <v>0.8060302581126314</v>
      </c>
      <c r="O106">
        <v>0</v>
      </c>
      <c r="P106">
        <v>0.49809869881116159</v>
      </c>
      <c r="Q106">
        <v>0</v>
      </c>
      <c r="R106">
        <v>15.737148523279091</v>
      </c>
      <c r="S106">
        <v>12.661122643872931</v>
      </c>
      <c r="T106">
        <v>3.5593217055738999</v>
      </c>
      <c r="U106">
        <v>0.97253219806779245</v>
      </c>
      <c r="V106">
        <v>0.41187176122987029</v>
      </c>
      <c r="W106" t="s">
        <v>240</v>
      </c>
      <c r="X106" t="s">
        <v>241</v>
      </c>
      <c r="Y106" t="s">
        <v>242</v>
      </c>
      <c r="Z106" t="s">
        <v>243</v>
      </c>
      <c r="AA106" t="s">
        <v>244</v>
      </c>
      <c r="AB106" t="s">
        <v>245</v>
      </c>
      <c r="AC106" t="s">
        <v>246</v>
      </c>
      <c r="AD106" t="s">
        <v>247</v>
      </c>
      <c r="AE106">
        <v>1.9999999999999949</v>
      </c>
      <c r="AF106">
        <v>1.666525499038285</v>
      </c>
      <c r="AG106">
        <v>2.5591568614043698</v>
      </c>
      <c r="AH106">
        <v>9.8048940408153538</v>
      </c>
      <c r="AI106">
        <v>0.080797199030433905</v>
      </c>
      <c r="AJ106">
        <v>9.0698535747316704</v>
      </c>
      <c r="AK106">
        <v>18.579959980798531</v>
      </c>
      <c r="AL106">
        <v>4.1712311005974847</v>
      </c>
      <c r="AM106">
        <v>1344.020706999999</v>
      </c>
      <c r="AN106">
        <v>461.61131100000011</v>
      </c>
      <c r="AO106">
        <v>96.761464999999973</v>
      </c>
      <c r="AP106">
        <v>33.021987000000003</v>
      </c>
      <c r="AQ106">
        <v>17.391645</v>
      </c>
      <c r="AR106">
        <v>78.736573000000007</v>
      </c>
      <c r="AS106">
        <v>28.130379000000001</v>
      </c>
      <c r="AT106">
        <v>0</v>
      </c>
      <c r="AU106">
        <v>17.391645</v>
      </c>
      <c r="AV106">
        <v>0</v>
      </c>
      <c r="AW106">
        <v>864.0569999999999</v>
      </c>
      <c r="AX106">
        <v>693.55132499999979</v>
      </c>
      <c r="AY106">
        <v>194.84164400000009</v>
      </c>
      <c r="AZ106">
        <v>53.511549000000009</v>
      </c>
      <c r="BA106">
        <v>22.587</v>
      </c>
      <c r="BB106">
        <v>30.145517999999999</v>
      </c>
      <c r="BC106">
        <v>97.680158999999975</v>
      </c>
      <c r="BD106">
        <v>284.88909199999989</v>
      </c>
      <c r="BE106">
        <v>378.5581200000002</v>
      </c>
      <c r="BF106">
        <v>9.1974239999999998</v>
      </c>
      <c r="BG106">
        <v>466.09528199999988</v>
      </c>
      <c r="BH106">
        <v>562.56505799999991</v>
      </c>
      <c r="BI106">
        <v>123.676462</v>
      </c>
    </row>
    <row r="107">
      <c r="A107" t="s">
        <v>655</v>
      </c>
      <c r="B107">
        <v>2006</v>
      </c>
      <c r="C107" t="s">
        <v>659</v>
      </c>
      <c r="D107">
        <v>163</v>
      </c>
      <c r="E107" t="s">
        <v>258</v>
      </c>
      <c r="F107" t="s">
        <v>47</v>
      </c>
      <c r="G107" t="s">
        <v>195</v>
      </c>
      <c r="H107">
        <v>0.37523365387960622</v>
      </c>
      <c r="I107">
        <v>0.32317579526586682</v>
      </c>
      <c r="J107">
        <v>0.44086811267831211</v>
      </c>
      <c r="K107">
        <v>0</v>
      </c>
      <c r="L107">
        <v>0</v>
      </c>
      <c r="M107">
        <v>0.98885240174697508</v>
      </c>
      <c r="N107">
        <v>0.23255367387329501</v>
      </c>
      <c r="O107">
        <v>0</v>
      </c>
      <c r="P107">
        <v>0</v>
      </c>
      <c r="Q107">
        <v>0</v>
      </c>
      <c r="R107">
        <v>0.61314794254522142</v>
      </c>
      <c r="S107">
        <v>0.32502586888052359</v>
      </c>
      <c r="T107">
        <v>0</v>
      </c>
      <c r="U107">
        <v>0.14778063166873751</v>
      </c>
      <c r="V107">
        <v>0</v>
      </c>
      <c r="W107" t="s">
        <v>240</v>
      </c>
      <c r="X107" t="s">
        <v>241</v>
      </c>
      <c r="Y107" t="s">
        <v>242</v>
      </c>
      <c r="Z107" t="s">
        <v>243</v>
      </c>
      <c r="AA107" t="s">
        <v>244</v>
      </c>
      <c r="AB107" t="s">
        <v>245</v>
      </c>
      <c r="AC107" t="s">
        <v>246</v>
      </c>
      <c r="AD107" t="s">
        <v>247</v>
      </c>
      <c r="AE107">
        <v>0.5384615384615371</v>
      </c>
      <c r="AF107">
        <v>0</v>
      </c>
      <c r="AG107">
        <v>0.1050400204307764</v>
      </c>
      <c r="AH107">
        <v>0.56161684243333732</v>
      </c>
      <c r="AI107">
        <v>0.2064817308555533</v>
      </c>
      <c r="AJ107">
        <v>0.72444594066003076</v>
      </c>
      <c r="AK107">
        <v>0</v>
      </c>
      <c r="AL107">
        <v>0</v>
      </c>
      <c r="AM107">
        <v>33.665233000000001</v>
      </c>
      <c r="AN107">
        <v>29.045572</v>
      </c>
      <c r="AO107">
        <v>39.515471000000012</v>
      </c>
      <c r="AP107">
        <v>0</v>
      </c>
      <c r="AQ107">
        <v>0</v>
      </c>
      <c r="AR107">
        <v>34.509346000000001</v>
      </c>
      <c r="AS107">
        <v>8.1161010000000005</v>
      </c>
      <c r="AT107">
        <v>0</v>
      </c>
      <c r="AU107">
        <v>0</v>
      </c>
      <c r="AV107">
        <v>0</v>
      </c>
      <c r="AW107">
        <v>33.665233000000001</v>
      </c>
      <c r="AX107">
        <v>17.804276000000002</v>
      </c>
      <c r="AY107">
        <v>0</v>
      </c>
      <c r="AZ107">
        <v>8.1313199999999988</v>
      </c>
      <c r="BA107">
        <v>0</v>
      </c>
      <c r="BB107">
        <v>8.1161010000000005</v>
      </c>
      <c r="BC107">
        <v>0</v>
      </c>
      <c r="BD107">
        <v>11.693209</v>
      </c>
      <c r="BE107">
        <v>21.683520000000001</v>
      </c>
      <c r="BF107">
        <v>23.504528000000001</v>
      </c>
      <c r="BG107">
        <v>37.228918</v>
      </c>
      <c r="BH107">
        <v>0</v>
      </c>
      <c r="BI107">
        <v>0</v>
      </c>
    </row>
    <row r="108">
      <c r="A108" t="s">
        <v>655</v>
      </c>
      <c r="B108">
        <v>2006</v>
      </c>
      <c r="C108" t="s">
        <v>659</v>
      </c>
      <c r="D108">
        <v>164</v>
      </c>
      <c r="E108" t="s">
        <v>258</v>
      </c>
      <c r="F108" t="s">
        <v>204</v>
      </c>
      <c r="G108" t="s">
        <v>195</v>
      </c>
      <c r="H108">
        <v>0</v>
      </c>
      <c r="I108">
        <v>0.15136096761349291</v>
      </c>
      <c r="J108">
        <v>0.18725774562952721</v>
      </c>
      <c r="K108">
        <v>0.047353448964807102</v>
      </c>
      <c r="L108">
        <v>0</v>
      </c>
      <c r="M108">
        <v>0</v>
      </c>
      <c r="N108">
        <v>0</v>
      </c>
      <c r="O108">
        <v>0</v>
      </c>
      <c r="P108">
        <v>0</v>
      </c>
      <c r="Q108">
        <v>0</v>
      </c>
      <c r="R108">
        <v>0</v>
      </c>
      <c r="S108">
        <v>0</v>
      </c>
      <c r="T108">
        <v>0.24850804938561541</v>
      </c>
      <c r="U108">
        <v>0.30503855244121642</v>
      </c>
      <c r="V108">
        <v>0.077536194758191096</v>
      </c>
      <c r="W108" t="s">
        <v>240</v>
      </c>
      <c r="X108" t="s">
        <v>241</v>
      </c>
      <c r="Y108" t="s">
        <v>242</v>
      </c>
      <c r="Z108" t="s">
        <v>243</v>
      </c>
      <c r="AA108" t="s">
        <v>244</v>
      </c>
      <c r="AB108" t="s">
        <v>245</v>
      </c>
      <c r="AC108" t="s">
        <v>246</v>
      </c>
      <c r="AD108" t="s">
        <v>247</v>
      </c>
      <c r="AE108">
        <v>0</v>
      </c>
      <c r="AF108">
        <v>0.068866307317083403</v>
      </c>
      <c r="AG108">
        <v>0.2100800408615528</v>
      </c>
      <c r="AH108">
        <v>0</v>
      </c>
      <c r="AI108">
        <v>0</v>
      </c>
      <c r="AJ108">
        <v>0</v>
      </c>
      <c r="AK108">
        <v>0</v>
      </c>
      <c r="AL108">
        <v>0.2434053463257439</v>
      </c>
      <c r="AM108">
        <v>0</v>
      </c>
      <c r="AN108">
        <v>13.603636</v>
      </c>
      <c r="AO108">
        <v>16.784108</v>
      </c>
      <c r="AP108">
        <v>4.2520759999999997</v>
      </c>
      <c r="AQ108">
        <v>0</v>
      </c>
      <c r="AR108">
        <v>0</v>
      </c>
      <c r="AS108">
        <v>0</v>
      </c>
      <c r="AT108">
        <v>0</v>
      </c>
      <c r="AU108">
        <v>0</v>
      </c>
      <c r="AV108">
        <v>0</v>
      </c>
      <c r="AW108">
        <v>0</v>
      </c>
      <c r="AX108">
        <v>0</v>
      </c>
      <c r="AY108">
        <v>13.603636</v>
      </c>
      <c r="AZ108">
        <v>16.784108</v>
      </c>
      <c r="BA108">
        <v>4.2520759999999997</v>
      </c>
      <c r="BB108">
        <v>0</v>
      </c>
      <c r="BC108">
        <v>4.0364649999999997</v>
      </c>
      <c r="BD108">
        <v>23.386417999999999</v>
      </c>
      <c r="BE108">
        <v>0</v>
      </c>
      <c r="BF108">
        <v>0</v>
      </c>
      <c r="BG108">
        <v>0</v>
      </c>
      <c r="BH108">
        <v>0</v>
      </c>
      <c r="BI108">
        <v>7.2169369999999997</v>
      </c>
    </row>
    <row r="109">
      <c r="A109" t="s">
        <v>655</v>
      </c>
      <c r="B109">
        <v>2010</v>
      </c>
      <c r="C109" t="s">
        <v>660</v>
      </c>
      <c r="D109">
        <v>16</v>
      </c>
      <c r="E109" t="s">
        <v>13</v>
      </c>
      <c r="F109" t="s">
        <v>14</v>
      </c>
      <c r="G109" t="s">
        <v>668</v>
      </c>
      <c r="H109">
        <v>74.735447871450233</v>
      </c>
      <c r="I109">
        <v>80.258465480923931</v>
      </c>
      <c r="J109">
        <v>86.732865658856511</v>
      </c>
      <c r="K109">
        <v>89.832786647210412</v>
      </c>
      <c r="L109">
        <v>97.617922071296348</v>
      </c>
      <c r="M109">
        <v>89.163619381393204</v>
      </c>
      <c r="N109">
        <v>93.289070751926673</v>
      </c>
      <c r="O109">
        <v>95.269752981721098</v>
      </c>
      <c r="P109">
        <v>97.487451038415799</v>
      </c>
      <c r="Q109">
        <v>98.576051602856737</v>
      </c>
      <c r="R109">
        <v>72.451917098543646</v>
      </c>
      <c r="S109">
        <v>74.854399223259634</v>
      </c>
      <c r="T109">
        <v>78.724401487410503</v>
      </c>
      <c r="U109">
        <v>78.971904682824288</v>
      </c>
      <c r="V109">
        <v>85.263699277222997</v>
      </c>
      <c r="W109" t="s">
        <v>240</v>
      </c>
      <c r="X109" t="s">
        <v>241</v>
      </c>
      <c r="Y109" t="s">
        <v>242</v>
      </c>
      <c r="Z109" t="s">
        <v>243</v>
      </c>
      <c r="AA109" t="s">
        <v>244</v>
      </c>
      <c r="AB109" t="s">
        <v>245</v>
      </c>
      <c r="AC109" t="s">
        <v>246</v>
      </c>
      <c r="AD109" t="s">
        <v>247</v>
      </c>
      <c r="AE109">
        <v>100</v>
      </c>
      <c r="AF109">
        <v>88.260141134438172</v>
      </c>
      <c r="AG109">
        <v>80.394872281374674</v>
      </c>
      <c r="AH109">
        <v>70.265126350510727</v>
      </c>
      <c r="AI109">
        <v>99.591783069946075</v>
      </c>
      <c r="AJ109">
        <v>82.948464141422278</v>
      </c>
      <c r="AK109">
        <v>85.621262979524204</v>
      </c>
      <c r="AL109">
        <v>79.722242895768431</v>
      </c>
      <c r="AM109"/>
      <c r="AN109"/>
      <c r="AO109"/>
      <c r="AP109"/>
      <c r="AQ109"/>
      <c r="AR109"/>
      <c r="AS109"/>
      <c r="AT109"/>
      <c r="AU109"/>
      <c r="AV109"/>
      <c r="AW109"/>
      <c r="AX109"/>
      <c r="AY109"/>
      <c r="AZ109"/>
      <c r="BA109"/>
      <c r="BB109"/>
      <c r="BC109"/>
      <c r="BD109"/>
      <c r="BE109"/>
      <c r="BF109"/>
      <c r="BG109"/>
      <c r="BH109"/>
      <c r="BI109"/>
    </row>
    <row r="110">
      <c r="A110" t="s">
        <v>655</v>
      </c>
      <c r="B110">
        <v>2010</v>
      </c>
      <c r="C110" t="s">
        <v>660</v>
      </c>
      <c r="D110">
        <v>17</v>
      </c>
      <c r="E110" t="s">
        <v>13</v>
      </c>
      <c r="F110" t="s">
        <v>52</v>
      </c>
      <c r="G110" t="s">
        <v>195</v>
      </c>
      <c r="H110">
        <v>25.264552128549759</v>
      </c>
      <c r="I110">
        <v>19.741534519076069</v>
      </c>
      <c r="J110">
        <v>13.267134341143491</v>
      </c>
      <c r="K110">
        <v>10.167213352789631</v>
      </c>
      <c r="L110">
        <v>2.382077928703616</v>
      </c>
      <c r="M110">
        <v>10.836380618606769</v>
      </c>
      <c r="N110">
        <v>6.7109292480733478</v>
      </c>
      <c r="O110">
        <v>4.7302470182788916</v>
      </c>
      <c r="P110">
        <v>2.5125489615842209</v>
      </c>
      <c r="Q110">
        <v>1.423948397143282</v>
      </c>
      <c r="R110">
        <v>27.54808290145629</v>
      </c>
      <c r="S110">
        <v>25.145600776740199</v>
      </c>
      <c r="T110">
        <v>21.275598512589429</v>
      </c>
      <c r="U110">
        <v>21.02809531717563</v>
      </c>
      <c r="V110">
        <v>14.73630072277699</v>
      </c>
      <c r="W110" t="s">
        <v>240</v>
      </c>
      <c r="X110" t="s">
        <v>241</v>
      </c>
      <c r="Y110" t="s">
        <v>242</v>
      </c>
      <c r="Z110" t="s">
        <v>243</v>
      </c>
      <c r="AA110" t="s">
        <v>244</v>
      </c>
      <c r="AB110" t="s">
        <v>245</v>
      </c>
      <c r="AC110" t="s">
        <v>246</v>
      </c>
      <c r="AD110" t="s">
        <v>247</v>
      </c>
      <c r="AE110">
        <v>0</v>
      </c>
      <c r="AF110">
        <v>11.73985886556164</v>
      </c>
      <c r="AG110">
        <v>19.60512771862534</v>
      </c>
      <c r="AH110">
        <v>29.734873649489401</v>
      </c>
      <c r="AI110">
        <v>0.40821693005392418</v>
      </c>
      <c r="AJ110">
        <v>17.05153585857758</v>
      </c>
      <c r="AK110">
        <v>14.37873702047586</v>
      </c>
      <c r="AL110">
        <v>20.27775710423149</v>
      </c>
      <c r="AM110"/>
      <c r="AN110"/>
      <c r="AO110"/>
      <c r="AP110"/>
      <c r="AQ110"/>
      <c r="AR110"/>
      <c r="AS110"/>
      <c r="AT110"/>
      <c r="AU110"/>
      <c r="AV110"/>
      <c r="AW110"/>
      <c r="AX110"/>
      <c r="AY110"/>
      <c r="AZ110"/>
      <c r="BA110"/>
      <c r="BB110"/>
      <c r="BC110"/>
      <c r="BD110"/>
      <c r="BE110"/>
      <c r="BF110"/>
      <c r="BG110"/>
      <c r="BH110"/>
      <c r="BI110"/>
    </row>
    <row r="111">
      <c r="A111" t="s">
        <v>655</v>
      </c>
      <c r="B111">
        <v>2010</v>
      </c>
      <c r="C111" t="s">
        <v>660</v>
      </c>
      <c r="D111">
        <v>18</v>
      </c>
      <c r="E111" t="s">
        <v>61</v>
      </c>
      <c r="F111" t="s">
        <v>15</v>
      </c>
      <c r="G111" t="s">
        <v>669</v>
      </c>
      <c r="H111">
        <v>58.804293453264883</v>
      </c>
      <c r="I111">
        <v>65.408312990431966</v>
      </c>
      <c r="J111">
        <v>74.387267940608595</v>
      </c>
      <c r="K111">
        <v>77.518809708369872</v>
      </c>
      <c r="L111">
        <v>94.088819849035431</v>
      </c>
      <c r="M111">
        <v>81.04643675116327</v>
      </c>
      <c r="N111">
        <v>86.303769422159348</v>
      </c>
      <c r="O111">
        <v>90.677351869795118</v>
      </c>
      <c r="P111">
        <v>95.478833319892388</v>
      </c>
      <c r="Q111">
        <v>98.24989972719348</v>
      </c>
      <c r="R111">
        <v>55.144706214035587</v>
      </c>
      <c r="S111">
        <v>59.593595135552903</v>
      </c>
      <c r="T111">
        <v>61.519071795807101</v>
      </c>
      <c r="U111">
        <v>61.942535364718097</v>
      </c>
      <c r="V111">
        <v>64.495883286330596</v>
      </c>
      <c r="W111" t="s">
        <v>240</v>
      </c>
      <c r="X111" t="s">
        <v>241</v>
      </c>
      <c r="Y111" t="s">
        <v>242</v>
      </c>
      <c r="Z111" t="s">
        <v>243</v>
      </c>
      <c r="AA111" t="s">
        <v>244</v>
      </c>
      <c r="AB111" t="s">
        <v>245</v>
      </c>
      <c r="AC111" t="s">
        <v>246</v>
      </c>
      <c r="AD111" t="s">
        <v>247</v>
      </c>
      <c r="AE111">
        <v>100</v>
      </c>
      <c r="AF111">
        <v>53.349420896807509</v>
      </c>
      <c r="AG111">
        <v>75.012184346136166</v>
      </c>
      <c r="AH111">
        <v>66.511885847772561</v>
      </c>
      <c r="AI111">
        <v>97.363380350219558</v>
      </c>
      <c r="AJ111">
        <v>77.231113546095102</v>
      </c>
      <c r="AK111">
        <v>36.972693806562859</v>
      </c>
      <c r="AL111">
        <v>72.490982914890807</v>
      </c>
      <c r="AM111"/>
      <c r="AN111"/>
      <c r="AO111"/>
      <c r="AP111"/>
      <c r="AQ111"/>
      <c r="AR111"/>
      <c r="AS111"/>
      <c r="AT111"/>
      <c r="AU111"/>
      <c r="AV111"/>
      <c r="AW111"/>
      <c r="AX111"/>
      <c r="AY111"/>
      <c r="AZ111"/>
      <c r="BA111"/>
      <c r="BB111"/>
      <c r="BC111"/>
      <c r="BD111"/>
      <c r="BE111"/>
      <c r="BF111"/>
      <c r="BG111"/>
      <c r="BH111"/>
      <c r="BI111"/>
    </row>
    <row r="112">
      <c r="A112" t="s">
        <v>655</v>
      </c>
      <c r="B112">
        <v>2010</v>
      </c>
      <c r="C112" t="s">
        <v>660</v>
      </c>
      <c r="D112">
        <v>19</v>
      </c>
      <c r="E112" t="s">
        <v>61</v>
      </c>
      <c r="F112" t="s">
        <v>16</v>
      </c>
      <c r="G112" t="s">
        <v>670</v>
      </c>
      <c r="H112">
        <v>15.93115441818524</v>
      </c>
      <c r="I112">
        <v>14.85015249049191</v>
      </c>
      <c r="J112">
        <v>12.345597718247889</v>
      </c>
      <c r="K112">
        <v>12.31397693884052</v>
      </c>
      <c r="L112">
        <v>3.5291022222608892</v>
      </c>
      <c r="M112">
        <v>8.1171826302299195</v>
      </c>
      <c r="N112">
        <v>6.9853013297673936</v>
      </c>
      <c r="O112">
        <v>4.5924011119259323</v>
      </c>
      <c r="P112">
        <v>2.0086177185234479</v>
      </c>
      <c r="Q112">
        <v>0.32615187566325082</v>
      </c>
      <c r="R112">
        <v>17.307210884507921</v>
      </c>
      <c r="S112">
        <v>15.260804087706729</v>
      </c>
      <c r="T112">
        <v>17.20532969160341</v>
      </c>
      <c r="U112">
        <v>17.02936931810622</v>
      </c>
      <c r="V112">
        <v>20.767815990892409</v>
      </c>
      <c r="W112" t="s">
        <v>240</v>
      </c>
      <c r="X112" t="s">
        <v>241</v>
      </c>
      <c r="Y112" t="s">
        <v>242</v>
      </c>
      <c r="Z112" t="s">
        <v>243</v>
      </c>
      <c r="AA112" t="s">
        <v>244</v>
      </c>
      <c r="AB112" t="s">
        <v>245</v>
      </c>
      <c r="AC112" t="s">
        <v>246</v>
      </c>
      <c r="AD112" t="s">
        <v>247</v>
      </c>
      <c r="AE112">
        <v>0</v>
      </c>
      <c r="AF112">
        <v>34.910720237630628</v>
      </c>
      <c r="AG112">
        <v>5.38268793523853</v>
      </c>
      <c r="AH112">
        <v>3.753240502738187</v>
      </c>
      <c r="AI112">
        <v>2.2284027197265122</v>
      </c>
      <c r="AJ112">
        <v>5.7173505953271784</v>
      </c>
      <c r="AK112">
        <v>48.648569172961253</v>
      </c>
      <c r="AL112">
        <v>7.231259980877641</v>
      </c>
      <c r="AM112"/>
      <c r="AN112"/>
      <c r="AO112"/>
      <c r="AP112"/>
      <c r="AQ112"/>
      <c r="AR112"/>
      <c r="AS112"/>
      <c r="AT112"/>
      <c r="AU112"/>
      <c r="AV112"/>
      <c r="AW112"/>
      <c r="AX112"/>
      <c r="AY112"/>
      <c r="AZ112"/>
      <c r="BA112"/>
      <c r="BB112"/>
      <c r="BC112"/>
      <c r="BD112"/>
      <c r="BE112"/>
      <c r="BF112"/>
      <c r="BG112"/>
      <c r="BH112"/>
      <c r="BI112"/>
    </row>
    <row r="113">
      <c r="A113" t="s">
        <v>655</v>
      </c>
      <c r="B113">
        <v>2010</v>
      </c>
      <c r="C113" t="s">
        <v>660</v>
      </c>
      <c r="D113">
        <v>20</v>
      </c>
      <c r="E113" t="s">
        <v>61</v>
      </c>
      <c r="F113" t="s">
        <v>22</v>
      </c>
      <c r="G113" t="s">
        <v>671</v>
      </c>
      <c r="H113">
        <v>25.243985260665259</v>
      </c>
      <c r="I113">
        <v>19.667122217821191</v>
      </c>
      <c r="J113">
        <v>13.23987499233478</v>
      </c>
      <c r="K113">
        <v>10.167213352789609</v>
      </c>
      <c r="L113">
        <v>2.38207792870368</v>
      </c>
      <c r="M113">
        <v>10.83638061860681</v>
      </c>
      <c r="N113">
        <v>6.7109292480732572</v>
      </c>
      <c r="O113">
        <v>4.7302470182789502</v>
      </c>
      <c r="P113">
        <v>2.512548961584165</v>
      </c>
      <c r="Q113">
        <v>1.42394839714327</v>
      </c>
      <c r="R113">
        <v>27.51001479942547</v>
      </c>
      <c r="S113">
        <v>25.011668910667229</v>
      </c>
      <c r="T113">
        <v>21.27559851258949</v>
      </c>
      <c r="U113">
        <v>20.982084594978119</v>
      </c>
      <c r="V113">
        <v>14.73630072277699</v>
      </c>
      <c r="W113" t="s">
        <v>240</v>
      </c>
      <c r="X113" t="s">
        <v>241</v>
      </c>
      <c r="Y113" t="s">
        <v>242</v>
      </c>
      <c r="Z113" t="s">
        <v>243</v>
      </c>
      <c r="AA113" t="s">
        <v>244</v>
      </c>
      <c r="AB113" t="s">
        <v>245</v>
      </c>
      <c r="AC113" t="s">
        <v>246</v>
      </c>
      <c r="AD113" t="s">
        <v>247</v>
      </c>
      <c r="AE113">
        <v>0</v>
      </c>
      <c r="AF113">
        <v>11.73985886556186</v>
      </c>
      <c r="AG113">
        <v>19.605127718625301</v>
      </c>
      <c r="AH113">
        <v>29.449876557364629</v>
      </c>
      <c r="AI113">
        <v>0.40821693005393023</v>
      </c>
      <c r="AJ113">
        <v>17.051535858577719</v>
      </c>
      <c r="AK113">
        <v>14.378737020475899</v>
      </c>
      <c r="AL113">
        <v>20.277757104231551</v>
      </c>
      <c r="AM113"/>
      <c r="AN113"/>
      <c r="AO113"/>
      <c r="AP113"/>
      <c r="AQ113"/>
      <c r="AR113"/>
      <c r="AS113"/>
      <c r="AT113"/>
      <c r="AU113"/>
      <c r="AV113"/>
      <c r="AW113"/>
      <c r="AX113"/>
      <c r="AY113"/>
      <c r="AZ113"/>
      <c r="BA113"/>
      <c r="BB113"/>
      <c r="BC113"/>
      <c r="BD113"/>
      <c r="BE113"/>
      <c r="BF113"/>
      <c r="BG113"/>
      <c r="BH113"/>
      <c r="BI113"/>
    </row>
    <row r="114">
      <c r="A114" t="s">
        <v>655</v>
      </c>
      <c r="B114">
        <v>2010</v>
      </c>
      <c r="C114" t="s">
        <v>660</v>
      </c>
      <c r="D114">
        <v>21</v>
      </c>
      <c r="E114" t="s">
        <v>61</v>
      </c>
      <c r="F114" t="s">
        <v>17</v>
      </c>
      <c r="G114" t="s">
        <v>672</v>
      </c>
      <c r="H114">
        <v>0.020566867884621101</v>
      </c>
      <c r="I114">
        <v>0.074412301254930896</v>
      </c>
      <c r="J114">
        <v>0.027259348808740501</v>
      </c>
      <c r="K114">
        <v>0</v>
      </c>
      <c r="L114">
        <v>0</v>
      </c>
      <c r="M114">
        <v>0</v>
      </c>
      <c r="N114">
        <v>0</v>
      </c>
      <c r="O114">
        <v>0</v>
      </c>
      <c r="P114">
        <v>0</v>
      </c>
      <c r="Q114">
        <v>0</v>
      </c>
      <c r="R114">
        <v>0.038068102031025799</v>
      </c>
      <c r="S114">
        <v>0.13393186607314</v>
      </c>
      <c r="T114">
        <v>0</v>
      </c>
      <c r="U114">
        <v>0.046010722197566502</v>
      </c>
      <c r="V114">
        <v>0</v>
      </c>
      <c r="W114" t="s">
        <v>240</v>
      </c>
      <c r="X114" t="s">
        <v>241</v>
      </c>
      <c r="Y114" t="s">
        <v>242</v>
      </c>
      <c r="Z114" t="s">
        <v>243</v>
      </c>
      <c r="AA114" t="s">
        <v>244</v>
      </c>
      <c r="AB114" t="s">
        <v>245</v>
      </c>
      <c r="AC114" t="s">
        <v>246</v>
      </c>
      <c r="AD114" t="s">
        <v>247</v>
      </c>
      <c r="AE114">
        <v>0</v>
      </c>
      <c r="AF114">
        <v>0</v>
      </c>
      <c r="AG114">
        <v>0</v>
      </c>
      <c r="AH114">
        <v>0.28499709212462421</v>
      </c>
      <c r="AI114">
        <v>0</v>
      </c>
      <c r="AJ114">
        <v>0</v>
      </c>
      <c r="AK114">
        <v>0</v>
      </c>
      <c r="AL114">
        <v>0</v>
      </c>
      <c r="AM114"/>
      <c r="AN114"/>
      <c r="AO114"/>
      <c r="AP114"/>
      <c r="AQ114"/>
      <c r="AR114"/>
      <c r="AS114"/>
      <c r="AT114"/>
      <c r="AU114"/>
      <c r="AV114"/>
      <c r="AW114"/>
      <c r="AX114"/>
      <c r="AY114"/>
      <c r="AZ114"/>
      <c r="BA114"/>
      <c r="BB114"/>
      <c r="BC114"/>
      <c r="BD114"/>
      <c r="BE114"/>
      <c r="BF114"/>
      <c r="BG114"/>
      <c r="BH114"/>
      <c r="BI114"/>
    </row>
    <row r="115">
      <c r="A115" t="s">
        <v>655</v>
      </c>
      <c r="B115">
        <v>2010</v>
      </c>
      <c r="C115" t="s">
        <v>660</v>
      </c>
      <c r="D115">
        <v>22</v>
      </c>
      <c r="E115" t="s">
        <v>55</v>
      </c>
      <c r="F115" t="s">
        <v>50</v>
      </c>
      <c r="G115" t="s">
        <v>195</v>
      </c>
      <c r="H115">
        <v>21.316731045203412</v>
      </c>
      <c r="I115">
        <v>18.502911065526838</v>
      </c>
      <c r="J115">
        <v>14.234047986845511</v>
      </c>
      <c r="K115">
        <v>13.707664426797461</v>
      </c>
      <c r="L115">
        <v>3.6152195697050069</v>
      </c>
      <c r="M115">
        <v>9.1036935092428788</v>
      </c>
      <c r="N115">
        <v>7.4878024547405291</v>
      </c>
      <c r="O115">
        <v>4.8204188298956252</v>
      </c>
      <c r="P115">
        <v>2.060385923652813</v>
      </c>
      <c r="Q115">
        <v>0.33086319685155552</v>
      </c>
      <c r="R115">
        <v>23.887857737384579</v>
      </c>
      <c r="S115">
        <v>20.387317573934538</v>
      </c>
      <c r="T115">
        <v>21.855141946496559</v>
      </c>
      <c r="U115">
        <v>21.563832588945971</v>
      </c>
      <c r="V115">
        <v>24.357160394095459</v>
      </c>
      <c r="W115" t="s">
        <v>240</v>
      </c>
      <c r="X115" t="s">
        <v>241</v>
      </c>
      <c r="Y115" t="s">
        <v>242</v>
      </c>
      <c r="Z115" t="s">
        <v>243</v>
      </c>
      <c r="AA115" t="s">
        <v>244</v>
      </c>
      <c r="AB115" t="s">
        <v>245</v>
      </c>
      <c r="AC115" t="s">
        <v>246</v>
      </c>
      <c r="AD115" t="s">
        <v>247</v>
      </c>
      <c r="AE115">
        <v>0</v>
      </c>
      <c r="AF115">
        <v>39.55434445142626</v>
      </c>
      <c r="AG115">
        <v>6.6953125025183402</v>
      </c>
      <c r="AH115">
        <v>5.3415409573385144</v>
      </c>
      <c r="AI115">
        <v>2.2375367234477999</v>
      </c>
      <c r="AJ115">
        <v>6.8926539562919817</v>
      </c>
      <c r="AK115">
        <v>56.818326990335621</v>
      </c>
      <c r="AL115">
        <v>9.0705676586796926</v>
      </c>
      <c r="AM115"/>
      <c r="AN115"/>
      <c r="AO115"/>
      <c r="AP115"/>
      <c r="AQ115"/>
      <c r="AR115"/>
      <c r="AS115"/>
      <c r="AT115"/>
      <c r="AU115"/>
      <c r="AV115"/>
      <c r="AW115"/>
      <c r="AX115"/>
      <c r="AY115"/>
      <c r="AZ115"/>
      <c r="BA115"/>
      <c r="BB115"/>
      <c r="BC115"/>
      <c r="BD115"/>
      <c r="BE115"/>
      <c r="BF115"/>
      <c r="BG115"/>
      <c r="BH115"/>
      <c r="BI115"/>
    </row>
    <row r="116">
      <c r="A116" t="s">
        <v>655</v>
      </c>
      <c r="B116">
        <v>2010</v>
      </c>
      <c r="C116" t="s">
        <v>660</v>
      </c>
      <c r="D116">
        <v>23</v>
      </c>
      <c r="E116" t="s">
        <v>55</v>
      </c>
      <c r="F116" t="s">
        <v>49</v>
      </c>
      <c r="G116" t="s">
        <v>195</v>
      </c>
      <c r="H116">
        <v>78.683268954796432</v>
      </c>
      <c r="I116">
        <v>81.497088934473098</v>
      </c>
      <c r="J116">
        <v>85.765952013154461</v>
      </c>
      <c r="K116">
        <v>86.292335573202521</v>
      </c>
      <c r="L116">
        <v>96.384780430294967</v>
      </c>
      <c r="M116">
        <v>90.896306490757098</v>
      </c>
      <c r="N116">
        <v>92.512197545259554</v>
      </c>
      <c r="O116">
        <v>95.179581170104328</v>
      </c>
      <c r="P116">
        <v>97.939614076347212</v>
      </c>
      <c r="Q116">
        <v>99.669136803148433</v>
      </c>
      <c r="R116">
        <v>76.112142262615222</v>
      </c>
      <c r="S116">
        <v>79.612682426065447</v>
      </c>
      <c r="T116">
        <v>78.144858053503455</v>
      </c>
      <c r="U116">
        <v>78.436167411054072</v>
      </c>
      <c r="V116">
        <v>75.642839605904555</v>
      </c>
      <c r="W116" t="s">
        <v>240</v>
      </c>
      <c r="X116" t="s">
        <v>241</v>
      </c>
      <c r="Y116" t="s">
        <v>242</v>
      </c>
      <c r="Z116" t="s">
        <v>243</v>
      </c>
      <c r="AA116" t="s">
        <v>244</v>
      </c>
      <c r="AB116" t="s">
        <v>245</v>
      </c>
      <c r="AC116" t="s">
        <v>246</v>
      </c>
      <c r="AD116" t="s">
        <v>247</v>
      </c>
      <c r="AE116">
        <v>100</v>
      </c>
      <c r="AF116">
        <v>60.445655548573697</v>
      </c>
      <c r="AG116">
        <v>93.30468749748168</v>
      </c>
      <c r="AH116">
        <v>94.658459042661519</v>
      </c>
      <c r="AI116">
        <v>97.762463276552197</v>
      </c>
      <c r="AJ116">
        <v>93.10734604370802</v>
      </c>
      <c r="AK116">
        <v>43.181673009664259</v>
      </c>
      <c r="AL116">
        <v>90.929432341320322</v>
      </c>
      <c r="AM116"/>
      <c r="AN116"/>
      <c r="AO116"/>
      <c r="AP116"/>
      <c r="AQ116"/>
      <c r="AR116"/>
      <c r="AS116"/>
      <c r="AT116"/>
      <c r="AU116"/>
      <c r="AV116"/>
      <c r="AW116"/>
      <c r="AX116"/>
      <c r="AY116"/>
      <c r="AZ116"/>
      <c r="BA116"/>
      <c r="BB116"/>
      <c r="BC116"/>
      <c r="BD116"/>
      <c r="BE116"/>
      <c r="BF116"/>
      <c r="BG116"/>
      <c r="BH116"/>
      <c r="BI116"/>
    </row>
    <row r="117">
      <c r="A117" t="s">
        <v>655</v>
      </c>
      <c r="B117">
        <v>2010</v>
      </c>
      <c r="C117" t="s">
        <v>660</v>
      </c>
      <c r="D117">
        <v>29</v>
      </c>
      <c r="E117" t="s">
        <v>58</v>
      </c>
      <c r="F117" t="s">
        <v>50</v>
      </c>
      <c r="G117" t="s">
        <v>673</v>
      </c>
      <c r="H117">
        <v>33.696417172593698</v>
      </c>
      <c r="I117">
        <v>51.810694589976471</v>
      </c>
      <c r="J117">
        <v>68.978671293091793</v>
      </c>
      <c r="K117">
        <v>77.664194507982359</v>
      </c>
      <c r="L117">
        <v>92.013961598177886</v>
      </c>
      <c r="M117">
        <v>81.253819114587486</v>
      </c>
      <c r="N117">
        <v>86.458234536724248</v>
      </c>
      <c r="O117">
        <v>90.175006973915245</v>
      </c>
      <c r="P117">
        <v>93.964786699133967</v>
      </c>
      <c r="Q117">
        <v>97.208918973262982</v>
      </c>
      <c r="R117">
        <v>28.904537916356858</v>
      </c>
      <c r="S117">
        <v>35.775357618912693</v>
      </c>
      <c r="T117">
        <v>40.621410172664049</v>
      </c>
      <c r="U117">
        <v>49.847739904173608</v>
      </c>
      <c r="V117">
        <v>60.067460266725561</v>
      </c>
      <c r="W117" t="s">
        <v>240</v>
      </c>
      <c r="X117" t="s">
        <v>241</v>
      </c>
      <c r="Y117" t="s">
        <v>242</v>
      </c>
      <c r="Z117" t="s">
        <v>243</v>
      </c>
      <c r="AA117" t="s">
        <v>244</v>
      </c>
      <c r="AB117" t="s">
        <v>245</v>
      </c>
      <c r="AC117" t="s">
        <v>246</v>
      </c>
      <c r="AD117" t="s">
        <v>247</v>
      </c>
      <c r="AE117">
        <v>100</v>
      </c>
      <c r="AF117">
        <v>50.568576340326373</v>
      </c>
      <c r="AG117">
        <v>63.601410356469962</v>
      </c>
      <c r="AH117">
        <v>36.563455977920498</v>
      </c>
      <c r="AI117">
        <v>99.031027592085891</v>
      </c>
      <c r="AJ117">
        <v>62.231100024540318</v>
      </c>
      <c r="AK117">
        <v>20.90838826994543</v>
      </c>
      <c r="AL117">
        <v>54.923774502110668</v>
      </c>
      <c r="AM117"/>
      <c r="AN117"/>
      <c r="AO117"/>
      <c r="AP117"/>
      <c r="AQ117"/>
      <c r="AR117"/>
      <c r="AS117"/>
      <c r="AT117"/>
      <c r="AU117"/>
      <c r="AV117"/>
      <c r="AW117"/>
      <c r="AX117"/>
      <c r="AY117"/>
      <c r="AZ117"/>
      <c r="BA117"/>
      <c r="BB117"/>
      <c r="BC117"/>
      <c r="BD117"/>
      <c r="BE117"/>
      <c r="BF117"/>
      <c r="BG117"/>
      <c r="BH117"/>
      <c r="BI117"/>
    </row>
    <row r="118">
      <c r="A118" t="s">
        <v>655</v>
      </c>
      <c r="B118">
        <v>2010</v>
      </c>
      <c r="C118" t="s">
        <v>660</v>
      </c>
      <c r="D118">
        <v>30</v>
      </c>
      <c r="E118" t="s">
        <v>58</v>
      </c>
      <c r="F118" t="s">
        <v>49</v>
      </c>
      <c r="G118" t="s">
        <v>195</v>
      </c>
      <c r="H118">
        <v>66.303582827406288</v>
      </c>
      <c r="I118">
        <v>48.189305410023607</v>
      </c>
      <c r="J118">
        <v>31.02132870690814</v>
      </c>
      <c r="K118">
        <v>22.335805492017709</v>
      </c>
      <c r="L118">
        <v>7.9860384018220874</v>
      </c>
      <c r="M118">
        <v>18.746180885412521</v>
      </c>
      <c r="N118">
        <v>13.541765463275789</v>
      </c>
      <c r="O118">
        <v>9.824993026084714</v>
      </c>
      <c r="P118">
        <v>6.0352133008660438</v>
      </c>
      <c r="Q118">
        <v>2.7910810267370469</v>
      </c>
      <c r="R118">
        <v>71.095462083642929</v>
      </c>
      <c r="S118">
        <v>64.224642381087108</v>
      </c>
      <c r="T118">
        <v>59.378589827335873</v>
      </c>
      <c r="U118">
        <v>50.152260095826357</v>
      </c>
      <c r="V118">
        <v>39.932539733274467</v>
      </c>
      <c r="W118" t="s">
        <v>240</v>
      </c>
      <c r="X118" t="s">
        <v>241</v>
      </c>
      <c r="Y118" t="s">
        <v>242</v>
      </c>
      <c r="Z118" t="s">
        <v>243</v>
      </c>
      <c r="AA118" t="s">
        <v>244</v>
      </c>
      <c r="AB118" t="s">
        <v>245</v>
      </c>
      <c r="AC118" t="s">
        <v>246</v>
      </c>
      <c r="AD118" t="s">
        <v>247</v>
      </c>
      <c r="AE118">
        <v>0</v>
      </c>
      <c r="AF118">
        <v>49.431423659673371</v>
      </c>
      <c r="AG118">
        <v>36.398589643530229</v>
      </c>
      <c r="AH118">
        <v>63.436544022079623</v>
      </c>
      <c r="AI118">
        <v>0.96897240791410777</v>
      </c>
      <c r="AJ118">
        <v>37.768899975459597</v>
      </c>
      <c r="AK118">
        <v>79.091611730054638</v>
      </c>
      <c r="AL118">
        <v>45.076225497889318</v>
      </c>
      <c r="AM118"/>
      <c r="AN118"/>
      <c r="AO118"/>
      <c r="AP118"/>
      <c r="AQ118"/>
      <c r="AR118"/>
      <c r="AS118"/>
      <c r="AT118"/>
      <c r="AU118"/>
      <c r="AV118"/>
      <c r="AW118"/>
      <c r="AX118"/>
      <c r="AY118"/>
      <c r="AZ118"/>
      <c r="BA118"/>
      <c r="BB118"/>
      <c r="BC118"/>
      <c r="BD118"/>
      <c r="BE118"/>
      <c r="BF118"/>
      <c r="BG118"/>
      <c r="BH118"/>
      <c r="BI118"/>
    </row>
    <row r="119">
      <c r="A119" t="s">
        <v>655</v>
      </c>
      <c r="B119">
        <v>2010</v>
      </c>
      <c r="C119" t="s">
        <v>660</v>
      </c>
      <c r="D119">
        <v>31</v>
      </c>
      <c r="E119" t="s">
        <v>105</v>
      </c>
      <c r="F119" t="s">
        <v>50</v>
      </c>
      <c r="G119" t="s">
        <v>674</v>
      </c>
      <c r="H119">
        <v>0.38987195286037701</v>
      </c>
      <c r="I119">
        <v>2.5066456054273409</v>
      </c>
      <c r="J119">
        <v>14.105618212518539</v>
      </c>
      <c r="K119">
        <v>28.430888251990471</v>
      </c>
      <c r="L119">
        <v>71.254185947413802</v>
      </c>
      <c r="M119">
        <v>9.8479620492339315</v>
      </c>
      <c r="N119">
        <v>25.739846262205312</v>
      </c>
      <c r="O119">
        <v>41.578870026832291</v>
      </c>
      <c r="P119">
        <v>67.914438250155243</v>
      </c>
      <c r="Q119">
        <v>88.354666305875256</v>
      </c>
      <c r="R119">
        <v>0.19817534980438301</v>
      </c>
      <c r="S119">
        <v>0.038330531395340199</v>
      </c>
      <c r="T119">
        <v>1.0656194921281379</v>
      </c>
      <c r="U119">
        <v>4.7076334475849926</v>
      </c>
      <c r="V119">
        <v>8.8465607444541305</v>
      </c>
      <c r="W119" t="s">
        <v>240</v>
      </c>
      <c r="X119" t="s">
        <v>241</v>
      </c>
      <c r="Y119" t="s">
        <v>242</v>
      </c>
      <c r="Z119" t="s">
        <v>243</v>
      </c>
      <c r="AA119" t="s">
        <v>244</v>
      </c>
      <c r="AB119" t="s">
        <v>245</v>
      </c>
      <c r="AC119" t="s">
        <v>246</v>
      </c>
      <c r="AD119" t="s">
        <v>247</v>
      </c>
      <c r="AE119">
        <v>90.694578106990363</v>
      </c>
      <c r="AF119">
        <v>5.7866765106902314</v>
      </c>
      <c r="AG119">
        <v>17.183381114872649</v>
      </c>
      <c r="AH119">
        <v>4.7543366416836106</v>
      </c>
      <c r="AI119">
        <v>62.554363347656498</v>
      </c>
      <c r="AJ119">
        <v>9.1294307819905285</v>
      </c>
      <c r="AK119">
        <v>2.129521350832587</v>
      </c>
      <c r="AL119">
        <v>7.2519926241971504</v>
      </c>
      <c r="AM119"/>
      <c r="AN119"/>
      <c r="AO119"/>
      <c r="AP119"/>
      <c r="AQ119"/>
      <c r="AR119"/>
      <c r="AS119"/>
      <c r="AT119"/>
      <c r="AU119"/>
      <c r="AV119"/>
      <c r="AW119"/>
      <c r="AX119"/>
      <c r="AY119"/>
      <c r="AZ119"/>
      <c r="BA119"/>
      <c r="BB119"/>
      <c r="BC119"/>
      <c r="BD119"/>
      <c r="BE119"/>
      <c r="BF119"/>
      <c r="BG119"/>
      <c r="BH119"/>
      <c r="BI119"/>
    </row>
    <row r="120">
      <c r="A120" t="s">
        <v>655</v>
      </c>
      <c r="B120">
        <v>2010</v>
      </c>
      <c r="C120" t="s">
        <v>660</v>
      </c>
      <c r="D120">
        <v>32</v>
      </c>
      <c r="E120" t="s">
        <v>105</v>
      </c>
      <c r="F120" t="s">
        <v>49</v>
      </c>
      <c r="G120" t="s">
        <v>195</v>
      </c>
      <c r="H120">
        <v>99.610128047139597</v>
      </c>
      <c r="I120">
        <v>97.493354394572592</v>
      </c>
      <c r="J120">
        <v>85.894381787481493</v>
      </c>
      <c r="K120">
        <v>71.569111748009632</v>
      </c>
      <c r="L120">
        <v>28.745814052586269</v>
      </c>
      <c r="M120">
        <v>90.1520379507661</v>
      </c>
      <c r="N120">
        <v>74.260153737794738</v>
      </c>
      <c r="O120">
        <v>58.421129973167609</v>
      </c>
      <c r="P120">
        <v>32.085561749844729</v>
      </c>
      <c r="Q120">
        <v>11.64533369412467</v>
      </c>
      <c r="R120">
        <v>99.801824650195613</v>
      </c>
      <c r="S120">
        <v>99.961669468604654</v>
      </c>
      <c r="T120">
        <v>98.934380507871893</v>
      </c>
      <c r="U120">
        <v>95.29236655241499</v>
      </c>
      <c r="V120">
        <v>91.153439255545891</v>
      </c>
      <c r="W120" t="s">
        <v>240</v>
      </c>
      <c r="X120" t="s">
        <v>241</v>
      </c>
      <c r="Y120" t="s">
        <v>242</v>
      </c>
      <c r="Z120" t="s">
        <v>243</v>
      </c>
      <c r="AA120" t="s">
        <v>244</v>
      </c>
      <c r="AB120" t="s">
        <v>245</v>
      </c>
      <c r="AC120" t="s">
        <v>246</v>
      </c>
      <c r="AD120" t="s">
        <v>247</v>
      </c>
      <c r="AE120">
        <v>9.3054218930097168</v>
      </c>
      <c r="AF120">
        <v>94.213323489309673</v>
      </c>
      <c r="AG120">
        <v>82.816618885127454</v>
      </c>
      <c r="AH120">
        <v>95.245663358316392</v>
      </c>
      <c r="AI120">
        <v>37.445636652343687</v>
      </c>
      <c r="AJ120">
        <v>90.870569218009408</v>
      </c>
      <c r="AK120">
        <v>97.870478649167467</v>
      </c>
      <c r="AL120">
        <v>92.748007375802842</v>
      </c>
      <c r="AM120"/>
      <c r="AN120"/>
      <c r="AO120"/>
      <c r="AP120"/>
      <c r="AQ120"/>
      <c r="AR120"/>
      <c r="AS120"/>
      <c r="AT120"/>
      <c r="AU120"/>
      <c r="AV120"/>
      <c r="AW120"/>
      <c r="AX120"/>
      <c r="AY120"/>
      <c r="AZ120"/>
      <c r="BA120"/>
      <c r="BB120"/>
      <c r="BC120"/>
      <c r="BD120"/>
      <c r="BE120"/>
      <c r="BF120"/>
      <c r="BG120"/>
      <c r="BH120"/>
      <c r="BI120"/>
    </row>
    <row r="121">
      <c r="A121" t="s">
        <v>655</v>
      </c>
      <c r="B121">
        <v>2010</v>
      </c>
      <c r="C121" t="s">
        <v>660</v>
      </c>
      <c r="D121">
        <v>35</v>
      </c>
      <c r="E121" t="s">
        <v>56</v>
      </c>
      <c r="F121" t="s">
        <v>50</v>
      </c>
      <c r="G121" t="s">
        <v>195</v>
      </c>
      <c r="H121">
        <v>5.1436974809134366</v>
      </c>
      <c r="I121">
        <v>7.6879984957239449</v>
      </c>
      <c r="J121">
        <v>20.096204254210171</v>
      </c>
      <c r="K121">
        <v>34.898490958707278</v>
      </c>
      <c r="L121">
        <v>75.584517711016304</v>
      </c>
      <c r="M121">
        <v>15.68903868367242</v>
      </c>
      <c r="N121">
        <v>31.459215858377991</v>
      </c>
      <c r="O121">
        <v>47.185768259591732</v>
      </c>
      <c r="P121">
        <v>72.27418133239928</v>
      </c>
      <c r="Q121">
        <v>90.630465425945943</v>
      </c>
      <c r="R121">
        <v>4.7554753725656189</v>
      </c>
      <c r="S121">
        <v>5.4070121926271728</v>
      </c>
      <c r="T121">
        <v>6.0725318572233986</v>
      </c>
      <c r="U121">
        <v>10.849761245263879</v>
      </c>
      <c r="V121">
        <v>17.046464568314811</v>
      </c>
      <c r="W121" t="s">
        <v>240</v>
      </c>
      <c r="X121" t="s">
        <v>241</v>
      </c>
      <c r="Y121" t="s">
        <v>242</v>
      </c>
      <c r="Z121" t="s">
        <v>243</v>
      </c>
      <c r="AA121" t="s">
        <v>244</v>
      </c>
      <c r="AB121" t="s">
        <v>245</v>
      </c>
      <c r="AC121" t="s">
        <v>246</v>
      </c>
      <c r="AD121" t="s">
        <v>247</v>
      </c>
      <c r="AE121">
        <v>90.694578106990363</v>
      </c>
      <c r="AF121">
        <v>15.199013281655921</v>
      </c>
      <c r="AG121">
        <v>28.24967113896156</v>
      </c>
      <c r="AH121">
        <v>9.2680541681064632</v>
      </c>
      <c r="AI121">
        <v>62.624681189892193</v>
      </c>
      <c r="AJ121">
        <v>11.991809705749869</v>
      </c>
      <c r="AK121">
        <v>2.4194253615677672</v>
      </c>
      <c r="AL121">
        <v>8.4456029327343849</v>
      </c>
      <c r="AM121"/>
      <c r="AN121"/>
      <c r="AO121"/>
      <c r="AP121"/>
      <c r="AQ121"/>
      <c r="AR121"/>
      <c r="AS121"/>
      <c r="AT121"/>
      <c r="AU121"/>
      <c r="AV121"/>
      <c r="AW121"/>
      <c r="AX121"/>
      <c r="AY121"/>
      <c r="AZ121"/>
      <c r="BA121"/>
      <c r="BB121"/>
      <c r="BC121"/>
      <c r="BD121"/>
      <c r="BE121"/>
      <c r="BF121"/>
      <c r="BG121"/>
      <c r="BH121"/>
      <c r="BI121"/>
    </row>
    <row r="122">
      <c r="A122" t="s">
        <v>655</v>
      </c>
      <c r="B122">
        <v>2010</v>
      </c>
      <c r="C122" t="s">
        <v>660</v>
      </c>
      <c r="D122">
        <v>36</v>
      </c>
      <c r="E122" t="s">
        <v>56</v>
      </c>
      <c r="F122" t="s">
        <v>49</v>
      </c>
      <c r="G122" t="s">
        <v>195</v>
      </c>
      <c r="H122">
        <v>94.856302519086526</v>
      </c>
      <c r="I122">
        <v>92.312001504276026</v>
      </c>
      <c r="J122">
        <v>79.903795745789836</v>
      </c>
      <c r="K122">
        <v>65.101509041292829</v>
      </c>
      <c r="L122">
        <v>24.415482288983789</v>
      </c>
      <c r="M122">
        <v>84.310961316327692</v>
      </c>
      <c r="N122">
        <v>68.540784141622083</v>
      </c>
      <c r="O122">
        <v>52.814231740408182</v>
      </c>
      <c r="P122">
        <v>27.725818667600699</v>
      </c>
      <c r="Q122">
        <v>9.3695345740539882</v>
      </c>
      <c r="R122">
        <v>95.24452462743443</v>
      </c>
      <c r="S122">
        <v>94.592987807372793</v>
      </c>
      <c r="T122">
        <v>93.927468142776618</v>
      </c>
      <c r="U122">
        <v>89.150238754736094</v>
      </c>
      <c r="V122">
        <v>82.953535431685182</v>
      </c>
      <c r="W122" t="s">
        <v>240</v>
      </c>
      <c r="X122" t="s">
        <v>241</v>
      </c>
      <c r="Y122" t="s">
        <v>242</v>
      </c>
      <c r="Z122" t="s">
        <v>243</v>
      </c>
      <c r="AA122" t="s">
        <v>244</v>
      </c>
      <c r="AB122" t="s">
        <v>245</v>
      </c>
      <c r="AC122" t="s">
        <v>246</v>
      </c>
      <c r="AD122" t="s">
        <v>247</v>
      </c>
      <c r="AE122">
        <v>9.3054218930097168</v>
      </c>
      <c r="AF122">
        <v>84.800986718343935</v>
      </c>
      <c r="AG122">
        <v>71.750328861038625</v>
      </c>
      <c r="AH122">
        <v>90.731945831893597</v>
      </c>
      <c r="AI122">
        <v>37.375318810107991</v>
      </c>
      <c r="AJ122">
        <v>88.00819029425007</v>
      </c>
      <c r="AK122">
        <v>97.580574638432296</v>
      </c>
      <c r="AL122">
        <v>91.554397067265626</v>
      </c>
      <c r="AM122"/>
      <c r="AN122"/>
      <c r="AO122"/>
      <c r="AP122"/>
      <c r="AQ122"/>
      <c r="AR122"/>
      <c r="AS122"/>
      <c r="AT122"/>
      <c r="AU122"/>
      <c r="AV122"/>
      <c r="AW122"/>
      <c r="AX122"/>
      <c r="AY122"/>
      <c r="AZ122"/>
      <c r="BA122"/>
      <c r="BB122"/>
      <c r="BC122"/>
      <c r="BD122"/>
      <c r="BE122"/>
      <c r="BF122"/>
      <c r="BG122"/>
      <c r="BH122"/>
      <c r="BI122"/>
    </row>
    <row r="123">
      <c r="A123" t="s">
        <v>655</v>
      </c>
      <c r="B123">
        <v>2010</v>
      </c>
      <c r="C123" t="s">
        <v>660</v>
      </c>
      <c r="D123">
        <v>37</v>
      </c>
      <c r="E123" t="s">
        <v>167</v>
      </c>
      <c r="F123" t="s">
        <v>50</v>
      </c>
      <c r="G123" t="s">
        <v>675</v>
      </c>
      <c r="H123">
        <v>2.2807452738471028</v>
      </c>
      <c r="I123">
        <v>4.6526004228899156</v>
      </c>
      <c r="J123">
        <v>19.265129139175119</v>
      </c>
      <c r="K123">
        <v>33.980005123239863</v>
      </c>
      <c r="L123">
        <v>76.527292299405175</v>
      </c>
      <c r="M123">
        <v>13.16897136824819</v>
      </c>
      <c r="N123">
        <v>29.76439145090243</v>
      </c>
      <c r="O123">
        <v>45.740831544243989</v>
      </c>
      <c r="P123">
        <v>72.15008867798889</v>
      </c>
      <c r="Q123">
        <v>90.799480914068454</v>
      </c>
      <c r="R123">
        <v>2.2967366636862061</v>
      </c>
      <c r="S123">
        <v>1.3826808034807581</v>
      </c>
      <c r="T123">
        <v>3.042483439444347</v>
      </c>
      <c r="U123">
        <v>9.4387654692327576</v>
      </c>
      <c r="V123">
        <v>16.47697292055442</v>
      </c>
      <c r="W123" t="s">
        <v>240</v>
      </c>
      <c r="X123" t="s">
        <v>241</v>
      </c>
      <c r="Y123" t="s">
        <v>242</v>
      </c>
      <c r="Z123" t="s">
        <v>243</v>
      </c>
      <c r="AA123" t="s">
        <v>244</v>
      </c>
      <c r="AB123" t="s">
        <v>245</v>
      </c>
      <c r="AC123" t="s">
        <v>246</v>
      </c>
      <c r="AD123" t="s">
        <v>247</v>
      </c>
      <c r="AE123">
        <v>90.694578106990363</v>
      </c>
      <c r="AF123">
        <v>13.21146941978613</v>
      </c>
      <c r="AG123">
        <v>25.49316433723051</v>
      </c>
      <c r="AH123">
        <v>8.0734480277444298</v>
      </c>
      <c r="AI123">
        <v>62.881373602789239</v>
      </c>
      <c r="AJ123">
        <v>12.890712407548831</v>
      </c>
      <c r="AK123">
        <v>2.6943239532300569</v>
      </c>
      <c r="AL123">
        <v>9.8621989143431588</v>
      </c>
      <c r="AM123"/>
      <c r="AN123"/>
      <c r="AO123"/>
      <c r="AP123"/>
      <c r="AQ123"/>
      <c r="AR123"/>
      <c r="AS123"/>
      <c r="AT123"/>
      <c r="AU123"/>
      <c r="AV123"/>
      <c r="AW123"/>
      <c r="AX123"/>
      <c r="AY123"/>
      <c r="AZ123"/>
      <c r="BA123"/>
      <c r="BB123"/>
      <c r="BC123"/>
      <c r="BD123"/>
      <c r="BE123"/>
      <c r="BF123"/>
      <c r="BG123"/>
      <c r="BH123"/>
      <c r="BI123"/>
    </row>
    <row r="124">
      <c r="A124" t="s">
        <v>655</v>
      </c>
      <c r="B124">
        <v>2010</v>
      </c>
      <c r="C124" t="s">
        <v>660</v>
      </c>
      <c r="D124">
        <v>38</v>
      </c>
      <c r="E124" t="s">
        <v>167</v>
      </c>
      <c r="F124" t="s">
        <v>49</v>
      </c>
      <c r="G124" t="s">
        <v>195</v>
      </c>
      <c r="H124">
        <v>97.719254726152982</v>
      </c>
      <c r="I124">
        <v>95.347399577110139</v>
      </c>
      <c r="J124">
        <v>80.734870860824756</v>
      </c>
      <c r="K124">
        <v>66.019994876760251</v>
      </c>
      <c r="L124">
        <v>23.472707700594938</v>
      </c>
      <c r="M124">
        <v>86.831028631751977</v>
      </c>
      <c r="N124">
        <v>70.235608549097606</v>
      </c>
      <c r="O124">
        <v>54.259168455755912</v>
      </c>
      <c r="P124">
        <v>27.849911322011081</v>
      </c>
      <c r="Q124">
        <v>9.2005190859314627</v>
      </c>
      <c r="R124">
        <v>97.703263336313853</v>
      </c>
      <c r="S124">
        <v>98.61731919651919</v>
      </c>
      <c r="T124">
        <v>96.957516560555661</v>
      </c>
      <c r="U124">
        <v>90.561234530767337</v>
      </c>
      <c r="V124">
        <v>83.523027079445598</v>
      </c>
      <c r="W124" t="s">
        <v>240</v>
      </c>
      <c r="X124" t="s">
        <v>241</v>
      </c>
      <c r="Y124" t="s">
        <v>242</v>
      </c>
      <c r="Z124" t="s">
        <v>243</v>
      </c>
      <c r="AA124" t="s">
        <v>244</v>
      </c>
      <c r="AB124" t="s">
        <v>245</v>
      </c>
      <c r="AC124" t="s">
        <v>246</v>
      </c>
      <c r="AD124" t="s">
        <v>247</v>
      </c>
      <c r="AE124">
        <v>9.3054218930097168</v>
      </c>
      <c r="AF124">
        <v>86.788530580213902</v>
      </c>
      <c r="AG124">
        <v>74.506835662769689</v>
      </c>
      <c r="AH124">
        <v>91.926551972255623</v>
      </c>
      <c r="AI124">
        <v>37.118626397210939</v>
      </c>
      <c r="AJ124">
        <v>87.109287592451153</v>
      </c>
      <c r="AK124">
        <v>97.305676046769975</v>
      </c>
      <c r="AL124">
        <v>90.137801085656918</v>
      </c>
      <c r="AM124"/>
      <c r="AN124"/>
      <c r="AO124"/>
      <c r="AP124"/>
      <c r="AQ124"/>
      <c r="AR124"/>
      <c r="AS124"/>
      <c r="AT124"/>
      <c r="AU124"/>
      <c r="AV124"/>
      <c r="AW124"/>
      <c r="AX124"/>
      <c r="AY124"/>
      <c r="AZ124"/>
      <c r="BA124"/>
      <c r="BB124"/>
      <c r="BC124"/>
      <c r="BD124"/>
      <c r="BE124"/>
      <c r="BF124"/>
      <c r="BG124"/>
      <c r="BH124"/>
      <c r="BI124"/>
    </row>
    <row r="125">
      <c r="A125" t="s">
        <v>655</v>
      </c>
      <c r="B125">
        <v>2010</v>
      </c>
      <c r="C125" t="s">
        <v>660</v>
      </c>
      <c r="D125">
        <v>41</v>
      </c>
      <c r="E125" t="s">
        <v>57</v>
      </c>
      <c r="F125" t="s">
        <v>50</v>
      </c>
      <c r="G125" t="s">
        <v>195</v>
      </c>
      <c r="H125">
        <v>20.02205896348045</v>
      </c>
      <c r="I125">
        <v>17.32004178200064</v>
      </c>
      <c r="J125">
        <v>13.860094007541241</v>
      </c>
      <c r="K125">
        <v>13.800778719444111</v>
      </c>
      <c r="L125">
        <v>4.2061157041852582</v>
      </c>
      <c r="M125">
        <v>8.0883227752508322</v>
      </c>
      <c r="N125">
        <v>6.8565614423536898</v>
      </c>
      <c r="O125">
        <v>4.7975083895839186</v>
      </c>
      <c r="P125">
        <v>2.002705728472133</v>
      </c>
      <c r="Q125">
        <v>0.32703286094007261</v>
      </c>
      <c r="R125">
        <v>21.800615271845839</v>
      </c>
      <c r="S125">
        <v>18.888038090408859</v>
      </c>
      <c r="T125">
        <v>20.66783473767401</v>
      </c>
      <c r="U125">
        <v>20.260811315770791</v>
      </c>
      <c r="V125">
        <v>24.883259169242809</v>
      </c>
      <c r="W125" t="s">
        <v>240</v>
      </c>
      <c r="X125" t="s">
        <v>241</v>
      </c>
      <c r="Y125" t="s">
        <v>242</v>
      </c>
      <c r="Z125" t="s">
        <v>243</v>
      </c>
      <c r="AA125" t="s">
        <v>244</v>
      </c>
      <c r="AB125" t="s">
        <v>245</v>
      </c>
      <c r="AC125" t="s">
        <v>246</v>
      </c>
      <c r="AD125" t="s">
        <v>247</v>
      </c>
      <c r="AE125">
        <v>0</v>
      </c>
      <c r="AF125">
        <v>37.664281110912768</v>
      </c>
      <c r="AG125">
        <v>5.9914663005457456</v>
      </c>
      <c r="AH125">
        <v>7.0270535126173774</v>
      </c>
      <c r="AI125">
        <v>2.229950283756998</v>
      </c>
      <c r="AJ125">
        <v>8.1032428568724502</v>
      </c>
      <c r="AK125">
        <v>54.10452959778825</v>
      </c>
      <c r="AL125">
        <v>16.319802835845859</v>
      </c>
      <c r="AM125"/>
      <c r="AN125"/>
      <c r="AO125"/>
      <c r="AP125"/>
      <c r="AQ125"/>
      <c r="AR125"/>
      <c r="AS125"/>
      <c r="AT125"/>
      <c r="AU125"/>
      <c r="AV125"/>
      <c r="AW125"/>
      <c r="AX125"/>
      <c r="AY125"/>
      <c r="AZ125"/>
      <c r="BA125"/>
      <c r="BB125"/>
      <c r="BC125"/>
      <c r="BD125"/>
      <c r="BE125"/>
      <c r="BF125"/>
      <c r="BG125"/>
      <c r="BH125"/>
      <c r="BI125"/>
    </row>
    <row r="126">
      <c r="A126" t="s">
        <v>655</v>
      </c>
      <c r="B126">
        <v>2010</v>
      </c>
      <c r="C126" t="s">
        <v>660</v>
      </c>
      <c r="D126">
        <v>42</v>
      </c>
      <c r="E126" t="s">
        <v>57</v>
      </c>
      <c r="F126" t="s">
        <v>49</v>
      </c>
      <c r="G126" t="s">
        <v>676</v>
      </c>
      <c r="H126">
        <v>79.977941036519638</v>
      </c>
      <c r="I126">
        <v>82.679958217999371</v>
      </c>
      <c r="J126">
        <v>86.139905992458793</v>
      </c>
      <c r="K126">
        <v>86.199221280555932</v>
      </c>
      <c r="L126">
        <v>95.793884295814706</v>
      </c>
      <c r="M126">
        <v>91.911677224749241</v>
      </c>
      <c r="N126">
        <v>93.143438557646363</v>
      </c>
      <c r="O126">
        <v>95.202491610416033</v>
      </c>
      <c r="P126">
        <v>97.997294271527892</v>
      </c>
      <c r="Q126">
        <v>99.672967139059907</v>
      </c>
      <c r="R126">
        <v>78.199384728154016</v>
      </c>
      <c r="S126">
        <v>81.111961909591074</v>
      </c>
      <c r="T126">
        <v>79.332165262325972</v>
      </c>
      <c r="U126">
        <v>79.739188684229177</v>
      </c>
      <c r="V126">
        <v>75.116740830757209</v>
      </c>
      <c r="W126" t="s">
        <v>240</v>
      </c>
      <c r="X126" t="s">
        <v>241</v>
      </c>
      <c r="Y126" t="s">
        <v>242</v>
      </c>
      <c r="Z126" t="s">
        <v>243</v>
      </c>
      <c r="AA126" t="s">
        <v>244</v>
      </c>
      <c r="AB126" t="s">
        <v>245</v>
      </c>
      <c r="AC126" t="s">
        <v>246</v>
      </c>
      <c r="AD126" t="s">
        <v>247</v>
      </c>
      <c r="AE126">
        <v>100</v>
      </c>
      <c r="AF126">
        <v>62.335718889087019</v>
      </c>
      <c r="AG126">
        <v>94.008533699454304</v>
      </c>
      <c r="AH126">
        <v>92.972946487382615</v>
      </c>
      <c r="AI126">
        <v>97.770049716242994</v>
      </c>
      <c r="AJ126">
        <v>91.896757143127545</v>
      </c>
      <c r="AK126">
        <v>45.89547040221175</v>
      </c>
      <c r="AL126">
        <v>83.680197164154066</v>
      </c>
      <c r="AM126"/>
      <c r="AN126"/>
      <c r="AO126"/>
      <c r="AP126"/>
      <c r="AQ126"/>
      <c r="AR126"/>
      <c r="AS126"/>
      <c r="AT126"/>
      <c r="AU126"/>
      <c r="AV126"/>
      <c r="AW126"/>
      <c r="AX126"/>
      <c r="AY126"/>
      <c r="AZ126"/>
      <c r="BA126"/>
      <c r="BB126"/>
      <c r="BC126"/>
      <c r="BD126"/>
      <c r="BE126"/>
      <c r="BF126"/>
      <c r="BG126"/>
      <c r="BH126"/>
      <c r="BI126"/>
    </row>
    <row r="127">
      <c r="A127" t="s">
        <v>655</v>
      </c>
      <c r="B127">
        <v>2010</v>
      </c>
      <c r="C127" t="s">
        <v>660</v>
      </c>
      <c r="D127">
        <v>58</v>
      </c>
      <c r="E127" t="s">
        <v>248</v>
      </c>
      <c r="F127" t="s">
        <v>249</v>
      </c>
      <c r="G127" t="s">
        <v>195</v>
      </c>
      <c r="H127">
        <v>0</v>
      </c>
      <c r="I127">
        <v>0.043015085822726902</v>
      </c>
      <c r="J127">
        <v>0.26054919941934879</v>
      </c>
      <c r="K127">
        <v>2.0006781954718198</v>
      </c>
      <c r="L127">
        <v>19.80160029566321</v>
      </c>
      <c r="M127">
        <v>0</v>
      </c>
      <c r="N127">
        <v>1.180051912895749</v>
      </c>
      <c r="O127">
        <v>3.1954268063264499</v>
      </c>
      <c r="P127">
        <v>10.80218898702114</v>
      </c>
      <c r="Q127">
        <v>31.582781220875042</v>
      </c>
      <c r="R127">
        <v>0</v>
      </c>
      <c r="S127">
        <v>0</v>
      </c>
      <c r="T127">
        <v>0.039341987948529999</v>
      </c>
      <c r="U127">
        <v>0.25312882296563671</v>
      </c>
      <c r="V127">
        <v>0.32810568912572607</v>
      </c>
      <c r="W127" t="s">
        <v>240</v>
      </c>
      <c r="X127" t="s">
        <v>241</v>
      </c>
      <c r="Y127" t="s">
        <v>242</v>
      </c>
      <c r="Z127" t="s">
        <v>243</v>
      </c>
      <c r="AA127" t="s">
        <v>244</v>
      </c>
      <c r="AB127" t="s">
        <v>245</v>
      </c>
      <c r="AC127" t="s">
        <v>246</v>
      </c>
      <c r="AD127" t="s">
        <v>247</v>
      </c>
      <c r="AE127">
        <v>11.160247413251509</v>
      </c>
      <c r="AF127">
        <v>0.33674760224658062</v>
      </c>
      <c r="AG127">
        <v>1.3477213118160061</v>
      </c>
      <c r="AH127">
        <v>0.15859690837388241</v>
      </c>
      <c r="AI127">
        <v>17.359150002888729</v>
      </c>
      <c r="AJ127">
        <v>0.091492818151674996</v>
      </c>
      <c r="AK127">
        <v>0</v>
      </c>
      <c r="AL127">
        <v>0.12880830077836039</v>
      </c>
      <c r="AM127"/>
      <c r="AN127"/>
      <c r="AO127"/>
      <c r="AP127"/>
      <c r="AQ127"/>
      <c r="AR127"/>
      <c r="AS127"/>
      <c r="AT127"/>
      <c r="AU127"/>
      <c r="AV127"/>
      <c r="AW127"/>
      <c r="AX127"/>
      <c r="AY127"/>
      <c r="AZ127"/>
      <c r="BA127"/>
      <c r="BB127"/>
      <c r="BC127"/>
      <c r="BD127"/>
      <c r="BE127"/>
      <c r="BF127"/>
      <c r="BG127"/>
      <c r="BH127"/>
      <c r="BI127"/>
    </row>
    <row r="128">
      <c r="A128" t="s">
        <v>655</v>
      </c>
      <c r="B128">
        <v>2010</v>
      </c>
      <c r="C128" t="s">
        <v>660</v>
      </c>
      <c r="D128">
        <v>59</v>
      </c>
      <c r="E128" t="s">
        <v>248</v>
      </c>
      <c r="F128" t="s">
        <v>250</v>
      </c>
      <c r="G128" t="s">
        <v>195</v>
      </c>
      <c r="H128">
        <v>0.38987195286037701</v>
      </c>
      <c r="I128">
        <v>2.4636305196046129</v>
      </c>
      <c r="J128">
        <v>13.84506901309919</v>
      </c>
      <c r="K128">
        <v>26.43021005651865</v>
      </c>
      <c r="L128">
        <v>51.371812826951398</v>
      </c>
      <c r="M128">
        <v>9.8479620492339315</v>
      </c>
      <c r="N128">
        <v>24.55979434930957</v>
      </c>
      <c r="O128">
        <v>38.383443220505818</v>
      </c>
      <c r="P128">
        <v>56.939026427908189</v>
      </c>
      <c r="Q128">
        <v>56.771885085000221</v>
      </c>
      <c r="R128">
        <v>0.19817534980438301</v>
      </c>
      <c r="S128">
        <v>0.038330531395340199</v>
      </c>
      <c r="T128">
        <v>1.0262775041796079</v>
      </c>
      <c r="U128">
        <v>4.4545046246193563</v>
      </c>
      <c r="V128">
        <v>8.5184550553284062</v>
      </c>
      <c r="W128" t="s">
        <v>240</v>
      </c>
      <c r="X128" t="s">
        <v>241</v>
      </c>
      <c r="Y128" t="s">
        <v>242</v>
      </c>
      <c r="Z128" t="s">
        <v>243</v>
      </c>
      <c r="AA128" t="s">
        <v>244</v>
      </c>
      <c r="AB128" t="s">
        <v>245</v>
      </c>
      <c r="AC128" t="s">
        <v>246</v>
      </c>
      <c r="AD128" t="s">
        <v>247</v>
      </c>
      <c r="AE128">
        <v>79.534330693738809</v>
      </c>
      <c r="AF128">
        <v>5.4499289084436509</v>
      </c>
      <c r="AG128">
        <v>15.83565980305664</v>
      </c>
      <c r="AH128">
        <v>4.5957397333097294</v>
      </c>
      <c r="AI128">
        <v>45.119370854155868</v>
      </c>
      <c r="AJ128">
        <v>9.0379379638388535</v>
      </c>
      <c r="AK128">
        <v>2.129521350832587</v>
      </c>
      <c r="AL128">
        <v>7.1231843234187897</v>
      </c>
      <c r="AM128"/>
      <c r="AN128"/>
      <c r="AO128"/>
      <c r="AP128"/>
      <c r="AQ128"/>
      <c r="AR128"/>
      <c r="AS128"/>
      <c r="AT128"/>
      <c r="AU128"/>
      <c r="AV128"/>
      <c r="AW128"/>
      <c r="AX128"/>
      <c r="AY128"/>
      <c r="AZ128"/>
      <c r="BA128"/>
      <c r="BB128"/>
      <c r="BC128"/>
      <c r="BD128"/>
      <c r="BE128"/>
      <c r="BF128"/>
      <c r="BG128"/>
      <c r="BH128"/>
      <c r="BI128"/>
    </row>
    <row r="129">
      <c r="A129" t="s">
        <v>655</v>
      </c>
      <c r="B129">
        <v>2010</v>
      </c>
      <c r="C129" t="s">
        <v>660</v>
      </c>
      <c r="D129">
        <v>60</v>
      </c>
      <c r="E129" t="s">
        <v>248</v>
      </c>
      <c r="F129" t="s">
        <v>348</v>
      </c>
      <c r="G129" t="s">
        <v>195</v>
      </c>
      <c r="H129">
        <v>1.33614322329904</v>
      </c>
      <c r="I129">
        <v>4.5527450490615706</v>
      </c>
      <c r="J129">
        <v>10.8347646357889</v>
      </c>
      <c r="K129">
        <v>10.25951061593403</v>
      </c>
      <c r="L129">
        <v>5.969007029400859</v>
      </c>
      <c r="M129">
        <v>19.311939391504279</v>
      </c>
      <c r="N129">
        <v>20.311345750116232</v>
      </c>
      <c r="O129">
        <v>14.37156057976121</v>
      </c>
      <c r="P129">
        <v>10.24960132814364</v>
      </c>
      <c r="Q129">
        <v>2.6159263603798979</v>
      </c>
      <c r="R129">
        <v>0.2761653613280653</v>
      </c>
      <c r="S129">
        <v>0.59755183112290811</v>
      </c>
      <c r="T129">
        <v>0.54887111981123071</v>
      </c>
      <c r="U129">
        <v>1.0732579926053729</v>
      </c>
      <c r="V129">
        <v>0.86692024882881957</v>
      </c>
      <c r="W129" t="s">
        <v>240</v>
      </c>
      <c r="X129" t="s">
        <v>241</v>
      </c>
      <c r="Y129" t="s">
        <v>242</v>
      </c>
      <c r="Z129" t="s">
        <v>243</v>
      </c>
      <c r="AA129" t="s">
        <v>244</v>
      </c>
      <c r="AB129" t="s">
        <v>245</v>
      </c>
      <c r="AC129" t="s">
        <v>246</v>
      </c>
      <c r="AD129" t="s">
        <v>247</v>
      </c>
      <c r="AE129">
        <v>9.3054218930097168</v>
      </c>
      <c r="AF129">
        <v>0.66596711849315149</v>
      </c>
      <c r="AG129">
        <v>6.6770340381942628</v>
      </c>
      <c r="AH129">
        <v>2.144002298044188</v>
      </c>
      <c r="AI129">
        <v>18.133838785062931</v>
      </c>
      <c r="AJ129">
        <v>1.9129626740456489</v>
      </c>
      <c r="AK129">
        <v>0.63647171805375091</v>
      </c>
      <c r="AL129">
        <v>1.084894330713374</v>
      </c>
      <c r="AM129"/>
      <c r="AN129"/>
      <c r="AO129"/>
      <c r="AP129"/>
      <c r="AQ129"/>
      <c r="AR129"/>
      <c r="AS129"/>
      <c r="AT129"/>
      <c r="AU129"/>
      <c r="AV129"/>
      <c r="AW129"/>
      <c r="AX129"/>
      <c r="AY129"/>
      <c r="AZ129"/>
      <c r="BA129"/>
      <c r="BB129"/>
      <c r="BC129"/>
      <c r="BD129"/>
      <c r="BE129"/>
      <c r="BF129"/>
      <c r="BG129"/>
      <c r="BH129"/>
      <c r="BI129"/>
    </row>
    <row r="130">
      <c r="A130" t="s">
        <v>655</v>
      </c>
      <c r="B130">
        <v>2010</v>
      </c>
      <c r="C130" t="s">
        <v>660</v>
      </c>
      <c r="D130">
        <v>61</v>
      </c>
      <c r="E130" t="s">
        <v>248</v>
      </c>
      <c r="F130" t="s">
        <v>251</v>
      </c>
      <c r="G130" t="s">
        <v>195</v>
      </c>
      <c r="H130">
        <v>31.970401996434251</v>
      </c>
      <c r="I130">
        <v>44.751303935487563</v>
      </c>
      <c r="J130">
        <v>44.034956642578663</v>
      </c>
      <c r="K130">
        <v>38.97379564005783</v>
      </c>
      <c r="L130">
        <v>14.79076862136333</v>
      </c>
      <c r="M130">
        <v>52.086751847864278</v>
      </c>
      <c r="N130">
        <v>40.407042524402712</v>
      </c>
      <c r="O130">
        <v>34.22457636732166</v>
      </c>
      <c r="P130">
        <v>15.80074712083506</v>
      </c>
      <c r="Q130">
        <v>6.2383263070077293</v>
      </c>
      <c r="R130">
        <v>28.43019720522441</v>
      </c>
      <c r="S130">
        <v>35.139475256394427</v>
      </c>
      <c r="T130">
        <v>39.00691956072469</v>
      </c>
      <c r="U130">
        <v>44.066848463983227</v>
      </c>
      <c r="V130">
        <v>50.353979273442597</v>
      </c>
      <c r="W130" t="s">
        <v>240</v>
      </c>
      <c r="X130" t="s">
        <v>241</v>
      </c>
      <c r="Y130" t="s">
        <v>242</v>
      </c>
      <c r="Z130" t="s">
        <v>243</v>
      </c>
      <c r="AA130" t="s">
        <v>244</v>
      </c>
      <c r="AB130" t="s">
        <v>245</v>
      </c>
      <c r="AC130" t="s">
        <v>246</v>
      </c>
      <c r="AD130" t="s">
        <v>247</v>
      </c>
      <c r="AE130">
        <v>0</v>
      </c>
      <c r="AF130">
        <v>44.11593271114296</v>
      </c>
      <c r="AG130">
        <v>39.74099520340306</v>
      </c>
      <c r="AH130">
        <v>29.66511703819269</v>
      </c>
      <c r="AI130">
        <v>18.342825459366519</v>
      </c>
      <c r="AJ130">
        <v>51.188706568504173</v>
      </c>
      <c r="AK130">
        <v>18.142395201059109</v>
      </c>
      <c r="AL130">
        <v>46.576754290580062</v>
      </c>
      <c r="AM130"/>
      <c r="AN130"/>
      <c r="AO130"/>
      <c r="AP130"/>
      <c r="AQ130"/>
      <c r="AR130"/>
      <c r="AS130"/>
      <c r="AT130"/>
      <c r="AU130"/>
      <c r="AV130"/>
      <c r="AW130"/>
      <c r="AX130"/>
      <c r="AY130"/>
      <c r="AZ130"/>
      <c r="BA130"/>
      <c r="BB130"/>
      <c r="BC130"/>
      <c r="BD130"/>
      <c r="BE130"/>
      <c r="BF130"/>
      <c r="BG130"/>
      <c r="BH130"/>
      <c r="BI130"/>
    </row>
    <row r="131">
      <c r="A131" t="s">
        <v>655</v>
      </c>
      <c r="B131">
        <v>2010</v>
      </c>
      <c r="C131" t="s">
        <v>660</v>
      </c>
      <c r="D131">
        <v>62</v>
      </c>
      <c r="E131" t="s">
        <v>248</v>
      </c>
      <c r="F131" t="s">
        <v>252</v>
      </c>
      <c r="G131" t="s">
        <v>195</v>
      </c>
      <c r="H131">
        <v>30.634387958035571</v>
      </c>
      <c r="I131">
        <v>21.129651549407701</v>
      </c>
      <c r="J131">
        <v>10.367710470316901</v>
      </c>
      <c r="K131">
        <v>7.935427419154613</v>
      </c>
      <c r="L131">
        <v>3.6836199641240568</v>
      </c>
      <c r="M131">
        <v>3.2009577150970818</v>
      </c>
      <c r="N131">
        <v>1.566329012807649</v>
      </c>
      <c r="O131">
        <v>1.133236929500788</v>
      </c>
      <c r="P131">
        <v>1.1230934995687309</v>
      </c>
      <c r="Q131">
        <v>0.21525577449085359</v>
      </c>
      <c r="R131">
        <v>32.531811594186408</v>
      </c>
      <c r="S131">
        <v>29.469297486979212</v>
      </c>
      <c r="T131">
        <v>29.567004174464952</v>
      </c>
      <c r="U131">
        <v>19.707473058882201</v>
      </c>
      <c r="V131">
        <v>20.496369407266759</v>
      </c>
      <c r="W131" t="s">
        <v>240</v>
      </c>
      <c r="X131" t="s">
        <v>241</v>
      </c>
      <c r="Y131" t="s">
        <v>242</v>
      </c>
      <c r="Z131" t="s">
        <v>243</v>
      </c>
      <c r="AA131" t="s">
        <v>244</v>
      </c>
      <c r="AB131" t="s">
        <v>245</v>
      </c>
      <c r="AC131" t="s">
        <v>246</v>
      </c>
      <c r="AD131" t="s">
        <v>247</v>
      </c>
      <c r="AE131">
        <v>0</v>
      </c>
      <c r="AF131">
        <v>28.916085386860399</v>
      </c>
      <c r="AG131">
        <v>5.8963847556853448</v>
      </c>
      <c r="AH131">
        <v>31.07481728429352</v>
      </c>
      <c r="AI131">
        <v>0.1809127715139997</v>
      </c>
      <c r="AJ131">
        <v>16.785778237549739</v>
      </c>
      <c r="AK131">
        <v>50.322544327883278</v>
      </c>
      <c r="AL131">
        <v>19.892966848753101</v>
      </c>
      <c r="AM131"/>
      <c r="AN131"/>
      <c r="AO131"/>
      <c r="AP131"/>
      <c r="AQ131"/>
      <c r="AR131"/>
      <c r="AS131"/>
      <c r="AT131"/>
      <c r="AU131"/>
      <c r="AV131"/>
      <c r="AW131"/>
      <c r="AX131"/>
      <c r="AY131"/>
      <c r="AZ131"/>
      <c r="BA131"/>
      <c r="BB131"/>
      <c r="BC131"/>
      <c r="BD131"/>
      <c r="BE131"/>
      <c r="BF131"/>
      <c r="BG131"/>
      <c r="BH131"/>
      <c r="BI131"/>
    </row>
    <row r="132">
      <c r="A132" t="s">
        <v>655</v>
      </c>
      <c r="B132">
        <v>2010</v>
      </c>
      <c r="C132" t="s">
        <v>660</v>
      </c>
      <c r="D132">
        <v>63</v>
      </c>
      <c r="E132" t="s">
        <v>248</v>
      </c>
      <c r="F132" t="s">
        <v>253</v>
      </c>
      <c r="G132" t="s">
        <v>195</v>
      </c>
      <c r="H132">
        <v>10.32100242561487</v>
      </c>
      <c r="I132">
        <v>7.2866511647808938</v>
      </c>
      <c r="J132">
        <v>7.2516725645808968</v>
      </c>
      <c r="K132">
        <v>4.1896493200805818</v>
      </c>
      <c r="L132">
        <v>1.9057356131932059</v>
      </c>
      <c r="M132">
        <v>4.7088425517086758</v>
      </c>
      <c r="N132">
        <v>4.9751213377895631</v>
      </c>
      <c r="O132">
        <v>3.9615090783050362</v>
      </c>
      <c r="P132">
        <v>2.3682496439377259</v>
      </c>
      <c r="Q132">
        <v>1.151876855102911</v>
      </c>
      <c r="R132">
        <v>11.015567588000261</v>
      </c>
      <c r="S132">
        <v>9.3943255476416017</v>
      </c>
      <c r="T132">
        <v>8.5359871402815184</v>
      </c>
      <c r="U132">
        <v>9.4166917197685081</v>
      </c>
      <c r="V132">
        <v>4.6182555158588308</v>
      </c>
      <c r="W132" t="s">
        <v>240</v>
      </c>
      <c r="X132" t="s">
        <v>241</v>
      </c>
      <c r="Y132" t="s">
        <v>242</v>
      </c>
      <c r="Z132" t="s">
        <v>243</v>
      </c>
      <c r="AA132" t="s">
        <v>244</v>
      </c>
      <c r="AB132" t="s">
        <v>245</v>
      </c>
      <c r="AC132" t="s">
        <v>246</v>
      </c>
      <c r="AD132" t="s">
        <v>247</v>
      </c>
      <c r="AE132">
        <v>0</v>
      </c>
      <c r="AF132">
        <v>8.7754794072513178</v>
      </c>
      <c r="AG132">
        <v>10.7571195222006</v>
      </c>
      <c r="AH132">
        <v>2.6268530882966221</v>
      </c>
      <c r="AI132">
        <v>0.35302311873736553</v>
      </c>
      <c r="AJ132">
        <v>3.8079940045567402</v>
      </c>
      <c r="AK132">
        <v>14.390330381695451</v>
      </c>
      <c r="AL132">
        <v>4.9055015449047001</v>
      </c>
      <c r="AM132"/>
      <c r="AN132"/>
      <c r="AO132"/>
      <c r="AP132"/>
      <c r="AQ132"/>
      <c r="AR132"/>
      <c r="AS132"/>
      <c r="AT132"/>
      <c r="AU132"/>
      <c r="AV132"/>
      <c r="AW132"/>
      <c r="AX132"/>
      <c r="AY132"/>
      <c r="AZ132"/>
      <c r="BA132"/>
      <c r="BB132"/>
      <c r="BC132"/>
      <c r="BD132"/>
      <c r="BE132"/>
      <c r="BF132"/>
      <c r="BG132"/>
      <c r="BH132"/>
      <c r="BI132"/>
    </row>
    <row r="133">
      <c r="A133" t="s">
        <v>655</v>
      </c>
      <c r="B133">
        <v>2010</v>
      </c>
      <c r="C133" t="s">
        <v>660</v>
      </c>
      <c r="D133">
        <v>64</v>
      </c>
      <c r="E133" t="s">
        <v>248</v>
      </c>
      <c r="F133" t="s">
        <v>254</v>
      </c>
      <c r="G133" t="s">
        <v>195</v>
      </c>
      <c r="H133">
        <v>25.03174677202659</v>
      </c>
      <c r="I133">
        <v>19.5394901637695</v>
      </c>
      <c r="J133">
        <v>13.242839067208569</v>
      </c>
      <c r="K133">
        <v>10.167213352789631</v>
      </c>
      <c r="L133">
        <v>2.242464420493782</v>
      </c>
      <c r="M133">
        <v>10.836380618606769</v>
      </c>
      <c r="N133">
        <v>6.7109292480733478</v>
      </c>
      <c r="O133">
        <v>4.7302470182788916</v>
      </c>
      <c r="P133">
        <v>2.5125489615842209</v>
      </c>
      <c r="Q133">
        <v>1.123922264967776</v>
      </c>
      <c r="R133">
        <v>27.510119930336799</v>
      </c>
      <c r="S133">
        <v>24.370006329017031</v>
      </c>
      <c r="T133">
        <v>21.275598512589429</v>
      </c>
      <c r="U133">
        <v>20.982578408731499</v>
      </c>
      <c r="V133">
        <v>14.73630072277699</v>
      </c>
      <c r="W133" t="s">
        <v>240</v>
      </c>
      <c r="X133" t="s">
        <v>241</v>
      </c>
      <c r="Y133" t="s">
        <v>242</v>
      </c>
      <c r="Z133" t="s">
        <v>243</v>
      </c>
      <c r="AA133" t="s">
        <v>244</v>
      </c>
      <c r="AB133" t="s">
        <v>245</v>
      </c>
      <c r="AC133" t="s">
        <v>246</v>
      </c>
      <c r="AD133" t="s">
        <v>247</v>
      </c>
      <c r="AE133">
        <v>0</v>
      </c>
      <c r="AF133">
        <v>11.73985886556164</v>
      </c>
      <c r="AG133">
        <v>19.60512771862534</v>
      </c>
      <c r="AH133">
        <v>29.45598690156929</v>
      </c>
      <c r="AI133">
        <v>0.27712536290844758</v>
      </c>
      <c r="AJ133">
        <v>16.544195173902111</v>
      </c>
      <c r="AK133">
        <v>14.37873702047586</v>
      </c>
      <c r="AL133">
        <v>20.27775710423149</v>
      </c>
      <c r="AM133"/>
      <c r="AN133"/>
      <c r="AO133"/>
      <c r="AP133"/>
      <c r="AQ133"/>
      <c r="AR133"/>
      <c r="AS133"/>
      <c r="AT133"/>
      <c r="AU133"/>
      <c r="AV133"/>
      <c r="AW133"/>
      <c r="AX133"/>
      <c r="AY133"/>
      <c r="AZ133"/>
      <c r="BA133"/>
      <c r="BB133"/>
      <c r="BC133"/>
      <c r="BD133"/>
      <c r="BE133"/>
      <c r="BF133"/>
      <c r="BG133"/>
      <c r="BH133"/>
      <c r="BI133"/>
    </row>
    <row r="134">
      <c r="A134" t="s">
        <v>655</v>
      </c>
      <c r="B134">
        <v>2010</v>
      </c>
      <c r="C134" t="s">
        <v>660</v>
      </c>
      <c r="D134">
        <v>65</v>
      </c>
      <c r="E134" t="s">
        <v>248</v>
      </c>
      <c r="F134" t="s">
        <v>255</v>
      </c>
      <c r="G134" t="s">
        <v>195</v>
      </c>
      <c r="H134">
        <v>0</v>
      </c>
      <c r="I134">
        <v>0.0314681767589228</v>
      </c>
      <c r="J134">
        <v>0.1208599625752951</v>
      </c>
      <c r="K134">
        <v>0</v>
      </c>
      <c r="L134">
        <v>0</v>
      </c>
      <c r="M134">
        <v>0</v>
      </c>
      <c r="N134">
        <v>0.25943787173610589</v>
      </c>
      <c r="O134">
        <v>0</v>
      </c>
      <c r="P134">
        <v>0</v>
      </c>
      <c r="Q134">
        <v>0</v>
      </c>
      <c r="R134">
        <v>0</v>
      </c>
      <c r="S134">
        <v>0.058817804007792497</v>
      </c>
      <c r="T134">
        <v>0</v>
      </c>
      <c r="U134">
        <v>0</v>
      </c>
      <c r="V134">
        <v>0</v>
      </c>
      <c r="W134" t="s">
        <v>240</v>
      </c>
      <c r="X134" t="s">
        <v>241</v>
      </c>
      <c r="Y134" t="s">
        <v>242</v>
      </c>
      <c r="Z134" t="s">
        <v>243</v>
      </c>
      <c r="AA134" t="s">
        <v>244</v>
      </c>
      <c r="AB134" t="s">
        <v>245</v>
      </c>
      <c r="AC134" t="s">
        <v>246</v>
      </c>
      <c r="AD134" t="s">
        <v>247</v>
      </c>
      <c r="AE134">
        <v>0</v>
      </c>
      <c r="AF134">
        <v>0</v>
      </c>
      <c r="AG134">
        <v>0.1088607956970211</v>
      </c>
      <c r="AH134">
        <v>0</v>
      </c>
      <c r="AI134">
        <v>0</v>
      </c>
      <c r="AJ134">
        <v>0</v>
      </c>
      <c r="AK134">
        <v>0</v>
      </c>
      <c r="AL134">
        <v>0</v>
      </c>
      <c r="AM134"/>
      <c r="AN134"/>
      <c r="AO134"/>
      <c r="AP134"/>
      <c r="AQ134"/>
      <c r="AR134"/>
      <c r="AS134"/>
      <c r="AT134"/>
      <c r="AU134"/>
      <c r="AV134"/>
      <c r="AW134"/>
      <c r="AX134"/>
      <c r="AY134"/>
      <c r="AZ134"/>
      <c r="BA134"/>
      <c r="BB134"/>
      <c r="BC134"/>
      <c r="BD134"/>
      <c r="BE134"/>
      <c r="BF134"/>
      <c r="BG134"/>
      <c r="BH134"/>
      <c r="BI134"/>
    </row>
    <row r="135">
      <c r="A135" t="s">
        <v>655</v>
      </c>
      <c r="B135">
        <v>2010</v>
      </c>
      <c r="C135" t="s">
        <v>660</v>
      </c>
      <c r="D135">
        <v>66</v>
      </c>
      <c r="E135" t="s">
        <v>248</v>
      </c>
      <c r="F135" t="s">
        <v>349</v>
      </c>
      <c r="G135" t="s">
        <v>195</v>
      </c>
      <c r="H135">
        <v>0.083640315205919205</v>
      </c>
      <c r="I135">
        <v>0</v>
      </c>
      <c r="J135">
        <v>0</v>
      </c>
      <c r="K135">
        <v>0</v>
      </c>
      <c r="L135">
        <v>0</v>
      </c>
      <c r="M135">
        <v>0</v>
      </c>
      <c r="N135">
        <v>0</v>
      </c>
      <c r="O135">
        <v>0</v>
      </c>
      <c r="P135">
        <v>0</v>
      </c>
      <c r="Q135">
        <v>0</v>
      </c>
      <c r="R135">
        <v>0</v>
      </c>
      <c r="S135">
        <v>0.15660076571830309</v>
      </c>
      <c r="T135">
        <v>0</v>
      </c>
      <c r="U135">
        <v>0</v>
      </c>
      <c r="V135">
        <v>0</v>
      </c>
      <c r="W135" t="s">
        <v>240</v>
      </c>
      <c r="X135" t="s">
        <v>241</v>
      </c>
      <c r="Y135" t="s">
        <v>242</v>
      </c>
      <c r="Z135" t="s">
        <v>243</v>
      </c>
      <c r="AA135" t="s">
        <v>244</v>
      </c>
      <c r="AB135" t="s">
        <v>245</v>
      </c>
      <c r="AC135" t="s">
        <v>246</v>
      </c>
      <c r="AD135" t="s">
        <v>247</v>
      </c>
      <c r="AE135">
        <v>0</v>
      </c>
      <c r="AF135">
        <v>0</v>
      </c>
      <c r="AG135">
        <v>0</v>
      </c>
      <c r="AH135">
        <v>0</v>
      </c>
      <c r="AI135">
        <v>0</v>
      </c>
      <c r="AJ135">
        <v>0.12359187477552069</v>
      </c>
      <c r="AK135">
        <v>0</v>
      </c>
      <c r="AL135">
        <v>0</v>
      </c>
      <c r="AM135"/>
      <c r="AN135"/>
      <c r="AO135"/>
      <c r="AP135"/>
      <c r="AQ135"/>
      <c r="AR135"/>
      <c r="AS135"/>
      <c r="AT135"/>
      <c r="AU135"/>
      <c r="AV135"/>
      <c r="AW135"/>
      <c r="AX135"/>
      <c r="AY135"/>
      <c r="AZ135"/>
      <c r="BA135"/>
      <c r="BB135"/>
      <c r="BC135"/>
      <c r="BD135"/>
      <c r="BE135"/>
      <c r="BF135"/>
      <c r="BG135"/>
      <c r="BH135"/>
      <c r="BI135"/>
    </row>
    <row r="136">
      <c r="A136" t="s">
        <v>655</v>
      </c>
      <c r="B136">
        <v>2010</v>
      </c>
      <c r="C136" t="s">
        <v>660</v>
      </c>
      <c r="D136">
        <v>67</v>
      </c>
      <c r="E136" t="s">
        <v>248</v>
      </c>
      <c r="F136" t="s">
        <v>17</v>
      </c>
      <c r="G136" t="s">
        <v>195</v>
      </c>
      <c r="H136">
        <v>0.020261043626382199</v>
      </c>
      <c r="I136">
        <v>0.071024498893654198</v>
      </c>
      <c r="J136">
        <v>0.024295273934928901</v>
      </c>
      <c r="K136">
        <v>0</v>
      </c>
      <c r="L136">
        <v>0</v>
      </c>
      <c r="M136">
        <v>0</v>
      </c>
      <c r="N136">
        <v>0</v>
      </c>
      <c r="O136">
        <v>0</v>
      </c>
      <c r="P136">
        <v>0</v>
      </c>
      <c r="Q136">
        <v>0</v>
      </c>
      <c r="R136">
        <v>0.037962971119501102</v>
      </c>
      <c r="S136">
        <v>0.1327533237048473</v>
      </c>
      <c r="T136">
        <v>0</v>
      </c>
      <c r="U136">
        <v>0.045516908444125703</v>
      </c>
      <c r="V136">
        <v>0</v>
      </c>
      <c r="W136" t="s">
        <v>240</v>
      </c>
      <c r="X136" t="s">
        <v>241</v>
      </c>
      <c r="Y136" t="s">
        <v>242</v>
      </c>
      <c r="Z136" t="s">
        <v>243</v>
      </c>
      <c r="AA136" t="s">
        <v>244</v>
      </c>
      <c r="AB136" t="s">
        <v>245</v>
      </c>
      <c r="AC136" t="s">
        <v>246</v>
      </c>
      <c r="AD136" t="s">
        <v>247</v>
      </c>
      <c r="AE136">
        <v>0</v>
      </c>
      <c r="AF136">
        <v>0</v>
      </c>
      <c r="AG136">
        <v>0</v>
      </c>
      <c r="AH136">
        <v>0.27888674792011298</v>
      </c>
      <c r="AI136">
        <v>0</v>
      </c>
      <c r="AJ136">
        <v>0</v>
      </c>
      <c r="AK136">
        <v>0</v>
      </c>
      <c r="AL136">
        <v>0</v>
      </c>
      <c r="AM136"/>
      <c r="AN136"/>
      <c r="AO136"/>
      <c r="AP136"/>
      <c r="AQ136"/>
      <c r="AR136"/>
      <c r="AS136"/>
      <c r="AT136"/>
      <c r="AU136"/>
      <c r="AV136"/>
      <c r="AW136"/>
      <c r="AX136"/>
      <c r="AY136"/>
      <c r="AZ136"/>
      <c r="BA136"/>
      <c r="BB136"/>
      <c r="BC136"/>
      <c r="BD136"/>
      <c r="BE136"/>
      <c r="BF136"/>
      <c r="BG136"/>
      <c r="BH136"/>
      <c r="BI136"/>
    </row>
    <row r="137">
      <c r="A137" t="s">
        <v>655</v>
      </c>
      <c r="B137">
        <v>2010</v>
      </c>
      <c r="C137" t="s">
        <v>660</v>
      </c>
      <c r="D137">
        <v>68</v>
      </c>
      <c r="E137" t="s">
        <v>248</v>
      </c>
      <c r="F137" t="s">
        <v>257</v>
      </c>
      <c r="G137" t="s">
        <v>195</v>
      </c>
      <c r="H137">
        <v>0</v>
      </c>
      <c r="I137">
        <v>0</v>
      </c>
      <c r="J137">
        <v>0.017283170497302599</v>
      </c>
      <c r="K137">
        <v>0.0435153999929049</v>
      </c>
      <c r="L137">
        <v>0.095377720600377497</v>
      </c>
      <c r="M137">
        <v>0.0071658259851035003</v>
      </c>
      <c r="N137">
        <v>0.029947992869126298</v>
      </c>
      <c r="O137">
        <v>0</v>
      </c>
      <c r="P137">
        <v>0.20454403100126589</v>
      </c>
      <c r="Q137">
        <v>0</v>
      </c>
      <c r="R137">
        <v>0</v>
      </c>
      <c r="S137">
        <v>0</v>
      </c>
      <c r="T137">
        <v>0</v>
      </c>
      <c r="U137">
        <v>0</v>
      </c>
      <c r="V137">
        <v>0.081614087371909005</v>
      </c>
      <c r="W137" t="s">
        <v>240</v>
      </c>
      <c r="X137" t="s">
        <v>241</v>
      </c>
      <c r="Y137" t="s">
        <v>242</v>
      </c>
      <c r="Z137" t="s">
        <v>243</v>
      </c>
      <c r="AA137" t="s">
        <v>244</v>
      </c>
      <c r="AB137" t="s">
        <v>245</v>
      </c>
      <c r="AC137" t="s">
        <v>246</v>
      </c>
      <c r="AD137" t="s">
        <v>247</v>
      </c>
      <c r="AE137">
        <v>0</v>
      </c>
      <c r="AF137">
        <v>0</v>
      </c>
      <c r="AG137">
        <v>0.0310968513218964</v>
      </c>
      <c r="AH137">
        <v>0</v>
      </c>
      <c r="AI137">
        <v>0.102662078220657</v>
      </c>
      <c r="AJ137">
        <v>0</v>
      </c>
      <c r="AK137">
        <v>0</v>
      </c>
      <c r="AL137">
        <v>0.010133256620124501</v>
      </c>
      <c r="AM137"/>
      <c r="AN137"/>
      <c r="AO137"/>
      <c r="AP137"/>
      <c r="AQ137"/>
      <c r="AR137"/>
      <c r="AS137"/>
      <c r="AT137"/>
      <c r="AU137"/>
      <c r="AV137"/>
      <c r="AW137"/>
      <c r="AX137"/>
      <c r="AY137"/>
      <c r="AZ137"/>
      <c r="BA137"/>
      <c r="BB137"/>
      <c r="BC137"/>
      <c r="BD137"/>
      <c r="BE137"/>
      <c r="BF137"/>
      <c r="BG137"/>
      <c r="BH137"/>
      <c r="BI137"/>
    </row>
    <row r="138">
      <c r="A138" t="s">
        <v>655</v>
      </c>
      <c r="B138">
        <v>2010</v>
      </c>
      <c r="C138" t="s">
        <v>660</v>
      </c>
      <c r="D138">
        <v>69</v>
      </c>
      <c r="E138" t="s">
        <v>248</v>
      </c>
      <c r="F138" t="s">
        <v>47</v>
      </c>
      <c r="G138" t="s">
        <v>195</v>
      </c>
      <c r="H138">
        <v>0.21254431289678771</v>
      </c>
      <c r="I138">
        <v>0.131019856412917</v>
      </c>
      <c r="J138">
        <v>0</v>
      </c>
      <c r="K138">
        <v>0</v>
      </c>
      <c r="L138">
        <v>0</v>
      </c>
      <c r="M138">
        <v>0</v>
      </c>
      <c r="N138">
        <v>0</v>
      </c>
      <c r="O138">
        <v>0</v>
      </c>
      <c r="P138">
        <v>0</v>
      </c>
      <c r="Q138">
        <v>0</v>
      </c>
      <c r="R138">
        <v>0</v>
      </c>
      <c r="S138">
        <v>0.64284112401832272</v>
      </c>
      <c r="T138">
        <v>0</v>
      </c>
      <c r="U138">
        <v>0</v>
      </c>
      <c r="V138">
        <v>0</v>
      </c>
      <c r="W138" t="s">
        <v>240</v>
      </c>
      <c r="X138" t="s">
        <v>241</v>
      </c>
      <c r="Y138" t="s">
        <v>242</v>
      </c>
      <c r="Z138" t="s">
        <v>243</v>
      </c>
      <c r="AA138" t="s">
        <v>244</v>
      </c>
      <c r="AB138" t="s">
        <v>245</v>
      </c>
      <c r="AC138" t="s">
        <v>246</v>
      </c>
      <c r="AD138" t="s">
        <v>247</v>
      </c>
      <c r="AE138">
        <v>0</v>
      </c>
      <c r="AF138">
        <v>0</v>
      </c>
      <c r="AG138">
        <v>0</v>
      </c>
      <c r="AH138">
        <v>0</v>
      </c>
      <c r="AI138">
        <v>0</v>
      </c>
      <c r="AJ138">
        <v>0.50734068467547466</v>
      </c>
      <c r="AK138">
        <v>0</v>
      </c>
      <c r="AL138">
        <v>0</v>
      </c>
      <c r="AM138"/>
      <c r="AN138"/>
      <c r="AO138"/>
      <c r="AP138"/>
      <c r="AQ138"/>
      <c r="AR138"/>
      <c r="AS138"/>
      <c r="AT138"/>
      <c r="AU138"/>
      <c r="AV138"/>
      <c r="AW138"/>
      <c r="AX138"/>
      <c r="AY138"/>
      <c r="AZ138"/>
      <c r="BA138"/>
      <c r="BB138"/>
      <c r="BC138"/>
      <c r="BD138"/>
      <c r="BE138"/>
      <c r="BF138"/>
      <c r="BG138"/>
      <c r="BH138"/>
      <c r="BI138"/>
    </row>
    <row r="139">
      <c r="A139" t="s">
        <v>655</v>
      </c>
      <c r="B139">
        <v>2010</v>
      </c>
      <c r="C139" t="s">
        <v>660</v>
      </c>
      <c r="D139">
        <v>70</v>
      </c>
      <c r="E139" t="s">
        <v>248</v>
      </c>
      <c r="F139" t="s">
        <v>204</v>
      </c>
      <c r="G139" t="s">
        <v>195</v>
      </c>
      <c r="H139">
        <v>0</v>
      </c>
      <c r="I139">
        <v>0</v>
      </c>
      <c r="J139">
        <v>0</v>
      </c>
      <c r="K139">
        <v>0</v>
      </c>
      <c r="L139">
        <v>0.1396135082098334</v>
      </c>
      <c r="M139">
        <v>0</v>
      </c>
      <c r="N139">
        <v>0</v>
      </c>
      <c r="O139">
        <v>0</v>
      </c>
      <c r="P139">
        <v>0</v>
      </c>
      <c r="Q139">
        <v>0.3000261321755055</v>
      </c>
      <c r="R139">
        <v>0</v>
      </c>
      <c r="S139">
        <v>0</v>
      </c>
      <c r="T139">
        <v>0</v>
      </c>
      <c r="U139">
        <v>0</v>
      </c>
      <c r="V139">
        <v>0</v>
      </c>
      <c r="W139" t="s">
        <v>240</v>
      </c>
      <c r="X139" t="s">
        <v>241</v>
      </c>
      <c r="Y139" t="s">
        <v>242</v>
      </c>
      <c r="Z139" t="s">
        <v>243</v>
      </c>
      <c r="AA139" t="s">
        <v>244</v>
      </c>
      <c r="AB139" t="s">
        <v>245</v>
      </c>
      <c r="AC139" t="s">
        <v>246</v>
      </c>
      <c r="AD139" t="s">
        <v>247</v>
      </c>
      <c r="AE139">
        <v>0</v>
      </c>
      <c r="AF139">
        <v>0</v>
      </c>
      <c r="AG139">
        <v>0</v>
      </c>
      <c r="AH139">
        <v>0</v>
      </c>
      <c r="AI139">
        <v>0.13109156714547671</v>
      </c>
      <c r="AJ139">
        <v>0</v>
      </c>
      <c r="AK139">
        <v>0</v>
      </c>
      <c r="AL139">
        <v>0</v>
      </c>
      <c r="AM139"/>
      <c r="AN139"/>
      <c r="AO139"/>
      <c r="AP139"/>
      <c r="AQ139"/>
      <c r="AR139"/>
      <c r="AS139"/>
      <c r="AT139"/>
      <c r="AU139"/>
      <c r="AV139"/>
      <c r="AW139"/>
      <c r="AX139"/>
      <c r="AY139"/>
      <c r="AZ139"/>
      <c r="BA139"/>
      <c r="BB139"/>
      <c r="BC139"/>
      <c r="BD139"/>
      <c r="BE139"/>
      <c r="BF139"/>
      <c r="BG139"/>
      <c r="BH139"/>
      <c r="BI139"/>
    </row>
    <row r="140">
      <c r="A140" t="s">
        <v>655</v>
      </c>
      <c r="B140">
        <v>2010</v>
      </c>
      <c r="C140" t="s">
        <v>660</v>
      </c>
      <c r="D140">
        <v>122</v>
      </c>
      <c r="E140" t="s">
        <v>18</v>
      </c>
      <c r="F140" t="s">
        <v>14</v>
      </c>
      <c r="G140" t="s">
        <v>677</v>
      </c>
      <c r="H140">
        <v>58.027405823046188</v>
      </c>
      <c r="I140">
        <v>69.928346914631874</v>
      </c>
      <c r="J140">
        <v>76.718827488244855</v>
      </c>
      <c r="K140">
        <v>83.357551194669455</v>
      </c>
      <c r="L140">
        <v>93.480185828234312</v>
      </c>
      <c r="M140">
        <v>78.97618277518508</v>
      </c>
      <c r="N140">
        <v>88.656925318059933</v>
      </c>
      <c r="O140">
        <v>90.191454065204709</v>
      </c>
      <c r="P140">
        <v>97.320040309269032</v>
      </c>
      <c r="Q140">
        <v>99.106434028572338</v>
      </c>
      <c r="R140">
        <v>57.097621051880573</v>
      </c>
      <c r="S140">
        <v>58.487802614233978</v>
      </c>
      <c r="T140">
        <v>67.04852967059</v>
      </c>
      <c r="U140">
        <v>68.335385431511156</v>
      </c>
      <c r="V140">
        <v>67.071005533268703</v>
      </c>
      <c r="W140" t="s">
        <v>240</v>
      </c>
      <c r="X140" t="s">
        <v>241</v>
      </c>
      <c r="Y140" t="s">
        <v>242</v>
      </c>
      <c r="Z140" t="s">
        <v>243</v>
      </c>
      <c r="AA140" t="s">
        <v>244</v>
      </c>
      <c r="AB140" t="s">
        <v>245</v>
      </c>
      <c r="AC140" t="s">
        <v>246</v>
      </c>
      <c r="AD140" t="s">
        <v>247</v>
      </c>
      <c r="AE140">
        <v>98.504432983098695</v>
      </c>
      <c r="AF140">
        <v>40.096678333493571</v>
      </c>
      <c r="AG140">
        <v>86.198567024745927</v>
      </c>
      <c r="AH140">
        <v>77.464554453623464</v>
      </c>
      <c r="AI140">
        <v>97.112529821916795</v>
      </c>
      <c r="AJ140">
        <v>54.706462242896777</v>
      </c>
      <c r="AK140">
        <v>86.009545540995745</v>
      </c>
      <c r="AL140">
        <v>74.503749691210714</v>
      </c>
      <c r="AM140">
        <v>7317.1506126185586</v>
      </c>
      <c r="AN140">
        <v>8802.8054825462223</v>
      </c>
      <c r="AO140">
        <v>9681.2637818231087</v>
      </c>
      <c r="AP140">
        <v>10513.271635205099</v>
      </c>
      <c r="AQ140">
        <v>11790.658619648741</v>
      </c>
      <c r="AR140">
        <v>4633.8203144155268</v>
      </c>
      <c r="AS140">
        <v>5211.8492392268336</v>
      </c>
      <c r="AT140">
        <v>5307.986635987736</v>
      </c>
      <c r="AU140">
        <v>5723.7533013583916</v>
      </c>
      <c r="AV140">
        <v>5816.8612552306331</v>
      </c>
      <c r="AW140">
        <v>3842.6291245613052</v>
      </c>
      <c r="AX140">
        <v>3939.0901830140788</v>
      </c>
      <c r="AY140">
        <v>4516.0297966084427</v>
      </c>
      <c r="AZ140">
        <v>4602.82844591505</v>
      </c>
      <c r="BA140">
        <v>4510.30183552374</v>
      </c>
      <c r="BB140">
        <v>1465.311607942436</v>
      </c>
      <c r="BC140">
        <v>3697.032842399401</v>
      </c>
      <c r="BD140">
        <v>15213.163982800799</v>
      </c>
      <c r="BE140">
        <v>4044.6614256905982</v>
      </c>
      <c r="BF140">
        <v>13045.071111452071</v>
      </c>
      <c r="BG140">
        <v>4668.4553603457744</v>
      </c>
      <c r="BH140">
        <v>2880.1734197562382</v>
      </c>
      <c r="BI140">
        <v>3091.2803814543781</v>
      </c>
    </row>
    <row r="141">
      <c r="A141" t="s">
        <v>655</v>
      </c>
      <c r="B141">
        <v>2010</v>
      </c>
      <c r="C141" t="s">
        <v>660</v>
      </c>
      <c r="D141">
        <v>123</v>
      </c>
      <c r="E141" t="s">
        <v>18</v>
      </c>
      <c r="F141" t="s">
        <v>52</v>
      </c>
      <c r="G141" t="s">
        <v>195</v>
      </c>
      <c r="H141">
        <v>41.972594176953763</v>
      </c>
      <c r="I141">
        <v>30.071653085368109</v>
      </c>
      <c r="J141">
        <v>23.28117251175507</v>
      </c>
      <c r="K141">
        <v>16.64244880533052</v>
      </c>
      <c r="L141">
        <v>6.5198141717656739</v>
      </c>
      <c r="M141">
        <v>21.023817224815009</v>
      </c>
      <c r="N141">
        <v>11.343074681940109</v>
      </c>
      <c r="O141">
        <v>9.8085459347952551</v>
      </c>
      <c r="P141">
        <v>2.6799596907309859</v>
      </c>
      <c r="Q141">
        <v>0.89356597142766347</v>
      </c>
      <c r="R141">
        <v>42.902378948119171</v>
      </c>
      <c r="S141">
        <v>41.512197385765766</v>
      </c>
      <c r="T141">
        <v>32.951470329409908</v>
      </c>
      <c r="U141">
        <v>31.664614568488851</v>
      </c>
      <c r="V141">
        <v>32.928994466731289</v>
      </c>
      <c r="W141" t="s">
        <v>240</v>
      </c>
      <c r="X141" t="s">
        <v>241</v>
      </c>
      <c r="Y141" t="s">
        <v>242</v>
      </c>
      <c r="Z141" t="s">
        <v>243</v>
      </c>
      <c r="AA141" t="s">
        <v>244</v>
      </c>
      <c r="AB141" t="s">
        <v>245</v>
      </c>
      <c r="AC141" t="s">
        <v>246</v>
      </c>
      <c r="AD141" t="s">
        <v>247</v>
      </c>
      <c r="AE141">
        <v>1.495567016901322</v>
      </c>
      <c r="AF141">
        <v>59.90332166650618</v>
      </c>
      <c r="AG141">
        <v>13.80143297525407</v>
      </c>
      <c r="AH141">
        <v>22.53544554637665</v>
      </c>
      <c r="AI141">
        <v>2.887470178083225</v>
      </c>
      <c r="AJ141">
        <v>45.293537757103152</v>
      </c>
      <c r="AK141">
        <v>13.990454459004329</v>
      </c>
      <c r="AL141">
        <v>25.496250308789229</v>
      </c>
      <c r="AM141">
        <v>5292.6679874617384</v>
      </c>
      <c r="AN141">
        <v>3785.5165226809791</v>
      </c>
      <c r="AO141">
        <v>2937.886039394507</v>
      </c>
      <c r="AP141">
        <v>2098.9890232838702</v>
      </c>
      <c r="AQ141">
        <v>822.344355456112</v>
      </c>
      <c r="AR141">
        <v>1233.5439359005979</v>
      </c>
      <c r="AS141">
        <v>666.82207779565283</v>
      </c>
      <c r="AT141">
        <v>577.25680642342445</v>
      </c>
      <c r="AU141">
        <v>157.61839060672821</v>
      </c>
      <c r="AV141">
        <v>52.446133584945557</v>
      </c>
      <c r="AW141">
        <v>2887.2994675069522</v>
      </c>
      <c r="AX141">
        <v>2795.8015498742179</v>
      </c>
      <c r="AY141">
        <v>2219.4345287029869</v>
      </c>
      <c r="AZ141">
        <v>2132.81578415696</v>
      </c>
      <c r="BA141">
        <v>2214.365253724729</v>
      </c>
      <c r="BB141">
        <v>22.24744251558057</v>
      </c>
      <c r="BC141">
        <v>5523.2641898143256</v>
      </c>
      <c r="BD141">
        <v>2435.8115256126939</v>
      </c>
      <c r="BE141">
        <v>1176.6445693139481</v>
      </c>
      <c r="BF141">
        <v>387.87223311313562</v>
      </c>
      <c r="BG141">
        <v>3865.1897867628468</v>
      </c>
      <c r="BH141">
        <v>468.49375624160388</v>
      </c>
      <c r="BI141">
        <v>1057.8804249030741</v>
      </c>
    </row>
    <row r="142">
      <c r="A142" t="s">
        <v>655</v>
      </c>
      <c r="B142">
        <v>2010</v>
      </c>
      <c r="C142" t="s">
        <v>660</v>
      </c>
      <c r="D142">
        <v>124</v>
      </c>
      <c r="E142" t="s">
        <v>51</v>
      </c>
      <c r="F142" t="s">
        <v>15</v>
      </c>
      <c r="G142" t="s">
        <v>678</v>
      </c>
      <c r="H142">
        <v>38.328712998149008</v>
      </c>
      <c r="I142">
        <v>44.186129199590198</v>
      </c>
      <c r="J142">
        <v>41.470144636613107</v>
      </c>
      <c r="K142">
        <v>47.265579063307051</v>
      </c>
      <c r="L142">
        <v>76.152732923291452</v>
      </c>
      <c r="M142">
        <v>27.072553841204059</v>
      </c>
      <c r="N142">
        <v>32.675937094632339</v>
      </c>
      <c r="O142">
        <v>39.572749651640322</v>
      </c>
      <c r="P142">
        <v>65.643805253413262</v>
      </c>
      <c r="Q142">
        <v>87.421686051778508</v>
      </c>
      <c r="R142">
        <v>34.340573421323491</v>
      </c>
      <c r="S142">
        <v>42.713865005207602</v>
      </c>
      <c r="T142">
        <v>50.806979488163662</v>
      </c>
      <c r="U142">
        <v>56.032449326013392</v>
      </c>
      <c r="V142">
        <v>59.192499137519</v>
      </c>
      <c r="W142" t="s">
        <v>240</v>
      </c>
      <c r="X142" t="s">
        <v>241</v>
      </c>
      <c r="Y142" t="s">
        <v>242</v>
      </c>
      <c r="Z142" t="s">
        <v>243</v>
      </c>
      <c r="AA142" t="s">
        <v>244</v>
      </c>
      <c r="AB142" t="s">
        <v>245</v>
      </c>
      <c r="AC142" t="s">
        <v>246</v>
      </c>
      <c r="AD142" t="s">
        <v>247</v>
      </c>
      <c r="AE142">
        <v>46.21825813083089</v>
      </c>
      <c r="AF142">
        <v>36.299793438969957</v>
      </c>
      <c r="AG142">
        <v>47.10097765934831</v>
      </c>
      <c r="AH142">
        <v>65.206029205223402</v>
      </c>
      <c r="AI142">
        <v>58.363387546187163</v>
      </c>
      <c r="AJ142">
        <v>37.532811388145461</v>
      </c>
      <c r="AK142">
        <v>57.021099876569899</v>
      </c>
      <c r="AL142">
        <v>60.043568642677577</v>
      </c>
      <c r="AM142">
        <v>4829.9865723054936</v>
      </c>
      <c r="AN142">
        <v>5562.0905962302186</v>
      </c>
      <c r="AO142">
        <v>5232.4897384976921</v>
      </c>
      <c r="AP142">
        <v>5958.1651478209496</v>
      </c>
      <c r="AQ142">
        <v>9605.1464692384034</v>
      </c>
      <c r="AR142">
        <v>1587.8984260847151</v>
      </c>
      <c r="AS142">
        <v>1920.4997703894551</v>
      </c>
      <c r="AT142">
        <v>2328.952653854948</v>
      </c>
      <c r="AU142">
        <v>3857.8294504451301</v>
      </c>
      <c r="AV142">
        <v>5131.0474788641941</v>
      </c>
      <c r="AW142">
        <v>2308.1872544278649</v>
      </c>
      <c r="AX142">
        <v>2876.7325630328</v>
      </c>
      <c r="AY142">
        <v>3422.0859781935619</v>
      </c>
      <c r="AZ142">
        <v>3774.146439995644</v>
      </c>
      <c r="BA142">
        <v>3980.4985088044241</v>
      </c>
      <c r="BB142">
        <v>686.2518467597373</v>
      </c>
      <c r="BC142">
        <v>3346.948777153068</v>
      </c>
      <c r="BD142">
        <v>8312.840011321694</v>
      </c>
      <c r="BE142">
        <v>3404.6063119967412</v>
      </c>
      <c r="BF142">
        <v>7837.313090989368</v>
      </c>
      <c r="BG142">
        <v>3202.9169375979091</v>
      </c>
      <c r="BH142">
        <v>1908.7593867447799</v>
      </c>
      <c r="BI142">
        <v>2488.242161529447</v>
      </c>
    </row>
    <row r="143">
      <c r="A143" t="s">
        <v>655</v>
      </c>
      <c r="B143">
        <v>2010</v>
      </c>
      <c r="C143" t="s">
        <v>660</v>
      </c>
      <c r="D143">
        <v>125</v>
      </c>
      <c r="E143" t="s">
        <v>51</v>
      </c>
      <c r="F143" t="s">
        <v>16</v>
      </c>
      <c r="G143" t="s">
        <v>679</v>
      </c>
      <c r="H143">
        <v>19.698692824897101</v>
      </c>
      <c r="I143">
        <v>25.742217715041679</v>
      </c>
      <c r="J143">
        <v>35.248682851631798</v>
      </c>
      <c r="K143">
        <v>36.091972131362517</v>
      </c>
      <c r="L143">
        <v>17.327452904942909</v>
      </c>
      <c r="M143">
        <v>51.903628933981089</v>
      </c>
      <c r="N143">
        <v>55.98098822342763</v>
      </c>
      <c r="O143">
        <v>50.618704413564373</v>
      </c>
      <c r="P143">
        <v>31.676235055855749</v>
      </c>
      <c r="Q143">
        <v>11.68474797679376</v>
      </c>
      <c r="R143">
        <v>22.757047630557071</v>
      </c>
      <c r="S143">
        <v>15.77393760902639</v>
      </c>
      <c r="T143">
        <v>16.241550182426341</v>
      </c>
      <c r="U143">
        <v>12.302936105497659</v>
      </c>
      <c r="V143">
        <v>7.878506395749735</v>
      </c>
      <c r="W143" t="s">
        <v>240</v>
      </c>
      <c r="X143" t="s">
        <v>241</v>
      </c>
      <c r="Y143" t="s">
        <v>242</v>
      </c>
      <c r="Z143" t="s">
        <v>243</v>
      </c>
      <c r="AA143" t="s">
        <v>244</v>
      </c>
      <c r="AB143" t="s">
        <v>245</v>
      </c>
      <c r="AC143" t="s">
        <v>246</v>
      </c>
      <c r="AD143" t="s">
        <v>247</v>
      </c>
      <c r="AE143">
        <v>52.28617485226787</v>
      </c>
      <c r="AF143">
        <v>3.7968848945236209</v>
      </c>
      <c r="AG143">
        <v>39.097589365397809</v>
      </c>
      <c r="AH143">
        <v>12.25852524840005</v>
      </c>
      <c r="AI143">
        <v>38.749142275729781</v>
      </c>
      <c r="AJ143">
        <v>17.17365085475133</v>
      </c>
      <c r="AK143">
        <v>28.988445664425772</v>
      </c>
      <c r="AL143">
        <v>14.46018104853318</v>
      </c>
      <c r="AM143">
        <v>2482.3275918713562</v>
      </c>
      <c r="AN143">
        <v>3240.3957910002259</v>
      </c>
      <c r="AO143">
        <v>4447.4976620623174</v>
      </c>
      <c r="AP143">
        <v>4549.6518762879041</v>
      </c>
      <c r="AQ143">
        <v>2185.5121504103408</v>
      </c>
      <c r="AR143">
        <v>3044.3264117519302</v>
      </c>
      <c r="AS143">
        <v>3290.2338720357129</v>
      </c>
      <c r="AT143">
        <v>2979.0339821327871</v>
      </c>
      <c r="AU143">
        <v>1861.5848366186649</v>
      </c>
      <c r="AV143">
        <v>685.81377636643515</v>
      </c>
      <c r="AW143">
        <v>1529.60542169174</v>
      </c>
      <c r="AX143">
        <v>1062.357619981279</v>
      </c>
      <c r="AY143">
        <v>1093.943818414881</v>
      </c>
      <c r="AZ143">
        <v>828.68200591939956</v>
      </c>
      <c r="BA143">
        <v>529.80332671931808</v>
      </c>
      <c r="BB143">
        <v>776.34868780214458</v>
      </c>
      <c r="BC143">
        <v>350.08406524633358</v>
      </c>
      <c r="BD143">
        <v>6900.323971479138</v>
      </c>
      <c r="BE143">
        <v>640.05511369385681</v>
      </c>
      <c r="BF143">
        <v>5203.4190061681293</v>
      </c>
      <c r="BG143">
        <v>1465.538422747866</v>
      </c>
      <c r="BH143">
        <v>970.37706899529246</v>
      </c>
      <c r="BI143">
        <v>599.23873549939663</v>
      </c>
    </row>
    <row r="144">
      <c r="A144" t="s">
        <v>655</v>
      </c>
      <c r="B144">
        <v>2010</v>
      </c>
      <c r="C144" t="s">
        <v>660</v>
      </c>
      <c r="D144">
        <v>126</v>
      </c>
      <c r="E144" t="s">
        <v>51</v>
      </c>
      <c r="F144" t="s">
        <v>22</v>
      </c>
      <c r="G144" t="s">
        <v>680</v>
      </c>
      <c r="H144">
        <v>31.25014463013817</v>
      </c>
      <c r="I144">
        <v>27.61937684673951</v>
      </c>
      <c r="J144">
        <v>22.31617925856548</v>
      </c>
      <c r="K144">
        <v>16.640945224684319</v>
      </c>
      <c r="L144">
        <v>6.515492273439536</v>
      </c>
      <c r="M144">
        <v>20.5423112418461</v>
      </c>
      <c r="N144">
        <v>10.590116619070301</v>
      </c>
      <c r="O144">
        <v>9.8053251080329833</v>
      </c>
      <c r="P144">
        <v>2.6706842418037908</v>
      </c>
      <c r="Q144">
        <v>0.89356597142772998</v>
      </c>
      <c r="R144">
        <v>28.232203433370831</v>
      </c>
      <c r="S144">
        <v>35.25713527677236</v>
      </c>
      <c r="T144">
        <v>29.64485732099201</v>
      </c>
      <c r="U144">
        <v>30.492532109007879</v>
      </c>
      <c r="V144">
        <v>32.928994466731268</v>
      </c>
      <c r="W144" t="s">
        <v>240</v>
      </c>
      <c r="X144" t="s">
        <v>241</v>
      </c>
      <c r="Y144" t="s">
        <v>242</v>
      </c>
      <c r="Z144" t="s">
        <v>243</v>
      </c>
      <c r="AA144" t="s">
        <v>244</v>
      </c>
      <c r="AB144" t="s">
        <v>245</v>
      </c>
      <c r="AC144" t="s">
        <v>246</v>
      </c>
      <c r="AD144" t="s">
        <v>247</v>
      </c>
      <c r="AE144">
        <v>1.426216407776256</v>
      </c>
      <c r="AF144">
        <v>58.847647440860989</v>
      </c>
      <c r="AG144">
        <v>12.697064033430911</v>
      </c>
      <c r="AH144">
        <v>14.32797172536239</v>
      </c>
      <c r="AI144">
        <v>2.6440770798303692</v>
      </c>
      <c r="AJ144">
        <v>40.452173186315029</v>
      </c>
      <c r="AK144">
        <v>0.37946871376155578</v>
      </c>
      <c r="AL144">
        <v>21.6494459274668</v>
      </c>
      <c r="AM144">
        <v>3941.105135867153</v>
      </c>
      <c r="AN144">
        <v>3476.8239184033441</v>
      </c>
      <c r="AO144">
        <v>2816.1244120029419</v>
      </c>
      <c r="AP144">
        <v>2098.799469788049</v>
      </c>
      <c r="AQ144">
        <v>821.79923429165956</v>
      </c>
      <c r="AR144">
        <v>1205.299908307941</v>
      </c>
      <c r="AS144">
        <v>622.56654810058865</v>
      </c>
      <c r="AT144">
        <v>577.06725292760359</v>
      </c>
      <c r="AU144">
        <v>157.07326944227589</v>
      </c>
      <c r="AV144">
        <v>52.446133584945557</v>
      </c>
      <c r="AW144">
        <v>1900.716646508369</v>
      </c>
      <c r="AX144">
        <v>2374.5298890085751</v>
      </c>
      <c r="AY144">
        <v>1996.7187891448871</v>
      </c>
      <c r="AZ144">
        <v>2053.868479603238</v>
      </c>
      <c r="BA144">
        <v>2214.365253724729</v>
      </c>
      <c r="BB144">
        <v>21.21769139889733</v>
      </c>
      <c r="BC144">
        <v>5425.9278905172969</v>
      </c>
      <c r="BD144">
        <v>2240.901721547832</v>
      </c>
      <c r="BE144">
        <v>748.10724665890757</v>
      </c>
      <c r="BF144">
        <v>355.18793698159539</v>
      </c>
      <c r="BG144">
        <v>3452.044914013944</v>
      </c>
      <c r="BH144">
        <v>12.848285285337489</v>
      </c>
      <c r="BI144">
        <v>898.41648394935112</v>
      </c>
    </row>
    <row r="145">
      <c r="A145" t="s">
        <v>655</v>
      </c>
      <c r="B145">
        <v>2010</v>
      </c>
      <c r="C145" t="s">
        <v>660</v>
      </c>
      <c r="D145">
        <v>127</v>
      </c>
      <c r="E145" t="s">
        <v>51</v>
      </c>
      <c r="F145" t="s">
        <v>19</v>
      </c>
      <c r="G145" t="s">
        <v>681</v>
      </c>
      <c r="H145">
        <v>10.722449546815721</v>
      </c>
      <c r="I145">
        <v>2.452276238628615</v>
      </c>
      <c r="J145">
        <v>0.96499325318960638</v>
      </c>
      <c r="K145">
        <v>0.0015035806461075</v>
      </c>
      <c r="L145">
        <v>0.0043218983261022999</v>
      </c>
      <c r="M145">
        <v>0.48150598296875041</v>
      </c>
      <c r="N145">
        <v>0.75295806286973699</v>
      </c>
      <c r="O145">
        <v>0.0032208267623207998</v>
      </c>
      <c r="P145">
        <v>0.0092754489272018001</v>
      </c>
      <c r="Q145">
        <v>0</v>
      </c>
      <c r="R145">
        <v>14.670175514748619</v>
      </c>
      <c r="S145">
        <v>6.2550621089936502</v>
      </c>
      <c r="T145">
        <v>3.306613008417989</v>
      </c>
      <c r="U145">
        <v>1.1720824594810599</v>
      </c>
      <c r="V145">
        <v>0</v>
      </c>
      <c r="W145" t="s">
        <v>240</v>
      </c>
      <c r="X145" t="s">
        <v>241</v>
      </c>
      <c r="Y145" t="s">
        <v>242</v>
      </c>
      <c r="Z145" t="s">
        <v>243</v>
      </c>
      <c r="AA145" t="s">
        <v>244</v>
      </c>
      <c r="AB145" t="s">
        <v>245</v>
      </c>
      <c r="AC145" t="s">
        <v>246</v>
      </c>
      <c r="AD145" t="s">
        <v>247</v>
      </c>
      <c r="AE145">
        <v>0.069350609124985196</v>
      </c>
      <c r="AF145">
        <v>1.0556742256454299</v>
      </c>
      <c r="AG145">
        <v>1.104368941822977</v>
      </c>
      <c r="AH145">
        <v>8.20747382101416</v>
      </c>
      <c r="AI145">
        <v>0.24339309825268751</v>
      </c>
      <c r="AJ145">
        <v>4.8413645707881816</v>
      </c>
      <c r="AK145">
        <v>13.61098574524277</v>
      </c>
      <c r="AL145">
        <v>3.8468043813224342</v>
      </c>
      <c r="AM145">
        <v>1351.562851594575</v>
      </c>
      <c r="AN145">
        <v>308.69260427763658</v>
      </c>
      <c r="AO145">
        <v>121.7616273915644</v>
      </c>
      <c r="AP145">
        <v>0.18955349582090919</v>
      </c>
      <c r="AQ145">
        <v>0.54512116445228809</v>
      </c>
      <c r="AR145">
        <v>28.244027592657488</v>
      </c>
      <c r="AS145">
        <v>44.25552969506407</v>
      </c>
      <c r="AT145">
        <v>0.18955349582090919</v>
      </c>
      <c r="AU145">
        <v>0.54512116445228809</v>
      </c>
      <c r="AV145">
        <v>0</v>
      </c>
      <c r="AW145">
        <v>986.58282099858855</v>
      </c>
      <c r="AX145">
        <v>421.27166086564279</v>
      </c>
      <c r="AY145">
        <v>222.71573955810081</v>
      </c>
      <c r="AZ145">
        <v>78.947304553722091</v>
      </c>
      <c r="BA145">
        <v>0</v>
      </c>
      <c r="BB145">
        <v>1.02975111668324</v>
      </c>
      <c r="BC145">
        <v>97.33629929703109</v>
      </c>
      <c r="BD145">
        <v>194.90980406486241</v>
      </c>
      <c r="BE145">
        <v>428.5373226550405</v>
      </c>
      <c r="BF145">
        <v>32.684296131540187</v>
      </c>
      <c r="BG145">
        <v>413.14487274890212</v>
      </c>
      <c r="BH145">
        <v>455.64547095626648</v>
      </c>
      <c r="BI145">
        <v>159.46394095372261</v>
      </c>
    </row>
    <row r="146">
      <c r="A146" t="s">
        <v>655</v>
      </c>
      <c r="B146">
        <v>2010</v>
      </c>
      <c r="C146" t="s">
        <v>660</v>
      </c>
      <c r="D146">
        <v>128</v>
      </c>
      <c r="E146" t="s">
        <v>182</v>
      </c>
      <c r="F146" t="s">
        <v>50</v>
      </c>
      <c r="G146" t="s">
        <v>682</v>
      </c>
      <c r="H146">
        <v>33.94722294663319</v>
      </c>
      <c r="I146">
        <v>36.812278354681581</v>
      </c>
      <c r="J146">
        <v>45.945283583788779</v>
      </c>
      <c r="K146">
        <v>43.297783601002102</v>
      </c>
      <c r="L146">
        <v>18.535963264751459</v>
      </c>
      <c r="M146">
        <v>65.720609821990038</v>
      </c>
      <c r="N146">
        <v>63.14339012163326</v>
      </c>
      <c r="O146">
        <v>56.123614967964848</v>
      </c>
      <c r="P146">
        <v>32.548522334344753</v>
      </c>
      <c r="Q146">
        <v>11.79010030108142</v>
      </c>
      <c r="R146">
        <v>39.856384926929529</v>
      </c>
      <c r="S146">
        <v>26.969619141047271</v>
      </c>
      <c r="T146">
        <v>24.223573972794359</v>
      </c>
      <c r="U146">
        <v>18.003756074264381</v>
      </c>
      <c r="V146">
        <v>11.746515999140369</v>
      </c>
      <c r="W146" t="s">
        <v>240</v>
      </c>
      <c r="X146" t="s">
        <v>241</v>
      </c>
      <c r="Y146" t="s">
        <v>242</v>
      </c>
      <c r="Z146" t="s">
        <v>243</v>
      </c>
      <c r="AA146" t="s">
        <v>244</v>
      </c>
      <c r="AB146" t="s">
        <v>245</v>
      </c>
      <c r="AC146" t="s">
        <v>246</v>
      </c>
      <c r="AD146" t="s">
        <v>247</v>
      </c>
      <c r="AE146">
        <v>53.080022156199902</v>
      </c>
      <c r="AF146">
        <v>9.4693252716447738</v>
      </c>
      <c r="AG146">
        <v>45.357586227824022</v>
      </c>
      <c r="AH146">
        <v>15.824689543317509</v>
      </c>
      <c r="AI146">
        <v>39.901279831539</v>
      </c>
      <c r="AJ146">
        <v>31.392362347432169</v>
      </c>
      <c r="AK146">
        <v>33.703754021823848</v>
      </c>
      <c r="AL146">
        <v>19.408662125685009</v>
      </c>
      <c r="AM146"/>
      <c r="AN146"/>
      <c r="AO146"/>
      <c r="AP146"/>
      <c r="AQ146"/>
      <c r="AR146"/>
      <c r="AS146"/>
      <c r="AT146"/>
      <c r="AU146"/>
      <c r="AV146"/>
      <c r="AW146"/>
      <c r="AX146"/>
      <c r="AY146"/>
      <c r="AZ146"/>
      <c r="BA146"/>
      <c r="BB146"/>
      <c r="BC146"/>
      <c r="BD146"/>
      <c r="BE146"/>
      <c r="BF146"/>
      <c r="BG146"/>
      <c r="BH146"/>
      <c r="BI146"/>
    </row>
    <row r="147">
      <c r="A147" t="s">
        <v>655</v>
      </c>
      <c r="B147">
        <v>2010</v>
      </c>
      <c r="C147" t="s">
        <v>660</v>
      </c>
      <c r="D147">
        <v>129</v>
      </c>
      <c r="E147" t="s">
        <v>182</v>
      </c>
      <c r="F147" t="s">
        <v>49</v>
      </c>
      <c r="G147" t="s">
        <v>195</v>
      </c>
      <c r="H147">
        <v>66.052777053366668</v>
      </c>
      <c r="I147">
        <v>63.187721645318419</v>
      </c>
      <c r="J147">
        <v>54.054716416211292</v>
      </c>
      <c r="K147">
        <v>56.70221639899804</v>
      </c>
      <c r="L147">
        <v>81.464036735248598</v>
      </c>
      <c r="M147">
        <v>34.279390178010047</v>
      </c>
      <c r="N147">
        <v>36.856609878366783</v>
      </c>
      <c r="O147">
        <v>43.876385032035131</v>
      </c>
      <c r="P147">
        <v>67.451477665655219</v>
      </c>
      <c r="Q147">
        <v>88.20989969891852</v>
      </c>
      <c r="R147">
        <v>60.143615073070457</v>
      </c>
      <c r="S147">
        <v>73.030380858952753</v>
      </c>
      <c r="T147">
        <v>75.776426027205645</v>
      </c>
      <c r="U147">
        <v>81.996243925735484</v>
      </c>
      <c r="V147">
        <v>88.253484000859672</v>
      </c>
      <c r="W147" t="s">
        <v>240</v>
      </c>
      <c r="X147" t="s">
        <v>241</v>
      </c>
      <c r="Y147" t="s">
        <v>242</v>
      </c>
      <c r="Z147" t="s">
        <v>243</v>
      </c>
      <c r="AA147" t="s">
        <v>244</v>
      </c>
      <c r="AB147" t="s">
        <v>245</v>
      </c>
      <c r="AC147" t="s">
        <v>246</v>
      </c>
      <c r="AD147" t="s">
        <v>247</v>
      </c>
      <c r="AE147">
        <v>46.919977843800162</v>
      </c>
      <c r="AF147">
        <v>90.530674728355237</v>
      </c>
      <c r="AG147">
        <v>54.642413772176212</v>
      </c>
      <c r="AH147">
        <v>84.175310456682482</v>
      </c>
      <c r="AI147">
        <v>60.098720168461149</v>
      </c>
      <c r="AJ147">
        <v>68.607637652567846</v>
      </c>
      <c r="AK147">
        <v>66.29624597817606</v>
      </c>
      <c r="AL147">
        <v>80.591337874315045</v>
      </c>
      <c r="AM147"/>
      <c r="AN147"/>
      <c r="AO147"/>
      <c r="AP147"/>
      <c r="AQ147"/>
      <c r="AR147"/>
      <c r="AS147"/>
      <c r="AT147"/>
      <c r="AU147"/>
      <c r="AV147"/>
      <c r="AW147"/>
      <c r="AX147"/>
      <c r="AY147"/>
      <c r="AZ147"/>
      <c r="BA147"/>
      <c r="BB147"/>
      <c r="BC147"/>
      <c r="BD147"/>
      <c r="BE147"/>
      <c r="BF147"/>
      <c r="BG147"/>
      <c r="BH147"/>
      <c r="BI147"/>
    </row>
    <row r="148">
      <c r="A148" t="s">
        <v>655</v>
      </c>
      <c r="B148">
        <v>2010</v>
      </c>
      <c r="C148" t="s">
        <v>660</v>
      </c>
      <c r="D148">
        <v>135</v>
      </c>
      <c r="E148" t="s">
        <v>46</v>
      </c>
      <c r="F148" t="s">
        <v>45</v>
      </c>
      <c r="G148" t="s">
        <v>683</v>
      </c>
      <c r="H148">
        <v>0</v>
      </c>
      <c r="I148">
        <v>0.33650327803412478</v>
      </c>
      <c r="J148">
        <v>1.109739920681714</v>
      </c>
      <c r="K148">
        <v>3.5562189828225108</v>
      </c>
      <c r="L148">
        <v>6.4690995494482806</v>
      </c>
      <c r="M148">
        <v>1.52446758503247</v>
      </c>
      <c r="N148">
        <v>2.5174421783056151</v>
      </c>
      <c r="O148">
        <v>5.4022432283676816</v>
      </c>
      <c r="P148">
        <v>7.7608889874841989</v>
      </c>
      <c r="Q148">
        <v>7.3077702946724843</v>
      </c>
      <c r="R148">
        <v>0</v>
      </c>
      <c r="S148">
        <v>0</v>
      </c>
      <c r="T148">
        <v>0</v>
      </c>
      <c r="U148">
        <v>0</v>
      </c>
      <c r="V148">
        <v>0.091180323996420301</v>
      </c>
      <c r="W148" t="s">
        <v>240</v>
      </c>
      <c r="X148" t="s">
        <v>241</v>
      </c>
      <c r="Y148" t="s">
        <v>242</v>
      </c>
      <c r="Z148" t="s">
        <v>243</v>
      </c>
      <c r="AA148" t="s">
        <v>244</v>
      </c>
      <c r="AB148" t="s">
        <v>245</v>
      </c>
      <c r="AC148" t="s">
        <v>246</v>
      </c>
      <c r="AD148" t="s">
        <v>247</v>
      </c>
      <c r="AE148">
        <v>84.890343261249171</v>
      </c>
      <c r="AF148">
        <v>0.0665008211583097</v>
      </c>
      <c r="AG148">
        <v>0.40871769327997132</v>
      </c>
      <c r="AH148">
        <v>0</v>
      </c>
      <c r="AI148">
        <v>0.78766909128998064</v>
      </c>
      <c r="AJ148">
        <v>0</v>
      </c>
      <c r="AK148">
        <v>0</v>
      </c>
      <c r="AL148">
        <v>0</v>
      </c>
      <c r="AM148"/>
      <c r="AN148"/>
      <c r="AO148"/>
      <c r="AP148"/>
      <c r="AQ148"/>
      <c r="AR148"/>
      <c r="AS148"/>
      <c r="AT148"/>
      <c r="AU148"/>
      <c r="AV148"/>
      <c r="AW148"/>
      <c r="AX148"/>
      <c r="AY148"/>
      <c r="AZ148"/>
      <c r="BA148"/>
      <c r="BB148"/>
      <c r="BC148"/>
      <c r="BD148"/>
      <c r="BE148"/>
      <c r="BF148"/>
      <c r="BG148"/>
      <c r="BH148"/>
      <c r="BI148"/>
    </row>
    <row r="149">
      <c r="A149" t="s">
        <v>655</v>
      </c>
      <c r="B149">
        <v>2010</v>
      </c>
      <c r="C149" t="s">
        <v>660</v>
      </c>
      <c r="D149">
        <v>136</v>
      </c>
      <c r="E149" t="s">
        <v>46</v>
      </c>
      <c r="F149" t="s">
        <v>44</v>
      </c>
      <c r="G149" t="s">
        <v>684</v>
      </c>
      <c r="H149">
        <v>0.079669296839425002</v>
      </c>
      <c r="I149">
        <v>0.29395522183263201</v>
      </c>
      <c r="J149">
        <v>2.4109424016802219</v>
      </c>
      <c r="K149">
        <v>9.5807598582271929</v>
      </c>
      <c r="L149">
        <v>43.938807499028229</v>
      </c>
      <c r="M149">
        <v>1.1486392882709511</v>
      </c>
      <c r="N149">
        <v>4.5242147088592448</v>
      </c>
      <c r="O149">
        <v>13.620637218836251</v>
      </c>
      <c r="P149">
        <v>29.63701689365584</v>
      </c>
      <c r="Q149">
        <v>66.029709936224862</v>
      </c>
      <c r="R149">
        <v>0.14927578612425629</v>
      </c>
      <c r="S149">
        <v>0</v>
      </c>
      <c r="T149">
        <v>0.28200267256610928</v>
      </c>
      <c r="U149">
        <v>0.90426540382202014</v>
      </c>
      <c r="V149">
        <v>3.8392932414251981</v>
      </c>
      <c r="W149" t="s">
        <v>240</v>
      </c>
      <c r="X149" t="s">
        <v>241</v>
      </c>
      <c r="Y149" t="s">
        <v>242</v>
      </c>
      <c r="Z149" t="s">
        <v>243</v>
      </c>
      <c r="AA149" t="s">
        <v>244</v>
      </c>
      <c r="AB149" t="s">
        <v>245</v>
      </c>
      <c r="AC149" t="s">
        <v>246</v>
      </c>
      <c r="AD149" t="s">
        <v>247</v>
      </c>
      <c r="AE149">
        <v>8.2431363090752505</v>
      </c>
      <c r="AF149">
        <v>1.231518666676708</v>
      </c>
      <c r="AG149">
        <v>7.6581920995518207</v>
      </c>
      <c r="AH149">
        <v>0.69466377506268495</v>
      </c>
      <c r="AI149">
        <v>38.090953288660209</v>
      </c>
      <c r="AJ149">
        <v>2.062535172084127</v>
      </c>
      <c r="AK149">
        <v>0.42949337805503429</v>
      </c>
      <c r="AL149">
        <v>4.1088318616707484</v>
      </c>
      <c r="AM149"/>
      <c r="AN149"/>
      <c r="AO149"/>
      <c r="AP149"/>
      <c r="AQ149"/>
      <c r="AR149"/>
      <c r="AS149"/>
      <c r="AT149"/>
      <c r="AU149"/>
      <c r="AV149"/>
      <c r="AW149"/>
      <c r="AX149"/>
      <c r="AY149"/>
      <c r="AZ149"/>
      <c r="BA149"/>
      <c r="BB149"/>
      <c r="BC149"/>
      <c r="BD149"/>
      <c r="BE149"/>
      <c r="BF149"/>
      <c r="BG149"/>
      <c r="BH149"/>
      <c r="BI149"/>
    </row>
    <row r="150">
      <c r="A150" t="s">
        <v>655</v>
      </c>
      <c r="B150">
        <v>2010</v>
      </c>
      <c r="C150" t="s">
        <v>660</v>
      </c>
      <c r="D150">
        <v>137</v>
      </c>
      <c r="E150" t="s">
        <v>46</v>
      </c>
      <c r="F150" t="s">
        <v>43</v>
      </c>
      <c r="G150" t="s">
        <v>685</v>
      </c>
      <c r="H150">
        <v>57.947736526206761</v>
      </c>
      <c r="I150">
        <v>69.297888414765097</v>
      </c>
      <c r="J150">
        <v>73.198145165882892</v>
      </c>
      <c r="K150">
        <v>70.220572353619815</v>
      </c>
      <c r="L150">
        <v>43.072278779757852</v>
      </c>
      <c r="M150">
        <v>76.303075901881655</v>
      </c>
      <c r="N150">
        <v>81.615268430895071</v>
      </c>
      <c r="O150">
        <v>71.168573618000693</v>
      </c>
      <c r="P150">
        <v>59.922134428128949</v>
      </c>
      <c r="Q150">
        <v>25.768953797674961</v>
      </c>
      <c r="R150">
        <v>56.948345265756323</v>
      </c>
      <c r="S150">
        <v>58.487802614233978</v>
      </c>
      <c r="T150">
        <v>66.76652699802392</v>
      </c>
      <c r="U150">
        <v>67.431120027689133</v>
      </c>
      <c r="V150">
        <v>63.14053196784711</v>
      </c>
      <c r="W150" t="s">
        <v>240</v>
      </c>
      <c r="X150" t="s">
        <v>241</v>
      </c>
      <c r="Y150" t="s">
        <v>242</v>
      </c>
      <c r="Z150" t="s">
        <v>243</v>
      </c>
      <c r="AA150" t="s">
        <v>244</v>
      </c>
      <c r="AB150" t="s">
        <v>245</v>
      </c>
      <c r="AC150" t="s">
        <v>246</v>
      </c>
      <c r="AD150" t="s">
        <v>247</v>
      </c>
      <c r="AE150">
        <v>5.3709534127743197</v>
      </c>
      <c r="AF150">
        <v>38.798658845658537</v>
      </c>
      <c r="AG150">
        <v>78.13165723191419</v>
      </c>
      <c r="AH150">
        <v>76.769890678560813</v>
      </c>
      <c r="AI150">
        <v>58.233907441966728</v>
      </c>
      <c r="AJ150">
        <v>52.643927070812659</v>
      </c>
      <c r="AK150">
        <v>85.580052162940689</v>
      </c>
      <c r="AL150">
        <v>70.394917829539978</v>
      </c>
      <c r="AM150"/>
      <c r="AN150"/>
      <c r="AO150"/>
      <c r="AP150"/>
      <c r="AQ150"/>
      <c r="AR150"/>
      <c r="AS150"/>
      <c r="AT150"/>
      <c r="AU150"/>
      <c r="AV150"/>
      <c r="AW150"/>
      <c r="AX150"/>
      <c r="AY150"/>
      <c r="AZ150"/>
      <c r="BA150"/>
      <c r="BB150"/>
      <c r="BC150"/>
      <c r="BD150"/>
      <c r="BE150"/>
      <c r="BF150"/>
      <c r="BG150"/>
      <c r="BH150"/>
      <c r="BI150"/>
    </row>
    <row r="151">
      <c r="A151" t="s">
        <v>655</v>
      </c>
      <c r="B151">
        <v>2010</v>
      </c>
      <c r="C151" t="s">
        <v>660</v>
      </c>
      <c r="D151">
        <v>138</v>
      </c>
      <c r="E151" t="s">
        <v>46</v>
      </c>
      <c r="F151" t="s">
        <v>42</v>
      </c>
      <c r="G151" t="s">
        <v>195</v>
      </c>
      <c r="H151">
        <v>31.254257185286189</v>
      </c>
      <c r="I151">
        <v>27.619439008309602</v>
      </c>
      <c r="J151">
        <v>22.316276864135158</v>
      </c>
      <c r="K151">
        <v>16.640945874960199</v>
      </c>
      <c r="L151">
        <v>6.5154922734395697</v>
      </c>
      <c r="M151">
        <v>20.54244217483178</v>
      </c>
      <c r="N151">
        <v>10.59025950809434</v>
      </c>
      <c r="O151">
        <v>9.8053251080329353</v>
      </c>
      <c r="P151">
        <v>2.670691084817217</v>
      </c>
      <c r="Q151">
        <v>0.89356597142766347</v>
      </c>
      <c r="R151">
        <v>28.242746122871299</v>
      </c>
      <c r="S151">
        <v>35.257135276772132</v>
      </c>
      <c r="T151">
        <v>29.644857320991932</v>
      </c>
      <c r="U151">
        <v>30.49253210900779</v>
      </c>
      <c r="V151">
        <v>32.928994466731289</v>
      </c>
      <c r="W151" t="s">
        <v>240</v>
      </c>
      <c r="X151" t="s">
        <v>241</v>
      </c>
      <c r="Y151" t="s">
        <v>242</v>
      </c>
      <c r="Z151" t="s">
        <v>243</v>
      </c>
      <c r="AA151" t="s">
        <v>244</v>
      </c>
      <c r="AB151" t="s">
        <v>245</v>
      </c>
      <c r="AC151" t="s">
        <v>246</v>
      </c>
      <c r="AD151" t="s">
        <v>247</v>
      </c>
      <c r="AE151">
        <v>1.426342799122122</v>
      </c>
      <c r="AF151">
        <v>58.847647440860783</v>
      </c>
      <c r="AG151">
        <v>12.697064033431101</v>
      </c>
      <c r="AH151">
        <v>14.327971725362501</v>
      </c>
      <c r="AI151">
        <v>2.644155698946649</v>
      </c>
      <c r="AJ151">
        <v>40.452173186314951</v>
      </c>
      <c r="AK151">
        <v>0.38368355557786787</v>
      </c>
      <c r="AL151">
        <v>21.652968536981589</v>
      </c>
      <c r="AM151"/>
      <c r="AN151"/>
      <c r="AO151"/>
      <c r="AP151"/>
      <c r="AQ151"/>
      <c r="AR151"/>
      <c r="AS151"/>
      <c r="AT151"/>
      <c r="AU151"/>
      <c r="AV151"/>
      <c r="AW151"/>
      <c r="AX151"/>
      <c r="AY151"/>
      <c r="AZ151"/>
      <c r="BA151"/>
      <c r="BB151"/>
      <c r="BC151"/>
      <c r="BD151"/>
      <c r="BE151"/>
      <c r="BF151"/>
      <c r="BG151"/>
      <c r="BH151"/>
      <c r="BI151"/>
    </row>
    <row r="152">
      <c r="A152" t="s">
        <v>655</v>
      </c>
      <c r="B152">
        <v>2010</v>
      </c>
      <c r="C152" t="s">
        <v>660</v>
      </c>
      <c r="D152">
        <v>139</v>
      </c>
      <c r="E152" t="s">
        <v>46</v>
      </c>
      <c r="F152" t="s">
        <v>19</v>
      </c>
      <c r="G152" t="s">
        <v>195</v>
      </c>
      <c r="H152">
        <v>10.71833699166749</v>
      </c>
      <c r="I152">
        <v>2.452214077058517</v>
      </c>
      <c r="J152">
        <v>0.96489564761990909</v>
      </c>
      <c r="K152">
        <v>0.0015029303703244</v>
      </c>
      <c r="L152">
        <v>0.0043218983261022999</v>
      </c>
      <c r="M152">
        <v>0.48137504998323172</v>
      </c>
      <c r="N152">
        <v>0.75281517384576724</v>
      </c>
      <c r="O152">
        <v>0.0032208267623207998</v>
      </c>
      <c r="P152">
        <v>0.0092686059137701993</v>
      </c>
      <c r="Q152">
        <v>0</v>
      </c>
      <c r="R152">
        <v>14.659632825247961</v>
      </c>
      <c r="S152">
        <v>6.2550621089936502</v>
      </c>
      <c r="T152">
        <v>3.306613008417989</v>
      </c>
      <c r="U152">
        <v>1.1720824594810599</v>
      </c>
      <c r="V152">
        <v>0</v>
      </c>
      <c r="W152" t="s">
        <v>240</v>
      </c>
      <c r="X152" t="s">
        <v>241</v>
      </c>
      <c r="Y152" t="s">
        <v>242</v>
      </c>
      <c r="Z152" t="s">
        <v>243</v>
      </c>
      <c r="AA152" t="s">
        <v>244</v>
      </c>
      <c r="AB152" t="s">
        <v>245</v>
      </c>
      <c r="AC152" t="s">
        <v>246</v>
      </c>
      <c r="AD152" t="s">
        <v>247</v>
      </c>
      <c r="AE152">
        <v>0.069224217779198904</v>
      </c>
      <c r="AF152">
        <v>1.0556742256454299</v>
      </c>
      <c r="AG152">
        <v>1.104368941822977</v>
      </c>
      <c r="AH152">
        <v>8.20747382101416</v>
      </c>
      <c r="AI152">
        <v>0.24331447913657611</v>
      </c>
      <c r="AJ152">
        <v>4.8413645707881816</v>
      </c>
      <c r="AK152">
        <v>13.60677090342646</v>
      </c>
      <c r="AL152">
        <v>3.8432817718076331</v>
      </c>
      <c r="AM152"/>
      <c r="AN152"/>
      <c r="AO152"/>
      <c r="AP152"/>
      <c r="AQ152"/>
      <c r="AR152"/>
      <c r="AS152"/>
      <c r="AT152"/>
      <c r="AU152"/>
      <c r="AV152"/>
      <c r="AW152"/>
      <c r="AX152"/>
      <c r="AY152"/>
      <c r="AZ152"/>
      <c r="BA152"/>
      <c r="BB152"/>
      <c r="BC152"/>
      <c r="BD152"/>
      <c r="BE152"/>
      <c r="BF152"/>
      <c r="BG152"/>
      <c r="BH152"/>
      <c r="BI152"/>
    </row>
    <row r="153">
      <c r="A153" t="s">
        <v>655</v>
      </c>
      <c r="B153">
        <v>2010</v>
      </c>
      <c r="C153" t="s">
        <v>660</v>
      </c>
      <c r="D153">
        <v>148</v>
      </c>
      <c r="E153" t="s">
        <v>110</v>
      </c>
      <c r="F153" t="s">
        <v>50</v>
      </c>
      <c r="G153" t="s">
        <v>195</v>
      </c>
      <c r="H153">
        <v>19.685672495364429</v>
      </c>
      <c r="I153">
        <v>25.74128457831533</v>
      </c>
      <c r="J153">
        <v>35.24403565273763</v>
      </c>
      <c r="K153">
        <v>36.073246497848537</v>
      </c>
      <c r="L153">
        <v>17.327452904942909</v>
      </c>
      <c r="M153">
        <v>51.885757929344663</v>
      </c>
      <c r="N153">
        <v>55.969005487828468</v>
      </c>
      <c r="O153">
        <v>50.618704413564373</v>
      </c>
      <c r="P153">
        <v>31.652222204590181</v>
      </c>
      <c r="Q153">
        <v>11.68474797679376</v>
      </c>
      <c r="R153">
        <v>22.72840492682931</v>
      </c>
      <c r="S153">
        <v>15.77393760902639</v>
      </c>
      <c r="T153">
        <v>16.241550182426341</v>
      </c>
      <c r="U153">
        <v>12.302936105497659</v>
      </c>
      <c r="V153">
        <v>7.8785063957497332</v>
      </c>
      <c r="W153" t="s">
        <v>240</v>
      </c>
      <c r="X153" t="s">
        <v>241</v>
      </c>
      <c r="Y153" t="s">
        <v>242</v>
      </c>
      <c r="Z153" t="s">
        <v>243</v>
      </c>
      <c r="AA153" t="s">
        <v>244</v>
      </c>
      <c r="AB153" t="s">
        <v>245</v>
      </c>
      <c r="AC153" t="s">
        <v>246</v>
      </c>
      <c r="AD153" t="s">
        <v>247</v>
      </c>
      <c r="AE153">
        <v>52.189436618540199</v>
      </c>
      <c r="AF153">
        <v>3.7968848945236209</v>
      </c>
      <c r="AG153">
        <v>39.097589365397809</v>
      </c>
      <c r="AH153">
        <v>12.25852524840005</v>
      </c>
      <c r="AI153">
        <v>38.736253646698842</v>
      </c>
      <c r="AJ153">
        <v>17.17365085475133</v>
      </c>
      <c r="AK153">
        <v>28.978008801550679</v>
      </c>
      <c r="AL153">
        <v>14.442408078790949</v>
      </c>
      <c r="AM153"/>
      <c r="AN153"/>
      <c r="AO153"/>
      <c r="AP153"/>
      <c r="AQ153"/>
      <c r="AR153"/>
      <c r="AS153"/>
      <c r="AT153"/>
      <c r="AU153"/>
      <c r="AV153"/>
      <c r="AW153"/>
      <c r="AX153"/>
      <c r="AY153"/>
      <c r="AZ153"/>
      <c r="BA153"/>
      <c r="BB153"/>
      <c r="BC153"/>
      <c r="BD153"/>
      <c r="BE153"/>
      <c r="BF153"/>
      <c r="BG153"/>
      <c r="BH153"/>
      <c r="BI153"/>
    </row>
    <row r="154">
      <c r="A154" t="s">
        <v>655</v>
      </c>
      <c r="B154">
        <v>2010</v>
      </c>
      <c r="C154" t="s">
        <v>660</v>
      </c>
      <c r="D154">
        <v>149</v>
      </c>
      <c r="E154" t="s">
        <v>110</v>
      </c>
      <c r="F154" t="s">
        <v>49</v>
      </c>
      <c r="G154" t="s">
        <v>195</v>
      </c>
      <c r="H154">
        <v>38.303378704232387</v>
      </c>
      <c r="I154">
        <v>44.184527484446328</v>
      </c>
      <c r="J154">
        <v>41.464677197982653</v>
      </c>
      <c r="K154">
        <v>47.241056216283219</v>
      </c>
      <c r="L154">
        <v>76.152732923291467</v>
      </c>
      <c r="M154">
        <v>27.063232455683369</v>
      </c>
      <c r="N154">
        <v>32.668942807337928</v>
      </c>
      <c r="O154">
        <v>39.572749651640322</v>
      </c>
      <c r="P154">
        <v>65.594042554996705</v>
      </c>
      <c r="Q154">
        <v>87.421686051778508</v>
      </c>
      <c r="R154">
        <v>34.297351344087623</v>
      </c>
      <c r="S154">
        <v>42.713865005207587</v>
      </c>
      <c r="T154">
        <v>50.806979488163662</v>
      </c>
      <c r="U154">
        <v>56.032449326013392</v>
      </c>
      <c r="V154">
        <v>59.192499137519007</v>
      </c>
      <c r="W154" t="s">
        <v>240</v>
      </c>
      <c r="X154" t="s">
        <v>241</v>
      </c>
      <c r="Y154" t="s">
        <v>242</v>
      </c>
      <c r="Z154" t="s">
        <v>243</v>
      </c>
      <c r="AA154" t="s">
        <v>244</v>
      </c>
      <c r="AB154" t="s">
        <v>245</v>
      </c>
      <c r="AC154" t="s">
        <v>246</v>
      </c>
      <c r="AD154" t="s">
        <v>247</v>
      </c>
      <c r="AE154">
        <v>46.132746565485377</v>
      </c>
      <c r="AF154">
        <v>36.299793438969949</v>
      </c>
      <c r="AG154">
        <v>47.10097765934831</v>
      </c>
      <c r="AH154">
        <v>65.206029205223402</v>
      </c>
      <c r="AI154">
        <v>58.343974882915298</v>
      </c>
      <c r="AJ154">
        <v>37.532811388145461</v>
      </c>
      <c r="AK154">
        <v>57.000570269453732</v>
      </c>
      <c r="AL154">
        <v>59.969769253505333</v>
      </c>
      <c r="AM154"/>
      <c r="AN154"/>
      <c r="AO154"/>
      <c r="AP154"/>
      <c r="AQ154"/>
      <c r="AR154"/>
      <c r="AS154"/>
      <c r="AT154"/>
      <c r="AU154"/>
      <c r="AV154"/>
      <c r="AW154"/>
      <c r="AX154"/>
      <c r="AY154"/>
      <c r="AZ154"/>
      <c r="BA154"/>
      <c r="BB154"/>
      <c r="BC154"/>
      <c r="BD154"/>
      <c r="BE154"/>
      <c r="BF154"/>
      <c r="BG154"/>
      <c r="BH154"/>
      <c r="BI154"/>
    </row>
    <row r="155">
      <c r="A155" t="s">
        <v>655</v>
      </c>
      <c r="B155">
        <v>2010</v>
      </c>
      <c r="C155" t="s">
        <v>660</v>
      </c>
      <c r="D155">
        <v>150</v>
      </c>
      <c r="E155" t="s">
        <v>110</v>
      </c>
      <c r="F155" t="s">
        <v>112</v>
      </c>
      <c r="G155" t="s">
        <v>195</v>
      </c>
      <c r="H155">
        <v>42.01094880040305</v>
      </c>
      <c r="I155">
        <v>30.074187937238321</v>
      </c>
      <c r="J155">
        <v>23.291287149279722</v>
      </c>
      <c r="K155">
        <v>16.685697285868329</v>
      </c>
      <c r="L155">
        <v>6.5198141717656739</v>
      </c>
      <c r="M155">
        <v>21.05100961497212</v>
      </c>
      <c r="N155">
        <v>11.362051704833689</v>
      </c>
      <c r="O155">
        <v>9.8085459347952551</v>
      </c>
      <c r="P155">
        <v>2.7537352404130928</v>
      </c>
      <c r="Q155">
        <v>0.89356597142766347</v>
      </c>
      <c r="R155">
        <v>42.974243729082787</v>
      </c>
      <c r="S155">
        <v>41.512197385765766</v>
      </c>
      <c r="T155">
        <v>32.951470329409908</v>
      </c>
      <c r="U155">
        <v>31.664614568488851</v>
      </c>
      <c r="V155">
        <v>32.928994466731289</v>
      </c>
      <c r="W155" t="s">
        <v>240</v>
      </c>
      <c r="X155" t="s">
        <v>241</v>
      </c>
      <c r="Y155" t="s">
        <v>242</v>
      </c>
      <c r="Z155" t="s">
        <v>243</v>
      </c>
      <c r="AA155" t="s">
        <v>244</v>
      </c>
      <c r="AB155" t="s">
        <v>245</v>
      </c>
      <c r="AC155" t="s">
        <v>246</v>
      </c>
      <c r="AD155" t="s">
        <v>247</v>
      </c>
      <c r="AE155">
        <v>1.6778168159744951</v>
      </c>
      <c r="AF155">
        <v>59.90332166650618</v>
      </c>
      <c r="AG155">
        <v>13.80143297525407</v>
      </c>
      <c r="AH155">
        <v>22.53544554637665</v>
      </c>
      <c r="AI155">
        <v>2.919771470386006</v>
      </c>
      <c r="AJ155">
        <v>45.293537757103152</v>
      </c>
      <c r="AK155">
        <v>14.021420928995591</v>
      </c>
      <c r="AL155">
        <v>25.587822667703701</v>
      </c>
      <c r="AM155"/>
      <c r="AN155"/>
      <c r="AO155"/>
      <c r="AP155"/>
      <c r="AQ155"/>
      <c r="AR155"/>
      <c r="AS155"/>
      <c r="AT155"/>
      <c r="AU155"/>
      <c r="AV155"/>
      <c r="AW155"/>
      <c r="AX155"/>
      <c r="AY155"/>
      <c r="AZ155"/>
      <c r="BA155"/>
      <c r="BB155"/>
      <c r="BC155"/>
      <c r="BD155"/>
      <c r="BE155"/>
      <c r="BF155"/>
      <c r="BG155"/>
      <c r="BH155"/>
      <c r="BI155"/>
    </row>
    <row r="156">
      <c r="A156" t="s">
        <v>655</v>
      </c>
      <c r="B156">
        <v>2010</v>
      </c>
      <c r="C156" t="s">
        <v>660</v>
      </c>
      <c r="D156">
        <v>151</v>
      </c>
      <c r="E156" t="s">
        <v>111</v>
      </c>
      <c r="F156" t="s">
        <v>50</v>
      </c>
      <c r="G156" t="s">
        <v>195</v>
      </c>
      <c r="H156">
        <v>32.30028809135257</v>
      </c>
      <c r="I156">
        <v>32.480736073491691</v>
      </c>
      <c r="J156">
        <v>40.15297523866969</v>
      </c>
      <c r="K156">
        <v>38.911675076813601</v>
      </c>
      <c r="L156">
        <v>17.959622120767229</v>
      </c>
      <c r="M156">
        <v>61.166919607520121</v>
      </c>
      <c r="N156">
        <v>59.395615456304157</v>
      </c>
      <c r="O156">
        <v>54.802500503019161</v>
      </c>
      <c r="P156">
        <v>32.830270905509472</v>
      </c>
      <c r="Q156">
        <v>12.091679883031791</v>
      </c>
      <c r="R156">
        <v>37.85160131949921</v>
      </c>
      <c r="S156">
        <v>24.489396880742309</v>
      </c>
      <c r="T156">
        <v>22.3389188253411</v>
      </c>
      <c r="U156">
        <v>16.5109552928554</v>
      </c>
      <c r="V156">
        <v>9.5043139138635695</v>
      </c>
      <c r="W156" t="s">
        <v>240</v>
      </c>
      <c r="X156" t="s">
        <v>241</v>
      </c>
      <c r="Y156" t="s">
        <v>242</v>
      </c>
      <c r="Z156" t="s">
        <v>243</v>
      </c>
      <c r="AA156" t="s">
        <v>244</v>
      </c>
      <c r="AB156" t="s">
        <v>245</v>
      </c>
      <c r="AC156" t="s">
        <v>246</v>
      </c>
      <c r="AD156" t="s">
        <v>247</v>
      </c>
      <c r="AE156">
        <v>52.389438028289767</v>
      </c>
      <c r="AF156">
        <v>5.483057977050227</v>
      </c>
      <c r="AG156">
        <v>46.101339200373133</v>
      </c>
      <c r="AH156">
        <v>17.20906821451598</v>
      </c>
      <c r="AI156">
        <v>40.483235220842083</v>
      </c>
      <c r="AJ156">
        <v>29.728786544753419</v>
      </c>
      <c r="AK156">
        <v>33.904137121261549</v>
      </c>
      <c r="AL156">
        <v>21.193717361480449</v>
      </c>
      <c r="AM156"/>
      <c r="AN156"/>
      <c r="AO156"/>
      <c r="AP156"/>
      <c r="AQ156"/>
      <c r="AR156"/>
      <c r="AS156"/>
      <c r="AT156"/>
      <c r="AU156"/>
      <c r="AV156"/>
      <c r="AW156"/>
      <c r="AX156"/>
      <c r="AY156"/>
      <c r="AZ156"/>
      <c r="BA156"/>
      <c r="BB156"/>
      <c r="BC156"/>
      <c r="BD156"/>
      <c r="BE156"/>
      <c r="BF156"/>
      <c r="BG156"/>
      <c r="BH156"/>
      <c r="BI156"/>
    </row>
    <row r="157">
      <c r="A157" t="s">
        <v>655</v>
      </c>
      <c r="B157">
        <v>2010</v>
      </c>
      <c r="C157" t="s">
        <v>660</v>
      </c>
      <c r="D157">
        <v>152</v>
      </c>
      <c r="E157" t="s">
        <v>111</v>
      </c>
      <c r="F157" t="s">
        <v>49</v>
      </c>
      <c r="G157" t="s">
        <v>195</v>
      </c>
      <c r="H157">
        <v>67.656752781143609</v>
      </c>
      <c r="I157">
        <v>67.462425807718049</v>
      </c>
      <c r="J157">
        <v>59.732327670164793</v>
      </c>
      <c r="K157">
        <v>61.04507579264439</v>
      </c>
      <c r="L157">
        <v>81.902778405614313</v>
      </c>
      <c r="M157">
        <v>38.582131011634438</v>
      </c>
      <c r="N157">
        <v>40.58526357525048</v>
      </c>
      <c r="O157">
        <v>45.19749949698079</v>
      </c>
      <c r="P157">
        <v>67.095946706209602</v>
      </c>
      <c r="Q157">
        <v>87.612634877335751</v>
      </c>
      <c r="R157">
        <v>62.06418908152326</v>
      </c>
      <c r="S157">
        <v>75.510603119257482</v>
      </c>
      <c r="T157">
        <v>77.55881383019674</v>
      </c>
      <c r="U157">
        <v>83.489044707144529</v>
      </c>
      <c r="V157">
        <v>90.495686086136431</v>
      </c>
      <c r="W157" t="s">
        <v>240</v>
      </c>
      <c r="X157" t="s">
        <v>241</v>
      </c>
      <c r="Y157" t="s">
        <v>242</v>
      </c>
      <c r="Z157" t="s">
        <v>243</v>
      </c>
      <c r="AA157" t="s">
        <v>244</v>
      </c>
      <c r="AB157" t="s">
        <v>245</v>
      </c>
      <c r="AC157" t="s">
        <v>246</v>
      </c>
      <c r="AD157" t="s">
        <v>247</v>
      </c>
      <c r="AE157">
        <v>46.260723189062247</v>
      </c>
      <c r="AF157">
        <v>94.3738113020231</v>
      </c>
      <c r="AG157">
        <v>53.898660799627052</v>
      </c>
      <c r="AH157">
        <v>82.790931785484204</v>
      </c>
      <c r="AI157">
        <v>59.484384701437861</v>
      </c>
      <c r="AJ157">
        <v>70.27121345524651</v>
      </c>
      <c r="AK157">
        <v>65.978052754268901</v>
      </c>
      <c r="AL157">
        <v>78.60354565691209</v>
      </c>
      <c r="AM157"/>
      <c r="AN157"/>
      <c r="AO157"/>
      <c r="AP157"/>
      <c r="AQ157"/>
      <c r="AR157"/>
      <c r="AS157"/>
      <c r="AT157"/>
      <c r="AU157"/>
      <c r="AV157"/>
      <c r="AW157"/>
      <c r="AX157"/>
      <c r="AY157"/>
      <c r="AZ157"/>
      <c r="BA157"/>
      <c r="BB157"/>
      <c r="BC157"/>
      <c r="BD157"/>
      <c r="BE157"/>
      <c r="BF157"/>
      <c r="BG157"/>
      <c r="BH157"/>
      <c r="BI157"/>
    </row>
    <row r="158">
      <c r="A158" t="s">
        <v>655</v>
      </c>
      <c r="B158">
        <v>2010</v>
      </c>
      <c r="C158" t="s">
        <v>660</v>
      </c>
      <c r="D158">
        <v>153</v>
      </c>
      <c r="E158" t="s">
        <v>63</v>
      </c>
      <c r="F158" t="s">
        <v>259</v>
      </c>
      <c r="G158" t="s">
        <v>195</v>
      </c>
      <c r="H158">
        <v>0</v>
      </c>
      <c r="I158">
        <v>0.33650327803412478</v>
      </c>
      <c r="J158">
        <v>1.109739920681714</v>
      </c>
      <c r="K158">
        <v>3.5562189828225108</v>
      </c>
      <c r="L158">
        <v>6.4690995494482806</v>
      </c>
      <c r="M158">
        <v>1.52446758503247</v>
      </c>
      <c r="N158">
        <v>2.5174421783056151</v>
      </c>
      <c r="O158">
        <v>5.4022432283676816</v>
      </c>
      <c r="P158">
        <v>7.7608889874841989</v>
      </c>
      <c r="Q158">
        <v>7.3077702946724843</v>
      </c>
      <c r="R158">
        <v>0</v>
      </c>
      <c r="S158">
        <v>0</v>
      </c>
      <c r="T158">
        <v>0</v>
      </c>
      <c r="U158">
        <v>0</v>
      </c>
      <c r="V158">
        <v>0.091180323996420301</v>
      </c>
      <c r="W158" t="s">
        <v>240</v>
      </c>
      <c r="X158" t="s">
        <v>241</v>
      </c>
      <c r="Y158" t="s">
        <v>242</v>
      </c>
      <c r="Z158" t="s">
        <v>243</v>
      </c>
      <c r="AA158" t="s">
        <v>244</v>
      </c>
      <c r="AB158" t="s">
        <v>245</v>
      </c>
      <c r="AC158" t="s">
        <v>246</v>
      </c>
      <c r="AD158" t="s">
        <v>247</v>
      </c>
      <c r="AE158">
        <v>84.890343261249171</v>
      </c>
      <c r="AF158">
        <v>0.0665008211583097</v>
      </c>
      <c r="AG158">
        <v>0.40871769327997132</v>
      </c>
      <c r="AH158">
        <v>0</v>
      </c>
      <c r="AI158">
        <v>0.78766909128998064</v>
      </c>
      <c r="AJ158">
        <v>0</v>
      </c>
      <c r="AK158">
        <v>0</v>
      </c>
      <c r="AL158">
        <v>0</v>
      </c>
      <c r="AM158">
        <v>0</v>
      </c>
      <c r="AN158">
        <v>42.360116197080607</v>
      </c>
      <c r="AO158">
        <v>140.03974321668721</v>
      </c>
      <c r="AP158">
        <v>448.5196077002405</v>
      </c>
      <c r="AQ158">
        <v>815.9477186344061</v>
      </c>
      <c r="AR158">
        <v>89.446066091852657</v>
      </c>
      <c r="AS158">
        <v>147.99215125867821</v>
      </c>
      <c r="AT158">
        <v>317.93516534061013</v>
      </c>
      <c r="AU158">
        <v>456.44672795473411</v>
      </c>
      <c r="AV158">
        <v>428.91550186288208</v>
      </c>
      <c r="AW158">
        <v>0</v>
      </c>
      <c r="AX158">
        <v>0</v>
      </c>
      <c r="AY158">
        <v>0</v>
      </c>
      <c r="AZ158">
        <v>0</v>
      </c>
      <c r="BA158">
        <v>6.1315732396574019</v>
      </c>
      <c r="BB158">
        <v>1262.7939841475879</v>
      </c>
      <c r="BC158">
        <v>6.1315732396574019</v>
      </c>
      <c r="BD158">
        <v>72.134485585534719</v>
      </c>
      <c r="BE158">
        <v>0</v>
      </c>
      <c r="BF158">
        <v>105.8071427756347</v>
      </c>
      <c r="BG158">
        <v>0</v>
      </c>
      <c r="BH158">
        <v>0</v>
      </c>
      <c r="BI158">
        <v>0</v>
      </c>
    </row>
    <row r="159">
      <c r="A159" t="s">
        <v>655</v>
      </c>
      <c r="B159">
        <v>2010</v>
      </c>
      <c r="C159" t="s">
        <v>660</v>
      </c>
      <c r="D159">
        <v>154</v>
      </c>
      <c r="E159" t="s">
        <v>63</v>
      </c>
      <c r="F159" t="s">
        <v>260</v>
      </c>
      <c r="G159" t="s">
        <v>195</v>
      </c>
      <c r="H159">
        <v>0.079669296839425002</v>
      </c>
      <c r="I159">
        <v>0.29395522183263201</v>
      </c>
      <c r="J159">
        <v>2.4109424016802219</v>
      </c>
      <c r="K159">
        <v>9.5807598582271929</v>
      </c>
      <c r="L159">
        <v>43.938807499028229</v>
      </c>
      <c r="M159">
        <v>1.1486392882709511</v>
      </c>
      <c r="N159">
        <v>4.5242147088592448</v>
      </c>
      <c r="O159">
        <v>13.620637218836251</v>
      </c>
      <c r="P159">
        <v>29.63701689365584</v>
      </c>
      <c r="Q159">
        <v>66.029709936224862</v>
      </c>
      <c r="R159">
        <v>0.14927578612425629</v>
      </c>
      <c r="S159">
        <v>0</v>
      </c>
      <c r="T159">
        <v>0.28200267256610928</v>
      </c>
      <c r="U159">
        <v>0.90426540382202014</v>
      </c>
      <c r="V159">
        <v>3.8392932414251981</v>
      </c>
      <c r="W159" t="s">
        <v>240</v>
      </c>
      <c r="X159" t="s">
        <v>241</v>
      </c>
      <c r="Y159" t="s">
        <v>242</v>
      </c>
      <c r="Z159" t="s">
        <v>243</v>
      </c>
      <c r="AA159" t="s">
        <v>244</v>
      </c>
      <c r="AB159" t="s">
        <v>245</v>
      </c>
      <c r="AC159" t="s">
        <v>246</v>
      </c>
      <c r="AD159" t="s">
        <v>247</v>
      </c>
      <c r="AE159">
        <v>8.2431363090752505</v>
      </c>
      <c r="AF159">
        <v>1.231518666676708</v>
      </c>
      <c r="AG159">
        <v>7.6581920995518207</v>
      </c>
      <c r="AH159">
        <v>0.69466377506268495</v>
      </c>
      <c r="AI159">
        <v>38.090953288660209</v>
      </c>
      <c r="AJ159">
        <v>2.062535172084127</v>
      </c>
      <c r="AK159">
        <v>0.42949337805503429</v>
      </c>
      <c r="AL159">
        <v>4.1088318616707484</v>
      </c>
      <c r="AM159">
        <v>10.04615381141101</v>
      </c>
      <c r="AN159">
        <v>37.004029875471652</v>
      </c>
      <c r="AO159">
        <v>304.2404337712897</v>
      </c>
      <c r="AP159">
        <v>1208.350406383493</v>
      </c>
      <c r="AQ159">
        <v>5542.0030970780244</v>
      </c>
      <c r="AR159">
        <v>67.394850965095316</v>
      </c>
      <c r="AS159">
        <v>265.96371241022081</v>
      </c>
      <c r="AT159">
        <v>801.60765873617481</v>
      </c>
      <c r="AU159">
        <v>1743.0631219263951</v>
      </c>
      <c r="AV159">
        <v>3875.4866441003401</v>
      </c>
      <c r="AW159">
        <v>10.04615381141101</v>
      </c>
      <c r="AX159">
        <v>0</v>
      </c>
      <c r="AY159">
        <v>18.994189407115108</v>
      </c>
      <c r="AZ159">
        <v>60.908100497075267</v>
      </c>
      <c r="BA159">
        <v>258.17968906586111</v>
      </c>
      <c r="BB159">
        <v>122.6215202072398</v>
      </c>
      <c r="BC159">
        <v>113.5496790747508</v>
      </c>
      <c r="BD159">
        <v>1351.592448037158</v>
      </c>
      <c r="BE159">
        <v>36.270521332472818</v>
      </c>
      <c r="BF159">
        <v>5116.7361746705237</v>
      </c>
      <c r="BG159">
        <v>176.00943261996571</v>
      </c>
      <c r="BH159">
        <v>14.38230377401324</v>
      </c>
      <c r="BI159">
        <v>170.48204120356999</v>
      </c>
    </row>
    <row r="160">
      <c r="A160" t="s">
        <v>655</v>
      </c>
      <c r="B160">
        <v>2010</v>
      </c>
      <c r="C160" t="s">
        <v>660</v>
      </c>
      <c r="D160">
        <v>155</v>
      </c>
      <c r="E160" t="s">
        <v>63</v>
      </c>
      <c r="F160" t="s">
        <v>261</v>
      </c>
      <c r="G160" t="s">
        <v>195</v>
      </c>
      <c r="H160">
        <v>0.49564497593346057</v>
      </c>
      <c r="I160">
        <v>1.387739268869516</v>
      </c>
      <c r="J160">
        <v>3.6862313718452868</v>
      </c>
      <c r="K160">
        <v>4.4525838114100447</v>
      </c>
      <c r="L160">
        <v>6.7780645183718571</v>
      </c>
      <c r="M160">
        <v>3.5150417211432572</v>
      </c>
      <c r="N160">
        <v>3.9221393237211908</v>
      </c>
      <c r="O160">
        <v>6.3745563413614832</v>
      </c>
      <c r="P160">
        <v>6.7764030552758623</v>
      </c>
      <c r="Q160">
        <v>7.9955821554233104</v>
      </c>
      <c r="R160">
        <v>0.45196058625636959</v>
      </c>
      <c r="S160">
        <v>0.50807732961697571</v>
      </c>
      <c r="T160">
        <v>1.25555828171999</v>
      </c>
      <c r="U160">
        <v>2.1051064251636711</v>
      </c>
      <c r="V160">
        <v>2.2017284414838252</v>
      </c>
      <c r="W160" t="s">
        <v>240</v>
      </c>
      <c r="X160" t="s">
        <v>241</v>
      </c>
      <c r="Y160" t="s">
        <v>242</v>
      </c>
      <c r="Z160" t="s">
        <v>243</v>
      </c>
      <c r="AA160" t="s">
        <v>244</v>
      </c>
      <c r="AB160" t="s">
        <v>245</v>
      </c>
      <c r="AC160" t="s">
        <v>246</v>
      </c>
      <c r="AD160" t="s">
        <v>247</v>
      </c>
      <c r="AE160">
        <v>2.1648508986103372</v>
      </c>
      <c r="AF160">
        <v>0.036471248071152797</v>
      </c>
      <c r="AG160">
        <v>3.2764386394461731</v>
      </c>
      <c r="AH160">
        <v>1.859681416806491</v>
      </c>
      <c r="AI160">
        <v>6.9369291823024346</v>
      </c>
      <c r="AJ160">
        <v>5.016939832247524</v>
      </c>
      <c r="AK160">
        <v>0</v>
      </c>
      <c r="AL160">
        <v>1.1560825183747001</v>
      </c>
      <c r="AM160">
        <v>62.499932365621063</v>
      </c>
      <c r="AN160">
        <v>174.69308775828051</v>
      </c>
      <c r="AO160">
        <v>465.17105956988252</v>
      </c>
      <c r="AP160">
        <v>561.57147633271802</v>
      </c>
      <c r="AQ160">
        <v>854.91747935676847</v>
      </c>
      <c r="AR160">
        <v>206.2403013300559</v>
      </c>
      <c r="AS160">
        <v>230.56967943725729</v>
      </c>
      <c r="AT160">
        <v>375.15815906278158</v>
      </c>
      <c r="AU160">
        <v>398.54545102645397</v>
      </c>
      <c r="AV160">
        <v>469.28529422708021</v>
      </c>
      <c r="AW160">
        <v>30.41662471934681</v>
      </c>
      <c r="AX160">
        <v>34.218458069053398</v>
      </c>
      <c r="AY160">
        <v>84.56768014874315</v>
      </c>
      <c r="AZ160">
        <v>141.79247946341201</v>
      </c>
      <c r="BA160">
        <v>148.05890789908599</v>
      </c>
      <c r="BB160">
        <v>32.203435471199761</v>
      </c>
      <c r="BC160">
        <v>3.362757403515813</v>
      </c>
      <c r="BD160">
        <v>578.2578530240512</v>
      </c>
      <c r="BE160">
        <v>97.099657303702699</v>
      </c>
      <c r="BF160">
        <v>931.83376691129661</v>
      </c>
      <c r="BG160">
        <v>428.12784252795052</v>
      </c>
      <c r="BH160">
        <v>0</v>
      </c>
      <c r="BI160">
        <v>47.967722741553267</v>
      </c>
    </row>
    <row r="161">
      <c r="A161" t="s">
        <v>655</v>
      </c>
      <c r="B161">
        <v>2010</v>
      </c>
      <c r="C161" t="s">
        <v>660</v>
      </c>
      <c r="D161">
        <v>156</v>
      </c>
      <c r="E161" t="s">
        <v>63</v>
      </c>
      <c r="F161" t="s">
        <v>264</v>
      </c>
      <c r="G161" t="s">
        <v>195</v>
      </c>
      <c r="H161">
        <v>0.47425018245279582</v>
      </c>
      <c r="I161">
        <v>0.86088070190638044</v>
      </c>
      <c r="J161">
        <v>4.4400668724230252</v>
      </c>
      <c r="K161">
        <v>7.94658853889183</v>
      </c>
      <c r="L161">
        <v>4.6247818384794108</v>
      </c>
      <c r="M161">
        <v>2.8182494130072171</v>
      </c>
      <c r="N161">
        <v>5.9186274139549884</v>
      </c>
      <c r="O161">
        <v>9.7206953044168145</v>
      </c>
      <c r="P161">
        <v>7.6389821600660284</v>
      </c>
      <c r="Q161">
        <v>3.004911017390123</v>
      </c>
      <c r="R161">
        <v>0.73551433281366119</v>
      </c>
      <c r="S161">
        <v>0.15297199633886779</v>
      </c>
      <c r="T161">
        <v>0.27606579352177513</v>
      </c>
      <c r="U161">
        <v>0.92562907148593765</v>
      </c>
      <c r="V161">
        <v>6.8742655039749359</v>
      </c>
      <c r="W161" t="s">
        <v>240</v>
      </c>
      <c r="X161" t="s">
        <v>241</v>
      </c>
      <c r="Y161" t="s">
        <v>242</v>
      </c>
      <c r="Z161" t="s">
        <v>243</v>
      </c>
      <c r="AA161" t="s">
        <v>244</v>
      </c>
      <c r="AB161" t="s">
        <v>245</v>
      </c>
      <c r="AC161" t="s">
        <v>246</v>
      </c>
      <c r="AD161" t="s">
        <v>247</v>
      </c>
      <c r="AE161">
        <v>0.59551326990189934</v>
      </c>
      <c r="AF161">
        <v>0.54436786582401497</v>
      </c>
      <c r="AG161">
        <v>5.9216488682855308</v>
      </c>
      <c r="AH161">
        <v>1.197119532657096</v>
      </c>
      <c r="AI161">
        <v>7.1798339613571542</v>
      </c>
      <c r="AJ161">
        <v>1.479113903616829</v>
      </c>
      <c r="AK161">
        <v>0</v>
      </c>
      <c r="AL161">
        <v>1.3662426845492179</v>
      </c>
      <c r="AM161">
        <v>59.802087717847407</v>
      </c>
      <c r="AN161">
        <v>108.3704348368353</v>
      </c>
      <c r="AO161">
        <v>560.2986907933132</v>
      </c>
      <c r="AP161">
        <v>1002.244459982648</v>
      </c>
      <c r="AQ161">
        <v>583.3238708795169</v>
      </c>
      <c r="AR161">
        <v>165.35695854352929</v>
      </c>
      <c r="AS161">
        <v>347.93665214560161</v>
      </c>
      <c r="AT161">
        <v>572.08658295996042</v>
      </c>
      <c r="AU161">
        <v>449.27693431638897</v>
      </c>
      <c r="AV161">
        <v>176.36746437101181</v>
      </c>
      <c r="AW161">
        <v>49.49958938278678</v>
      </c>
      <c r="AX161">
        <v>10.302498335060619</v>
      </c>
      <c r="AY161">
        <v>18.59431303704709</v>
      </c>
      <c r="AZ161">
        <v>62.347081145411678</v>
      </c>
      <c r="BA161">
        <v>462.27146997336291</v>
      </c>
      <c r="BB161">
        <v>8.8586115431041765</v>
      </c>
      <c r="BC161">
        <v>50.192334176896978</v>
      </c>
      <c r="BD161">
        <v>1045.110358457958</v>
      </c>
      <c r="BE161">
        <v>62.505273925995297</v>
      </c>
      <c r="BF161">
        <v>964.46302826295835</v>
      </c>
      <c r="BG161">
        <v>126.22233185620649</v>
      </c>
      <c r="BH161">
        <v>0</v>
      </c>
      <c r="BI161">
        <v>56.687605987042048</v>
      </c>
    </row>
    <row r="162">
      <c r="A162" t="s">
        <v>655</v>
      </c>
      <c r="B162">
        <v>2010</v>
      </c>
      <c r="C162" t="s">
        <v>660</v>
      </c>
      <c r="D162">
        <v>157</v>
      </c>
      <c r="E162" t="s">
        <v>63</v>
      </c>
      <c r="F162" t="s">
        <v>265</v>
      </c>
      <c r="G162" t="s">
        <v>195</v>
      </c>
      <c r="H162">
        <v>56.977841367820488</v>
      </c>
      <c r="I162">
        <v>67.049268443989192</v>
      </c>
      <c r="J162">
        <v>65.071846921614622</v>
      </c>
      <c r="K162">
        <v>57.821400003317933</v>
      </c>
      <c r="L162">
        <v>31.669432422906571</v>
      </c>
      <c r="M162">
        <v>69.969784767731241</v>
      </c>
      <c r="N162">
        <v>71.774501693218866</v>
      </c>
      <c r="O162">
        <v>55.073321972222409</v>
      </c>
      <c r="P162">
        <v>45.506749212787057</v>
      </c>
      <c r="Q162">
        <v>14.76846062486152</v>
      </c>
      <c r="R162">
        <v>55.760870346686268</v>
      </c>
      <c r="S162">
        <v>57.82675328827812</v>
      </c>
      <c r="T162">
        <v>65.234902922782169</v>
      </c>
      <c r="U162">
        <v>64.400384531039506</v>
      </c>
      <c r="V162">
        <v>54.064538022388362</v>
      </c>
      <c r="W162" t="s">
        <v>240</v>
      </c>
      <c r="X162" t="s">
        <v>241</v>
      </c>
      <c r="Y162" t="s">
        <v>242</v>
      </c>
      <c r="Z162" t="s">
        <v>243</v>
      </c>
      <c r="AA162" t="s">
        <v>244</v>
      </c>
      <c r="AB162" t="s">
        <v>245</v>
      </c>
      <c r="AC162" t="s">
        <v>246</v>
      </c>
      <c r="AD162" t="s">
        <v>247</v>
      </c>
      <c r="AE162">
        <v>2.6105892442620831</v>
      </c>
      <c r="AF162">
        <v>38.217819731763377</v>
      </c>
      <c r="AG162">
        <v>68.933569724182547</v>
      </c>
      <c r="AH162">
        <v>73.71308972909722</v>
      </c>
      <c r="AI162">
        <v>44.117144298307139</v>
      </c>
      <c r="AJ162">
        <v>46.147873334948322</v>
      </c>
      <c r="AK162">
        <v>85.580052162940689</v>
      </c>
      <c r="AL162">
        <v>67.872592626616068</v>
      </c>
      <c r="AM162">
        <v>7184.8024387236783</v>
      </c>
      <c r="AN162">
        <v>8440.377813878551</v>
      </c>
      <c r="AO162">
        <v>8211.5138544719375</v>
      </c>
      <c r="AP162">
        <v>7292.5856848060121</v>
      </c>
      <c r="AQ162">
        <v>3994.4664537000258</v>
      </c>
      <c r="AR162">
        <v>4105.3821374849967</v>
      </c>
      <c r="AS162">
        <v>4219.3870439750754</v>
      </c>
      <c r="AT162">
        <v>3241.199069888205</v>
      </c>
      <c r="AU162">
        <v>2676.4210661344182</v>
      </c>
      <c r="AV162">
        <v>866.80635066931666</v>
      </c>
      <c r="AW162">
        <v>3752.666756647759</v>
      </c>
      <c r="AX162">
        <v>3894.569226609965</v>
      </c>
      <c r="AY162">
        <v>4393.8736140155397</v>
      </c>
      <c r="AZ162">
        <v>4337.7807848091497</v>
      </c>
      <c r="BA162">
        <v>3635.6601953457748</v>
      </c>
      <c r="BB162">
        <v>38.834056573304132</v>
      </c>
      <c r="BC162">
        <v>3523.7964985045801</v>
      </c>
      <c r="BD162">
        <v>12166.068837696121</v>
      </c>
      <c r="BE162">
        <v>3848.7859731284279</v>
      </c>
      <c r="BF162">
        <v>5926.2309988316774</v>
      </c>
      <c r="BG162">
        <v>3938.095753341654</v>
      </c>
      <c r="BH162">
        <v>2865.7911159822238</v>
      </c>
      <c r="BI162">
        <v>2816.1430115222129</v>
      </c>
    </row>
    <row r="163">
      <c r="A163" t="s">
        <v>655</v>
      </c>
      <c r="B163">
        <v>2010</v>
      </c>
      <c r="C163" t="s">
        <v>660</v>
      </c>
      <c r="D163">
        <v>158</v>
      </c>
      <c r="E163" t="s">
        <v>63</v>
      </c>
      <c r="F163" t="s">
        <v>350</v>
      </c>
      <c r="G163" t="s">
        <v>195</v>
      </c>
      <c r="H163">
        <v>30.902523235337821</v>
      </c>
      <c r="I163">
        <v>27.127755412440639</v>
      </c>
      <c r="J163">
        <v>21.700451171959418</v>
      </c>
      <c r="K163">
        <v>16.55441311682122</v>
      </c>
      <c r="L163">
        <v>6.2822783248684306</v>
      </c>
      <c r="M163">
        <v>19.981804528222199</v>
      </c>
      <c r="N163">
        <v>10.53557525903291</v>
      </c>
      <c r="O163">
        <v>9.7801512719905972</v>
      </c>
      <c r="P163">
        <v>2.5884492429954462</v>
      </c>
      <c r="Q163">
        <v>0.40693190623803133</v>
      </c>
      <c r="R163">
        <v>27.95332695082941</v>
      </c>
      <c r="S163">
        <v>34.439001741878208</v>
      </c>
      <c r="T163">
        <v>29.511771689897081</v>
      </c>
      <c r="U163">
        <v>30.160827480450251</v>
      </c>
      <c r="V163">
        <v>32.223913854831352</v>
      </c>
      <c r="W163" t="s">
        <v>240</v>
      </c>
      <c r="X163" t="s">
        <v>241</v>
      </c>
      <c r="Y163" t="s">
        <v>242</v>
      </c>
      <c r="Z163" t="s">
        <v>243</v>
      </c>
      <c r="AA163" t="s">
        <v>244</v>
      </c>
      <c r="AB163" t="s">
        <v>245</v>
      </c>
      <c r="AC163" t="s">
        <v>246</v>
      </c>
      <c r="AD163" t="s">
        <v>247</v>
      </c>
      <c r="AE163">
        <v>0</v>
      </c>
      <c r="AF163">
        <v>58.450594615822901</v>
      </c>
      <c r="AG163">
        <v>12.561002992729041</v>
      </c>
      <c r="AH163">
        <v>14.074444095238579</v>
      </c>
      <c r="AI163">
        <v>2.5315765099049741</v>
      </c>
      <c r="AJ163">
        <v>39.603706448720331</v>
      </c>
      <c r="AK163">
        <v>0</v>
      </c>
      <c r="AL163">
        <v>20.95801802017116</v>
      </c>
      <c r="AM163">
        <v>3896.7521228237661</v>
      </c>
      <c r="AN163">
        <v>3414.9292041084791</v>
      </c>
      <c r="AO163">
        <v>2738.4124452697351</v>
      </c>
      <c r="AP163">
        <v>2087.8857327765809</v>
      </c>
      <c r="AQ163">
        <v>792.38395202002221</v>
      </c>
      <c r="AR163">
        <v>1172.4052554569571</v>
      </c>
      <c r="AS163">
        <v>619.3518408360851</v>
      </c>
      <c r="AT163">
        <v>575.58571139271851</v>
      </c>
      <c r="AU163">
        <v>152.23632103841959</v>
      </c>
      <c r="AV163">
        <v>23.884084440276851</v>
      </c>
      <c r="AW163">
        <v>1881.2389428981951</v>
      </c>
      <c r="AX163">
        <v>2319.429481203018</v>
      </c>
      <c r="AY163">
        <v>1987.754853940377</v>
      </c>
      <c r="AZ163">
        <v>2031.52603592892</v>
      </c>
      <c r="BA163">
        <v>2166.9509298636222</v>
      </c>
      <c r="BB163">
        <v>0</v>
      </c>
      <c r="BC163">
        <v>5389.3184406740093</v>
      </c>
      <c r="BD163">
        <v>2216.888341797835</v>
      </c>
      <c r="BE163">
        <v>734.8697933082542</v>
      </c>
      <c r="BF163">
        <v>340.06523829985628</v>
      </c>
      <c r="BG163">
        <v>3379.6397734363691</v>
      </c>
      <c r="BH163">
        <v>0</v>
      </c>
      <c r="BI163">
        <v>869.58186948227433</v>
      </c>
    </row>
    <row r="164">
      <c r="A164" t="s">
        <v>655</v>
      </c>
      <c r="B164">
        <v>2010</v>
      </c>
      <c r="C164" t="s">
        <v>660</v>
      </c>
      <c r="D164">
        <v>159</v>
      </c>
      <c r="E164" t="s">
        <v>63</v>
      </c>
      <c r="F164" t="s">
        <v>351</v>
      </c>
      <c r="G164" t="s">
        <v>195</v>
      </c>
      <c r="H164">
        <v>10.71833699166749</v>
      </c>
      <c r="I164">
        <v>2.452214077058517</v>
      </c>
      <c r="J164">
        <v>0.96489564761990909</v>
      </c>
      <c r="K164">
        <v>0.0015029303703244</v>
      </c>
      <c r="L164">
        <v>0.0043218983261022999</v>
      </c>
      <c r="M164">
        <v>0.48137504998323172</v>
      </c>
      <c r="N164">
        <v>0.75281517384576724</v>
      </c>
      <c r="O164">
        <v>0.0032208267623207998</v>
      </c>
      <c r="P164">
        <v>0.0092686059137701993</v>
      </c>
      <c r="Q164">
        <v>0</v>
      </c>
      <c r="R164">
        <v>14.659632825247961</v>
      </c>
      <c r="S164">
        <v>6.2550621089936502</v>
      </c>
      <c r="T164">
        <v>3.306613008417989</v>
      </c>
      <c r="U164">
        <v>1.1720824594810599</v>
      </c>
      <c r="V164">
        <v>0</v>
      </c>
      <c r="W164" t="s">
        <v>240</v>
      </c>
      <c r="X164" t="s">
        <v>241</v>
      </c>
      <c r="Y164" t="s">
        <v>242</v>
      </c>
      <c r="Z164" t="s">
        <v>243</v>
      </c>
      <c r="AA164" t="s">
        <v>244</v>
      </c>
      <c r="AB164" t="s">
        <v>245</v>
      </c>
      <c r="AC164" t="s">
        <v>246</v>
      </c>
      <c r="AD164" t="s">
        <v>247</v>
      </c>
      <c r="AE164">
        <v>0.069224217779198904</v>
      </c>
      <c r="AF164">
        <v>1.0556742256454299</v>
      </c>
      <c r="AG164">
        <v>1.104368941822977</v>
      </c>
      <c r="AH164">
        <v>8.20747382101416</v>
      </c>
      <c r="AI164">
        <v>0.24331447913657611</v>
      </c>
      <c r="AJ164">
        <v>4.8413645707881816</v>
      </c>
      <c r="AK164">
        <v>13.60677090342646</v>
      </c>
      <c r="AL164">
        <v>3.8432817718076331</v>
      </c>
      <c r="AM164">
        <v>1351.562851594575</v>
      </c>
      <c r="AN164">
        <v>308.69260427763658</v>
      </c>
      <c r="AO164">
        <v>121.7616273915644</v>
      </c>
      <c r="AP164">
        <v>0.18955349582090919</v>
      </c>
      <c r="AQ164">
        <v>0.54512116445228809</v>
      </c>
      <c r="AR164">
        <v>28.244027592657488</v>
      </c>
      <c r="AS164">
        <v>44.25552969506407</v>
      </c>
      <c r="AT164">
        <v>0.18955349582090919</v>
      </c>
      <c r="AU164">
        <v>0.54512116445228809</v>
      </c>
      <c r="AV164">
        <v>0</v>
      </c>
      <c r="AW164">
        <v>986.58282099858855</v>
      </c>
      <c r="AX164">
        <v>421.27166086564279</v>
      </c>
      <c r="AY164">
        <v>222.71573955810081</v>
      </c>
      <c r="AZ164">
        <v>78.947304553722091</v>
      </c>
      <c r="BA164">
        <v>0</v>
      </c>
      <c r="BB164">
        <v>1.02975111668324</v>
      </c>
      <c r="BC164">
        <v>97.33629929703109</v>
      </c>
      <c r="BD164">
        <v>194.90980406486241</v>
      </c>
      <c r="BE164">
        <v>428.5373226550405</v>
      </c>
      <c r="BF164">
        <v>32.684296131540187</v>
      </c>
      <c r="BG164">
        <v>413.14487274890212</v>
      </c>
      <c r="BH164">
        <v>455.64547095626648</v>
      </c>
      <c r="BI164">
        <v>159.46394095372261</v>
      </c>
    </row>
    <row r="165">
      <c r="A165" t="s">
        <v>655</v>
      </c>
      <c r="B165">
        <v>2010</v>
      </c>
      <c r="C165" t="s">
        <v>660</v>
      </c>
      <c r="D165">
        <v>160</v>
      </c>
      <c r="E165" t="s">
        <v>63</v>
      </c>
      <c r="F165" t="s">
        <v>47</v>
      </c>
      <c r="G165" t="s">
        <v>195</v>
      </c>
      <c r="H165">
        <v>0.12437131835283349</v>
      </c>
      <c r="I165">
        <v>0.089609894401010595</v>
      </c>
      <c r="J165">
        <v>0.33255682241644391</v>
      </c>
      <c r="K165">
        <v>0.0085327659734548006</v>
      </c>
      <c r="L165">
        <v>0.0019947223043549002</v>
      </c>
      <c r="M165">
        <v>0.12503022487366211</v>
      </c>
      <c r="N165">
        <v>0</v>
      </c>
      <c r="O165">
        <v>0.0182859841989827</v>
      </c>
      <c r="P165">
        <v>0</v>
      </c>
      <c r="Q165">
        <v>0.004286611126771</v>
      </c>
      <c r="R165">
        <v>0.047215794642852402</v>
      </c>
      <c r="S165">
        <v>0.24424760431212861</v>
      </c>
      <c r="T165">
        <v>0</v>
      </c>
      <c r="U165">
        <v>0</v>
      </c>
      <c r="V165">
        <v>0.62405830808349616</v>
      </c>
      <c r="W165" t="s">
        <v>240</v>
      </c>
      <c r="X165" t="s">
        <v>241</v>
      </c>
      <c r="Y165" t="s">
        <v>242</v>
      </c>
      <c r="Z165" t="s">
        <v>243</v>
      </c>
      <c r="AA165" t="s">
        <v>244</v>
      </c>
      <c r="AB165" t="s">
        <v>245</v>
      </c>
      <c r="AC165" t="s">
        <v>246</v>
      </c>
      <c r="AD165" t="s">
        <v>247</v>
      </c>
      <c r="AE165">
        <v>0.089258242833151105</v>
      </c>
      <c r="AF165">
        <v>0</v>
      </c>
      <c r="AG165">
        <v>0.041566031483413597</v>
      </c>
      <c r="AH165">
        <v>0</v>
      </c>
      <c r="AI165">
        <v>0</v>
      </c>
      <c r="AJ165">
        <v>0.63029185985814584</v>
      </c>
      <c r="AK165">
        <v>0</v>
      </c>
      <c r="AL165">
        <v>0.1881434412540017</v>
      </c>
      <c r="AM165">
        <v>15.682997634820691</v>
      </c>
      <c r="AN165">
        <v>11.28038205574328</v>
      </c>
      <c r="AO165">
        <v>41.965843661411689</v>
      </c>
      <c r="AP165">
        <v>1.0761746859509691</v>
      </c>
      <c r="AQ165">
        <v>0.25159438359336372</v>
      </c>
      <c r="AR165">
        <v>7.3359787163270997</v>
      </c>
      <c r="AS165">
        <v>0</v>
      </c>
      <c r="AT165">
        <v>1.0761746859509691</v>
      </c>
      <c r="AU165">
        <v>0</v>
      </c>
      <c r="AV165">
        <v>0.25159438359336372</v>
      </c>
      <c r="AW165">
        <v>3.1775892636415661</v>
      </c>
      <c r="AX165">
        <v>16.449811710595309</v>
      </c>
      <c r="AY165">
        <v>0</v>
      </c>
      <c r="AZ165">
        <v>0</v>
      </c>
      <c r="BA165">
        <v>41.965843661411689</v>
      </c>
      <c r="BB165">
        <v>1.327769069544332</v>
      </c>
      <c r="BC165">
        <v>0</v>
      </c>
      <c r="BD165">
        <v>7.3359787163270997</v>
      </c>
      <c r="BE165">
        <v>0</v>
      </c>
      <c r="BF165">
        <v>0</v>
      </c>
      <c r="BG165">
        <v>53.786870711405371</v>
      </c>
      <c r="BH165">
        <v>0</v>
      </c>
      <c r="BI165">
        <v>7.8063739242431982</v>
      </c>
    </row>
    <row r="166">
      <c r="A166" t="s">
        <v>655</v>
      </c>
      <c r="B166">
        <v>2010</v>
      </c>
      <c r="C166" t="s">
        <v>660</v>
      </c>
      <c r="D166">
        <v>161</v>
      </c>
      <c r="E166" t="s">
        <v>63</v>
      </c>
      <c r="F166" t="s">
        <v>204</v>
      </c>
      <c r="G166" t="s">
        <v>195</v>
      </c>
      <c r="H166">
        <v>0.2273626315955348</v>
      </c>
      <c r="I166">
        <v>0.40207370146794552</v>
      </c>
      <c r="J166">
        <v>0.28326886975929838</v>
      </c>
      <c r="K166">
        <v>0.077999992165526597</v>
      </c>
      <c r="L166">
        <v>0.23121922626678601</v>
      </c>
      <c r="M166">
        <v>0.43560742173591488</v>
      </c>
      <c r="N166">
        <v>0.054684249061430497</v>
      </c>
      <c r="O166">
        <v>0.0068878518433549999</v>
      </c>
      <c r="P166">
        <v>0.082241841821771203</v>
      </c>
      <c r="Q166">
        <v>0.48234745406286111</v>
      </c>
      <c r="R166">
        <v>0.2422033773990333</v>
      </c>
      <c r="S166">
        <v>0.57388593058178661</v>
      </c>
      <c r="T166">
        <v>0.13308563109485599</v>
      </c>
      <c r="U166">
        <v>0.33170462855754418</v>
      </c>
      <c r="V166">
        <v>0.081022303816447802</v>
      </c>
      <c r="W166" t="s">
        <v>240</v>
      </c>
      <c r="X166" t="s">
        <v>241</v>
      </c>
      <c r="Y166" t="s">
        <v>242</v>
      </c>
      <c r="Z166" t="s">
        <v>243</v>
      </c>
      <c r="AA166" t="s">
        <v>244</v>
      </c>
      <c r="AB166" t="s">
        <v>245</v>
      </c>
      <c r="AC166" t="s">
        <v>246</v>
      </c>
      <c r="AD166" t="s">
        <v>247</v>
      </c>
      <c r="AE166">
        <v>1.337084556288971</v>
      </c>
      <c r="AF166">
        <v>0.39705282503787248</v>
      </c>
      <c r="AG166">
        <v>0.094495009218639694</v>
      </c>
      <c r="AH166">
        <v>0.25352763012392121</v>
      </c>
      <c r="AI166">
        <v>0.1125791890416749</v>
      </c>
      <c r="AJ166">
        <v>0.21817487773647359</v>
      </c>
      <c r="AK166">
        <v>0.38368355557786787</v>
      </c>
      <c r="AL166">
        <v>0.50680707555642313</v>
      </c>
      <c r="AM166">
        <v>28.670015408565799</v>
      </c>
      <c r="AN166">
        <v>50.614332239120913</v>
      </c>
      <c r="AO166">
        <v>35.746123071795687</v>
      </c>
      <c r="AP166">
        <v>9.8375623255171973</v>
      </c>
      <c r="AQ166">
        <v>29.16368788804413</v>
      </c>
      <c r="AR166">
        <v>25.55867413465684</v>
      </c>
      <c r="AS166">
        <v>3.21470726450345</v>
      </c>
      <c r="AT166">
        <v>0.40536684893404362</v>
      </c>
      <c r="AU166">
        <v>4.8369484038563826</v>
      </c>
      <c r="AV166">
        <v>28.310454761075331</v>
      </c>
      <c r="AW166">
        <v>16.30011434653257</v>
      </c>
      <c r="AX166">
        <v>38.650596094961912</v>
      </c>
      <c r="AY166">
        <v>8.9639352045096121</v>
      </c>
      <c r="AZ166">
        <v>22.342443674318019</v>
      </c>
      <c r="BA166">
        <v>5.4484801996955703</v>
      </c>
      <c r="BB166">
        <v>19.889922329352999</v>
      </c>
      <c r="BC166">
        <v>36.609449843287813</v>
      </c>
      <c r="BD166">
        <v>16.67740103367078</v>
      </c>
      <c r="BE166">
        <v>13.237453350653229</v>
      </c>
      <c r="BF166">
        <v>15.122698681739161</v>
      </c>
      <c r="BG166">
        <v>18.61826986616876</v>
      </c>
      <c r="BH166">
        <v>12.848285285337489</v>
      </c>
      <c r="BI166">
        <v>21.028240542833519</v>
      </c>
    </row>
    <row r="167">
      <c r="A167" t="s">
        <v>655</v>
      </c>
      <c r="B167">
        <v>2010</v>
      </c>
      <c r="C167" t="s">
        <v>660</v>
      </c>
      <c r="D167">
        <v>222</v>
      </c>
      <c r="E167" t="s">
        <v>37</v>
      </c>
      <c r="F167" t="s">
        <v>15</v>
      </c>
      <c r="G167" t="s">
        <v>686</v>
      </c>
      <c r="H167">
        <v>1.0909267210621629</v>
      </c>
      <c r="I167">
        <v>1.3245149614605241</v>
      </c>
      <c r="J167">
        <v>2.9590516680766878</v>
      </c>
      <c r="K167">
        <v>8.0312331084018513</v>
      </c>
      <c r="L167">
        <v>28.863098789557501</v>
      </c>
      <c r="M167">
        <v>2.842554962831775</v>
      </c>
      <c r="N167">
        <v>4.1710469608385408</v>
      </c>
      <c r="O167">
        <v>11.27471663395964</v>
      </c>
      <c r="P167">
        <v>19.160142653548881</v>
      </c>
      <c r="Q167">
        <v>43.268556914894972</v>
      </c>
      <c r="R167">
        <v>0.89373229427606193</v>
      </c>
      <c r="S167">
        <v>1.0955119330694241</v>
      </c>
      <c r="T167">
        <v>0.82180369916671769</v>
      </c>
      <c r="U167">
        <v>1.857603266362015</v>
      </c>
      <c r="V167">
        <v>4.2148585464731818</v>
      </c>
      <c r="W167" t="s">
        <v>240</v>
      </c>
      <c r="X167" t="s">
        <v>241</v>
      </c>
      <c r="Y167" t="s">
        <v>242</v>
      </c>
      <c r="Z167" t="s">
        <v>243</v>
      </c>
      <c r="AA167" t="s">
        <v>244</v>
      </c>
      <c r="AB167" t="s">
        <v>245</v>
      </c>
      <c r="AC167" t="s">
        <v>246</v>
      </c>
      <c r="AD167" t="s">
        <v>247</v>
      </c>
      <c r="AE167">
        <v>30.6851292500033</v>
      </c>
      <c r="AF167">
        <v>3.5328137350966222</v>
      </c>
      <c r="AG167">
        <v>4.5179242823331034</v>
      </c>
      <c r="AH167">
        <v>1.613707587412722</v>
      </c>
      <c r="AI167">
        <v>23.562411366966138</v>
      </c>
      <c r="AJ167">
        <v>2.1884407944404232</v>
      </c>
      <c r="AK167">
        <v>2.8024684663634991</v>
      </c>
      <c r="AL167">
        <v>6.397103482288788</v>
      </c>
      <c r="AM167">
        <v>136.31239092836151</v>
      </c>
      <c r="AN167">
        <v>164.59569377267499</v>
      </c>
      <c r="AO167">
        <v>370.37687713790922</v>
      </c>
      <c r="AP167">
        <v>999.6056997531141</v>
      </c>
      <c r="AQ167">
        <v>3611.2317823126868</v>
      </c>
      <c r="AR167">
        <v>164.05708819497499</v>
      </c>
      <c r="AS167">
        <v>241.7890972359572</v>
      </c>
      <c r="AT167">
        <v>651.61506085732287</v>
      </c>
      <c r="AU167">
        <v>1120.7668675077191</v>
      </c>
      <c r="AV167">
        <v>2509.4867199506439</v>
      </c>
      <c r="AW167">
        <v>59.234793016789993</v>
      </c>
      <c r="AX167">
        <v>73.572048834468504</v>
      </c>
      <c r="AY167">
        <v>54.951276947487102</v>
      </c>
      <c r="AZ167">
        <v>123.60921604097069</v>
      </c>
      <c r="BA167">
        <v>283.04027531841177</v>
      </c>
      <c r="BB167">
        <v>453.67605128198869</v>
      </c>
      <c r="BC167">
        <v>325.73591997075363</v>
      </c>
      <c r="BD167">
        <v>797.20065828997383</v>
      </c>
      <c r="BE167">
        <v>83.782516149072862</v>
      </c>
      <c r="BF167">
        <v>3086.9127510985809</v>
      </c>
      <c r="BG167">
        <v>185.75241862648701</v>
      </c>
      <c r="BH167">
        <v>90.536101921574172</v>
      </c>
      <c r="BI167">
        <v>258.52602656631638</v>
      </c>
    </row>
    <row r="168">
      <c r="A168" t="s">
        <v>655</v>
      </c>
      <c r="B168">
        <v>2010</v>
      </c>
      <c r="C168" t="s">
        <v>660</v>
      </c>
      <c r="D168">
        <v>223</v>
      </c>
      <c r="E168" t="s">
        <v>37</v>
      </c>
      <c r="F168" t="s">
        <v>16</v>
      </c>
      <c r="G168" t="s">
        <v>687</v>
      </c>
      <c r="H168">
        <v>28.568429482594169</v>
      </c>
      <c r="I168">
        <v>28.984849675949501</v>
      </c>
      <c r="J168">
        <v>25.15007232794197</v>
      </c>
      <c r="K168">
        <v>25.207589291761309</v>
      </c>
      <c r="L168">
        <v>21.99397915502345</v>
      </c>
      <c r="M168">
        <v>34.328227804610457</v>
      </c>
      <c r="N168">
        <v>27.694959723131419</v>
      </c>
      <c r="O168">
        <v>26.5434653370761</v>
      </c>
      <c r="P168">
        <v>25.20406373486917</v>
      </c>
      <c r="Q168">
        <v>21.443571722772369</v>
      </c>
      <c r="R168">
        <v>30.47963670220329</v>
      </c>
      <c r="S168">
        <v>26.807523110024821</v>
      </c>
      <c r="T168">
        <v>25.925739160055471</v>
      </c>
      <c r="U168">
        <v>21.129791329652289</v>
      </c>
      <c r="V168">
        <v>20.996927427847179</v>
      </c>
      <c r="W168" t="s">
        <v>240</v>
      </c>
      <c r="X168" t="s">
        <v>241</v>
      </c>
      <c r="Y168" t="s">
        <v>242</v>
      </c>
      <c r="Z168" t="s">
        <v>243</v>
      </c>
      <c r="AA168" t="s">
        <v>244</v>
      </c>
      <c r="AB168" t="s">
        <v>245</v>
      </c>
      <c r="AC168" t="s">
        <v>246</v>
      </c>
      <c r="AD168" t="s">
        <v>247</v>
      </c>
      <c r="AE168">
        <v>8.9455401791091003</v>
      </c>
      <c r="AF168">
        <v>10.62152815098781</v>
      </c>
      <c r="AG168">
        <v>35.945838292424028</v>
      </c>
      <c r="AH168">
        <v>26.305755566475341</v>
      </c>
      <c r="AI168">
        <v>27.127792913955059</v>
      </c>
      <c r="AJ168">
        <v>15.591033314844889</v>
      </c>
      <c r="AK168">
        <v>38.149434666254209</v>
      </c>
      <c r="AL168">
        <v>31.644675802049701</v>
      </c>
      <c r="AM168">
        <v>3569.653994769832</v>
      </c>
      <c r="AN168">
        <v>3601.908306153769</v>
      </c>
      <c r="AO168">
        <v>3147.9697867763898</v>
      </c>
      <c r="AP168">
        <v>3137.4571741317932</v>
      </c>
      <c r="AQ168">
        <v>2751.795887310584</v>
      </c>
      <c r="AR168">
        <v>1981.2419355676211</v>
      </c>
      <c r="AS168">
        <v>1605.433689026584</v>
      </c>
      <c r="AT168">
        <v>1534.0626591791111</v>
      </c>
      <c r="AU168">
        <v>1474.3042403894669</v>
      </c>
      <c r="AV168">
        <v>1243.682764194102</v>
      </c>
      <c r="AW168">
        <v>2020.12949833531</v>
      </c>
      <c r="AX168">
        <v>1800.3312787802399</v>
      </c>
      <c r="AY168">
        <v>1733.5678509321281</v>
      </c>
      <c r="AZ168">
        <v>1406.025166225465</v>
      </c>
      <c r="BA168">
        <v>1410.006066512341</v>
      </c>
      <c r="BB168">
        <v>132.2587665177312</v>
      </c>
      <c r="BC168">
        <v>979.3364448812772</v>
      </c>
      <c r="BD168">
        <v>6342.7459511798425</v>
      </c>
      <c r="BE168">
        <v>1365.7755641438271</v>
      </c>
      <c r="BF168">
        <v>3554.0135748861589</v>
      </c>
      <c r="BG168">
        <v>1323.349553013195</v>
      </c>
      <c r="BH168">
        <v>1232.449587443969</v>
      </c>
      <c r="BI168">
        <v>1278.855707076375</v>
      </c>
    </row>
    <row r="169">
      <c r="A169" t="s">
        <v>655</v>
      </c>
      <c r="B169">
        <v>2010</v>
      </c>
      <c r="C169" t="s">
        <v>660</v>
      </c>
      <c r="D169">
        <v>224</v>
      </c>
      <c r="E169" t="s">
        <v>37</v>
      </c>
      <c r="F169" t="s">
        <v>20</v>
      </c>
      <c r="G169" t="s">
        <v>688</v>
      </c>
      <c r="H169">
        <v>70.340643796343656</v>
      </c>
      <c r="I169">
        <v>69.690635362589916</v>
      </c>
      <c r="J169">
        <v>71.890876003981191</v>
      </c>
      <c r="K169">
        <v>66.761177599836927</v>
      </c>
      <c r="L169">
        <v>49.142922055419099</v>
      </c>
      <c r="M169">
        <v>62.829217232557887</v>
      </c>
      <c r="N169">
        <v>68.133993316030114</v>
      </c>
      <c r="O169">
        <v>62.181818028964152</v>
      </c>
      <c r="P169">
        <v>55.635793611581889</v>
      </c>
      <c r="Q169">
        <v>35.287871362332623</v>
      </c>
      <c r="R169">
        <v>68.626631003520529</v>
      </c>
      <c r="S169">
        <v>72.096964956905595</v>
      </c>
      <c r="T169">
        <v>73.25245714077775</v>
      </c>
      <c r="U169">
        <v>77.012605403985674</v>
      </c>
      <c r="V169">
        <v>74.788214025679665</v>
      </c>
      <c r="W169" t="s">
        <v>240</v>
      </c>
      <c r="X169" t="s">
        <v>241</v>
      </c>
      <c r="Y169" t="s">
        <v>242</v>
      </c>
      <c r="Z169" t="s">
        <v>243</v>
      </c>
      <c r="AA169" t="s">
        <v>244</v>
      </c>
      <c r="AB169" t="s">
        <v>245</v>
      </c>
      <c r="AC169" t="s">
        <v>246</v>
      </c>
      <c r="AD169" t="s">
        <v>247</v>
      </c>
      <c r="AE169">
        <v>60.369330570887698</v>
      </c>
      <c r="AF169">
        <v>85.845658113915391</v>
      </c>
      <c r="AG169">
        <v>59.536237425243101</v>
      </c>
      <c r="AH169">
        <v>72.080536846112096</v>
      </c>
      <c r="AI169">
        <v>49.309795719078878</v>
      </c>
      <c r="AJ169">
        <v>82.220525890714612</v>
      </c>
      <c r="AK169">
        <v>59.048096867382313</v>
      </c>
      <c r="AL169">
        <v>61.95822071566144</v>
      </c>
      <c r="AM169">
        <v>8789.134183077238</v>
      </c>
      <c r="AN169">
        <v>8660.3615744101044</v>
      </c>
      <c r="AO169">
        <v>8998.3958159033882</v>
      </c>
      <c r="AP169">
        <v>8309.415596617715</v>
      </c>
      <c r="AQ169">
        <v>6148.5595602940211</v>
      </c>
      <c r="AR169">
        <v>3626.1667997703389</v>
      </c>
      <c r="AS169">
        <v>3949.6214954270731</v>
      </c>
      <c r="AT169">
        <v>3593.7585355466672</v>
      </c>
      <c r="AU169">
        <v>3254.3992628264232</v>
      </c>
      <c r="AV169">
        <v>2046.6234807247749</v>
      </c>
      <c r="AW169">
        <v>4548.4361580846171</v>
      </c>
      <c r="AX169">
        <v>4841.8654936643943</v>
      </c>
      <c r="AY169">
        <v>4898.1478953043734</v>
      </c>
      <c r="AZ169">
        <v>5124.5968133456709</v>
      </c>
      <c r="BA169">
        <v>5022.2507956081336</v>
      </c>
      <c r="BB169">
        <v>892.55350006174183</v>
      </c>
      <c r="BC169">
        <v>7915.2246673617028</v>
      </c>
      <c r="BD169">
        <v>10505.33933317757</v>
      </c>
      <c r="BE169">
        <v>3742.3686852868909</v>
      </c>
      <c r="BF169">
        <v>6460.0789277744361</v>
      </c>
      <c r="BG169">
        <v>6978.7867159765256</v>
      </c>
      <c r="BH169">
        <v>1907.598454871214</v>
      </c>
      <c r="BI169">
        <v>2503.916445792408</v>
      </c>
    </row>
    <row r="170">
      <c r="A170" t="s">
        <v>655</v>
      </c>
      <c r="B170">
        <v>2010</v>
      </c>
      <c r="C170" t="s">
        <v>660</v>
      </c>
      <c r="D170">
        <v>225</v>
      </c>
      <c r="E170" t="s">
        <v>352</v>
      </c>
      <c r="F170" t="s">
        <v>353</v>
      </c>
      <c r="G170" t="s">
        <v>195</v>
      </c>
      <c r="H170">
        <v>29.389529724674979</v>
      </c>
      <c r="I170">
        <v>29.920620066458671</v>
      </c>
      <c r="J170">
        <v>27.88101190461034</v>
      </c>
      <c r="K170">
        <v>32.801913835331028</v>
      </c>
      <c r="L170">
        <v>50.448158001567244</v>
      </c>
      <c r="M170">
        <v>36.563249395109757</v>
      </c>
      <c r="N170">
        <v>31.42245392957518</v>
      </c>
      <c r="O170">
        <v>37.138272043016258</v>
      </c>
      <c r="P170">
        <v>44.123569191222238</v>
      </c>
      <c r="Q170">
        <v>63.945696408688747</v>
      </c>
      <c r="R170">
        <v>30.89727124003646</v>
      </c>
      <c r="S170">
        <v>27.823807745326139</v>
      </c>
      <c r="T170">
        <v>26.553761426045671</v>
      </c>
      <c r="U170">
        <v>22.709548337443621</v>
      </c>
      <c r="V170">
        <v>25.176656618996489</v>
      </c>
      <c r="W170" t="s">
        <v>240</v>
      </c>
      <c r="X170" t="s">
        <v>241</v>
      </c>
      <c r="Y170" t="s">
        <v>242</v>
      </c>
      <c r="Z170" t="s">
        <v>243</v>
      </c>
      <c r="AA170" t="s">
        <v>244</v>
      </c>
      <c r="AB170" t="s">
        <v>245</v>
      </c>
      <c r="AC170" t="s">
        <v>246</v>
      </c>
      <c r="AD170" t="s">
        <v>247</v>
      </c>
      <c r="AE170">
        <v>39.389012329918081</v>
      </c>
      <c r="AF170">
        <v>14.15434188608444</v>
      </c>
      <c r="AG170">
        <v>40.455303516434178</v>
      </c>
      <c r="AH170">
        <v>27.76236599961307</v>
      </c>
      <c r="AI170">
        <v>49.437611368111497</v>
      </c>
      <c r="AJ170">
        <v>17.684142539615632</v>
      </c>
      <c r="AK170">
        <v>39.50782863248623</v>
      </c>
      <c r="AL170">
        <v>37.052835630932243</v>
      </c>
      <c r="AM170"/>
      <c r="AN170"/>
      <c r="AO170"/>
      <c r="AP170"/>
      <c r="AQ170"/>
      <c r="AR170"/>
      <c r="AS170"/>
      <c r="AT170"/>
      <c r="AU170"/>
      <c r="AV170"/>
      <c r="AW170"/>
      <c r="AX170"/>
      <c r="AY170"/>
      <c r="AZ170"/>
      <c r="BA170"/>
      <c r="BB170"/>
      <c r="BC170"/>
      <c r="BD170"/>
      <c r="BE170"/>
      <c r="BF170"/>
      <c r="BG170"/>
      <c r="BH170"/>
      <c r="BI170"/>
    </row>
    <row r="171">
      <c r="A171" t="s">
        <v>655</v>
      </c>
      <c r="B171">
        <v>2010</v>
      </c>
      <c r="C171" t="s">
        <v>660</v>
      </c>
      <c r="D171">
        <v>226</v>
      </c>
      <c r="E171" t="s">
        <v>352</v>
      </c>
      <c r="F171" t="s">
        <v>354</v>
      </c>
      <c r="G171" t="s">
        <v>195</v>
      </c>
      <c r="H171">
        <v>64.017842106581782</v>
      </c>
      <c r="I171">
        <v>63.371966970936832</v>
      </c>
      <c r="J171">
        <v>66.292582479965063</v>
      </c>
      <c r="K171">
        <v>62.586932728873812</v>
      </c>
      <c r="L171">
        <v>47.824039097467796</v>
      </c>
      <c r="M171">
        <v>55.919076944208491</v>
      </c>
      <c r="N171">
        <v>63.177572735623279</v>
      </c>
      <c r="O171">
        <v>57.403135719617161</v>
      </c>
      <c r="P171">
        <v>54.210092385610707</v>
      </c>
      <c r="Q171">
        <v>34.689384527319802</v>
      </c>
      <c r="R171">
        <v>60.748890649820488</v>
      </c>
      <c r="S171">
        <v>67.635184997816836</v>
      </c>
      <c r="T171">
        <v>66.470670670860571</v>
      </c>
      <c r="U171">
        <v>71.12071518194972</v>
      </c>
      <c r="V171">
        <v>71.863187204014807</v>
      </c>
      <c r="W171" t="s">
        <v>240</v>
      </c>
      <c r="X171" t="s">
        <v>241</v>
      </c>
      <c r="Y171" t="s">
        <v>242</v>
      </c>
      <c r="Z171" t="s">
        <v>243</v>
      </c>
      <c r="AA171" t="s">
        <v>244</v>
      </c>
      <c r="AB171" t="s">
        <v>245</v>
      </c>
      <c r="AC171" t="s">
        <v>246</v>
      </c>
      <c r="AD171" t="s">
        <v>247</v>
      </c>
      <c r="AE171">
        <v>59.87056447457212</v>
      </c>
      <c r="AF171">
        <v>85.824533787886253</v>
      </c>
      <c r="AG171">
        <v>48.880500249868113</v>
      </c>
      <c r="AH171">
        <v>67.122959398626236</v>
      </c>
      <c r="AI171">
        <v>48.037225455811907</v>
      </c>
      <c r="AJ171">
        <v>81.594954289064731</v>
      </c>
      <c r="AK171">
        <v>56.521694686125038</v>
      </c>
      <c r="AL171">
        <v>50.544817551555212</v>
      </c>
      <c r="AM171"/>
      <c r="AN171"/>
      <c r="AO171"/>
      <c r="AP171"/>
      <c r="AQ171"/>
      <c r="AR171"/>
      <c r="AS171"/>
      <c r="AT171"/>
      <c r="AU171"/>
      <c r="AV171"/>
      <c r="AW171"/>
      <c r="AX171"/>
      <c r="AY171"/>
      <c r="AZ171"/>
      <c r="BA171"/>
      <c r="BB171"/>
      <c r="BC171"/>
      <c r="BD171"/>
      <c r="BE171"/>
      <c r="BF171"/>
      <c r="BG171"/>
      <c r="BH171"/>
      <c r="BI171"/>
    </row>
    <row r="172">
      <c r="A172" t="s">
        <v>655</v>
      </c>
      <c r="B172">
        <v>2010</v>
      </c>
      <c r="C172" t="s">
        <v>660</v>
      </c>
      <c r="D172">
        <v>227</v>
      </c>
      <c r="E172" t="s">
        <v>352</v>
      </c>
      <c r="F172" t="s">
        <v>355</v>
      </c>
      <c r="G172" t="s">
        <v>195</v>
      </c>
      <c r="H172">
        <v>0.90975163833153327</v>
      </c>
      <c r="I172">
        <v>1.206052602707546</v>
      </c>
      <c r="J172">
        <v>0.81152330268506911</v>
      </c>
      <c r="K172">
        <v>1.3144525987478739</v>
      </c>
      <c r="L172">
        <v>0.80405709399841929</v>
      </c>
      <c r="M172">
        <v>1.634437929740354</v>
      </c>
      <c r="N172">
        <v>1.391930776873566</v>
      </c>
      <c r="O172">
        <v>1.79783874470802</v>
      </c>
      <c r="P172">
        <v>0.54241294229185344</v>
      </c>
      <c r="Q172">
        <v>1.184371840509141</v>
      </c>
      <c r="R172">
        <v>1.5175219355508991</v>
      </c>
      <c r="S172">
        <v>0.28393792161226389</v>
      </c>
      <c r="T172">
        <v>0.72448312054846087</v>
      </c>
      <c r="U172">
        <v>1.0656499408035729</v>
      </c>
      <c r="V172">
        <v>0.13933703609752551</v>
      </c>
      <c r="W172" t="s">
        <v>240</v>
      </c>
      <c r="X172" t="s">
        <v>241</v>
      </c>
      <c r="Y172" t="s">
        <v>242</v>
      </c>
      <c r="Z172" t="s">
        <v>243</v>
      </c>
      <c r="AA172" t="s">
        <v>244</v>
      </c>
      <c r="AB172" t="s">
        <v>245</v>
      </c>
      <c r="AC172" t="s">
        <v>246</v>
      </c>
      <c r="AD172" t="s">
        <v>247</v>
      </c>
      <c r="AE172">
        <v>0.60977294271194327</v>
      </c>
      <c r="AF172">
        <v>0</v>
      </c>
      <c r="AG172">
        <v>0.0209052687754815</v>
      </c>
      <c r="AH172">
        <v>0.37815411956792072</v>
      </c>
      <c r="AI172">
        <v>2.4710748961830862</v>
      </c>
      <c r="AJ172">
        <v>0.53618891697080662</v>
      </c>
      <c r="AK172">
        <v>3.5262695739805281</v>
      </c>
      <c r="AL172">
        <v>2.5996251279796732</v>
      </c>
      <c r="AM172"/>
      <c r="AN172"/>
      <c r="AO172"/>
      <c r="AP172"/>
      <c r="AQ172"/>
      <c r="AR172"/>
      <c r="AS172"/>
      <c r="AT172"/>
      <c r="AU172"/>
      <c r="AV172"/>
      <c r="AW172"/>
      <c r="AX172"/>
      <c r="AY172"/>
      <c r="AZ172"/>
      <c r="BA172"/>
      <c r="BB172"/>
      <c r="BC172"/>
      <c r="BD172"/>
      <c r="BE172"/>
      <c r="BF172"/>
      <c r="BG172"/>
      <c r="BH172"/>
      <c r="BI172"/>
    </row>
    <row r="173">
      <c r="A173" t="s">
        <v>655</v>
      </c>
      <c r="B173">
        <v>2010</v>
      </c>
      <c r="C173" t="s">
        <v>660</v>
      </c>
      <c r="D173">
        <v>228</v>
      </c>
      <c r="E173" t="s">
        <v>352</v>
      </c>
      <c r="F173" t="s">
        <v>356</v>
      </c>
      <c r="G173" t="s">
        <v>195</v>
      </c>
      <c r="H173">
        <v>5.682876530411634</v>
      </c>
      <c r="I173">
        <v>5.4248239819316364</v>
      </c>
      <c r="J173">
        <v>5.0148823127394344</v>
      </c>
      <c r="K173">
        <v>3.2967008370473598</v>
      </c>
      <c r="L173">
        <v>0.92374580696657527</v>
      </c>
      <c r="M173">
        <v>5.8832357309415428</v>
      </c>
      <c r="N173">
        <v>4.0080425579280252</v>
      </c>
      <c r="O173">
        <v>3.660753492658424</v>
      </c>
      <c r="P173">
        <v>1.123925480875184</v>
      </c>
      <c r="Q173">
        <v>0.18054722348226401</v>
      </c>
      <c r="R173">
        <v>6.836316174591893</v>
      </c>
      <c r="S173">
        <v>4.2570693352445748</v>
      </c>
      <c r="T173">
        <v>6.2510847825452913</v>
      </c>
      <c r="U173">
        <v>4.9610468337213778</v>
      </c>
      <c r="V173">
        <v>2.8208191408912069</v>
      </c>
      <c r="W173" t="s">
        <v>240</v>
      </c>
      <c r="X173" t="s">
        <v>241</v>
      </c>
      <c r="Y173" t="s">
        <v>242</v>
      </c>
      <c r="Z173" t="s">
        <v>243</v>
      </c>
      <c r="AA173" t="s">
        <v>244</v>
      </c>
      <c r="AB173" t="s">
        <v>245</v>
      </c>
      <c r="AC173" t="s">
        <v>246</v>
      </c>
      <c r="AD173" t="s">
        <v>247</v>
      </c>
      <c r="AE173">
        <v>0.13065025279796891</v>
      </c>
      <c r="AF173">
        <v>0.021124326029131099</v>
      </c>
      <c r="AG173">
        <v>10.6432909649224</v>
      </c>
      <c r="AH173">
        <v>4.5519948918785849</v>
      </c>
      <c r="AI173">
        <v>0.054088279893672701</v>
      </c>
      <c r="AJ173">
        <v>0.1847142543487526</v>
      </c>
      <c r="AK173">
        <v>0.4442071074082371</v>
      </c>
      <c r="AL173">
        <v>9.8027216895328202</v>
      </c>
      <c r="AM173"/>
      <c r="AN173"/>
      <c r="AO173"/>
      <c r="AP173"/>
      <c r="AQ173"/>
      <c r="AR173"/>
      <c r="AS173"/>
      <c r="AT173"/>
      <c r="AU173"/>
      <c r="AV173"/>
      <c r="AW173"/>
      <c r="AX173"/>
      <c r="AY173"/>
      <c r="AZ173"/>
      <c r="BA173"/>
      <c r="BB173"/>
      <c r="BC173"/>
      <c r="BD173"/>
      <c r="BE173"/>
      <c r="BF173"/>
      <c r="BG173"/>
      <c r="BH173"/>
      <c r="BI173"/>
    </row>
    <row r="174">
      <c r="A174" t="s">
        <v>655</v>
      </c>
      <c r="B174">
        <v>2010</v>
      </c>
      <c r="C174" t="s">
        <v>660</v>
      </c>
      <c r="D174">
        <v>229</v>
      </c>
      <c r="E174" t="s">
        <v>352</v>
      </c>
      <c r="F174" t="s">
        <v>204</v>
      </c>
      <c r="G174" t="s">
        <v>195</v>
      </c>
      <c r="H174">
        <v>0</v>
      </c>
      <c r="I174">
        <v>0.076536377965223806</v>
      </c>
      <c r="J174">
        <v>0</v>
      </c>
      <c r="K174">
        <v>0</v>
      </c>
      <c r="L174">
        <v>0</v>
      </c>
      <c r="M174">
        <v>0</v>
      </c>
      <c r="N174">
        <v>0</v>
      </c>
      <c r="O174">
        <v>0</v>
      </c>
      <c r="P174">
        <v>0</v>
      </c>
      <c r="Q174">
        <v>0</v>
      </c>
      <c r="R174">
        <v>0</v>
      </c>
      <c r="S174">
        <v>0</v>
      </c>
      <c r="T174">
        <v>0</v>
      </c>
      <c r="U174">
        <v>0.1430397060816429</v>
      </c>
      <c r="V174">
        <v>0</v>
      </c>
      <c r="W174" t="s">
        <v>240</v>
      </c>
      <c r="X174" t="s">
        <v>241</v>
      </c>
      <c r="Y174" t="s">
        <v>242</v>
      </c>
      <c r="Z174" t="s">
        <v>243</v>
      </c>
      <c r="AA174" t="s">
        <v>244</v>
      </c>
      <c r="AB174" t="s">
        <v>245</v>
      </c>
      <c r="AC174" t="s">
        <v>246</v>
      </c>
      <c r="AD174" t="s">
        <v>247</v>
      </c>
      <c r="AE174">
        <v>0</v>
      </c>
      <c r="AF174">
        <v>0</v>
      </c>
      <c r="AG174">
        <v>0</v>
      </c>
      <c r="AH174">
        <v>0.18452559031433979</v>
      </c>
      <c r="AI174">
        <v>0</v>
      </c>
      <c r="AJ174">
        <v>0</v>
      </c>
      <c r="AK174">
        <v>0</v>
      </c>
      <c r="AL174">
        <v>0</v>
      </c>
      <c r="AM174"/>
      <c r="AN174"/>
      <c r="AO174"/>
      <c r="AP174"/>
      <c r="AQ174"/>
      <c r="AR174"/>
      <c r="AS174"/>
      <c r="AT174"/>
      <c r="AU174"/>
      <c r="AV174"/>
      <c r="AW174"/>
      <c r="AX174"/>
      <c r="AY174"/>
      <c r="AZ174"/>
      <c r="BA174"/>
      <c r="BB174"/>
      <c r="BC174"/>
      <c r="BD174"/>
      <c r="BE174"/>
      <c r="BF174"/>
      <c r="BG174"/>
      <c r="BH174"/>
      <c r="BI174"/>
    </row>
    <row r="175">
      <c r="A175" t="s">
        <v>655</v>
      </c>
      <c r="B175">
        <v>2013</v>
      </c>
      <c r="C175" t="s">
        <v>661</v>
      </c>
      <c r="D175">
        <v>16</v>
      </c>
      <c r="E175" t="s">
        <v>13</v>
      </c>
      <c r="F175" t="s">
        <v>14</v>
      </c>
      <c r="G175" t="s">
        <v>668</v>
      </c>
      <c r="H175">
        <v>80.236357025499103</v>
      </c>
      <c r="I175">
        <v>85.231404539163663</v>
      </c>
      <c r="J175">
        <v>90.583130763813713</v>
      </c>
      <c r="K175">
        <v>92.980788166196561</v>
      </c>
      <c r="L175">
        <v>98.683267361203775</v>
      </c>
      <c r="M175">
        <v>86.413711884077486</v>
      </c>
      <c r="N175">
        <v>92.086766227858291</v>
      </c>
      <c r="O175">
        <v>95.132588449524306</v>
      </c>
      <c r="P175">
        <v>97.922744600974013</v>
      </c>
      <c r="Q175">
        <v>99.737563870084855</v>
      </c>
      <c r="R175">
        <v>77.691818679934741</v>
      </c>
      <c r="S175">
        <v>84.130423551007425</v>
      </c>
      <c r="T175">
        <v>86.53861188877363</v>
      </c>
      <c r="U175">
        <v>85.974621150199468</v>
      </c>
      <c r="V175">
        <v>89.122777619321781</v>
      </c>
      <c r="W175" t="s">
        <v>240</v>
      </c>
      <c r="X175" t="s">
        <v>241</v>
      </c>
      <c r="Y175" t="s">
        <v>242</v>
      </c>
      <c r="Z175" t="s">
        <v>424</v>
      </c>
      <c r="AA175" t="s">
        <v>244</v>
      </c>
      <c r="AB175" t="s">
        <v>245</v>
      </c>
      <c r="AC175" t="s">
        <v>246</v>
      </c>
      <c r="AD175" t="s">
        <v>247</v>
      </c>
      <c r="AE175">
        <v>99.057288810480969</v>
      </c>
      <c r="AF175">
        <v>92.677591275049849</v>
      </c>
      <c r="AG175">
        <v>86.31109117113806</v>
      </c>
      <c r="AH175">
        <v>79.262959464402797</v>
      </c>
      <c r="AI175">
        <v>98.270753761042698</v>
      </c>
      <c r="AJ175">
        <v>87.295629310690316</v>
      </c>
      <c r="AK175">
        <v>82.563062244258688</v>
      </c>
      <c r="AL175">
        <v>95.961966835453822</v>
      </c>
      <c r="AM175"/>
      <c r="AN175"/>
      <c r="AO175"/>
      <c r="AP175"/>
      <c r="AQ175"/>
      <c r="AR175"/>
      <c r="AS175"/>
      <c r="AT175"/>
      <c r="AU175"/>
      <c r="AV175"/>
      <c r="AW175"/>
      <c r="AX175"/>
      <c r="AY175"/>
      <c r="AZ175"/>
      <c r="BA175"/>
      <c r="BB175"/>
      <c r="BC175"/>
      <c r="BD175"/>
      <c r="BE175"/>
      <c r="BF175"/>
      <c r="BG175"/>
      <c r="BH175"/>
      <c r="BI175"/>
    </row>
    <row r="176">
      <c r="A176" t="s">
        <v>655</v>
      </c>
      <c r="B176">
        <v>2013</v>
      </c>
      <c r="C176" t="s">
        <v>661</v>
      </c>
      <c r="D176">
        <v>17</v>
      </c>
      <c r="E176" t="s">
        <v>13</v>
      </c>
      <c r="F176" t="s">
        <v>52</v>
      </c>
      <c r="G176" t="s">
        <v>195</v>
      </c>
      <c r="H176">
        <v>19.76364297450078</v>
      </c>
      <c r="I176">
        <v>14.768595460836449</v>
      </c>
      <c r="J176">
        <v>9.4168692361862032</v>
      </c>
      <c r="K176">
        <v>7.0192118338034568</v>
      </c>
      <c r="L176">
        <v>1.316732638796235</v>
      </c>
      <c r="M176">
        <v>13.58628811592258</v>
      </c>
      <c r="N176">
        <v>7.9132337721417194</v>
      </c>
      <c r="O176">
        <v>4.8674115504757474</v>
      </c>
      <c r="P176">
        <v>2.0772553990259701</v>
      </c>
      <c r="Q176">
        <v>0.26243612991514248</v>
      </c>
      <c r="R176">
        <v>22.308181320065231</v>
      </c>
      <c r="S176">
        <v>15.869576448992619</v>
      </c>
      <c r="T176">
        <v>13.46138811122615</v>
      </c>
      <c r="U176">
        <v>14.025378849800511</v>
      </c>
      <c r="V176">
        <v>10.877222380678241</v>
      </c>
      <c r="W176" t="s">
        <v>240</v>
      </c>
      <c r="X176" t="s">
        <v>241</v>
      </c>
      <c r="Y176" t="s">
        <v>242</v>
      </c>
      <c r="Z176" t="s">
        <v>424</v>
      </c>
      <c r="AA176" t="s">
        <v>244</v>
      </c>
      <c r="AB176" t="s">
        <v>245</v>
      </c>
      <c r="AC176" t="s">
        <v>246</v>
      </c>
      <c r="AD176" t="s">
        <v>247</v>
      </c>
      <c r="AE176">
        <v>0.94271118951903299</v>
      </c>
      <c r="AF176">
        <v>7.3224087249501704</v>
      </c>
      <c r="AG176">
        <v>13.688908828861971</v>
      </c>
      <c r="AH176">
        <v>20.737040535597171</v>
      </c>
      <c r="AI176">
        <v>1.729246238957302</v>
      </c>
      <c r="AJ176">
        <v>12.7043706893097</v>
      </c>
      <c r="AK176">
        <v>17.43693775574128</v>
      </c>
      <c r="AL176">
        <v>4.0380331645461611</v>
      </c>
      <c r="AM176"/>
      <c r="AN176"/>
      <c r="AO176"/>
      <c r="AP176"/>
      <c r="AQ176"/>
      <c r="AR176"/>
      <c r="AS176"/>
      <c r="AT176"/>
      <c r="AU176"/>
      <c r="AV176"/>
      <c r="AW176"/>
      <c r="AX176"/>
      <c r="AY176"/>
      <c r="AZ176"/>
      <c r="BA176"/>
      <c r="BB176"/>
      <c r="BC176"/>
      <c r="BD176"/>
      <c r="BE176"/>
      <c r="BF176"/>
      <c r="BG176"/>
      <c r="BH176"/>
      <c r="BI176"/>
    </row>
    <row r="177">
      <c r="A177" t="s">
        <v>655</v>
      </c>
      <c r="B177">
        <v>2013</v>
      </c>
      <c r="C177" t="s">
        <v>661</v>
      </c>
      <c r="D177">
        <v>18</v>
      </c>
      <c r="E177" t="s">
        <v>61</v>
      </c>
      <c r="F177" t="s">
        <v>15</v>
      </c>
      <c r="G177" t="s">
        <v>669</v>
      </c>
      <c r="H177">
        <v>72.145100536233087</v>
      </c>
      <c r="I177">
        <v>78.642744775866845</v>
      </c>
      <c r="J177">
        <v>84.352188046248344</v>
      </c>
      <c r="K177">
        <v>89.768782636035297</v>
      </c>
      <c r="L177">
        <v>97.496448386233482</v>
      </c>
      <c r="M177">
        <v>84.372278473320861</v>
      </c>
      <c r="N177">
        <v>87.412557252553086</v>
      </c>
      <c r="O177">
        <v>94.103630555272233</v>
      </c>
      <c r="P177">
        <v>95.478666973066908</v>
      </c>
      <c r="Q177">
        <v>99.608870460210753</v>
      </c>
      <c r="R177">
        <v>70.112285549991753</v>
      </c>
      <c r="S177">
        <v>75.289460198406331</v>
      </c>
      <c r="T177">
        <v>76.289292223276476</v>
      </c>
      <c r="U177">
        <v>78.680586679225854</v>
      </c>
      <c r="V177">
        <v>82.344163400228226</v>
      </c>
      <c r="W177" t="s">
        <v>240</v>
      </c>
      <c r="X177" t="s">
        <v>241</v>
      </c>
      <c r="Y177" t="s">
        <v>242</v>
      </c>
      <c r="Z177" t="s">
        <v>424</v>
      </c>
      <c r="AA177" t="s">
        <v>244</v>
      </c>
      <c r="AB177" t="s">
        <v>245</v>
      </c>
      <c r="AC177" t="s">
        <v>246</v>
      </c>
      <c r="AD177" t="s">
        <v>247</v>
      </c>
      <c r="AE177">
        <v>98.922809198068919</v>
      </c>
      <c r="AF177">
        <v>84.121463498055661</v>
      </c>
      <c r="AG177">
        <v>83.307423484892155</v>
      </c>
      <c r="AH177">
        <v>75.411839746402421</v>
      </c>
      <c r="AI177">
        <v>96.732510115117861</v>
      </c>
      <c r="AJ177">
        <v>78.564684516806395</v>
      </c>
      <c r="AK177">
        <v>66.553948779670179</v>
      </c>
      <c r="AL177">
        <v>90.557801115574634</v>
      </c>
      <c r="AM177"/>
      <c r="AN177"/>
      <c r="AO177"/>
      <c r="AP177"/>
      <c r="AQ177"/>
      <c r="AR177"/>
      <c r="AS177"/>
      <c r="AT177"/>
      <c r="AU177"/>
      <c r="AV177"/>
      <c r="AW177"/>
      <c r="AX177"/>
      <c r="AY177"/>
      <c r="AZ177"/>
      <c r="BA177"/>
      <c r="BB177"/>
      <c r="BC177"/>
      <c r="BD177"/>
      <c r="BE177"/>
      <c r="BF177"/>
      <c r="BG177"/>
      <c r="BH177"/>
      <c r="BI177"/>
    </row>
    <row r="178">
      <c r="A178" t="s">
        <v>655</v>
      </c>
      <c r="B178">
        <v>2013</v>
      </c>
      <c r="C178" t="s">
        <v>661</v>
      </c>
      <c r="D178">
        <v>19</v>
      </c>
      <c r="E178" t="s">
        <v>61</v>
      </c>
      <c r="F178" t="s">
        <v>16</v>
      </c>
      <c r="G178" t="s">
        <v>670</v>
      </c>
      <c r="H178">
        <v>8.0912564892660992</v>
      </c>
      <c r="I178">
        <v>6.5886597632968291</v>
      </c>
      <c r="J178">
        <v>6.2309427175653438</v>
      </c>
      <c r="K178">
        <v>3.212005530161087</v>
      </c>
      <c r="L178">
        <v>1.186818974970308</v>
      </c>
      <c r="M178">
        <v>2.0414334107566319</v>
      </c>
      <c r="N178">
        <v>4.6742089753051559</v>
      </c>
      <c r="O178">
        <v>1.028957894252079</v>
      </c>
      <c r="P178">
        <v>2.4440776279071321</v>
      </c>
      <c r="Q178">
        <v>0.1286934098741217</v>
      </c>
      <c r="R178">
        <v>7.5795331299429316</v>
      </c>
      <c r="S178">
        <v>8.8409633526010687</v>
      </c>
      <c r="T178">
        <v>10.249319665496969</v>
      </c>
      <c r="U178">
        <v>7.2940344709735561</v>
      </c>
      <c r="V178">
        <v>6.7786142190934946</v>
      </c>
      <c r="W178" t="s">
        <v>240</v>
      </c>
      <c r="X178" t="s">
        <v>241</v>
      </c>
      <c r="Y178" t="s">
        <v>242</v>
      </c>
      <c r="Z178" t="s">
        <v>424</v>
      </c>
      <c r="AA178" t="s">
        <v>244</v>
      </c>
      <c r="AB178" t="s">
        <v>245</v>
      </c>
      <c r="AC178" t="s">
        <v>246</v>
      </c>
      <c r="AD178" t="s">
        <v>247</v>
      </c>
      <c r="AE178">
        <v>0.13447961241204481</v>
      </c>
      <c r="AF178">
        <v>8.5561277769942325</v>
      </c>
      <c r="AG178">
        <v>3.0036676862459109</v>
      </c>
      <c r="AH178">
        <v>3.8511197180003829</v>
      </c>
      <c r="AI178">
        <v>1.538243645924845</v>
      </c>
      <c r="AJ178">
        <v>8.7309447938839195</v>
      </c>
      <c r="AK178">
        <v>16.009113464588559</v>
      </c>
      <c r="AL178">
        <v>5.4041657198792006</v>
      </c>
      <c r="AM178"/>
      <c r="AN178"/>
      <c r="AO178"/>
      <c r="AP178"/>
      <c r="AQ178"/>
      <c r="AR178"/>
      <c r="AS178"/>
      <c r="AT178"/>
      <c r="AU178"/>
      <c r="AV178"/>
      <c r="AW178"/>
      <c r="AX178"/>
      <c r="AY178"/>
      <c r="AZ178"/>
      <c r="BA178"/>
      <c r="BB178"/>
      <c r="BC178"/>
      <c r="BD178"/>
      <c r="BE178"/>
      <c r="BF178"/>
      <c r="BG178"/>
      <c r="BH178"/>
      <c r="BI178"/>
    </row>
    <row r="179">
      <c r="A179" t="s">
        <v>655</v>
      </c>
      <c r="B179">
        <v>2013</v>
      </c>
      <c r="C179" t="s">
        <v>661</v>
      </c>
      <c r="D179">
        <v>20</v>
      </c>
      <c r="E179" t="s">
        <v>61</v>
      </c>
      <c r="F179" t="s">
        <v>22</v>
      </c>
      <c r="G179" t="s">
        <v>671</v>
      </c>
      <c r="H179">
        <v>19.474334311225309</v>
      </c>
      <c r="I179">
        <v>14.76859546083633</v>
      </c>
      <c r="J179">
        <v>9.4168692361863116</v>
      </c>
      <c r="K179">
        <v>7.0192118338036167</v>
      </c>
      <c r="L179">
        <v>1.3167326387962111</v>
      </c>
      <c r="M179">
        <v>13.58628811592251</v>
      </c>
      <c r="N179">
        <v>7.9132337721417576</v>
      </c>
      <c r="O179">
        <v>4.8674115504756887</v>
      </c>
      <c r="P179">
        <v>2.0772553990259608</v>
      </c>
      <c r="Q179">
        <v>0.26243612991512572</v>
      </c>
      <c r="R179">
        <v>21.900293578409119</v>
      </c>
      <c r="S179">
        <v>15.69002747572827</v>
      </c>
      <c r="T179">
        <v>13.461388111226549</v>
      </c>
      <c r="U179">
        <v>14.025378849800591</v>
      </c>
      <c r="V179">
        <v>10.87722238067828</v>
      </c>
      <c r="W179" t="s">
        <v>240</v>
      </c>
      <c r="X179" t="s">
        <v>241</v>
      </c>
      <c r="Y179" t="s">
        <v>242</v>
      </c>
      <c r="Z179" t="s">
        <v>424</v>
      </c>
      <c r="AA179" t="s">
        <v>244</v>
      </c>
      <c r="AB179" t="s">
        <v>245</v>
      </c>
      <c r="AC179" t="s">
        <v>246</v>
      </c>
      <c r="AD179" t="s">
        <v>247</v>
      </c>
      <c r="AE179">
        <v>0.94271118951903665</v>
      </c>
      <c r="AF179">
        <v>7.3224087249501064</v>
      </c>
      <c r="AG179">
        <v>13.68890882886193</v>
      </c>
      <c r="AH179">
        <v>20.164501573961601</v>
      </c>
      <c r="AI179">
        <v>1.729246238957294</v>
      </c>
      <c r="AJ179">
        <v>12.704370689309689</v>
      </c>
      <c r="AK179">
        <v>17.23735288182657</v>
      </c>
      <c r="AL179">
        <v>4.0380331645461647</v>
      </c>
      <c r="AM179"/>
      <c r="AN179"/>
      <c r="AO179"/>
      <c r="AP179"/>
      <c r="AQ179"/>
      <c r="AR179"/>
      <c r="AS179"/>
      <c r="AT179"/>
      <c r="AU179"/>
      <c r="AV179"/>
      <c r="AW179"/>
      <c r="AX179"/>
      <c r="AY179"/>
      <c r="AZ179"/>
      <c r="BA179"/>
      <c r="BB179"/>
      <c r="BC179"/>
      <c r="BD179"/>
      <c r="BE179"/>
      <c r="BF179"/>
      <c r="BG179"/>
      <c r="BH179"/>
      <c r="BI179"/>
    </row>
    <row r="180">
      <c r="A180" t="s">
        <v>655</v>
      </c>
      <c r="B180">
        <v>2013</v>
      </c>
      <c r="C180" t="s">
        <v>661</v>
      </c>
      <c r="D180">
        <v>21</v>
      </c>
      <c r="E180" t="s">
        <v>61</v>
      </c>
      <c r="F180" t="s">
        <v>17</v>
      </c>
      <c r="G180" t="s">
        <v>672</v>
      </c>
      <c r="H180">
        <v>0.28930866327550742</v>
      </c>
      <c r="I180">
        <v>0</v>
      </c>
      <c r="J180">
        <v>0</v>
      </c>
      <c r="K180">
        <v>0</v>
      </c>
      <c r="L180">
        <v>0</v>
      </c>
      <c r="M180">
        <v>0</v>
      </c>
      <c r="N180">
        <v>0</v>
      </c>
      <c r="O180">
        <v>0</v>
      </c>
      <c r="P180">
        <v>0</v>
      </c>
      <c r="Q180">
        <v>0</v>
      </c>
      <c r="R180">
        <v>0.40788774165619912</v>
      </c>
      <c r="S180">
        <v>0.17954897326432601</v>
      </c>
      <c r="T180">
        <v>0</v>
      </c>
      <c r="U180">
        <v>0</v>
      </c>
      <c r="V180">
        <v>0</v>
      </c>
      <c r="W180" t="s">
        <v>240</v>
      </c>
      <c r="X180" t="s">
        <v>241</v>
      </c>
      <c r="Y180" t="s">
        <v>242</v>
      </c>
      <c r="Z180" t="s">
        <v>424</v>
      </c>
      <c r="AA180" t="s">
        <v>244</v>
      </c>
      <c r="AB180" t="s">
        <v>245</v>
      </c>
      <c r="AC180" t="s">
        <v>246</v>
      </c>
      <c r="AD180" t="s">
        <v>247</v>
      </c>
      <c r="AE180">
        <v>0</v>
      </c>
      <c r="AF180">
        <v>0</v>
      </c>
      <c r="AG180">
        <v>0</v>
      </c>
      <c r="AH180">
        <v>0.57253896163559104</v>
      </c>
      <c r="AI180">
        <v>0</v>
      </c>
      <c r="AJ180">
        <v>0</v>
      </c>
      <c r="AK180">
        <v>0.19958487391468679</v>
      </c>
      <c r="AL180">
        <v>0</v>
      </c>
      <c r="AM180"/>
      <c r="AN180"/>
      <c r="AO180"/>
      <c r="AP180"/>
      <c r="AQ180"/>
      <c r="AR180"/>
      <c r="AS180"/>
      <c r="AT180"/>
      <c r="AU180"/>
      <c r="AV180"/>
      <c r="AW180"/>
      <c r="AX180"/>
      <c r="AY180"/>
      <c r="AZ180"/>
      <c r="BA180"/>
      <c r="BB180"/>
      <c r="BC180"/>
      <c r="BD180"/>
      <c r="BE180"/>
      <c r="BF180"/>
      <c r="BG180"/>
      <c r="BH180"/>
      <c r="BI180"/>
    </row>
    <row r="181">
      <c r="A181" t="s">
        <v>655</v>
      </c>
      <c r="B181">
        <v>2013</v>
      </c>
      <c r="C181" t="s">
        <v>661</v>
      </c>
      <c r="D181">
        <v>22</v>
      </c>
      <c r="E181" t="s">
        <v>55</v>
      </c>
      <c r="F181" t="s">
        <v>50</v>
      </c>
      <c r="G181" t="s">
        <v>195</v>
      </c>
      <c r="H181">
        <v>10.08427699016133</v>
      </c>
      <c r="I181">
        <v>7.7303193569564526</v>
      </c>
      <c r="J181">
        <v>6.8787009954556462</v>
      </c>
      <c r="K181">
        <v>3.4544830104256099</v>
      </c>
      <c r="L181">
        <v>1.2026547222299331</v>
      </c>
      <c r="M181">
        <v>2.3623952336351199</v>
      </c>
      <c r="N181">
        <v>5.0758748154315194</v>
      </c>
      <c r="O181">
        <v>1.081604012906709</v>
      </c>
      <c r="P181">
        <v>2.495924351249057</v>
      </c>
      <c r="Q181">
        <v>0.1290320365572131</v>
      </c>
      <c r="R181">
        <v>9.7558961274521909</v>
      </c>
      <c r="S181">
        <v>10.5086400132538</v>
      </c>
      <c r="T181">
        <v>11.843637703214171</v>
      </c>
      <c r="U181">
        <v>8.4839390664260392</v>
      </c>
      <c r="V181">
        <v>7.6059279122197081</v>
      </c>
      <c r="W181" t="s">
        <v>240</v>
      </c>
      <c r="X181" t="s">
        <v>241</v>
      </c>
      <c r="Y181" t="s">
        <v>242</v>
      </c>
      <c r="Z181" t="s">
        <v>424</v>
      </c>
      <c r="AA181" t="s">
        <v>244</v>
      </c>
      <c r="AB181" t="s">
        <v>245</v>
      </c>
      <c r="AC181" t="s">
        <v>246</v>
      </c>
      <c r="AD181" t="s">
        <v>247</v>
      </c>
      <c r="AE181">
        <v>0.13575943176613159</v>
      </c>
      <c r="AF181">
        <v>9.2321430232268735</v>
      </c>
      <c r="AG181">
        <v>3.4800483292352591</v>
      </c>
      <c r="AH181">
        <v>4.8586625379915711</v>
      </c>
      <c r="AI181">
        <v>1.565311740322326</v>
      </c>
      <c r="AJ181">
        <v>10.00158296907394</v>
      </c>
      <c r="AK181">
        <v>19.39016435367477</v>
      </c>
      <c r="AL181">
        <v>5.6315704003292639</v>
      </c>
      <c r="AM181"/>
      <c r="AN181"/>
      <c r="AO181"/>
      <c r="AP181"/>
      <c r="AQ181"/>
      <c r="AR181"/>
      <c r="AS181"/>
      <c r="AT181"/>
      <c r="AU181"/>
      <c r="AV181"/>
      <c r="AW181"/>
      <c r="AX181"/>
      <c r="AY181"/>
      <c r="AZ181"/>
      <c r="BA181"/>
      <c r="BB181"/>
      <c r="BC181"/>
      <c r="BD181"/>
      <c r="BE181"/>
      <c r="BF181"/>
      <c r="BG181"/>
      <c r="BH181"/>
      <c r="BI181"/>
    </row>
    <row r="182">
      <c r="A182" t="s">
        <v>655</v>
      </c>
      <c r="B182">
        <v>2013</v>
      </c>
      <c r="C182" t="s">
        <v>661</v>
      </c>
      <c r="D182">
        <v>23</v>
      </c>
      <c r="E182" t="s">
        <v>55</v>
      </c>
      <c r="F182" t="s">
        <v>49</v>
      </c>
      <c r="G182" t="s">
        <v>195</v>
      </c>
      <c r="H182">
        <v>89.915723009838771</v>
      </c>
      <c r="I182">
        <v>92.269680643043557</v>
      </c>
      <c r="J182">
        <v>93.121299004544312</v>
      </c>
      <c r="K182">
        <v>96.54551698957421</v>
      </c>
      <c r="L182">
        <v>98.797345277770077</v>
      </c>
      <c r="M182">
        <v>97.637604766364888</v>
      </c>
      <c r="N182">
        <v>94.924125184568425</v>
      </c>
      <c r="O182">
        <v>98.918395987093291</v>
      </c>
      <c r="P182">
        <v>97.504075648750955</v>
      </c>
      <c r="Q182">
        <v>99.870967963442808</v>
      </c>
      <c r="R182">
        <v>90.244103872547726</v>
      </c>
      <c r="S182">
        <v>89.491359986746161</v>
      </c>
      <c r="T182">
        <v>88.156362296785616</v>
      </c>
      <c r="U182">
        <v>91.516060933573897</v>
      </c>
      <c r="V182">
        <v>92.394072087780216</v>
      </c>
      <c r="W182" t="s">
        <v>240</v>
      </c>
      <c r="X182" t="s">
        <v>241</v>
      </c>
      <c r="Y182" t="s">
        <v>242</v>
      </c>
      <c r="Z182" t="s">
        <v>424</v>
      </c>
      <c r="AA182" t="s">
        <v>244</v>
      </c>
      <c r="AB182" t="s">
        <v>245</v>
      </c>
      <c r="AC182" t="s">
        <v>246</v>
      </c>
      <c r="AD182" t="s">
        <v>247</v>
      </c>
      <c r="AE182">
        <v>99.864240568233868</v>
      </c>
      <c r="AF182">
        <v>90.76785697677316</v>
      </c>
      <c r="AG182">
        <v>96.51995167076474</v>
      </c>
      <c r="AH182">
        <v>95.141337462008437</v>
      </c>
      <c r="AI182">
        <v>98.434688259677685</v>
      </c>
      <c r="AJ182">
        <v>89.998417030926063</v>
      </c>
      <c r="AK182">
        <v>80.609835646325294</v>
      </c>
      <c r="AL182">
        <v>94.368429599670748</v>
      </c>
      <c r="AM182"/>
      <c r="AN182"/>
      <c r="AO182"/>
      <c r="AP182"/>
      <c r="AQ182"/>
      <c r="AR182"/>
      <c r="AS182"/>
      <c r="AT182"/>
      <c r="AU182"/>
      <c r="AV182"/>
      <c r="AW182"/>
      <c r="AX182"/>
      <c r="AY182"/>
      <c r="AZ182"/>
      <c r="BA182"/>
      <c r="BB182"/>
      <c r="BC182"/>
      <c r="BD182"/>
      <c r="BE182"/>
      <c r="BF182"/>
      <c r="BG182"/>
      <c r="BH182"/>
      <c r="BI182"/>
    </row>
    <row r="183">
      <c r="A183" t="s">
        <v>655</v>
      </c>
      <c r="B183">
        <v>2013</v>
      </c>
      <c r="C183" t="s">
        <v>661</v>
      </c>
      <c r="D183">
        <v>29</v>
      </c>
      <c r="E183" t="s">
        <v>58</v>
      </c>
      <c r="F183" t="s">
        <v>50</v>
      </c>
      <c r="G183" t="s">
        <v>673</v>
      </c>
      <c r="H183">
        <v>37.369786283654321</v>
      </c>
      <c r="I183">
        <v>59.401248397618247</v>
      </c>
      <c r="J183">
        <v>75.493936688860686</v>
      </c>
      <c r="K183">
        <v>82.81783275041505</v>
      </c>
      <c r="L183">
        <v>92.748565754623655</v>
      </c>
      <c r="M183">
        <v>77.988965088575156</v>
      </c>
      <c r="N183">
        <v>87.224493571994103</v>
      </c>
      <c r="O183">
        <v>90.624406724349654</v>
      </c>
      <c r="P183">
        <v>88.531301632171449</v>
      </c>
      <c r="Q183">
        <v>98.685967227180186</v>
      </c>
      <c r="R183">
        <v>33.011404558302118</v>
      </c>
      <c r="S183">
        <v>41.824233492716751</v>
      </c>
      <c r="T183">
        <v>52.093330956983628</v>
      </c>
      <c r="U183">
        <v>61.466354732991668</v>
      </c>
      <c r="V183">
        <v>61.42504879551781</v>
      </c>
      <c r="W183" t="s">
        <v>240</v>
      </c>
      <c r="X183" t="s">
        <v>241</v>
      </c>
      <c r="Y183" t="s">
        <v>242</v>
      </c>
      <c r="Z183" t="s">
        <v>424</v>
      </c>
      <c r="AA183" t="s">
        <v>244</v>
      </c>
      <c r="AB183" t="s">
        <v>245</v>
      </c>
      <c r="AC183" t="s">
        <v>246</v>
      </c>
      <c r="AD183" t="s">
        <v>247</v>
      </c>
      <c r="AE183">
        <v>98.484004837323894</v>
      </c>
      <c r="AF183">
        <v>65.797564102709032</v>
      </c>
      <c r="AG183">
        <v>68.346077818766673</v>
      </c>
      <c r="AH183">
        <v>48.655625446557544</v>
      </c>
      <c r="AI183">
        <v>96.815993968276672</v>
      </c>
      <c r="AJ183">
        <v>68.176950334852975</v>
      </c>
      <c r="AK183">
        <v>16.117465376130919</v>
      </c>
      <c r="AL183">
        <v>73.079615507339398</v>
      </c>
      <c r="AM183"/>
      <c r="AN183"/>
      <c r="AO183"/>
      <c r="AP183"/>
      <c r="AQ183"/>
      <c r="AR183"/>
      <c r="AS183"/>
      <c r="AT183"/>
      <c r="AU183"/>
      <c r="AV183"/>
      <c r="AW183"/>
      <c r="AX183"/>
      <c r="AY183"/>
      <c r="AZ183"/>
      <c r="BA183"/>
      <c r="BB183"/>
      <c r="BC183"/>
      <c r="BD183"/>
      <c r="BE183"/>
      <c r="BF183"/>
      <c r="BG183"/>
      <c r="BH183"/>
      <c r="BI183"/>
    </row>
    <row r="184">
      <c r="A184" t="s">
        <v>655</v>
      </c>
      <c r="B184">
        <v>2013</v>
      </c>
      <c r="C184" t="s">
        <v>661</v>
      </c>
      <c r="D184">
        <v>30</v>
      </c>
      <c r="E184" t="s">
        <v>58</v>
      </c>
      <c r="F184" t="s">
        <v>49</v>
      </c>
      <c r="G184" t="s">
        <v>195</v>
      </c>
      <c r="H184">
        <v>62.630213716345573</v>
      </c>
      <c r="I184">
        <v>40.598751602381931</v>
      </c>
      <c r="J184">
        <v>24.506063311139162</v>
      </c>
      <c r="K184">
        <v>17.182167249584829</v>
      </c>
      <c r="L184">
        <v>7.2514342453763367</v>
      </c>
      <c r="M184">
        <v>22.01103491142505</v>
      </c>
      <c r="N184">
        <v>12.775506428005871</v>
      </c>
      <c r="O184">
        <v>9.375593275650477</v>
      </c>
      <c r="P184">
        <v>11.46869836782856</v>
      </c>
      <c r="Q184">
        <v>1.3140327728198229</v>
      </c>
      <c r="R184">
        <v>66.988595441697797</v>
      </c>
      <c r="S184">
        <v>58.175766507283242</v>
      </c>
      <c r="T184">
        <v>47.906669043015967</v>
      </c>
      <c r="U184">
        <v>38.533645267008318</v>
      </c>
      <c r="V184">
        <v>38.574951204482232</v>
      </c>
      <c r="W184" t="s">
        <v>240</v>
      </c>
      <c r="X184" t="s">
        <v>241</v>
      </c>
      <c r="Y184" t="s">
        <v>242</v>
      </c>
      <c r="Z184" t="s">
        <v>424</v>
      </c>
      <c r="AA184" t="s">
        <v>244</v>
      </c>
      <c r="AB184" t="s">
        <v>245</v>
      </c>
      <c r="AC184" t="s">
        <v>246</v>
      </c>
      <c r="AD184" t="s">
        <v>247</v>
      </c>
      <c r="AE184">
        <v>1.5159951626760919</v>
      </c>
      <c r="AF184">
        <v>34.202435897290982</v>
      </c>
      <c r="AG184">
        <v>31.653922181233469</v>
      </c>
      <c r="AH184">
        <v>51.344374553442471</v>
      </c>
      <c r="AI184">
        <v>3.184006031723345</v>
      </c>
      <c r="AJ184">
        <v>31.82304966514717</v>
      </c>
      <c r="AK184">
        <v>83.882534623869176</v>
      </c>
      <c r="AL184">
        <v>26.920384492660631</v>
      </c>
      <c r="AM184"/>
      <c r="AN184"/>
      <c r="AO184"/>
      <c r="AP184"/>
      <c r="AQ184"/>
      <c r="AR184"/>
      <c r="AS184"/>
      <c r="AT184"/>
      <c r="AU184"/>
      <c r="AV184"/>
      <c r="AW184"/>
      <c r="AX184"/>
      <c r="AY184"/>
      <c r="AZ184"/>
      <c r="BA184"/>
      <c r="BB184"/>
      <c r="BC184"/>
      <c r="BD184"/>
      <c r="BE184"/>
      <c r="BF184"/>
      <c r="BG184"/>
      <c r="BH184"/>
      <c r="BI184"/>
    </row>
    <row r="185">
      <c r="A185" t="s">
        <v>655</v>
      </c>
      <c r="B185">
        <v>2013</v>
      </c>
      <c r="C185" t="s">
        <v>661</v>
      </c>
      <c r="D185">
        <v>31</v>
      </c>
      <c r="E185" t="s">
        <v>105</v>
      </c>
      <c r="F185" t="s">
        <v>50</v>
      </c>
      <c r="G185" t="s">
        <v>674</v>
      </c>
      <c r="H185">
        <v>2.936896012012566</v>
      </c>
      <c r="I185">
        <v>11.582749118119461</v>
      </c>
      <c r="J185">
        <v>22.2268399569931</v>
      </c>
      <c r="K185">
        <v>54.697924296574932</v>
      </c>
      <c r="L185">
        <v>82.944661341943302</v>
      </c>
      <c r="M185">
        <v>33.814880303898263</v>
      </c>
      <c r="N185">
        <v>47.860141824463213</v>
      </c>
      <c r="O185">
        <v>67.014022209255359</v>
      </c>
      <c r="P185">
        <v>74.035432277451093</v>
      </c>
      <c r="Q185">
        <v>95.093088467149158</v>
      </c>
      <c r="R185">
        <v>1.9537035437747079</v>
      </c>
      <c r="S185">
        <v>3.2269084923008182</v>
      </c>
      <c r="T185">
        <v>3.3958537324320419</v>
      </c>
      <c r="U185">
        <v>3.6208430857145402</v>
      </c>
      <c r="V185">
        <v>14.550038314769431</v>
      </c>
      <c r="W185" t="s">
        <v>240</v>
      </c>
      <c r="X185" t="s">
        <v>241</v>
      </c>
      <c r="Y185" t="s">
        <v>242</v>
      </c>
      <c r="Z185" t="s">
        <v>424</v>
      </c>
      <c r="AA185" t="s">
        <v>244</v>
      </c>
      <c r="AB185" t="s">
        <v>245</v>
      </c>
      <c r="AC185" t="s">
        <v>246</v>
      </c>
      <c r="AD185" t="s">
        <v>247</v>
      </c>
      <c r="AE185">
        <v>96.611129666825605</v>
      </c>
      <c r="AF185">
        <v>4.8356743478376707</v>
      </c>
      <c r="AG185">
        <v>40.73198865058307</v>
      </c>
      <c r="AH185">
        <v>8.8861394774241855</v>
      </c>
      <c r="AI185">
        <v>79.225305177373428</v>
      </c>
      <c r="AJ185">
        <v>15.696679982137621</v>
      </c>
      <c r="AK185">
        <v>0.96912260250176607</v>
      </c>
      <c r="AL185">
        <v>6.1939685308537129</v>
      </c>
      <c r="AM185"/>
      <c r="AN185"/>
      <c r="AO185"/>
      <c r="AP185"/>
      <c r="AQ185"/>
      <c r="AR185"/>
      <c r="AS185"/>
      <c r="AT185"/>
      <c r="AU185"/>
      <c r="AV185"/>
      <c r="AW185"/>
      <c r="AX185"/>
      <c r="AY185"/>
      <c r="AZ185"/>
      <c r="BA185"/>
      <c r="BB185"/>
      <c r="BC185"/>
      <c r="BD185"/>
      <c r="BE185"/>
      <c r="BF185"/>
      <c r="BG185"/>
      <c r="BH185"/>
      <c r="BI185"/>
    </row>
    <row r="186">
      <c r="A186" t="s">
        <v>655</v>
      </c>
      <c r="B186">
        <v>2013</v>
      </c>
      <c r="C186" t="s">
        <v>661</v>
      </c>
      <c r="D186">
        <v>32</v>
      </c>
      <c r="E186" t="s">
        <v>105</v>
      </c>
      <c r="F186" t="s">
        <v>49</v>
      </c>
      <c r="G186" t="s">
        <v>195</v>
      </c>
      <c r="H186">
        <v>97.06310398798739</v>
      </c>
      <c r="I186">
        <v>88.417250881880705</v>
      </c>
      <c r="J186">
        <v>77.773160043006811</v>
      </c>
      <c r="K186">
        <v>45.302075703424983</v>
      </c>
      <c r="L186">
        <v>17.055338658056709</v>
      </c>
      <c r="M186">
        <v>66.18511969610185</v>
      </c>
      <c r="N186">
        <v>52.139858175536617</v>
      </c>
      <c r="O186">
        <v>32.985977790744727</v>
      </c>
      <c r="P186">
        <v>25.964567722548949</v>
      </c>
      <c r="Q186">
        <v>4.9069115328507449</v>
      </c>
      <c r="R186">
        <v>98.046296456225249</v>
      </c>
      <c r="S186">
        <v>96.773091507699249</v>
      </c>
      <c r="T186">
        <v>96.604146267567941</v>
      </c>
      <c r="U186">
        <v>96.37915691428546</v>
      </c>
      <c r="V186">
        <v>85.449961685230605</v>
      </c>
      <c r="W186" t="s">
        <v>240</v>
      </c>
      <c r="X186" t="s">
        <v>241</v>
      </c>
      <c r="Y186" t="s">
        <v>242</v>
      </c>
      <c r="Z186" t="s">
        <v>424</v>
      </c>
      <c r="AA186" t="s">
        <v>244</v>
      </c>
      <c r="AB186" t="s">
        <v>245</v>
      </c>
      <c r="AC186" t="s">
        <v>246</v>
      </c>
      <c r="AD186" t="s">
        <v>247</v>
      </c>
      <c r="AE186">
        <v>3.3888703331743582</v>
      </c>
      <c r="AF186">
        <v>95.164325652162404</v>
      </c>
      <c r="AG186">
        <v>59.268011349417051</v>
      </c>
      <c r="AH186">
        <v>91.113860522575834</v>
      </c>
      <c r="AI186">
        <v>20.774694822626579</v>
      </c>
      <c r="AJ186">
        <v>84.303320017862461</v>
      </c>
      <c r="AK186">
        <v>99.030877397498244</v>
      </c>
      <c r="AL186">
        <v>93.806031469146262</v>
      </c>
      <c r="AM186"/>
      <c r="AN186"/>
      <c r="AO186"/>
      <c r="AP186"/>
      <c r="AQ186"/>
      <c r="AR186"/>
      <c r="AS186"/>
      <c r="AT186"/>
      <c r="AU186"/>
      <c r="AV186"/>
      <c r="AW186"/>
      <c r="AX186"/>
      <c r="AY186"/>
      <c r="AZ186"/>
      <c r="BA186"/>
      <c r="BB186"/>
      <c r="BC186"/>
      <c r="BD186"/>
      <c r="BE186"/>
      <c r="BF186"/>
      <c r="BG186"/>
      <c r="BH186"/>
      <c r="BI186"/>
    </row>
    <row r="187">
      <c r="A187" t="s">
        <v>655</v>
      </c>
      <c r="B187">
        <v>2013</v>
      </c>
      <c r="C187" t="s">
        <v>661</v>
      </c>
      <c r="D187">
        <v>35</v>
      </c>
      <c r="E187" t="s">
        <v>56</v>
      </c>
      <c r="F187" t="s">
        <v>50</v>
      </c>
      <c r="G187" t="s">
        <v>195</v>
      </c>
      <c r="H187">
        <v>7.2110788080354604</v>
      </c>
      <c r="I187">
        <v>17.814908886824789</v>
      </c>
      <c r="J187">
        <v>28.191790266916509</v>
      </c>
      <c r="K187">
        <v>59.534735803870561</v>
      </c>
      <c r="L187">
        <v>84.668678810787981</v>
      </c>
      <c r="M187">
        <v>41.022532644924873</v>
      </c>
      <c r="N187">
        <v>52.403792567407507</v>
      </c>
      <c r="O187">
        <v>70.285447803244878</v>
      </c>
      <c r="P187">
        <v>76.548210091371843</v>
      </c>
      <c r="Q187">
        <v>96.394834463906747</v>
      </c>
      <c r="R187">
        <v>5.6546035373093151</v>
      </c>
      <c r="S187">
        <v>7.3518540114169628</v>
      </c>
      <c r="T187">
        <v>6.73205048571372</v>
      </c>
      <c r="U187">
        <v>11.90001474061309</v>
      </c>
      <c r="V187">
        <v>22.45780844616753</v>
      </c>
      <c r="W187" t="s">
        <v>240</v>
      </c>
      <c r="X187" t="s">
        <v>241</v>
      </c>
      <c r="Y187" t="s">
        <v>242</v>
      </c>
      <c r="Z187" t="s">
        <v>424</v>
      </c>
      <c r="AA187" t="s">
        <v>244</v>
      </c>
      <c r="AB187" t="s">
        <v>245</v>
      </c>
      <c r="AC187" t="s">
        <v>246</v>
      </c>
      <c r="AD187" t="s">
        <v>247</v>
      </c>
      <c r="AE187">
        <v>97.089925971339682</v>
      </c>
      <c r="AF187">
        <v>12.060935193552471</v>
      </c>
      <c r="AG187">
        <v>48.550008312012132</v>
      </c>
      <c r="AH187">
        <v>11.04666580670532</v>
      </c>
      <c r="AI187">
        <v>80.617499501039518</v>
      </c>
      <c r="AJ187">
        <v>17.63442902661658</v>
      </c>
      <c r="AK187">
        <v>3.6132383588272519</v>
      </c>
      <c r="AL187">
        <v>8.5439864087443809</v>
      </c>
      <c r="AM187"/>
      <c r="AN187"/>
      <c r="AO187"/>
      <c r="AP187"/>
      <c r="AQ187"/>
      <c r="AR187"/>
      <c r="AS187"/>
      <c r="AT187"/>
      <c r="AU187"/>
      <c r="AV187"/>
      <c r="AW187"/>
      <c r="AX187"/>
      <c r="AY187"/>
      <c r="AZ187"/>
      <c r="BA187"/>
      <c r="BB187"/>
      <c r="BC187"/>
      <c r="BD187"/>
      <c r="BE187"/>
      <c r="BF187"/>
      <c r="BG187"/>
      <c r="BH187"/>
      <c r="BI187"/>
    </row>
    <row r="188">
      <c r="A188" t="s">
        <v>655</v>
      </c>
      <c r="B188">
        <v>2013</v>
      </c>
      <c r="C188" t="s">
        <v>661</v>
      </c>
      <c r="D188">
        <v>36</v>
      </c>
      <c r="E188" t="s">
        <v>56</v>
      </c>
      <c r="F188" t="s">
        <v>49</v>
      </c>
      <c r="G188" t="s">
        <v>195</v>
      </c>
      <c r="H188">
        <v>92.788921191964462</v>
      </c>
      <c r="I188">
        <v>82.185091113175432</v>
      </c>
      <c r="J188">
        <v>71.808209733083373</v>
      </c>
      <c r="K188">
        <v>40.465264196129269</v>
      </c>
      <c r="L188">
        <v>15.33132118921203</v>
      </c>
      <c r="M188">
        <v>58.977467355075262</v>
      </c>
      <c r="N188">
        <v>47.59620743259233</v>
      </c>
      <c r="O188">
        <v>29.7145521967552</v>
      </c>
      <c r="P188">
        <v>23.451789908628221</v>
      </c>
      <c r="Q188">
        <v>3.605165536093208</v>
      </c>
      <c r="R188">
        <v>94.34539646269063</v>
      </c>
      <c r="S188">
        <v>92.648145988583124</v>
      </c>
      <c r="T188">
        <v>93.26794951428613</v>
      </c>
      <c r="U188">
        <v>88.099985259386884</v>
      </c>
      <c r="V188">
        <v>77.542191553832524</v>
      </c>
      <c r="W188" t="s">
        <v>240</v>
      </c>
      <c r="X188" t="s">
        <v>241</v>
      </c>
      <c r="Y188" t="s">
        <v>242</v>
      </c>
      <c r="Z188" t="s">
        <v>424</v>
      </c>
      <c r="AA188" t="s">
        <v>244</v>
      </c>
      <c r="AB188" t="s">
        <v>245</v>
      </c>
      <c r="AC188" t="s">
        <v>246</v>
      </c>
      <c r="AD188" t="s">
        <v>247</v>
      </c>
      <c r="AE188">
        <v>2.910074028660306</v>
      </c>
      <c r="AF188">
        <v>87.93906480644759</v>
      </c>
      <c r="AG188">
        <v>51.449991687987968</v>
      </c>
      <c r="AH188">
        <v>88.95333419329468</v>
      </c>
      <c r="AI188">
        <v>19.382500498960439</v>
      </c>
      <c r="AJ188">
        <v>82.365570973383512</v>
      </c>
      <c r="AK188">
        <v>96.386761641172768</v>
      </c>
      <c r="AL188">
        <v>91.456013591255612</v>
      </c>
      <c r="AM188"/>
      <c r="AN188"/>
      <c r="AO188"/>
      <c r="AP188"/>
      <c r="AQ188"/>
      <c r="AR188"/>
      <c r="AS188"/>
      <c r="AT188"/>
      <c r="AU188"/>
      <c r="AV188"/>
      <c r="AW188"/>
      <c r="AX188"/>
      <c r="AY188"/>
      <c r="AZ188"/>
      <c r="BA188"/>
      <c r="BB188"/>
      <c r="BC188"/>
      <c r="BD188"/>
      <c r="BE188"/>
      <c r="BF188"/>
      <c r="BG188"/>
      <c r="BH188"/>
      <c r="BI188"/>
    </row>
    <row r="189">
      <c r="A189" t="s">
        <v>655</v>
      </c>
      <c r="B189">
        <v>2013</v>
      </c>
      <c r="C189" t="s">
        <v>661</v>
      </c>
      <c r="D189">
        <v>37</v>
      </c>
      <c r="E189" t="s">
        <v>167</v>
      </c>
      <c r="F189" t="s">
        <v>50</v>
      </c>
      <c r="G189" t="s">
        <v>675</v>
      </c>
      <c r="H189">
        <v>4.970015253204445</v>
      </c>
      <c r="I189">
        <v>16.083731382809919</v>
      </c>
      <c r="J189">
        <v>27.82349691534413</v>
      </c>
      <c r="K189">
        <v>61.093383395231378</v>
      </c>
      <c r="L189">
        <v>85.156466308969414</v>
      </c>
      <c r="M189">
        <v>41.397244856156412</v>
      </c>
      <c r="N189">
        <v>53.821992948950637</v>
      </c>
      <c r="O189">
        <v>72.40017701011466</v>
      </c>
      <c r="P189">
        <v>77.010642791845257</v>
      </c>
      <c r="Q189">
        <v>96.385348311906569</v>
      </c>
      <c r="R189">
        <v>3.662982284892895</v>
      </c>
      <c r="S189">
        <v>4.8338723997080084</v>
      </c>
      <c r="T189">
        <v>4.6633014715419749</v>
      </c>
      <c r="U189">
        <v>8.8044039931788625</v>
      </c>
      <c r="V189">
        <v>21.360750202797099</v>
      </c>
      <c r="W189" t="s">
        <v>240</v>
      </c>
      <c r="X189" t="s">
        <v>241</v>
      </c>
      <c r="Y189" t="s">
        <v>242</v>
      </c>
      <c r="Z189" t="s">
        <v>424</v>
      </c>
      <c r="AA189" t="s">
        <v>244</v>
      </c>
      <c r="AB189" t="s">
        <v>245</v>
      </c>
      <c r="AC189" t="s">
        <v>246</v>
      </c>
      <c r="AD189" t="s">
        <v>247</v>
      </c>
      <c r="AE189">
        <v>98.013914106911102</v>
      </c>
      <c r="AF189">
        <v>10.062767971183041</v>
      </c>
      <c r="AG189">
        <v>49.722503175110973</v>
      </c>
      <c r="AH189">
        <v>12.2936507567033</v>
      </c>
      <c r="AI189">
        <v>81.5163220713752</v>
      </c>
      <c r="AJ189">
        <v>18.747125462793321</v>
      </c>
      <c r="AK189">
        <v>3.3465172753130279</v>
      </c>
      <c r="AL189">
        <v>8.313189044704707</v>
      </c>
      <c r="AM189"/>
      <c r="AN189"/>
      <c r="AO189"/>
      <c r="AP189"/>
      <c r="AQ189"/>
      <c r="AR189"/>
      <c r="AS189"/>
      <c r="AT189"/>
      <c r="AU189"/>
      <c r="AV189"/>
      <c r="AW189"/>
      <c r="AX189"/>
      <c r="AY189"/>
      <c r="AZ189"/>
      <c r="BA189"/>
      <c r="BB189"/>
      <c r="BC189"/>
      <c r="BD189"/>
      <c r="BE189"/>
      <c r="BF189"/>
      <c r="BG189"/>
      <c r="BH189"/>
      <c r="BI189"/>
    </row>
    <row r="190">
      <c r="A190" t="s">
        <v>655</v>
      </c>
      <c r="B190">
        <v>2013</v>
      </c>
      <c r="C190" t="s">
        <v>661</v>
      </c>
      <c r="D190">
        <v>38</v>
      </c>
      <c r="E190" t="s">
        <v>167</v>
      </c>
      <c r="F190" t="s">
        <v>49</v>
      </c>
      <c r="G190" t="s">
        <v>195</v>
      </c>
      <c r="H190">
        <v>95.029984746795463</v>
      </c>
      <c r="I190">
        <v>83.916268617190212</v>
      </c>
      <c r="J190">
        <v>72.176503084655849</v>
      </c>
      <c r="K190">
        <v>38.906616604768473</v>
      </c>
      <c r="L190">
        <v>14.84353369103057</v>
      </c>
      <c r="M190">
        <v>58.602755143843687</v>
      </c>
      <c r="N190">
        <v>46.1780070510492</v>
      </c>
      <c r="O190">
        <v>27.599822989885372</v>
      </c>
      <c r="P190">
        <v>22.989357208154821</v>
      </c>
      <c r="Q190">
        <v>3.6146516880933519</v>
      </c>
      <c r="R190">
        <v>96.337017715107081</v>
      </c>
      <c r="S190">
        <v>95.166127600291986</v>
      </c>
      <c r="T190">
        <v>95.336698528457958</v>
      </c>
      <c r="U190">
        <v>91.195596006821063</v>
      </c>
      <c r="V190">
        <v>78.639249797202922</v>
      </c>
      <c r="W190" t="s">
        <v>240</v>
      </c>
      <c r="X190" t="s">
        <v>241</v>
      </c>
      <c r="Y190" t="s">
        <v>242</v>
      </c>
      <c r="Z190" t="s">
        <v>424</v>
      </c>
      <c r="AA190" t="s">
        <v>244</v>
      </c>
      <c r="AB190" t="s">
        <v>245</v>
      </c>
      <c r="AC190" t="s">
        <v>246</v>
      </c>
      <c r="AD190" t="s">
        <v>247</v>
      </c>
      <c r="AE190">
        <v>1.9860858930888809</v>
      </c>
      <c r="AF190">
        <v>89.937232028817036</v>
      </c>
      <c r="AG190">
        <v>50.27749682488902</v>
      </c>
      <c r="AH190">
        <v>87.706349243296671</v>
      </c>
      <c r="AI190">
        <v>18.483677928624768</v>
      </c>
      <c r="AJ190">
        <v>81.252874537206864</v>
      </c>
      <c r="AK190">
        <v>96.653482724686953</v>
      </c>
      <c r="AL190">
        <v>91.686810955295314</v>
      </c>
      <c r="AM190"/>
      <c r="AN190"/>
      <c r="AO190"/>
      <c r="AP190"/>
      <c r="AQ190"/>
      <c r="AR190"/>
      <c r="AS190"/>
      <c r="AT190"/>
      <c r="AU190"/>
      <c r="AV190"/>
      <c r="AW190"/>
      <c r="AX190"/>
      <c r="AY190"/>
      <c r="AZ190"/>
      <c r="BA190"/>
      <c r="BB190"/>
      <c r="BC190"/>
      <c r="BD190"/>
      <c r="BE190"/>
      <c r="BF190"/>
      <c r="BG190"/>
      <c r="BH190"/>
      <c r="BI190"/>
    </row>
    <row r="191">
      <c r="A191" t="s">
        <v>655</v>
      </c>
      <c r="B191">
        <v>2013</v>
      </c>
      <c r="C191" t="s">
        <v>661</v>
      </c>
      <c r="D191">
        <v>41</v>
      </c>
      <c r="E191" t="s">
        <v>57</v>
      </c>
      <c r="F191" t="s">
        <v>50</v>
      </c>
      <c r="G191" t="s">
        <v>195</v>
      </c>
      <c r="H191">
        <v>10.15423975183821</v>
      </c>
      <c r="I191">
        <v>7.3467459676418017</v>
      </c>
      <c r="J191">
        <v>6.4337901037737772</v>
      </c>
      <c r="K191">
        <v>3.3359679438967058</v>
      </c>
      <c r="L191">
        <v>1.1867680190092991</v>
      </c>
      <c r="M191">
        <v>2.0414334107566319</v>
      </c>
      <c r="N191">
        <v>4.6735210930628854</v>
      </c>
      <c r="O191">
        <v>1.028699375931627</v>
      </c>
      <c r="P191">
        <v>2.4437476599295058</v>
      </c>
      <c r="Q191">
        <v>0.1286934098741217</v>
      </c>
      <c r="R191">
        <v>10.12450054852375</v>
      </c>
      <c r="S191">
        <v>10.482933041022511</v>
      </c>
      <c r="T191">
        <v>10.98201397455013</v>
      </c>
      <c r="U191">
        <v>8.1441054426832604</v>
      </c>
      <c r="V191">
        <v>7.4013360355410676</v>
      </c>
      <c r="W191" t="s">
        <v>240</v>
      </c>
      <c r="X191" t="s">
        <v>241</v>
      </c>
      <c r="Y191" t="s">
        <v>242</v>
      </c>
      <c r="Z191" t="s">
        <v>424</v>
      </c>
      <c r="AA191" t="s">
        <v>244</v>
      </c>
      <c r="AB191" t="s">
        <v>245</v>
      </c>
      <c r="AC191" t="s">
        <v>246</v>
      </c>
      <c r="AD191" t="s">
        <v>247</v>
      </c>
      <c r="AE191">
        <v>0.13447763713317321</v>
      </c>
      <c r="AF191">
        <v>8.6878076769725343</v>
      </c>
      <c r="AG191">
        <v>3.0972141449129071</v>
      </c>
      <c r="AH191">
        <v>4.7089733617219256</v>
      </c>
      <c r="AI191">
        <v>1.5381444754955811</v>
      </c>
      <c r="AJ191">
        <v>10.48146783947354</v>
      </c>
      <c r="AK191">
        <v>19.74614184339001</v>
      </c>
      <c r="AL191">
        <v>6.8233237798988089</v>
      </c>
      <c r="AM191"/>
      <c r="AN191"/>
      <c r="AO191"/>
      <c r="AP191"/>
      <c r="AQ191"/>
      <c r="AR191"/>
      <c r="AS191"/>
      <c r="AT191"/>
      <c r="AU191"/>
      <c r="AV191"/>
      <c r="AW191"/>
      <c r="AX191"/>
      <c r="AY191"/>
      <c r="AZ191"/>
      <c r="BA191"/>
      <c r="BB191"/>
      <c r="BC191"/>
      <c r="BD191"/>
      <c r="BE191"/>
      <c r="BF191"/>
      <c r="BG191"/>
      <c r="BH191"/>
      <c r="BI191"/>
    </row>
    <row r="192">
      <c r="A192" t="s">
        <v>655</v>
      </c>
      <c r="B192">
        <v>2013</v>
      </c>
      <c r="C192" t="s">
        <v>661</v>
      </c>
      <c r="D192">
        <v>42</v>
      </c>
      <c r="E192" t="s">
        <v>57</v>
      </c>
      <c r="F192" t="s">
        <v>49</v>
      </c>
      <c r="G192" t="s">
        <v>676</v>
      </c>
      <c r="H192">
        <v>89.845760248161682</v>
      </c>
      <c r="I192">
        <v>92.653254032358262</v>
      </c>
      <c r="J192">
        <v>93.566209896226241</v>
      </c>
      <c r="K192">
        <v>96.664032056103323</v>
      </c>
      <c r="L192">
        <v>98.813231980990722</v>
      </c>
      <c r="M192">
        <v>97.958566589243276</v>
      </c>
      <c r="N192">
        <v>95.326478906937069</v>
      </c>
      <c r="O192">
        <v>98.971300624068377</v>
      </c>
      <c r="P192">
        <v>97.556252340070472</v>
      </c>
      <c r="Q192">
        <v>99.871306590125883</v>
      </c>
      <c r="R192">
        <v>89.875499451476216</v>
      </c>
      <c r="S192">
        <v>89.517066958977566</v>
      </c>
      <c r="T192">
        <v>89.01798602544963</v>
      </c>
      <c r="U192">
        <v>91.855894557316688</v>
      </c>
      <c r="V192">
        <v>92.598663964458922</v>
      </c>
      <c r="W192" t="s">
        <v>240</v>
      </c>
      <c r="X192" t="s">
        <v>241</v>
      </c>
      <c r="Y192" t="s">
        <v>242</v>
      </c>
      <c r="Z192" t="s">
        <v>424</v>
      </c>
      <c r="AA192" t="s">
        <v>244</v>
      </c>
      <c r="AB192" t="s">
        <v>245</v>
      </c>
      <c r="AC192" t="s">
        <v>246</v>
      </c>
      <c r="AD192" t="s">
        <v>247</v>
      </c>
      <c r="AE192">
        <v>99.865522362866827</v>
      </c>
      <c r="AF192">
        <v>91.312192323027503</v>
      </c>
      <c r="AG192">
        <v>96.902785855087117</v>
      </c>
      <c r="AH192">
        <v>95.291026638278069</v>
      </c>
      <c r="AI192">
        <v>98.461855524504429</v>
      </c>
      <c r="AJ192">
        <v>89.518532160526405</v>
      </c>
      <c r="AK192">
        <v>80.253858156610008</v>
      </c>
      <c r="AL192">
        <v>93.176676220101157</v>
      </c>
      <c r="AM192"/>
      <c r="AN192"/>
      <c r="AO192"/>
      <c r="AP192"/>
      <c r="AQ192"/>
      <c r="AR192"/>
      <c r="AS192"/>
      <c r="AT192"/>
      <c r="AU192"/>
      <c r="AV192"/>
      <c r="AW192"/>
      <c r="AX192"/>
      <c r="AY192"/>
      <c r="AZ192"/>
      <c r="BA192"/>
      <c r="BB192"/>
      <c r="BC192"/>
      <c r="BD192"/>
      <c r="BE192"/>
      <c r="BF192"/>
      <c r="BG192"/>
      <c r="BH192"/>
      <c r="BI192"/>
    </row>
    <row r="193">
      <c r="A193" t="s">
        <v>655</v>
      </c>
      <c r="B193">
        <v>2013</v>
      </c>
      <c r="C193" t="s">
        <v>661</v>
      </c>
      <c r="D193">
        <v>58</v>
      </c>
      <c r="E193" t="s">
        <v>425</v>
      </c>
      <c r="F193" t="s">
        <v>249</v>
      </c>
      <c r="G193" t="s">
        <v>195</v>
      </c>
      <c r="H193">
        <v>0.20517463648720161</v>
      </c>
      <c r="I193">
        <v>0.0121551997434277</v>
      </c>
      <c r="J193">
        <v>0.47700531033678689</v>
      </c>
      <c r="K193">
        <v>1.511529315049625</v>
      </c>
      <c r="L193">
        <v>9.6761245545773225</v>
      </c>
      <c r="M193">
        <v>0.68725524036879937</v>
      </c>
      <c r="N193">
        <v>0.26860090829737981</v>
      </c>
      <c r="O193">
        <v>1.655574149866561</v>
      </c>
      <c r="P193">
        <v>5.2730062180858104</v>
      </c>
      <c r="Q193">
        <v>14.0599254793866</v>
      </c>
      <c r="R193">
        <v>0</v>
      </c>
      <c r="S193">
        <v>0</v>
      </c>
      <c r="T193">
        <v>0</v>
      </c>
      <c r="U193">
        <v>0.11338543304667829</v>
      </c>
      <c r="V193">
        <v>1.3988338648749941</v>
      </c>
      <c r="W193" t="s">
        <v>240</v>
      </c>
      <c r="X193" t="s">
        <v>241</v>
      </c>
      <c r="Y193" t="s">
        <v>242</v>
      </c>
      <c r="Z193" t="s">
        <v>424</v>
      </c>
      <c r="AA193" t="s">
        <v>244</v>
      </c>
      <c r="AB193" t="s">
        <v>245</v>
      </c>
      <c r="AC193" t="s">
        <v>246</v>
      </c>
      <c r="AD193" t="s">
        <v>247</v>
      </c>
      <c r="AE193">
        <v>9.4744313909704196</v>
      </c>
      <c r="AF193">
        <v>0.33207878587184392</v>
      </c>
      <c r="AG193">
        <v>2.1428858148791008</v>
      </c>
      <c r="AH193">
        <v>0.90707969958574697</v>
      </c>
      <c r="AI193">
        <v>6.7964151569061189</v>
      </c>
      <c r="AJ193">
        <v>0</v>
      </c>
      <c r="AK193">
        <v>0</v>
      </c>
      <c r="AL193">
        <v>0.36949763830669941</v>
      </c>
      <c r="AM193"/>
      <c r="AN193"/>
      <c r="AO193"/>
      <c r="AP193"/>
      <c r="AQ193"/>
      <c r="AR193"/>
      <c r="AS193"/>
      <c r="AT193"/>
      <c r="AU193"/>
      <c r="AV193"/>
      <c r="AW193"/>
      <c r="AX193"/>
      <c r="AY193"/>
      <c r="AZ193"/>
      <c r="BA193"/>
      <c r="BB193"/>
      <c r="BC193"/>
      <c r="BD193"/>
      <c r="BE193"/>
      <c r="BF193"/>
      <c r="BG193"/>
      <c r="BH193"/>
      <c r="BI193"/>
    </row>
    <row r="194">
      <c r="A194" t="s">
        <v>655</v>
      </c>
      <c r="B194">
        <v>2013</v>
      </c>
      <c r="C194" t="s">
        <v>661</v>
      </c>
      <c r="D194">
        <v>59</v>
      </c>
      <c r="E194" t="s">
        <v>425</v>
      </c>
      <c r="F194" t="s">
        <v>426</v>
      </c>
      <c r="G194" t="s">
        <v>195</v>
      </c>
      <c r="H194">
        <v>2.7344460228087142</v>
      </c>
      <c r="I194">
        <v>11.57059391837603</v>
      </c>
      <c r="J194">
        <v>21.77064583124951</v>
      </c>
      <c r="K194">
        <v>53.186394981525318</v>
      </c>
      <c r="L194">
        <v>73.490546032230952</v>
      </c>
      <c r="M194">
        <v>33.127625063529457</v>
      </c>
      <c r="N194">
        <v>47.67997545581548</v>
      </c>
      <c r="O194">
        <v>65.358448059388806</v>
      </c>
      <c r="P194">
        <v>69.082191588477343</v>
      </c>
      <c r="Q194">
        <v>81.033162987762537</v>
      </c>
      <c r="R194">
        <v>1.9537035437747079</v>
      </c>
      <c r="S194">
        <v>3.2329913714658418</v>
      </c>
      <c r="T194">
        <v>3.3958537324320419</v>
      </c>
      <c r="U194">
        <v>3.507457652667862</v>
      </c>
      <c r="V194">
        <v>13.1656675621853</v>
      </c>
      <c r="W194" t="s">
        <v>240</v>
      </c>
      <c r="X194" t="s">
        <v>241</v>
      </c>
      <c r="Y194" t="s">
        <v>242</v>
      </c>
      <c r="Z194" t="s">
        <v>424</v>
      </c>
      <c r="AA194" t="s">
        <v>244</v>
      </c>
      <c r="AB194" t="s">
        <v>245</v>
      </c>
      <c r="AC194" t="s">
        <v>246</v>
      </c>
      <c r="AD194" t="s">
        <v>247</v>
      </c>
      <c r="AE194">
        <v>87.136698275855039</v>
      </c>
      <c r="AF194">
        <v>4.5035955619658274</v>
      </c>
      <c r="AG194">
        <v>38.6035716716354</v>
      </c>
      <c r="AH194">
        <v>7.9790597778384393</v>
      </c>
      <c r="AI194">
        <v>72.684319436671586</v>
      </c>
      <c r="AJ194">
        <v>15.696679982137621</v>
      </c>
      <c r="AK194">
        <v>0.96912260250176607</v>
      </c>
      <c r="AL194">
        <v>5.8432969156857526</v>
      </c>
      <c r="AM194"/>
      <c r="AN194"/>
      <c r="AO194"/>
      <c r="AP194"/>
      <c r="AQ194"/>
      <c r="AR194"/>
      <c r="AS194"/>
      <c r="AT194"/>
      <c r="AU194"/>
      <c r="AV194"/>
      <c r="AW194"/>
      <c r="AX194"/>
      <c r="AY194"/>
      <c r="AZ194"/>
      <c r="BA194"/>
      <c r="BB194"/>
      <c r="BC194"/>
      <c r="BD194"/>
      <c r="BE194"/>
      <c r="BF194"/>
      <c r="BG194"/>
      <c r="BH194"/>
      <c r="BI194"/>
    </row>
    <row r="195">
      <c r="A195" t="s">
        <v>655</v>
      </c>
      <c r="B195">
        <v>2013</v>
      </c>
      <c r="C195" t="s">
        <v>661</v>
      </c>
      <c r="D195">
        <v>60</v>
      </c>
      <c r="E195" t="s">
        <v>425</v>
      </c>
      <c r="F195" t="s">
        <v>251</v>
      </c>
      <c r="G195" t="s">
        <v>195</v>
      </c>
      <c r="H195">
        <v>34.46483470568122</v>
      </c>
      <c r="I195">
        <v>47.818499279498823</v>
      </c>
      <c r="J195">
        <v>53.316971180281151</v>
      </c>
      <c r="K195">
        <v>28.119908453840139</v>
      </c>
      <c r="L195">
        <v>9.8301454917344326</v>
      </c>
      <c r="M195">
        <v>44.17408478467685</v>
      </c>
      <c r="N195">
        <v>39.437088020193031</v>
      </c>
      <c r="O195">
        <v>23.610384515094239</v>
      </c>
      <c r="P195">
        <v>14.55847828657318</v>
      </c>
      <c r="Q195">
        <v>3.592878760030922</v>
      </c>
      <c r="R195">
        <v>31.057701014527421</v>
      </c>
      <c r="S195">
        <v>38.670082831829767</v>
      </c>
      <c r="T195">
        <v>48.697477224551619</v>
      </c>
      <c r="U195">
        <v>57.845511647277128</v>
      </c>
      <c r="V195">
        <v>46.921605446723873</v>
      </c>
      <c r="W195" t="s">
        <v>240</v>
      </c>
      <c r="X195" t="s">
        <v>241</v>
      </c>
      <c r="Y195" t="s">
        <v>242</v>
      </c>
      <c r="Z195" t="s">
        <v>424</v>
      </c>
      <c r="AA195" t="s">
        <v>244</v>
      </c>
      <c r="AB195" t="s">
        <v>245</v>
      </c>
      <c r="AC195" t="s">
        <v>246</v>
      </c>
      <c r="AD195" t="s">
        <v>247</v>
      </c>
      <c r="AE195">
        <v>1.872875170498266</v>
      </c>
      <c r="AF195">
        <v>60.961889754871358</v>
      </c>
      <c r="AG195">
        <v>27.62389825776658</v>
      </c>
      <c r="AH195">
        <v>39.769485969133342</v>
      </c>
      <c r="AI195">
        <v>17.647402732975571</v>
      </c>
      <c r="AJ195">
        <v>52.480270352715387</v>
      </c>
      <c r="AK195">
        <v>15.14834277362916</v>
      </c>
      <c r="AL195">
        <v>67.08894002380363</v>
      </c>
      <c r="AM195"/>
      <c r="AN195"/>
      <c r="AO195"/>
      <c r="AP195"/>
      <c r="AQ195"/>
      <c r="AR195"/>
      <c r="AS195"/>
      <c r="AT195"/>
      <c r="AU195"/>
      <c r="AV195"/>
      <c r="AW195"/>
      <c r="AX195"/>
      <c r="AY195"/>
      <c r="AZ195"/>
      <c r="BA195"/>
      <c r="BB195"/>
      <c r="BC195"/>
      <c r="BD195"/>
      <c r="BE195"/>
      <c r="BF195"/>
      <c r="BG195"/>
      <c r="BH195"/>
      <c r="BI195"/>
    </row>
    <row r="196">
      <c r="A196" t="s">
        <v>655</v>
      </c>
      <c r="B196">
        <v>2013</v>
      </c>
      <c r="C196" t="s">
        <v>661</v>
      </c>
      <c r="D196">
        <v>61</v>
      </c>
      <c r="E196" t="s">
        <v>425</v>
      </c>
      <c r="F196" t="s">
        <v>427</v>
      </c>
      <c r="G196" t="s">
        <v>195</v>
      </c>
      <c r="H196">
        <v>23.965089095660041</v>
      </c>
      <c r="I196">
        <v>11.8764547097392</v>
      </c>
      <c r="J196">
        <v>7.2887914067294624</v>
      </c>
      <c r="K196">
        <v>5.9805503640568674</v>
      </c>
      <c r="L196">
        <v>0.63949781944580919</v>
      </c>
      <c r="M196">
        <v>2.465751138290682</v>
      </c>
      <c r="N196">
        <v>2.0294551881479528</v>
      </c>
      <c r="O196">
        <v>2.7093526993680448</v>
      </c>
      <c r="P196">
        <v>0.53119079910053923</v>
      </c>
      <c r="Q196">
        <v>0.22170338655033631</v>
      </c>
      <c r="R196">
        <v>28.043254747826939</v>
      </c>
      <c r="S196">
        <v>21.072024134784481</v>
      </c>
      <c r="T196">
        <v>17.96393460493336</v>
      </c>
      <c r="U196">
        <v>11.04810244751997</v>
      </c>
      <c r="V196">
        <v>14.636666602065381</v>
      </c>
      <c r="W196" t="s">
        <v>240</v>
      </c>
      <c r="X196" t="s">
        <v>241</v>
      </c>
      <c r="Y196" t="s">
        <v>242</v>
      </c>
      <c r="Z196" t="s">
        <v>424</v>
      </c>
      <c r="AA196" t="s">
        <v>244</v>
      </c>
      <c r="AB196" t="s">
        <v>245</v>
      </c>
      <c r="AC196" t="s">
        <v>246</v>
      </c>
      <c r="AD196" t="s">
        <v>247</v>
      </c>
      <c r="AE196">
        <v>0</v>
      </c>
      <c r="AF196">
        <v>20.07531783112746</v>
      </c>
      <c r="AG196">
        <v>5.5591367588352494</v>
      </c>
      <c r="AH196">
        <v>15.950696875026001</v>
      </c>
      <c r="AI196">
        <v>0.15732151377552489</v>
      </c>
      <c r="AJ196">
        <v>4.4672027289725911</v>
      </c>
      <c r="AK196">
        <v>44.216711851261941</v>
      </c>
      <c r="AL196">
        <v>16.385162619492871</v>
      </c>
      <c r="AM196"/>
      <c r="AN196"/>
      <c r="AO196"/>
      <c r="AP196"/>
      <c r="AQ196"/>
      <c r="AR196"/>
      <c r="AS196"/>
      <c r="AT196"/>
      <c r="AU196"/>
      <c r="AV196"/>
      <c r="AW196"/>
      <c r="AX196"/>
      <c r="AY196"/>
      <c r="AZ196"/>
      <c r="BA196"/>
      <c r="BB196"/>
      <c r="BC196"/>
      <c r="BD196"/>
      <c r="BE196"/>
      <c r="BF196"/>
      <c r="BG196"/>
      <c r="BH196"/>
      <c r="BI196"/>
    </row>
    <row r="197">
      <c r="A197" t="s">
        <v>655</v>
      </c>
      <c r="B197">
        <v>2013</v>
      </c>
      <c r="C197" t="s">
        <v>661</v>
      </c>
      <c r="D197">
        <v>62</v>
      </c>
      <c r="E197" t="s">
        <v>425</v>
      </c>
      <c r="F197" t="s">
        <v>253</v>
      </c>
      <c r="G197" t="s">
        <v>195</v>
      </c>
      <c r="H197">
        <v>18.941250260749449</v>
      </c>
      <c r="I197">
        <v>13.936480099594309</v>
      </c>
      <c r="J197">
        <v>7.7141676408939874</v>
      </c>
      <c r="K197">
        <v>4.1294264255796156</v>
      </c>
      <c r="L197">
        <v>5.001849275729688</v>
      </c>
      <c r="M197">
        <v>5.8789934980577732</v>
      </c>
      <c r="N197">
        <v>2.6567788986004972</v>
      </c>
      <c r="O197">
        <v>1.741965375756664</v>
      </c>
      <c r="P197">
        <v>8.4686057731417943</v>
      </c>
      <c r="Q197">
        <v>0.70483680643660973</v>
      </c>
      <c r="R197">
        <v>16.63715937380552</v>
      </c>
      <c r="S197">
        <v>21.313915145608711</v>
      </c>
      <c r="T197">
        <v>16.481346326856489</v>
      </c>
      <c r="U197">
        <v>13.44535847560423</v>
      </c>
      <c r="V197">
        <v>13.03404361389364</v>
      </c>
      <c r="W197" t="s">
        <v>240</v>
      </c>
      <c r="X197" t="s">
        <v>241</v>
      </c>
      <c r="Y197" t="s">
        <v>242</v>
      </c>
      <c r="Z197" t="s">
        <v>424</v>
      </c>
      <c r="AA197" t="s">
        <v>244</v>
      </c>
      <c r="AB197" t="s">
        <v>245</v>
      </c>
      <c r="AC197" t="s">
        <v>246</v>
      </c>
      <c r="AD197" t="s">
        <v>247</v>
      </c>
      <c r="AE197">
        <v>0</v>
      </c>
      <c r="AF197">
        <v>6.8047093412133677</v>
      </c>
      <c r="AG197">
        <v>12.33075165782013</v>
      </c>
      <c r="AH197">
        <v>14.656637142819299</v>
      </c>
      <c r="AI197">
        <v>1.073925436146159</v>
      </c>
      <c r="AJ197">
        <v>14.63904540245905</v>
      </c>
      <c r="AK197">
        <v>22.228885016865899</v>
      </c>
      <c r="AL197">
        <v>6.3586075100364878</v>
      </c>
      <c r="AM197"/>
      <c r="AN197"/>
      <c r="AO197"/>
      <c r="AP197"/>
      <c r="AQ197"/>
      <c r="AR197"/>
      <c r="AS197"/>
      <c r="AT197"/>
      <c r="AU197"/>
      <c r="AV197"/>
      <c r="AW197"/>
      <c r="AX197"/>
      <c r="AY197"/>
      <c r="AZ197"/>
      <c r="BA197"/>
      <c r="BB197"/>
      <c r="BC197"/>
      <c r="BD197"/>
      <c r="BE197"/>
      <c r="BF197"/>
      <c r="BG197"/>
      <c r="BH197"/>
      <c r="BI197"/>
    </row>
    <row r="198">
      <c r="A198" t="s">
        <v>655</v>
      </c>
      <c r="B198">
        <v>2013</v>
      </c>
      <c r="C198" t="s">
        <v>661</v>
      </c>
      <c r="D198">
        <v>63</v>
      </c>
      <c r="E198" t="s">
        <v>425</v>
      </c>
      <c r="F198" t="s">
        <v>254</v>
      </c>
      <c r="G198" t="s">
        <v>195</v>
      </c>
      <c r="H198">
        <v>19.331385863836921</v>
      </c>
      <c r="I198">
        <v>14.25707888191363</v>
      </c>
      <c r="J198">
        <v>8.1079966399965322</v>
      </c>
      <c r="K198">
        <v>4.5871971676007757</v>
      </c>
      <c r="L198">
        <v>0.82511025934338245</v>
      </c>
      <c r="M198">
        <v>13.118345144028989</v>
      </c>
      <c r="N198">
        <v>5.1518419631542791</v>
      </c>
      <c r="O198">
        <v>2.6526827354264149</v>
      </c>
      <c r="P198">
        <v>0.71027824975267628</v>
      </c>
      <c r="Q198">
        <v>0.26243612991514248</v>
      </c>
      <c r="R198">
        <v>21.903763540203698</v>
      </c>
      <c r="S198">
        <v>15.38960009611877</v>
      </c>
      <c r="T198">
        <v>13.017513280133491</v>
      </c>
      <c r="U198">
        <v>13.81427632811851</v>
      </c>
      <c r="V198">
        <v>8.9218163044811831</v>
      </c>
      <c r="W198" t="s">
        <v>240</v>
      </c>
      <c r="X198" t="s">
        <v>241</v>
      </c>
      <c r="Y198" t="s">
        <v>242</v>
      </c>
      <c r="Z198" t="s">
        <v>424</v>
      </c>
      <c r="AA198" t="s">
        <v>244</v>
      </c>
      <c r="AB198" t="s">
        <v>245</v>
      </c>
      <c r="AC198" t="s">
        <v>246</v>
      </c>
      <c r="AD198" t="s">
        <v>247</v>
      </c>
      <c r="AE198">
        <v>0</v>
      </c>
      <c r="AF198">
        <v>7.3224087249501704</v>
      </c>
      <c r="AG198">
        <v>11.817014096875329</v>
      </c>
      <c r="AH198">
        <v>20.16450157396158</v>
      </c>
      <c r="AI198">
        <v>0.19003333646461679</v>
      </c>
      <c r="AJ198">
        <v>12.7043706893097</v>
      </c>
      <c r="AK198">
        <v>17.237491714126911</v>
      </c>
      <c r="AL198">
        <v>3.7215066008744881</v>
      </c>
      <c r="AM198"/>
      <c r="AN198"/>
      <c r="AO198"/>
      <c r="AP198"/>
      <c r="AQ198"/>
      <c r="AR198"/>
      <c r="AS198"/>
      <c r="AT198"/>
      <c r="AU198"/>
      <c r="AV198"/>
      <c r="AW198"/>
      <c r="AX198"/>
      <c r="AY198"/>
      <c r="AZ198"/>
      <c r="BA198"/>
      <c r="BB198"/>
      <c r="BC198"/>
      <c r="BD198"/>
      <c r="BE198"/>
      <c r="BF198"/>
      <c r="BG198"/>
      <c r="BH198"/>
      <c r="BI198"/>
    </row>
    <row r="199">
      <c r="A199" t="s">
        <v>655</v>
      </c>
      <c r="B199">
        <v>2013</v>
      </c>
      <c r="C199" t="s">
        <v>661</v>
      </c>
      <c r="D199">
        <v>64</v>
      </c>
      <c r="E199" t="s">
        <v>425</v>
      </c>
      <c r="F199" t="s">
        <v>428</v>
      </c>
      <c r="G199" t="s">
        <v>195</v>
      </c>
      <c r="H199">
        <v>0.28788329406524638</v>
      </c>
      <c r="I199">
        <v>0</v>
      </c>
      <c r="J199">
        <v>0</v>
      </c>
      <c r="K199">
        <v>0</v>
      </c>
      <c r="L199">
        <v>0</v>
      </c>
      <c r="M199">
        <v>0</v>
      </c>
      <c r="N199">
        <v>0</v>
      </c>
      <c r="O199">
        <v>0</v>
      </c>
      <c r="P199">
        <v>0</v>
      </c>
      <c r="Q199">
        <v>0</v>
      </c>
      <c r="R199">
        <v>0.40441777986151789</v>
      </c>
      <c r="S199">
        <v>0.17928371074629329</v>
      </c>
      <c r="T199">
        <v>0</v>
      </c>
      <c r="U199">
        <v>0</v>
      </c>
      <c r="V199">
        <v>0</v>
      </c>
      <c r="W199" t="s">
        <v>240</v>
      </c>
      <c r="X199" t="s">
        <v>241</v>
      </c>
      <c r="Y199" t="s">
        <v>242</v>
      </c>
      <c r="Z199" t="s">
        <v>424</v>
      </c>
      <c r="AA199" t="s">
        <v>244</v>
      </c>
      <c r="AB199" t="s">
        <v>245</v>
      </c>
      <c r="AC199" t="s">
        <v>246</v>
      </c>
      <c r="AD199" t="s">
        <v>247</v>
      </c>
      <c r="AE199">
        <v>0</v>
      </c>
      <c r="AF199">
        <v>0</v>
      </c>
      <c r="AG199">
        <v>0</v>
      </c>
      <c r="AH199">
        <v>0.57253896163559104</v>
      </c>
      <c r="AI199">
        <v>0</v>
      </c>
      <c r="AJ199">
        <v>0</v>
      </c>
      <c r="AK199">
        <v>0.1994460416143698</v>
      </c>
      <c r="AL199">
        <v>0</v>
      </c>
      <c r="AM199"/>
      <c r="AN199"/>
      <c r="AO199"/>
      <c r="AP199"/>
      <c r="AQ199"/>
      <c r="AR199"/>
      <c r="AS199"/>
      <c r="AT199"/>
      <c r="AU199"/>
      <c r="AV199"/>
      <c r="AW199"/>
      <c r="AX199"/>
      <c r="AY199"/>
      <c r="AZ199"/>
      <c r="BA199"/>
      <c r="BB199"/>
      <c r="BC199"/>
      <c r="BD199"/>
      <c r="BE199"/>
      <c r="BF199"/>
      <c r="BG199"/>
      <c r="BH199"/>
      <c r="BI199"/>
    </row>
    <row r="200">
      <c r="A200" t="s">
        <v>655</v>
      </c>
      <c r="B200">
        <v>2013</v>
      </c>
      <c r="C200" t="s">
        <v>661</v>
      </c>
      <c r="D200">
        <v>65</v>
      </c>
      <c r="E200" t="s">
        <v>425</v>
      </c>
      <c r="F200" t="s">
        <v>257</v>
      </c>
      <c r="G200" t="s">
        <v>195</v>
      </c>
      <c r="H200">
        <v>0</v>
      </c>
      <c r="I200">
        <v>0.017221332211976501</v>
      </c>
      <c r="J200">
        <v>0.10036317167496819</v>
      </c>
      <c r="K200">
        <v>0.052978626144893598</v>
      </c>
      <c r="L200">
        <v>0.30923930255160947</v>
      </c>
      <c r="M200">
        <v>0.080002159154017094</v>
      </c>
      <c r="N200">
        <v>0.18502293120867791</v>
      </c>
      <c r="O200">
        <v>0.056863650050020101</v>
      </c>
      <c r="P200">
        <v>0.43220886290462918</v>
      </c>
      <c r="Q200">
        <v>0.12505644991773421</v>
      </c>
      <c r="R200">
        <v>0</v>
      </c>
      <c r="S200">
        <v>0</v>
      </c>
      <c r="T200">
        <v>0</v>
      </c>
      <c r="U200">
        <v>0.014805494083596099</v>
      </c>
      <c r="V200">
        <v>0.054550862641404102</v>
      </c>
      <c r="W200" t="s">
        <v>240</v>
      </c>
      <c r="X200" t="s">
        <v>241</v>
      </c>
      <c r="Y200" t="s">
        <v>242</v>
      </c>
      <c r="Z200" t="s">
        <v>424</v>
      </c>
      <c r="AA200" t="s">
        <v>244</v>
      </c>
      <c r="AB200" t="s">
        <v>245</v>
      </c>
      <c r="AC200" t="s">
        <v>246</v>
      </c>
      <c r="AD200" t="s">
        <v>247</v>
      </c>
      <c r="AE200">
        <v>0.57328397315705903</v>
      </c>
      <c r="AF200">
        <v>0</v>
      </c>
      <c r="AG200">
        <v>0.081506476105166994</v>
      </c>
      <c r="AH200">
        <v>0</v>
      </c>
      <c r="AI200">
        <v>0.22820311754575279</v>
      </c>
      <c r="AJ200">
        <v>0.0124308444058207</v>
      </c>
      <c r="AK200">
        <v>0</v>
      </c>
      <c r="AL200">
        <v>0.20813009497136559</v>
      </c>
      <c r="AM200"/>
      <c r="AN200"/>
      <c r="AO200"/>
      <c r="AP200"/>
      <c r="AQ200"/>
      <c r="AR200"/>
      <c r="AS200"/>
      <c r="AT200"/>
      <c r="AU200"/>
      <c r="AV200"/>
      <c r="AW200"/>
      <c r="AX200"/>
      <c r="AY200"/>
      <c r="AZ200"/>
      <c r="BA200"/>
      <c r="BB200"/>
      <c r="BC200"/>
      <c r="BD200"/>
      <c r="BE200"/>
      <c r="BF200"/>
      <c r="BG200"/>
      <c r="BH200"/>
      <c r="BI200"/>
    </row>
    <row r="201">
      <c r="A201" t="s">
        <v>655</v>
      </c>
      <c r="B201">
        <v>2013</v>
      </c>
      <c r="C201" t="s">
        <v>661</v>
      </c>
      <c r="D201">
        <v>66</v>
      </c>
      <c r="E201" t="s">
        <v>425</v>
      </c>
      <c r="F201" t="s">
        <v>47</v>
      </c>
      <c r="G201" t="s">
        <v>195</v>
      </c>
      <c r="H201">
        <v>0.0699361207111001</v>
      </c>
      <c r="I201">
        <v>0.51151657892282676</v>
      </c>
      <c r="J201">
        <v>1.2240588188374839</v>
      </c>
      <c r="K201">
        <v>2.432014666202682</v>
      </c>
      <c r="L201">
        <v>0.22748726438681169</v>
      </c>
      <c r="M201">
        <v>0.46794297189359019</v>
      </c>
      <c r="N201">
        <v>2.5912366345825069</v>
      </c>
      <c r="O201">
        <v>2.2147288150493321</v>
      </c>
      <c r="P201">
        <v>0.94404022196407034</v>
      </c>
      <c r="Q201">
        <v>0</v>
      </c>
      <c r="R201">
        <v>0</v>
      </c>
      <c r="S201">
        <v>0.14210270944613959</v>
      </c>
      <c r="T201">
        <v>0.44387483109266168</v>
      </c>
      <c r="U201">
        <v>0.211102521681995</v>
      </c>
      <c r="V201">
        <v>1.86681574313426</v>
      </c>
      <c r="W201" t="s">
        <v>240</v>
      </c>
      <c r="X201" t="s">
        <v>241</v>
      </c>
      <c r="Y201" t="s">
        <v>242</v>
      </c>
      <c r="Z201" t="s">
        <v>424</v>
      </c>
      <c r="AA201" t="s">
        <v>244</v>
      </c>
      <c r="AB201" t="s">
        <v>245</v>
      </c>
      <c r="AC201" t="s">
        <v>246</v>
      </c>
      <c r="AD201" t="s">
        <v>247</v>
      </c>
      <c r="AE201">
        <v>0.94271118951903299</v>
      </c>
      <c r="AF201">
        <v>0</v>
      </c>
      <c r="AG201">
        <v>1.841235266083076</v>
      </c>
      <c r="AH201">
        <v>0</v>
      </c>
      <c r="AI201">
        <v>1.2223792695146929</v>
      </c>
      <c r="AJ201">
        <v>0</v>
      </c>
      <c r="AK201">
        <v>0</v>
      </c>
      <c r="AL201">
        <v>0.024858596828759901</v>
      </c>
      <c r="AM201"/>
      <c r="AN201"/>
      <c r="AO201"/>
      <c r="AP201"/>
      <c r="AQ201"/>
      <c r="AR201"/>
      <c r="AS201"/>
      <c r="AT201"/>
      <c r="AU201"/>
      <c r="AV201"/>
      <c r="AW201"/>
      <c r="AX201"/>
      <c r="AY201"/>
      <c r="AZ201"/>
      <c r="BA201"/>
      <c r="BB201"/>
      <c r="BC201"/>
      <c r="BD201"/>
      <c r="BE201"/>
      <c r="BF201"/>
      <c r="BG201"/>
      <c r="BH201"/>
      <c r="BI201"/>
    </row>
    <row r="202">
      <c r="A202" t="s">
        <v>655</v>
      </c>
      <c r="B202">
        <v>2013</v>
      </c>
      <c r="C202" t="s">
        <v>661</v>
      </c>
      <c r="D202">
        <v>122</v>
      </c>
      <c r="E202" t="s">
        <v>18</v>
      </c>
      <c r="F202" t="s">
        <v>14</v>
      </c>
      <c r="G202" t="s">
        <v>677</v>
      </c>
      <c r="H202">
        <v>29.984755875954178</v>
      </c>
      <c r="I202">
        <v>41.170981119379</v>
      </c>
      <c r="J202">
        <v>58.203339949636053</v>
      </c>
      <c r="K202">
        <v>74.250551492973642</v>
      </c>
      <c r="L202">
        <v>89.898151037705318</v>
      </c>
      <c r="M202">
        <v>54.602486459035887</v>
      </c>
      <c r="N202">
        <v>71.139493419886023</v>
      </c>
      <c r="O202">
        <v>80.865014145173816</v>
      </c>
      <c r="P202">
        <v>85.187137565725806</v>
      </c>
      <c r="Q202">
        <v>93.857519146040062</v>
      </c>
      <c r="R202">
        <v>29.533834915257518</v>
      </c>
      <c r="S202">
        <v>30.48084418027295</v>
      </c>
      <c r="T202">
        <v>33.512943888230147</v>
      </c>
      <c r="U202">
        <v>48.989887993542688</v>
      </c>
      <c r="V202">
        <v>56.153895012334146</v>
      </c>
      <c r="W202" t="s">
        <v>240</v>
      </c>
      <c r="X202" t="s">
        <v>241</v>
      </c>
      <c r="Y202" t="s">
        <v>242</v>
      </c>
      <c r="Z202" t="s">
        <v>424</v>
      </c>
      <c r="AA202" t="s">
        <v>244</v>
      </c>
      <c r="AB202" t="s">
        <v>245</v>
      </c>
      <c r="AC202" t="s">
        <v>246</v>
      </c>
      <c r="AD202" t="s">
        <v>247</v>
      </c>
      <c r="AE202">
        <v>98.295472974135279</v>
      </c>
      <c r="AF202">
        <v>47.316693516815107</v>
      </c>
      <c r="AG202">
        <v>58.277921601275509</v>
      </c>
      <c r="AH202">
        <v>58.890424620896617</v>
      </c>
      <c r="AI202">
        <v>83.866524331807</v>
      </c>
      <c r="AJ202">
        <v>58.344464733851147</v>
      </c>
      <c r="AK202">
        <v>22.45952712798158</v>
      </c>
      <c r="AL202">
        <v>25.59622989410218</v>
      </c>
      <c r="AM202">
        <v>3101.1093920000021</v>
      </c>
      <c r="AN202">
        <v>4261.9953160000032</v>
      </c>
      <c r="AO202">
        <v>6025.2487809999984</v>
      </c>
      <c r="AP202">
        <v>7673.6192899999915</v>
      </c>
      <c r="AQ202">
        <v>9312.8153199999961</v>
      </c>
      <c r="AR202">
        <v>2868.0369550000019</v>
      </c>
      <c r="AS202">
        <v>3735.1175820000021</v>
      </c>
      <c r="AT202">
        <v>4243.9433349999999</v>
      </c>
      <c r="AU202">
        <v>4475.7952529999984</v>
      </c>
      <c r="AV202">
        <v>4925.3675450000019</v>
      </c>
      <c r="AW202">
        <v>1506.5010589999999</v>
      </c>
      <c r="AX202">
        <v>1552.951577000001</v>
      </c>
      <c r="AY202">
        <v>1708.8899670000001</v>
      </c>
      <c r="AZ202">
        <v>2497.782145000001</v>
      </c>
      <c r="BA202">
        <v>2860.402681</v>
      </c>
      <c r="BB202">
        <v>983.45544000000427</v>
      </c>
      <c r="BC202">
        <v>3181.0628660000011</v>
      </c>
      <c r="BD202">
        <v>10421.13522900002</v>
      </c>
      <c r="BE202">
        <v>2403.0199370000009</v>
      </c>
      <c r="BF202">
        <v>8423.6063619999932</v>
      </c>
      <c r="BG202">
        <v>3542.9909640000019</v>
      </c>
      <c r="BH202">
        <v>718.86597500000028</v>
      </c>
      <c r="BI202">
        <v>700.65132599999959</v>
      </c>
    </row>
    <row r="203">
      <c r="A203" t="s">
        <v>655</v>
      </c>
      <c r="B203">
        <v>2013</v>
      </c>
      <c r="C203" t="s">
        <v>661</v>
      </c>
      <c r="D203">
        <v>123</v>
      </c>
      <c r="E203" t="s">
        <v>18</v>
      </c>
      <c r="F203" t="s">
        <v>52</v>
      </c>
      <c r="G203" t="s">
        <v>195</v>
      </c>
      <c r="H203">
        <v>70.015244124045708</v>
      </c>
      <c r="I203">
        <v>58.829018880621227</v>
      </c>
      <c r="J203">
        <v>41.796660050363869</v>
      </c>
      <c r="K203">
        <v>25.74944850702618</v>
      </c>
      <c r="L203">
        <v>10.10184896229463</v>
      </c>
      <c r="M203">
        <v>45.397513540964262</v>
      </c>
      <c r="N203">
        <v>28.860506580113871</v>
      </c>
      <c r="O203">
        <v>19.13498585482629</v>
      </c>
      <c r="P203">
        <v>14.81286243427428</v>
      </c>
      <c r="Q203">
        <v>6.1424808539598938</v>
      </c>
      <c r="R203">
        <v>70.466165084742428</v>
      </c>
      <c r="S203">
        <v>69.519155819727047</v>
      </c>
      <c r="T203">
        <v>66.48705611176949</v>
      </c>
      <c r="U203">
        <v>51.010112006457298</v>
      </c>
      <c r="V203">
        <v>43.846104987665861</v>
      </c>
      <c r="W203" t="s">
        <v>240</v>
      </c>
      <c r="X203" t="s">
        <v>241</v>
      </c>
      <c r="Y203" t="s">
        <v>242</v>
      </c>
      <c r="Z203" t="s">
        <v>424</v>
      </c>
      <c r="AA203" t="s">
        <v>244</v>
      </c>
      <c r="AB203" t="s">
        <v>245</v>
      </c>
      <c r="AC203" t="s">
        <v>246</v>
      </c>
      <c r="AD203" t="s">
        <v>247</v>
      </c>
      <c r="AE203">
        <v>1.7045270258647061</v>
      </c>
      <c r="AF203">
        <v>52.683306483184907</v>
      </c>
      <c r="AG203">
        <v>41.722078398724662</v>
      </c>
      <c r="AH203">
        <v>41.109575379103411</v>
      </c>
      <c r="AI203">
        <v>16.133475668192919</v>
      </c>
      <c r="AJ203">
        <v>41.65553526614903</v>
      </c>
      <c r="AK203">
        <v>77.540472872018455</v>
      </c>
      <c r="AL203">
        <v>74.403770105897848</v>
      </c>
      <c r="AM203">
        <v>7241.1772180000016</v>
      </c>
      <c r="AN203">
        <v>6089.9448130000092</v>
      </c>
      <c r="AO203">
        <v>4326.8182760000009</v>
      </c>
      <c r="AP203">
        <v>2661.1447429999998</v>
      </c>
      <c r="AQ203">
        <v>1046.4804079999999</v>
      </c>
      <c r="AR203">
        <v>2384.5387810000011</v>
      </c>
      <c r="AS203">
        <v>1515.2959400000011</v>
      </c>
      <c r="AT203">
        <v>1004.238935</v>
      </c>
      <c r="AU203">
        <v>778.27875499999982</v>
      </c>
      <c r="AV203">
        <v>322.33939400000008</v>
      </c>
      <c r="AW203">
        <v>3594.431696000006</v>
      </c>
      <c r="AX203">
        <v>3541.8928039999969</v>
      </c>
      <c r="AY203">
        <v>3390.3038629999992</v>
      </c>
      <c r="AZ203">
        <v>2600.7846150000032</v>
      </c>
      <c r="BA203">
        <v>2233.4606749999989</v>
      </c>
      <c r="BB203">
        <v>17.053953</v>
      </c>
      <c r="BC203">
        <v>3541.8558960000009</v>
      </c>
      <c r="BD203">
        <v>7460.6542080000017</v>
      </c>
      <c r="BE203">
        <v>1677.4735430000001</v>
      </c>
      <c r="BF203">
        <v>1620.456426</v>
      </c>
      <c r="BG203">
        <v>2529.549045000002</v>
      </c>
      <c r="BH203">
        <v>2481.8513460000008</v>
      </c>
      <c r="BI203">
        <v>2036.671041000001</v>
      </c>
    </row>
    <row r="204">
      <c r="A204" t="s">
        <v>655</v>
      </c>
      <c r="B204">
        <v>2013</v>
      </c>
      <c r="C204" t="s">
        <v>661</v>
      </c>
      <c r="D204">
        <v>124</v>
      </c>
      <c r="E204" t="s">
        <v>51</v>
      </c>
      <c r="F204" t="s">
        <v>15</v>
      </c>
      <c r="G204" t="s">
        <v>678</v>
      </c>
      <c r="H204">
        <v>19.315167238437191</v>
      </c>
      <c r="I204">
        <v>24.961038798527259</v>
      </c>
      <c r="J204">
        <v>35.368972755293058</v>
      </c>
      <c r="K204">
        <v>43.99259207546914</v>
      </c>
      <c r="L204">
        <v>75.935961384143113</v>
      </c>
      <c r="M204">
        <v>24.475784978952682</v>
      </c>
      <c r="N204">
        <v>33.361000055720893</v>
      </c>
      <c r="O204">
        <v>45.976471640341941</v>
      </c>
      <c r="P204">
        <v>64.110753195892954</v>
      </c>
      <c r="Q204">
        <v>84.678984471773632</v>
      </c>
      <c r="R204">
        <v>18.013771973357422</v>
      </c>
      <c r="S204">
        <v>21.205497738636431</v>
      </c>
      <c r="T204">
        <v>20.970526884246642</v>
      </c>
      <c r="U204">
        <v>38.406934853982349</v>
      </c>
      <c r="V204">
        <v>46.464072111635197</v>
      </c>
      <c r="W204" t="s">
        <v>240</v>
      </c>
      <c r="X204" t="s">
        <v>241</v>
      </c>
      <c r="Y204" t="s">
        <v>242</v>
      </c>
      <c r="Z204" t="s">
        <v>424</v>
      </c>
      <c r="AA204" t="s">
        <v>244</v>
      </c>
      <c r="AB204" t="s">
        <v>245</v>
      </c>
      <c r="AC204" t="s">
        <v>246</v>
      </c>
      <c r="AD204" t="s">
        <v>247</v>
      </c>
      <c r="AE204">
        <v>52.793332200014653</v>
      </c>
      <c r="AF204">
        <v>39.774656569024287</v>
      </c>
      <c r="AG204">
        <v>40.752333113383138</v>
      </c>
      <c r="AH204">
        <v>44.043528823381429</v>
      </c>
      <c r="AI204">
        <v>52.014667881624163</v>
      </c>
      <c r="AJ204">
        <v>36.304471057129298</v>
      </c>
      <c r="AK204">
        <v>16.24768034302771</v>
      </c>
      <c r="AL204">
        <v>15.34141258123873</v>
      </c>
      <c r="AM204">
        <v>1997.6299550000001</v>
      </c>
      <c r="AN204">
        <v>2583.9517919999998</v>
      </c>
      <c r="AO204">
        <v>3661.419777000001</v>
      </c>
      <c r="AP204">
        <v>4546.5305829999961</v>
      </c>
      <c r="AQ204">
        <v>7865.5316729999977</v>
      </c>
      <c r="AR204">
        <v>1285.6091429999999</v>
      </c>
      <c r="AS204">
        <v>1751.5904579999999</v>
      </c>
      <c r="AT204">
        <v>2412.9290330000022</v>
      </c>
      <c r="AU204">
        <v>3367.6253269999988</v>
      </c>
      <c r="AV204">
        <v>4443.704944000001</v>
      </c>
      <c r="AW204">
        <v>918.87039500000003</v>
      </c>
      <c r="AX204">
        <v>1080.3871099999999</v>
      </c>
      <c r="AY204">
        <v>1069.327812999999</v>
      </c>
      <c r="AZ204">
        <v>1958.203214000001</v>
      </c>
      <c r="BA204">
        <v>2366.816343</v>
      </c>
      <c r="BB204">
        <v>527.63054299999999</v>
      </c>
      <c r="BC204">
        <v>2674.0178489999998</v>
      </c>
      <c r="BD204">
        <v>7287.2463979999948</v>
      </c>
      <c r="BE204">
        <v>1797.1933220000001</v>
      </c>
      <c r="BF204">
        <v>5224.3859010000006</v>
      </c>
      <c r="BG204">
        <v>2204.603529999999</v>
      </c>
      <c r="BH204">
        <v>520.04231900000013</v>
      </c>
      <c r="BI204">
        <v>419.94391799999983</v>
      </c>
    </row>
    <row r="205">
      <c r="A205" t="s">
        <v>655</v>
      </c>
      <c r="B205">
        <v>2013</v>
      </c>
      <c r="C205" t="s">
        <v>661</v>
      </c>
      <c r="D205">
        <v>125</v>
      </c>
      <c r="E205" t="s">
        <v>51</v>
      </c>
      <c r="F205" t="s">
        <v>16</v>
      </c>
      <c r="G205" t="s">
        <v>679</v>
      </c>
      <c r="H205">
        <v>10.66958863751697</v>
      </c>
      <c r="I205">
        <v>16.209942320851709</v>
      </c>
      <c r="J205">
        <v>22.83436719434301</v>
      </c>
      <c r="K205">
        <v>30.257959417504541</v>
      </c>
      <c r="L205">
        <v>13.962189653562231</v>
      </c>
      <c r="M205">
        <v>30.126701480083192</v>
      </c>
      <c r="N205">
        <v>37.778493364165072</v>
      </c>
      <c r="O205">
        <v>34.888542504831911</v>
      </c>
      <c r="P205">
        <v>21.07638436983288</v>
      </c>
      <c r="Q205">
        <v>9.1785346742664089</v>
      </c>
      <c r="R205">
        <v>11.520062941900109</v>
      </c>
      <c r="S205">
        <v>9.2753464416364917</v>
      </c>
      <c r="T205">
        <v>12.542417003983511</v>
      </c>
      <c r="U205">
        <v>10.582953139560329</v>
      </c>
      <c r="V205">
        <v>9.6898229006989478</v>
      </c>
      <c r="W205" t="s">
        <v>240</v>
      </c>
      <c r="X205" t="s">
        <v>241</v>
      </c>
      <c r="Y205" t="s">
        <v>242</v>
      </c>
      <c r="Z205" t="s">
        <v>424</v>
      </c>
      <c r="AA205" t="s">
        <v>244</v>
      </c>
      <c r="AB205" t="s">
        <v>245</v>
      </c>
      <c r="AC205" t="s">
        <v>246</v>
      </c>
      <c r="AD205" t="s">
        <v>247</v>
      </c>
      <c r="AE205">
        <v>45.502140774120171</v>
      </c>
      <c r="AF205">
        <v>7.5420369477908</v>
      </c>
      <c r="AG205">
        <v>17.525588487892229</v>
      </c>
      <c r="AH205">
        <v>14.84689579751516</v>
      </c>
      <c r="AI205">
        <v>31.851856450182911</v>
      </c>
      <c r="AJ205">
        <v>22.03999367672181</v>
      </c>
      <c r="AK205">
        <v>6.2118467849538659</v>
      </c>
      <c r="AL205">
        <v>10.254817312863461</v>
      </c>
      <c r="AM205">
        <v>1103.479437</v>
      </c>
      <c r="AN205">
        <v>1678.0435239999999</v>
      </c>
      <c r="AO205">
        <v>2363.8290040000002</v>
      </c>
      <c r="AP205">
        <v>3127.088706999999</v>
      </c>
      <c r="AQ205">
        <v>1446.219195000001</v>
      </c>
      <c r="AR205">
        <v>1582.427812000001</v>
      </c>
      <c r="AS205">
        <v>1983.527123999999</v>
      </c>
      <c r="AT205">
        <v>1831.014302</v>
      </c>
      <c r="AU205">
        <v>1107.1054740000011</v>
      </c>
      <c r="AV205">
        <v>481.66260099999982</v>
      </c>
      <c r="AW205">
        <v>587.63066399999991</v>
      </c>
      <c r="AX205">
        <v>472.56446699999998</v>
      </c>
      <c r="AY205">
        <v>639.56215400000019</v>
      </c>
      <c r="AZ205">
        <v>539.57893100000001</v>
      </c>
      <c r="BA205">
        <v>493.5863379999999</v>
      </c>
      <c r="BB205">
        <v>454.76044499999961</v>
      </c>
      <c r="BC205">
        <v>507.04501699999992</v>
      </c>
      <c r="BD205">
        <v>3133.8888309999979</v>
      </c>
      <c r="BE205">
        <v>605.82661500000006</v>
      </c>
      <c r="BF205">
        <v>3199.2204609999999</v>
      </c>
      <c r="BG205">
        <v>1338.387434</v>
      </c>
      <c r="BH205">
        <v>198.823656</v>
      </c>
      <c r="BI205">
        <v>280.70740799999999</v>
      </c>
    </row>
    <row r="206">
      <c r="A206" t="s">
        <v>655</v>
      </c>
      <c r="B206">
        <v>2013</v>
      </c>
      <c r="C206" t="s">
        <v>661</v>
      </c>
      <c r="D206">
        <v>126</v>
      </c>
      <c r="E206" t="s">
        <v>51</v>
      </c>
      <c r="F206" t="s">
        <v>22</v>
      </c>
      <c r="G206" t="s">
        <v>680</v>
      </c>
      <c r="H206">
        <v>62.687437531766548</v>
      </c>
      <c r="I206">
        <v>57.612693482377423</v>
      </c>
      <c r="J206">
        <v>41.38651378907894</v>
      </c>
      <c r="K206">
        <v>25.531885078115849</v>
      </c>
      <c r="L206">
        <v>10.10184896229465</v>
      </c>
      <c r="M206">
        <v>44.771039680254823</v>
      </c>
      <c r="N206">
        <v>28.648077559937519</v>
      </c>
      <c r="O206">
        <v>19.134985854826152</v>
      </c>
      <c r="P206">
        <v>14.812862434274169</v>
      </c>
      <c r="Q206">
        <v>6.1424808539599596</v>
      </c>
      <c r="R206">
        <v>58.708479857229619</v>
      </c>
      <c r="S206">
        <v>66.622001854623477</v>
      </c>
      <c r="T206">
        <v>64.877542848768428</v>
      </c>
      <c r="U206">
        <v>50.168605971141623</v>
      </c>
      <c r="V206">
        <v>43.211501137094878</v>
      </c>
      <c r="W206" t="s">
        <v>240</v>
      </c>
      <c r="X206" t="s">
        <v>241</v>
      </c>
      <c r="Y206" t="s">
        <v>242</v>
      </c>
      <c r="Z206" t="s">
        <v>424</v>
      </c>
      <c r="AA206" t="s">
        <v>244</v>
      </c>
      <c r="AB206" t="s">
        <v>245</v>
      </c>
      <c r="AC206" t="s">
        <v>246</v>
      </c>
      <c r="AD206" t="s">
        <v>247</v>
      </c>
      <c r="AE206">
        <v>1.4103503404483531</v>
      </c>
      <c r="AF206">
        <v>51.266010448930068</v>
      </c>
      <c r="AG206">
        <v>40.830287073467012</v>
      </c>
      <c r="AH206">
        <v>34.39194548106471</v>
      </c>
      <c r="AI206">
        <v>16.008075804951851</v>
      </c>
      <c r="AJ206">
        <v>40.216924143446953</v>
      </c>
      <c r="AK206">
        <v>69.062370347325029</v>
      </c>
      <c r="AL206">
        <v>72.737935801917928</v>
      </c>
      <c r="AM206">
        <v>6483.3144579999926</v>
      </c>
      <c r="AN206">
        <v>5964.0315360000086</v>
      </c>
      <c r="AO206">
        <v>4284.3596600000001</v>
      </c>
      <c r="AP206">
        <v>2638.6600760000001</v>
      </c>
      <c r="AQ206">
        <v>1046.4804079999999</v>
      </c>
      <c r="AR206">
        <v>2351.6327670000019</v>
      </c>
      <c r="AS206">
        <v>1504.142538000001</v>
      </c>
      <c r="AT206">
        <v>1004.238935</v>
      </c>
      <c r="AU206">
        <v>778.27875499999982</v>
      </c>
      <c r="AV206">
        <v>322.33939400000008</v>
      </c>
      <c r="AW206">
        <v>2994.680079000007</v>
      </c>
      <c r="AX206">
        <v>3394.2873179999988</v>
      </c>
      <c r="AY206">
        <v>3308.2316619999988</v>
      </c>
      <c r="AZ206">
        <v>2557.8798680000032</v>
      </c>
      <c r="BA206">
        <v>2201.134822</v>
      </c>
      <c r="BB206">
        <v>14.113818999999999</v>
      </c>
      <c r="BC206">
        <v>3446.572235000001</v>
      </c>
      <c r="BD206">
        <v>7301.185961000002</v>
      </c>
      <c r="BE206">
        <v>1403.361093</v>
      </c>
      <c r="BF206">
        <v>1607.861185</v>
      </c>
      <c r="BG206">
        <v>2442.188809000002</v>
      </c>
      <c r="BH206">
        <v>2210.4912500000019</v>
      </c>
      <c r="BI206">
        <v>1991.0717860000011</v>
      </c>
    </row>
    <row r="207">
      <c r="A207" t="s">
        <v>655</v>
      </c>
      <c r="B207">
        <v>2013</v>
      </c>
      <c r="C207" t="s">
        <v>661</v>
      </c>
      <c r="D207">
        <v>127</v>
      </c>
      <c r="E207" t="s">
        <v>51</v>
      </c>
      <c r="F207" t="s">
        <v>19</v>
      </c>
      <c r="G207" t="s">
        <v>681</v>
      </c>
      <c r="H207">
        <v>7.3278065922792912</v>
      </c>
      <c r="I207">
        <v>1.216325398243618</v>
      </c>
      <c r="J207">
        <v>0.41014626128498388</v>
      </c>
      <c r="K207">
        <v>0.21756342891046229</v>
      </c>
      <c r="L207">
        <v>0</v>
      </c>
      <c r="M207">
        <v>0.6264738607093171</v>
      </c>
      <c r="N207">
        <v>0.21242902017651749</v>
      </c>
      <c r="O207">
        <v>0</v>
      </c>
      <c r="P207">
        <v>0</v>
      </c>
      <c r="Q207">
        <v>0</v>
      </c>
      <c r="R207">
        <v>11.75768522751285</v>
      </c>
      <c r="S207">
        <v>2.8971539651036111</v>
      </c>
      <c r="T207">
        <v>1.6095132630014131</v>
      </c>
      <c r="U207">
        <v>0.84150603531569645</v>
      </c>
      <c r="V207">
        <v>0.63460385057097723</v>
      </c>
      <c r="W207" t="s">
        <v>240</v>
      </c>
      <c r="X207" t="s">
        <v>241</v>
      </c>
      <c r="Y207" t="s">
        <v>242</v>
      </c>
      <c r="Z207" t="s">
        <v>424</v>
      </c>
      <c r="AA207" t="s">
        <v>244</v>
      </c>
      <c r="AB207" t="s">
        <v>245</v>
      </c>
      <c r="AC207" t="s">
        <v>246</v>
      </c>
      <c r="AD207" t="s">
        <v>247</v>
      </c>
      <c r="AE207">
        <v>0.29417668541682951</v>
      </c>
      <c r="AF207">
        <v>1.4172960342548311</v>
      </c>
      <c r="AG207">
        <v>0.89179132525762395</v>
      </c>
      <c r="AH207">
        <v>6.7176298980387026</v>
      </c>
      <c r="AI207">
        <v>0.12539986324107791</v>
      </c>
      <c r="AJ207">
        <v>1.438611122701952</v>
      </c>
      <c r="AK207">
        <v>8.4781025246934032</v>
      </c>
      <c r="AL207">
        <v>1.6658343039798791</v>
      </c>
      <c r="AM207">
        <v>757.86275999999964</v>
      </c>
      <c r="AN207">
        <v>125.91327699999999</v>
      </c>
      <c r="AO207">
        <v>42.458615999999999</v>
      </c>
      <c r="AP207">
        <v>22.484667000000002</v>
      </c>
      <c r="AQ207">
        <v>0</v>
      </c>
      <c r="AR207">
        <v>32.906013999999999</v>
      </c>
      <c r="AS207">
        <v>11.153402</v>
      </c>
      <c r="AT207">
        <v>0</v>
      </c>
      <c r="AU207">
        <v>0</v>
      </c>
      <c r="AV207">
        <v>0</v>
      </c>
      <c r="AW207">
        <v>599.75161700000012</v>
      </c>
      <c r="AX207">
        <v>147.60548600000001</v>
      </c>
      <c r="AY207">
        <v>82.072200999999993</v>
      </c>
      <c r="AZ207">
        <v>42.904746999999993</v>
      </c>
      <c r="BA207">
        <v>32.325853000000002</v>
      </c>
      <c r="BB207">
        <v>2.940134</v>
      </c>
      <c r="BC207">
        <v>95.283660999999995</v>
      </c>
      <c r="BD207">
        <v>159.46824699999999</v>
      </c>
      <c r="BE207">
        <v>274.11245000000002</v>
      </c>
      <c r="BF207">
        <v>12.595241</v>
      </c>
      <c r="BG207">
        <v>87.360236</v>
      </c>
      <c r="BH207">
        <v>271.360096</v>
      </c>
      <c r="BI207">
        <v>45.599255000000007</v>
      </c>
    </row>
    <row r="208">
      <c r="A208" t="s">
        <v>655</v>
      </c>
      <c r="B208">
        <v>2013</v>
      </c>
      <c r="C208" t="s">
        <v>661</v>
      </c>
      <c r="D208">
        <v>128</v>
      </c>
      <c r="E208" t="s">
        <v>182</v>
      </c>
      <c r="F208" t="s">
        <v>50</v>
      </c>
      <c r="G208" t="s">
        <v>682</v>
      </c>
      <c r="H208">
        <v>35.583376705338743</v>
      </c>
      <c r="I208">
        <v>39.372251717415978</v>
      </c>
      <c r="J208">
        <v>39.232056466350258</v>
      </c>
      <c r="K208">
        <v>40.751157815127968</v>
      </c>
      <c r="L208">
        <v>15.53111993116096</v>
      </c>
      <c r="M208">
        <v>55.174596311992083</v>
      </c>
      <c r="N208">
        <v>53.104810771121727</v>
      </c>
      <c r="O208">
        <v>43.144174119846021</v>
      </c>
      <c r="P208">
        <v>24.741275469634701</v>
      </c>
      <c r="Q208">
        <v>9.7792214814295573</v>
      </c>
      <c r="R208">
        <v>39.006322663328447</v>
      </c>
      <c r="S208">
        <v>30.430083848003949</v>
      </c>
      <c r="T208">
        <v>37.425590081892047</v>
      </c>
      <c r="U208">
        <v>21.602321566759372</v>
      </c>
      <c r="V208">
        <v>17.25583398724271</v>
      </c>
      <c r="W208" t="s">
        <v>240</v>
      </c>
      <c r="X208" t="s">
        <v>241</v>
      </c>
      <c r="Y208" t="s">
        <v>242</v>
      </c>
      <c r="Z208" t="s">
        <v>424</v>
      </c>
      <c r="AA208" t="s">
        <v>244</v>
      </c>
      <c r="AB208" t="s">
        <v>245</v>
      </c>
      <c r="AC208" t="s">
        <v>246</v>
      </c>
      <c r="AD208" t="s">
        <v>247</v>
      </c>
      <c r="AE208">
        <v>46.291186559622389</v>
      </c>
      <c r="AF208">
        <v>15.939484328317571</v>
      </c>
      <c r="AG208">
        <v>30.072432245951351</v>
      </c>
      <c r="AH208">
        <v>25.211052379212941</v>
      </c>
      <c r="AI208">
        <v>37.979225565811198</v>
      </c>
      <c r="AJ208">
        <v>37.775637804307969</v>
      </c>
      <c r="AK208">
        <v>27.657958912299321</v>
      </c>
      <c r="AL208">
        <v>40.063780311749547</v>
      </c>
      <c r="AM208"/>
      <c r="AN208"/>
      <c r="AO208"/>
      <c r="AP208"/>
      <c r="AQ208"/>
      <c r="AR208"/>
      <c r="AS208"/>
      <c r="AT208"/>
      <c r="AU208"/>
      <c r="AV208"/>
      <c r="AW208"/>
      <c r="AX208"/>
      <c r="AY208"/>
      <c r="AZ208"/>
      <c r="BA208"/>
      <c r="BB208"/>
      <c r="BC208"/>
      <c r="BD208"/>
      <c r="BE208"/>
      <c r="BF208"/>
      <c r="BG208"/>
      <c r="BH208"/>
      <c r="BI208"/>
    </row>
    <row r="209">
      <c r="A209" t="s">
        <v>655</v>
      </c>
      <c r="B209">
        <v>2013</v>
      </c>
      <c r="C209" t="s">
        <v>661</v>
      </c>
      <c r="D209">
        <v>129</v>
      </c>
      <c r="E209" t="s">
        <v>182</v>
      </c>
      <c r="F209" t="s">
        <v>49</v>
      </c>
      <c r="G209" t="s">
        <v>195</v>
      </c>
      <c r="H209">
        <v>64.416623294661207</v>
      </c>
      <c r="I209">
        <v>60.627748282583937</v>
      </c>
      <c r="J209">
        <v>60.767943533649778</v>
      </c>
      <c r="K209">
        <v>59.248842184872089</v>
      </c>
      <c r="L209">
        <v>84.46888006883907</v>
      </c>
      <c r="M209">
        <v>44.825403688007881</v>
      </c>
      <c r="N209">
        <v>46.895189228878188</v>
      </c>
      <c r="O209">
        <v>56.855825880154022</v>
      </c>
      <c r="P209">
        <v>75.258724530365342</v>
      </c>
      <c r="Q209">
        <v>90.220778518570427</v>
      </c>
      <c r="R209">
        <v>60.993677336671567</v>
      </c>
      <c r="S209">
        <v>69.56991615199594</v>
      </c>
      <c r="T209">
        <v>62.574409918107953</v>
      </c>
      <c r="U209">
        <v>78.397678433240614</v>
      </c>
      <c r="V209">
        <v>82.744166012757262</v>
      </c>
      <c r="W209" t="s">
        <v>240</v>
      </c>
      <c r="X209" t="s">
        <v>241</v>
      </c>
      <c r="Y209" t="s">
        <v>242</v>
      </c>
      <c r="Z209" t="s">
        <v>424</v>
      </c>
      <c r="AA209" t="s">
        <v>244</v>
      </c>
      <c r="AB209" t="s">
        <v>245</v>
      </c>
      <c r="AC209" t="s">
        <v>246</v>
      </c>
      <c r="AD209" t="s">
        <v>247</v>
      </c>
      <c r="AE209">
        <v>53.708813440377128</v>
      </c>
      <c r="AF209">
        <v>84.060515671682396</v>
      </c>
      <c r="AG209">
        <v>69.927567754048397</v>
      </c>
      <c r="AH209">
        <v>74.788947620787013</v>
      </c>
      <c r="AI209">
        <v>62.020774434188887</v>
      </c>
      <c r="AJ209">
        <v>62.224362195691953</v>
      </c>
      <c r="AK209">
        <v>72.342041087700665</v>
      </c>
      <c r="AL209">
        <v>59.936219688250482</v>
      </c>
      <c r="AM209"/>
      <c r="AN209"/>
      <c r="AO209"/>
      <c r="AP209"/>
      <c r="AQ209"/>
      <c r="AR209"/>
      <c r="AS209"/>
      <c r="AT209"/>
      <c r="AU209"/>
      <c r="AV209"/>
      <c r="AW209"/>
      <c r="AX209"/>
      <c r="AY209"/>
      <c r="AZ209"/>
      <c r="BA209"/>
      <c r="BB209"/>
      <c r="BC209"/>
      <c r="BD209"/>
      <c r="BE209"/>
      <c r="BF209"/>
      <c r="BG209"/>
      <c r="BH209"/>
      <c r="BI209"/>
    </row>
    <row r="210">
      <c r="A210" t="s">
        <v>655</v>
      </c>
      <c r="B210">
        <v>2013</v>
      </c>
      <c r="C210" t="s">
        <v>661</v>
      </c>
      <c r="D210">
        <v>135</v>
      </c>
      <c r="E210" t="s">
        <v>46</v>
      </c>
      <c r="F210" t="s">
        <v>45</v>
      </c>
      <c r="G210" t="s">
        <v>683</v>
      </c>
      <c r="H210">
        <v>0.022927831043738599</v>
      </c>
      <c r="I210">
        <v>0.2108978290826824</v>
      </c>
      <c r="J210">
        <v>0.95821475511912313</v>
      </c>
      <c r="K210">
        <v>2.5564906867380581</v>
      </c>
      <c r="L210">
        <v>4.2165269577098012</v>
      </c>
      <c r="M210">
        <v>1.170719682888929</v>
      </c>
      <c r="N210">
        <v>2.3346004174030801</v>
      </c>
      <c r="O210">
        <v>3.427173328719014</v>
      </c>
      <c r="P210">
        <v>4.1272352591497832</v>
      </c>
      <c r="Q210">
        <v>4.5576870579891144</v>
      </c>
      <c r="R210">
        <v>0</v>
      </c>
      <c r="S210">
        <v>0</v>
      </c>
      <c r="T210">
        <v>0</v>
      </c>
      <c r="U210">
        <v>0</v>
      </c>
      <c r="V210">
        <v>0.087411414260952197</v>
      </c>
      <c r="W210" t="s">
        <v>240</v>
      </c>
      <c r="X210" t="s">
        <v>241</v>
      </c>
      <c r="Y210" t="s">
        <v>242</v>
      </c>
      <c r="Z210" t="s">
        <v>424</v>
      </c>
      <c r="AA210" t="s">
        <v>244</v>
      </c>
      <c r="AB210" t="s">
        <v>245</v>
      </c>
      <c r="AC210" t="s">
        <v>246</v>
      </c>
      <c r="AD210" t="s">
        <v>247</v>
      </c>
      <c r="AE210">
        <v>70.271387946879344</v>
      </c>
      <c r="AF210">
        <v>0</v>
      </c>
      <c r="AG210">
        <v>0.1268313111498362</v>
      </c>
      <c r="AH210">
        <v>0</v>
      </c>
      <c r="AI210">
        <v>0.93863563967995345</v>
      </c>
      <c r="AJ210">
        <v>0.072117960417047697</v>
      </c>
      <c r="AK210">
        <v>0</v>
      </c>
      <c r="AL210">
        <v>0</v>
      </c>
      <c r="AM210"/>
      <c r="AN210"/>
      <c r="AO210"/>
      <c r="AP210"/>
      <c r="AQ210"/>
      <c r="AR210"/>
      <c r="AS210"/>
      <c r="AT210"/>
      <c r="AU210"/>
      <c r="AV210"/>
      <c r="AW210"/>
      <c r="AX210"/>
      <c r="AY210"/>
      <c r="AZ210"/>
      <c r="BA210"/>
      <c r="BB210"/>
      <c r="BC210"/>
      <c r="BD210"/>
      <c r="BE210"/>
      <c r="BF210"/>
      <c r="BG210"/>
      <c r="BH210"/>
      <c r="BI210"/>
    </row>
    <row r="211">
      <c r="A211" t="s">
        <v>655</v>
      </c>
      <c r="B211">
        <v>2013</v>
      </c>
      <c r="C211" t="s">
        <v>661</v>
      </c>
      <c r="D211">
        <v>136</v>
      </c>
      <c r="E211" t="s">
        <v>46</v>
      </c>
      <c r="F211" t="s">
        <v>44</v>
      </c>
      <c r="G211" t="s">
        <v>684</v>
      </c>
      <c r="H211">
        <v>0.14417736195380859</v>
      </c>
      <c r="I211">
        <v>0.24463169883543701</v>
      </c>
      <c r="J211">
        <v>5.3330924728379081</v>
      </c>
      <c r="K211">
        <v>17.816138182939401</v>
      </c>
      <c r="L211">
        <v>56.212838159069157</v>
      </c>
      <c r="M211">
        <v>2.8705499088114461</v>
      </c>
      <c r="N211">
        <v>11.304123675460829</v>
      </c>
      <c r="O211">
        <v>21.14970955458071</v>
      </c>
      <c r="P211">
        <v>38.609248345403273</v>
      </c>
      <c r="Q211">
        <v>74.583048929668877</v>
      </c>
      <c r="R211">
        <v>0</v>
      </c>
      <c r="S211">
        <v>0.29267304131227018</v>
      </c>
      <c r="T211">
        <v>0</v>
      </c>
      <c r="U211">
        <v>0.31044985277391929</v>
      </c>
      <c r="V211">
        <v>8.429088630621683</v>
      </c>
      <c r="W211" t="s">
        <v>240</v>
      </c>
      <c r="X211" t="s">
        <v>241</v>
      </c>
      <c r="Y211" t="s">
        <v>242</v>
      </c>
      <c r="Z211" t="s">
        <v>424</v>
      </c>
      <c r="AA211" t="s">
        <v>244</v>
      </c>
      <c r="AB211" t="s">
        <v>245</v>
      </c>
      <c r="AC211" t="s">
        <v>246</v>
      </c>
      <c r="AD211" t="s">
        <v>247</v>
      </c>
      <c r="AE211">
        <v>16.923643414510071</v>
      </c>
      <c r="AF211">
        <v>1.5508191559492179</v>
      </c>
      <c r="AG211">
        <v>18.88845575494403</v>
      </c>
      <c r="AH211">
        <v>2.8968265377549378</v>
      </c>
      <c r="AI211">
        <v>42.889059705467851</v>
      </c>
      <c r="AJ211">
        <v>2.1394520547818452</v>
      </c>
      <c r="AK211">
        <v>0.51882226184259783</v>
      </c>
      <c r="AL211">
        <v>1.209934036242067</v>
      </c>
      <c r="AM211"/>
      <c r="AN211"/>
      <c r="AO211"/>
      <c r="AP211"/>
      <c r="AQ211"/>
      <c r="AR211"/>
      <c r="AS211"/>
      <c r="AT211"/>
      <c r="AU211"/>
      <c r="AV211"/>
      <c r="AW211"/>
      <c r="AX211"/>
      <c r="AY211"/>
      <c r="AZ211"/>
      <c r="BA211"/>
      <c r="BB211"/>
      <c r="BC211"/>
      <c r="BD211"/>
      <c r="BE211"/>
      <c r="BF211"/>
      <c r="BG211"/>
      <c r="BH211"/>
      <c r="BI211"/>
    </row>
    <row r="212">
      <c r="A212" t="s">
        <v>655</v>
      </c>
      <c r="B212">
        <v>2013</v>
      </c>
      <c r="C212" t="s">
        <v>661</v>
      </c>
      <c r="D212">
        <v>137</v>
      </c>
      <c r="E212" t="s">
        <v>46</v>
      </c>
      <c r="F212" t="s">
        <v>43</v>
      </c>
      <c r="G212" t="s">
        <v>685</v>
      </c>
      <c r="H212">
        <v>29.817650682956629</v>
      </c>
      <c r="I212">
        <v>40.715451591460877</v>
      </c>
      <c r="J212">
        <v>51.912032721678983</v>
      </c>
      <c r="K212">
        <v>53.877922623296257</v>
      </c>
      <c r="L212">
        <v>29.46878592092645</v>
      </c>
      <c r="M212">
        <v>50.561216867335489</v>
      </c>
      <c r="N212">
        <v>57.500769327022077</v>
      </c>
      <c r="O212">
        <v>56.288131261874092</v>
      </c>
      <c r="P212">
        <v>42.450653961172833</v>
      </c>
      <c r="Q212">
        <v>14.71678315838208</v>
      </c>
      <c r="R212">
        <v>29.533834915257518</v>
      </c>
      <c r="S212">
        <v>30.18817113896068</v>
      </c>
      <c r="T212">
        <v>33.512943888230147</v>
      </c>
      <c r="U212">
        <v>48.679438140768767</v>
      </c>
      <c r="V212">
        <v>47.63739496745152</v>
      </c>
      <c r="W212" t="s">
        <v>240</v>
      </c>
      <c r="X212" t="s">
        <v>241</v>
      </c>
      <c r="Y212" t="s">
        <v>242</v>
      </c>
      <c r="Z212" t="s">
        <v>424</v>
      </c>
      <c r="AA212" t="s">
        <v>244</v>
      </c>
      <c r="AB212" t="s">
        <v>245</v>
      </c>
      <c r="AC212" t="s">
        <v>246</v>
      </c>
      <c r="AD212" t="s">
        <v>247</v>
      </c>
      <c r="AE212">
        <v>11.100441612745509</v>
      </c>
      <c r="AF212">
        <v>45.765874360865887</v>
      </c>
      <c r="AG212">
        <v>39.262634535181498</v>
      </c>
      <c r="AH212">
        <v>55.993598083141663</v>
      </c>
      <c r="AI212">
        <v>40.038828986659247</v>
      </c>
      <c r="AJ212">
        <v>56.132894718652267</v>
      </c>
      <c r="AK212">
        <v>21.940704866138979</v>
      </c>
      <c r="AL212">
        <v>24.386295857860119</v>
      </c>
      <c r="AM212"/>
      <c r="AN212"/>
      <c r="AO212"/>
      <c r="AP212"/>
      <c r="AQ212"/>
      <c r="AR212"/>
      <c r="AS212"/>
      <c r="AT212"/>
      <c r="AU212"/>
      <c r="AV212"/>
      <c r="AW212"/>
      <c r="AX212"/>
      <c r="AY212"/>
      <c r="AZ212"/>
      <c r="BA212"/>
      <c r="BB212"/>
      <c r="BC212"/>
      <c r="BD212"/>
      <c r="BE212"/>
      <c r="BF212"/>
      <c r="BG212"/>
      <c r="BH212"/>
      <c r="BI212"/>
    </row>
    <row r="213">
      <c r="A213" t="s">
        <v>655</v>
      </c>
      <c r="B213">
        <v>2013</v>
      </c>
      <c r="C213" t="s">
        <v>661</v>
      </c>
      <c r="D213">
        <v>138</v>
      </c>
      <c r="E213" t="s">
        <v>46</v>
      </c>
      <c r="F213" t="s">
        <v>42</v>
      </c>
      <c r="G213" t="s">
        <v>195</v>
      </c>
      <c r="H213">
        <v>62.687437531766342</v>
      </c>
      <c r="I213">
        <v>57.612693482377608</v>
      </c>
      <c r="J213">
        <v>41.386513789078883</v>
      </c>
      <c r="K213">
        <v>25.531885078115721</v>
      </c>
      <c r="L213">
        <v>10.10184896229463</v>
      </c>
      <c r="M213">
        <v>44.771039680254972</v>
      </c>
      <c r="N213">
        <v>28.648077559937359</v>
      </c>
      <c r="O213">
        <v>19.13498585482629</v>
      </c>
      <c r="P213">
        <v>14.81286243427428</v>
      </c>
      <c r="Q213">
        <v>6.1424808539598938</v>
      </c>
      <c r="R213">
        <v>58.708479857229598</v>
      </c>
      <c r="S213">
        <v>66.622001854623477</v>
      </c>
      <c r="T213">
        <v>64.877542848768087</v>
      </c>
      <c r="U213">
        <v>50.168605971141602</v>
      </c>
      <c r="V213">
        <v>43.211501137094899</v>
      </c>
      <c r="W213" t="s">
        <v>240</v>
      </c>
      <c r="X213" t="s">
        <v>241</v>
      </c>
      <c r="Y213" t="s">
        <v>242</v>
      </c>
      <c r="Z213" t="s">
        <v>424</v>
      </c>
      <c r="AA213" t="s">
        <v>244</v>
      </c>
      <c r="AB213" t="s">
        <v>245</v>
      </c>
      <c r="AC213" t="s">
        <v>246</v>
      </c>
      <c r="AD213" t="s">
        <v>247</v>
      </c>
      <c r="AE213">
        <v>1.410663317980458</v>
      </c>
      <c r="AF213">
        <v>51.266010448930089</v>
      </c>
      <c r="AG213">
        <v>40.830287073467026</v>
      </c>
      <c r="AH213">
        <v>34.39194548106471</v>
      </c>
      <c r="AI213">
        <v>16.00807580495184</v>
      </c>
      <c r="AJ213">
        <v>40.216924143447088</v>
      </c>
      <c r="AK213">
        <v>69.062370347325114</v>
      </c>
      <c r="AL213">
        <v>72.737935801917956</v>
      </c>
      <c r="AM213"/>
      <c r="AN213"/>
      <c r="AO213"/>
      <c r="AP213"/>
      <c r="AQ213"/>
      <c r="AR213"/>
      <c r="AS213"/>
      <c r="AT213"/>
      <c r="AU213"/>
      <c r="AV213"/>
      <c r="AW213"/>
      <c r="AX213"/>
      <c r="AY213"/>
      <c r="AZ213"/>
      <c r="BA213"/>
      <c r="BB213"/>
      <c r="BC213"/>
      <c r="BD213"/>
      <c r="BE213"/>
      <c r="BF213"/>
      <c r="BG213"/>
      <c r="BH213"/>
      <c r="BI213"/>
    </row>
    <row r="214">
      <c r="A214" t="s">
        <v>655</v>
      </c>
      <c r="B214">
        <v>2013</v>
      </c>
      <c r="C214" t="s">
        <v>661</v>
      </c>
      <c r="D214">
        <v>139</v>
      </c>
      <c r="E214" t="s">
        <v>46</v>
      </c>
      <c r="F214" t="s">
        <v>19</v>
      </c>
      <c r="G214" t="s">
        <v>195</v>
      </c>
      <c r="H214">
        <v>7.3278065922792912</v>
      </c>
      <c r="I214">
        <v>1.216325398243618</v>
      </c>
      <c r="J214">
        <v>0.41014626128498388</v>
      </c>
      <c r="K214">
        <v>0.21756342891046229</v>
      </c>
      <c r="L214">
        <v>0</v>
      </c>
      <c r="M214">
        <v>0.6264738607093171</v>
      </c>
      <c r="N214">
        <v>0.21242902017651749</v>
      </c>
      <c r="O214">
        <v>0</v>
      </c>
      <c r="P214">
        <v>0</v>
      </c>
      <c r="Q214">
        <v>0</v>
      </c>
      <c r="R214">
        <v>11.75768522751285</v>
      </c>
      <c r="S214">
        <v>2.8971539651036111</v>
      </c>
      <c r="T214">
        <v>1.6095132630014131</v>
      </c>
      <c r="U214">
        <v>0.84150603531569645</v>
      </c>
      <c r="V214">
        <v>0.63460385057097723</v>
      </c>
      <c r="W214" t="s">
        <v>240</v>
      </c>
      <c r="X214" t="s">
        <v>241</v>
      </c>
      <c r="Y214" t="s">
        <v>242</v>
      </c>
      <c r="Z214" t="s">
        <v>424</v>
      </c>
      <c r="AA214" t="s">
        <v>244</v>
      </c>
      <c r="AB214" t="s">
        <v>245</v>
      </c>
      <c r="AC214" t="s">
        <v>246</v>
      </c>
      <c r="AD214" t="s">
        <v>247</v>
      </c>
      <c r="AE214">
        <v>0.29386370788424843</v>
      </c>
      <c r="AF214">
        <v>1.4172960342548311</v>
      </c>
      <c r="AG214">
        <v>0.89179132525762395</v>
      </c>
      <c r="AH214">
        <v>6.7176298980387026</v>
      </c>
      <c r="AI214">
        <v>0.12539986324107791</v>
      </c>
      <c r="AJ214">
        <v>1.438611122701952</v>
      </c>
      <c r="AK214">
        <v>8.4781025246934032</v>
      </c>
      <c r="AL214">
        <v>1.6658343039798791</v>
      </c>
      <c r="AM214"/>
      <c r="AN214"/>
      <c r="AO214"/>
      <c r="AP214"/>
      <c r="AQ214"/>
      <c r="AR214"/>
      <c r="AS214"/>
      <c r="AT214"/>
      <c r="AU214"/>
      <c r="AV214"/>
      <c r="AW214"/>
      <c r="AX214"/>
      <c r="AY214"/>
      <c r="AZ214"/>
      <c r="BA214"/>
      <c r="BB214"/>
      <c r="BC214"/>
      <c r="BD214"/>
      <c r="BE214"/>
      <c r="BF214"/>
      <c r="BG214"/>
      <c r="BH214"/>
      <c r="BI214"/>
    </row>
    <row r="215">
      <c r="A215" t="s">
        <v>655</v>
      </c>
      <c r="B215">
        <v>2013</v>
      </c>
      <c r="C215" t="s">
        <v>661</v>
      </c>
      <c r="D215">
        <v>148</v>
      </c>
      <c r="E215" t="s">
        <v>110</v>
      </c>
      <c r="F215" t="s">
        <v>50</v>
      </c>
      <c r="G215" t="s">
        <v>195</v>
      </c>
      <c r="H215">
        <v>10.66958863751697</v>
      </c>
      <c r="I215">
        <v>16.209942320851709</v>
      </c>
      <c r="J215">
        <v>22.83436719434301</v>
      </c>
      <c r="K215">
        <v>30.257959417504541</v>
      </c>
      <c r="L215">
        <v>13.96059377946934</v>
      </c>
      <c r="M215">
        <v>30.126701480083199</v>
      </c>
      <c r="N215">
        <v>37.778493364165072</v>
      </c>
      <c r="O215">
        <v>34.888542504831911</v>
      </c>
      <c r="P215">
        <v>21.07137189758447</v>
      </c>
      <c r="Q215">
        <v>9.1785346742664107</v>
      </c>
      <c r="R215">
        <v>11.5200629419001</v>
      </c>
      <c r="S215">
        <v>9.2753464416364899</v>
      </c>
      <c r="T215">
        <v>12.542417003983511</v>
      </c>
      <c r="U215">
        <v>10.582953139560329</v>
      </c>
      <c r="V215">
        <v>9.6898229006989478</v>
      </c>
      <c r="W215" t="s">
        <v>240</v>
      </c>
      <c r="X215" t="s">
        <v>241</v>
      </c>
      <c r="Y215" t="s">
        <v>242</v>
      </c>
      <c r="Z215" t="s">
        <v>424</v>
      </c>
      <c r="AA215" t="s">
        <v>244</v>
      </c>
      <c r="AB215" t="s">
        <v>245</v>
      </c>
      <c r="AC215" t="s">
        <v>246</v>
      </c>
      <c r="AD215" t="s">
        <v>247</v>
      </c>
      <c r="AE215">
        <v>45.45289111543579</v>
      </c>
      <c r="AF215">
        <v>7.5420369477908009</v>
      </c>
      <c r="AG215">
        <v>17.525588487892229</v>
      </c>
      <c r="AH215">
        <v>14.84689579751516</v>
      </c>
      <c r="AI215">
        <v>31.851856450182911</v>
      </c>
      <c r="AJ215">
        <v>22.03999367672181</v>
      </c>
      <c r="AK215">
        <v>6.2118467849538668</v>
      </c>
      <c r="AL215">
        <v>10.254817312863461</v>
      </c>
      <c r="AM215"/>
      <c r="AN215"/>
      <c r="AO215"/>
      <c r="AP215"/>
      <c r="AQ215"/>
      <c r="AR215"/>
      <c r="AS215"/>
      <c r="AT215"/>
      <c r="AU215"/>
      <c r="AV215"/>
      <c r="AW215"/>
      <c r="AX215"/>
      <c r="AY215"/>
      <c r="AZ215"/>
      <c r="BA215"/>
      <c r="BB215"/>
      <c r="BC215"/>
      <c r="BD215"/>
      <c r="BE215"/>
      <c r="BF215"/>
      <c r="BG215"/>
      <c r="BH215"/>
      <c r="BI215"/>
    </row>
    <row r="216">
      <c r="A216" t="s">
        <v>655</v>
      </c>
      <c r="B216">
        <v>2013</v>
      </c>
      <c r="C216" t="s">
        <v>661</v>
      </c>
      <c r="D216">
        <v>149</v>
      </c>
      <c r="E216" t="s">
        <v>110</v>
      </c>
      <c r="F216" t="s">
        <v>49</v>
      </c>
      <c r="G216" t="s">
        <v>195</v>
      </c>
      <c r="H216">
        <v>19.315167238437191</v>
      </c>
      <c r="I216">
        <v>24.961038798527259</v>
      </c>
      <c r="J216">
        <v>35.368972755293058</v>
      </c>
      <c r="K216">
        <v>43.992592075469133</v>
      </c>
      <c r="L216">
        <v>75.927281926515121</v>
      </c>
      <c r="M216">
        <v>24.475784978952682</v>
      </c>
      <c r="N216">
        <v>33.361000055720893</v>
      </c>
      <c r="O216">
        <v>45.976471640341941</v>
      </c>
      <c r="P216">
        <v>64.095506113396254</v>
      </c>
      <c r="Q216">
        <v>84.678984471773632</v>
      </c>
      <c r="R216">
        <v>18.013771973357422</v>
      </c>
      <c r="S216">
        <v>21.205497738636431</v>
      </c>
      <c r="T216">
        <v>20.970526884246642</v>
      </c>
      <c r="U216">
        <v>38.406934853982357</v>
      </c>
      <c r="V216">
        <v>46.46407211163519</v>
      </c>
      <c r="W216" t="s">
        <v>240</v>
      </c>
      <c r="X216" t="s">
        <v>241</v>
      </c>
      <c r="Y216" t="s">
        <v>242</v>
      </c>
      <c r="Z216" t="s">
        <v>424</v>
      </c>
      <c r="AA216" t="s">
        <v>244</v>
      </c>
      <c r="AB216" t="s">
        <v>245</v>
      </c>
      <c r="AC216" t="s">
        <v>246</v>
      </c>
      <c r="AD216" t="s">
        <v>247</v>
      </c>
      <c r="AE216">
        <v>52.736190853532307</v>
      </c>
      <c r="AF216">
        <v>39.774656569024302</v>
      </c>
      <c r="AG216">
        <v>40.752333113383131</v>
      </c>
      <c r="AH216">
        <v>44.043528823381429</v>
      </c>
      <c r="AI216">
        <v>52.014667881624163</v>
      </c>
      <c r="AJ216">
        <v>36.304471057129298</v>
      </c>
      <c r="AK216">
        <v>16.24768034302771</v>
      </c>
      <c r="AL216">
        <v>15.34141258123873</v>
      </c>
      <c r="AM216"/>
      <c r="AN216"/>
      <c r="AO216"/>
      <c r="AP216"/>
      <c r="AQ216"/>
      <c r="AR216"/>
      <c r="AS216"/>
      <c r="AT216"/>
      <c r="AU216"/>
      <c r="AV216"/>
      <c r="AW216"/>
      <c r="AX216"/>
      <c r="AY216"/>
      <c r="AZ216"/>
      <c r="BA216"/>
      <c r="BB216"/>
      <c r="BC216"/>
      <c r="BD216"/>
      <c r="BE216"/>
      <c r="BF216"/>
      <c r="BG216"/>
      <c r="BH216"/>
      <c r="BI216"/>
    </row>
    <row r="217">
      <c r="A217" t="s">
        <v>655</v>
      </c>
      <c r="B217">
        <v>2013</v>
      </c>
      <c r="C217" t="s">
        <v>661</v>
      </c>
      <c r="D217">
        <v>150</v>
      </c>
      <c r="E217" t="s">
        <v>110</v>
      </c>
      <c r="F217" t="s">
        <v>112</v>
      </c>
      <c r="G217" t="s">
        <v>195</v>
      </c>
      <c r="H217">
        <v>70.015244124045708</v>
      </c>
      <c r="I217">
        <v>58.829018880621227</v>
      </c>
      <c r="J217">
        <v>41.796660050363869</v>
      </c>
      <c r="K217">
        <v>25.74944850702618</v>
      </c>
      <c r="L217">
        <v>10.112124294015519</v>
      </c>
      <c r="M217">
        <v>45.397513540964262</v>
      </c>
      <c r="N217">
        <v>28.860506580113871</v>
      </c>
      <c r="O217">
        <v>19.13498585482629</v>
      </c>
      <c r="P217">
        <v>14.8331219890194</v>
      </c>
      <c r="Q217">
        <v>6.1424808539598938</v>
      </c>
      <c r="R217">
        <v>70.466165084742428</v>
      </c>
      <c r="S217">
        <v>69.519155819727047</v>
      </c>
      <c r="T217">
        <v>66.48705611176949</v>
      </c>
      <c r="U217">
        <v>51.010112006457298</v>
      </c>
      <c r="V217">
        <v>43.846104987665861</v>
      </c>
      <c r="W217" t="s">
        <v>240</v>
      </c>
      <c r="X217" t="s">
        <v>241</v>
      </c>
      <c r="Y217" t="s">
        <v>242</v>
      </c>
      <c r="Z217" t="s">
        <v>424</v>
      </c>
      <c r="AA217" t="s">
        <v>244</v>
      </c>
      <c r="AB217" t="s">
        <v>245</v>
      </c>
      <c r="AC217" t="s">
        <v>246</v>
      </c>
      <c r="AD217" t="s">
        <v>247</v>
      </c>
      <c r="AE217">
        <v>1.810918031031411</v>
      </c>
      <c r="AF217">
        <v>52.683306483184907</v>
      </c>
      <c r="AG217">
        <v>41.722078398724662</v>
      </c>
      <c r="AH217">
        <v>41.109575379103411</v>
      </c>
      <c r="AI217">
        <v>16.133475668192919</v>
      </c>
      <c r="AJ217">
        <v>41.65553526614903</v>
      </c>
      <c r="AK217">
        <v>77.540472872018455</v>
      </c>
      <c r="AL217">
        <v>74.403770105897848</v>
      </c>
      <c r="AM217"/>
      <c r="AN217"/>
      <c r="AO217"/>
      <c r="AP217"/>
      <c r="AQ217"/>
      <c r="AR217"/>
      <c r="AS217"/>
      <c r="AT217"/>
      <c r="AU217"/>
      <c r="AV217"/>
      <c r="AW217"/>
      <c r="AX217"/>
      <c r="AY217"/>
      <c r="AZ217"/>
      <c r="BA217"/>
      <c r="BB217"/>
      <c r="BC217"/>
      <c r="BD217"/>
      <c r="BE217"/>
      <c r="BF217"/>
      <c r="BG217"/>
      <c r="BH217"/>
      <c r="BI217"/>
    </row>
    <row r="218">
      <c r="A218" t="s">
        <v>655</v>
      </c>
      <c r="B218">
        <v>2013</v>
      </c>
      <c r="C218" t="s">
        <v>661</v>
      </c>
      <c r="D218">
        <v>151</v>
      </c>
      <c r="E218" t="s">
        <v>111</v>
      </c>
      <c r="F218" t="s">
        <v>50</v>
      </c>
      <c r="G218" t="s">
        <v>195</v>
      </c>
      <c r="H218">
        <v>35.972760647474928</v>
      </c>
      <c r="I218">
        <v>37.290572078384429</v>
      </c>
      <c r="J218">
        <v>36.535758652291172</v>
      </c>
      <c r="K218">
        <v>38.561904888952512</v>
      </c>
      <c r="L218">
        <v>17.701706507359599</v>
      </c>
      <c r="M218">
        <v>51.528877558356868</v>
      </c>
      <c r="N218">
        <v>50.826266591245208</v>
      </c>
      <c r="O218">
        <v>42.015312417874561</v>
      </c>
      <c r="P218">
        <v>25.458897114187799</v>
      </c>
      <c r="Q218">
        <v>12.417222980903951</v>
      </c>
      <c r="R218">
        <v>35.143440188298371</v>
      </c>
      <c r="S218">
        <v>36.236398889324313</v>
      </c>
      <c r="T218">
        <v>35.40162442412246</v>
      </c>
      <c r="U218">
        <v>24.965594392079051</v>
      </c>
      <c r="V218">
        <v>17.355727967625018</v>
      </c>
      <c r="W218" t="s">
        <v>240</v>
      </c>
      <c r="X218" t="s">
        <v>241</v>
      </c>
      <c r="Y218" t="s">
        <v>242</v>
      </c>
      <c r="Z218" t="s">
        <v>424</v>
      </c>
      <c r="AA218" t="s">
        <v>244</v>
      </c>
      <c r="AB218" t="s">
        <v>245</v>
      </c>
      <c r="AC218" t="s">
        <v>246</v>
      </c>
      <c r="AD218" t="s">
        <v>247</v>
      </c>
      <c r="AE218">
        <v>46.731678807676403</v>
      </c>
      <c r="AF218">
        <v>14.28601657410408</v>
      </c>
      <c r="AG218">
        <v>32.139240790951973</v>
      </c>
      <c r="AH218">
        <v>28.577649936427932</v>
      </c>
      <c r="AI218">
        <v>40.928878000785289</v>
      </c>
      <c r="AJ218">
        <v>40.562409235422749</v>
      </c>
      <c r="AK218">
        <v>29.81547957163199</v>
      </c>
      <c r="AL218">
        <v>45.870287864883437</v>
      </c>
      <c r="AM218"/>
      <c r="AN218"/>
      <c r="AO218"/>
      <c r="AP218"/>
      <c r="AQ218"/>
      <c r="AR218"/>
      <c r="AS218"/>
      <c r="AT218"/>
      <c r="AU218"/>
      <c r="AV218"/>
      <c r="AW218"/>
      <c r="AX218"/>
      <c r="AY218"/>
      <c r="AZ218"/>
      <c r="BA218"/>
      <c r="BB218"/>
      <c r="BC218"/>
      <c r="BD218"/>
      <c r="BE218"/>
      <c r="BF218"/>
      <c r="BG218"/>
      <c r="BH218"/>
      <c r="BI218"/>
    </row>
    <row r="219">
      <c r="A219" t="s">
        <v>655</v>
      </c>
      <c r="B219">
        <v>2013</v>
      </c>
      <c r="C219" t="s">
        <v>661</v>
      </c>
      <c r="D219">
        <v>152</v>
      </c>
      <c r="E219" t="s">
        <v>111</v>
      </c>
      <c r="F219" t="s">
        <v>49</v>
      </c>
      <c r="G219" t="s">
        <v>195</v>
      </c>
      <c r="H219">
        <v>63.84938801511781</v>
      </c>
      <c r="I219">
        <v>62.709427921615763</v>
      </c>
      <c r="J219">
        <v>63.272470339981908</v>
      </c>
      <c r="K219">
        <v>61.438095111047389</v>
      </c>
      <c r="L219">
        <v>82.288018160919492</v>
      </c>
      <c r="M219">
        <v>48.471122441643267</v>
      </c>
      <c r="N219">
        <v>48.79637401931469</v>
      </c>
      <c r="O219">
        <v>57.984687582125517</v>
      </c>
      <c r="P219">
        <v>74.520843331067184</v>
      </c>
      <c r="Q219">
        <v>87.582777019095971</v>
      </c>
      <c r="R219">
        <v>64.477858633557588</v>
      </c>
      <c r="S219">
        <v>63.763601110675658</v>
      </c>
      <c r="T219">
        <v>64.598375575877142</v>
      </c>
      <c r="U219">
        <v>75.03440560792086</v>
      </c>
      <c r="V219">
        <v>82.644272032374985</v>
      </c>
      <c r="W219" t="s">
        <v>240</v>
      </c>
      <c r="X219" t="s">
        <v>241</v>
      </c>
      <c r="Y219" t="s">
        <v>242</v>
      </c>
      <c r="Z219" t="s">
        <v>424</v>
      </c>
      <c r="AA219" t="s">
        <v>244</v>
      </c>
      <c r="AB219" t="s">
        <v>245</v>
      </c>
      <c r="AC219" t="s">
        <v>246</v>
      </c>
      <c r="AD219" t="s">
        <v>247</v>
      </c>
      <c r="AE219">
        <v>53.161616621147047</v>
      </c>
      <c r="AF219">
        <v>85.713983425895961</v>
      </c>
      <c r="AG219">
        <v>67.860759209048211</v>
      </c>
      <c r="AH219">
        <v>71.422350063572054</v>
      </c>
      <c r="AI219">
        <v>58.874033787471333</v>
      </c>
      <c r="AJ219">
        <v>59.350642666151437</v>
      </c>
      <c r="AK219">
        <v>69.780267034519895</v>
      </c>
      <c r="AL219">
        <v>54.129712135116527</v>
      </c>
      <c r="AM219"/>
      <c r="AN219"/>
      <c r="AO219"/>
      <c r="AP219"/>
      <c r="AQ219"/>
      <c r="AR219"/>
      <c r="AS219"/>
      <c r="AT219"/>
      <c r="AU219"/>
      <c r="AV219"/>
      <c r="AW219"/>
      <c r="AX219"/>
      <c r="AY219"/>
      <c r="AZ219"/>
      <c r="BA219"/>
      <c r="BB219"/>
      <c r="BC219"/>
      <c r="BD219"/>
      <c r="BE219"/>
      <c r="BF219"/>
      <c r="BG219"/>
      <c r="BH219"/>
      <c r="BI219"/>
    </row>
    <row r="220">
      <c r="A220" t="s">
        <v>655</v>
      </c>
      <c r="B220">
        <v>2013</v>
      </c>
      <c r="C220" t="s">
        <v>661</v>
      </c>
      <c r="D220">
        <v>153</v>
      </c>
      <c r="E220" t="s">
        <v>63</v>
      </c>
      <c r="F220" t="s">
        <v>259</v>
      </c>
      <c r="G220" t="s">
        <v>195</v>
      </c>
      <c r="H220">
        <v>0.022941780979168099</v>
      </c>
      <c r="I220">
        <v>0.21117734100498531</v>
      </c>
      <c r="J220">
        <v>0.96057012359349914</v>
      </c>
      <c r="K220">
        <v>2.5566096634559101</v>
      </c>
      <c r="L220">
        <v>4.2165269577098012</v>
      </c>
      <c r="M220">
        <v>1.1763042267756809</v>
      </c>
      <c r="N220">
        <v>2.3347992078964248</v>
      </c>
      <c r="O220">
        <v>3.427487426655798</v>
      </c>
      <c r="P220">
        <v>4.1272352591497832</v>
      </c>
      <c r="Q220">
        <v>4.5576870579891144</v>
      </c>
      <c r="R220">
        <v>0</v>
      </c>
      <c r="S220">
        <v>0</v>
      </c>
      <c r="T220">
        <v>0</v>
      </c>
      <c r="U220">
        <v>0</v>
      </c>
      <c r="V220">
        <v>0.087411414260952197</v>
      </c>
      <c r="W220" t="s">
        <v>240</v>
      </c>
      <c r="X220" t="s">
        <v>241</v>
      </c>
      <c r="Y220" t="s">
        <v>242</v>
      </c>
      <c r="Z220" t="s">
        <v>424</v>
      </c>
      <c r="AA220" t="s">
        <v>244</v>
      </c>
      <c r="AB220" t="s">
        <v>245</v>
      </c>
      <c r="AC220" t="s">
        <v>246</v>
      </c>
      <c r="AD220" t="s">
        <v>247</v>
      </c>
      <c r="AE220">
        <v>70.305183869044612</v>
      </c>
      <c r="AF220">
        <v>0</v>
      </c>
      <c r="AG220">
        <v>0.12687913262973641</v>
      </c>
      <c r="AH220">
        <v>0</v>
      </c>
      <c r="AI220">
        <v>0.94097182653179756</v>
      </c>
      <c r="AJ220">
        <v>0.072162112108923704</v>
      </c>
      <c r="AK220">
        <v>0</v>
      </c>
      <c r="AL220">
        <v>0</v>
      </c>
      <c r="AM220">
        <v>2.3712620000000002</v>
      </c>
      <c r="AN220">
        <v>21.832017</v>
      </c>
      <c r="AO220">
        <v>99.195034000000035</v>
      </c>
      <c r="AP220">
        <v>264.20727999999968</v>
      </c>
      <c r="AQ220">
        <v>436.80249699999979</v>
      </c>
      <c r="AR220">
        <v>61.492937999999988</v>
      </c>
      <c r="AS220">
        <v>122.5761759999999</v>
      </c>
      <c r="AT220">
        <v>179.86430299999989</v>
      </c>
      <c r="AU220">
        <v>216.84799499999991</v>
      </c>
      <c r="AV220">
        <v>239.17405999999991</v>
      </c>
      <c r="AW220">
        <v>0</v>
      </c>
      <c r="AX220">
        <v>0</v>
      </c>
      <c r="AY220">
        <v>0</v>
      </c>
      <c r="AZ220">
        <v>0</v>
      </c>
      <c r="BA220">
        <v>4.4526180000000002</v>
      </c>
      <c r="BB220">
        <v>703.07183700000076</v>
      </c>
      <c r="BC220">
        <v>0</v>
      </c>
      <c r="BD220">
        <v>22.679708000000002</v>
      </c>
      <c r="BE220">
        <v>0</v>
      </c>
      <c r="BF220">
        <v>94.277152999999984</v>
      </c>
      <c r="BG220">
        <v>4.3793920000000002</v>
      </c>
      <c r="BH220">
        <v>0</v>
      </c>
      <c r="BI220">
        <v>0</v>
      </c>
    </row>
    <row r="221">
      <c r="A221" t="s">
        <v>655</v>
      </c>
      <c r="B221">
        <v>2013</v>
      </c>
      <c r="C221" t="s">
        <v>661</v>
      </c>
      <c r="D221">
        <v>154</v>
      </c>
      <c r="E221" t="s">
        <v>63</v>
      </c>
      <c r="F221" t="s">
        <v>260</v>
      </c>
      <c r="G221" t="s">
        <v>195</v>
      </c>
      <c r="H221">
        <v>0.14426508350434769</v>
      </c>
      <c r="I221">
        <v>0.24495591969961161</v>
      </c>
      <c r="J221">
        <v>5.346201640500321</v>
      </c>
      <c r="K221">
        <v>17.816967329572631</v>
      </c>
      <c r="L221">
        <v>56.212838159069157</v>
      </c>
      <c r="M221">
        <v>2.8842429492370658</v>
      </c>
      <c r="N221">
        <v>11.30508621804651</v>
      </c>
      <c r="O221">
        <v>21.151647910040889</v>
      </c>
      <c r="P221">
        <v>38.609248345403273</v>
      </c>
      <c r="Q221">
        <v>74.583048929668877</v>
      </c>
      <c r="R221">
        <v>0</v>
      </c>
      <c r="S221">
        <v>0.29288662944643762</v>
      </c>
      <c r="T221">
        <v>0</v>
      </c>
      <c r="U221">
        <v>0.31044985277391929</v>
      </c>
      <c r="V221">
        <v>8.429088630621683</v>
      </c>
      <c r="W221" t="s">
        <v>240</v>
      </c>
      <c r="X221" t="s">
        <v>241</v>
      </c>
      <c r="Y221" t="s">
        <v>242</v>
      </c>
      <c r="Z221" t="s">
        <v>424</v>
      </c>
      <c r="AA221" t="s">
        <v>244</v>
      </c>
      <c r="AB221" t="s">
        <v>245</v>
      </c>
      <c r="AC221" t="s">
        <v>246</v>
      </c>
      <c r="AD221" t="s">
        <v>247</v>
      </c>
      <c r="AE221">
        <v>16.931782575444561</v>
      </c>
      <c r="AF221">
        <v>1.5508191559492179</v>
      </c>
      <c r="AG221">
        <v>18.895577607576801</v>
      </c>
      <c r="AH221">
        <v>2.902095902436407</v>
      </c>
      <c r="AI221">
        <v>42.995807045048977</v>
      </c>
      <c r="AJ221">
        <v>2.1407618592655</v>
      </c>
      <c r="AK221">
        <v>0.51923971585601225</v>
      </c>
      <c r="AL221">
        <v>1.209934036242067</v>
      </c>
      <c r="AM221">
        <v>14.911236000000001</v>
      </c>
      <c r="AN221">
        <v>25.324127000000001</v>
      </c>
      <c r="AO221">
        <v>552.08530900000017</v>
      </c>
      <c r="AP221">
        <v>1841.255841000002</v>
      </c>
      <c r="AQ221">
        <v>5823.2541420000071</v>
      </c>
      <c r="AR221">
        <v>150.77780799999999</v>
      </c>
      <c r="AS221">
        <v>593.513238</v>
      </c>
      <c r="AT221">
        <v>1109.9753069999999</v>
      </c>
      <c r="AU221">
        <v>2028.5584819999999</v>
      </c>
      <c r="AV221">
        <v>3913.8998340000021</v>
      </c>
      <c r="AW221">
        <v>0</v>
      </c>
      <c r="AX221">
        <v>14.911236000000001</v>
      </c>
      <c r="AY221">
        <v>0</v>
      </c>
      <c r="AZ221">
        <v>15.828493</v>
      </c>
      <c r="BA221">
        <v>429.36625700000002</v>
      </c>
      <c r="BB221">
        <v>169.322642</v>
      </c>
      <c r="BC221">
        <v>104.260312</v>
      </c>
      <c r="BD221">
        <v>3377.5938859999978</v>
      </c>
      <c r="BE221">
        <v>118.204818</v>
      </c>
      <c r="BF221">
        <v>4307.8040859999992</v>
      </c>
      <c r="BG221">
        <v>129.919082</v>
      </c>
      <c r="BH221">
        <v>16.606034000000001</v>
      </c>
      <c r="BI221">
        <v>33.119795000000003</v>
      </c>
    </row>
    <row r="222">
      <c r="A222" t="s">
        <v>655</v>
      </c>
      <c r="B222">
        <v>2013</v>
      </c>
      <c r="C222" t="s">
        <v>661</v>
      </c>
      <c r="D222">
        <v>155</v>
      </c>
      <c r="E222" t="s">
        <v>63</v>
      </c>
      <c r="F222" t="s">
        <v>429</v>
      </c>
      <c r="G222" t="s">
        <v>195</v>
      </c>
      <c r="H222">
        <v>0.13152061496950559</v>
      </c>
      <c r="I222">
        <v>0.53525668259208747</v>
      </c>
      <c r="J222">
        <v>2.1110916627239948</v>
      </c>
      <c r="K222">
        <v>3.9391626458430782</v>
      </c>
      <c r="L222">
        <v>4.1662438580013852</v>
      </c>
      <c r="M222">
        <v>1.7633333284082311</v>
      </c>
      <c r="N222">
        <v>2.688868744129612</v>
      </c>
      <c r="O222">
        <v>5.065769632992084</v>
      </c>
      <c r="P222">
        <v>4.6800946774939378</v>
      </c>
      <c r="Q222">
        <v>3.8813488704232659</v>
      </c>
      <c r="R222">
        <v>0</v>
      </c>
      <c r="S222">
        <v>0.26701283973526613</v>
      </c>
      <c r="T222">
        <v>0.28401560083431909</v>
      </c>
      <c r="U222">
        <v>0.78373436851888889</v>
      </c>
      <c r="V222">
        <v>2.137031627905333</v>
      </c>
      <c r="W222" t="s">
        <v>240</v>
      </c>
      <c r="X222" t="s">
        <v>241</v>
      </c>
      <c r="Y222" t="s">
        <v>242</v>
      </c>
      <c r="Z222" t="s">
        <v>424</v>
      </c>
      <c r="AA222" t="s">
        <v>244</v>
      </c>
      <c r="AB222" t="s">
        <v>245</v>
      </c>
      <c r="AC222" t="s">
        <v>246</v>
      </c>
      <c r="AD222" t="s">
        <v>247</v>
      </c>
      <c r="AE222">
        <v>0.91493317472584079</v>
      </c>
      <c r="AF222">
        <v>0.29682662704172658</v>
      </c>
      <c r="AG222">
        <v>1.734726915055876</v>
      </c>
      <c r="AH222">
        <v>1.569392243250072</v>
      </c>
      <c r="AI222">
        <v>5.9091271187453849</v>
      </c>
      <c r="AJ222">
        <v>1.7878594033852551</v>
      </c>
      <c r="AK222">
        <v>0.062937909549155097</v>
      </c>
      <c r="AL222">
        <v>0.72862470421628633</v>
      </c>
      <c r="AM222">
        <v>13.593968</v>
      </c>
      <c r="AN222">
        <v>55.336112</v>
      </c>
      <c r="AO222">
        <v>218.00574900000001</v>
      </c>
      <c r="AP222">
        <v>407.08421900000002</v>
      </c>
      <c r="AQ222">
        <v>431.59352200000001</v>
      </c>
      <c r="AR222">
        <v>92.180699999999987</v>
      </c>
      <c r="AS222">
        <v>141.16470799999999</v>
      </c>
      <c r="AT222">
        <v>265.83645999999987</v>
      </c>
      <c r="AU222">
        <v>245.89563799999999</v>
      </c>
      <c r="AV222">
        <v>203.681814</v>
      </c>
      <c r="AW222">
        <v>0</v>
      </c>
      <c r="AX222">
        <v>13.593968</v>
      </c>
      <c r="AY222">
        <v>14.443591</v>
      </c>
      <c r="AZ222">
        <v>39.959220000000002</v>
      </c>
      <c r="BA222">
        <v>108.857471</v>
      </c>
      <c r="BB222">
        <v>9.1495920000000002</v>
      </c>
      <c r="BC222">
        <v>19.955413</v>
      </c>
      <c r="BD222">
        <v>310.08329800000001</v>
      </c>
      <c r="BE222">
        <v>63.922671999999991</v>
      </c>
      <c r="BF222">
        <v>592.04289199999994</v>
      </c>
      <c r="BG222">
        <v>108.50205099999999</v>
      </c>
      <c r="BH222">
        <v>2.012845</v>
      </c>
      <c r="BI222">
        <v>19.944807000000001</v>
      </c>
    </row>
    <row r="223">
      <c r="A223" t="s">
        <v>655</v>
      </c>
      <c r="B223">
        <v>2013</v>
      </c>
      <c r="C223" t="s">
        <v>661</v>
      </c>
      <c r="D223">
        <v>156</v>
      </c>
      <c r="E223" t="s">
        <v>63</v>
      </c>
      <c r="F223" t="s">
        <v>264</v>
      </c>
      <c r="G223" t="s">
        <v>195</v>
      </c>
      <c r="H223">
        <v>5.6346604913333582</v>
      </c>
      <c r="I223">
        <v>8.7860542404463295</v>
      </c>
      <c r="J223">
        <v>11.601453832682299</v>
      </c>
      <c r="K223">
        <v>9.6352710759906497</v>
      </c>
      <c r="L223">
        <v>8.9608449297471395</v>
      </c>
      <c r="M223">
        <v>14.207517624137949</v>
      </c>
      <c r="N223">
        <v>14.952528356986219</v>
      </c>
      <c r="O223">
        <v>11.054141773810359</v>
      </c>
      <c r="P223">
        <v>14.949496977089421</v>
      </c>
      <c r="Q223">
        <v>4.1201143568661429</v>
      </c>
      <c r="R223">
        <v>4.2243477006583676</v>
      </c>
      <c r="S223">
        <v>6.3065792238793206</v>
      </c>
      <c r="T223">
        <v>7.6300322927252671</v>
      </c>
      <c r="U223">
        <v>6.2826212753169797</v>
      </c>
      <c r="V223">
        <v>5.0749069602643662</v>
      </c>
      <c r="W223" t="s">
        <v>240</v>
      </c>
      <c r="X223" t="s">
        <v>241</v>
      </c>
      <c r="Y223" t="s">
        <v>242</v>
      </c>
      <c r="Z223" t="s">
        <v>424</v>
      </c>
      <c r="AA223" t="s">
        <v>244</v>
      </c>
      <c r="AB223" t="s">
        <v>245</v>
      </c>
      <c r="AC223" t="s">
        <v>246</v>
      </c>
      <c r="AD223" t="s">
        <v>247</v>
      </c>
      <c r="AE223">
        <v>4.7777402971772247</v>
      </c>
      <c r="AF223">
        <v>2.367025210827618</v>
      </c>
      <c r="AG223">
        <v>10.08863724340595</v>
      </c>
      <c r="AH223">
        <v>3.3332451225434152</v>
      </c>
      <c r="AI223">
        <v>12.30344802546373</v>
      </c>
      <c r="AJ223">
        <v>18.856414008357198</v>
      </c>
      <c r="AK223">
        <v>1.0037711763035091</v>
      </c>
      <c r="AL223">
        <v>2.1040334048459548</v>
      </c>
      <c r="AM223">
        <v>582.39838999999995</v>
      </c>
      <c r="AN223">
        <v>908.32323499999984</v>
      </c>
      <c r="AO223">
        <v>1198.045388999999</v>
      </c>
      <c r="AP223">
        <v>995.73618899999997</v>
      </c>
      <c r="AQ223">
        <v>928.28042600000015</v>
      </c>
      <c r="AR223">
        <v>742.71772599999997</v>
      </c>
      <c r="AS223">
        <v>785.00272800000016</v>
      </c>
      <c r="AT223">
        <v>580.08834399999989</v>
      </c>
      <c r="AU223">
        <v>785.45763499999998</v>
      </c>
      <c r="AV223">
        <v>216.21152699999999</v>
      </c>
      <c r="AW223">
        <v>215.37243100000001</v>
      </c>
      <c r="AX223">
        <v>321.0760810000001</v>
      </c>
      <c r="AY223">
        <v>388.02469100000002</v>
      </c>
      <c r="AZ223">
        <v>320.3236399999999</v>
      </c>
      <c r="BA223">
        <v>258.50882599999989</v>
      </c>
      <c r="BB223">
        <v>47.778761999999993</v>
      </c>
      <c r="BC223">
        <v>159.13318200000001</v>
      </c>
      <c r="BD223">
        <v>1803.3489199999999</v>
      </c>
      <c r="BE223">
        <v>135.76589000000001</v>
      </c>
      <c r="BF223">
        <v>1232.6979610000001</v>
      </c>
      <c r="BG223">
        <v>1144.362689</v>
      </c>
      <c r="BH223">
        <v>32.102048000000003</v>
      </c>
      <c r="BI223">
        <v>57.594177000000002</v>
      </c>
    </row>
    <row r="224">
      <c r="A224" t="s">
        <v>655</v>
      </c>
      <c r="B224">
        <v>2013</v>
      </c>
      <c r="C224" t="s">
        <v>661</v>
      </c>
      <c r="D224">
        <v>157</v>
      </c>
      <c r="E224" t="s">
        <v>63</v>
      </c>
      <c r="F224" t="s">
        <v>265</v>
      </c>
      <c r="G224" t="s">
        <v>195</v>
      </c>
      <c r="H224">
        <v>24.069611471580231</v>
      </c>
      <c r="I224">
        <v>31.448102599615659</v>
      </c>
      <c r="J224">
        <v>38.327091152908388</v>
      </c>
      <c r="K224">
        <v>40.305996330271761</v>
      </c>
      <c r="L224">
        <v>16.341697133177941</v>
      </c>
      <c r="M224">
        <v>34.83155203191891</v>
      </c>
      <c r="N224">
        <v>39.864268398380567</v>
      </c>
      <c r="O224">
        <v>40.173378621261442</v>
      </c>
      <c r="P224">
        <v>22.821062306589472</v>
      </c>
      <c r="Q224">
        <v>6.7153199310926626</v>
      </c>
      <c r="R224">
        <v>25.324393775106682</v>
      </c>
      <c r="S224">
        <v>23.63660992286994</v>
      </c>
      <c r="T224">
        <v>25.68918905334958</v>
      </c>
      <c r="U224">
        <v>41.613082496932932</v>
      </c>
      <c r="V224">
        <v>40.425456379281819</v>
      </c>
      <c r="W224" t="s">
        <v>240</v>
      </c>
      <c r="X224" t="s">
        <v>241</v>
      </c>
      <c r="Y224" t="s">
        <v>242</v>
      </c>
      <c r="Z224" t="s">
        <v>424</v>
      </c>
      <c r="AA224" t="s">
        <v>244</v>
      </c>
      <c r="AB224" t="s">
        <v>245</v>
      </c>
      <c r="AC224" t="s">
        <v>246</v>
      </c>
      <c r="AD224" t="s">
        <v>247</v>
      </c>
      <c r="AE224">
        <v>5.4131067241792064</v>
      </c>
      <c r="AF224">
        <v>43.102022522996528</v>
      </c>
      <c r="AG224">
        <v>27.454074270736321</v>
      </c>
      <c r="AH224">
        <v>51.192813791490622</v>
      </c>
      <c r="AI224">
        <v>21.925907192363159</v>
      </c>
      <c r="AJ224">
        <v>35.522986702955343</v>
      </c>
      <c r="AK224">
        <v>20.891649678311019</v>
      </c>
      <c r="AL224">
        <v>21.55363774879789</v>
      </c>
      <c r="AM224">
        <v>2487.8345359999998</v>
      </c>
      <c r="AN224">
        <v>3251.1798250000002</v>
      </c>
      <c r="AO224">
        <v>3957.9173000000001</v>
      </c>
      <c r="AP224">
        <v>4165.3357609999975</v>
      </c>
      <c r="AQ224">
        <v>1692.884733000001</v>
      </c>
      <c r="AR224">
        <v>1820.8677829999999</v>
      </c>
      <c r="AS224">
        <v>2092.8607320000001</v>
      </c>
      <c r="AT224">
        <v>2108.1789210000002</v>
      </c>
      <c r="AU224">
        <v>1199.035503000001</v>
      </c>
      <c r="AV224">
        <v>352.40030999999999</v>
      </c>
      <c r="AW224">
        <v>1291.1286279999999</v>
      </c>
      <c r="AX224">
        <v>1203.370292000001</v>
      </c>
      <c r="AY224">
        <v>1306.421685</v>
      </c>
      <c r="AZ224">
        <v>2121.6707920000022</v>
      </c>
      <c r="BA224">
        <v>2059.217509000001</v>
      </c>
      <c r="BB224">
        <v>54.132607</v>
      </c>
      <c r="BC224">
        <v>2897.7139590000002</v>
      </c>
      <c r="BD224">
        <v>4907.4294169999976</v>
      </c>
      <c r="BE224">
        <v>2085.126557000001</v>
      </c>
      <c r="BF224">
        <v>2196.7842700000001</v>
      </c>
      <c r="BG224">
        <v>2155.8277500000022</v>
      </c>
      <c r="BH224">
        <v>668.1450480000002</v>
      </c>
      <c r="BI224">
        <v>589.99254699999983</v>
      </c>
    </row>
    <row r="225">
      <c r="A225" t="s">
        <v>655</v>
      </c>
      <c r="B225">
        <v>2013</v>
      </c>
      <c r="C225" t="s">
        <v>661</v>
      </c>
      <c r="D225">
        <v>158</v>
      </c>
      <c r="E225" t="s">
        <v>63</v>
      </c>
      <c r="F225" t="s">
        <v>266</v>
      </c>
      <c r="G225" t="s">
        <v>195</v>
      </c>
      <c r="H225">
        <v>62.537077379101959</v>
      </c>
      <c r="I225">
        <v>57.386120261036488</v>
      </c>
      <c r="J225">
        <v>41.239732568289831</v>
      </c>
      <c r="K225">
        <v>25.528419400754181</v>
      </c>
      <c r="L225">
        <v>10.10184896229463</v>
      </c>
      <c r="M225">
        <v>44.333950709047507</v>
      </c>
      <c r="N225">
        <v>28.642001966119569</v>
      </c>
      <c r="O225">
        <v>19.127574635239529</v>
      </c>
      <c r="P225">
        <v>14.81286243427428</v>
      </c>
      <c r="Q225">
        <v>6.1424808539598938</v>
      </c>
      <c r="R225">
        <v>58.501952974002847</v>
      </c>
      <c r="S225">
        <v>66.524421464683897</v>
      </c>
      <c r="T225">
        <v>64.609516551566088</v>
      </c>
      <c r="U225">
        <v>50.168605971141602</v>
      </c>
      <c r="V225">
        <v>43.211501137094899</v>
      </c>
      <c r="W225" t="s">
        <v>240</v>
      </c>
      <c r="X225" t="s">
        <v>241</v>
      </c>
      <c r="Y225" t="s">
        <v>242</v>
      </c>
      <c r="Z225" t="s">
        <v>424</v>
      </c>
      <c r="AA225" t="s">
        <v>244</v>
      </c>
      <c r="AB225" t="s">
        <v>245</v>
      </c>
      <c r="AC225" t="s">
        <v>246</v>
      </c>
      <c r="AD225" t="s">
        <v>247</v>
      </c>
      <c r="AE225">
        <v>1.335319716830649</v>
      </c>
      <c r="AF225">
        <v>51.266010448930089</v>
      </c>
      <c r="AG225">
        <v>40.742879200478967</v>
      </c>
      <c r="AH225">
        <v>34.0149826359347</v>
      </c>
      <c r="AI225">
        <v>15.74958738656478</v>
      </c>
      <c r="AJ225">
        <v>40.11889850003292</v>
      </c>
      <c r="AK225">
        <v>69.0374773567696</v>
      </c>
      <c r="AL225">
        <v>72.737935801917956</v>
      </c>
      <c r="AM225">
        <v>6463.8310039999933</v>
      </c>
      <c r="AN225">
        <v>5932.7139320000097</v>
      </c>
      <c r="AO225">
        <v>4258.6965529999998</v>
      </c>
      <c r="AP225">
        <v>2638.1791280000002</v>
      </c>
      <c r="AQ225">
        <v>1046.4804079999999</v>
      </c>
      <c r="AR225">
        <v>2317.618878000002</v>
      </c>
      <c r="AS225">
        <v>1503.695505000001</v>
      </c>
      <c r="AT225">
        <v>1003.757987</v>
      </c>
      <c r="AU225">
        <v>778.27875499999982</v>
      </c>
      <c r="AV225">
        <v>322.33939400000008</v>
      </c>
      <c r="AW225">
        <v>2982.6398590000058</v>
      </c>
      <c r="AX225">
        <v>3386.8440839999989</v>
      </c>
      <c r="AY225">
        <v>3285.7118729999988</v>
      </c>
      <c r="AZ225">
        <v>2557.8798680000032</v>
      </c>
      <c r="BA225">
        <v>2201.134822</v>
      </c>
      <c r="BB225">
        <v>13.353577</v>
      </c>
      <c r="BC225">
        <v>3446.572235000001</v>
      </c>
      <c r="BD225">
        <v>7282.8099010000024</v>
      </c>
      <c r="BE225">
        <v>1385.458981</v>
      </c>
      <c r="BF225">
        <v>1577.971006</v>
      </c>
      <c r="BG225">
        <v>2434.7455750000022</v>
      </c>
      <c r="BH225">
        <v>2207.917964000002</v>
      </c>
      <c r="BI225">
        <v>1991.0717860000011</v>
      </c>
    </row>
    <row r="226">
      <c r="A226" t="s">
        <v>655</v>
      </c>
      <c r="B226">
        <v>2013</v>
      </c>
      <c r="C226" t="s">
        <v>661</v>
      </c>
      <c r="D226">
        <v>159</v>
      </c>
      <c r="E226" t="s">
        <v>63</v>
      </c>
      <c r="F226" t="s">
        <v>430</v>
      </c>
      <c r="G226" t="s">
        <v>195</v>
      </c>
      <c r="H226">
        <v>7.3322650353220471</v>
      </c>
      <c r="I226">
        <v>1.217937446369896</v>
      </c>
      <c r="J226">
        <v>0.41115443358514198</v>
      </c>
      <c r="K226">
        <v>0.21757355411171209</v>
      </c>
      <c r="L226">
        <v>0</v>
      </c>
      <c r="M226">
        <v>0.62946225393458555</v>
      </c>
      <c r="N226">
        <v>0.21244710844096179</v>
      </c>
      <c r="O226">
        <v>0</v>
      </c>
      <c r="P226">
        <v>0</v>
      </c>
      <c r="Q226">
        <v>0</v>
      </c>
      <c r="R226">
        <v>11.763619663280339</v>
      </c>
      <c r="S226">
        <v>2.8992682620235719</v>
      </c>
      <c r="T226">
        <v>1.6138497329929939</v>
      </c>
      <c r="U226">
        <v>0.84150603531569645</v>
      </c>
      <c r="V226">
        <v>0.63460385057097723</v>
      </c>
      <c r="W226" t="s">
        <v>240</v>
      </c>
      <c r="X226" t="s">
        <v>241</v>
      </c>
      <c r="Y226" t="s">
        <v>242</v>
      </c>
      <c r="Z226" t="s">
        <v>424</v>
      </c>
      <c r="AA226" t="s">
        <v>244</v>
      </c>
      <c r="AB226" t="s">
        <v>245</v>
      </c>
      <c r="AC226" t="s">
        <v>246</v>
      </c>
      <c r="AD226" t="s">
        <v>247</v>
      </c>
      <c r="AE226">
        <v>0.29400503702672037</v>
      </c>
      <c r="AF226">
        <v>1.4172960342548311</v>
      </c>
      <c r="AG226">
        <v>0.89212757330670078</v>
      </c>
      <c r="AH226">
        <v>6.729849353110164</v>
      </c>
      <c r="AI226">
        <v>0.12571197317952729</v>
      </c>
      <c r="AJ226">
        <v>1.4394918619054959</v>
      </c>
      <c r="AK226">
        <v>8.4849241632108061</v>
      </c>
      <c r="AL226">
        <v>1.6658343039798791</v>
      </c>
      <c r="AM226">
        <v>757.86275999999964</v>
      </c>
      <c r="AN226">
        <v>125.91327699999999</v>
      </c>
      <c r="AO226">
        <v>42.458615999999999</v>
      </c>
      <c r="AP226">
        <v>22.484667000000002</v>
      </c>
      <c r="AQ226">
        <v>0</v>
      </c>
      <c r="AR226">
        <v>32.906013999999999</v>
      </c>
      <c r="AS226">
        <v>11.153402</v>
      </c>
      <c r="AT226">
        <v>0</v>
      </c>
      <c r="AU226">
        <v>0</v>
      </c>
      <c r="AV226">
        <v>0</v>
      </c>
      <c r="AW226">
        <v>599.75161700000012</v>
      </c>
      <c r="AX226">
        <v>147.60548600000001</v>
      </c>
      <c r="AY226">
        <v>82.072200999999993</v>
      </c>
      <c r="AZ226">
        <v>42.904746999999993</v>
      </c>
      <c r="BA226">
        <v>32.325853000000002</v>
      </c>
      <c r="BB226">
        <v>2.940134</v>
      </c>
      <c r="BC226">
        <v>95.283660999999995</v>
      </c>
      <c r="BD226">
        <v>159.46824699999999</v>
      </c>
      <c r="BE226">
        <v>274.11245000000002</v>
      </c>
      <c r="BF226">
        <v>12.595241</v>
      </c>
      <c r="BG226">
        <v>87.360236</v>
      </c>
      <c r="BH226">
        <v>271.360096</v>
      </c>
      <c r="BI226">
        <v>45.599255000000007</v>
      </c>
    </row>
    <row r="227">
      <c r="A227" t="s">
        <v>655</v>
      </c>
      <c r="B227">
        <v>2013</v>
      </c>
      <c r="C227" t="s">
        <v>661</v>
      </c>
      <c r="D227">
        <v>160</v>
      </c>
      <c r="E227" t="s">
        <v>63</v>
      </c>
      <c r="F227" t="s">
        <v>47</v>
      </c>
      <c r="G227" t="s">
        <v>195</v>
      </c>
      <c r="H227">
        <v>0.12765814320914831</v>
      </c>
      <c r="I227">
        <v>0.1703955092351602</v>
      </c>
      <c r="J227">
        <v>0.0027045857164475001</v>
      </c>
      <c r="K227">
        <v>0</v>
      </c>
      <c r="L227">
        <v>0</v>
      </c>
      <c r="M227">
        <v>0.17363687654025531</v>
      </c>
      <c r="N227">
        <v>0</v>
      </c>
      <c r="O227">
        <v>0</v>
      </c>
      <c r="P227">
        <v>0</v>
      </c>
      <c r="Q227">
        <v>0</v>
      </c>
      <c r="R227">
        <v>0.18568588695172661</v>
      </c>
      <c r="S227">
        <v>0.073221657361609405</v>
      </c>
      <c r="T227">
        <v>0.17339676853141939</v>
      </c>
      <c r="U227">
        <v>0</v>
      </c>
      <c r="V227">
        <v>0</v>
      </c>
      <c r="W227" t="s">
        <v>240</v>
      </c>
      <c r="X227" t="s">
        <v>241</v>
      </c>
      <c r="Y227" t="s">
        <v>242</v>
      </c>
      <c r="Z227" t="s">
        <v>424</v>
      </c>
      <c r="AA227" t="s">
        <v>244</v>
      </c>
      <c r="AB227" t="s">
        <v>245</v>
      </c>
      <c r="AC227" t="s">
        <v>246</v>
      </c>
      <c r="AD227" t="s">
        <v>247</v>
      </c>
      <c r="AE227">
        <v>0.027928605570814401</v>
      </c>
      <c r="AF227">
        <v>0</v>
      </c>
      <c r="AG227">
        <v>0.065098056809669999</v>
      </c>
      <c r="AH227">
        <v>0.25762095123464102</v>
      </c>
      <c r="AI227">
        <v>0.049439432102609003</v>
      </c>
      <c r="AJ227">
        <v>0.061425551989558097</v>
      </c>
      <c r="AK227">
        <v>0</v>
      </c>
      <c r="AL227">
        <v>0</v>
      </c>
      <c r="AM227">
        <v>13.194743000000001</v>
      </c>
      <c r="AN227">
        <v>17.615894000000001</v>
      </c>
      <c r="AO227">
        <v>0.27929399999999999</v>
      </c>
      <c r="AP227">
        <v>0</v>
      </c>
      <c r="AQ227">
        <v>0</v>
      </c>
      <c r="AR227">
        <v>9.0771090000000001</v>
      </c>
      <c r="AS227">
        <v>0</v>
      </c>
      <c r="AT227">
        <v>0</v>
      </c>
      <c r="AU227">
        <v>0</v>
      </c>
      <c r="AV227">
        <v>0</v>
      </c>
      <c r="AW227">
        <v>9.4669340000000002</v>
      </c>
      <c r="AX227">
        <v>3.7278090000000002</v>
      </c>
      <c r="AY227">
        <v>8.8180790000000009</v>
      </c>
      <c r="AZ227">
        <v>0</v>
      </c>
      <c r="BA227">
        <v>0</v>
      </c>
      <c r="BB227">
        <v>0.27929399999999999</v>
      </c>
      <c r="BC227">
        <v>0</v>
      </c>
      <c r="BD227">
        <v>11.63631</v>
      </c>
      <c r="BE227">
        <v>10.493119</v>
      </c>
      <c r="BF227">
        <v>4.9533990000000001</v>
      </c>
      <c r="BG227">
        <v>3.7278090000000002</v>
      </c>
      <c r="BH227">
        <v>0</v>
      </c>
      <c r="BI227">
        <v>0</v>
      </c>
    </row>
    <row r="228">
      <c r="A228" t="s">
        <v>655</v>
      </c>
      <c r="B228">
        <v>2013</v>
      </c>
      <c r="C228" t="s">
        <v>661</v>
      </c>
      <c r="D228">
        <v>222</v>
      </c>
      <c r="E228" t="s">
        <v>37</v>
      </c>
      <c r="F228" t="s">
        <v>15</v>
      </c>
      <c r="G228" t="s">
        <v>686</v>
      </c>
      <c r="H228">
        <v>0.079989756359493694</v>
      </c>
      <c r="I228">
        <v>0.0045031007393137</v>
      </c>
      <c r="J228">
        <v>0.82339260815036552</v>
      </c>
      <c r="K228">
        <v>2.0666318656974729</v>
      </c>
      <c r="L228">
        <v>19.480904032004499</v>
      </c>
      <c r="M228">
        <v>0.35349553709625309</v>
      </c>
      <c r="N228">
        <v>0.90923973328974128</v>
      </c>
      <c r="O228">
        <v>2.4249771757829679</v>
      </c>
      <c r="P228">
        <v>7.8456644687991517</v>
      </c>
      <c r="Q228">
        <v>30.60189708228485</v>
      </c>
      <c r="R228">
        <v>0</v>
      </c>
      <c r="S228">
        <v>0.1621614765104249</v>
      </c>
      <c r="T228">
        <v>0.0091693992641412002</v>
      </c>
      <c r="U228">
        <v>0.13494344796269811</v>
      </c>
      <c r="V228">
        <v>1.885288937583494</v>
      </c>
      <c r="W228" t="s">
        <v>240</v>
      </c>
      <c r="X228" t="s">
        <v>241</v>
      </c>
      <c r="Y228" t="s">
        <v>242</v>
      </c>
      <c r="Z228" t="s">
        <v>424</v>
      </c>
      <c r="AA228" t="s">
        <v>244</v>
      </c>
      <c r="AB228" t="s">
        <v>245</v>
      </c>
      <c r="AC228" t="s">
        <v>246</v>
      </c>
      <c r="AD228" t="s">
        <v>247</v>
      </c>
      <c r="AE228">
        <v>16.089782989079119</v>
      </c>
      <c r="AF228">
        <v>0.039772242072448102</v>
      </c>
      <c r="AG228">
        <v>5.5573261337296991</v>
      </c>
      <c r="AH228">
        <v>0.72045410549461275</v>
      </c>
      <c r="AI228">
        <v>11.029795073598191</v>
      </c>
      <c r="AJ228">
        <v>0.22117508028826419</v>
      </c>
      <c r="AK228">
        <v>0.1085319731106137</v>
      </c>
      <c r="AL228">
        <v>0.40830313365144882</v>
      </c>
      <c r="AM228">
        <v>8.2455309999999997</v>
      </c>
      <c r="AN228">
        <v>0.46466000000000002</v>
      </c>
      <c r="AO228">
        <v>85.084897999999995</v>
      </c>
      <c r="AP228">
        <v>212.19751299999999</v>
      </c>
      <c r="AQ228">
        <v>2004.289769</v>
      </c>
      <c r="AR228">
        <v>18.500961</v>
      </c>
      <c r="AS228">
        <v>47.733767</v>
      </c>
      <c r="AT228">
        <v>127.112713</v>
      </c>
      <c r="AU228">
        <v>409.89474400000017</v>
      </c>
      <c r="AV228">
        <v>1596.7741529999989</v>
      </c>
      <c r="AW228">
        <v>0</v>
      </c>
      <c r="AX228">
        <v>8.2455309999999997</v>
      </c>
      <c r="AY228">
        <v>0.46466000000000002</v>
      </c>
      <c r="AZ228">
        <v>6.8791250000000002</v>
      </c>
      <c r="BA228">
        <v>94.676716999999996</v>
      </c>
      <c r="BB228">
        <v>157.77881500000001</v>
      </c>
      <c r="BC228">
        <v>2.66378</v>
      </c>
      <c r="BD228">
        <v>989.11137799999972</v>
      </c>
      <c r="BE228">
        <v>29.341193000000001</v>
      </c>
      <c r="BF228">
        <v>1103.3681979999999</v>
      </c>
      <c r="BG228">
        <v>13.411671</v>
      </c>
      <c r="BH228">
        <v>3.4333800000000001</v>
      </c>
      <c r="BI228">
        <v>11.173956</v>
      </c>
    </row>
    <row r="229">
      <c r="A229" t="s">
        <v>655</v>
      </c>
      <c r="B229">
        <v>2013</v>
      </c>
      <c r="C229" t="s">
        <v>661</v>
      </c>
      <c r="D229">
        <v>223</v>
      </c>
      <c r="E229" t="s">
        <v>37</v>
      </c>
      <c r="F229" t="s">
        <v>16</v>
      </c>
      <c r="G229" t="s">
        <v>687</v>
      </c>
      <c r="H229">
        <v>1.5902262036352639</v>
      </c>
      <c r="I229">
        <v>1.979168305353276</v>
      </c>
      <c r="J229">
        <v>4.5332227850005191</v>
      </c>
      <c r="K229">
        <v>3.2272252241174502</v>
      </c>
      <c r="L229">
        <v>6.930602132012778</v>
      </c>
      <c r="M229">
        <v>3.4709031859188091</v>
      </c>
      <c r="N229">
        <v>5.9644765414769347</v>
      </c>
      <c r="O229">
        <v>3.0860886886392671</v>
      </c>
      <c r="P229">
        <v>6.5163618328632742</v>
      </c>
      <c r="Q229">
        <v>7.8429397414647424</v>
      </c>
      <c r="R229">
        <v>1.1491210346948759</v>
      </c>
      <c r="S229">
        <v>1.933968592191645</v>
      </c>
      <c r="T229">
        <v>2.1458816178774049</v>
      </c>
      <c r="U229">
        <v>1.464741060420407</v>
      </c>
      <c r="V229">
        <v>2.6819235774290129</v>
      </c>
      <c r="W229" t="s">
        <v>240</v>
      </c>
      <c r="X229" t="s">
        <v>241</v>
      </c>
      <c r="Y229" t="s">
        <v>242</v>
      </c>
      <c r="Z229" t="s">
        <v>424</v>
      </c>
      <c r="AA229" t="s">
        <v>244</v>
      </c>
      <c r="AB229" t="s">
        <v>245</v>
      </c>
      <c r="AC229" t="s">
        <v>246</v>
      </c>
      <c r="AD229" t="s">
        <v>247</v>
      </c>
      <c r="AE229">
        <v>8.1980447299632093</v>
      </c>
      <c r="AF229">
        <v>0</v>
      </c>
      <c r="AG229">
        <v>4.663691761707347</v>
      </c>
      <c r="AH229">
        <v>0.40619151852909569</v>
      </c>
      <c r="AI229">
        <v>7.2720085198344044</v>
      </c>
      <c r="AJ229">
        <v>1.6030379074542309</v>
      </c>
      <c r="AK229">
        <v>0.0203818378479582</v>
      </c>
      <c r="AL229">
        <v>4.7029527446044668</v>
      </c>
      <c r="AM229">
        <v>163.92423299999999</v>
      </c>
      <c r="AN229">
        <v>204.22380000000001</v>
      </c>
      <c r="AO229">
        <v>468.43850000000009</v>
      </c>
      <c r="AP229">
        <v>331.36485399999981</v>
      </c>
      <c r="AQ229">
        <v>713.05391799999961</v>
      </c>
      <c r="AR229">
        <v>181.65729899999999</v>
      </c>
      <c r="AS229">
        <v>313.1263659999999</v>
      </c>
      <c r="AT229">
        <v>161.76692700000001</v>
      </c>
      <c r="AU229">
        <v>340.44566600000007</v>
      </c>
      <c r="AV229">
        <v>409.23617999999988</v>
      </c>
      <c r="AW229">
        <v>58.340398999999998</v>
      </c>
      <c r="AX229">
        <v>98.337770000000006</v>
      </c>
      <c r="AY229">
        <v>108.74271299999999</v>
      </c>
      <c r="AZ229">
        <v>74.669330000000002</v>
      </c>
      <c r="BA229">
        <v>134.68265500000001</v>
      </c>
      <c r="BB229">
        <v>80.391251000000011</v>
      </c>
      <c r="BC229">
        <v>0</v>
      </c>
      <c r="BD229">
        <v>830.05936199999996</v>
      </c>
      <c r="BE229">
        <v>16.542543999999999</v>
      </c>
      <c r="BF229">
        <v>727.4571179999997</v>
      </c>
      <c r="BG229">
        <v>97.205421999999984</v>
      </c>
      <c r="BH229">
        <v>0.64477399999999996</v>
      </c>
      <c r="BI229">
        <v>128.70483400000001</v>
      </c>
    </row>
    <row r="230">
      <c r="A230" t="s">
        <v>655</v>
      </c>
      <c r="B230">
        <v>2013</v>
      </c>
      <c r="C230" t="s">
        <v>661</v>
      </c>
      <c r="D230">
        <v>224</v>
      </c>
      <c r="E230" t="s">
        <v>37</v>
      </c>
      <c r="F230" t="s">
        <v>20</v>
      </c>
      <c r="G230" t="s">
        <v>688</v>
      </c>
      <c r="H230">
        <v>98.329784040005208</v>
      </c>
      <c r="I230">
        <v>98.01632859390746</v>
      </c>
      <c r="J230">
        <v>94.643384606849096</v>
      </c>
      <c r="K230">
        <v>94.706142910185108</v>
      </c>
      <c r="L230">
        <v>73.588493835982689</v>
      </c>
      <c r="M230">
        <v>96.17560127698485</v>
      </c>
      <c r="N230">
        <v>93.126283725233279</v>
      </c>
      <c r="O230">
        <v>94.48893413557785</v>
      </c>
      <c r="P230">
        <v>85.637973698337632</v>
      </c>
      <c r="Q230">
        <v>61.555163176250247</v>
      </c>
      <c r="R230">
        <v>98.850878965305071</v>
      </c>
      <c r="S230">
        <v>97.903869931297962</v>
      </c>
      <c r="T230">
        <v>97.844948982858412</v>
      </c>
      <c r="U230">
        <v>98.40031549161688</v>
      </c>
      <c r="V230">
        <v>95.432787484987514</v>
      </c>
      <c r="W230" t="s">
        <v>240</v>
      </c>
      <c r="X230" t="s">
        <v>241</v>
      </c>
      <c r="Y230" t="s">
        <v>242</v>
      </c>
      <c r="Z230" t="s">
        <v>424</v>
      </c>
      <c r="AA230" t="s">
        <v>244</v>
      </c>
      <c r="AB230" t="s">
        <v>245</v>
      </c>
      <c r="AC230" t="s">
        <v>246</v>
      </c>
      <c r="AD230" t="s">
        <v>247</v>
      </c>
      <c r="AE230">
        <v>75.712172280957319</v>
      </c>
      <c r="AF230">
        <v>99.960227757927569</v>
      </c>
      <c r="AG230">
        <v>89.778982104562999</v>
      </c>
      <c r="AH230">
        <v>98.873354375976305</v>
      </c>
      <c r="AI230">
        <v>81.698196406567419</v>
      </c>
      <c r="AJ230">
        <v>98.175787012257487</v>
      </c>
      <c r="AK230">
        <v>99.871086189041435</v>
      </c>
      <c r="AL230">
        <v>94.888744121744111</v>
      </c>
      <c r="AM230">
        <v>10136.06390900001</v>
      </c>
      <c r="AN230">
        <v>10113.979206999989</v>
      </c>
      <c r="AO230">
        <v>9779.930796000006</v>
      </c>
      <c r="AP230">
        <v>9724.2321310000079</v>
      </c>
      <c r="AQ230">
        <v>7571.1406959999949</v>
      </c>
      <c r="AR230">
        <v>5033.560148999989</v>
      </c>
      <c r="AS230">
        <v>4888.9948010000053</v>
      </c>
      <c r="AT230">
        <v>4952.9310570000007</v>
      </c>
      <c r="AU230">
        <v>4474.1341469999943</v>
      </c>
      <c r="AV230">
        <v>3211.8823639999978</v>
      </c>
      <c r="AW230">
        <v>5018.6181840000036</v>
      </c>
      <c r="AX230">
        <v>4978.182315</v>
      </c>
      <c r="AY230">
        <v>4958.3001770000146</v>
      </c>
      <c r="AZ230">
        <v>5016.2351750000034</v>
      </c>
      <c r="BA230">
        <v>4792.5083699999996</v>
      </c>
      <c r="BB230">
        <v>742.44486900000084</v>
      </c>
      <c r="BC230">
        <v>6694.9219260000009</v>
      </c>
      <c r="BD230">
        <v>15979.161663000001</v>
      </c>
      <c r="BE230">
        <v>4026.7133620000009</v>
      </c>
      <c r="BF230">
        <v>8172.6986899999984</v>
      </c>
      <c r="BG230">
        <v>5953.2084439999926</v>
      </c>
      <c r="BH230">
        <v>3159.3951539999989</v>
      </c>
      <c r="BI230">
        <v>2596.8026310000009</v>
      </c>
    </row>
    <row r="231">
      <c r="A231" t="s">
        <v>655</v>
      </c>
      <c r="B231">
        <v>2013</v>
      </c>
      <c r="C231" t="s">
        <v>661</v>
      </c>
      <c r="D231">
        <v>225</v>
      </c>
      <c r="E231" t="s">
        <v>431</v>
      </c>
      <c r="F231" t="s">
        <v>353</v>
      </c>
      <c r="G231" t="s">
        <v>195</v>
      </c>
      <c r="H231">
        <v>1.664716619180985</v>
      </c>
      <c r="I231">
        <v>1.977295632019592</v>
      </c>
      <c r="J231">
        <v>5.3469842781370991</v>
      </c>
      <c r="K231">
        <v>5.2595527606082486</v>
      </c>
      <c r="L231">
        <v>26.230969347224331</v>
      </c>
      <c r="M231">
        <v>3.8106687092231608</v>
      </c>
      <c r="N231">
        <v>6.8729849846672604</v>
      </c>
      <c r="O231">
        <v>5.5043751367271057</v>
      </c>
      <c r="P231">
        <v>14.28111611784515</v>
      </c>
      <c r="Q231">
        <v>38.226416915390132</v>
      </c>
      <c r="R231">
        <v>1.143720213578858</v>
      </c>
      <c r="S231">
        <v>2.091983445018986</v>
      </c>
      <c r="T231">
        <v>2.1416595768041171</v>
      </c>
      <c r="U231">
        <v>1.5994387999344339</v>
      </c>
      <c r="V231">
        <v>4.5026604753706314</v>
      </c>
      <c r="W231" t="s">
        <v>240</v>
      </c>
      <c r="X231" t="s">
        <v>241</v>
      </c>
      <c r="Y231" t="s">
        <v>242</v>
      </c>
      <c r="Z231" t="s">
        <v>424</v>
      </c>
      <c r="AA231" t="s">
        <v>244</v>
      </c>
      <c r="AB231" t="s">
        <v>245</v>
      </c>
      <c r="AC231" t="s">
        <v>246</v>
      </c>
      <c r="AD231" t="s">
        <v>247</v>
      </c>
      <c r="AE231">
        <v>23.80488056047653</v>
      </c>
      <c r="AF231">
        <v>0.039622373768020303</v>
      </c>
      <c r="AG231">
        <v>10.17331484865756</v>
      </c>
      <c r="AH231">
        <v>1.12446539186726</v>
      </c>
      <c r="AI231">
        <v>18.227935792947761</v>
      </c>
      <c r="AJ231">
        <v>1.82159512882676</v>
      </c>
      <c r="AK231">
        <v>0.1274137510752078</v>
      </c>
      <c r="AL231">
        <v>5.1100590740177161</v>
      </c>
      <c r="AM231"/>
      <c r="AN231"/>
      <c r="AO231"/>
      <c r="AP231"/>
      <c r="AQ231"/>
      <c r="AR231"/>
      <c r="AS231"/>
      <c r="AT231"/>
      <c r="AU231"/>
      <c r="AV231"/>
      <c r="AW231"/>
      <c r="AX231"/>
      <c r="AY231"/>
      <c r="AZ231"/>
      <c r="BA231"/>
      <c r="BB231"/>
      <c r="BC231"/>
      <c r="BD231"/>
      <c r="BE231"/>
      <c r="BF231"/>
      <c r="BG231"/>
      <c r="BH231"/>
      <c r="BI231"/>
    </row>
    <row r="232">
      <c r="A232" t="s">
        <v>655</v>
      </c>
      <c r="B232">
        <v>2013</v>
      </c>
      <c r="C232" t="s">
        <v>661</v>
      </c>
      <c r="D232">
        <v>226</v>
      </c>
      <c r="E232" t="s">
        <v>431</v>
      </c>
      <c r="F232" t="s">
        <v>432</v>
      </c>
      <c r="G232" t="s">
        <v>195</v>
      </c>
      <c r="H232">
        <v>97.325105835565267</v>
      </c>
      <c r="I232">
        <v>96.943097138733563</v>
      </c>
      <c r="J232">
        <v>94.219729994934852</v>
      </c>
      <c r="K232">
        <v>93.589758625502981</v>
      </c>
      <c r="L232">
        <v>72.25374630216362</v>
      </c>
      <c r="M232">
        <v>95.736356460981696</v>
      </c>
      <c r="N232">
        <v>92.577323436201482</v>
      </c>
      <c r="O232">
        <v>93.891532848762964</v>
      </c>
      <c r="P232">
        <v>84.419357135937801</v>
      </c>
      <c r="Q232">
        <v>60.300615197902097</v>
      </c>
      <c r="R232">
        <v>98.046124115196193</v>
      </c>
      <c r="S232">
        <v>96.72234724925552</v>
      </c>
      <c r="T232">
        <v>95.850267080355238</v>
      </c>
      <c r="U232">
        <v>98.002482760468951</v>
      </c>
      <c r="V232">
        <v>93.875284647505993</v>
      </c>
      <c r="W232" t="s">
        <v>240</v>
      </c>
      <c r="X232" t="s">
        <v>241</v>
      </c>
      <c r="Y232" t="s">
        <v>242</v>
      </c>
      <c r="Z232" t="s">
        <v>424</v>
      </c>
      <c r="AA232" t="s">
        <v>244</v>
      </c>
      <c r="AB232" t="s">
        <v>245</v>
      </c>
      <c r="AC232" t="s">
        <v>246</v>
      </c>
      <c r="AD232" t="s">
        <v>247</v>
      </c>
      <c r="AE232">
        <v>73.017984449846892</v>
      </c>
      <c r="AF232">
        <v>99.47823571514401</v>
      </c>
      <c r="AG232">
        <v>88.650450391722785</v>
      </c>
      <c r="AH232">
        <v>98.682019264003344</v>
      </c>
      <c r="AI232">
        <v>80.486926631506407</v>
      </c>
      <c r="AJ232">
        <v>98.03489866146387</v>
      </c>
      <c r="AK232">
        <v>98.371263508402791</v>
      </c>
      <c r="AL232">
        <v>92.379963298637719</v>
      </c>
      <c r="AM232"/>
      <c r="AN232"/>
      <c r="AO232"/>
      <c r="AP232"/>
      <c r="AQ232"/>
      <c r="AR232"/>
      <c r="AS232"/>
      <c r="AT232"/>
      <c r="AU232"/>
      <c r="AV232"/>
      <c r="AW232"/>
      <c r="AX232"/>
      <c r="AY232"/>
      <c r="AZ232"/>
      <c r="BA232"/>
      <c r="BB232"/>
      <c r="BC232"/>
      <c r="BD232"/>
      <c r="BE232"/>
      <c r="BF232"/>
      <c r="BG232"/>
      <c r="BH232"/>
      <c r="BI232"/>
    </row>
    <row r="233">
      <c r="A233" t="s">
        <v>655</v>
      </c>
      <c r="B233">
        <v>2013</v>
      </c>
      <c r="C233" t="s">
        <v>661</v>
      </c>
      <c r="D233">
        <v>227</v>
      </c>
      <c r="E233" t="s">
        <v>431</v>
      </c>
      <c r="F233" t="s">
        <v>433</v>
      </c>
      <c r="G233" t="s">
        <v>195</v>
      </c>
      <c r="H233">
        <v>0.107366208448172</v>
      </c>
      <c r="I233">
        <v>0.1144702621183409</v>
      </c>
      <c r="J233">
        <v>0.062185203829867301</v>
      </c>
      <c r="K233">
        <v>0.2787173166994743</v>
      </c>
      <c r="L233">
        <v>0.38175218700542918</v>
      </c>
      <c r="M233">
        <v>0.1225580424453304</v>
      </c>
      <c r="N233">
        <v>0</v>
      </c>
      <c r="O233">
        <v>0.043134210733119301</v>
      </c>
      <c r="P233">
        <v>0.1185998710812223</v>
      </c>
      <c r="Q233">
        <v>0.56813847165179854</v>
      </c>
      <c r="R233">
        <v>0.0940773429192166</v>
      </c>
      <c r="S233">
        <v>0.1237584218178302</v>
      </c>
      <c r="T233">
        <v>0.23238757723394801</v>
      </c>
      <c r="U233">
        <v>0</v>
      </c>
      <c r="V233">
        <v>0.58977408501964546</v>
      </c>
      <c r="W233" t="s">
        <v>240</v>
      </c>
      <c r="X233" t="s">
        <v>241</v>
      </c>
      <c r="Y233" t="s">
        <v>242</v>
      </c>
      <c r="Z233" t="s">
        <v>424</v>
      </c>
      <c r="AA233" t="s">
        <v>244</v>
      </c>
      <c r="AB233" t="s">
        <v>245</v>
      </c>
      <c r="AC233" t="s">
        <v>246</v>
      </c>
      <c r="AD233" t="s">
        <v>247</v>
      </c>
      <c r="AE233">
        <v>1.0967696132364</v>
      </c>
      <c r="AF233">
        <v>0.1231955984179718</v>
      </c>
      <c r="AG233">
        <v>0.16800491978637319</v>
      </c>
      <c r="AH233">
        <v>0</v>
      </c>
      <c r="AI233">
        <v>0.33625337388721221</v>
      </c>
      <c r="AJ233">
        <v>0.079024954844064604</v>
      </c>
      <c r="AK233">
        <v>0.30845748030367848</v>
      </c>
      <c r="AL233">
        <v>0</v>
      </c>
      <c r="AM233"/>
      <c r="AN233"/>
      <c r="AO233"/>
      <c r="AP233"/>
      <c r="AQ233"/>
      <c r="AR233"/>
      <c r="AS233"/>
      <c r="AT233"/>
      <c r="AU233"/>
      <c r="AV233"/>
      <c r="AW233"/>
      <c r="AX233"/>
      <c r="AY233"/>
      <c r="AZ233"/>
      <c r="BA233"/>
      <c r="BB233"/>
      <c r="BC233"/>
      <c r="BD233"/>
      <c r="BE233"/>
      <c r="BF233"/>
      <c r="BG233"/>
      <c r="BH233"/>
      <c r="BI233"/>
    </row>
    <row r="234">
      <c r="A234" t="s">
        <v>655</v>
      </c>
      <c r="B234">
        <v>2013</v>
      </c>
      <c r="C234" t="s">
        <v>661</v>
      </c>
      <c r="D234">
        <v>228</v>
      </c>
      <c r="E234" t="s">
        <v>431</v>
      </c>
      <c r="F234" t="s">
        <v>434</v>
      </c>
      <c r="G234" t="s">
        <v>195</v>
      </c>
      <c r="H234">
        <v>0.6809182790574384</v>
      </c>
      <c r="I234">
        <v>0.75819441594454073</v>
      </c>
      <c r="J234">
        <v>0.25348721038525218</v>
      </c>
      <c r="K234">
        <v>0.50268605876354366</v>
      </c>
      <c r="L234">
        <v>0.83173069156733692</v>
      </c>
      <c r="M234">
        <v>0.093963785541882602</v>
      </c>
      <c r="N234">
        <v>0.5390526456898751</v>
      </c>
      <c r="O234">
        <v>0.4826866845842232</v>
      </c>
      <c r="P234">
        <v>0.7361648492409294</v>
      </c>
      <c r="Q234">
        <v>0.90482941505586945</v>
      </c>
      <c r="R234">
        <v>0.34015982631788239</v>
      </c>
      <c r="S234">
        <v>0.9878464823712938</v>
      </c>
      <c r="T234">
        <v>1.386675509057866</v>
      </c>
      <c r="U234">
        <v>0.38271863287321128</v>
      </c>
      <c r="V234">
        <v>0.2086755033874137</v>
      </c>
      <c r="W234" t="s">
        <v>240</v>
      </c>
      <c r="X234" t="s">
        <v>241</v>
      </c>
      <c r="Y234" t="s">
        <v>242</v>
      </c>
      <c r="Z234" t="s">
        <v>424</v>
      </c>
      <c r="AA234" t="s">
        <v>244</v>
      </c>
      <c r="AB234" t="s">
        <v>245</v>
      </c>
      <c r="AC234" t="s">
        <v>246</v>
      </c>
      <c r="AD234" t="s">
        <v>247</v>
      </c>
      <c r="AE234">
        <v>1.1887020834795849</v>
      </c>
      <c r="AF234">
        <v>0.1053255773373868</v>
      </c>
      <c r="AG234">
        <v>0.70951953352877439</v>
      </c>
      <c r="AH234">
        <v>0</v>
      </c>
      <c r="AI234">
        <v>0.88152817110804371</v>
      </c>
      <c r="AJ234">
        <v>0</v>
      </c>
      <c r="AK234">
        <v>0.33770817338604958</v>
      </c>
      <c r="AL234">
        <v>2.4865625554580499</v>
      </c>
      <c r="AM234"/>
      <c r="AN234"/>
      <c r="AO234"/>
      <c r="AP234"/>
      <c r="AQ234"/>
      <c r="AR234"/>
      <c r="AS234"/>
      <c r="AT234"/>
      <c r="AU234"/>
      <c r="AV234"/>
      <c r="AW234"/>
      <c r="AX234"/>
      <c r="AY234"/>
      <c r="AZ234"/>
      <c r="BA234"/>
      <c r="BB234"/>
      <c r="BC234"/>
      <c r="BD234"/>
      <c r="BE234"/>
      <c r="BF234"/>
      <c r="BG234"/>
      <c r="BH234"/>
      <c r="BI234"/>
    </row>
    <row r="235">
      <c r="A235" t="s">
        <v>655</v>
      </c>
      <c r="B235">
        <v>2013</v>
      </c>
      <c r="C235" t="s">
        <v>661</v>
      </c>
      <c r="D235">
        <v>229</v>
      </c>
      <c r="E235" t="s">
        <v>431</v>
      </c>
      <c r="F235" t="s">
        <v>517</v>
      </c>
      <c r="G235" t="s">
        <v>195</v>
      </c>
      <c r="H235">
        <v>0.22189305774808701</v>
      </c>
      <c r="I235">
        <v>0.20694255118406921</v>
      </c>
      <c r="J235">
        <v>0.11761331271291429</v>
      </c>
      <c r="K235">
        <v>0.36928523842572353</v>
      </c>
      <c r="L235">
        <v>0.3018014720392197</v>
      </c>
      <c r="M235">
        <v>0.23645300180779749</v>
      </c>
      <c r="N235">
        <v>0.010638933441326701</v>
      </c>
      <c r="O235">
        <v>0.078271119192664898</v>
      </c>
      <c r="P235">
        <v>0.44476202589493541</v>
      </c>
      <c r="Q235">
        <v>0</v>
      </c>
      <c r="R235">
        <v>0.37591850198777949</v>
      </c>
      <c r="S235">
        <v>0.074064401536428404</v>
      </c>
      <c r="T235">
        <v>0.38901025654872862</v>
      </c>
      <c r="U235">
        <v>0.015359806723409501</v>
      </c>
      <c r="V235">
        <v>0.82360528871634719</v>
      </c>
      <c r="W235" t="s">
        <v>240</v>
      </c>
      <c r="X235" t="s">
        <v>241</v>
      </c>
      <c r="Y235" t="s">
        <v>242</v>
      </c>
      <c r="Z235" t="s">
        <v>424</v>
      </c>
      <c r="AA235" t="s">
        <v>244</v>
      </c>
      <c r="AB235" t="s">
        <v>245</v>
      </c>
      <c r="AC235" t="s">
        <v>246</v>
      </c>
      <c r="AD235" t="s">
        <v>247</v>
      </c>
      <c r="AE235">
        <v>0.89166329296020508</v>
      </c>
      <c r="AF235">
        <v>0.2536207353326338</v>
      </c>
      <c r="AG235">
        <v>0.29871030630456491</v>
      </c>
      <c r="AH235">
        <v>0.1935153441294066</v>
      </c>
      <c r="AI235">
        <v>0.067356030550533005</v>
      </c>
      <c r="AJ235">
        <v>0.064481254865290202</v>
      </c>
      <c r="AK235">
        <v>0.85515708683228642</v>
      </c>
      <c r="AL235">
        <v>0.023415071886562298</v>
      </c>
      <c r="AM235"/>
      <c r="AN235"/>
      <c r="AO235"/>
      <c r="AP235"/>
      <c r="AQ235"/>
      <c r="AR235"/>
      <c r="AS235"/>
      <c r="AT235"/>
      <c r="AU235"/>
      <c r="AV235"/>
      <c r="AW235"/>
      <c r="AX235"/>
      <c r="AY235"/>
      <c r="AZ235"/>
      <c r="BA235"/>
      <c r="BB235"/>
      <c r="BC235"/>
      <c r="BD235"/>
      <c r="BE235"/>
      <c r="BF235"/>
      <c r="BG235"/>
      <c r="BH235"/>
      <c r="BI235"/>
    </row>
    <row r="236">
      <c r="A236" t="s">
        <v>655</v>
      </c>
      <c r="B236">
        <v>2018</v>
      </c>
      <c r="C236" t="s">
        <v>662</v>
      </c>
      <c r="D236">
        <v>16</v>
      </c>
      <c r="E236" t="s">
        <v>13</v>
      </c>
      <c r="F236" t="s">
        <v>14</v>
      </c>
      <c r="G236" t="s">
        <v>668</v>
      </c>
      <c r="H236">
        <v>78.694888915606811</v>
      </c>
      <c r="I236">
        <v>84.987911588463987</v>
      </c>
      <c r="J236">
        <v>92.157396037646436</v>
      </c>
      <c r="K236">
        <v>96.672647445662889</v>
      </c>
      <c r="L236">
        <v>99.574825650658866</v>
      </c>
      <c r="M236">
        <v>75.749923653733106</v>
      </c>
      <c r="N236">
        <v>90.372166016157237</v>
      </c>
      <c r="O236">
        <v>95.334148142557822</v>
      </c>
      <c r="P236">
        <v>99.260648167675754</v>
      </c>
      <c r="Q236">
        <v>99.849329185488742</v>
      </c>
      <c r="R236">
        <v>76.022892563182182</v>
      </c>
      <c r="S236">
        <v>84.308431012256762</v>
      </c>
      <c r="T236">
        <v>88.747704715311414</v>
      </c>
      <c r="U236">
        <v>89.617335408544662</v>
      </c>
      <c r="V236">
        <v>95.690369112222427</v>
      </c>
      <c r="W236" t="s">
        <v>240</v>
      </c>
      <c r="X236" t="s">
        <v>241</v>
      </c>
      <c r="Y236" t="s">
        <v>242</v>
      </c>
      <c r="Z236" t="s">
        <v>424</v>
      </c>
      <c r="AA236" t="s">
        <v>244</v>
      </c>
      <c r="AB236" t="s">
        <v>245</v>
      </c>
      <c r="AC236" t="s">
        <v>246</v>
      </c>
      <c r="AD236" t="s">
        <v>247</v>
      </c>
      <c r="AE236">
        <v>99.983435380116845</v>
      </c>
      <c r="AF236">
        <v>94.949502374971857</v>
      </c>
      <c r="AG236">
        <v>87.221976245087333</v>
      </c>
      <c r="AH236">
        <v>77.820052946160473</v>
      </c>
      <c r="AI236">
        <v>99.757135114051124</v>
      </c>
      <c r="AJ236">
        <v>88.114038881702186</v>
      </c>
      <c r="AK236">
        <v>82.198749011247855</v>
      </c>
      <c r="AL236">
        <v>95.502549963299799</v>
      </c>
      <c r="AM236">
        <v>9321.4796729999998</v>
      </c>
      <c r="AN236">
        <v>10057.63452599998</v>
      </c>
      <c r="AO236">
        <v>10908.810616000001</v>
      </c>
      <c r="AP236">
        <v>11459.727964</v>
      </c>
      <c r="AQ236">
        <v>11798.17736799999</v>
      </c>
      <c r="AR236">
        <v>6054.3221910000057</v>
      </c>
      <c r="AS236">
        <v>7245.0703510000048</v>
      </c>
      <c r="AT236">
        <v>7633.0673479999987</v>
      </c>
      <c r="AU236">
        <v>7942.1462480000037</v>
      </c>
      <c r="AV236">
        <v>7999.1822819999961</v>
      </c>
      <c r="AW236">
        <v>2917.107945000002</v>
      </c>
      <c r="AX236">
        <v>3235.9635840000069</v>
      </c>
      <c r="AY236">
        <v>3405.6327570000012</v>
      </c>
      <c r="AZ236">
        <v>3445.1827640000001</v>
      </c>
      <c r="BA236">
        <v>3668.1546769999982</v>
      </c>
      <c r="BB236">
        <v>761.05648700000063</v>
      </c>
      <c r="BC236">
        <v>7095.3589180000072</v>
      </c>
      <c r="BD236">
        <v>20455.732489999991</v>
      </c>
      <c r="BE236">
        <v>3209.8306680000028</v>
      </c>
      <c r="BF236">
        <v>11773.595103999991</v>
      </c>
      <c r="BG236">
        <v>5650.1267090000028</v>
      </c>
      <c r="BH236">
        <v>2222.8155589999992</v>
      </c>
      <c r="BI236">
        <v>2377.314212000002</v>
      </c>
    </row>
    <row r="237">
      <c r="A237" t="s">
        <v>655</v>
      </c>
      <c r="B237">
        <v>2018</v>
      </c>
      <c r="C237" t="s">
        <v>662</v>
      </c>
      <c r="D237">
        <v>17</v>
      </c>
      <c r="E237" t="s">
        <v>13</v>
      </c>
      <c r="F237" t="s">
        <v>52</v>
      </c>
      <c r="G237" t="s">
        <v>195</v>
      </c>
      <c r="H237">
        <v>21.3051110843932</v>
      </c>
      <c r="I237">
        <v>15.012088411535951</v>
      </c>
      <c r="J237">
        <v>7.8426039623535448</v>
      </c>
      <c r="K237">
        <v>3.3273525543370881</v>
      </c>
      <c r="L237">
        <v>0.4251743493411434</v>
      </c>
      <c r="M237">
        <v>24.250076346266891</v>
      </c>
      <c r="N237">
        <v>9.6278339838427165</v>
      </c>
      <c r="O237">
        <v>4.6658518574422017</v>
      </c>
      <c r="P237">
        <v>0.7393518323242475</v>
      </c>
      <c r="Q237">
        <v>0.15067081451125569</v>
      </c>
      <c r="R237">
        <v>23.977107436817882</v>
      </c>
      <c r="S237">
        <v>15.69156898774329</v>
      </c>
      <c r="T237">
        <v>11.25229528468855</v>
      </c>
      <c r="U237">
        <v>10.382664591455359</v>
      </c>
      <c r="V237">
        <v>4.3096308877775842</v>
      </c>
      <c r="W237" t="s">
        <v>240</v>
      </c>
      <c r="X237" t="s">
        <v>241</v>
      </c>
      <c r="Y237" t="s">
        <v>242</v>
      </c>
      <c r="Z237" t="s">
        <v>424</v>
      </c>
      <c r="AA237" t="s">
        <v>244</v>
      </c>
      <c r="AB237" t="s">
        <v>245</v>
      </c>
      <c r="AC237" t="s">
        <v>246</v>
      </c>
      <c r="AD237" t="s">
        <v>247</v>
      </c>
      <c r="AE237">
        <v>0.016564619883166199</v>
      </c>
      <c r="AF237">
        <v>5.0504976250281244</v>
      </c>
      <c r="AG237">
        <v>12.778023754912541</v>
      </c>
      <c r="AH237">
        <v>22.179947053839449</v>
      </c>
      <c r="AI237">
        <v>0.2428648859488825</v>
      </c>
      <c r="AJ237">
        <v>11.88596111829785</v>
      </c>
      <c r="AK237">
        <v>17.801250988752191</v>
      </c>
      <c r="AL237">
        <v>4.4974500367002896</v>
      </c>
      <c r="AM237">
        <v>2523.6093809999988</v>
      </c>
      <c r="AN237">
        <v>1776.5597</v>
      </c>
      <c r="AO237">
        <v>928.34091499999965</v>
      </c>
      <c r="AP237">
        <v>394.42961500000013</v>
      </c>
      <c r="AQ237">
        <v>50.377014000000003</v>
      </c>
      <c r="AR237">
        <v>1938.190407000001</v>
      </c>
      <c r="AS237">
        <v>771.8563979999999</v>
      </c>
      <c r="AT237">
        <v>373.57822099999998</v>
      </c>
      <c r="AU237">
        <v>59.157787999999996</v>
      </c>
      <c r="AV237">
        <v>12.07062</v>
      </c>
      <c r="AW237">
        <v>920.03616600000032</v>
      </c>
      <c r="AX237">
        <v>602.28075899999999</v>
      </c>
      <c r="AY237">
        <v>431.79917200000011</v>
      </c>
      <c r="AZ237">
        <v>399.14350200000001</v>
      </c>
      <c r="BA237">
        <v>165.20359199999999</v>
      </c>
      <c r="BB237">
        <v>0.126087</v>
      </c>
      <c r="BC237">
        <v>377.41212399999989</v>
      </c>
      <c r="BD237">
        <v>2996.7658029999998</v>
      </c>
      <c r="BE237">
        <v>914.85255499999971</v>
      </c>
      <c r="BF237">
        <v>28.663542</v>
      </c>
      <c r="BG237">
        <v>762.16216199999997</v>
      </c>
      <c r="BH237">
        <v>481.38077700000008</v>
      </c>
      <c r="BI237">
        <v>111.953575</v>
      </c>
    </row>
    <row r="238">
      <c r="A238" t="s">
        <v>655</v>
      </c>
      <c r="B238">
        <v>2018</v>
      </c>
      <c r="C238" t="s">
        <v>662</v>
      </c>
      <c r="D238">
        <v>18</v>
      </c>
      <c r="E238" t="s">
        <v>61</v>
      </c>
      <c r="F238" t="s">
        <v>15</v>
      </c>
      <c r="G238" t="s">
        <v>669</v>
      </c>
      <c r="H238">
        <v>68.770224839126811</v>
      </c>
      <c r="I238">
        <v>74.417310651797123</v>
      </c>
      <c r="J238">
        <v>85.678840094032708</v>
      </c>
      <c r="K238">
        <v>95.476123955388275</v>
      </c>
      <c r="L238">
        <v>99.399212369198196</v>
      </c>
      <c r="M238">
        <v>70.349535992895568</v>
      </c>
      <c r="N238">
        <v>86.947797617554272</v>
      </c>
      <c r="O238">
        <v>94.308124814185049</v>
      </c>
      <c r="P238">
        <v>98.945117300624446</v>
      </c>
      <c r="Q238">
        <v>99.847383558896979</v>
      </c>
      <c r="R238">
        <v>64.791904616749648</v>
      </c>
      <c r="S238">
        <v>71.507014630109509</v>
      </c>
      <c r="T238">
        <v>73.538768113473196</v>
      </c>
      <c r="U238">
        <v>77.585200567005501</v>
      </c>
      <c r="V238">
        <v>80.617766871461001</v>
      </c>
      <c r="W238" t="s">
        <v>240</v>
      </c>
      <c r="X238" t="s">
        <v>241</v>
      </c>
      <c r="Y238" t="s">
        <v>242</v>
      </c>
      <c r="Z238" t="s">
        <v>424</v>
      </c>
      <c r="AA238" t="s">
        <v>244</v>
      </c>
      <c r="AB238" t="s">
        <v>245</v>
      </c>
      <c r="AC238" t="s">
        <v>246</v>
      </c>
      <c r="AD238" t="s">
        <v>247</v>
      </c>
      <c r="AE238">
        <v>99.983305732542547</v>
      </c>
      <c r="AF238">
        <v>84.008762779405131</v>
      </c>
      <c r="AG238">
        <v>85.587223124231329</v>
      </c>
      <c r="AH238">
        <v>69.248105565484281</v>
      </c>
      <c r="AI238">
        <v>98.392848670824534</v>
      </c>
      <c r="AJ238">
        <v>71.32603946281472</v>
      </c>
      <c r="AK238">
        <v>66.458068475190274</v>
      </c>
      <c r="AL238">
        <v>88.87888080674287</v>
      </c>
      <c r="AM238">
        <v>8025.1401909999922</v>
      </c>
      <c r="AN238">
        <v>8561.6354079999892</v>
      </c>
      <c r="AO238">
        <v>9730.6098749999983</v>
      </c>
      <c r="AP238">
        <v>10951.903817</v>
      </c>
      <c r="AQ238">
        <v>11545.365712999999</v>
      </c>
      <c r="AR238">
        <v>5399.8828120000062</v>
      </c>
      <c r="AS238">
        <v>6592.578027000005</v>
      </c>
      <c r="AT238">
        <v>7371.7607969999999</v>
      </c>
      <c r="AU238">
        <v>7610.9831510000049</v>
      </c>
      <c r="AV238">
        <v>7897.0510399999976</v>
      </c>
      <c r="AW238">
        <v>2450.384096000002</v>
      </c>
      <c r="AX238">
        <v>2713.2543660000051</v>
      </c>
      <c r="AY238">
        <v>2783.225483000002</v>
      </c>
      <c r="AZ238">
        <v>2959.6303029999999</v>
      </c>
      <c r="BA238">
        <v>3035.9049289999989</v>
      </c>
      <c r="BB238">
        <v>755.14514800000063</v>
      </c>
      <c r="BC238">
        <v>6186.6392580000056</v>
      </c>
      <c r="BD238">
        <v>19138.313950999978</v>
      </c>
      <c r="BE238">
        <v>2815.6461610000028</v>
      </c>
      <c r="BF238">
        <v>11512.490505999989</v>
      </c>
      <c r="BG238">
        <v>4487.3066060000056</v>
      </c>
      <c r="BH238">
        <v>1763.5123140000001</v>
      </c>
      <c r="BI238">
        <v>2155.6010599999981</v>
      </c>
    </row>
    <row r="239">
      <c r="A239" t="s">
        <v>655</v>
      </c>
      <c r="B239">
        <v>2018</v>
      </c>
      <c r="C239" t="s">
        <v>662</v>
      </c>
      <c r="D239">
        <v>19</v>
      </c>
      <c r="E239" t="s">
        <v>61</v>
      </c>
      <c r="F239" t="s">
        <v>16</v>
      </c>
      <c r="G239" t="s">
        <v>670</v>
      </c>
      <c r="H239">
        <v>9.6040863371275691</v>
      </c>
      <c r="I239">
        <v>10.14092048207837</v>
      </c>
      <c r="J239">
        <v>6.147039904158758</v>
      </c>
      <c r="K239">
        <v>1.0853313456561751</v>
      </c>
      <c r="L239">
        <v>0.1670694067464342</v>
      </c>
      <c r="M239">
        <v>4.3997686595456162</v>
      </c>
      <c r="N239">
        <v>2.8723890213807128</v>
      </c>
      <c r="O239">
        <v>0.91262875282344169</v>
      </c>
      <c r="P239">
        <v>0.2858132957550133</v>
      </c>
      <c r="Q239">
        <v>0</v>
      </c>
      <c r="R239">
        <v>10.88093148729606</v>
      </c>
      <c r="S239">
        <v>12.620054477407219</v>
      </c>
      <c r="T239">
        <v>15.05217452654944</v>
      </c>
      <c r="U239">
        <v>11.951455877450799</v>
      </c>
      <c r="V239">
        <v>14.99528920978763</v>
      </c>
      <c r="W239" t="s">
        <v>240</v>
      </c>
      <c r="X239" t="s">
        <v>241</v>
      </c>
      <c r="Y239" t="s">
        <v>242</v>
      </c>
      <c r="Z239" t="s">
        <v>424</v>
      </c>
      <c r="AA239" t="s">
        <v>244</v>
      </c>
      <c r="AB239" t="s">
        <v>245</v>
      </c>
      <c r="AC239" t="s">
        <v>246</v>
      </c>
      <c r="AD239" t="s">
        <v>247</v>
      </c>
      <c r="AE239">
        <v>0</v>
      </c>
      <c r="AF239">
        <v>10.86633430109968</v>
      </c>
      <c r="AG239">
        <v>1.0111332362552889</v>
      </c>
      <c r="AH239">
        <v>8.2519769438203507</v>
      </c>
      <c r="AI239">
        <v>1.362175009854677</v>
      </c>
      <c r="AJ239">
        <v>16.559341854524281</v>
      </c>
      <c r="AK239">
        <v>15.401067757353131</v>
      </c>
      <c r="AL239">
        <v>6.5050941629511447</v>
      </c>
      <c r="AM239">
        <v>1120.7486879999999</v>
      </c>
      <c r="AN239">
        <v>1166.70252</v>
      </c>
      <c r="AO239">
        <v>698.12391400000013</v>
      </c>
      <c r="AP239">
        <v>124.49651299999999</v>
      </c>
      <c r="AQ239">
        <v>19.405359000000001</v>
      </c>
      <c r="AR239">
        <v>337.71701300000001</v>
      </c>
      <c r="AS239">
        <v>217.791011</v>
      </c>
      <c r="AT239">
        <v>71.337235000000007</v>
      </c>
      <c r="AU239">
        <v>21.985119000000001</v>
      </c>
      <c r="AV239">
        <v>0</v>
      </c>
      <c r="AW239">
        <v>411.50914799999993</v>
      </c>
      <c r="AX239">
        <v>478.853971</v>
      </c>
      <c r="AY239">
        <v>569.68041200000005</v>
      </c>
      <c r="AZ239">
        <v>455.91028599999999</v>
      </c>
      <c r="BA239">
        <v>564.69279899999992</v>
      </c>
      <c r="BB239">
        <v>0</v>
      </c>
      <c r="BC239">
        <v>800.2271209999999</v>
      </c>
      <c r="BD239">
        <v>226.10133400000001</v>
      </c>
      <c r="BE239">
        <v>335.52755000000002</v>
      </c>
      <c r="BF239">
        <v>159.381775</v>
      </c>
      <c r="BG239">
        <v>1041.791254</v>
      </c>
      <c r="BH239">
        <v>408.67833300000001</v>
      </c>
      <c r="BI239">
        <v>157.76962700000001</v>
      </c>
    </row>
    <row r="240">
      <c r="A240" t="s">
        <v>655</v>
      </c>
      <c r="B240">
        <v>2018</v>
      </c>
      <c r="C240" t="s">
        <v>662</v>
      </c>
      <c r="D240">
        <v>20</v>
      </c>
      <c r="E240" t="s">
        <v>61</v>
      </c>
      <c r="F240" t="s">
        <v>22</v>
      </c>
      <c r="G240" t="s">
        <v>671</v>
      </c>
      <c r="H240">
        <v>21.62568882374552</v>
      </c>
      <c r="I240">
        <v>15.441768866124519</v>
      </c>
      <c r="J240">
        <v>8.1741200018085181</v>
      </c>
      <c r="K240">
        <v>3.4385446989555222</v>
      </c>
      <c r="L240">
        <v>0.43371822405536592</v>
      </c>
      <c r="M240">
        <v>25.250695347558839</v>
      </c>
      <c r="N240">
        <v>10.17981336106503</v>
      </c>
      <c r="O240">
        <v>4.7792464329915516</v>
      </c>
      <c r="P240">
        <v>0.76906940362052967</v>
      </c>
      <c r="Q240">
        <v>0.15261644110301881</v>
      </c>
      <c r="R240">
        <v>24.327163895954389</v>
      </c>
      <c r="S240">
        <v>15.872930892483231</v>
      </c>
      <c r="T240">
        <v>11.409057359977369</v>
      </c>
      <c r="U240">
        <v>10.46334355554372</v>
      </c>
      <c r="V240">
        <v>4.3869439187514043</v>
      </c>
      <c r="W240" t="s">
        <v>240</v>
      </c>
      <c r="X240" t="s">
        <v>241</v>
      </c>
      <c r="Y240" t="s">
        <v>242</v>
      </c>
      <c r="Z240" t="s">
        <v>424</v>
      </c>
      <c r="AA240" t="s">
        <v>244</v>
      </c>
      <c r="AB240" t="s">
        <v>245</v>
      </c>
      <c r="AC240" t="s">
        <v>246</v>
      </c>
      <c r="AD240" t="s">
        <v>247</v>
      </c>
      <c r="AE240">
        <v>0.0166942674574386</v>
      </c>
      <c r="AF240">
        <v>5.1249029194951321</v>
      </c>
      <c r="AG240">
        <v>13.40164363951329</v>
      </c>
      <c r="AH240">
        <v>22.499917490695289</v>
      </c>
      <c r="AI240">
        <v>0.24497631932082531</v>
      </c>
      <c r="AJ240">
        <v>12.11461868266108</v>
      </c>
      <c r="AK240">
        <v>18.140863767456679</v>
      </c>
      <c r="AL240">
        <v>4.6160250303058206</v>
      </c>
      <c r="AM240">
        <v>2523.6093809999988</v>
      </c>
      <c r="AN240">
        <v>1776.5597</v>
      </c>
      <c r="AO240">
        <v>928.34091499999965</v>
      </c>
      <c r="AP240">
        <v>394.42961500000013</v>
      </c>
      <c r="AQ240">
        <v>50.377014000000003</v>
      </c>
      <c r="AR240">
        <v>1938.190407000001</v>
      </c>
      <c r="AS240">
        <v>771.8563979999999</v>
      </c>
      <c r="AT240">
        <v>373.57822099999998</v>
      </c>
      <c r="AU240">
        <v>59.157787999999996</v>
      </c>
      <c r="AV240">
        <v>12.07062</v>
      </c>
      <c r="AW240">
        <v>920.03616600000032</v>
      </c>
      <c r="AX240">
        <v>602.28075899999999</v>
      </c>
      <c r="AY240">
        <v>431.79917200000011</v>
      </c>
      <c r="AZ240">
        <v>399.14350200000001</v>
      </c>
      <c r="BA240">
        <v>165.20359199999999</v>
      </c>
      <c r="BB240">
        <v>0.126087</v>
      </c>
      <c r="BC240">
        <v>377.41212399999989</v>
      </c>
      <c r="BD240">
        <v>2996.7658029999998</v>
      </c>
      <c r="BE240">
        <v>914.85255499999971</v>
      </c>
      <c r="BF240">
        <v>28.663542</v>
      </c>
      <c r="BG240">
        <v>762.16216199999997</v>
      </c>
      <c r="BH240">
        <v>481.38077700000008</v>
      </c>
      <c r="BI240">
        <v>111.953575</v>
      </c>
    </row>
    <row r="241">
      <c r="A241" t="s">
        <v>655</v>
      </c>
      <c r="B241">
        <v>2018</v>
      </c>
      <c r="C241" t="s">
        <v>662</v>
      </c>
      <c r="D241">
        <v>22</v>
      </c>
      <c r="E241" t="s">
        <v>55</v>
      </c>
      <c r="F241" t="s">
        <v>50</v>
      </c>
      <c r="G241" t="s">
        <v>195</v>
      </c>
      <c r="H241">
        <v>12.149402423017699</v>
      </c>
      <c r="I241">
        <v>12.4973251527766</v>
      </c>
      <c r="J241">
        <v>6.5868653199981848</v>
      </c>
      <c r="K241">
        <v>1.1088984891709761</v>
      </c>
      <c r="L241">
        <v>0.1676222195679655</v>
      </c>
      <c r="M241">
        <v>5.4557154010175317</v>
      </c>
      <c r="N241">
        <v>3.0693679106966751</v>
      </c>
      <c r="O241">
        <v>0.94012721833357815</v>
      </c>
      <c r="P241">
        <v>0.28781349311539028</v>
      </c>
      <c r="Q241">
        <v>0</v>
      </c>
      <c r="R241">
        <v>14.13202282911104</v>
      </c>
      <c r="S241">
        <v>15.688240866752899</v>
      </c>
      <c r="T241">
        <v>18.019236393580279</v>
      </c>
      <c r="U241">
        <v>13.914554030424201</v>
      </c>
      <c r="V241">
        <v>15.5644683367737</v>
      </c>
      <c r="W241" t="s">
        <v>240</v>
      </c>
      <c r="X241" t="s">
        <v>241</v>
      </c>
      <c r="Y241" t="s">
        <v>242</v>
      </c>
      <c r="Z241" t="s">
        <v>424</v>
      </c>
      <c r="AA241" t="s">
        <v>244</v>
      </c>
      <c r="AB241" t="s">
        <v>245</v>
      </c>
      <c r="AC241" t="s">
        <v>246</v>
      </c>
      <c r="AD241" t="s">
        <v>247</v>
      </c>
      <c r="AE241">
        <v>0</v>
      </c>
      <c r="AF241">
        <v>11.510836286677799</v>
      </c>
      <c r="AG241">
        <v>1.198456965552902</v>
      </c>
      <c r="AH241">
        <v>9.5509790974107922</v>
      </c>
      <c r="AI241">
        <v>1.362175009854677</v>
      </c>
      <c r="AJ241">
        <v>20.175257285430199</v>
      </c>
      <c r="AK241">
        <v>20.424978501617058</v>
      </c>
      <c r="AL241">
        <v>6.5915748649090604</v>
      </c>
      <c r="AM241">
        <v>1355.14102</v>
      </c>
      <c r="AN241">
        <v>1348.2335439999999</v>
      </c>
      <c r="AO241">
        <v>713.82911000000013</v>
      </c>
      <c r="AP241">
        <v>124.49651299999999</v>
      </c>
      <c r="AQ241">
        <v>19.405359000000001</v>
      </c>
      <c r="AR241">
        <v>365.22823299999999</v>
      </c>
      <c r="AS241">
        <v>217.791011</v>
      </c>
      <c r="AT241">
        <v>71.337235000000007</v>
      </c>
      <c r="AU241">
        <v>21.985119000000001</v>
      </c>
      <c r="AV241">
        <v>0</v>
      </c>
      <c r="AW241">
        <v>524.29617800000005</v>
      </c>
      <c r="AX241">
        <v>587.49013299999967</v>
      </c>
      <c r="AY241">
        <v>670.19842699999992</v>
      </c>
      <c r="AZ241">
        <v>522.381215</v>
      </c>
      <c r="BA241">
        <v>580.39799499999992</v>
      </c>
      <c r="BB241">
        <v>0</v>
      </c>
      <c r="BC241">
        <v>826.94574999999986</v>
      </c>
      <c r="BD241">
        <v>248.702854</v>
      </c>
      <c r="BE241">
        <v>374.37548099999998</v>
      </c>
      <c r="BF241">
        <v>159.381775</v>
      </c>
      <c r="BG241">
        <v>1250.645765999999</v>
      </c>
      <c r="BH241">
        <v>541.39099899999997</v>
      </c>
      <c r="BI241">
        <v>159.6629210000001</v>
      </c>
    </row>
    <row r="242">
      <c r="A242" t="s">
        <v>655</v>
      </c>
      <c r="B242">
        <v>2018</v>
      </c>
      <c r="C242" t="s">
        <v>662</v>
      </c>
      <c r="D242">
        <v>23</v>
      </c>
      <c r="E242" t="s">
        <v>55</v>
      </c>
      <c r="F242" t="s">
        <v>49</v>
      </c>
      <c r="G242" t="s">
        <v>195</v>
      </c>
      <c r="H242">
        <v>87.850597576982267</v>
      </c>
      <c r="I242">
        <v>87.502674847223361</v>
      </c>
      <c r="J242">
        <v>93.41313468000186</v>
      </c>
      <c r="K242">
        <v>98.891101510829031</v>
      </c>
      <c r="L242">
        <v>99.83237778043204</v>
      </c>
      <c r="M242">
        <v>94.544284598982486</v>
      </c>
      <c r="N242">
        <v>96.93063208930333</v>
      </c>
      <c r="O242">
        <v>99.059872781666414</v>
      </c>
      <c r="P242">
        <v>99.712186506884606</v>
      </c>
      <c r="Q242">
        <v>100</v>
      </c>
      <c r="R242">
        <v>85.867977170889048</v>
      </c>
      <c r="S242">
        <v>84.311759133247008</v>
      </c>
      <c r="T242">
        <v>81.980763606419742</v>
      </c>
      <c r="U242">
        <v>86.085445969575844</v>
      </c>
      <c r="V242">
        <v>84.435531663226314</v>
      </c>
      <c r="W242" t="s">
        <v>240</v>
      </c>
      <c r="X242" t="s">
        <v>241</v>
      </c>
      <c r="Y242" t="s">
        <v>242</v>
      </c>
      <c r="Z242" t="s">
        <v>424</v>
      </c>
      <c r="AA242" t="s">
        <v>244</v>
      </c>
      <c r="AB242" t="s">
        <v>245</v>
      </c>
      <c r="AC242" t="s">
        <v>246</v>
      </c>
      <c r="AD242" t="s">
        <v>247</v>
      </c>
      <c r="AE242">
        <v>100</v>
      </c>
      <c r="AF242">
        <v>88.489163713322156</v>
      </c>
      <c r="AG242">
        <v>98.801543034447107</v>
      </c>
      <c r="AH242">
        <v>90.449020902589197</v>
      </c>
      <c r="AI242">
        <v>98.637824990145333</v>
      </c>
      <c r="AJ242">
        <v>79.824742714569851</v>
      </c>
      <c r="AK242">
        <v>79.575021498383038</v>
      </c>
      <c r="AL242">
        <v>93.408425135090894</v>
      </c>
      <c r="AM242">
        <v>9798.8316020000057</v>
      </c>
      <c r="AN242">
        <v>9439.94334599998</v>
      </c>
      <c r="AO242">
        <v>10123.330529999999</v>
      </c>
      <c r="AP242">
        <v>11102.546738999999</v>
      </c>
      <c r="AQ242">
        <v>11557.436333</v>
      </c>
      <c r="AR242">
        <v>6329.186819000005</v>
      </c>
      <c r="AS242">
        <v>6877.8396640000037</v>
      </c>
      <c r="AT242">
        <v>7516.7033629999996</v>
      </c>
      <c r="AU242">
        <v>7616.6835070000043</v>
      </c>
      <c r="AV242">
        <v>7909.1216599999971</v>
      </c>
      <c r="AW242">
        <v>3185.6905970000021</v>
      </c>
      <c r="AX242">
        <v>3157.2900370000029</v>
      </c>
      <c r="AY242">
        <v>3049.151341000002</v>
      </c>
      <c r="AZ242">
        <v>3231.8261699999998</v>
      </c>
      <c r="BA242">
        <v>3148.5953919999979</v>
      </c>
      <c r="BB242">
        <v>755.14514800000063</v>
      </c>
      <c r="BC242">
        <v>6357.1174180000062</v>
      </c>
      <c r="BD242">
        <v>20503.21908799998</v>
      </c>
      <c r="BE242">
        <v>3545.3847570000048</v>
      </c>
      <c r="BF242">
        <v>11541.154047999989</v>
      </c>
      <c r="BG242">
        <v>4948.2628690000047</v>
      </c>
      <c r="BH242">
        <v>2109.240917000001</v>
      </c>
      <c r="BI242">
        <v>2262.5643050000008</v>
      </c>
    </row>
    <row r="243">
      <c r="A243" t="s">
        <v>655</v>
      </c>
      <c r="B243">
        <v>2018</v>
      </c>
      <c r="C243" t="s">
        <v>662</v>
      </c>
      <c r="D243">
        <v>29</v>
      </c>
      <c r="E243" t="s">
        <v>58</v>
      </c>
      <c r="F243" t="s">
        <v>50</v>
      </c>
      <c r="G243" t="s">
        <v>673</v>
      </c>
      <c r="H243">
        <v>53.269622653189003</v>
      </c>
      <c r="I243">
        <v>65.36835215197182</v>
      </c>
      <c r="J243">
        <v>78.754978751314979</v>
      </c>
      <c r="K243">
        <v>93.588481746299507</v>
      </c>
      <c r="L243">
        <v>97.97425823217192</v>
      </c>
      <c r="M243">
        <v>58.932089630720682</v>
      </c>
      <c r="N243">
        <v>78.382774231831746</v>
      </c>
      <c r="O243">
        <v>91.078059284080211</v>
      </c>
      <c r="P243">
        <v>97.588608042740304</v>
      </c>
      <c r="Q243">
        <v>98.57201615777926</v>
      </c>
      <c r="R243">
        <v>46.116600101809411</v>
      </c>
      <c r="S243">
        <v>58.729874014172431</v>
      </c>
      <c r="T243">
        <v>64.719950632380289</v>
      </c>
      <c r="U243">
        <v>66.068772634190395</v>
      </c>
      <c r="V243">
        <v>79.091522530476027</v>
      </c>
      <c r="W243" t="s">
        <v>240</v>
      </c>
      <c r="X243" t="s">
        <v>241</v>
      </c>
      <c r="Y243" t="s">
        <v>242</v>
      </c>
      <c r="Z243" t="s">
        <v>424</v>
      </c>
      <c r="AA243" t="s">
        <v>244</v>
      </c>
      <c r="AB243" t="s">
        <v>245</v>
      </c>
      <c r="AC243" t="s">
        <v>246</v>
      </c>
      <c r="AD243" t="s">
        <v>247</v>
      </c>
      <c r="AE243">
        <v>99.983435380116845</v>
      </c>
      <c r="AF243">
        <v>81.868205296473761</v>
      </c>
      <c r="AG243">
        <v>75.892862076499938</v>
      </c>
      <c r="AH243">
        <v>64.843330030437969</v>
      </c>
      <c r="AI243">
        <v>99.031578654321919</v>
      </c>
      <c r="AJ243">
        <v>67.424400630999088</v>
      </c>
      <c r="AK243">
        <v>48.980081637090137</v>
      </c>
      <c r="AL243">
        <v>55.538235750286518</v>
      </c>
      <c r="AM243">
        <v>6309.8342419999944</v>
      </c>
      <c r="AN243">
        <v>7735.8177559999885</v>
      </c>
      <c r="AO243">
        <v>9322.3461730000108</v>
      </c>
      <c r="AP243">
        <v>11094.126102</v>
      </c>
      <c r="AQ243">
        <v>11608.533267000001</v>
      </c>
      <c r="AR243">
        <v>4710.1546880000051</v>
      </c>
      <c r="AS243">
        <v>6283.8895940000057</v>
      </c>
      <c r="AT243">
        <v>7292.2973979999988</v>
      </c>
      <c r="AU243">
        <v>7808.3612340000054</v>
      </c>
      <c r="AV243">
        <v>7896.8535049999964</v>
      </c>
      <c r="AW243">
        <v>1769.560404999999</v>
      </c>
      <c r="AX243">
        <v>2254.196067000003</v>
      </c>
      <c r="AY243">
        <v>2483.5840499999999</v>
      </c>
      <c r="AZ243">
        <v>2539.8991800000008</v>
      </c>
      <c r="BA243">
        <v>3031.8614189999989</v>
      </c>
      <c r="BB243">
        <v>761.05648700000063</v>
      </c>
      <c r="BC243">
        <v>6117.8235380000087</v>
      </c>
      <c r="BD243">
        <v>17798.772183000001</v>
      </c>
      <c r="BE243">
        <v>2674.5819550000001</v>
      </c>
      <c r="BF243">
        <v>11687.963053999991</v>
      </c>
      <c r="BG243">
        <v>4323.4473380000081</v>
      </c>
      <c r="BH243">
        <v>1324.5175729999989</v>
      </c>
      <c r="BI243">
        <v>1382.495412</v>
      </c>
    </row>
    <row r="244">
      <c r="A244" t="s">
        <v>655</v>
      </c>
      <c r="B244">
        <v>2018</v>
      </c>
      <c r="C244" t="s">
        <v>662</v>
      </c>
      <c r="D244">
        <v>30</v>
      </c>
      <c r="E244" t="s">
        <v>58</v>
      </c>
      <c r="F244" t="s">
        <v>49</v>
      </c>
      <c r="G244" t="s">
        <v>195</v>
      </c>
      <c r="H244">
        <v>46.73037734681094</v>
      </c>
      <c r="I244">
        <v>34.631647848028187</v>
      </c>
      <c r="J244">
        <v>21.24502124868507</v>
      </c>
      <c r="K244">
        <v>6.4115182537004447</v>
      </c>
      <c r="L244">
        <v>2.0257417678280958</v>
      </c>
      <c r="M244">
        <v>41.067910369279318</v>
      </c>
      <c r="N244">
        <v>21.617225768168229</v>
      </c>
      <c r="O244">
        <v>8.9219407159198063</v>
      </c>
      <c r="P244">
        <v>2.4113919572597018</v>
      </c>
      <c r="Q244">
        <v>1.4279838422207389</v>
      </c>
      <c r="R244">
        <v>53.883399898190653</v>
      </c>
      <c r="S244">
        <v>41.270125985827526</v>
      </c>
      <c r="T244">
        <v>35.280049367619647</v>
      </c>
      <c r="U244">
        <v>33.931227365809669</v>
      </c>
      <c r="V244">
        <v>20.908477469524001</v>
      </c>
      <c r="W244" t="s">
        <v>240</v>
      </c>
      <c r="X244" t="s">
        <v>241</v>
      </c>
      <c r="Y244" t="s">
        <v>242</v>
      </c>
      <c r="Z244" t="s">
        <v>424</v>
      </c>
      <c r="AA244" t="s">
        <v>244</v>
      </c>
      <c r="AB244" t="s">
        <v>245</v>
      </c>
      <c r="AC244" t="s">
        <v>246</v>
      </c>
      <c r="AD244" t="s">
        <v>247</v>
      </c>
      <c r="AE244">
        <v>0.016564619883166199</v>
      </c>
      <c r="AF244">
        <v>18.131794703526239</v>
      </c>
      <c r="AG244">
        <v>24.10713792350003</v>
      </c>
      <c r="AH244">
        <v>35.156669969561882</v>
      </c>
      <c r="AI244">
        <v>0.9684213456780747</v>
      </c>
      <c r="AJ244">
        <v>32.575599369001047</v>
      </c>
      <c r="AK244">
        <v>51.019918362909941</v>
      </c>
      <c r="AL244">
        <v>44.461764249713447</v>
      </c>
      <c r="AM244">
        <v>5535.2548119999974</v>
      </c>
      <c r="AN244">
        <v>4098.376470000002</v>
      </c>
      <c r="AO244">
        <v>2514.805358000001</v>
      </c>
      <c r="AP244">
        <v>760.03147699999988</v>
      </c>
      <c r="AQ244">
        <v>240.02111500000001</v>
      </c>
      <c r="AR244">
        <v>3282.3579100000011</v>
      </c>
      <c r="AS244">
        <v>1733.0371550000009</v>
      </c>
      <c r="AT244">
        <v>714.34817099999987</v>
      </c>
      <c r="AU244">
        <v>192.942802</v>
      </c>
      <c r="AV244">
        <v>114.39939699999999</v>
      </c>
      <c r="AW244">
        <v>2067.5837060000022</v>
      </c>
      <c r="AX244">
        <v>1584.048276</v>
      </c>
      <c r="AY244">
        <v>1353.8478789999999</v>
      </c>
      <c r="AZ244">
        <v>1304.4270860000011</v>
      </c>
      <c r="BA244">
        <v>801.49684999999965</v>
      </c>
      <c r="BB244">
        <v>0.126087</v>
      </c>
      <c r="BC244">
        <v>1354.947504</v>
      </c>
      <c r="BD244">
        <v>5653.7261100000051</v>
      </c>
      <c r="BE244">
        <v>1450.1012679999999</v>
      </c>
      <c r="BF244">
        <v>114.295592</v>
      </c>
      <c r="BG244">
        <v>2088.8415330000012</v>
      </c>
      <c r="BH244">
        <v>1379.678763000001</v>
      </c>
      <c r="BI244">
        <v>1106.7723749999991</v>
      </c>
    </row>
    <row r="245">
      <c r="A245" t="s">
        <v>655</v>
      </c>
      <c r="B245">
        <v>2018</v>
      </c>
      <c r="C245" t="s">
        <v>662</v>
      </c>
      <c r="D245">
        <v>31</v>
      </c>
      <c r="E245" t="s">
        <v>105</v>
      </c>
      <c r="F245" t="s">
        <v>50</v>
      </c>
      <c r="G245" t="s">
        <v>674</v>
      </c>
      <c r="H245">
        <v>5.6253304551981111</v>
      </c>
      <c r="I245">
        <v>11.54691425460808</v>
      </c>
      <c r="J245">
        <v>27.020817148122742</v>
      </c>
      <c r="K245">
        <v>67.668056971085718</v>
      </c>
      <c r="L245">
        <v>89.380337807941345</v>
      </c>
      <c r="M245">
        <v>17.030056021939838</v>
      </c>
      <c r="N245">
        <v>33.597007067505928</v>
      </c>
      <c r="O245">
        <v>61.907498243600621</v>
      </c>
      <c r="P245">
        <v>81.800441284968528</v>
      </c>
      <c r="Q245">
        <v>92.543920600264912</v>
      </c>
      <c r="R245">
        <v>1.2931659996233069</v>
      </c>
      <c r="S245">
        <v>3.754901723827011</v>
      </c>
      <c r="T245">
        <v>4.6853327779250851</v>
      </c>
      <c r="U245">
        <v>4.4639091254488239</v>
      </c>
      <c r="V245">
        <v>8.5535014728882928</v>
      </c>
      <c r="W245" t="s">
        <v>240</v>
      </c>
      <c r="X245" t="s">
        <v>241</v>
      </c>
      <c r="Y245" t="s">
        <v>242</v>
      </c>
      <c r="Z245" t="s">
        <v>424</v>
      </c>
      <c r="AA245" t="s">
        <v>244</v>
      </c>
      <c r="AB245" t="s">
        <v>245</v>
      </c>
      <c r="AC245" t="s">
        <v>246</v>
      </c>
      <c r="AD245" t="s">
        <v>247</v>
      </c>
      <c r="AE245">
        <v>97.373737253224419</v>
      </c>
      <c r="AF245">
        <v>19.771702781951721</v>
      </c>
      <c r="AG245">
        <v>44.139277475280892</v>
      </c>
      <c r="AH245">
        <v>8.7193213528388203</v>
      </c>
      <c r="AI245">
        <v>79.393101202503658</v>
      </c>
      <c r="AJ245">
        <v>15.783377485957921</v>
      </c>
      <c r="AK245">
        <v>6.3996942343316654</v>
      </c>
      <c r="AL245">
        <v>14.20802064153334</v>
      </c>
      <c r="AM245">
        <v>666.32540199999971</v>
      </c>
      <c r="AN245">
        <v>1366.484259999999</v>
      </c>
      <c r="AO245">
        <v>3198.4610010000051</v>
      </c>
      <c r="AP245">
        <v>8021.4781039999971</v>
      </c>
      <c r="AQ245">
        <v>10582.247114000011</v>
      </c>
      <c r="AR245">
        <v>1361.129373</v>
      </c>
      <c r="AS245">
        <v>2693.405085000004</v>
      </c>
      <c r="AT245">
        <v>4956.7139649999999</v>
      </c>
      <c r="AU245">
        <v>6545.1020100000014</v>
      </c>
      <c r="AV245">
        <v>7405.6124589999963</v>
      </c>
      <c r="AW245">
        <v>49.620643000000001</v>
      </c>
      <c r="AX245">
        <v>144.12230299999999</v>
      </c>
      <c r="AY245">
        <v>179.79645600000001</v>
      </c>
      <c r="AZ245">
        <v>171.60723100000001</v>
      </c>
      <c r="BA245">
        <v>327.88635599999998</v>
      </c>
      <c r="BB245">
        <v>741.06914400000062</v>
      </c>
      <c r="BC245">
        <v>1477.494079999999</v>
      </c>
      <c r="BD245">
        <v>10347.797385</v>
      </c>
      <c r="BE245">
        <v>359.644385</v>
      </c>
      <c r="BF245">
        <v>9370.1791510000076</v>
      </c>
      <c r="BG245">
        <v>1012.075758</v>
      </c>
      <c r="BH245">
        <v>173.06029699999999</v>
      </c>
      <c r="BI245">
        <v>353.67568100000011</v>
      </c>
    </row>
    <row r="246">
      <c r="A246" t="s">
        <v>655</v>
      </c>
      <c r="B246">
        <v>2018</v>
      </c>
      <c r="C246" t="s">
        <v>662</v>
      </c>
      <c r="D246">
        <v>32</v>
      </c>
      <c r="E246" t="s">
        <v>105</v>
      </c>
      <c r="F246" t="s">
        <v>49</v>
      </c>
      <c r="G246" t="s">
        <v>195</v>
      </c>
      <c r="H246">
        <v>94.374669544801961</v>
      </c>
      <c r="I246">
        <v>88.453085745391817</v>
      </c>
      <c r="J246">
        <v>72.979182851877283</v>
      </c>
      <c r="K246">
        <v>32.33194302891426</v>
      </c>
      <c r="L246">
        <v>10.619662192058779</v>
      </c>
      <c r="M246">
        <v>82.96994397806013</v>
      </c>
      <c r="N246">
        <v>66.402992932494072</v>
      </c>
      <c r="O246">
        <v>38.092501756399443</v>
      </c>
      <c r="P246">
        <v>18.199558715031419</v>
      </c>
      <c r="Q246">
        <v>7.456079399735092</v>
      </c>
      <c r="R246">
        <v>98.706834000376702</v>
      </c>
      <c r="S246">
        <v>96.245098276172968</v>
      </c>
      <c r="T246">
        <v>95.314667222074902</v>
      </c>
      <c r="U246">
        <v>95.536090874551178</v>
      </c>
      <c r="V246">
        <v>91.446498527111743</v>
      </c>
      <c r="W246" t="s">
        <v>240</v>
      </c>
      <c r="X246" t="s">
        <v>241</v>
      </c>
      <c r="Y246" t="s">
        <v>242</v>
      </c>
      <c r="Z246" t="s">
        <v>424</v>
      </c>
      <c r="AA246" t="s">
        <v>244</v>
      </c>
      <c r="AB246" t="s">
        <v>245</v>
      </c>
      <c r="AC246" t="s">
        <v>246</v>
      </c>
      <c r="AD246" t="s">
        <v>247</v>
      </c>
      <c r="AE246">
        <v>2.6262627467755868</v>
      </c>
      <c r="AF246">
        <v>80.228297218048169</v>
      </c>
      <c r="AG246">
        <v>55.860722524718973</v>
      </c>
      <c r="AH246">
        <v>91.280678647161139</v>
      </c>
      <c r="AI246">
        <v>20.60689879749652</v>
      </c>
      <c r="AJ246">
        <v>84.216622514042143</v>
      </c>
      <c r="AK246">
        <v>93.600305765668395</v>
      </c>
      <c r="AL246">
        <v>85.791979358466648</v>
      </c>
      <c r="AM246">
        <v>11178.763652000011</v>
      </c>
      <c r="AN246">
        <v>10467.70996599998</v>
      </c>
      <c r="AO246">
        <v>8638.5644430000011</v>
      </c>
      <c r="AP246">
        <v>3832.6794750000031</v>
      </c>
      <c r="AQ246">
        <v>1257.3222740000001</v>
      </c>
      <c r="AR246">
        <v>6631.3832250000032</v>
      </c>
      <c r="AS246">
        <v>5323.3955770000039</v>
      </c>
      <c r="AT246">
        <v>3049.9316040000022</v>
      </c>
      <c r="AU246">
        <v>1456.2020259999999</v>
      </c>
      <c r="AV246">
        <v>596.65544900000009</v>
      </c>
      <c r="AW246">
        <v>3787.5234679999999</v>
      </c>
      <c r="AX246">
        <v>3694.1220400000052</v>
      </c>
      <c r="AY246">
        <v>3657.6354730000021</v>
      </c>
      <c r="AZ246">
        <v>3672.7190349999992</v>
      </c>
      <c r="BA246">
        <v>3505.4719129999989</v>
      </c>
      <c r="BB246">
        <v>19.987342999999999</v>
      </c>
      <c r="BC246">
        <v>5995.2769620000026</v>
      </c>
      <c r="BD246">
        <v>13095.715913999989</v>
      </c>
      <c r="BE246">
        <v>3765.038838000004</v>
      </c>
      <c r="BF246">
        <v>2432.0794950000009</v>
      </c>
      <c r="BG246">
        <v>5400.2131130000053</v>
      </c>
      <c r="BH246">
        <v>2531.1360389999991</v>
      </c>
      <c r="BI246">
        <v>2135.5921060000001</v>
      </c>
    </row>
    <row r="247">
      <c r="A247" t="s">
        <v>655</v>
      </c>
      <c r="B247">
        <v>2018</v>
      </c>
      <c r="C247" t="s">
        <v>662</v>
      </c>
      <c r="D247">
        <v>33</v>
      </c>
      <c r="E247" t="s">
        <v>106</v>
      </c>
      <c r="F247" t="s">
        <v>50</v>
      </c>
      <c r="G247" t="s">
        <v>195</v>
      </c>
      <c r="H247">
        <v>0.041297773091440698</v>
      </c>
      <c r="I247">
        <v>0.19130065442277311</v>
      </c>
      <c r="J247">
        <v>0.27507457979237898</v>
      </c>
      <c r="K247">
        <v>1.191117159182485</v>
      </c>
      <c r="L247">
        <v>11.786470481049561</v>
      </c>
      <c r="M247">
        <v>0</v>
      </c>
      <c r="N247">
        <v>0.28252237962406229</v>
      </c>
      <c r="O247">
        <v>1.033998436505539</v>
      </c>
      <c r="P247">
        <v>4.3644666347984256</v>
      </c>
      <c r="Q247">
        <v>13.920150922295271</v>
      </c>
      <c r="R247">
        <v>0</v>
      </c>
      <c r="S247">
        <v>0.12744780068317799</v>
      </c>
      <c r="T247">
        <v>0</v>
      </c>
      <c r="U247">
        <v>0</v>
      </c>
      <c r="V247">
        <v>0.60740302278278957</v>
      </c>
      <c r="W247" t="s">
        <v>240</v>
      </c>
      <c r="X247" t="s">
        <v>241</v>
      </c>
      <c r="Y247" t="s">
        <v>242</v>
      </c>
      <c r="Z247" t="s">
        <v>424</v>
      </c>
      <c r="AA247" t="s">
        <v>244</v>
      </c>
      <c r="AB247" t="s">
        <v>245</v>
      </c>
      <c r="AC247" t="s">
        <v>246</v>
      </c>
      <c r="AD247" t="s">
        <v>247</v>
      </c>
      <c r="AE247">
        <v>16.701036016528938</v>
      </c>
      <c r="AF247">
        <v>0.088808541874231206</v>
      </c>
      <c r="AG247">
        <v>1.8596430724340121</v>
      </c>
      <c r="AH247">
        <v>0.43112202898011442</v>
      </c>
      <c r="AI247">
        <v>8.2566383370209095</v>
      </c>
      <c r="AJ247">
        <v>0.51530024090831383</v>
      </c>
      <c r="AK247">
        <v>0</v>
      </c>
      <c r="AL247">
        <v>0.070475945141855498</v>
      </c>
      <c r="AM247">
        <v>4.8917580000000003</v>
      </c>
      <c r="AN247">
        <v>22.638891000000001</v>
      </c>
      <c r="AO247">
        <v>32.560648</v>
      </c>
      <c r="AP247">
        <v>141.19690499999999</v>
      </c>
      <c r="AQ247">
        <v>1395.4673509999991</v>
      </c>
      <c r="AR247">
        <v>0</v>
      </c>
      <c r="AS247">
        <v>22.649256000000001</v>
      </c>
      <c r="AT247">
        <v>82.788589999999999</v>
      </c>
      <c r="AU247">
        <v>349.21424499999989</v>
      </c>
      <c r="AV247">
        <v>1113.92777</v>
      </c>
      <c r="AW247">
        <v>0</v>
      </c>
      <c r="AX247">
        <v>4.8917580000000003</v>
      </c>
      <c r="AY247">
        <v>0</v>
      </c>
      <c r="AZ247">
        <v>0</v>
      </c>
      <c r="BA247">
        <v>23.283933999999999</v>
      </c>
      <c r="BB247">
        <v>127.10431800000001</v>
      </c>
      <c r="BC247">
        <v>6.6364589999999994</v>
      </c>
      <c r="BD247">
        <v>435.9656710000001</v>
      </c>
      <c r="BE247">
        <v>17.782418</v>
      </c>
      <c r="BF247">
        <v>974.46981199999982</v>
      </c>
      <c r="BG247">
        <v>33.042540000000002</v>
      </c>
      <c r="BH247">
        <v>0</v>
      </c>
      <c r="BI247">
        <v>1.754335</v>
      </c>
    </row>
    <row r="248">
      <c r="A248" t="s">
        <v>655</v>
      </c>
      <c r="B248">
        <v>2018</v>
      </c>
      <c r="C248" t="s">
        <v>662</v>
      </c>
      <c r="D248">
        <v>34</v>
      </c>
      <c r="E248" t="s">
        <v>106</v>
      </c>
      <c r="F248" t="s">
        <v>49</v>
      </c>
      <c r="G248" t="s">
        <v>195</v>
      </c>
      <c r="H248">
        <v>99.958702226908557</v>
      </c>
      <c r="I248">
        <v>99.808699345577224</v>
      </c>
      <c r="J248">
        <v>99.72492542020764</v>
      </c>
      <c r="K248">
        <v>98.808882840817489</v>
      </c>
      <c r="L248">
        <v>88.213529518950452</v>
      </c>
      <c r="M248">
        <v>100</v>
      </c>
      <c r="N248">
        <v>99.717477620375931</v>
      </c>
      <c r="O248">
        <v>98.96600156349443</v>
      </c>
      <c r="P248">
        <v>95.635533365201582</v>
      </c>
      <c r="Q248">
        <v>86.079849077704722</v>
      </c>
      <c r="R248">
        <v>100</v>
      </c>
      <c r="S248">
        <v>99.872552199316829</v>
      </c>
      <c r="T248">
        <v>100</v>
      </c>
      <c r="U248">
        <v>100</v>
      </c>
      <c r="V248">
        <v>99.392596977217224</v>
      </c>
      <c r="W248" t="s">
        <v>240</v>
      </c>
      <c r="X248" t="s">
        <v>241</v>
      </c>
      <c r="Y248" t="s">
        <v>242</v>
      </c>
      <c r="Z248" t="s">
        <v>424</v>
      </c>
      <c r="AA248" t="s">
        <v>244</v>
      </c>
      <c r="AB248" t="s">
        <v>245</v>
      </c>
      <c r="AC248" t="s">
        <v>246</v>
      </c>
      <c r="AD248" t="s">
        <v>247</v>
      </c>
      <c r="AE248">
        <v>83.298963983471054</v>
      </c>
      <c r="AF248">
        <v>99.911191458125771</v>
      </c>
      <c r="AG248">
        <v>98.140356927565946</v>
      </c>
      <c r="AH248">
        <v>99.568877971019887</v>
      </c>
      <c r="AI248">
        <v>91.743361662979055</v>
      </c>
      <c r="AJ248">
        <v>99.484699759091697</v>
      </c>
      <c r="AK248">
        <v>100</v>
      </c>
      <c r="AL248">
        <v>99.929524054858149</v>
      </c>
      <c r="AM248">
        <v>11840.197296</v>
      </c>
      <c r="AN248">
        <v>11811.55533499999</v>
      </c>
      <c r="AO248">
        <v>11804.464796000009</v>
      </c>
      <c r="AP248">
        <v>11712.960674</v>
      </c>
      <c r="AQ248">
        <v>10444.10203699999</v>
      </c>
      <c r="AR248">
        <v>7992.5125980000066</v>
      </c>
      <c r="AS248">
        <v>7994.1514060000072</v>
      </c>
      <c r="AT248">
        <v>7923.8569789999947</v>
      </c>
      <c r="AU248">
        <v>7652.089791000004</v>
      </c>
      <c r="AV248">
        <v>6888.3401379999959</v>
      </c>
      <c r="AW248">
        <v>3837.1441110000001</v>
      </c>
      <c r="AX248">
        <v>3833.3525850000051</v>
      </c>
      <c r="AY248">
        <v>3837.4319290000021</v>
      </c>
      <c r="AZ248">
        <v>3844.3262659999991</v>
      </c>
      <c r="BA248">
        <v>3810.074334999998</v>
      </c>
      <c r="BB248">
        <v>633.95216900000059</v>
      </c>
      <c r="BC248">
        <v>7466.1345830000082</v>
      </c>
      <c r="BD248">
        <v>23007.547628000011</v>
      </c>
      <c r="BE248">
        <v>4106.9008050000066</v>
      </c>
      <c r="BF248">
        <v>10827.788833999981</v>
      </c>
      <c r="BG248">
        <v>6379.2463310000012</v>
      </c>
      <c r="BH248">
        <v>2704.1963359999982</v>
      </c>
      <c r="BI248">
        <v>2487.5134520000011</v>
      </c>
    </row>
    <row r="249">
      <c r="A249" t="s">
        <v>655</v>
      </c>
      <c r="B249">
        <v>2018</v>
      </c>
      <c r="C249" t="s">
        <v>662</v>
      </c>
      <c r="D249">
        <v>35</v>
      </c>
      <c r="E249" t="s">
        <v>56</v>
      </c>
      <c r="F249" t="s">
        <v>50</v>
      </c>
      <c r="G249" t="s">
        <v>195</v>
      </c>
      <c r="H249">
        <v>11.59678179486653</v>
      </c>
      <c r="I249">
        <v>20.21661014100718</v>
      </c>
      <c r="J249">
        <v>35.177730927030098</v>
      </c>
      <c r="K249">
        <v>70.829955068880551</v>
      </c>
      <c r="L249">
        <v>91.310126967352517</v>
      </c>
      <c r="M249">
        <v>32.223559805767067</v>
      </c>
      <c r="N249">
        <v>43.842212371946928</v>
      </c>
      <c r="O249">
        <v>66.582744721967629</v>
      </c>
      <c r="P249">
        <v>83.908140170565531</v>
      </c>
      <c r="Q249">
        <v>93.839113356703749</v>
      </c>
      <c r="R249">
        <v>4.1105477260507302</v>
      </c>
      <c r="S249">
        <v>6.3084131275172357</v>
      </c>
      <c r="T249">
        <v>8.2519803310887561</v>
      </c>
      <c r="U249">
        <v>8.9509728412838143</v>
      </c>
      <c r="V249">
        <v>11.26976866455788</v>
      </c>
      <c r="W249" t="s">
        <v>240</v>
      </c>
      <c r="X249" t="s">
        <v>241</v>
      </c>
      <c r="Y249" t="s">
        <v>242</v>
      </c>
      <c r="Z249" t="s">
        <v>424</v>
      </c>
      <c r="AA249" t="s">
        <v>244</v>
      </c>
      <c r="AB249" t="s">
        <v>245</v>
      </c>
      <c r="AC249" t="s">
        <v>246</v>
      </c>
      <c r="AD249" t="s">
        <v>247</v>
      </c>
      <c r="AE249">
        <v>97.357607663782403</v>
      </c>
      <c r="AF249">
        <v>23.7821611556341</v>
      </c>
      <c r="AG249">
        <v>54.226049140341772</v>
      </c>
      <c r="AH249">
        <v>14.34752399166239</v>
      </c>
      <c r="AI249">
        <v>80.13240181111702</v>
      </c>
      <c r="AJ249">
        <v>18.477690366672821</v>
      </c>
      <c r="AK249">
        <v>6.8574472027537041</v>
      </c>
      <c r="AL249">
        <v>19.695112577295411</v>
      </c>
      <c r="AM249">
        <v>1373.6491309999999</v>
      </c>
      <c r="AN249">
        <v>2392.47291</v>
      </c>
      <c r="AO249">
        <v>4164.0413150000059</v>
      </c>
      <c r="AP249">
        <v>8396.2944869999992</v>
      </c>
      <c r="AQ249">
        <v>10818.930050000001</v>
      </c>
      <c r="AR249">
        <v>2575.472076999999</v>
      </c>
      <c r="AS249">
        <v>3514.7980510000052</v>
      </c>
      <c r="AT249">
        <v>5331.0443800000012</v>
      </c>
      <c r="AU249">
        <v>6713.745406</v>
      </c>
      <c r="AV249">
        <v>7517.6886919999961</v>
      </c>
      <c r="AW249">
        <v>157.72764000000001</v>
      </c>
      <c r="AX249">
        <v>242.13230999999999</v>
      </c>
      <c r="AY249">
        <v>316.66412800000012</v>
      </c>
      <c r="AZ249">
        <v>344.10460000000012</v>
      </c>
      <c r="BA249">
        <v>432.01060899999999</v>
      </c>
      <c r="BB249">
        <v>741.06914400000062</v>
      </c>
      <c r="BC249">
        <v>1777.1864519999999</v>
      </c>
      <c r="BD249">
        <v>12717.363249000009</v>
      </c>
      <c r="BE249">
        <v>591.7899149999995</v>
      </c>
      <c r="BF249">
        <v>9457.4333210000095</v>
      </c>
      <c r="BG249">
        <v>1184.842883</v>
      </c>
      <c r="BH249">
        <v>185.43883600000001</v>
      </c>
      <c r="BI249">
        <v>490.26409300000012</v>
      </c>
    </row>
    <row r="250">
      <c r="A250" t="s">
        <v>655</v>
      </c>
      <c r="B250">
        <v>2018</v>
      </c>
      <c r="C250" t="s">
        <v>662</v>
      </c>
      <c r="D250">
        <v>36</v>
      </c>
      <c r="E250" t="s">
        <v>56</v>
      </c>
      <c r="F250" t="s">
        <v>49</v>
      </c>
      <c r="G250" t="s">
        <v>195</v>
      </c>
      <c r="H250">
        <v>88.403218205133555</v>
      </c>
      <c r="I250">
        <v>79.783389858992692</v>
      </c>
      <c r="J250">
        <v>64.822269072969902</v>
      </c>
      <c r="K250">
        <v>29.17004493111946</v>
      </c>
      <c r="L250">
        <v>8.6898730326475775</v>
      </c>
      <c r="M250">
        <v>67.776440194232904</v>
      </c>
      <c r="N250">
        <v>56.157787628053022</v>
      </c>
      <c r="O250">
        <v>33.417255278032442</v>
      </c>
      <c r="P250">
        <v>16.091859829434419</v>
      </c>
      <c r="Q250">
        <v>6.1608866432962373</v>
      </c>
      <c r="R250">
        <v>95.88945227394926</v>
      </c>
      <c r="S250">
        <v>93.691586872482731</v>
      </c>
      <c r="T250">
        <v>91.748019668911212</v>
      </c>
      <c r="U250">
        <v>91.049027158716214</v>
      </c>
      <c r="V250">
        <v>88.730231335442198</v>
      </c>
      <c r="W250" t="s">
        <v>240</v>
      </c>
      <c r="X250" t="s">
        <v>241</v>
      </c>
      <c r="Y250" t="s">
        <v>242</v>
      </c>
      <c r="Z250" t="s">
        <v>424</v>
      </c>
      <c r="AA250" t="s">
        <v>244</v>
      </c>
      <c r="AB250" t="s">
        <v>245</v>
      </c>
      <c r="AC250" t="s">
        <v>246</v>
      </c>
      <c r="AD250" t="s">
        <v>247</v>
      </c>
      <c r="AE250">
        <v>2.642392336217616</v>
      </c>
      <c r="AF250">
        <v>76.217838844365829</v>
      </c>
      <c r="AG250">
        <v>45.77395085965815</v>
      </c>
      <c r="AH250">
        <v>85.652476008337544</v>
      </c>
      <c r="AI250">
        <v>19.867598188883171</v>
      </c>
      <c r="AJ250">
        <v>81.522309633327239</v>
      </c>
      <c r="AK250">
        <v>93.142552797246353</v>
      </c>
      <c r="AL250">
        <v>80.304887422704567</v>
      </c>
      <c r="AM250">
        <v>10471.439923000011</v>
      </c>
      <c r="AN250">
        <v>9441.7213159999737</v>
      </c>
      <c r="AO250">
        <v>7673.1102159999991</v>
      </c>
      <c r="AP250">
        <v>3457.8630920000028</v>
      </c>
      <c r="AQ250">
        <v>1029.6243320000001</v>
      </c>
      <c r="AR250">
        <v>5417.0405210000044</v>
      </c>
      <c r="AS250">
        <v>4502.1286980000004</v>
      </c>
      <c r="AT250">
        <v>2675.6011890000018</v>
      </c>
      <c r="AU250">
        <v>1287.55863</v>
      </c>
      <c r="AV250">
        <v>493.56421</v>
      </c>
      <c r="AW250">
        <v>3679.4164709999991</v>
      </c>
      <c r="AX250">
        <v>3596.112033000004</v>
      </c>
      <c r="AY250">
        <v>3520.7678010000009</v>
      </c>
      <c r="AZ250">
        <v>3500.2216659999999</v>
      </c>
      <c r="BA250">
        <v>3401.3476599999999</v>
      </c>
      <c r="BB250">
        <v>20.113430000000001</v>
      </c>
      <c r="BC250">
        <v>5695.5845900000031</v>
      </c>
      <c r="BD250">
        <v>10735.135044000001</v>
      </c>
      <c r="BE250">
        <v>3532.8933080000038</v>
      </c>
      <c r="BF250">
        <v>2344.8253250000012</v>
      </c>
      <c r="BG250">
        <v>5227.445988000004</v>
      </c>
      <c r="BH250">
        <v>2518.7574999999988</v>
      </c>
      <c r="BI250">
        <v>1999.003694</v>
      </c>
    </row>
    <row r="251">
      <c r="A251" t="s">
        <v>655</v>
      </c>
      <c r="B251">
        <v>2018</v>
      </c>
      <c r="C251" t="s">
        <v>662</v>
      </c>
      <c r="D251">
        <v>37</v>
      </c>
      <c r="E251" t="s">
        <v>127</v>
      </c>
      <c r="F251" t="s">
        <v>50</v>
      </c>
      <c r="G251" t="s">
        <v>675</v>
      </c>
      <c r="H251">
        <v>8.9813362295361738</v>
      </c>
      <c r="I251">
        <v>16.606884498360049</v>
      </c>
      <c r="J251">
        <v>33.406504762810371</v>
      </c>
      <c r="K251">
        <v>71.140500189974659</v>
      </c>
      <c r="L251">
        <v>91.292712967798579</v>
      </c>
      <c r="M251">
        <v>26.48597453871443</v>
      </c>
      <c r="N251">
        <v>41.798481316085727</v>
      </c>
      <c r="O251">
        <v>66.846111692397486</v>
      </c>
      <c r="P251">
        <v>83.860052006435907</v>
      </c>
      <c r="Q251">
        <v>93.858859209829419</v>
      </c>
      <c r="R251">
        <v>2.6944768065482041</v>
      </c>
      <c r="S251">
        <v>5.7897221070828833</v>
      </c>
      <c r="T251">
        <v>6.9667184023976061</v>
      </c>
      <c r="U251">
        <v>7.9577302215947094</v>
      </c>
      <c r="V251">
        <v>10.7738825322169</v>
      </c>
      <c r="W251" t="s">
        <v>240</v>
      </c>
      <c r="X251" t="s">
        <v>241</v>
      </c>
      <c r="Y251" t="s">
        <v>242</v>
      </c>
      <c r="Z251" t="s">
        <v>424</v>
      </c>
      <c r="AA251" t="s">
        <v>244</v>
      </c>
      <c r="AB251" t="s">
        <v>245</v>
      </c>
      <c r="AC251" t="s">
        <v>246</v>
      </c>
      <c r="AD251" t="s">
        <v>247</v>
      </c>
      <c r="AE251">
        <v>97.373737253224419</v>
      </c>
      <c r="AF251">
        <v>22.507263345744079</v>
      </c>
      <c r="AG251">
        <v>54.305405349969973</v>
      </c>
      <c r="AH251">
        <v>13.440718860998791</v>
      </c>
      <c r="AI251">
        <v>80.327489075846685</v>
      </c>
      <c r="AJ251">
        <v>19.213476403472271</v>
      </c>
      <c r="AK251">
        <v>8.2102776031540312</v>
      </c>
      <c r="AL251">
        <v>19.834907628945761</v>
      </c>
      <c r="AM251">
        <v>837.19343099999912</v>
      </c>
      <c r="AN251">
        <v>1670.2597490000001</v>
      </c>
      <c r="AO251">
        <v>3644.2523380000048</v>
      </c>
      <c r="AP251">
        <v>8152.5077939999983</v>
      </c>
      <c r="AQ251">
        <v>10770.87620000001</v>
      </c>
      <c r="AR251">
        <v>1603.546233999999</v>
      </c>
      <c r="AS251">
        <v>3028.3293770000041</v>
      </c>
      <c r="AT251">
        <v>5102.4087250000011</v>
      </c>
      <c r="AU251">
        <v>6660.2879740000008</v>
      </c>
      <c r="AV251">
        <v>7507.941235999996</v>
      </c>
      <c r="AW251">
        <v>78.600797</v>
      </c>
      <c r="AX251">
        <v>187.35329899999999</v>
      </c>
      <c r="AY251">
        <v>237.26084399999999</v>
      </c>
      <c r="AZ251">
        <v>274.15834999999993</v>
      </c>
      <c r="BA251">
        <v>395.20267600000011</v>
      </c>
      <c r="BB251">
        <v>741.06914400000062</v>
      </c>
      <c r="BC251">
        <v>1596.9711169999989</v>
      </c>
      <c r="BD251">
        <v>11108.568445999999</v>
      </c>
      <c r="BE251">
        <v>431.42431599999992</v>
      </c>
      <c r="BF251">
        <v>9457.4333210000095</v>
      </c>
      <c r="BG251">
        <v>1085.5857619999999</v>
      </c>
      <c r="BH251">
        <v>182.49932799999999</v>
      </c>
      <c r="BI251">
        <v>471.53807800000021</v>
      </c>
    </row>
    <row r="252">
      <c r="A252" t="s">
        <v>655</v>
      </c>
      <c r="B252">
        <v>2018</v>
      </c>
      <c r="C252" t="s">
        <v>662</v>
      </c>
      <c r="D252">
        <v>38</v>
      </c>
      <c r="E252" t="s">
        <v>127</v>
      </c>
      <c r="F252" t="s">
        <v>49</v>
      </c>
      <c r="G252" t="s">
        <v>195</v>
      </c>
      <c r="H252">
        <v>91.018663770463817</v>
      </c>
      <c r="I252">
        <v>83.39311550163994</v>
      </c>
      <c r="J252">
        <v>66.593495237189629</v>
      </c>
      <c r="K252">
        <v>28.859499810025369</v>
      </c>
      <c r="L252">
        <v>8.7072870322015365</v>
      </c>
      <c r="M252">
        <v>73.514025461285513</v>
      </c>
      <c r="N252">
        <v>58.201518683914259</v>
      </c>
      <c r="O252">
        <v>33.153888307602557</v>
      </c>
      <c r="P252">
        <v>16.139947993564061</v>
      </c>
      <c r="Q252">
        <v>6.141140790170585</v>
      </c>
      <c r="R252">
        <v>97.305523193451776</v>
      </c>
      <c r="S252">
        <v>94.210277892917048</v>
      </c>
      <c r="T252">
        <v>93.033281597602439</v>
      </c>
      <c r="U252">
        <v>92.04226977840527</v>
      </c>
      <c r="V252">
        <v>89.226117467783155</v>
      </c>
      <c r="W252" t="s">
        <v>240</v>
      </c>
      <c r="X252" t="s">
        <v>241</v>
      </c>
      <c r="Y252" t="s">
        <v>242</v>
      </c>
      <c r="Z252" t="s">
        <v>424</v>
      </c>
      <c r="AA252" t="s">
        <v>244</v>
      </c>
      <c r="AB252" t="s">
        <v>245</v>
      </c>
      <c r="AC252" t="s">
        <v>246</v>
      </c>
      <c r="AD252" t="s">
        <v>247</v>
      </c>
      <c r="AE252">
        <v>2.6262627467755868</v>
      </c>
      <c r="AF252">
        <v>77.492736654255808</v>
      </c>
      <c r="AG252">
        <v>45.694594650030091</v>
      </c>
      <c r="AH252">
        <v>86.559281139001129</v>
      </c>
      <c r="AI252">
        <v>19.672510924153521</v>
      </c>
      <c r="AJ252">
        <v>80.786523596527786</v>
      </c>
      <c r="AK252">
        <v>91.789722396846116</v>
      </c>
      <c r="AL252">
        <v>80.165092371054143</v>
      </c>
      <c r="AM252">
        <v>8484.2862420000001</v>
      </c>
      <c r="AN252">
        <v>8387.3747769999809</v>
      </c>
      <c r="AO252">
        <v>7264.5582779999977</v>
      </c>
      <c r="AP252">
        <v>3307.2201700000041</v>
      </c>
      <c r="AQ252">
        <v>1027.301168</v>
      </c>
      <c r="AR252">
        <v>4450.7759570000026</v>
      </c>
      <c r="AS252">
        <v>4216.7409740000003</v>
      </c>
      <c r="AT252">
        <v>2530.6586230000012</v>
      </c>
      <c r="AU252">
        <v>1281.8582739999999</v>
      </c>
      <c r="AV252">
        <v>491.24104599999998</v>
      </c>
      <c r="AW252">
        <v>2838.507148000002</v>
      </c>
      <c r="AX252">
        <v>3048.6102850000052</v>
      </c>
      <c r="AY252">
        <v>3168.3719130000022</v>
      </c>
      <c r="AZ252">
        <v>3171.024414</v>
      </c>
      <c r="BA252">
        <v>3272.9520010000001</v>
      </c>
      <c r="BB252">
        <v>19.987342999999999</v>
      </c>
      <c r="BC252">
        <v>5498.3878009999999</v>
      </c>
      <c r="BD252">
        <v>9347.164044000001</v>
      </c>
      <c r="BE252">
        <v>2778.4063520000009</v>
      </c>
      <c r="BF252">
        <v>2316.1617830000009</v>
      </c>
      <c r="BG252">
        <v>4564.5409470000068</v>
      </c>
      <c r="BH252">
        <v>2040.3162310000021</v>
      </c>
      <c r="BI252">
        <v>1905.776134</v>
      </c>
    </row>
    <row r="253">
      <c r="A253" t="s">
        <v>655</v>
      </c>
      <c r="B253">
        <v>2018</v>
      </c>
      <c r="C253" t="s">
        <v>662</v>
      </c>
      <c r="D253">
        <v>39</v>
      </c>
      <c r="E253" t="s">
        <v>124</v>
      </c>
      <c r="F253" t="s">
        <v>50</v>
      </c>
      <c r="G253" t="s">
        <v>195</v>
      </c>
      <c r="H253">
        <v>84.260261625145176</v>
      </c>
      <c r="I253">
        <v>83.402549839835018</v>
      </c>
      <c r="J253">
        <v>92.551126891376072</v>
      </c>
      <c r="K253">
        <v>90.000820614665173</v>
      </c>
      <c r="L253">
        <v>86.52557598408832</v>
      </c>
      <c r="M253">
        <v>85.849857344897629</v>
      </c>
      <c r="N253">
        <v>93.591893177850693</v>
      </c>
      <c r="O253">
        <v>93.168638299258802</v>
      </c>
      <c r="P253">
        <v>86.125490500605167</v>
      </c>
      <c r="Q253">
        <v>86.556387026692335</v>
      </c>
      <c r="R253">
        <v>85.511022096186863</v>
      </c>
      <c r="S253">
        <v>83.558884706414986</v>
      </c>
      <c r="T253">
        <v>73.326728420052959</v>
      </c>
      <c r="U253">
        <v>66.388613309657117</v>
      </c>
      <c r="V253">
        <v>83.872537246509935</v>
      </c>
      <c r="W253" t="s">
        <v>240</v>
      </c>
      <c r="X253" t="s">
        <v>241</v>
      </c>
      <c r="Y253" t="s">
        <v>242</v>
      </c>
      <c r="Z253" t="s">
        <v>424</v>
      </c>
      <c r="AA253" t="s">
        <v>244</v>
      </c>
      <c r="AB253" t="s">
        <v>245</v>
      </c>
      <c r="AC253" t="s">
        <v>246</v>
      </c>
      <c r="AD253" t="s">
        <v>247</v>
      </c>
      <c r="AE253">
        <v>91.303753390766147</v>
      </c>
      <c r="AF253">
        <v>100</v>
      </c>
      <c r="AG253">
        <v>90.494318036695347</v>
      </c>
      <c r="AH253">
        <v>79.047501325510751</v>
      </c>
      <c r="AI253">
        <v>85.702880825312519</v>
      </c>
      <c r="AJ253">
        <v>82.168431505895242</v>
      </c>
      <c r="AK253">
        <v>89.451273737268593</v>
      </c>
      <c r="AL253">
        <v>61.404451328258297</v>
      </c>
      <c r="AM253">
        <v>561.44752700000004</v>
      </c>
      <c r="AN253">
        <v>1139.682716</v>
      </c>
      <c r="AO253">
        <v>2958.3895160000029</v>
      </c>
      <c r="AP253">
        <v>7184.6921679999996</v>
      </c>
      <c r="AQ253">
        <v>9148.3235130000103</v>
      </c>
      <c r="AR253">
        <v>1168.5276249999999</v>
      </c>
      <c r="AS253">
        <v>2520.8088100000032</v>
      </c>
      <c r="AT253">
        <v>4582.6993280000006</v>
      </c>
      <c r="AU253">
        <v>5636.5187899999974</v>
      </c>
      <c r="AV253">
        <v>6402.0009689999952</v>
      </c>
      <c r="AW253">
        <v>42.431119000000002</v>
      </c>
      <c r="AX253">
        <v>120.42698900000001</v>
      </c>
      <c r="AY253">
        <v>131.83885900000001</v>
      </c>
      <c r="AZ253">
        <v>113.927661</v>
      </c>
      <c r="BA253">
        <v>273.35529000000002</v>
      </c>
      <c r="BB253">
        <v>674.80037400000003</v>
      </c>
      <c r="BC253">
        <v>1477.494079999999</v>
      </c>
      <c r="BD253">
        <v>9329.7813249999999</v>
      </c>
      <c r="BE253">
        <v>284.28989999999999</v>
      </c>
      <c r="BF253">
        <v>8023.794689000003</v>
      </c>
      <c r="BG253">
        <v>831.60677599999985</v>
      </c>
      <c r="BH253">
        <v>154.80464000000001</v>
      </c>
      <c r="BI253">
        <v>215.9636559999999</v>
      </c>
    </row>
    <row r="254">
      <c r="A254" t="s">
        <v>655</v>
      </c>
      <c r="B254">
        <v>2018</v>
      </c>
      <c r="C254" t="s">
        <v>662</v>
      </c>
      <c r="D254">
        <v>40</v>
      </c>
      <c r="E254" t="s">
        <v>124</v>
      </c>
      <c r="F254" t="s">
        <v>49</v>
      </c>
      <c r="G254" t="s">
        <v>195</v>
      </c>
      <c r="H254">
        <v>15.73973837485488</v>
      </c>
      <c r="I254">
        <v>16.597450160165039</v>
      </c>
      <c r="J254">
        <v>7.448873108623892</v>
      </c>
      <c r="K254">
        <v>9.9991793853348572</v>
      </c>
      <c r="L254">
        <v>13.47442401591174</v>
      </c>
      <c r="M254">
        <v>14.150142655102339</v>
      </c>
      <c r="N254">
        <v>6.4081068221492474</v>
      </c>
      <c r="O254">
        <v>6.8313617007412164</v>
      </c>
      <c r="P254">
        <v>13.87450949939479</v>
      </c>
      <c r="Q254">
        <v>13.443612973307671</v>
      </c>
      <c r="R254">
        <v>14.488977903813129</v>
      </c>
      <c r="S254">
        <v>16.44111529358506</v>
      </c>
      <c r="T254">
        <v>26.673271579947048</v>
      </c>
      <c r="U254">
        <v>33.611386690342911</v>
      </c>
      <c r="V254">
        <v>16.127462753490061</v>
      </c>
      <c r="W254" t="s">
        <v>240</v>
      </c>
      <c r="X254" t="s">
        <v>241</v>
      </c>
      <c r="Y254" t="s">
        <v>242</v>
      </c>
      <c r="Z254" t="s">
        <v>424</v>
      </c>
      <c r="AA254" t="s">
        <v>244</v>
      </c>
      <c r="AB254" t="s">
        <v>245</v>
      </c>
      <c r="AC254" t="s">
        <v>246</v>
      </c>
      <c r="AD254" t="s">
        <v>247</v>
      </c>
      <c r="AE254">
        <v>8.6962466092337607</v>
      </c>
      <c r="AF254">
        <v>0</v>
      </c>
      <c r="AG254">
        <v>9.5056819633046956</v>
      </c>
      <c r="AH254">
        <v>20.952498674489249</v>
      </c>
      <c r="AI254">
        <v>14.297119174687429</v>
      </c>
      <c r="AJ254">
        <v>17.831568494104769</v>
      </c>
      <c r="AK254">
        <v>10.548726262731419</v>
      </c>
      <c r="AL254">
        <v>38.595548671741632</v>
      </c>
      <c r="AM254">
        <v>104.877875</v>
      </c>
      <c r="AN254">
        <v>226.80154400000001</v>
      </c>
      <c r="AO254">
        <v>238.102645</v>
      </c>
      <c r="AP254">
        <v>798.22634200000016</v>
      </c>
      <c r="AQ254">
        <v>1424.6468590000011</v>
      </c>
      <c r="AR254">
        <v>192.60174799999999</v>
      </c>
      <c r="AS254">
        <v>172.59627499999999</v>
      </c>
      <c r="AT254">
        <v>336.0151790000001</v>
      </c>
      <c r="AU254">
        <v>908.02308400000015</v>
      </c>
      <c r="AV254">
        <v>994.3347480000001</v>
      </c>
      <c r="AW254">
        <v>7.1895239999999996</v>
      </c>
      <c r="AX254">
        <v>23.695314</v>
      </c>
      <c r="AY254">
        <v>47.957597</v>
      </c>
      <c r="AZ254">
        <v>57.679570000000012</v>
      </c>
      <c r="BA254">
        <v>52.56222600000001</v>
      </c>
      <c r="BB254">
        <v>64.271513999999996</v>
      </c>
      <c r="BC254">
        <v>0</v>
      </c>
      <c r="BD254">
        <v>980.01660199999992</v>
      </c>
      <c r="BE254">
        <v>75.354485000000025</v>
      </c>
      <c r="BF254">
        <v>1338.54484</v>
      </c>
      <c r="BG254">
        <v>180.46898200000001</v>
      </c>
      <c r="BH254">
        <v>18.255656999999999</v>
      </c>
      <c r="BI254">
        <v>135.74318500000001</v>
      </c>
    </row>
    <row r="255">
      <c r="A255" t="s">
        <v>655</v>
      </c>
      <c r="B255">
        <v>2018</v>
      </c>
      <c r="C255" t="s">
        <v>662</v>
      </c>
      <c r="D255">
        <v>41</v>
      </c>
      <c r="E255" t="s">
        <v>57</v>
      </c>
      <c r="F255" t="s">
        <v>50</v>
      </c>
      <c r="G255" t="s">
        <v>195</v>
      </c>
      <c r="H255">
        <v>11.497067347713211</v>
      </c>
      <c r="I255">
        <v>11.42272402050753</v>
      </c>
      <c r="J255">
        <v>6.0678547290333089</v>
      </c>
      <c r="K255">
        <v>1.0514625599571741</v>
      </c>
      <c r="L255">
        <v>0.16394874754808189</v>
      </c>
      <c r="M255">
        <v>4.5819221607928826</v>
      </c>
      <c r="N255">
        <v>2.7283832388634779</v>
      </c>
      <c r="O255">
        <v>0.89251801156268895</v>
      </c>
      <c r="P255">
        <v>0.27476919888412038</v>
      </c>
      <c r="Q255">
        <v>0</v>
      </c>
      <c r="R255">
        <v>13.788499992587219</v>
      </c>
      <c r="S255">
        <v>15.38044874251402</v>
      </c>
      <c r="T255">
        <v>17.479616368904601</v>
      </c>
      <c r="U255">
        <v>13.62880180452076</v>
      </c>
      <c r="V255">
        <v>15.294466096341459</v>
      </c>
      <c r="W255" t="s">
        <v>240</v>
      </c>
      <c r="X255" t="s">
        <v>241</v>
      </c>
      <c r="Y255" t="s">
        <v>242</v>
      </c>
      <c r="Z255" t="s">
        <v>424</v>
      </c>
      <c r="AA255" t="s">
        <v>244</v>
      </c>
      <c r="AB255" t="s">
        <v>245</v>
      </c>
      <c r="AC255" t="s">
        <v>246</v>
      </c>
      <c r="AD255" t="s">
        <v>247</v>
      </c>
      <c r="AE255">
        <v>0</v>
      </c>
      <c r="AF255">
        <v>11.076313239956139</v>
      </c>
      <c r="AG255">
        <v>1.060881007699926</v>
      </c>
      <c r="AH255">
        <v>9.1503198737153646</v>
      </c>
      <c r="AI255">
        <v>1.35538888801194</v>
      </c>
      <c r="AJ255">
        <v>19.573532342915929</v>
      </c>
      <c r="AK255">
        <v>20.254303851489581</v>
      </c>
      <c r="AL255">
        <v>6.5231483838063831</v>
      </c>
      <c r="AM255">
        <v>1355.14102</v>
      </c>
      <c r="AN255">
        <v>1348.2335439999999</v>
      </c>
      <c r="AO255">
        <v>713.82911000000013</v>
      </c>
      <c r="AP255">
        <v>124.49651299999999</v>
      </c>
      <c r="AQ255">
        <v>19.405359000000001</v>
      </c>
      <c r="AR255">
        <v>365.22823299999999</v>
      </c>
      <c r="AS255">
        <v>217.791011</v>
      </c>
      <c r="AT255">
        <v>71.337235000000007</v>
      </c>
      <c r="AU255">
        <v>21.985119000000001</v>
      </c>
      <c r="AV255">
        <v>0</v>
      </c>
      <c r="AW255">
        <v>524.29617800000005</v>
      </c>
      <c r="AX255">
        <v>587.49013299999967</v>
      </c>
      <c r="AY255">
        <v>670.19842699999992</v>
      </c>
      <c r="AZ255">
        <v>522.381215</v>
      </c>
      <c r="BA255">
        <v>580.39799499999992</v>
      </c>
      <c r="BB255">
        <v>0</v>
      </c>
      <c r="BC255">
        <v>826.94574999999986</v>
      </c>
      <c r="BD255">
        <v>248.702854</v>
      </c>
      <c r="BE255">
        <v>374.37548099999998</v>
      </c>
      <c r="BF255">
        <v>159.381775</v>
      </c>
      <c r="BG255">
        <v>1250.645765999999</v>
      </c>
      <c r="BH255">
        <v>541.39099899999997</v>
      </c>
      <c r="BI255">
        <v>159.6629210000001</v>
      </c>
    </row>
    <row r="256">
      <c r="A256" t="s">
        <v>655</v>
      </c>
      <c r="B256">
        <v>2018</v>
      </c>
      <c r="C256" t="s">
        <v>662</v>
      </c>
      <c r="D256">
        <v>42</v>
      </c>
      <c r="E256" t="s">
        <v>57</v>
      </c>
      <c r="F256" t="s">
        <v>49</v>
      </c>
      <c r="G256" t="s">
        <v>676</v>
      </c>
      <c r="H256">
        <v>88.502932652286816</v>
      </c>
      <c r="I256">
        <v>88.57727597949247</v>
      </c>
      <c r="J256">
        <v>93.9321452709667</v>
      </c>
      <c r="K256">
        <v>98.948537440042841</v>
      </c>
      <c r="L256">
        <v>99.836051252451924</v>
      </c>
      <c r="M256">
        <v>95.418077839207101</v>
      </c>
      <c r="N256">
        <v>97.271616761136499</v>
      </c>
      <c r="O256">
        <v>99.107481988437314</v>
      </c>
      <c r="P256">
        <v>99.72523080111587</v>
      </c>
      <c r="Q256">
        <v>100</v>
      </c>
      <c r="R256">
        <v>86.211500007412866</v>
      </c>
      <c r="S256">
        <v>84.619551257485909</v>
      </c>
      <c r="T256">
        <v>82.520383631095356</v>
      </c>
      <c r="U256">
        <v>86.371198195479266</v>
      </c>
      <c r="V256">
        <v>84.705533903658576</v>
      </c>
      <c r="W256" t="s">
        <v>240</v>
      </c>
      <c r="X256" t="s">
        <v>241</v>
      </c>
      <c r="Y256" t="s">
        <v>242</v>
      </c>
      <c r="Z256" t="s">
        <v>424</v>
      </c>
      <c r="AA256" t="s">
        <v>244</v>
      </c>
      <c r="AB256" t="s">
        <v>245</v>
      </c>
      <c r="AC256" t="s">
        <v>246</v>
      </c>
      <c r="AD256" t="s">
        <v>247</v>
      </c>
      <c r="AE256">
        <v>100</v>
      </c>
      <c r="AF256">
        <v>88.923686760043807</v>
      </c>
      <c r="AG256">
        <v>98.939118992300052</v>
      </c>
      <c r="AH256">
        <v>90.849680126284611</v>
      </c>
      <c r="AI256">
        <v>98.644611111988056</v>
      </c>
      <c r="AJ256">
        <v>80.426467657084117</v>
      </c>
      <c r="AK256">
        <v>79.74569614851049</v>
      </c>
      <c r="AL256">
        <v>93.476851616193613</v>
      </c>
      <c r="AM256">
        <v>10431.699737000001</v>
      </c>
      <c r="AN256">
        <v>10454.84899199999</v>
      </c>
      <c r="AO256">
        <v>11050.28097300001</v>
      </c>
      <c r="AP256">
        <v>11715.821701000001</v>
      </c>
      <c r="AQ256">
        <v>11816.82961699999</v>
      </c>
      <c r="AR256">
        <v>7605.8419900000063</v>
      </c>
      <c r="AS256">
        <v>7764.629050000005</v>
      </c>
      <c r="AT256">
        <v>7921.4689689999977</v>
      </c>
      <c r="AU256">
        <v>7979.3189170000032</v>
      </c>
      <c r="AV256">
        <v>7998.9334959999969</v>
      </c>
      <c r="AW256">
        <v>3278.1201710000018</v>
      </c>
      <c r="AX256">
        <v>3232.230233000003</v>
      </c>
      <c r="AY256">
        <v>3163.9728319999999</v>
      </c>
      <c r="AZ256">
        <v>3310.539847999999</v>
      </c>
      <c r="BA256">
        <v>3214.4255139999991</v>
      </c>
      <c r="BB256">
        <v>761.05648700000063</v>
      </c>
      <c r="BC256">
        <v>6638.947748000005</v>
      </c>
      <c r="BD256">
        <v>23194.34610200001</v>
      </c>
      <c r="BE256">
        <v>3717.0168000000058</v>
      </c>
      <c r="BF256">
        <v>11599.73595199999</v>
      </c>
      <c r="BG256">
        <v>5138.8282650000037</v>
      </c>
      <c r="BH256">
        <v>2131.576697</v>
      </c>
      <c r="BI256">
        <v>2287.9729690000008</v>
      </c>
    </row>
    <row r="257">
      <c r="A257" t="s">
        <v>655</v>
      </c>
      <c r="B257">
        <v>2018</v>
      </c>
      <c r="C257" t="s">
        <v>662</v>
      </c>
      <c r="D257">
        <v>43</v>
      </c>
      <c r="E257" t="s">
        <v>54</v>
      </c>
      <c r="F257" t="s">
        <v>50</v>
      </c>
      <c r="G257" t="s">
        <v>689</v>
      </c>
      <c r="H257">
        <v>84.018129912513118</v>
      </c>
      <c r="I257">
        <v>85.571180075466259</v>
      </c>
      <c r="J257">
        <v>91.590195737448681</v>
      </c>
      <c r="K257">
        <v>90.215278362997608</v>
      </c>
      <c r="L257">
        <v>86.565583028604493</v>
      </c>
      <c r="M257">
        <v>92.040887332092709</v>
      </c>
      <c r="N257">
        <v>93.420787589943018</v>
      </c>
      <c r="O257">
        <v>91.790011591844916</v>
      </c>
      <c r="P257">
        <v>86.23992162325213</v>
      </c>
      <c r="Q257">
        <v>87.159183743804448</v>
      </c>
      <c r="R257">
        <v>84.197469129024114</v>
      </c>
      <c r="S257">
        <v>78.913932795338866</v>
      </c>
      <c r="T257">
        <v>81.344238977190429</v>
      </c>
      <c r="U257">
        <v>78.920087996506183</v>
      </c>
      <c r="V257">
        <v>88.183356132551523</v>
      </c>
      <c r="W257" t="s">
        <v>240</v>
      </c>
      <c r="X257" t="s">
        <v>241</v>
      </c>
      <c r="Y257" t="s">
        <v>242</v>
      </c>
      <c r="Z257" t="s">
        <v>424</v>
      </c>
      <c r="AA257" t="s">
        <v>244</v>
      </c>
      <c r="AB257" t="s">
        <v>245</v>
      </c>
      <c r="AC257" t="s">
        <v>246</v>
      </c>
      <c r="AD257" t="s">
        <v>247</v>
      </c>
      <c r="AE257">
        <v>91.369598138778059</v>
      </c>
      <c r="AF257">
        <v>95.457557229941685</v>
      </c>
      <c r="AG257">
        <v>93.525195020788686</v>
      </c>
      <c r="AH257">
        <v>79.303512516068906</v>
      </c>
      <c r="AI257">
        <v>85.222191034138049</v>
      </c>
      <c r="AJ257">
        <v>71.303049721884605</v>
      </c>
      <c r="AK257">
        <v>77.977653373506058</v>
      </c>
      <c r="AL257">
        <v>84.528200006020214</v>
      </c>
      <c r="AM257">
        <v>9936.9234300000007</v>
      </c>
      <c r="AN257">
        <v>10105.351180999991</v>
      </c>
      <c r="AO257">
        <v>10784.618092999999</v>
      </c>
      <c r="AP257">
        <v>10640.931174999991</v>
      </c>
      <c r="AQ257">
        <v>10240.961803000009</v>
      </c>
      <c r="AR257">
        <v>7332.8619540000054</v>
      </c>
      <c r="AS257">
        <v>7433.1229630000043</v>
      </c>
      <c r="AT257">
        <v>7314.421188999996</v>
      </c>
      <c r="AU257">
        <v>6882.1089519999978</v>
      </c>
      <c r="AV257">
        <v>6966.6258569999954</v>
      </c>
      <c r="AW257">
        <v>3225.9075470000012</v>
      </c>
      <c r="AX257">
        <v>3026.0328510000031</v>
      </c>
      <c r="AY257">
        <v>3115.110912000001</v>
      </c>
      <c r="AZ257">
        <v>3033.9456719999998</v>
      </c>
      <c r="BA257">
        <v>3378.6477850000001</v>
      </c>
      <c r="BB257">
        <v>693.5493689999995</v>
      </c>
      <c r="BC257">
        <v>7130.0489630000084</v>
      </c>
      <c r="BD257">
        <v>21795.306703000009</v>
      </c>
      <c r="BE257">
        <v>3271.0186760000051</v>
      </c>
      <c r="BF257">
        <v>10051.462311999991</v>
      </c>
      <c r="BG257">
        <v>4572.1575220000032</v>
      </c>
      <c r="BH257">
        <v>2107.8545629999999</v>
      </c>
      <c r="BI257">
        <v>2087.3875739999999</v>
      </c>
    </row>
    <row r="258">
      <c r="A258" t="s">
        <v>655</v>
      </c>
      <c r="B258">
        <v>2018</v>
      </c>
      <c r="C258" t="s">
        <v>662</v>
      </c>
      <c r="D258">
        <v>44</v>
      </c>
      <c r="E258" t="s">
        <v>54</v>
      </c>
      <c r="F258" t="s">
        <v>49</v>
      </c>
      <c r="G258" t="s">
        <v>195</v>
      </c>
      <c r="H258">
        <v>15.9818700874869</v>
      </c>
      <c r="I258">
        <v>14.42881992453381</v>
      </c>
      <c r="J258">
        <v>8.4098042625512939</v>
      </c>
      <c r="K258">
        <v>9.7847216370022903</v>
      </c>
      <c r="L258">
        <v>13.4344169713957</v>
      </c>
      <c r="M258">
        <v>7.9591126679072923</v>
      </c>
      <c r="N258">
        <v>6.5792124100569493</v>
      </c>
      <c r="O258">
        <v>8.2099884081550769</v>
      </c>
      <c r="P258">
        <v>13.76007837674779</v>
      </c>
      <c r="Q258">
        <v>12.840816256195531</v>
      </c>
      <c r="R258">
        <v>15.8025308709759</v>
      </c>
      <c r="S258">
        <v>21.08606720466107</v>
      </c>
      <c r="T258">
        <v>18.655761022809561</v>
      </c>
      <c r="U258">
        <v>21.079912003493831</v>
      </c>
      <c r="V258">
        <v>11.816643867448541</v>
      </c>
      <c r="W258" t="s">
        <v>240</v>
      </c>
      <c r="X258" t="s">
        <v>241</v>
      </c>
      <c r="Y258" t="s">
        <v>242</v>
      </c>
      <c r="Z258" t="s">
        <v>424</v>
      </c>
      <c r="AA258" t="s">
        <v>244</v>
      </c>
      <c r="AB258" t="s">
        <v>245</v>
      </c>
      <c r="AC258" t="s">
        <v>246</v>
      </c>
      <c r="AD258" t="s">
        <v>247</v>
      </c>
      <c r="AE258">
        <v>8.6304018612218094</v>
      </c>
      <c r="AF258">
        <v>4.5424427700583259</v>
      </c>
      <c r="AG258">
        <v>6.4748049792112949</v>
      </c>
      <c r="AH258">
        <v>20.69648748393104</v>
      </c>
      <c r="AI258">
        <v>14.77780896586197</v>
      </c>
      <c r="AJ258">
        <v>28.696950278115441</v>
      </c>
      <c r="AK258">
        <v>22.022346626494041</v>
      </c>
      <c r="AL258">
        <v>15.471799993979721</v>
      </c>
      <c r="AM258">
        <v>1890.1946459999999</v>
      </c>
      <c r="AN258">
        <v>1703.9415879999999</v>
      </c>
      <c r="AO258">
        <v>990.24274899999932</v>
      </c>
      <c r="AP258">
        <v>1154.112157</v>
      </c>
      <c r="AQ258">
        <v>1589.330843</v>
      </c>
      <c r="AR258">
        <v>634.09943299999998</v>
      </c>
      <c r="AS258">
        <v>523.48193699999979</v>
      </c>
      <c r="AT258">
        <v>654.22492199999999</v>
      </c>
      <c r="AU258">
        <v>1098.080295</v>
      </c>
      <c r="AV258">
        <v>1026.365309</v>
      </c>
      <c r="AW258">
        <v>605.45173299999999</v>
      </c>
      <c r="AX258">
        <v>808.56611499999974</v>
      </c>
      <c r="AY258">
        <v>714.43000099999983</v>
      </c>
      <c r="AZ258">
        <v>810.3805940000002</v>
      </c>
      <c r="BA258">
        <v>452.74164400000001</v>
      </c>
      <c r="BB258">
        <v>65.509861999999998</v>
      </c>
      <c r="BC258">
        <v>339.29046899999997</v>
      </c>
      <c r="BD258">
        <v>1508.9020700000001</v>
      </c>
      <c r="BE258">
        <v>853.66454699999974</v>
      </c>
      <c r="BF258">
        <v>1742.9567119999999</v>
      </c>
      <c r="BG258">
        <v>1840.131349</v>
      </c>
      <c r="BH258">
        <v>595.29752200000041</v>
      </c>
      <c r="BI258">
        <v>382.06945200000013</v>
      </c>
    </row>
    <row r="259">
      <c r="A259" t="s">
        <v>655</v>
      </c>
      <c r="B259">
        <v>2018</v>
      </c>
      <c r="C259" t="s">
        <v>662</v>
      </c>
      <c r="D259">
        <v>45</v>
      </c>
      <c r="E259" t="s">
        <v>53</v>
      </c>
      <c r="F259" t="s">
        <v>50</v>
      </c>
      <c r="G259" t="s">
        <v>195</v>
      </c>
      <c r="H259">
        <v>82.419216871597612</v>
      </c>
      <c r="I259">
        <v>84.074176595022621</v>
      </c>
      <c r="J259">
        <v>90.949926145529346</v>
      </c>
      <c r="K259">
        <v>89.91270567052743</v>
      </c>
      <c r="L259">
        <v>86.518413434627064</v>
      </c>
      <c r="M259">
        <v>89.721300972656707</v>
      </c>
      <c r="N259">
        <v>92.714111700690722</v>
      </c>
      <c r="O259">
        <v>91.440152538254608</v>
      </c>
      <c r="P259">
        <v>86.137155234343268</v>
      </c>
      <c r="Q259">
        <v>87.154224741936034</v>
      </c>
      <c r="R259">
        <v>83.905570125597592</v>
      </c>
      <c r="S259">
        <v>77.856738533663744</v>
      </c>
      <c r="T259">
        <v>80.899900684947326</v>
      </c>
      <c r="U259">
        <v>77.927887166220643</v>
      </c>
      <c r="V259">
        <v>87.885819493443222</v>
      </c>
      <c r="W259" t="s">
        <v>240</v>
      </c>
      <c r="X259" t="s">
        <v>241</v>
      </c>
      <c r="Y259" t="s">
        <v>242</v>
      </c>
      <c r="Z259" t="s">
        <v>424</v>
      </c>
      <c r="AA259" t="s">
        <v>244</v>
      </c>
      <c r="AB259" t="s">
        <v>245</v>
      </c>
      <c r="AC259" t="s">
        <v>246</v>
      </c>
      <c r="AD259" t="s">
        <v>247</v>
      </c>
      <c r="AE259">
        <v>91.369598138778059</v>
      </c>
      <c r="AF259">
        <v>95.215821394315952</v>
      </c>
      <c r="AG259">
        <v>92.616794072760555</v>
      </c>
      <c r="AH259">
        <v>75.931430349209876</v>
      </c>
      <c r="AI259">
        <v>85.186189576466347</v>
      </c>
      <c r="AJ259">
        <v>70.683310635113813</v>
      </c>
      <c r="AK259">
        <v>77.199024302099815</v>
      </c>
      <c r="AL259">
        <v>84.185897847069469</v>
      </c>
      <c r="AM259">
        <v>7667.8790079999908</v>
      </c>
      <c r="AN259">
        <v>8452.2188729999889</v>
      </c>
      <c r="AO259">
        <v>9865.0165390000075</v>
      </c>
      <c r="AP259">
        <v>10250.600255999991</v>
      </c>
      <c r="AQ259">
        <v>10199.56978300001</v>
      </c>
      <c r="AR259">
        <v>5427.5336580000057</v>
      </c>
      <c r="AS259">
        <v>6661.3926520000068</v>
      </c>
      <c r="AT259">
        <v>6944.9416639999936</v>
      </c>
      <c r="AU259">
        <v>6822.9511639999992</v>
      </c>
      <c r="AV259">
        <v>6963.5402309999936</v>
      </c>
      <c r="AW259">
        <v>2442.762257000004</v>
      </c>
      <c r="AX259">
        <v>2516.577535000004</v>
      </c>
      <c r="AY259">
        <v>2748.769694000001</v>
      </c>
      <c r="AZ259">
        <v>2684.7581370000021</v>
      </c>
      <c r="BA259">
        <v>3222.0574670000001</v>
      </c>
      <c r="BB259">
        <v>693.5493689999995</v>
      </c>
      <c r="BC259">
        <v>6752.6368390000071</v>
      </c>
      <c r="BD259">
        <v>18835.461310999988</v>
      </c>
      <c r="BE259">
        <v>2437.2703380000012</v>
      </c>
      <c r="BF259">
        <v>10022.79876999999</v>
      </c>
      <c r="BG259">
        <v>3993.6966130000051</v>
      </c>
      <c r="BH259">
        <v>1715.185772</v>
      </c>
      <c r="BI259">
        <v>1984.6854469999989</v>
      </c>
    </row>
    <row r="260">
      <c r="A260" t="s">
        <v>655</v>
      </c>
      <c r="B260">
        <v>2018</v>
      </c>
      <c r="C260" t="s">
        <v>662</v>
      </c>
      <c r="D260">
        <v>46</v>
      </c>
      <c r="E260" t="s">
        <v>53</v>
      </c>
      <c r="F260" t="s">
        <v>49</v>
      </c>
      <c r="G260" t="s">
        <v>195</v>
      </c>
      <c r="H260">
        <v>17.580783128402292</v>
      </c>
      <c r="I260">
        <v>15.92582340497748</v>
      </c>
      <c r="J260">
        <v>9.050073854470666</v>
      </c>
      <c r="K260">
        <v>10.087294329472449</v>
      </c>
      <c r="L260">
        <v>13.4815865653731</v>
      </c>
      <c r="M260">
        <v>10.27869902734329</v>
      </c>
      <c r="N260">
        <v>7.2858882993093186</v>
      </c>
      <c r="O260">
        <v>8.5598474617453366</v>
      </c>
      <c r="P260">
        <v>13.862844765656661</v>
      </c>
      <c r="Q260">
        <v>12.84577525806395</v>
      </c>
      <c r="R260">
        <v>16.094429874402451</v>
      </c>
      <c r="S260">
        <v>22.143261466336149</v>
      </c>
      <c r="T260">
        <v>19.10009931505267</v>
      </c>
      <c r="U260">
        <v>22.072112833779411</v>
      </c>
      <c r="V260">
        <v>12.114180506556799</v>
      </c>
      <c r="W260" t="s">
        <v>240</v>
      </c>
      <c r="X260" t="s">
        <v>241</v>
      </c>
      <c r="Y260" t="s">
        <v>242</v>
      </c>
      <c r="Z260" t="s">
        <v>424</v>
      </c>
      <c r="AA260" t="s">
        <v>244</v>
      </c>
      <c r="AB260" t="s">
        <v>245</v>
      </c>
      <c r="AC260" t="s">
        <v>246</v>
      </c>
      <c r="AD260" t="s">
        <v>247</v>
      </c>
      <c r="AE260">
        <v>8.6304018612218094</v>
      </c>
      <c r="AF260">
        <v>4.7841786056840343</v>
      </c>
      <c r="AG260">
        <v>7.3832059272394499</v>
      </c>
      <c r="AH260">
        <v>24.068569650790021</v>
      </c>
      <c r="AI260">
        <v>14.813810423533679</v>
      </c>
      <c r="AJ260">
        <v>29.31668936488623</v>
      </c>
      <c r="AK260">
        <v>22.800975697900238</v>
      </c>
      <c r="AL260">
        <v>15.81410215293041</v>
      </c>
      <c r="AM260">
        <v>1635.6296870000001</v>
      </c>
      <c r="AN260">
        <v>1601.068849</v>
      </c>
      <c r="AO260">
        <v>981.62947499999927</v>
      </c>
      <c r="AP260">
        <v>1150.013461</v>
      </c>
      <c r="AQ260">
        <v>1589.330843</v>
      </c>
      <c r="AR260">
        <v>621.79197499999998</v>
      </c>
      <c r="AS260">
        <v>523.48193699999979</v>
      </c>
      <c r="AT260">
        <v>650.12622599999997</v>
      </c>
      <c r="AU260">
        <v>1098.080295</v>
      </c>
      <c r="AV260">
        <v>1026.365309</v>
      </c>
      <c r="AW260">
        <v>468.56085700000023</v>
      </c>
      <c r="AX260">
        <v>715.74067200000002</v>
      </c>
      <c r="AY260">
        <v>648.97204699999986</v>
      </c>
      <c r="AZ260">
        <v>760.4246270000001</v>
      </c>
      <c r="BA260">
        <v>444.12837000000002</v>
      </c>
      <c r="BB260">
        <v>65.509861999999998</v>
      </c>
      <c r="BC260">
        <v>339.29046899999997</v>
      </c>
      <c r="BD260">
        <v>1501.5213060000001</v>
      </c>
      <c r="BE260">
        <v>772.56032999999945</v>
      </c>
      <c r="BF260">
        <v>1742.9567119999999</v>
      </c>
      <c r="BG260">
        <v>1656.430096</v>
      </c>
      <c r="BH260">
        <v>506.5855360000001</v>
      </c>
      <c r="BI260">
        <v>372.81800400000009</v>
      </c>
    </row>
    <row r="261">
      <c r="A261" t="s">
        <v>655</v>
      </c>
      <c r="B261">
        <v>2018</v>
      </c>
      <c r="C261" t="s">
        <v>662</v>
      </c>
      <c r="D261">
        <v>47</v>
      </c>
      <c r="E261" t="s">
        <v>103</v>
      </c>
      <c r="F261" t="s">
        <v>102</v>
      </c>
      <c r="G261" t="s">
        <v>690</v>
      </c>
      <c r="H261">
        <v>34.364421497202713</v>
      </c>
      <c r="I261">
        <v>40.898998371909983</v>
      </c>
      <c r="J261">
        <v>43.814351303338441</v>
      </c>
      <c r="K261">
        <v>72.237015880214202</v>
      </c>
      <c r="L261">
        <v>82.584804447558454</v>
      </c>
      <c r="M261">
        <v>41.434103269196257</v>
      </c>
      <c r="N261">
        <v>49.980323278860098</v>
      </c>
      <c r="O261">
        <v>70.246846812190455</v>
      </c>
      <c r="P261">
        <v>83.166514927851537</v>
      </c>
      <c r="Q261">
        <v>81.899832110005136</v>
      </c>
      <c r="R261">
        <v>30.448604617769469</v>
      </c>
      <c r="S261">
        <v>28.607794321620251</v>
      </c>
      <c r="T261">
        <v>39.807759545590997</v>
      </c>
      <c r="U261">
        <v>41.983402942875983</v>
      </c>
      <c r="V261">
        <v>26.939602221508402</v>
      </c>
      <c r="W261" t="s">
        <v>240</v>
      </c>
      <c r="X261" t="s">
        <v>241</v>
      </c>
      <c r="Y261" t="s">
        <v>242</v>
      </c>
      <c r="Z261" t="s">
        <v>424</v>
      </c>
      <c r="AA261" t="s">
        <v>244</v>
      </c>
      <c r="AB261" t="s">
        <v>245</v>
      </c>
      <c r="AC261" t="s">
        <v>246</v>
      </c>
      <c r="AD261" t="s">
        <v>247</v>
      </c>
      <c r="AE261">
        <v>95.775567957466222</v>
      </c>
      <c r="AF261">
        <v>34.13964112435238</v>
      </c>
      <c r="AG261">
        <v>52.039426437580758</v>
      </c>
      <c r="AH261">
        <v>38.765613637773093</v>
      </c>
      <c r="AI261">
        <v>88.939120947877655</v>
      </c>
      <c r="AJ261">
        <v>32.717435137152179</v>
      </c>
      <c r="AK261">
        <v>40.487121282476558</v>
      </c>
      <c r="AL261">
        <v>63.872344698782278</v>
      </c>
      <c r="AM261">
        <v>985.51336600000059</v>
      </c>
      <c r="AN261">
        <v>1180.2125229999999</v>
      </c>
      <c r="AO261">
        <v>1202.3933669999999</v>
      </c>
      <c r="AP261">
        <v>1957.1325629999999</v>
      </c>
      <c r="AQ261">
        <v>2259.8690399999991</v>
      </c>
      <c r="AR261">
        <v>769.73415199999999</v>
      </c>
      <c r="AS261">
        <v>872.46199900000022</v>
      </c>
      <c r="AT261">
        <v>1268.6526100000001</v>
      </c>
      <c r="AU261">
        <v>1419.167400999999</v>
      </c>
      <c r="AV261">
        <v>1615.575581999999</v>
      </c>
      <c r="AW261">
        <v>266.32497899999993</v>
      </c>
      <c r="AX261">
        <v>273.29171100000002</v>
      </c>
      <c r="AY261">
        <v>396.24559299999999</v>
      </c>
      <c r="AZ261">
        <v>437.72493500000002</v>
      </c>
      <c r="BA261">
        <v>265.94189699999998</v>
      </c>
      <c r="BB261">
        <v>173.9369879999999</v>
      </c>
      <c r="BC261">
        <v>683.41381299999989</v>
      </c>
      <c r="BD261">
        <v>2662.1840700000012</v>
      </c>
      <c r="BE261">
        <v>413.87765100000013</v>
      </c>
      <c r="BF261">
        <v>2510.460967</v>
      </c>
      <c r="BG261">
        <v>480.59512000000001</v>
      </c>
      <c r="BH261">
        <v>277.37893799999989</v>
      </c>
      <c r="BI261">
        <v>383.27331200000009</v>
      </c>
    </row>
    <row r="262">
      <c r="A262" t="s">
        <v>655</v>
      </c>
      <c r="B262">
        <v>2018</v>
      </c>
      <c r="C262" t="s">
        <v>662</v>
      </c>
      <c r="D262">
        <v>48</v>
      </c>
      <c r="E262" t="s">
        <v>103</v>
      </c>
      <c r="F262" t="s">
        <v>101</v>
      </c>
      <c r="G262" t="s">
        <v>195</v>
      </c>
      <c r="H262">
        <v>45.848992788194728</v>
      </c>
      <c r="I262">
        <v>40.339944521696872</v>
      </c>
      <c r="J262">
        <v>38.292221234190542</v>
      </c>
      <c r="K262">
        <v>24.90936367090179</v>
      </c>
      <c r="L262">
        <v>16.88848793210153</v>
      </c>
      <c r="M262">
        <v>32.074290812394473</v>
      </c>
      <c r="N262">
        <v>31.775234515656901</v>
      </c>
      <c r="O262">
        <v>25.472197111880089</v>
      </c>
      <c r="P262">
        <v>16.833485072148459</v>
      </c>
      <c r="Q262">
        <v>17.36951945183921</v>
      </c>
      <c r="R262">
        <v>50.151064248412901</v>
      </c>
      <c r="S262">
        <v>54.170626592766737</v>
      </c>
      <c r="T262">
        <v>47.264305896509683</v>
      </c>
      <c r="U262">
        <v>43.265763241056973</v>
      </c>
      <c r="V262">
        <v>55.579181706089898</v>
      </c>
      <c r="W262" t="s">
        <v>240</v>
      </c>
      <c r="X262" t="s">
        <v>241</v>
      </c>
      <c r="Y262" t="s">
        <v>242</v>
      </c>
      <c r="Z262" t="s">
        <v>424</v>
      </c>
      <c r="AA262" t="s">
        <v>244</v>
      </c>
      <c r="AB262" t="s">
        <v>245</v>
      </c>
      <c r="AC262" t="s">
        <v>246</v>
      </c>
      <c r="AD262" t="s">
        <v>247</v>
      </c>
      <c r="AE262">
        <v>4.2244320425337687</v>
      </c>
      <c r="AF262">
        <v>49.650994565556537</v>
      </c>
      <c r="AG262">
        <v>31.637573646828759</v>
      </c>
      <c r="AH262">
        <v>45.864485349511227</v>
      </c>
      <c r="AI262">
        <v>11.06087905212231</v>
      </c>
      <c r="AJ262">
        <v>50.947322939077921</v>
      </c>
      <c r="AK262">
        <v>46.537094197177673</v>
      </c>
      <c r="AL262">
        <v>29.60517304760462</v>
      </c>
      <c r="AM262">
        <v>1314.871406</v>
      </c>
      <c r="AN262">
        <v>1164.0800409999999</v>
      </c>
      <c r="AO262">
        <v>1050.85004</v>
      </c>
      <c r="AP262">
        <v>674.87459399999977</v>
      </c>
      <c r="AQ262">
        <v>462.14035699999988</v>
      </c>
      <c r="AR262">
        <v>595.8540210000001</v>
      </c>
      <c r="AS262">
        <v>554.67197500000032</v>
      </c>
      <c r="AT262">
        <v>460.02590600000002</v>
      </c>
      <c r="AU262">
        <v>287.24942099999998</v>
      </c>
      <c r="AV262">
        <v>342.63527499999998</v>
      </c>
      <c r="AW262">
        <v>438.65659199999988</v>
      </c>
      <c r="AX262">
        <v>517.49474500000008</v>
      </c>
      <c r="AY262">
        <v>470.46789700000011</v>
      </c>
      <c r="AZ262">
        <v>451.09500599999978</v>
      </c>
      <c r="BA262">
        <v>548.66560000000015</v>
      </c>
      <c r="BB262">
        <v>7.6719460000000002</v>
      </c>
      <c r="BC262">
        <v>993.92302899999981</v>
      </c>
      <c r="BD262">
        <v>1618.485259</v>
      </c>
      <c r="BE262">
        <v>489.66812800000008</v>
      </c>
      <c r="BF262">
        <v>312.2124980000001</v>
      </c>
      <c r="BG262">
        <v>748.37879799999985</v>
      </c>
      <c r="BH262">
        <v>318.82755199999991</v>
      </c>
      <c r="BI262">
        <v>177.64922799999999</v>
      </c>
    </row>
    <row r="263">
      <c r="A263" t="s">
        <v>655</v>
      </c>
      <c r="B263">
        <v>2018</v>
      </c>
      <c r="C263" t="s">
        <v>662</v>
      </c>
      <c r="D263">
        <v>49</v>
      </c>
      <c r="E263" t="s">
        <v>103</v>
      </c>
      <c r="F263" t="s">
        <v>69</v>
      </c>
      <c r="G263" t="s">
        <v>195</v>
      </c>
      <c r="H263">
        <v>19.786585714602431</v>
      </c>
      <c r="I263">
        <v>18.761057106393089</v>
      </c>
      <c r="J263">
        <v>17.89342746247107</v>
      </c>
      <c r="K263">
        <v>2.8536204488840609</v>
      </c>
      <c r="L263">
        <v>0.52670762033998919</v>
      </c>
      <c r="M263">
        <v>26.491605918409299</v>
      </c>
      <c r="N263">
        <v>18.24444220548304</v>
      </c>
      <c r="O263">
        <v>4.2809560759294776</v>
      </c>
      <c r="P263">
        <v>0</v>
      </c>
      <c r="Q263">
        <v>0.73064843815567049</v>
      </c>
      <c r="R263">
        <v>19.400331133817581</v>
      </c>
      <c r="S263">
        <v>17.221579085613051</v>
      </c>
      <c r="T263">
        <v>12.92793455789934</v>
      </c>
      <c r="U263">
        <v>14.750833816067001</v>
      </c>
      <c r="V263">
        <v>17.481216072401729</v>
      </c>
      <c r="W263" t="s">
        <v>240</v>
      </c>
      <c r="X263" t="s">
        <v>241</v>
      </c>
      <c r="Y263" t="s">
        <v>242</v>
      </c>
      <c r="Z263" t="s">
        <v>424</v>
      </c>
      <c r="AA263" t="s">
        <v>244</v>
      </c>
      <c r="AB263" t="s">
        <v>245</v>
      </c>
      <c r="AC263" t="s">
        <v>246</v>
      </c>
      <c r="AD263" t="s">
        <v>247</v>
      </c>
      <c r="AE263">
        <v>0</v>
      </c>
      <c r="AF263">
        <v>16.209364310091068</v>
      </c>
      <c r="AG263">
        <v>16.32299991559055</v>
      </c>
      <c r="AH263">
        <v>15.369901012715729</v>
      </c>
      <c r="AI263">
        <v>0</v>
      </c>
      <c r="AJ263">
        <v>16.335241923769921</v>
      </c>
      <c r="AK263">
        <v>12.975784520345719</v>
      </c>
      <c r="AL263">
        <v>6.5224822536130906</v>
      </c>
      <c r="AM263">
        <v>567.44574300000011</v>
      </c>
      <c r="AN263">
        <v>541.38329600000009</v>
      </c>
      <c r="AO263">
        <v>491.04774700000002</v>
      </c>
      <c r="AP263">
        <v>77.313735000000008</v>
      </c>
      <c r="AQ263">
        <v>14.412945000000001</v>
      </c>
      <c r="AR263">
        <v>492.14275700000007</v>
      </c>
      <c r="AS263">
        <v>318.47698200000002</v>
      </c>
      <c r="AT263">
        <v>77.313735000000008</v>
      </c>
      <c r="AU263">
        <v>0</v>
      </c>
      <c r="AV263">
        <v>14.412945000000001</v>
      </c>
      <c r="AW263">
        <v>169.68898400000009</v>
      </c>
      <c r="AX263">
        <v>164.518619</v>
      </c>
      <c r="AY263">
        <v>128.68438599999999</v>
      </c>
      <c r="AZ263">
        <v>153.79429300000001</v>
      </c>
      <c r="BA263">
        <v>172.57076499999999</v>
      </c>
      <c r="BB263">
        <v>0</v>
      </c>
      <c r="BC263">
        <v>324.48212999999998</v>
      </c>
      <c r="BD263">
        <v>835.03668900000037</v>
      </c>
      <c r="BE263">
        <v>164.09539100000001</v>
      </c>
      <c r="BF263">
        <v>0</v>
      </c>
      <c r="BG263">
        <v>239.95272</v>
      </c>
      <c r="BH263">
        <v>88.897634999999994</v>
      </c>
      <c r="BI263">
        <v>39.138900999999997</v>
      </c>
    </row>
    <row r="264">
      <c r="A264" t="s">
        <v>655</v>
      </c>
      <c r="B264">
        <v>2018</v>
      </c>
      <c r="C264" t="s">
        <v>662</v>
      </c>
      <c r="D264">
        <v>50</v>
      </c>
      <c r="E264" t="s">
        <v>104</v>
      </c>
      <c r="F264" t="s">
        <v>102</v>
      </c>
      <c r="G264" t="s">
        <v>195</v>
      </c>
      <c r="H264">
        <v>44.310033099886077</v>
      </c>
      <c r="I264">
        <v>49.879027331177653</v>
      </c>
      <c r="J264">
        <v>48.885895051230413</v>
      </c>
      <c r="K264">
        <v>74.334295058809701</v>
      </c>
      <c r="L264">
        <v>82.584804447558454</v>
      </c>
      <c r="M264">
        <v>60.752190557619038</v>
      </c>
      <c r="N264">
        <v>57.78829238056047</v>
      </c>
      <c r="O264">
        <v>73.350747097030919</v>
      </c>
      <c r="P264">
        <v>83.166514927851537</v>
      </c>
      <c r="Q264">
        <v>81.899832110005136</v>
      </c>
      <c r="R264">
        <v>40.588334940611453</v>
      </c>
      <c r="S264">
        <v>33.514435358965059</v>
      </c>
      <c r="T264">
        <v>44.713869729859333</v>
      </c>
      <c r="U264">
        <v>46.530063168366347</v>
      </c>
      <c r="V264">
        <v>28.932019110871149</v>
      </c>
      <c r="W264" t="s">
        <v>240</v>
      </c>
      <c r="X264" t="s">
        <v>241</v>
      </c>
      <c r="Y264" t="s">
        <v>242</v>
      </c>
      <c r="Z264" t="s">
        <v>424</v>
      </c>
      <c r="AA264" t="s">
        <v>244</v>
      </c>
      <c r="AB264" t="s">
        <v>245</v>
      </c>
      <c r="AC264" t="s">
        <v>246</v>
      </c>
      <c r="AD264" t="s">
        <v>247</v>
      </c>
      <c r="AE264">
        <v>95.775567957466222</v>
      </c>
      <c r="AF264">
        <v>35.138218641490077</v>
      </c>
      <c r="AG264">
        <v>62.908435096474832</v>
      </c>
      <c r="AH264">
        <v>50.164402262012118</v>
      </c>
      <c r="AI264">
        <v>88.88897442272517</v>
      </c>
      <c r="AJ264">
        <v>39.129297335363617</v>
      </c>
      <c r="AK264">
        <v>47.484611644660951</v>
      </c>
      <c r="AL264">
        <v>66.933954378848725</v>
      </c>
      <c r="AM264">
        <v>981.00140400000055</v>
      </c>
      <c r="AN264">
        <v>1176.3496929999999</v>
      </c>
      <c r="AO264">
        <v>1152.728629</v>
      </c>
      <c r="AP264">
        <v>1956.075343</v>
      </c>
      <c r="AQ264">
        <v>2259.8690399999991</v>
      </c>
      <c r="AR264">
        <v>765.87132199999996</v>
      </c>
      <c r="AS264">
        <v>822.79726100000005</v>
      </c>
      <c r="AT264">
        <v>1267.595389999999</v>
      </c>
      <c r="AU264">
        <v>1419.167400999999</v>
      </c>
      <c r="AV264">
        <v>1615.575581999999</v>
      </c>
      <c r="AW264">
        <v>261.813017</v>
      </c>
      <c r="AX264">
        <v>273.29171100000002</v>
      </c>
      <c r="AY264">
        <v>396.24559299999999</v>
      </c>
      <c r="AZ264">
        <v>437.72493500000002</v>
      </c>
      <c r="BA264">
        <v>265.94189699999998</v>
      </c>
      <c r="BB264">
        <v>173.9369879999999</v>
      </c>
      <c r="BC264">
        <v>682.35659299999998</v>
      </c>
      <c r="BD264">
        <v>2628.223359000001</v>
      </c>
      <c r="BE264">
        <v>407.0501460000001</v>
      </c>
      <c r="BF264">
        <v>2497.721614999999</v>
      </c>
      <c r="BG264">
        <v>480.59512000000001</v>
      </c>
      <c r="BH264">
        <v>272.86697600000002</v>
      </c>
      <c r="BI264">
        <v>383.27331200000009</v>
      </c>
    </row>
    <row r="265">
      <c r="A265" t="s">
        <v>655</v>
      </c>
      <c r="B265">
        <v>2018</v>
      </c>
      <c r="C265" t="s">
        <v>662</v>
      </c>
      <c r="D265">
        <v>51</v>
      </c>
      <c r="E265" t="s">
        <v>104</v>
      </c>
      <c r="F265" t="s">
        <v>101</v>
      </c>
      <c r="G265" t="s">
        <v>195</v>
      </c>
      <c r="H265">
        <v>49.8925038554585</v>
      </c>
      <c r="I265">
        <v>41.036300816060113</v>
      </c>
      <c r="J265">
        <v>37.431691747890767</v>
      </c>
      <c r="K265">
        <v>23.892215688943271</v>
      </c>
      <c r="L265">
        <v>16.88848793210153</v>
      </c>
      <c r="M265">
        <v>30.413786844653242</v>
      </c>
      <c r="N265">
        <v>29.227458588749339</v>
      </c>
      <c r="O265">
        <v>23.948724167034118</v>
      </c>
      <c r="P265">
        <v>16.833485072148459</v>
      </c>
      <c r="Q265">
        <v>17.36951945183921</v>
      </c>
      <c r="R265">
        <v>55.110049379812267</v>
      </c>
      <c r="S265">
        <v>57.160000898258268</v>
      </c>
      <c r="T265">
        <v>50.535003254534502</v>
      </c>
      <c r="U265">
        <v>44.397827184926911</v>
      </c>
      <c r="V265">
        <v>56.081004784950203</v>
      </c>
      <c r="W265" t="s">
        <v>240</v>
      </c>
      <c r="X265" t="s">
        <v>241</v>
      </c>
      <c r="Y265" t="s">
        <v>242</v>
      </c>
      <c r="Z265" t="s">
        <v>424</v>
      </c>
      <c r="AA265" t="s">
        <v>244</v>
      </c>
      <c r="AB265" t="s">
        <v>245</v>
      </c>
      <c r="AC265" t="s">
        <v>246</v>
      </c>
      <c r="AD265" t="s">
        <v>247</v>
      </c>
      <c r="AE265">
        <v>4.2244320425337687</v>
      </c>
      <c r="AF265">
        <v>51.182453667321823</v>
      </c>
      <c r="AG265">
        <v>29.665133556346841</v>
      </c>
      <c r="AH265">
        <v>43.165388742379648</v>
      </c>
      <c r="AI265">
        <v>11.111025577274811</v>
      </c>
      <c r="AJ265">
        <v>55.986952342542033</v>
      </c>
      <c r="AK265">
        <v>49.005842333861267</v>
      </c>
      <c r="AL265">
        <v>30.24798580912535</v>
      </c>
      <c r="AM265">
        <v>1104.594443</v>
      </c>
      <c r="AN265">
        <v>967.80235000000016</v>
      </c>
      <c r="AO265">
        <v>882.63869699999952</v>
      </c>
      <c r="AP265">
        <v>628.71348899999975</v>
      </c>
      <c r="AQ265">
        <v>462.14035699999988</v>
      </c>
      <c r="AR265">
        <v>383.410819</v>
      </c>
      <c r="AS265">
        <v>416.14437599999991</v>
      </c>
      <c r="AT265">
        <v>413.86480100000011</v>
      </c>
      <c r="AU265">
        <v>287.24942099999998</v>
      </c>
      <c r="AV265">
        <v>342.63527499999998</v>
      </c>
      <c r="AW265">
        <v>355.48460699999998</v>
      </c>
      <c r="AX265">
        <v>466.10823900000008</v>
      </c>
      <c r="AY265">
        <v>447.83134300000012</v>
      </c>
      <c r="AZ265">
        <v>417.66622899999987</v>
      </c>
      <c r="BA265">
        <v>515.49422600000014</v>
      </c>
      <c r="BB265">
        <v>7.6719460000000002</v>
      </c>
      <c r="BC265">
        <v>993.92302899999981</v>
      </c>
      <c r="BD265">
        <v>1239.36634</v>
      </c>
      <c r="BE265">
        <v>350.25789200000008</v>
      </c>
      <c r="BF265">
        <v>312.2124980000001</v>
      </c>
      <c r="BG265">
        <v>687.64475499999992</v>
      </c>
      <c r="BH265">
        <v>281.60862099999991</v>
      </c>
      <c r="BI265">
        <v>173.20425499999999</v>
      </c>
    </row>
    <row r="266">
      <c r="A266" t="s">
        <v>655</v>
      </c>
      <c r="B266">
        <v>2018</v>
      </c>
      <c r="C266" t="s">
        <v>662</v>
      </c>
      <c r="D266">
        <v>52</v>
      </c>
      <c r="E266" t="s">
        <v>104</v>
      </c>
      <c r="F266" t="s">
        <v>69</v>
      </c>
      <c r="G266" t="s">
        <v>195</v>
      </c>
      <c r="H266">
        <v>5.7974630446553119</v>
      </c>
      <c r="I266">
        <v>9.0846718527622361</v>
      </c>
      <c r="J266">
        <v>13.682413200878781</v>
      </c>
      <c r="K266">
        <v>1.773489252247066</v>
      </c>
      <c r="L266">
        <v>0.52670762033998919</v>
      </c>
      <c r="M266">
        <v>8.834022597727726</v>
      </c>
      <c r="N266">
        <v>12.984249030690171</v>
      </c>
      <c r="O266">
        <v>2.7005287359349781</v>
      </c>
      <c r="P266">
        <v>0</v>
      </c>
      <c r="Q266">
        <v>0.73064843815567049</v>
      </c>
      <c r="R266">
        <v>4.3016156795763321</v>
      </c>
      <c r="S266">
        <v>9.3255637427766853</v>
      </c>
      <c r="T266">
        <v>4.7511270156061673</v>
      </c>
      <c r="U266">
        <v>9.0721096467067142</v>
      </c>
      <c r="V266">
        <v>14.98697610417865</v>
      </c>
      <c r="W266" t="s">
        <v>240</v>
      </c>
      <c r="X266" t="s">
        <v>241</v>
      </c>
      <c r="Y266" t="s">
        <v>242</v>
      </c>
      <c r="Z266" t="s">
        <v>424</v>
      </c>
      <c r="AA266" t="s">
        <v>244</v>
      </c>
      <c r="AB266" t="s">
        <v>245</v>
      </c>
      <c r="AC266" t="s">
        <v>246</v>
      </c>
      <c r="AD266" t="s">
        <v>247</v>
      </c>
      <c r="AE266">
        <v>0</v>
      </c>
      <c r="AF266">
        <v>13.679327691188099</v>
      </c>
      <c r="AG266">
        <v>7.4264313471783288</v>
      </c>
      <c r="AH266">
        <v>6.6702089956082684</v>
      </c>
      <c r="AI266">
        <v>0</v>
      </c>
      <c r="AJ266">
        <v>4.8837503220943397</v>
      </c>
      <c r="AK266">
        <v>3.5095460214777252</v>
      </c>
      <c r="AL266">
        <v>2.818059812025925</v>
      </c>
      <c r="AM266">
        <v>128.352858</v>
      </c>
      <c r="AN266">
        <v>214.25339500000001</v>
      </c>
      <c r="AO266">
        <v>322.63108599999998</v>
      </c>
      <c r="AP266">
        <v>46.668615000000003</v>
      </c>
      <c r="AQ266">
        <v>14.412945000000001</v>
      </c>
      <c r="AR266">
        <v>111.365936</v>
      </c>
      <c r="AS266">
        <v>184.87143499999999</v>
      </c>
      <c r="AT266">
        <v>46.668615000000003</v>
      </c>
      <c r="AU266">
        <v>0</v>
      </c>
      <c r="AV266">
        <v>14.412945000000001</v>
      </c>
      <c r="AW266">
        <v>27.747356</v>
      </c>
      <c r="AX266">
        <v>76.044821999999996</v>
      </c>
      <c r="AY266">
        <v>42.103560999999999</v>
      </c>
      <c r="AZ266">
        <v>85.344577999999998</v>
      </c>
      <c r="BA266">
        <v>137.75965099999999</v>
      </c>
      <c r="BB266">
        <v>0</v>
      </c>
      <c r="BC266">
        <v>265.641794</v>
      </c>
      <c r="BD266">
        <v>310.26555200000001</v>
      </c>
      <c r="BE266">
        <v>54.124228000000002</v>
      </c>
      <c r="BF266">
        <v>0</v>
      </c>
      <c r="BG266">
        <v>59.983356000000001</v>
      </c>
      <c r="BH266">
        <v>20.167359000000001</v>
      </c>
      <c r="BI266">
        <v>16.136610000000001</v>
      </c>
    </row>
    <row r="267">
      <c r="A267" t="s">
        <v>655</v>
      </c>
      <c r="B267">
        <v>2018</v>
      </c>
      <c r="C267" t="s">
        <v>662</v>
      </c>
      <c r="D267">
        <v>53</v>
      </c>
      <c r="E267" t="s">
        <v>107</v>
      </c>
      <c r="F267" t="s">
        <v>102</v>
      </c>
      <c r="G267" t="s">
        <v>195</v>
      </c>
      <c r="H267">
        <v>30.975706382130429</v>
      </c>
      <c r="I267">
        <v>51.839205945312862</v>
      </c>
      <c r="J267">
        <v>61.834787227814623</v>
      </c>
      <c r="K267">
        <v>77.021540829024886</v>
      </c>
      <c r="L267">
        <v>83.253477745679447</v>
      </c>
      <c r="M267">
        <v>46.929236281745212</v>
      </c>
      <c r="N267">
        <v>69.443984675039047</v>
      </c>
      <c r="O267">
        <v>73.464817960921096</v>
      </c>
      <c r="P267">
        <v>86.836164749199625</v>
      </c>
      <c r="Q267">
        <v>81.906093178358802</v>
      </c>
      <c r="R267">
        <v>25.077229567738009</v>
      </c>
      <c r="S267">
        <v>21.09607150631275</v>
      </c>
      <c r="T267">
        <v>15.8723123655206</v>
      </c>
      <c r="U267">
        <v>77.422387844545497</v>
      </c>
      <c r="V267">
        <v>16.602540749236951</v>
      </c>
      <c r="W267" t="s">
        <v>240</v>
      </c>
      <c r="X267" t="s">
        <v>241</v>
      </c>
      <c r="Y267" t="s">
        <v>242</v>
      </c>
      <c r="Z267" t="s">
        <v>424</v>
      </c>
      <c r="AA267" t="s">
        <v>244</v>
      </c>
      <c r="AB267" t="s">
        <v>245</v>
      </c>
      <c r="AC267" t="s">
        <v>246</v>
      </c>
      <c r="AD267" t="s">
        <v>247</v>
      </c>
      <c r="AE267">
        <v>95.664695468028796</v>
      </c>
      <c r="AF267">
        <v>36.749992102268052</v>
      </c>
      <c r="AG267">
        <v>69.73406340219978</v>
      </c>
      <c r="AH267">
        <v>48.131785931877722</v>
      </c>
      <c r="AI267">
        <v>89.635521505214641</v>
      </c>
      <c r="AJ267">
        <v>43.308479315815752</v>
      </c>
      <c r="AK267">
        <v>16.348821857167749</v>
      </c>
      <c r="AL267">
        <v>97.838027665120066</v>
      </c>
      <c r="AM267">
        <v>52.673287000000002</v>
      </c>
      <c r="AN267">
        <v>176.6088419999999</v>
      </c>
      <c r="AO267">
        <v>426.53654100000011</v>
      </c>
      <c r="AP267">
        <v>1410.068221</v>
      </c>
      <c r="AQ267">
        <v>1954.172871</v>
      </c>
      <c r="AR267">
        <v>167.927806</v>
      </c>
      <c r="AS267">
        <v>358.49137999999999</v>
      </c>
      <c r="AT267">
        <v>822.3328469999999</v>
      </c>
      <c r="AU267">
        <v>1129.8122490000001</v>
      </c>
      <c r="AV267">
        <v>1468.7899829999999</v>
      </c>
      <c r="AW267">
        <v>2.6581589999999999</v>
      </c>
      <c r="AX267">
        <v>12.174480000000001</v>
      </c>
      <c r="AY267">
        <v>5.6977200000000003</v>
      </c>
      <c r="AZ267">
        <v>26.988225</v>
      </c>
      <c r="BA267">
        <v>25.186913000000001</v>
      </c>
      <c r="BB267">
        <v>169.29246199999989</v>
      </c>
      <c r="BC267">
        <v>182.97677999999999</v>
      </c>
      <c r="BD267">
        <v>1420.0820679999999</v>
      </c>
      <c r="BE267">
        <v>25.09220800000001</v>
      </c>
      <c r="BF267">
        <v>2008.1267909999999</v>
      </c>
      <c r="BG267">
        <v>105.366525</v>
      </c>
      <c r="BH267">
        <v>3.9189120000000002</v>
      </c>
      <c r="BI267">
        <v>105.204016</v>
      </c>
    </row>
    <row r="268">
      <c r="A268" t="s">
        <v>655</v>
      </c>
      <c r="B268">
        <v>2018</v>
      </c>
      <c r="C268" t="s">
        <v>662</v>
      </c>
      <c r="D268">
        <v>54</v>
      </c>
      <c r="E268" t="s">
        <v>107</v>
      </c>
      <c r="F268" t="s">
        <v>101</v>
      </c>
      <c r="G268" t="s">
        <v>195</v>
      </c>
      <c r="H268">
        <v>68.512560070934242</v>
      </c>
      <c r="I268">
        <v>41.159267677843573</v>
      </c>
      <c r="J268">
        <v>35.303957664766969</v>
      </c>
      <c r="K268">
        <v>21.462874870494609</v>
      </c>
      <c r="L268">
        <v>16.746522254320549</v>
      </c>
      <c r="M268">
        <v>46.40472695619475</v>
      </c>
      <c r="N268">
        <v>30.55601532496096</v>
      </c>
      <c r="O268">
        <v>24.056391732439369</v>
      </c>
      <c r="P268">
        <v>13.1638352508004</v>
      </c>
      <c r="Q268">
        <v>18.09390682164122</v>
      </c>
      <c r="R268">
        <v>66.713365260076728</v>
      </c>
      <c r="S268">
        <v>78.90392849368726</v>
      </c>
      <c r="T268">
        <v>84.127687634479386</v>
      </c>
      <c r="U268">
        <v>22.577612155454531</v>
      </c>
      <c r="V268">
        <v>70.387391274965893</v>
      </c>
      <c r="W268" t="s">
        <v>240</v>
      </c>
      <c r="X268" t="s">
        <v>241</v>
      </c>
      <c r="Y268" t="s">
        <v>242</v>
      </c>
      <c r="Z268" t="s">
        <v>424</v>
      </c>
      <c r="AA268" t="s">
        <v>244</v>
      </c>
      <c r="AB268" t="s">
        <v>245</v>
      </c>
      <c r="AC268" t="s">
        <v>246</v>
      </c>
      <c r="AD268" t="s">
        <v>247</v>
      </c>
      <c r="AE268">
        <v>4.3353045319711994</v>
      </c>
      <c r="AF268">
        <v>54.495138079077208</v>
      </c>
      <c r="AG268">
        <v>28.903427066146541</v>
      </c>
      <c r="AH268">
        <v>50.199022479383324</v>
      </c>
      <c r="AI268">
        <v>10.364478494785381</v>
      </c>
      <c r="AJ268">
        <v>56.691520684184241</v>
      </c>
      <c r="AK268">
        <v>83.651178142832251</v>
      </c>
      <c r="AL268">
        <v>2.1619723348799411</v>
      </c>
      <c r="AM268">
        <v>116.503614</v>
      </c>
      <c r="AN268">
        <v>140.223803</v>
      </c>
      <c r="AO268">
        <v>243.526802</v>
      </c>
      <c r="AP268">
        <v>392.93056799999999</v>
      </c>
      <c r="AQ268">
        <v>393.08387299999993</v>
      </c>
      <c r="AR268">
        <v>166.05094399999999</v>
      </c>
      <c r="AS268">
        <v>157.73962499999999</v>
      </c>
      <c r="AT268">
        <v>269.2766640000001</v>
      </c>
      <c r="AU268">
        <v>171.27267599999999</v>
      </c>
      <c r="AV268">
        <v>324.47096499999998</v>
      </c>
      <c r="AW268">
        <v>7.0715439999999994</v>
      </c>
      <c r="AX268">
        <v>45.535221999999997</v>
      </c>
      <c r="AY268">
        <v>30.199507000000001</v>
      </c>
      <c r="AZ268">
        <v>7.8702000000000014</v>
      </c>
      <c r="BA268">
        <v>106.781313</v>
      </c>
      <c r="BB268">
        <v>7.6719460000000002</v>
      </c>
      <c r="BC268">
        <v>271.32917099999997</v>
      </c>
      <c r="BD268">
        <v>588.59668399999998</v>
      </c>
      <c r="BE268">
        <v>26.169906000000001</v>
      </c>
      <c r="BF268">
        <v>232.197979</v>
      </c>
      <c r="BG268">
        <v>137.926536</v>
      </c>
      <c r="BH268">
        <v>20.051696</v>
      </c>
      <c r="BI268">
        <v>2.3247420000000001</v>
      </c>
    </row>
    <row r="269">
      <c r="A269" t="s">
        <v>655</v>
      </c>
      <c r="B269">
        <v>2018</v>
      </c>
      <c r="C269" t="s">
        <v>662</v>
      </c>
      <c r="D269">
        <v>55</v>
      </c>
      <c r="E269" t="s">
        <v>107</v>
      </c>
      <c r="F269" t="s">
        <v>69</v>
      </c>
      <c r="G269" t="s">
        <v>195</v>
      </c>
      <c r="H269">
        <v>0.51173354693534334</v>
      </c>
      <c r="I269">
        <v>7.0015263768435601</v>
      </c>
      <c r="J269">
        <v>2.8612551074184909</v>
      </c>
      <c r="K269">
        <v>1.515584300480487</v>
      </c>
      <c r="L269">
        <v>0</v>
      </c>
      <c r="M269">
        <v>6.6660367620600489</v>
      </c>
      <c r="N269">
        <v>0</v>
      </c>
      <c r="O269">
        <v>2.4787903066395232</v>
      </c>
      <c r="P269">
        <v>0</v>
      </c>
      <c r="Q269">
        <v>0</v>
      </c>
      <c r="R269">
        <v>8.2094051721852601</v>
      </c>
      <c r="S269">
        <v>0</v>
      </c>
      <c r="T269">
        <v>0</v>
      </c>
      <c r="U269">
        <v>0</v>
      </c>
      <c r="V269">
        <v>13.01006797579716</v>
      </c>
      <c r="W269" t="s">
        <v>240</v>
      </c>
      <c r="X269" t="s">
        <v>241</v>
      </c>
      <c r="Y269" t="s">
        <v>242</v>
      </c>
      <c r="Z269" t="s">
        <v>424</v>
      </c>
      <c r="AA269" t="s">
        <v>244</v>
      </c>
      <c r="AB269" t="s">
        <v>245</v>
      </c>
      <c r="AC269" t="s">
        <v>246</v>
      </c>
      <c r="AD269" t="s">
        <v>247</v>
      </c>
      <c r="AE269">
        <v>0</v>
      </c>
      <c r="AF269">
        <v>8.7548698186547593</v>
      </c>
      <c r="AG269">
        <v>1.362509531653614</v>
      </c>
      <c r="AH269">
        <v>1.6691915887389741</v>
      </c>
      <c r="AI269">
        <v>0</v>
      </c>
      <c r="AJ269">
        <v>0</v>
      </c>
      <c r="AK269">
        <v>0</v>
      </c>
      <c r="AL269">
        <v>0</v>
      </c>
      <c r="AM269">
        <v>0.87018799999999996</v>
      </c>
      <c r="AN269">
        <v>23.853210000000001</v>
      </c>
      <c r="AO269">
        <v>19.736946</v>
      </c>
      <c r="AP269">
        <v>27.746487999999999</v>
      </c>
      <c r="AQ269">
        <v>0</v>
      </c>
      <c r="AR269">
        <v>23.853210000000001</v>
      </c>
      <c r="AS269">
        <v>0</v>
      </c>
      <c r="AT269">
        <v>27.746487999999999</v>
      </c>
      <c r="AU269">
        <v>0</v>
      </c>
      <c r="AV269">
        <v>0</v>
      </c>
      <c r="AW269">
        <v>0.87018799999999996</v>
      </c>
      <c r="AX269">
        <v>0</v>
      </c>
      <c r="AY269">
        <v>0</v>
      </c>
      <c r="AZ269">
        <v>0</v>
      </c>
      <c r="BA269">
        <v>19.736946</v>
      </c>
      <c r="BB269">
        <v>0</v>
      </c>
      <c r="BC269">
        <v>43.590156</v>
      </c>
      <c r="BD269">
        <v>27.746487999999999</v>
      </c>
      <c r="BE269">
        <v>0.87018799999999996</v>
      </c>
      <c r="BF269">
        <v>0</v>
      </c>
      <c r="BG269">
        <v>0</v>
      </c>
      <c r="BH269">
        <v>0</v>
      </c>
      <c r="BI269">
        <v>0</v>
      </c>
    </row>
    <row r="270">
      <c r="A270" t="s">
        <v>655</v>
      </c>
      <c r="B270">
        <v>2018</v>
      </c>
      <c r="C270" t="s">
        <v>662</v>
      </c>
      <c r="D270">
        <v>58</v>
      </c>
      <c r="E270" t="s">
        <v>248</v>
      </c>
      <c r="F270" t="s">
        <v>518</v>
      </c>
      <c r="G270" t="s">
        <v>195</v>
      </c>
      <c r="H270">
        <v>0.041297773091440698</v>
      </c>
      <c r="I270">
        <v>0.19130065442277311</v>
      </c>
      <c r="J270">
        <v>0.27507164975228859</v>
      </c>
      <c r="K270">
        <v>1.153593067146792</v>
      </c>
      <c r="L270">
        <v>11.585483686392889</v>
      </c>
      <c r="M270">
        <v>0</v>
      </c>
      <c r="N270">
        <v>0.28251793622568838</v>
      </c>
      <c r="O270">
        <v>0.9784425240867064</v>
      </c>
      <c r="P270">
        <v>4.3644666347984256</v>
      </c>
      <c r="Q270">
        <v>13.620500655117141</v>
      </c>
      <c r="R270">
        <v>0</v>
      </c>
      <c r="S270">
        <v>0.12744780068317799</v>
      </c>
      <c r="T270">
        <v>0</v>
      </c>
      <c r="U270">
        <v>0</v>
      </c>
      <c r="V270">
        <v>0.60740302278278957</v>
      </c>
      <c r="W270" t="s">
        <v>240</v>
      </c>
      <c r="X270" t="s">
        <v>241</v>
      </c>
      <c r="Y270" t="s">
        <v>242</v>
      </c>
      <c r="Z270" t="s">
        <v>424</v>
      </c>
      <c r="AA270" t="s">
        <v>244</v>
      </c>
      <c r="AB270" t="s">
        <v>245</v>
      </c>
      <c r="AC270" t="s">
        <v>246</v>
      </c>
      <c r="AD270" t="s">
        <v>247</v>
      </c>
      <c r="AE270">
        <v>16.680685073066311</v>
      </c>
      <c r="AF270">
        <v>0.088808541874231206</v>
      </c>
      <c r="AG270">
        <v>1.8455294894070491</v>
      </c>
      <c r="AH270">
        <v>0.43112202898011442</v>
      </c>
      <c r="AI270">
        <v>8.0539107683609128</v>
      </c>
      <c r="AJ270">
        <v>0.51530024090831383</v>
      </c>
      <c r="AK270">
        <v>0</v>
      </c>
      <c r="AL270">
        <v>0.070475945141855498</v>
      </c>
      <c r="AM270">
        <v>4.8917580000000003</v>
      </c>
      <c r="AN270">
        <v>22.638891000000001</v>
      </c>
      <c r="AO270">
        <v>32.560648</v>
      </c>
      <c r="AP270">
        <v>136.74874</v>
      </c>
      <c r="AQ270">
        <v>1372.712334999999</v>
      </c>
      <c r="AR270">
        <v>0</v>
      </c>
      <c r="AS270">
        <v>22.649256000000001</v>
      </c>
      <c r="AT270">
        <v>78.340424999999996</v>
      </c>
      <c r="AU270">
        <v>349.21424499999989</v>
      </c>
      <c r="AV270">
        <v>1091.1727539999999</v>
      </c>
      <c r="AW270">
        <v>0</v>
      </c>
      <c r="AX270">
        <v>4.8917580000000003</v>
      </c>
      <c r="AY270">
        <v>0</v>
      </c>
      <c r="AZ270">
        <v>0</v>
      </c>
      <c r="BA270">
        <v>23.283933999999999</v>
      </c>
      <c r="BB270">
        <v>126.970468</v>
      </c>
      <c r="BC270">
        <v>6.6364589999999994</v>
      </c>
      <c r="BD270">
        <v>432.8227720000001</v>
      </c>
      <c r="BE270">
        <v>17.782418</v>
      </c>
      <c r="BF270">
        <v>950.54337999999984</v>
      </c>
      <c r="BG270">
        <v>33.042540000000002</v>
      </c>
      <c r="BH270">
        <v>0</v>
      </c>
      <c r="BI270">
        <v>1.754335</v>
      </c>
    </row>
    <row r="271">
      <c r="A271" t="s">
        <v>655</v>
      </c>
      <c r="B271">
        <v>2018</v>
      </c>
      <c r="C271" t="s">
        <v>662</v>
      </c>
      <c r="D271">
        <v>59</v>
      </c>
      <c r="E271" t="s">
        <v>248</v>
      </c>
      <c r="F271" t="s">
        <v>519</v>
      </c>
      <c r="G271" t="s">
        <v>195</v>
      </c>
      <c r="H271">
        <v>5.5744507026481296</v>
      </c>
      <c r="I271">
        <v>11.353728021870991</v>
      </c>
      <c r="J271">
        <v>26.68943751143404</v>
      </c>
      <c r="K271">
        <v>66.403641655184003</v>
      </c>
      <c r="L271">
        <v>77.239657733293939</v>
      </c>
      <c r="M271">
        <v>17.01306340562116</v>
      </c>
      <c r="N271">
        <v>33.231245842832649</v>
      </c>
      <c r="O271">
        <v>60.8307342073131</v>
      </c>
      <c r="P271">
        <v>77.349859637304689</v>
      </c>
      <c r="Q271">
        <v>78.119033171922709</v>
      </c>
      <c r="R271">
        <v>1.2931659996233069</v>
      </c>
      <c r="S271">
        <v>3.6274539231438339</v>
      </c>
      <c r="T271">
        <v>4.6853327779250851</v>
      </c>
      <c r="U271">
        <v>4.4639091254488239</v>
      </c>
      <c r="V271">
        <v>7.9460984501055041</v>
      </c>
      <c r="W271" t="s">
        <v>240</v>
      </c>
      <c r="X271" t="s">
        <v>241</v>
      </c>
      <c r="Y271" t="s">
        <v>242</v>
      </c>
      <c r="Z271" t="s">
        <v>424</v>
      </c>
      <c r="AA271" t="s">
        <v>244</v>
      </c>
      <c r="AB271" t="s">
        <v>245</v>
      </c>
      <c r="AC271" t="s">
        <v>246</v>
      </c>
      <c r="AD271" t="s">
        <v>247</v>
      </c>
      <c r="AE271">
        <v>80.630022804489457</v>
      </c>
      <c r="AF271">
        <v>19.682894240077491</v>
      </c>
      <c r="AG271">
        <v>42.109631172844658</v>
      </c>
      <c r="AH271">
        <v>8.2881993238587039</v>
      </c>
      <c r="AI271">
        <v>71.015758842402917</v>
      </c>
      <c r="AJ271">
        <v>15.25037695077352</v>
      </c>
      <c r="AK271">
        <v>6.3996942343316654</v>
      </c>
      <c r="AL271">
        <v>14.13754469639148</v>
      </c>
      <c r="AM271">
        <v>660.29864999999972</v>
      </c>
      <c r="AN271">
        <v>1343.622225999999</v>
      </c>
      <c r="AO271">
        <v>3159.2691610000038</v>
      </c>
      <c r="AP271">
        <v>7871.5923199999979</v>
      </c>
      <c r="AQ271">
        <v>9151.7828509999963</v>
      </c>
      <c r="AR271">
        <v>1359.771236</v>
      </c>
      <c r="AS271">
        <v>2664.124637000004</v>
      </c>
      <c r="AT271">
        <v>4870.5012849999994</v>
      </c>
      <c r="AU271">
        <v>6188.9974409999986</v>
      </c>
      <c r="AV271">
        <v>6258.3133119999966</v>
      </c>
      <c r="AW271">
        <v>49.620643000000001</v>
      </c>
      <c r="AX271">
        <v>139.23054500000001</v>
      </c>
      <c r="AY271">
        <v>179.79645600000001</v>
      </c>
      <c r="AZ271">
        <v>171.60723100000001</v>
      </c>
      <c r="BA271">
        <v>304.60242199999999</v>
      </c>
      <c r="BB271">
        <v>613.74168300000019</v>
      </c>
      <c r="BC271">
        <v>1470.857620999999</v>
      </c>
      <c r="BD271">
        <v>9875.7605319999966</v>
      </c>
      <c r="BE271">
        <v>341.86196699999988</v>
      </c>
      <c r="BF271">
        <v>8381.463538</v>
      </c>
      <c r="BG271">
        <v>977.89822399999969</v>
      </c>
      <c r="BH271">
        <v>173.06029699999999</v>
      </c>
      <c r="BI271">
        <v>351.92134600000009</v>
      </c>
    </row>
    <row r="272">
      <c r="A272" t="s">
        <v>655</v>
      </c>
      <c r="B272">
        <v>2018</v>
      </c>
      <c r="C272" t="s">
        <v>662</v>
      </c>
      <c r="D272">
        <v>60</v>
      </c>
      <c r="E272" t="s">
        <v>248</v>
      </c>
      <c r="F272" t="s">
        <v>520</v>
      </c>
      <c r="G272" t="s">
        <v>195</v>
      </c>
      <c r="H272">
        <v>3.4069136429474409</v>
      </c>
      <c r="I272">
        <v>10.463113460480409</v>
      </c>
      <c r="J272">
        <v>17.85089370923588</v>
      </c>
      <c r="K272">
        <v>16.431292751250162</v>
      </c>
      <c r="L272">
        <v>6.1214917838573522</v>
      </c>
      <c r="M272">
        <v>17.320268401533749</v>
      </c>
      <c r="N272">
        <v>23.653967279126469</v>
      </c>
      <c r="O272">
        <v>20.360181900790739</v>
      </c>
      <c r="P272">
        <v>10.460611098318211</v>
      </c>
      <c r="Q272">
        <v>4.919541522670059</v>
      </c>
      <c r="R272">
        <v>0.86698729674059938</v>
      </c>
      <c r="S272">
        <v>1.090058325137742</v>
      </c>
      <c r="T272">
        <v>1.492624287798799</v>
      </c>
      <c r="U272">
        <v>1.1239541342300841</v>
      </c>
      <c r="V272">
        <v>2.8801076302424811</v>
      </c>
      <c r="W272" t="s">
        <v>240</v>
      </c>
      <c r="X272" t="s">
        <v>241</v>
      </c>
      <c r="Y272" t="s">
        <v>242</v>
      </c>
      <c r="Z272" t="s">
        <v>424</v>
      </c>
      <c r="AA272" t="s">
        <v>244</v>
      </c>
      <c r="AB272" t="s">
        <v>245</v>
      </c>
      <c r="AC272" t="s">
        <v>246</v>
      </c>
      <c r="AD272" t="s">
        <v>247</v>
      </c>
      <c r="AE272">
        <v>2.625827716334451</v>
      </c>
      <c r="AF272">
        <v>4.106089244209973</v>
      </c>
      <c r="AG272">
        <v>16.50051742741212</v>
      </c>
      <c r="AH272">
        <v>3.5181276998638449</v>
      </c>
      <c r="AI272">
        <v>12.49701887782202</v>
      </c>
      <c r="AJ272">
        <v>6.017634494682766</v>
      </c>
      <c r="AK272">
        <v>1.99897915252556</v>
      </c>
      <c r="AL272">
        <v>6.8830673780779517</v>
      </c>
      <c r="AM272">
        <v>403.55195500000002</v>
      </c>
      <c r="AN272">
        <v>1238.2251690000001</v>
      </c>
      <c r="AO272">
        <v>2113.0373379999992</v>
      </c>
      <c r="AP272">
        <v>1947.791334999999</v>
      </c>
      <c r="AQ272">
        <v>725.30828299999985</v>
      </c>
      <c r="AR272">
        <v>1384.3246340000001</v>
      </c>
      <c r="AS272">
        <v>1896.3212299999991</v>
      </c>
      <c r="AT272">
        <v>1630.1676020000009</v>
      </c>
      <c r="AU272">
        <v>836.98529799999949</v>
      </c>
      <c r="AV272">
        <v>394.1169129999999</v>
      </c>
      <c r="AW272">
        <v>33.267552000000002</v>
      </c>
      <c r="AX272">
        <v>41.839101999999997</v>
      </c>
      <c r="AY272">
        <v>57.278441000000008</v>
      </c>
      <c r="AZ272">
        <v>43.208463999999999</v>
      </c>
      <c r="BA272">
        <v>110.404844</v>
      </c>
      <c r="BB272">
        <v>19.987342999999999</v>
      </c>
      <c r="BC272">
        <v>306.83864799999992</v>
      </c>
      <c r="BD272">
        <v>3869.7835679999989</v>
      </c>
      <c r="BE272">
        <v>145.11162300000001</v>
      </c>
      <c r="BF272">
        <v>1474.9304910000001</v>
      </c>
      <c r="BG272">
        <v>385.86810700000012</v>
      </c>
      <c r="BH272">
        <v>54.056320999999997</v>
      </c>
      <c r="BI272">
        <v>171.33797899999999</v>
      </c>
    </row>
    <row r="273">
      <c r="A273" t="s">
        <v>655</v>
      </c>
      <c r="B273">
        <v>2018</v>
      </c>
      <c r="C273" t="s">
        <v>662</v>
      </c>
      <c r="D273">
        <v>61</v>
      </c>
      <c r="E273" t="s">
        <v>248</v>
      </c>
      <c r="F273" t="s">
        <v>521</v>
      </c>
      <c r="G273" t="s">
        <v>195</v>
      </c>
      <c r="H273">
        <v>44.237378555043492</v>
      </c>
      <c r="I273">
        <v>43.358324436883493</v>
      </c>
      <c r="J273">
        <v>33.883555714363332</v>
      </c>
      <c r="K273">
        <v>9.4691446483596593</v>
      </c>
      <c r="L273">
        <v>2.5364196788137781</v>
      </c>
      <c r="M273">
        <v>24.58176520724701</v>
      </c>
      <c r="N273">
        <v>21.132328285415859</v>
      </c>
      <c r="O273">
        <v>8.8056761339575207</v>
      </c>
      <c r="P273">
        <v>5.2970407960135644</v>
      </c>
      <c r="Q273">
        <v>1.212346360651692</v>
      </c>
      <c r="R273">
        <v>43.956446805445509</v>
      </c>
      <c r="S273">
        <v>53.884913965207637</v>
      </c>
      <c r="T273">
        <v>58.541993566656437</v>
      </c>
      <c r="U273">
        <v>60.480909374511477</v>
      </c>
      <c r="V273">
        <v>67.657913427345235</v>
      </c>
      <c r="W273" t="s">
        <v>240</v>
      </c>
      <c r="X273" t="s">
        <v>241</v>
      </c>
      <c r="Y273" t="s">
        <v>242</v>
      </c>
      <c r="Z273" t="s">
        <v>424</v>
      </c>
      <c r="AA273" t="s">
        <v>244</v>
      </c>
      <c r="AB273" t="s">
        <v>245</v>
      </c>
      <c r="AC273" t="s">
        <v>246</v>
      </c>
      <c r="AD273" t="s">
        <v>247</v>
      </c>
      <c r="AE273">
        <v>0</v>
      </c>
      <c r="AF273">
        <v>57.99041327031189</v>
      </c>
      <c r="AG273">
        <v>15.26997757449533</v>
      </c>
      <c r="AH273">
        <v>52.57688432671177</v>
      </c>
      <c r="AI273">
        <v>7.1277144251122584</v>
      </c>
      <c r="AJ273">
        <v>45.623388650358308</v>
      </c>
      <c r="AK273">
        <v>40.58140825023294</v>
      </c>
      <c r="AL273">
        <v>34.447147730675212</v>
      </c>
      <c r="AM273">
        <v>5239.9568849999996</v>
      </c>
      <c r="AN273">
        <v>5131.1083270000081</v>
      </c>
      <c r="AO273">
        <v>4010.8478339999988</v>
      </c>
      <c r="AP273">
        <v>1122.4873279999999</v>
      </c>
      <c r="AQ273">
        <v>300.52906500000012</v>
      </c>
      <c r="AR273">
        <v>1964.700681</v>
      </c>
      <c r="AS273">
        <v>1694.163278999999</v>
      </c>
      <c r="AT273">
        <v>705.03927799999997</v>
      </c>
      <c r="AU273">
        <v>423.83233899999999</v>
      </c>
      <c r="AV273">
        <v>97.124132999999986</v>
      </c>
      <c r="AW273">
        <v>1686.67221</v>
      </c>
      <c r="AX273">
        <v>2068.2346620000021</v>
      </c>
      <c r="AY273">
        <v>2246.5091530000018</v>
      </c>
      <c r="AZ273">
        <v>2325.083485000001</v>
      </c>
      <c r="BA273">
        <v>2593.5702189999979</v>
      </c>
      <c r="BB273">
        <v>0</v>
      </c>
      <c r="BC273">
        <v>4333.4908099999984</v>
      </c>
      <c r="BD273">
        <v>3581.191230000004</v>
      </c>
      <c r="BE273">
        <v>2168.629927</v>
      </c>
      <c r="BF273">
        <v>841.23129199999983</v>
      </c>
      <c r="BG273">
        <v>2925.5034730000029</v>
      </c>
      <c r="BH273">
        <v>1097.4009550000001</v>
      </c>
      <c r="BI273">
        <v>857.48175199999969</v>
      </c>
    </row>
    <row r="274">
      <c r="A274" t="s">
        <v>655</v>
      </c>
      <c r="B274">
        <v>2018</v>
      </c>
      <c r="C274" t="s">
        <v>662</v>
      </c>
      <c r="D274">
        <v>62</v>
      </c>
      <c r="E274" t="s">
        <v>248</v>
      </c>
      <c r="F274" t="s">
        <v>522</v>
      </c>
      <c r="G274" t="s">
        <v>195</v>
      </c>
      <c r="H274">
        <v>18.377557104688041</v>
      </c>
      <c r="I274">
        <v>15.235857182727999</v>
      </c>
      <c r="J274">
        <v>8.5037951348668877</v>
      </c>
      <c r="K274">
        <v>2.4393536535423168</v>
      </c>
      <c r="L274">
        <v>1.1663877173906541</v>
      </c>
      <c r="M274">
        <v>10.722451400507619</v>
      </c>
      <c r="N274">
        <v>6.1665938517108856</v>
      </c>
      <c r="O274">
        <v>3.3852103688642758</v>
      </c>
      <c r="P274">
        <v>0.94524734542908162</v>
      </c>
      <c r="Q274">
        <v>1.2773130277094831</v>
      </c>
      <c r="R274">
        <v>21.995673177363241</v>
      </c>
      <c r="S274">
        <v>18.63026522279953</v>
      </c>
      <c r="T274">
        <v>19.397327034644569</v>
      </c>
      <c r="U274">
        <v>20.603973029171609</v>
      </c>
      <c r="V274">
        <v>13.511905218687509</v>
      </c>
      <c r="W274" t="s">
        <v>240</v>
      </c>
      <c r="X274" t="s">
        <v>241</v>
      </c>
      <c r="Y274" t="s">
        <v>242</v>
      </c>
      <c r="Z274" t="s">
        <v>424</v>
      </c>
      <c r="AA274" t="s">
        <v>244</v>
      </c>
      <c r="AB274" t="s">
        <v>245</v>
      </c>
      <c r="AC274" t="s">
        <v>246</v>
      </c>
      <c r="AD274" t="s">
        <v>247</v>
      </c>
      <c r="AE274">
        <v>0</v>
      </c>
      <c r="AF274">
        <v>10.35018135378326</v>
      </c>
      <c r="AG274">
        <v>7.7539516612725858</v>
      </c>
      <c r="AH274">
        <v>9.6652120525765639</v>
      </c>
      <c r="AI274">
        <v>0</v>
      </c>
      <c r="AJ274">
        <v>16.648188945884431</v>
      </c>
      <c r="AK274">
        <v>14.17456065956301</v>
      </c>
      <c r="AL274">
        <v>39.064215311761437</v>
      </c>
      <c r="AM274">
        <v>2176.838005000001</v>
      </c>
      <c r="AN274">
        <v>1803.0409310000009</v>
      </c>
      <c r="AO274">
        <v>1006.607116</v>
      </c>
      <c r="AP274">
        <v>289.16482600000001</v>
      </c>
      <c r="AQ274">
        <v>138.20008300000001</v>
      </c>
      <c r="AR274">
        <v>856.99327899999992</v>
      </c>
      <c r="AS274">
        <v>494.37131199999999</v>
      </c>
      <c r="AT274">
        <v>271.04179599999998</v>
      </c>
      <c r="AU274">
        <v>75.632114000000001</v>
      </c>
      <c r="AV274">
        <v>102.328777</v>
      </c>
      <c r="AW274">
        <v>844.00567800000022</v>
      </c>
      <c r="AX274">
        <v>715.07510100000025</v>
      </c>
      <c r="AY274">
        <v>744.35922100000005</v>
      </c>
      <c r="AZ274">
        <v>792.08394699999997</v>
      </c>
      <c r="BA274">
        <v>517.95973599999991</v>
      </c>
      <c r="BB274">
        <v>0</v>
      </c>
      <c r="BC274">
        <v>773.44535499999972</v>
      </c>
      <c r="BD274">
        <v>1818.495381</v>
      </c>
      <c r="BE274">
        <v>398.65938000000011</v>
      </c>
      <c r="BF274">
        <v>0</v>
      </c>
      <c r="BG274">
        <v>1067.529966999999</v>
      </c>
      <c r="BH274">
        <v>383.30795000000012</v>
      </c>
      <c r="BI274">
        <v>972.41292799999928</v>
      </c>
    </row>
    <row r="275">
      <c r="A275" t="s">
        <v>655</v>
      </c>
      <c r="B275">
        <v>2018</v>
      </c>
      <c r="C275" t="s">
        <v>662</v>
      </c>
      <c r="D275">
        <v>63</v>
      </c>
      <c r="E275" t="s">
        <v>248</v>
      </c>
      <c r="F275" t="s">
        <v>523</v>
      </c>
      <c r="G275" t="s">
        <v>195</v>
      </c>
      <c r="H275">
        <v>6.8912196462073121</v>
      </c>
      <c r="I275">
        <v>4.0613275633422949</v>
      </c>
      <c r="J275">
        <v>4.8859303227246969</v>
      </c>
      <c r="K275">
        <v>0.6448120458210419</v>
      </c>
      <c r="L275">
        <v>0.2359217428454051</v>
      </c>
      <c r="M275">
        <v>5.8142394059695883</v>
      </c>
      <c r="N275">
        <v>5.8040581954679844</v>
      </c>
      <c r="O275">
        <v>0.87087848961333281</v>
      </c>
      <c r="P275">
        <v>0.43320686033233469</v>
      </c>
      <c r="Q275">
        <v>0</v>
      </c>
      <c r="R275">
        <v>7.910619284009476</v>
      </c>
      <c r="S275">
        <v>6.465354256369177</v>
      </c>
      <c r="T275">
        <v>4.2218194093730306</v>
      </c>
      <c r="U275">
        <v>2.9445897451826748</v>
      </c>
      <c r="V275">
        <v>3.0869413630589109</v>
      </c>
      <c r="W275" t="s">
        <v>240</v>
      </c>
      <c r="X275" t="s">
        <v>241</v>
      </c>
      <c r="Y275" t="s">
        <v>242</v>
      </c>
      <c r="Z275" t="s">
        <v>424</v>
      </c>
      <c r="AA275" t="s">
        <v>244</v>
      </c>
      <c r="AB275" t="s">
        <v>245</v>
      </c>
      <c r="AC275" t="s">
        <v>246</v>
      </c>
      <c r="AD275" t="s">
        <v>247</v>
      </c>
      <c r="AE275">
        <v>0</v>
      </c>
      <c r="AF275">
        <v>2.7311157247148499</v>
      </c>
      <c r="AG275">
        <v>3.4028010791421539</v>
      </c>
      <c r="AH275">
        <v>3.3115108631458599</v>
      </c>
      <c r="AI275">
        <v>0.51379145991307118</v>
      </c>
      <c r="AJ275">
        <v>3.7969182127945951</v>
      </c>
      <c r="AK275">
        <v>19.022522926752469</v>
      </c>
      <c r="AL275">
        <v>0.90009890125171987</v>
      </c>
      <c r="AM275">
        <v>816.27110399999981</v>
      </c>
      <c r="AN275">
        <v>480.62539199999992</v>
      </c>
      <c r="AO275">
        <v>578.35497599999985</v>
      </c>
      <c r="AP275">
        <v>76.437036000000006</v>
      </c>
      <c r="AQ275">
        <v>27.953316000000001</v>
      </c>
      <c r="AR275">
        <v>464.70381700000007</v>
      </c>
      <c r="AS275">
        <v>465.30709399999989</v>
      </c>
      <c r="AT275">
        <v>69.728154000000004</v>
      </c>
      <c r="AU275">
        <v>34.662197999999997</v>
      </c>
      <c r="AV275">
        <v>0</v>
      </c>
      <c r="AW275">
        <v>303.54186199999998</v>
      </c>
      <c r="AX275">
        <v>248.156094</v>
      </c>
      <c r="AY275">
        <v>162.009446</v>
      </c>
      <c r="AZ275">
        <v>113.199637</v>
      </c>
      <c r="BA275">
        <v>118.333522</v>
      </c>
      <c r="BB275">
        <v>0</v>
      </c>
      <c r="BC275">
        <v>204.090025</v>
      </c>
      <c r="BD275">
        <v>798.04186500000003</v>
      </c>
      <c r="BE275">
        <v>136.58933300000001</v>
      </c>
      <c r="BF275">
        <v>60.638997000000003</v>
      </c>
      <c r="BG275">
        <v>243.46936400000001</v>
      </c>
      <c r="BH275">
        <v>514.4063679999997</v>
      </c>
      <c r="BI275">
        <v>22.405871999999999</v>
      </c>
    </row>
    <row r="276">
      <c r="A276" t="s">
        <v>655</v>
      </c>
      <c r="B276">
        <v>2018</v>
      </c>
      <c r="C276" t="s">
        <v>662</v>
      </c>
      <c r="D276">
        <v>64</v>
      </c>
      <c r="E276" t="s">
        <v>248</v>
      </c>
      <c r="F276" t="s">
        <v>524</v>
      </c>
      <c r="G276" t="s">
        <v>195</v>
      </c>
      <c r="H276">
        <v>21.16361338079982</v>
      </c>
      <c r="I276">
        <v>14.684946197535909</v>
      </c>
      <c r="J276">
        <v>7.3763030296042542</v>
      </c>
      <c r="K276">
        <v>3.0046356869000408</v>
      </c>
      <c r="L276">
        <v>0.32330014924178468</v>
      </c>
      <c r="M276">
        <v>24.006822128502321</v>
      </c>
      <c r="N276">
        <v>8.9393313976505091</v>
      </c>
      <c r="O276">
        <v>4.2592519933737076</v>
      </c>
      <c r="P276">
        <v>0.66810899522728717</v>
      </c>
      <c r="Q276">
        <v>0</v>
      </c>
      <c r="R276">
        <v>23.561348280046399</v>
      </c>
      <c r="S276">
        <v>15.67053721050711</v>
      </c>
      <c r="T276">
        <v>11.031201278150411</v>
      </c>
      <c r="U276">
        <v>10.10203833203995</v>
      </c>
      <c r="V276">
        <v>4.3096308877775842</v>
      </c>
      <c r="W276" t="s">
        <v>240</v>
      </c>
      <c r="X276" t="s">
        <v>241</v>
      </c>
      <c r="Y276" t="s">
        <v>242</v>
      </c>
      <c r="Z276" t="s">
        <v>424</v>
      </c>
      <c r="AA276" t="s">
        <v>244</v>
      </c>
      <c r="AB276" t="s">
        <v>245</v>
      </c>
      <c r="AC276" t="s">
        <v>246</v>
      </c>
      <c r="AD276" t="s">
        <v>247</v>
      </c>
      <c r="AE276">
        <v>0</v>
      </c>
      <c r="AF276">
        <v>4.9558269471733079</v>
      </c>
      <c r="AG276">
        <v>12.38051434318464</v>
      </c>
      <c r="AH276">
        <v>21.626260752000501</v>
      </c>
      <c r="AI276">
        <v>0</v>
      </c>
      <c r="AJ276">
        <v>11.87337199425431</v>
      </c>
      <c r="AK276">
        <v>17.629828043669111</v>
      </c>
      <c r="AL276">
        <v>4.3517365855825458</v>
      </c>
      <c r="AM276">
        <v>2506.8488519999992</v>
      </c>
      <c r="AN276">
        <v>1737.845055</v>
      </c>
      <c r="AO276">
        <v>873.1441669999997</v>
      </c>
      <c r="AP276">
        <v>356.17424899999997</v>
      </c>
      <c r="AQ276">
        <v>38.306393999999997</v>
      </c>
      <c r="AR276">
        <v>1918.748283000001</v>
      </c>
      <c r="AS276">
        <v>716.65964999999994</v>
      </c>
      <c r="AT276">
        <v>341.023211</v>
      </c>
      <c r="AU276">
        <v>53.457431999999997</v>
      </c>
      <c r="AV276">
        <v>0</v>
      </c>
      <c r="AW276">
        <v>904.08288800000025</v>
      </c>
      <c r="AX276">
        <v>601.47350800000004</v>
      </c>
      <c r="AY276">
        <v>423.31484000000012</v>
      </c>
      <c r="AZ276">
        <v>388.35531300000002</v>
      </c>
      <c r="BA276">
        <v>165.20359199999999</v>
      </c>
      <c r="BB276">
        <v>0</v>
      </c>
      <c r="BC276">
        <v>370.33760100000001</v>
      </c>
      <c r="BD276">
        <v>2903.5399150000012</v>
      </c>
      <c r="BE276">
        <v>892.01474899999971</v>
      </c>
      <c r="BF276">
        <v>0</v>
      </c>
      <c r="BG276">
        <v>761.3549109999999</v>
      </c>
      <c r="BH276">
        <v>476.7451640000001</v>
      </c>
      <c r="BI276">
        <v>108.32637699999999</v>
      </c>
    </row>
    <row r="277">
      <c r="A277" t="s">
        <v>655</v>
      </c>
      <c r="B277">
        <v>2018</v>
      </c>
      <c r="C277" t="s">
        <v>662</v>
      </c>
      <c r="D277">
        <v>65</v>
      </c>
      <c r="E277" t="s">
        <v>248</v>
      </c>
      <c r="F277" t="s">
        <v>525</v>
      </c>
      <c r="G277" t="s">
        <v>195</v>
      </c>
      <c r="H277">
        <v>0.156489511522418</v>
      </c>
      <c r="I277">
        <v>0.29619367681991959</v>
      </c>
      <c r="J277">
        <v>0</v>
      </c>
      <c r="K277">
        <v>0</v>
      </c>
      <c r="L277">
        <v>0</v>
      </c>
      <c r="M277">
        <v>0.24237803522321061</v>
      </c>
      <c r="N277">
        <v>0</v>
      </c>
      <c r="O277">
        <v>0</v>
      </c>
      <c r="P277">
        <v>0</v>
      </c>
      <c r="Q277">
        <v>0</v>
      </c>
      <c r="R277">
        <v>0</v>
      </c>
      <c r="S277">
        <v>0.48293751891553238</v>
      </c>
      <c r="T277">
        <v>0.40860763891350821</v>
      </c>
      <c r="U277">
        <v>0</v>
      </c>
      <c r="V277">
        <v>0</v>
      </c>
      <c r="W277" t="s">
        <v>240</v>
      </c>
      <c r="X277" t="s">
        <v>241</v>
      </c>
      <c r="Y277" t="s">
        <v>242</v>
      </c>
      <c r="Z277" t="s">
        <v>424</v>
      </c>
      <c r="AA277" t="s">
        <v>244</v>
      </c>
      <c r="AB277" t="s">
        <v>245</v>
      </c>
      <c r="AC277" t="s">
        <v>246</v>
      </c>
      <c r="AD277" t="s">
        <v>247</v>
      </c>
      <c r="AE277">
        <v>0</v>
      </c>
      <c r="AF277">
        <v>0</v>
      </c>
      <c r="AG277">
        <v>0.15915041772389979</v>
      </c>
      <c r="AH277">
        <v>0</v>
      </c>
      <c r="AI277">
        <v>0</v>
      </c>
      <c r="AJ277">
        <v>0.24453109202416029</v>
      </c>
      <c r="AK277">
        <v>0.021583787842244899</v>
      </c>
      <c r="AL277">
        <v>0</v>
      </c>
      <c r="AM277">
        <v>18.536321999999998</v>
      </c>
      <c r="AN277">
        <v>35.052135</v>
      </c>
      <c r="AO277">
        <v>0</v>
      </c>
      <c r="AP277">
        <v>0</v>
      </c>
      <c r="AQ277">
        <v>0</v>
      </c>
      <c r="AR277">
        <v>19.372095000000002</v>
      </c>
      <c r="AS277">
        <v>0</v>
      </c>
      <c r="AT277">
        <v>0</v>
      </c>
      <c r="AU277">
        <v>0</v>
      </c>
      <c r="AV277">
        <v>0</v>
      </c>
      <c r="AW277">
        <v>0</v>
      </c>
      <c r="AX277">
        <v>18.536321999999998</v>
      </c>
      <c r="AY277">
        <v>15.68004</v>
      </c>
      <c r="AZ277">
        <v>0</v>
      </c>
      <c r="BA277">
        <v>0</v>
      </c>
      <c r="BB277">
        <v>0</v>
      </c>
      <c r="BC277">
        <v>0</v>
      </c>
      <c r="BD277">
        <v>37.324748999999997</v>
      </c>
      <c r="BE277">
        <v>0</v>
      </c>
      <c r="BF277">
        <v>0</v>
      </c>
      <c r="BG277">
        <v>15.68004</v>
      </c>
      <c r="BH277">
        <v>0.58366799999999996</v>
      </c>
      <c r="BI277">
        <v>0</v>
      </c>
    </row>
    <row r="278">
      <c r="A278" t="s">
        <v>655</v>
      </c>
      <c r="B278">
        <v>2018</v>
      </c>
      <c r="C278" t="s">
        <v>662</v>
      </c>
      <c r="D278">
        <v>66</v>
      </c>
      <c r="E278" t="s">
        <v>248</v>
      </c>
      <c r="F278" t="s">
        <v>526</v>
      </c>
      <c r="G278" t="s">
        <v>195</v>
      </c>
      <c r="H278">
        <v>0.086066436086078599</v>
      </c>
      <c r="I278">
        <v>0.15762753799508261</v>
      </c>
      <c r="J278">
        <v>0.34807064767311702</v>
      </c>
      <c r="K278">
        <v>0.26571091020250392</v>
      </c>
      <c r="L278">
        <v>0</v>
      </c>
      <c r="M278">
        <v>0</v>
      </c>
      <c r="N278">
        <v>0.51393322266714347</v>
      </c>
      <c r="O278">
        <v>0.39339558281376458</v>
      </c>
      <c r="P278">
        <v>0</v>
      </c>
      <c r="Q278">
        <v>0</v>
      </c>
      <c r="R278">
        <v>0.26568316709228762</v>
      </c>
      <c r="S278">
        <v>0</v>
      </c>
      <c r="T278">
        <v>0.22109400653814171</v>
      </c>
      <c r="U278">
        <v>0.26453574167057969</v>
      </c>
      <c r="V278">
        <v>0</v>
      </c>
      <c r="W278" t="s">
        <v>240</v>
      </c>
      <c r="X278" t="s">
        <v>241</v>
      </c>
      <c r="Y278" t="s">
        <v>242</v>
      </c>
      <c r="Z278" t="s">
        <v>424</v>
      </c>
      <c r="AA278" t="s">
        <v>244</v>
      </c>
      <c r="AB278" t="s">
        <v>245</v>
      </c>
      <c r="AC278" t="s">
        <v>246</v>
      </c>
      <c r="AD278" t="s">
        <v>247</v>
      </c>
      <c r="AE278">
        <v>0</v>
      </c>
      <c r="AF278">
        <v>0</v>
      </c>
      <c r="AG278">
        <v>0.30998590892851258</v>
      </c>
      <c r="AH278">
        <v>0.52629852588318315</v>
      </c>
      <c r="AI278">
        <v>0</v>
      </c>
      <c r="AJ278">
        <v>0</v>
      </c>
      <c r="AK278">
        <v>0.15811396321631599</v>
      </c>
      <c r="AL278">
        <v>0.115083480168781</v>
      </c>
      <c r="AM278">
        <v>10.194646000000001</v>
      </c>
      <c r="AN278">
        <v>18.653949000000001</v>
      </c>
      <c r="AO278">
        <v>41.201650000000001</v>
      </c>
      <c r="AP278">
        <v>31.497789999999998</v>
      </c>
      <c r="AQ278">
        <v>0</v>
      </c>
      <c r="AR278">
        <v>0</v>
      </c>
      <c r="AS278">
        <v>41.201650000000001</v>
      </c>
      <c r="AT278">
        <v>31.497789999999998</v>
      </c>
      <c r="AU278">
        <v>0</v>
      </c>
      <c r="AV278">
        <v>0</v>
      </c>
      <c r="AW278">
        <v>10.194646000000001</v>
      </c>
      <c r="AX278">
        <v>0</v>
      </c>
      <c r="AY278">
        <v>8.4843320000000002</v>
      </c>
      <c r="AZ278">
        <v>10.169617000000001</v>
      </c>
      <c r="BA278">
        <v>0</v>
      </c>
      <c r="BB278">
        <v>0</v>
      </c>
      <c r="BC278">
        <v>0</v>
      </c>
      <c r="BD278">
        <v>72.69944000000001</v>
      </c>
      <c r="BE278">
        <v>21.708147</v>
      </c>
      <c r="BF278">
        <v>0</v>
      </c>
      <c r="BG278">
        <v>0</v>
      </c>
      <c r="BH278">
        <v>4.2757120000000004</v>
      </c>
      <c r="BI278">
        <v>2.8647360000000002</v>
      </c>
    </row>
    <row r="279">
      <c r="A279" t="s">
        <v>655</v>
      </c>
      <c r="B279">
        <v>2018</v>
      </c>
      <c r="C279" t="s">
        <v>662</v>
      </c>
      <c r="D279">
        <v>67</v>
      </c>
      <c r="E279" t="s">
        <v>248</v>
      </c>
      <c r="F279" t="s">
        <v>527</v>
      </c>
      <c r="G279" t="s">
        <v>195</v>
      </c>
      <c r="H279">
        <v>0</v>
      </c>
      <c r="I279">
        <v>0.057793448961431702</v>
      </c>
      <c r="J279">
        <v>0.078255330057580494</v>
      </c>
      <c r="K279">
        <v>0.18781558159342571</v>
      </c>
      <c r="L279">
        <v>0.71550552300954995</v>
      </c>
      <c r="M279">
        <v>0.085572451918454806</v>
      </c>
      <c r="N279">
        <v>0.1155455486874125</v>
      </c>
      <c r="O279">
        <v>0.1162287991869021</v>
      </c>
      <c r="P279">
        <v>0.48145863257632598</v>
      </c>
      <c r="Q279">
        <v>0.73911059511325405</v>
      </c>
      <c r="R279">
        <v>0</v>
      </c>
      <c r="S279">
        <v>0</v>
      </c>
      <c r="T279">
        <v>0</v>
      </c>
      <c r="U279">
        <v>0</v>
      </c>
      <c r="V279">
        <v>0</v>
      </c>
      <c r="W279" t="s">
        <v>240</v>
      </c>
      <c r="X279" t="s">
        <v>241</v>
      </c>
      <c r="Y279" t="s">
        <v>242</v>
      </c>
      <c r="Z279" t="s">
        <v>424</v>
      </c>
      <c r="AA279" t="s">
        <v>244</v>
      </c>
      <c r="AB279" t="s">
        <v>245</v>
      </c>
      <c r="AC279" t="s">
        <v>246</v>
      </c>
      <c r="AD279" t="s">
        <v>247</v>
      </c>
      <c r="AE279">
        <v>0.046899786226582703</v>
      </c>
      <c r="AF279">
        <v>0.014147630029851</v>
      </c>
      <c r="AG279">
        <v>0.2296294677316916</v>
      </c>
      <c r="AH279">
        <v>0.056384426979303001</v>
      </c>
      <c r="AI279">
        <v>0.54894074044003194</v>
      </c>
      <c r="AJ279">
        <v>0</v>
      </c>
      <c r="AK279">
        <v>0</v>
      </c>
      <c r="AL279">
        <v>0.030629970948963199</v>
      </c>
      <c r="AM279">
        <v>0</v>
      </c>
      <c r="AN279">
        <v>6.8393889999999997</v>
      </c>
      <c r="AO279">
        <v>9.2632019999999997</v>
      </c>
      <c r="AP279">
        <v>22.263954999999999</v>
      </c>
      <c r="AQ279">
        <v>84.777061000000003</v>
      </c>
      <c r="AR279">
        <v>6.8393889999999997</v>
      </c>
      <c r="AS279">
        <v>9.2632019999999997</v>
      </c>
      <c r="AT279">
        <v>9.3060279999999995</v>
      </c>
      <c r="AU279">
        <v>38.522969000000003</v>
      </c>
      <c r="AV279">
        <v>59.212019000000012</v>
      </c>
      <c r="AW279">
        <v>0</v>
      </c>
      <c r="AX279">
        <v>0</v>
      </c>
      <c r="AY279">
        <v>0</v>
      </c>
      <c r="AZ279">
        <v>0</v>
      </c>
      <c r="BA279">
        <v>0</v>
      </c>
      <c r="BB279">
        <v>0.356993</v>
      </c>
      <c r="BC279">
        <v>1.05722</v>
      </c>
      <c r="BD279">
        <v>53.853846999999988</v>
      </c>
      <c r="BE279">
        <v>2.3256790000000001</v>
      </c>
      <c r="BF279">
        <v>64.787406000000018</v>
      </c>
      <c r="BG279">
        <v>0</v>
      </c>
      <c r="BH279">
        <v>0</v>
      </c>
      <c r="BI279">
        <v>0.76246199999999997</v>
      </c>
    </row>
    <row r="280">
      <c r="A280" t="s">
        <v>655</v>
      </c>
      <c r="B280">
        <v>2018</v>
      </c>
      <c r="C280" t="s">
        <v>662</v>
      </c>
      <c r="D280">
        <v>68</v>
      </c>
      <c r="E280" t="s">
        <v>248</v>
      </c>
      <c r="F280" t="s">
        <v>528</v>
      </c>
      <c r="G280" t="s">
        <v>195</v>
      </c>
      <c r="H280">
        <v>0.0095819794585395995</v>
      </c>
      <c r="I280">
        <v>0</v>
      </c>
      <c r="J280">
        <v>0</v>
      </c>
      <c r="K280">
        <v>0</v>
      </c>
      <c r="L280">
        <v>0</v>
      </c>
      <c r="M280">
        <v>0.0142007158084932</v>
      </c>
      <c r="N280">
        <v>0</v>
      </c>
      <c r="O280">
        <v>0</v>
      </c>
      <c r="P280">
        <v>0</v>
      </c>
      <c r="Q280">
        <v>0</v>
      </c>
      <c r="R280">
        <v>0</v>
      </c>
      <c r="S280">
        <v>0</v>
      </c>
      <c r="T280">
        <v>0</v>
      </c>
      <c r="U280">
        <v>0</v>
      </c>
      <c r="V280">
        <v>0</v>
      </c>
      <c r="W280" t="s">
        <v>240</v>
      </c>
      <c r="X280" t="s">
        <v>241</v>
      </c>
      <c r="Y280" t="s">
        <v>242</v>
      </c>
      <c r="Z280" t="s">
        <v>424</v>
      </c>
      <c r="AA280" t="s">
        <v>244</v>
      </c>
      <c r="AB280" t="s">
        <v>245</v>
      </c>
      <c r="AC280" t="s">
        <v>246</v>
      </c>
      <c r="AD280" t="s">
        <v>247</v>
      </c>
      <c r="AE280">
        <v>0</v>
      </c>
      <c r="AF280">
        <v>0</v>
      </c>
      <c r="AG280">
        <v>0</v>
      </c>
      <c r="AH280">
        <v>0</v>
      </c>
      <c r="AI280">
        <v>0</v>
      </c>
      <c r="AJ280">
        <v>0.0177002942760905</v>
      </c>
      <c r="AK280">
        <v>0</v>
      </c>
      <c r="AL280">
        <v>0</v>
      </c>
      <c r="AM280">
        <v>1.1349940000000001</v>
      </c>
      <c r="AN280">
        <v>0</v>
      </c>
      <c r="AO280">
        <v>0</v>
      </c>
      <c r="AP280">
        <v>0</v>
      </c>
      <c r="AQ280">
        <v>0</v>
      </c>
      <c r="AR280">
        <v>1.1349940000000001</v>
      </c>
      <c r="AS280">
        <v>0</v>
      </c>
      <c r="AT280">
        <v>0</v>
      </c>
      <c r="AU280">
        <v>0</v>
      </c>
      <c r="AV280">
        <v>0</v>
      </c>
      <c r="AW280">
        <v>0</v>
      </c>
      <c r="AX280">
        <v>0</v>
      </c>
      <c r="AY280">
        <v>0</v>
      </c>
      <c r="AZ280">
        <v>0</v>
      </c>
      <c r="BA280">
        <v>0</v>
      </c>
      <c r="BB280">
        <v>0</v>
      </c>
      <c r="BC280">
        <v>0</v>
      </c>
      <c r="BD280">
        <v>0</v>
      </c>
      <c r="BE280">
        <v>0</v>
      </c>
      <c r="BF280">
        <v>0</v>
      </c>
      <c r="BG280">
        <v>1.1349940000000001</v>
      </c>
      <c r="BH280">
        <v>0</v>
      </c>
      <c r="BI280">
        <v>0</v>
      </c>
    </row>
    <row r="281">
      <c r="A281" t="s">
        <v>655</v>
      </c>
      <c r="B281">
        <v>2018</v>
      </c>
      <c r="C281" t="s">
        <v>662</v>
      </c>
      <c r="D281">
        <v>69</v>
      </c>
      <c r="E281" t="s">
        <v>248</v>
      </c>
      <c r="F281" t="s">
        <v>529</v>
      </c>
      <c r="G281" t="s">
        <v>195</v>
      </c>
      <c r="H281">
        <v>0.055431267507294497</v>
      </c>
      <c r="I281">
        <v>0.13978781895986789</v>
      </c>
      <c r="J281">
        <v>0.10762177004017601</v>
      </c>
      <c r="K281">
        <v>0</v>
      </c>
      <c r="L281">
        <v>0</v>
      </c>
      <c r="M281">
        <v>0.19923884766831351</v>
      </c>
      <c r="N281">
        <v>0.1589056804290877</v>
      </c>
      <c r="O281">
        <v>0</v>
      </c>
      <c r="P281">
        <v>0</v>
      </c>
      <c r="Q281">
        <v>0</v>
      </c>
      <c r="R281">
        <v>0.15007598967918981</v>
      </c>
      <c r="S281">
        <v>0.021031777236178901</v>
      </c>
      <c r="T281">
        <v>0</v>
      </c>
      <c r="U281">
        <v>0.016090517744832899</v>
      </c>
      <c r="V281">
        <v>0</v>
      </c>
      <c r="W281" t="s">
        <v>240</v>
      </c>
      <c r="X281" t="s">
        <v>241</v>
      </c>
      <c r="Y281" t="s">
        <v>242</v>
      </c>
      <c r="Z281" t="s">
        <v>424</v>
      </c>
      <c r="AA281" t="s">
        <v>244</v>
      </c>
      <c r="AB281" t="s">
        <v>245</v>
      </c>
      <c r="AC281" t="s">
        <v>246</v>
      </c>
      <c r="AD281" t="s">
        <v>247</v>
      </c>
      <c r="AE281">
        <v>0</v>
      </c>
      <c r="AF281">
        <v>0.080523047824967706</v>
      </c>
      <c r="AG281">
        <v>0</v>
      </c>
      <c r="AH281">
        <v>0</v>
      </c>
      <c r="AI281">
        <v>0.2428648859488825</v>
      </c>
      <c r="AJ281">
        <v>0.012589124043535301</v>
      </c>
      <c r="AK281">
        <v>0.013308981866766399</v>
      </c>
      <c r="AL281">
        <v>0</v>
      </c>
      <c r="AM281">
        <v>6.5658830000000004</v>
      </c>
      <c r="AN281">
        <v>16.542762</v>
      </c>
      <c r="AO281">
        <v>12.739352</v>
      </c>
      <c r="AP281">
        <v>0</v>
      </c>
      <c r="AQ281">
        <v>0</v>
      </c>
      <c r="AR281">
        <v>15.924189999999999</v>
      </c>
      <c r="AS281">
        <v>12.739352</v>
      </c>
      <c r="AT281">
        <v>0</v>
      </c>
      <c r="AU281">
        <v>0</v>
      </c>
      <c r="AV281">
        <v>0</v>
      </c>
      <c r="AW281">
        <v>5.7586320000000004</v>
      </c>
      <c r="AX281">
        <v>0.80725100000000005</v>
      </c>
      <c r="AY281">
        <v>0</v>
      </c>
      <c r="AZ281">
        <v>0.61857200000000001</v>
      </c>
      <c r="BA281">
        <v>0</v>
      </c>
      <c r="BB281">
        <v>0</v>
      </c>
      <c r="BC281">
        <v>6.017303000000001</v>
      </c>
      <c r="BD281">
        <v>0</v>
      </c>
      <c r="BE281">
        <v>0</v>
      </c>
      <c r="BF281">
        <v>28.663542</v>
      </c>
      <c r="BG281">
        <v>0.80725100000000005</v>
      </c>
      <c r="BH281">
        <v>0.35990100000000003</v>
      </c>
      <c r="BI281">
        <v>0</v>
      </c>
    </row>
    <row r="282">
      <c r="A282" t="s">
        <v>655</v>
      </c>
      <c r="B282">
        <v>2018</v>
      </c>
      <c r="C282" t="s">
        <v>662</v>
      </c>
      <c r="D282">
        <v>70</v>
      </c>
      <c r="E282" t="s">
        <v>248</v>
      </c>
      <c r="F282" t="s">
        <v>530</v>
      </c>
      <c r="G282" t="s">
        <v>195</v>
      </c>
      <c r="H282">
        <v>0</v>
      </c>
      <c r="I282">
        <v>0</v>
      </c>
      <c r="J282">
        <v>0.0010651802477124001</v>
      </c>
      <c r="K282">
        <v>0</v>
      </c>
      <c r="L282">
        <v>0.075831985154659595</v>
      </c>
      <c r="M282">
        <v>0</v>
      </c>
      <c r="N282">
        <v>0.0015727597862326</v>
      </c>
      <c r="O282">
        <v>0</v>
      </c>
      <c r="P282">
        <v>0</v>
      </c>
      <c r="Q282">
        <v>0.1121546668156851</v>
      </c>
      <c r="R282">
        <v>0</v>
      </c>
      <c r="S282">
        <v>0</v>
      </c>
      <c r="T282">
        <v>0</v>
      </c>
      <c r="U282">
        <v>0</v>
      </c>
      <c r="V282">
        <v>0</v>
      </c>
      <c r="W282" t="s">
        <v>240</v>
      </c>
      <c r="X282" t="s">
        <v>241</v>
      </c>
      <c r="Y282" t="s">
        <v>242</v>
      </c>
      <c r="Z282" t="s">
        <v>424</v>
      </c>
      <c r="AA282" t="s">
        <v>244</v>
      </c>
      <c r="AB282" t="s">
        <v>245</v>
      </c>
      <c r="AC282" t="s">
        <v>246</v>
      </c>
      <c r="AD282" t="s">
        <v>247</v>
      </c>
      <c r="AE282">
        <v>0.016564619883166199</v>
      </c>
      <c r="AF282">
        <v>0</v>
      </c>
      <c r="AG282">
        <v>0.0383114578572714</v>
      </c>
      <c r="AH282">
        <v>0</v>
      </c>
      <c r="AI282">
        <v>0</v>
      </c>
      <c r="AJ282">
        <v>0</v>
      </c>
      <c r="AK282">
        <v>0</v>
      </c>
      <c r="AL282">
        <v>0</v>
      </c>
      <c r="AM282">
        <v>0</v>
      </c>
      <c r="AN282">
        <v>0</v>
      </c>
      <c r="AO282">
        <v>0.126087</v>
      </c>
      <c r="AP282">
        <v>0</v>
      </c>
      <c r="AQ282">
        <v>8.9849940000000004</v>
      </c>
      <c r="AR282">
        <v>0</v>
      </c>
      <c r="AS282">
        <v>0.126087</v>
      </c>
      <c r="AT282">
        <v>0</v>
      </c>
      <c r="AU282">
        <v>0</v>
      </c>
      <c r="AV282">
        <v>8.9849940000000004</v>
      </c>
      <c r="AW282">
        <v>0</v>
      </c>
      <c r="AX282">
        <v>0</v>
      </c>
      <c r="AY282">
        <v>0</v>
      </c>
      <c r="AZ282">
        <v>0</v>
      </c>
      <c r="BA282">
        <v>0</v>
      </c>
      <c r="BB282">
        <v>0.126087</v>
      </c>
      <c r="BC282">
        <v>0</v>
      </c>
      <c r="BD282">
        <v>8.9849940000000004</v>
      </c>
      <c r="BE282">
        <v>0</v>
      </c>
      <c r="BF282">
        <v>0</v>
      </c>
      <c r="BG282">
        <v>0</v>
      </c>
      <c r="BH282">
        <v>0</v>
      </c>
      <c r="BI282">
        <v>0</v>
      </c>
    </row>
    <row r="283">
      <c r="A283" t="s">
        <v>655</v>
      </c>
      <c r="B283">
        <v>2018</v>
      </c>
      <c r="C283" t="s">
        <v>662</v>
      </c>
      <c r="D283">
        <v>122</v>
      </c>
      <c r="E283" t="s">
        <v>18</v>
      </c>
      <c r="F283" t="s">
        <v>14</v>
      </c>
      <c r="G283" t="s">
        <v>677</v>
      </c>
      <c r="H283">
        <v>24.108515604917841</v>
      </c>
      <c r="I283">
        <v>41.439867230044619</v>
      </c>
      <c r="J283">
        <v>62.793118703719649</v>
      </c>
      <c r="K283">
        <v>83.233263099850973</v>
      </c>
      <c r="L283">
        <v>97.355403006158937</v>
      </c>
      <c r="M283">
        <v>39.358061741274682</v>
      </c>
      <c r="N283">
        <v>60.92110763777665</v>
      </c>
      <c r="O283">
        <v>81.534387500249338</v>
      </c>
      <c r="P283">
        <v>89.069570084263148</v>
      </c>
      <c r="Q283">
        <v>98.510180661376907</v>
      </c>
      <c r="R283">
        <v>17.343075833202661</v>
      </c>
      <c r="S283">
        <v>22.782088576375941</v>
      </c>
      <c r="T283">
        <v>32.8833954412016</v>
      </c>
      <c r="U283">
        <v>44.57121283264155</v>
      </c>
      <c r="V283">
        <v>65.288171320675488</v>
      </c>
      <c r="W283" t="s">
        <v>240</v>
      </c>
      <c r="X283" t="s">
        <v>241</v>
      </c>
      <c r="Y283" t="s">
        <v>242</v>
      </c>
      <c r="Z283" t="s">
        <v>424</v>
      </c>
      <c r="AA283" t="s">
        <v>244</v>
      </c>
      <c r="AB283" t="s">
        <v>245</v>
      </c>
      <c r="AC283" t="s">
        <v>246</v>
      </c>
      <c r="AD283" t="s">
        <v>247</v>
      </c>
      <c r="AE283">
        <v>99.692217467921196</v>
      </c>
      <c r="AF283">
        <v>56.372121871842438</v>
      </c>
      <c r="AG283">
        <v>66.264274495815613</v>
      </c>
      <c r="AH283">
        <v>30.872976084544209</v>
      </c>
      <c r="AI283">
        <v>88.560923171620587</v>
      </c>
      <c r="AJ283">
        <v>39.752222042399652</v>
      </c>
      <c r="AK283">
        <v>21.907714839829602</v>
      </c>
      <c r="AL283">
        <v>48.825294383645172</v>
      </c>
      <c r="AM283">
        <v>2855.6751430000049</v>
      </c>
      <c r="AN283">
        <v>4904.074375000002</v>
      </c>
      <c r="AO283">
        <v>7432.9166120000018</v>
      </c>
      <c r="AP283">
        <v>9866.6021659999969</v>
      </c>
      <c r="AQ283">
        <v>11535.207869</v>
      </c>
      <c r="AR283">
        <v>3145.698042999999</v>
      </c>
      <c r="AS283">
        <v>4884.0005740000033</v>
      </c>
      <c r="AT283">
        <v>6528.1694240000006</v>
      </c>
      <c r="AU283">
        <v>7126.7271059999994</v>
      </c>
      <c r="AV283">
        <v>7891.8997069999969</v>
      </c>
      <c r="AW283">
        <v>665.47881300000017</v>
      </c>
      <c r="AX283">
        <v>874.4322259999999</v>
      </c>
      <c r="AY283">
        <v>1261.8779160000011</v>
      </c>
      <c r="AZ283">
        <v>1713.462842000001</v>
      </c>
      <c r="BA283">
        <v>2502.7295139999992</v>
      </c>
      <c r="BB283">
        <v>758.83978700000068</v>
      </c>
      <c r="BC283">
        <v>4212.5595989999947</v>
      </c>
      <c r="BD283">
        <v>15540.627845000001</v>
      </c>
      <c r="BE283">
        <v>1273.412464999999</v>
      </c>
      <c r="BF283">
        <v>10452.189211999999</v>
      </c>
      <c r="BG283">
        <v>2549.0273100000022</v>
      </c>
      <c r="BH283">
        <v>592.42762199999981</v>
      </c>
      <c r="BI283">
        <v>1215.392325</v>
      </c>
    </row>
    <row r="284">
      <c r="A284" t="s">
        <v>655</v>
      </c>
      <c r="B284">
        <v>2018</v>
      </c>
      <c r="C284" t="s">
        <v>662</v>
      </c>
      <c r="D284">
        <v>123</v>
      </c>
      <c r="E284" t="s">
        <v>18</v>
      </c>
      <c r="F284" t="s">
        <v>52</v>
      </c>
      <c r="G284" t="s">
        <v>195</v>
      </c>
      <c r="H284">
        <v>75.891484395082273</v>
      </c>
      <c r="I284">
        <v>58.560132769955388</v>
      </c>
      <c r="J284">
        <v>37.206881296280343</v>
      </c>
      <c r="K284">
        <v>16.76673690014897</v>
      </c>
      <c r="L284">
        <v>2.6445969938411018</v>
      </c>
      <c r="M284">
        <v>60.641938258725283</v>
      </c>
      <c r="N284">
        <v>39.078892362223307</v>
      </c>
      <c r="O284">
        <v>18.465612499750709</v>
      </c>
      <c r="P284">
        <v>10.9304299157368</v>
      </c>
      <c r="Q284">
        <v>1.4898193386230969</v>
      </c>
      <c r="R284">
        <v>82.656924166797381</v>
      </c>
      <c r="S284">
        <v>77.21791142362396</v>
      </c>
      <c r="T284">
        <v>67.116604558798386</v>
      </c>
      <c r="U284">
        <v>55.428787167358493</v>
      </c>
      <c r="V284">
        <v>34.711828679324533</v>
      </c>
      <c r="W284" t="s">
        <v>240</v>
      </c>
      <c r="X284" t="s">
        <v>241</v>
      </c>
      <c r="Y284" t="s">
        <v>242</v>
      </c>
      <c r="Z284" t="s">
        <v>424</v>
      </c>
      <c r="AA284" t="s">
        <v>244</v>
      </c>
      <c r="AB284" t="s">
        <v>245</v>
      </c>
      <c r="AC284" t="s">
        <v>246</v>
      </c>
      <c r="AD284" t="s">
        <v>247</v>
      </c>
      <c r="AE284">
        <v>0.307782532078828</v>
      </c>
      <c r="AF284">
        <v>43.627878128157377</v>
      </c>
      <c r="AG284">
        <v>33.73572550418433</v>
      </c>
      <c r="AH284">
        <v>69.12702391545568</v>
      </c>
      <c r="AI284">
        <v>11.439076828379489</v>
      </c>
      <c r="AJ284">
        <v>60.247777957600412</v>
      </c>
      <c r="AK284">
        <v>78.092285160170505</v>
      </c>
      <c r="AL284">
        <v>51.174705616354821</v>
      </c>
      <c r="AM284">
        <v>8989.4139110000069</v>
      </c>
      <c r="AN284">
        <v>6930.1198509999886</v>
      </c>
      <c r="AO284">
        <v>4404.2349190000023</v>
      </c>
      <c r="AP284">
        <v>1987.555413</v>
      </c>
      <c r="AQ284">
        <v>313.34651300000002</v>
      </c>
      <c r="AR284">
        <v>4846.8145550000036</v>
      </c>
      <c r="AS284">
        <v>3132.926175000001</v>
      </c>
      <c r="AT284">
        <v>1478.4761450000001</v>
      </c>
      <c r="AU284">
        <v>874.57692999999995</v>
      </c>
      <c r="AV284">
        <v>119.353195</v>
      </c>
      <c r="AW284">
        <v>3171.6652980000008</v>
      </c>
      <c r="AX284">
        <v>2963.8121170000022</v>
      </c>
      <c r="AY284">
        <v>2575.5540129999999</v>
      </c>
      <c r="AZ284">
        <v>2130.8634239999992</v>
      </c>
      <c r="BA284">
        <v>1330.628754999999</v>
      </c>
      <c r="BB284">
        <v>2.342787</v>
      </c>
      <c r="BC284">
        <v>3260.2114430000001</v>
      </c>
      <c r="BD284">
        <v>7911.8704480000006</v>
      </c>
      <c r="BE284">
        <v>2851.2707580000028</v>
      </c>
      <c r="BF284">
        <v>1350.069434</v>
      </c>
      <c r="BG284">
        <v>3863.261561000003</v>
      </c>
      <c r="BH284">
        <v>2111.7687140000012</v>
      </c>
      <c r="BI284">
        <v>1273.875462</v>
      </c>
    </row>
    <row r="285">
      <c r="A285" t="s">
        <v>655</v>
      </c>
      <c r="B285">
        <v>2018</v>
      </c>
      <c r="C285" t="s">
        <v>662</v>
      </c>
      <c r="D285">
        <v>124</v>
      </c>
      <c r="E285" t="s">
        <v>51</v>
      </c>
      <c r="F285" t="s">
        <v>15</v>
      </c>
      <c r="G285" t="s">
        <v>678</v>
      </c>
      <c r="H285">
        <v>17.758810165210619</v>
      </c>
      <c r="I285">
        <v>31.626623243943911</v>
      </c>
      <c r="J285">
        <v>47.340577159331097</v>
      </c>
      <c r="K285">
        <v>52.672242977950297</v>
      </c>
      <c r="L285">
        <v>85.809294967204508</v>
      </c>
      <c r="M285">
        <v>30.989185533327749</v>
      </c>
      <c r="N285">
        <v>42.71239396601846</v>
      </c>
      <c r="O285">
        <v>46.240910704661182</v>
      </c>
      <c r="P285">
        <v>67.09710906928467</v>
      </c>
      <c r="Q285">
        <v>92.128763968460191</v>
      </c>
      <c r="R285">
        <v>11.72432994398943</v>
      </c>
      <c r="S285">
        <v>15.495524199356559</v>
      </c>
      <c r="T285">
        <v>23.33822398859806</v>
      </c>
      <c r="U285">
        <v>34.924363987372352</v>
      </c>
      <c r="V285">
        <v>58.053592511730884</v>
      </c>
      <c r="W285" t="s">
        <v>240</v>
      </c>
      <c r="X285" t="s">
        <v>241</v>
      </c>
      <c r="Y285" t="s">
        <v>242</v>
      </c>
      <c r="Z285" t="s">
        <v>424</v>
      </c>
      <c r="AA285" t="s">
        <v>244</v>
      </c>
      <c r="AB285" t="s">
        <v>245</v>
      </c>
      <c r="AC285" t="s">
        <v>246</v>
      </c>
      <c r="AD285" t="s">
        <v>247</v>
      </c>
      <c r="AE285">
        <v>55.967596809435079</v>
      </c>
      <c r="AF285">
        <v>49.903885747875343</v>
      </c>
      <c r="AG285">
        <v>52.553087952823873</v>
      </c>
      <c r="AH285">
        <v>25.54433545647337</v>
      </c>
      <c r="AI285">
        <v>62.569126753570799</v>
      </c>
      <c r="AJ285">
        <v>24.569684003557729</v>
      </c>
      <c r="AK285">
        <v>12.962188223303629</v>
      </c>
      <c r="AL285">
        <v>41.058269999618943</v>
      </c>
      <c r="AM285">
        <v>2103.5468790000009</v>
      </c>
      <c r="AN285">
        <v>3734.6162429999999</v>
      </c>
      <c r="AO285">
        <v>5603.7758540000004</v>
      </c>
      <c r="AP285">
        <v>6243.8506829999924</v>
      </c>
      <c r="AQ285">
        <v>10167.160979000009</v>
      </c>
      <c r="AR285">
        <v>2468.8388369999989</v>
      </c>
      <c r="AS285">
        <v>3424.2213369999999</v>
      </c>
      <c r="AT285">
        <v>3702.3458279999991</v>
      </c>
      <c r="AU285">
        <v>5368.6436959999992</v>
      </c>
      <c r="AV285">
        <v>7380.6682769999943</v>
      </c>
      <c r="AW285">
        <v>449.879436</v>
      </c>
      <c r="AX285">
        <v>594.75608099999988</v>
      </c>
      <c r="AY285">
        <v>895.5884589999996</v>
      </c>
      <c r="AZ285">
        <v>1342.6064980000001</v>
      </c>
      <c r="BA285">
        <v>2225.402188999999</v>
      </c>
      <c r="BB285">
        <v>426.01559400000008</v>
      </c>
      <c r="BC285">
        <v>3729.203122999998</v>
      </c>
      <c r="BD285">
        <v>12311.486408999999</v>
      </c>
      <c r="BE285">
        <v>1053.622918999999</v>
      </c>
      <c r="BF285">
        <v>7384.5701720000015</v>
      </c>
      <c r="BG285">
        <v>1575.4791130000001</v>
      </c>
      <c r="BH285">
        <v>350.52301899999998</v>
      </c>
      <c r="BI285">
        <v>1022.050288999999</v>
      </c>
    </row>
    <row r="286">
      <c r="A286" t="s">
        <v>655</v>
      </c>
      <c r="B286">
        <v>2018</v>
      </c>
      <c r="C286" t="s">
        <v>662</v>
      </c>
      <c r="D286">
        <v>125</v>
      </c>
      <c r="E286" t="s">
        <v>51</v>
      </c>
      <c r="F286" t="s">
        <v>16</v>
      </c>
      <c r="G286" t="s">
        <v>679</v>
      </c>
      <c r="H286">
        <v>6.3497054397072006</v>
      </c>
      <c r="I286">
        <v>9.6856093117389985</v>
      </c>
      <c r="J286">
        <v>15.45254154438854</v>
      </c>
      <c r="K286">
        <v>30.561020121900661</v>
      </c>
      <c r="L286">
        <v>11.546108038954531</v>
      </c>
      <c r="M286">
        <v>8.1729690635911112</v>
      </c>
      <c r="N286">
        <v>18.20871367175814</v>
      </c>
      <c r="O286">
        <v>35.293476795588163</v>
      </c>
      <c r="P286">
        <v>21.97246101497846</v>
      </c>
      <c r="Q286">
        <v>6.381416692916682</v>
      </c>
      <c r="R286">
        <v>5.6187458892132298</v>
      </c>
      <c r="S286">
        <v>7.2865643770193804</v>
      </c>
      <c r="T286">
        <v>9.5451714526034976</v>
      </c>
      <c r="U286">
        <v>9.6468488452691616</v>
      </c>
      <c r="V286">
        <v>7.2345788089446179</v>
      </c>
      <c r="W286" t="s">
        <v>240</v>
      </c>
      <c r="X286" t="s">
        <v>241</v>
      </c>
      <c r="Y286" t="s">
        <v>242</v>
      </c>
      <c r="Z286" t="s">
        <v>424</v>
      </c>
      <c r="AA286" t="s">
        <v>244</v>
      </c>
      <c r="AB286" t="s">
        <v>245</v>
      </c>
      <c r="AC286" t="s">
        <v>246</v>
      </c>
      <c r="AD286" t="s">
        <v>247</v>
      </c>
      <c r="AE286">
        <v>43.72462065848601</v>
      </c>
      <c r="AF286">
        <v>6.4682361239671362</v>
      </c>
      <c r="AG286">
        <v>13.6741237978923</v>
      </c>
      <c r="AH286">
        <v>5.328640628070838</v>
      </c>
      <c r="AI286">
        <v>25.991796418049809</v>
      </c>
      <c r="AJ286">
        <v>15.182538038841891</v>
      </c>
      <c r="AK286">
        <v>8.9455266165259761</v>
      </c>
      <c r="AL286">
        <v>7.7670243840262234</v>
      </c>
      <c r="AM286">
        <v>752.12826400000017</v>
      </c>
      <c r="AN286">
        <v>1143.7210220000011</v>
      </c>
      <c r="AO286">
        <v>1829.140758</v>
      </c>
      <c r="AP286">
        <v>3622.7514830000018</v>
      </c>
      <c r="AQ286">
        <v>1368.046890000001</v>
      </c>
      <c r="AR286">
        <v>651.12209600000028</v>
      </c>
      <c r="AS286">
        <v>1459.779237</v>
      </c>
      <c r="AT286">
        <v>2825.8235960000011</v>
      </c>
      <c r="AU286">
        <v>1758.083409999999</v>
      </c>
      <c r="AV286">
        <v>511.23142999999988</v>
      </c>
      <c r="AW286">
        <v>215.599377</v>
      </c>
      <c r="AX286">
        <v>279.67614500000002</v>
      </c>
      <c r="AY286">
        <v>366.28945699999991</v>
      </c>
      <c r="AZ286">
        <v>370.85634399999998</v>
      </c>
      <c r="BA286">
        <v>277.32732499999997</v>
      </c>
      <c r="BB286">
        <v>332.82419299999981</v>
      </c>
      <c r="BC286">
        <v>483.35647599999987</v>
      </c>
      <c r="BD286">
        <v>3203.4043259999999</v>
      </c>
      <c r="BE286">
        <v>219.789546</v>
      </c>
      <c r="BF286">
        <v>3067.6190399999991</v>
      </c>
      <c r="BG286">
        <v>973.54819700000041</v>
      </c>
      <c r="BH286">
        <v>241.90460300000001</v>
      </c>
      <c r="BI286">
        <v>193.34203600000001</v>
      </c>
    </row>
    <row r="287">
      <c r="A287" t="s">
        <v>655</v>
      </c>
      <c r="B287">
        <v>2018</v>
      </c>
      <c r="C287" t="s">
        <v>662</v>
      </c>
      <c r="D287">
        <v>126</v>
      </c>
      <c r="E287" t="s">
        <v>51</v>
      </c>
      <c r="F287" t="s">
        <v>22</v>
      </c>
      <c r="G287" t="s">
        <v>680</v>
      </c>
      <c r="H287">
        <v>72.620364834616325</v>
      </c>
      <c r="I287">
        <v>57.660468206081923</v>
      </c>
      <c r="J287">
        <v>36.672820531454938</v>
      </c>
      <c r="K287">
        <v>16.465815575607159</v>
      </c>
      <c r="L287">
        <v>2.6445969938411018</v>
      </c>
      <c r="M287">
        <v>59.190061802328977</v>
      </c>
      <c r="N287">
        <v>39.038462505477973</v>
      </c>
      <c r="O287">
        <v>17.271004381085781</v>
      </c>
      <c r="P287">
        <v>10.9304299157368</v>
      </c>
      <c r="Q287">
        <v>1.4898193386230969</v>
      </c>
      <c r="R287">
        <v>76.372988171045577</v>
      </c>
      <c r="S287">
        <v>75.43476801523677</v>
      </c>
      <c r="T287">
        <v>66.278376582507434</v>
      </c>
      <c r="U287">
        <v>54.498364421600819</v>
      </c>
      <c r="V287">
        <v>34.711828679324533</v>
      </c>
      <c r="W287" t="s">
        <v>240</v>
      </c>
      <c r="X287" t="s">
        <v>241</v>
      </c>
      <c r="Y287" t="s">
        <v>242</v>
      </c>
      <c r="Z287" t="s">
        <v>424</v>
      </c>
      <c r="AA287" t="s">
        <v>244</v>
      </c>
      <c r="AB287" t="s">
        <v>245</v>
      </c>
      <c r="AC287" t="s">
        <v>246</v>
      </c>
      <c r="AD287" t="s">
        <v>247</v>
      </c>
      <c r="AE287">
        <v>0.016564619883166199</v>
      </c>
      <c r="AF287">
        <v>42.965353293370647</v>
      </c>
      <c r="AG287">
        <v>32.880367502912272</v>
      </c>
      <c r="AH287">
        <v>67.378143817276069</v>
      </c>
      <c r="AI287">
        <v>11.127542730518821</v>
      </c>
      <c r="AJ287">
        <v>58.531863107013791</v>
      </c>
      <c r="AK287">
        <v>75.580816850866512</v>
      </c>
      <c r="AL287">
        <v>48.763343154128897</v>
      </c>
      <c r="AM287">
        <v>8601.9468860000015</v>
      </c>
      <c r="AN287">
        <v>6808.8116609999897</v>
      </c>
      <c r="AO287">
        <v>4341.017337000002</v>
      </c>
      <c r="AP287">
        <v>1951.883724999999</v>
      </c>
      <c r="AQ287">
        <v>313.34651300000002</v>
      </c>
      <c r="AR287">
        <v>4715.5393350000004</v>
      </c>
      <c r="AS287">
        <v>3129.684943000002</v>
      </c>
      <c r="AT287">
        <v>1382.828107</v>
      </c>
      <c r="AU287">
        <v>874.57692999999995</v>
      </c>
      <c r="AV287">
        <v>119.353195</v>
      </c>
      <c r="AW287">
        <v>2930.541618000002</v>
      </c>
      <c r="AX287">
        <v>2895.3707160000031</v>
      </c>
      <c r="AY287">
        <v>2543.3875850000009</v>
      </c>
      <c r="AZ287">
        <v>2095.0949379999988</v>
      </c>
      <c r="BA287">
        <v>1330.628754999999</v>
      </c>
      <c r="BB287">
        <v>0.126087</v>
      </c>
      <c r="BC287">
        <v>3210.7024789999991</v>
      </c>
      <c r="BD287">
        <v>7702.8051710000036</v>
      </c>
      <c r="BE287">
        <v>2779.1349940000018</v>
      </c>
      <c r="BF287">
        <v>1313.3013739999999</v>
      </c>
      <c r="BG287">
        <v>3753.232144000001</v>
      </c>
      <c r="BH287">
        <v>2043.8536800000011</v>
      </c>
      <c r="BI287">
        <v>1213.850193</v>
      </c>
    </row>
    <row r="288">
      <c r="A288" t="s">
        <v>655</v>
      </c>
      <c r="B288">
        <v>2018</v>
      </c>
      <c r="C288" t="s">
        <v>662</v>
      </c>
      <c r="D288">
        <v>127</v>
      </c>
      <c r="E288" t="s">
        <v>51</v>
      </c>
      <c r="F288" t="s">
        <v>19</v>
      </c>
      <c r="G288" t="s">
        <v>681</v>
      </c>
      <c r="H288">
        <v>3.2711195604659071</v>
      </c>
      <c r="I288">
        <v>1.027299238235216</v>
      </c>
      <c r="J288">
        <v>0.53406076482539855</v>
      </c>
      <c r="K288">
        <v>0.30092132454180859</v>
      </c>
      <c r="L288">
        <v>0</v>
      </c>
      <c r="M288">
        <v>1.6477836007520721</v>
      </c>
      <c r="N288">
        <v>0.040429856745345702</v>
      </c>
      <c r="O288">
        <v>1.194608118664932</v>
      </c>
      <c r="P288">
        <v>0</v>
      </c>
      <c r="Q288">
        <v>0</v>
      </c>
      <c r="R288">
        <v>6.2839359957518166</v>
      </c>
      <c r="S288">
        <v>1.7831434083872211</v>
      </c>
      <c r="T288">
        <v>0.83822797629096346</v>
      </c>
      <c r="U288">
        <v>0.93042274575765704</v>
      </c>
      <c r="V288">
        <v>0</v>
      </c>
      <c r="W288" t="s">
        <v>240</v>
      </c>
      <c r="X288" t="s">
        <v>241</v>
      </c>
      <c r="Y288" t="s">
        <v>242</v>
      </c>
      <c r="Z288" t="s">
        <v>424</v>
      </c>
      <c r="AA288" t="s">
        <v>244</v>
      </c>
      <c r="AB288" t="s">
        <v>245</v>
      </c>
      <c r="AC288" t="s">
        <v>246</v>
      </c>
      <c r="AD288" t="s">
        <v>247</v>
      </c>
      <c r="AE288">
        <v>0.29121791219566179</v>
      </c>
      <c r="AF288">
        <v>0.66252483478671453</v>
      </c>
      <c r="AG288">
        <v>0.89242074637151014</v>
      </c>
      <c r="AH288">
        <v>1.7488800981796</v>
      </c>
      <c r="AI288">
        <v>0.31153409786067859</v>
      </c>
      <c r="AJ288">
        <v>1.7159148505865871</v>
      </c>
      <c r="AK288">
        <v>2.5114683093040049</v>
      </c>
      <c r="AL288">
        <v>2.4113624622259251</v>
      </c>
      <c r="AM288">
        <v>387.46702499999998</v>
      </c>
      <c r="AN288">
        <v>121.30819</v>
      </c>
      <c r="AO288">
        <v>63.217582</v>
      </c>
      <c r="AP288">
        <v>35.671688000000003</v>
      </c>
      <c r="AQ288">
        <v>0</v>
      </c>
      <c r="AR288">
        <v>131.27521999999999</v>
      </c>
      <c r="AS288">
        <v>3.2412320000000001</v>
      </c>
      <c r="AT288">
        <v>95.648038</v>
      </c>
      <c r="AU288">
        <v>0</v>
      </c>
      <c r="AV288">
        <v>0</v>
      </c>
      <c r="AW288">
        <v>241.12368000000001</v>
      </c>
      <c r="AX288">
        <v>68.441400999999999</v>
      </c>
      <c r="AY288">
        <v>32.166428000000003</v>
      </c>
      <c r="AZ288">
        <v>35.768486000000003</v>
      </c>
      <c r="BA288">
        <v>0</v>
      </c>
      <c r="BB288">
        <v>2.2166999999999999</v>
      </c>
      <c r="BC288">
        <v>49.508963999999999</v>
      </c>
      <c r="BD288">
        <v>209.06527700000001</v>
      </c>
      <c r="BE288">
        <v>72.135764000000009</v>
      </c>
      <c r="BF288">
        <v>36.768060000000013</v>
      </c>
      <c r="BG288">
        <v>110.029417</v>
      </c>
      <c r="BH288">
        <v>67.915033999999991</v>
      </c>
      <c r="BI288">
        <v>60.025268999999987</v>
      </c>
    </row>
    <row r="289">
      <c r="A289" t="s">
        <v>655</v>
      </c>
      <c r="B289">
        <v>2018</v>
      </c>
      <c r="C289" t="s">
        <v>662</v>
      </c>
      <c r="D289">
        <v>128</v>
      </c>
      <c r="E289" t="s">
        <v>110</v>
      </c>
      <c r="F289" t="s">
        <v>50</v>
      </c>
      <c r="G289" t="s">
        <v>682</v>
      </c>
      <c r="H289">
        <v>26.338019079083981</v>
      </c>
      <c r="I289">
        <v>23.44489443576839</v>
      </c>
      <c r="J289">
        <v>24.60865436115564</v>
      </c>
      <c r="K289">
        <v>36.717315870745153</v>
      </c>
      <c r="L289">
        <v>11.859750648070451</v>
      </c>
      <c r="M289">
        <v>20.869559266369201</v>
      </c>
      <c r="N289">
        <v>29.889006253830939</v>
      </c>
      <c r="O289">
        <v>43.286615473109713</v>
      </c>
      <c r="P289">
        <v>24.66887512108983</v>
      </c>
      <c r="Q289">
        <v>6.4779260885252414</v>
      </c>
      <c r="R289">
        <v>32.397632018977582</v>
      </c>
      <c r="S289">
        <v>31.983741756562392</v>
      </c>
      <c r="T289">
        <v>29.0273292174803</v>
      </c>
      <c r="U289">
        <v>21.643675888945811</v>
      </c>
      <c r="V289">
        <v>11.080994707924321</v>
      </c>
      <c r="W289" t="s">
        <v>240</v>
      </c>
      <c r="X289" t="s">
        <v>241</v>
      </c>
      <c r="Y289" t="s">
        <v>242</v>
      </c>
      <c r="Z289" t="s">
        <v>424</v>
      </c>
      <c r="AA289" t="s">
        <v>244</v>
      </c>
      <c r="AB289" t="s">
        <v>245</v>
      </c>
      <c r="AC289" t="s">
        <v>246</v>
      </c>
      <c r="AD289" t="s">
        <v>247</v>
      </c>
      <c r="AE289">
        <v>43.859612885585221</v>
      </c>
      <c r="AF289">
        <v>11.47417537106756</v>
      </c>
      <c r="AG289">
        <v>20.647288986531169</v>
      </c>
      <c r="AH289">
        <v>17.259886489331649</v>
      </c>
      <c r="AI289">
        <v>29.34905767375616</v>
      </c>
      <c r="AJ289">
        <v>38.192929247195863</v>
      </c>
      <c r="AK289">
        <v>40.832769104071268</v>
      </c>
      <c r="AL289">
        <v>15.90778812923638</v>
      </c>
      <c r="AM289">
        <v>752.12826400000017</v>
      </c>
      <c r="AN289">
        <v>1143.7210220000011</v>
      </c>
      <c r="AO289">
        <v>1829.140758</v>
      </c>
      <c r="AP289">
        <v>3622.7514830000018</v>
      </c>
      <c r="AQ289">
        <v>1368.046890000001</v>
      </c>
      <c r="AR289">
        <v>651.12209600000028</v>
      </c>
      <c r="AS289">
        <v>1459.779237</v>
      </c>
      <c r="AT289">
        <v>2825.8235960000011</v>
      </c>
      <c r="AU289">
        <v>1758.083409999999</v>
      </c>
      <c r="AV289">
        <v>511.23142999999988</v>
      </c>
      <c r="AW289">
        <v>215.599377</v>
      </c>
      <c r="AX289">
        <v>279.67614500000002</v>
      </c>
      <c r="AY289">
        <v>366.28945699999991</v>
      </c>
      <c r="AZ289">
        <v>370.85634399999998</v>
      </c>
      <c r="BA289">
        <v>277.32732499999997</v>
      </c>
      <c r="BB289">
        <v>332.82419299999981</v>
      </c>
      <c r="BC289">
        <v>483.35647599999987</v>
      </c>
      <c r="BD289">
        <v>3203.4043259999999</v>
      </c>
      <c r="BE289">
        <v>219.789546</v>
      </c>
      <c r="BF289">
        <v>3067.6190399999991</v>
      </c>
      <c r="BG289">
        <v>973.54819700000041</v>
      </c>
      <c r="BH289">
        <v>241.90460300000001</v>
      </c>
      <c r="BI289">
        <v>193.34203600000001</v>
      </c>
    </row>
    <row r="290">
      <c r="A290" t="s">
        <v>655</v>
      </c>
      <c r="B290">
        <v>2018</v>
      </c>
      <c r="C290" t="s">
        <v>662</v>
      </c>
      <c r="D290">
        <v>129</v>
      </c>
      <c r="E290" t="s">
        <v>110</v>
      </c>
      <c r="F290" t="s">
        <v>49</v>
      </c>
      <c r="G290" t="s">
        <v>195</v>
      </c>
      <c r="H290">
        <v>73.661980920915894</v>
      </c>
      <c r="I290">
        <v>76.555105564231596</v>
      </c>
      <c r="J290">
        <v>75.391345638844342</v>
      </c>
      <c r="K290">
        <v>63.282684129254818</v>
      </c>
      <c r="L290">
        <v>88.140249351929654</v>
      </c>
      <c r="M290">
        <v>79.13044073363082</v>
      </c>
      <c r="N290">
        <v>70.110993746168987</v>
      </c>
      <c r="O290">
        <v>56.713384526890287</v>
      </c>
      <c r="P290">
        <v>75.331124878910146</v>
      </c>
      <c r="Q290">
        <v>93.52207391147472</v>
      </c>
      <c r="R290">
        <v>67.602367981022397</v>
      </c>
      <c r="S290">
        <v>68.016258243437605</v>
      </c>
      <c r="T290">
        <v>70.972670782519558</v>
      </c>
      <c r="U290">
        <v>78.356324111054093</v>
      </c>
      <c r="V290">
        <v>88.919005292075681</v>
      </c>
      <c r="W290" t="s">
        <v>240</v>
      </c>
      <c r="X290" t="s">
        <v>241</v>
      </c>
      <c r="Y290" t="s">
        <v>242</v>
      </c>
      <c r="Z290" t="s">
        <v>424</v>
      </c>
      <c r="AA290" t="s">
        <v>244</v>
      </c>
      <c r="AB290" t="s">
        <v>245</v>
      </c>
      <c r="AC290" t="s">
        <v>246</v>
      </c>
      <c r="AD290" t="s">
        <v>247</v>
      </c>
      <c r="AE290">
        <v>56.140387114414672</v>
      </c>
      <c r="AF290">
        <v>88.525824628932497</v>
      </c>
      <c r="AG290">
        <v>79.352711013468834</v>
      </c>
      <c r="AH290">
        <v>82.740113510668337</v>
      </c>
      <c r="AI290">
        <v>70.650942326243864</v>
      </c>
      <c r="AJ290">
        <v>61.80707075280408</v>
      </c>
      <c r="AK290">
        <v>59.167230895928782</v>
      </c>
      <c r="AL290">
        <v>84.092211870763592</v>
      </c>
      <c r="AM290">
        <v>2103.5468790000009</v>
      </c>
      <c r="AN290">
        <v>3734.6162429999999</v>
      </c>
      <c r="AO290">
        <v>5603.7758540000004</v>
      </c>
      <c r="AP290">
        <v>6243.8506829999924</v>
      </c>
      <c r="AQ290">
        <v>10167.160979000009</v>
      </c>
      <c r="AR290">
        <v>2468.8388369999989</v>
      </c>
      <c r="AS290">
        <v>3424.2213369999999</v>
      </c>
      <c r="AT290">
        <v>3702.3458279999991</v>
      </c>
      <c r="AU290">
        <v>5368.6436959999992</v>
      </c>
      <c r="AV290">
        <v>7380.6682769999943</v>
      </c>
      <c r="AW290">
        <v>449.879436</v>
      </c>
      <c r="AX290">
        <v>594.75608099999988</v>
      </c>
      <c r="AY290">
        <v>895.5884589999996</v>
      </c>
      <c r="AZ290">
        <v>1342.6064980000001</v>
      </c>
      <c r="BA290">
        <v>2225.402188999999</v>
      </c>
      <c r="BB290">
        <v>426.01559400000008</v>
      </c>
      <c r="BC290">
        <v>3729.203122999998</v>
      </c>
      <c r="BD290">
        <v>12311.486408999999</v>
      </c>
      <c r="BE290">
        <v>1053.622918999999</v>
      </c>
      <c r="BF290">
        <v>7384.5701720000015</v>
      </c>
      <c r="BG290">
        <v>1575.4791130000001</v>
      </c>
      <c r="BH290">
        <v>350.52301899999998</v>
      </c>
      <c r="BI290">
        <v>1022.050288999999</v>
      </c>
    </row>
    <row r="291">
      <c r="A291" t="s">
        <v>655</v>
      </c>
      <c r="B291">
        <v>2018</v>
      </c>
      <c r="C291" t="s">
        <v>662</v>
      </c>
      <c r="D291">
        <v>135</v>
      </c>
      <c r="E291" t="s">
        <v>46</v>
      </c>
      <c r="F291" t="s">
        <v>45</v>
      </c>
      <c r="G291" t="s">
        <v>683</v>
      </c>
      <c r="H291">
        <v>0.0014079083680986</v>
      </c>
      <c r="I291">
        <v>0.066590110399629698</v>
      </c>
      <c r="J291">
        <v>0.55310311630748377</v>
      </c>
      <c r="K291">
        <v>2.127602491524125</v>
      </c>
      <c r="L291">
        <v>3.8802629770467818</v>
      </c>
      <c r="M291">
        <v>0.090628709197312599</v>
      </c>
      <c r="N291">
        <v>0.63121424935449377</v>
      </c>
      <c r="O291">
        <v>1.942839565701276</v>
      </c>
      <c r="P291">
        <v>2.7962421249505409</v>
      </c>
      <c r="Q291">
        <v>4.3481792830811328</v>
      </c>
      <c r="R291">
        <v>0</v>
      </c>
      <c r="S291">
        <v>0</v>
      </c>
      <c r="T291">
        <v>0</v>
      </c>
      <c r="U291">
        <v>0</v>
      </c>
      <c r="V291">
        <v>0</v>
      </c>
      <c r="W291" t="s">
        <v>240</v>
      </c>
      <c r="X291" t="s">
        <v>241</v>
      </c>
      <c r="Y291" t="s">
        <v>242</v>
      </c>
      <c r="Z291" t="s">
        <v>424</v>
      </c>
      <c r="AA291" t="s">
        <v>244</v>
      </c>
      <c r="AB291" t="s">
        <v>245</v>
      </c>
      <c r="AC291" t="s">
        <v>246</v>
      </c>
      <c r="AD291" t="s">
        <v>247</v>
      </c>
      <c r="AE291">
        <v>98.395724046094642</v>
      </c>
      <c r="AF291">
        <v>0</v>
      </c>
      <c r="AG291">
        <v>0.1076363621675842</v>
      </c>
      <c r="AH291">
        <v>0</v>
      </c>
      <c r="AI291">
        <v>0.095479393716042499</v>
      </c>
      <c r="AJ291">
        <v>0</v>
      </c>
      <c r="AK291">
        <v>0</v>
      </c>
      <c r="AL291">
        <v>0</v>
      </c>
      <c r="AM291">
        <v>0.166768</v>
      </c>
      <c r="AN291">
        <v>7.8804030000000003</v>
      </c>
      <c r="AO291">
        <v>65.471654000000044</v>
      </c>
      <c r="AP291">
        <v>252.20935199999991</v>
      </c>
      <c r="AQ291">
        <v>459.75506899999988</v>
      </c>
      <c r="AR291">
        <v>7.2435109999999998</v>
      </c>
      <c r="AS291">
        <v>50.603984000000032</v>
      </c>
      <c r="AT291">
        <v>155.55627799999999</v>
      </c>
      <c r="AU291">
        <v>223.7358339999999</v>
      </c>
      <c r="AV291">
        <v>348.34363899999988</v>
      </c>
      <c r="AW291">
        <v>0</v>
      </c>
      <c r="AX291">
        <v>0</v>
      </c>
      <c r="AY291">
        <v>0</v>
      </c>
      <c r="AZ291">
        <v>0</v>
      </c>
      <c r="BA291">
        <v>0</v>
      </c>
      <c r="BB291">
        <v>748.97110500000065</v>
      </c>
      <c r="BC291">
        <v>0</v>
      </c>
      <c r="BD291">
        <v>25.243416</v>
      </c>
      <c r="BE291">
        <v>0</v>
      </c>
      <c r="BF291">
        <v>11.268725</v>
      </c>
      <c r="BG291">
        <v>0</v>
      </c>
      <c r="BH291">
        <v>0</v>
      </c>
      <c r="BI291">
        <v>0</v>
      </c>
    </row>
    <row r="292">
      <c r="A292" t="s">
        <v>655</v>
      </c>
      <c r="B292">
        <v>2018</v>
      </c>
      <c r="C292" t="s">
        <v>662</v>
      </c>
      <c r="D292">
        <v>136</v>
      </c>
      <c r="E292" t="s">
        <v>46</v>
      </c>
      <c r="F292" t="s">
        <v>44</v>
      </c>
      <c r="G292" t="s">
        <v>684</v>
      </c>
      <c r="H292">
        <v>0.65400205643738851</v>
      </c>
      <c r="I292">
        <v>4.7598359993318597</v>
      </c>
      <c r="J292">
        <v>11.451243210413541</v>
      </c>
      <c r="K292">
        <v>36.223423515197062</v>
      </c>
      <c r="L292">
        <v>74.559643549602498</v>
      </c>
      <c r="M292">
        <v>4.8537348329869934</v>
      </c>
      <c r="N292">
        <v>13.038021373095109</v>
      </c>
      <c r="O292">
        <v>28.93368169023795</v>
      </c>
      <c r="P292">
        <v>54.962052563102993</v>
      </c>
      <c r="Q292">
        <v>81.712636076758287</v>
      </c>
      <c r="R292">
        <v>0.019248117314194901</v>
      </c>
      <c r="S292">
        <v>1.0877293697088619</v>
      </c>
      <c r="T292">
        <v>1.818717941875966</v>
      </c>
      <c r="U292">
        <v>3.3062384721120348</v>
      </c>
      <c r="V292">
        <v>4.9931897456047576</v>
      </c>
      <c r="W292" t="s">
        <v>240</v>
      </c>
      <c r="X292" t="s">
        <v>241</v>
      </c>
      <c r="Y292" t="s">
        <v>242</v>
      </c>
      <c r="Z292" t="s">
        <v>424</v>
      </c>
      <c r="AA292" t="s">
        <v>244</v>
      </c>
      <c r="AB292" t="s">
        <v>245</v>
      </c>
      <c r="AC292" t="s">
        <v>246</v>
      </c>
      <c r="AD292" t="s">
        <v>247</v>
      </c>
      <c r="AE292">
        <v>0.82180546608256899</v>
      </c>
      <c r="AF292">
        <v>1.6566262542264021</v>
      </c>
      <c r="AG292">
        <v>29.47448514712482</v>
      </c>
      <c r="AH292">
        <v>2.9085773746460579</v>
      </c>
      <c r="AI292">
        <v>59.69121421845518</v>
      </c>
      <c r="AJ292">
        <v>11.682784728991351</v>
      </c>
      <c r="AK292">
        <v>1.723788741942887</v>
      </c>
      <c r="AL292">
        <v>4.872674110573703</v>
      </c>
      <c r="AM292">
        <v>77.467125999999993</v>
      </c>
      <c r="AN292">
        <v>563.28823699999987</v>
      </c>
      <c r="AO292">
        <v>1355.5010110000001</v>
      </c>
      <c r="AP292">
        <v>4293.9817040000007</v>
      </c>
      <c r="AQ292">
        <v>8834.2399130000013</v>
      </c>
      <c r="AR292">
        <v>387.93536799999998</v>
      </c>
      <c r="AS292">
        <v>1045.248623</v>
      </c>
      <c r="AT292">
        <v>2316.6173429999999</v>
      </c>
      <c r="AU292">
        <v>4397.6809300000032</v>
      </c>
      <c r="AV292">
        <v>6546.2059289999952</v>
      </c>
      <c r="AW292">
        <v>0.73857799999999996</v>
      </c>
      <c r="AX292">
        <v>41.749710999999998</v>
      </c>
      <c r="AY292">
        <v>69.792063000000013</v>
      </c>
      <c r="AZ292">
        <v>127.102594</v>
      </c>
      <c r="BA292">
        <v>191.40685199999999</v>
      </c>
      <c r="BB292">
        <v>6.2554400000000001</v>
      </c>
      <c r="BC292">
        <v>123.79588699999999</v>
      </c>
      <c r="BD292">
        <v>6912.5031259999923</v>
      </c>
      <c r="BE292">
        <v>119.96960300000001</v>
      </c>
      <c r="BF292">
        <v>7044.9114910000008</v>
      </c>
      <c r="BG292">
        <v>749.13390499999991</v>
      </c>
      <c r="BH292">
        <v>46.614632</v>
      </c>
      <c r="BI292">
        <v>121.293907</v>
      </c>
    </row>
    <row r="293">
      <c r="A293" t="s">
        <v>655</v>
      </c>
      <c r="B293">
        <v>2018</v>
      </c>
      <c r="C293" t="s">
        <v>662</v>
      </c>
      <c r="D293">
        <v>137</v>
      </c>
      <c r="E293" t="s">
        <v>46</v>
      </c>
      <c r="F293" t="s">
        <v>43</v>
      </c>
      <c r="G293" t="s">
        <v>685</v>
      </c>
      <c r="H293">
        <v>23.453105640112351</v>
      </c>
      <c r="I293">
        <v>36.613441120313119</v>
      </c>
      <c r="J293">
        <v>50.788772376998622</v>
      </c>
      <c r="K293">
        <v>44.88223709312981</v>
      </c>
      <c r="L293">
        <v>18.915496479509699</v>
      </c>
      <c r="M293">
        <v>34.413698199090348</v>
      </c>
      <c r="N293">
        <v>47.251872015327002</v>
      </c>
      <c r="O293">
        <v>50.657866244310107</v>
      </c>
      <c r="P293">
        <v>31.311275396209659</v>
      </c>
      <c r="Q293">
        <v>12.44936530153746</v>
      </c>
      <c r="R293">
        <v>17.32382771588847</v>
      </c>
      <c r="S293">
        <v>21.69435920666708</v>
      </c>
      <c r="T293">
        <v>31.064677499325629</v>
      </c>
      <c r="U293">
        <v>41.2649743605295</v>
      </c>
      <c r="V293">
        <v>60.294981575070729</v>
      </c>
      <c r="W293" t="s">
        <v>240</v>
      </c>
      <c r="X293" t="s">
        <v>241</v>
      </c>
      <c r="Y293" t="s">
        <v>242</v>
      </c>
      <c r="Z293" t="s">
        <v>424</v>
      </c>
      <c r="AA293" t="s">
        <v>244</v>
      </c>
      <c r="AB293" t="s">
        <v>245</v>
      </c>
      <c r="AC293" t="s">
        <v>246</v>
      </c>
      <c r="AD293" t="s">
        <v>247</v>
      </c>
      <c r="AE293">
        <v>0.47468795574397871</v>
      </c>
      <c r="AF293">
        <v>54.715495617616057</v>
      </c>
      <c r="AG293">
        <v>36.682152986523128</v>
      </c>
      <c r="AH293">
        <v>27.964398709898148</v>
      </c>
      <c r="AI293">
        <v>28.77422955944941</v>
      </c>
      <c r="AJ293">
        <v>28.069437313408262</v>
      </c>
      <c r="AK293">
        <v>20.183926097886712</v>
      </c>
      <c r="AL293">
        <v>43.952620273071467</v>
      </c>
      <c r="AM293">
        <v>2778.041249000004</v>
      </c>
      <c r="AN293">
        <v>4332.9057350000003</v>
      </c>
      <c r="AO293">
        <v>6011.9439469999988</v>
      </c>
      <c r="AP293">
        <v>5320.4111099999982</v>
      </c>
      <c r="AQ293">
        <v>2241.212887000001</v>
      </c>
      <c r="AR293">
        <v>2750.519163999998</v>
      </c>
      <c r="AS293">
        <v>3788.1479669999999</v>
      </c>
      <c r="AT293">
        <v>4055.9958029999998</v>
      </c>
      <c r="AU293">
        <v>2505.3103420000002</v>
      </c>
      <c r="AV293">
        <v>997.35013900000013</v>
      </c>
      <c r="AW293">
        <v>664.7402350000001</v>
      </c>
      <c r="AX293">
        <v>832.68251499999997</v>
      </c>
      <c r="AY293">
        <v>1192.085853000001</v>
      </c>
      <c r="AZ293">
        <v>1586.3602480000011</v>
      </c>
      <c r="BA293">
        <v>2311.3226619999991</v>
      </c>
      <c r="BB293">
        <v>3.6132420000000001</v>
      </c>
      <c r="BC293">
        <v>4088.7637119999958</v>
      </c>
      <c r="BD293">
        <v>8602.8813029999928</v>
      </c>
      <c r="BE293">
        <v>1153.442861999999</v>
      </c>
      <c r="BF293">
        <v>3396.0089960000009</v>
      </c>
      <c r="BG293">
        <v>1799.8934049999989</v>
      </c>
      <c r="BH293">
        <v>545.81298999999979</v>
      </c>
      <c r="BI293">
        <v>1094.098418</v>
      </c>
    </row>
    <row r="294">
      <c r="A294" t="s">
        <v>655</v>
      </c>
      <c r="B294">
        <v>2018</v>
      </c>
      <c r="C294" t="s">
        <v>662</v>
      </c>
      <c r="D294">
        <v>138</v>
      </c>
      <c r="E294" t="s">
        <v>46</v>
      </c>
      <c r="F294" t="s">
        <v>42</v>
      </c>
      <c r="G294" t="s">
        <v>195</v>
      </c>
      <c r="H294">
        <v>72.620364834616325</v>
      </c>
      <c r="I294">
        <v>57.535067711165993</v>
      </c>
      <c r="J294">
        <v>36.672820531454938</v>
      </c>
      <c r="K294">
        <v>16.465815575607159</v>
      </c>
      <c r="L294">
        <v>2.6445969938411018</v>
      </c>
      <c r="M294">
        <v>58.999460772573393</v>
      </c>
      <c r="N294">
        <v>39.038462505477973</v>
      </c>
      <c r="O294">
        <v>17.271004381085781</v>
      </c>
      <c r="P294">
        <v>10.9304299157368</v>
      </c>
      <c r="Q294">
        <v>1.4898193386230969</v>
      </c>
      <c r="R294">
        <v>76.372988171045577</v>
      </c>
      <c r="S294">
        <v>75.43476801523677</v>
      </c>
      <c r="T294">
        <v>66.278376582507434</v>
      </c>
      <c r="U294">
        <v>54.498364421600819</v>
      </c>
      <c r="V294">
        <v>34.711828679324533</v>
      </c>
      <c r="W294" t="s">
        <v>240</v>
      </c>
      <c r="X294" t="s">
        <v>241</v>
      </c>
      <c r="Y294" t="s">
        <v>242</v>
      </c>
      <c r="Z294" t="s">
        <v>424</v>
      </c>
      <c r="AA294" t="s">
        <v>244</v>
      </c>
      <c r="AB294" t="s">
        <v>245</v>
      </c>
      <c r="AC294" t="s">
        <v>246</v>
      </c>
      <c r="AD294" t="s">
        <v>247</v>
      </c>
      <c r="AE294">
        <v>0.016564619883166199</v>
      </c>
      <c r="AF294">
        <v>42.965353293370647</v>
      </c>
      <c r="AG294">
        <v>32.844284113215757</v>
      </c>
      <c r="AH294">
        <v>67.378143817276069</v>
      </c>
      <c r="AI294">
        <v>11.127542730518821</v>
      </c>
      <c r="AJ294">
        <v>58.531863107013791</v>
      </c>
      <c r="AK294">
        <v>75.580816850866512</v>
      </c>
      <c r="AL294">
        <v>48.763343154128897</v>
      </c>
      <c r="AM294">
        <v>8601.9468860000015</v>
      </c>
      <c r="AN294">
        <v>6808.8116609999897</v>
      </c>
      <c r="AO294">
        <v>4341.017337000002</v>
      </c>
      <c r="AP294">
        <v>1951.883724999999</v>
      </c>
      <c r="AQ294">
        <v>313.34651300000002</v>
      </c>
      <c r="AR294">
        <v>4715.5393350000004</v>
      </c>
      <c r="AS294">
        <v>3129.684943000002</v>
      </c>
      <c r="AT294">
        <v>1382.828107</v>
      </c>
      <c r="AU294">
        <v>874.57692999999995</v>
      </c>
      <c r="AV294">
        <v>119.353195</v>
      </c>
      <c r="AW294">
        <v>2930.541618000002</v>
      </c>
      <c r="AX294">
        <v>2895.3707160000031</v>
      </c>
      <c r="AY294">
        <v>2543.3875850000009</v>
      </c>
      <c r="AZ294">
        <v>2095.0949379999988</v>
      </c>
      <c r="BA294">
        <v>1330.628754999999</v>
      </c>
      <c r="BB294">
        <v>0.126087</v>
      </c>
      <c r="BC294">
        <v>3210.7024789999991</v>
      </c>
      <c r="BD294">
        <v>7702.8051710000036</v>
      </c>
      <c r="BE294">
        <v>2779.1349940000018</v>
      </c>
      <c r="BF294">
        <v>1313.3013739999999</v>
      </c>
      <c r="BG294">
        <v>3753.232144000001</v>
      </c>
      <c r="BH294">
        <v>2043.8536800000011</v>
      </c>
      <c r="BI294">
        <v>1213.850193</v>
      </c>
    </row>
    <row r="295">
      <c r="A295" t="s">
        <v>655</v>
      </c>
      <c r="B295">
        <v>2018</v>
      </c>
      <c r="C295" t="s">
        <v>662</v>
      </c>
      <c r="D295">
        <v>139</v>
      </c>
      <c r="E295" t="s">
        <v>46</v>
      </c>
      <c r="F295" t="s">
        <v>19</v>
      </c>
      <c r="G295" t="s">
        <v>195</v>
      </c>
      <c r="H295">
        <v>3.2711195604659071</v>
      </c>
      <c r="I295">
        <v>1.0250650587894119</v>
      </c>
      <c r="J295">
        <v>0.53406076482539855</v>
      </c>
      <c r="K295">
        <v>0.30092132454180859</v>
      </c>
      <c r="L295">
        <v>0</v>
      </c>
      <c r="M295">
        <v>1.642477486151845</v>
      </c>
      <c r="N295">
        <v>0.040429856745345702</v>
      </c>
      <c r="O295">
        <v>1.194608118664932</v>
      </c>
      <c r="P295">
        <v>0</v>
      </c>
      <c r="Q295">
        <v>0</v>
      </c>
      <c r="R295">
        <v>6.2839359957518166</v>
      </c>
      <c r="S295">
        <v>1.7831434083872211</v>
      </c>
      <c r="T295">
        <v>0.83822797629096346</v>
      </c>
      <c r="U295">
        <v>0.93042274575765704</v>
      </c>
      <c r="V295">
        <v>0</v>
      </c>
      <c r="W295" t="s">
        <v>240</v>
      </c>
      <c r="X295" t="s">
        <v>241</v>
      </c>
      <c r="Y295" t="s">
        <v>242</v>
      </c>
      <c r="Z295" t="s">
        <v>424</v>
      </c>
      <c r="AA295" t="s">
        <v>244</v>
      </c>
      <c r="AB295" t="s">
        <v>245</v>
      </c>
      <c r="AC295" t="s">
        <v>246</v>
      </c>
      <c r="AD295" t="s">
        <v>247</v>
      </c>
      <c r="AE295">
        <v>0.29121791219566179</v>
      </c>
      <c r="AF295">
        <v>0.66252483478671453</v>
      </c>
      <c r="AG295">
        <v>0.891441390968572</v>
      </c>
      <c r="AH295">
        <v>1.7488800981796</v>
      </c>
      <c r="AI295">
        <v>0.31153409786067859</v>
      </c>
      <c r="AJ295">
        <v>1.7159148505865871</v>
      </c>
      <c r="AK295">
        <v>2.5114683093040049</v>
      </c>
      <c r="AL295">
        <v>2.4113624622259251</v>
      </c>
      <c r="AM295">
        <v>387.46702499999998</v>
      </c>
      <c r="AN295">
        <v>121.30819</v>
      </c>
      <c r="AO295">
        <v>63.217582</v>
      </c>
      <c r="AP295">
        <v>35.671688000000003</v>
      </c>
      <c r="AQ295">
        <v>0</v>
      </c>
      <c r="AR295">
        <v>131.27521999999999</v>
      </c>
      <c r="AS295">
        <v>3.2412320000000001</v>
      </c>
      <c r="AT295">
        <v>95.648038</v>
      </c>
      <c r="AU295">
        <v>0</v>
      </c>
      <c r="AV295">
        <v>0</v>
      </c>
      <c r="AW295">
        <v>241.12368000000001</v>
      </c>
      <c r="AX295">
        <v>68.441400999999999</v>
      </c>
      <c r="AY295">
        <v>32.166428000000003</v>
      </c>
      <c r="AZ295">
        <v>35.768486000000003</v>
      </c>
      <c r="BA295">
        <v>0</v>
      </c>
      <c r="BB295">
        <v>2.2166999999999999</v>
      </c>
      <c r="BC295">
        <v>49.508963999999999</v>
      </c>
      <c r="BD295">
        <v>209.06527700000001</v>
      </c>
      <c r="BE295">
        <v>72.135764000000009</v>
      </c>
      <c r="BF295">
        <v>36.768060000000013</v>
      </c>
      <c r="BG295">
        <v>110.029417</v>
      </c>
      <c r="BH295">
        <v>67.915033999999991</v>
      </c>
      <c r="BI295">
        <v>60.025268999999987</v>
      </c>
    </row>
    <row r="296">
      <c r="A296" t="s">
        <v>655</v>
      </c>
      <c r="B296">
        <v>2018</v>
      </c>
      <c r="C296" t="s">
        <v>662</v>
      </c>
      <c r="D296">
        <v>140</v>
      </c>
      <c r="E296" t="s">
        <v>108</v>
      </c>
      <c r="F296" t="s">
        <v>65</v>
      </c>
      <c r="G296" t="s">
        <v>691</v>
      </c>
      <c r="H296">
        <v>100</v>
      </c>
      <c r="I296">
        <v>81.501244805863038</v>
      </c>
      <c r="J296">
        <v>78.2082382378983</v>
      </c>
      <c r="K296">
        <v>40.741398417472162</v>
      </c>
      <c r="L296">
        <v>37.852617677715081</v>
      </c>
      <c r="M296">
        <v>77.148499901664053</v>
      </c>
      <c r="N296">
        <v>74.607526557822638</v>
      </c>
      <c r="O296">
        <v>45.56463320062435</v>
      </c>
      <c r="P296">
        <v>38.127015140227513</v>
      </c>
      <c r="Q296">
        <v>37.620345734772897</v>
      </c>
      <c r="R296">
        <v>100</v>
      </c>
      <c r="S296">
        <v>100</v>
      </c>
      <c r="T296">
        <v>85.317528155028171</v>
      </c>
      <c r="U296">
        <v>96.932223114187579</v>
      </c>
      <c r="V296">
        <v>99.662999002773432</v>
      </c>
      <c r="W296" t="s">
        <v>240</v>
      </c>
      <c r="X296" t="s">
        <v>241</v>
      </c>
      <c r="Y296" t="s">
        <v>242</v>
      </c>
      <c r="Z296" t="s">
        <v>424</v>
      </c>
      <c r="AA296" t="s">
        <v>244</v>
      </c>
      <c r="AB296" t="s">
        <v>245</v>
      </c>
      <c r="AC296" t="s">
        <v>246</v>
      </c>
      <c r="AD296" t="s">
        <v>247</v>
      </c>
      <c r="AE296">
        <v>1.2792065785939919</v>
      </c>
      <c r="AF296">
        <v>70.333908589386326</v>
      </c>
      <c r="AG296">
        <v>54.278650159123309</v>
      </c>
      <c r="AH296">
        <v>68.962874704186532</v>
      </c>
      <c r="AI296">
        <v>29.00743097497632</v>
      </c>
      <c r="AJ296">
        <v>78.431253889116149</v>
      </c>
      <c r="AK296">
        <v>100</v>
      </c>
      <c r="AL296">
        <v>74.588080504324111</v>
      </c>
      <c r="AM296">
        <v>77.467125999999993</v>
      </c>
      <c r="AN296">
        <v>459.08692499999989</v>
      </c>
      <c r="AO296">
        <v>1060.11346</v>
      </c>
      <c r="AP296">
        <v>1749.428194000001</v>
      </c>
      <c r="AQ296">
        <v>3343.991059</v>
      </c>
      <c r="AR296">
        <v>299.28631700000011</v>
      </c>
      <c r="AS296">
        <v>779.83414400000015</v>
      </c>
      <c r="AT296">
        <v>1055.5581950000001</v>
      </c>
      <c r="AU296">
        <v>1676.704473999999</v>
      </c>
      <c r="AV296">
        <v>2462.7053030000011</v>
      </c>
      <c r="AW296">
        <v>0.73857799999999996</v>
      </c>
      <c r="AX296">
        <v>41.749710999999998</v>
      </c>
      <c r="AY296">
        <v>59.544863000000007</v>
      </c>
      <c r="AZ296">
        <v>123.20337000000001</v>
      </c>
      <c r="BA296">
        <v>190.761809</v>
      </c>
      <c r="BB296">
        <v>0.080019999999999994</v>
      </c>
      <c r="BC296">
        <v>87.070486000000002</v>
      </c>
      <c r="BD296">
        <v>3752.0133889999979</v>
      </c>
      <c r="BE296">
        <v>82.734487000000001</v>
      </c>
      <c r="BF296">
        <v>2043.547838</v>
      </c>
      <c r="BG296">
        <v>587.55511500000011</v>
      </c>
      <c r="BH296">
        <v>46.614632</v>
      </c>
      <c r="BI296">
        <v>90.47079699999999</v>
      </c>
    </row>
    <row r="297">
      <c r="A297" t="s">
        <v>655</v>
      </c>
      <c r="B297">
        <v>2018</v>
      </c>
      <c r="C297" t="s">
        <v>662</v>
      </c>
      <c r="D297">
        <v>141</v>
      </c>
      <c r="E297" t="s">
        <v>108</v>
      </c>
      <c r="F297" t="s">
        <v>66</v>
      </c>
      <c r="G297" t="s">
        <v>692</v>
      </c>
      <c r="H297">
        <v>0</v>
      </c>
      <c r="I297">
        <v>0</v>
      </c>
      <c r="J297">
        <v>1.112605293364846</v>
      </c>
      <c r="K297">
        <v>3.2529781826941839</v>
      </c>
      <c r="L297">
        <v>1.746646225590228</v>
      </c>
      <c r="M297">
        <v>0</v>
      </c>
      <c r="N297">
        <v>1.442850597278424</v>
      </c>
      <c r="O297">
        <v>0.81682212460238857</v>
      </c>
      <c r="P297">
        <v>4.3572639090940104</v>
      </c>
      <c r="Q297">
        <v>1.274692545652119</v>
      </c>
      <c r="R297">
        <v>0</v>
      </c>
      <c r="S297">
        <v>0</v>
      </c>
      <c r="T297">
        <v>0</v>
      </c>
      <c r="U297">
        <v>0</v>
      </c>
      <c r="V297">
        <v>0</v>
      </c>
      <c r="W297" t="s">
        <v>240</v>
      </c>
      <c r="X297" t="s">
        <v>241</v>
      </c>
      <c r="Y297" t="s">
        <v>242</v>
      </c>
      <c r="Z297" t="s">
        <v>424</v>
      </c>
      <c r="AA297" t="s">
        <v>244</v>
      </c>
      <c r="AB297" t="s">
        <v>245</v>
      </c>
      <c r="AC297" t="s">
        <v>246</v>
      </c>
      <c r="AD297" t="s">
        <v>247</v>
      </c>
      <c r="AE297">
        <v>0</v>
      </c>
      <c r="AF297">
        <v>0</v>
      </c>
      <c r="AG297">
        <v>2.7613141075055521</v>
      </c>
      <c r="AH297">
        <v>0</v>
      </c>
      <c r="AI297">
        <v>1.0417468564900669</v>
      </c>
      <c r="AJ297">
        <v>3.3197771231566411</v>
      </c>
      <c r="AK297">
        <v>0</v>
      </c>
      <c r="AL297">
        <v>16.431936684173269</v>
      </c>
      <c r="AM297">
        <v>0</v>
      </c>
      <c r="AN297">
        <v>0</v>
      </c>
      <c r="AO297">
        <v>15.081376000000001</v>
      </c>
      <c r="AP297">
        <v>139.682288</v>
      </c>
      <c r="AQ297">
        <v>154.30291800000001</v>
      </c>
      <c r="AR297">
        <v>0</v>
      </c>
      <c r="AS297">
        <v>15.081376000000001</v>
      </c>
      <c r="AT297">
        <v>18.922643000000001</v>
      </c>
      <c r="AU297">
        <v>191.61856399999999</v>
      </c>
      <c r="AV297">
        <v>83.443998999999991</v>
      </c>
      <c r="AW297">
        <v>0</v>
      </c>
      <c r="AX297">
        <v>0</v>
      </c>
      <c r="AY297">
        <v>0</v>
      </c>
      <c r="AZ297">
        <v>0</v>
      </c>
      <c r="BA297">
        <v>0</v>
      </c>
      <c r="BB297">
        <v>0</v>
      </c>
      <c r="BC297">
        <v>0</v>
      </c>
      <c r="BD297">
        <v>190.875924</v>
      </c>
      <c r="BE297">
        <v>0</v>
      </c>
      <c r="BF297">
        <v>73.390144000000006</v>
      </c>
      <c r="BG297">
        <v>24.869575999999999</v>
      </c>
      <c r="BH297">
        <v>0</v>
      </c>
      <c r="BI297">
        <v>19.930938000000001</v>
      </c>
    </row>
    <row r="298">
      <c r="A298" t="s">
        <v>655</v>
      </c>
      <c r="B298">
        <v>2018</v>
      </c>
      <c r="C298" t="s">
        <v>662</v>
      </c>
      <c r="D298">
        <v>142</v>
      </c>
      <c r="E298" t="s">
        <v>108</v>
      </c>
      <c r="F298" t="s">
        <v>67</v>
      </c>
      <c r="G298" t="s">
        <v>693</v>
      </c>
      <c r="H298">
        <v>0</v>
      </c>
      <c r="I298">
        <v>0</v>
      </c>
      <c r="J298">
        <v>0.11380684982757271</v>
      </c>
      <c r="K298">
        <v>3.2120026937124551</v>
      </c>
      <c r="L298">
        <v>1.6086190707915859</v>
      </c>
      <c r="M298">
        <v>0</v>
      </c>
      <c r="N298">
        <v>0.085875262616825307</v>
      </c>
      <c r="O298">
        <v>1.6389203039822009</v>
      </c>
      <c r="P298">
        <v>2.6236496198008599</v>
      </c>
      <c r="Q298">
        <v>1.9352404488037931</v>
      </c>
      <c r="R298">
        <v>0</v>
      </c>
      <c r="S298">
        <v>0</v>
      </c>
      <c r="T298">
        <v>0</v>
      </c>
      <c r="U298">
        <v>0</v>
      </c>
      <c r="V298">
        <v>0.33700099722657789</v>
      </c>
      <c r="W298" t="s">
        <v>240</v>
      </c>
      <c r="X298" t="s">
        <v>241</v>
      </c>
      <c r="Y298" t="s">
        <v>242</v>
      </c>
      <c r="Z298" t="s">
        <v>424</v>
      </c>
      <c r="AA298" t="s">
        <v>244</v>
      </c>
      <c r="AB298" t="s">
        <v>245</v>
      </c>
      <c r="AC298" t="s">
        <v>246</v>
      </c>
      <c r="AD298" t="s">
        <v>247</v>
      </c>
      <c r="AE298">
        <v>0</v>
      </c>
      <c r="AF298">
        <v>0</v>
      </c>
      <c r="AG298">
        <v>0.95846421755383204</v>
      </c>
      <c r="AH298">
        <v>8.1175129003302615</v>
      </c>
      <c r="AI298">
        <v>2.9181674214450402</v>
      </c>
      <c r="AJ298">
        <v>0</v>
      </c>
      <c r="AK298">
        <v>0</v>
      </c>
      <c r="AL298">
        <v>0</v>
      </c>
      <c r="AM298">
        <v>0</v>
      </c>
      <c r="AN298">
        <v>0</v>
      </c>
      <c r="AO298">
        <v>1.5426530000000001</v>
      </c>
      <c r="AP298">
        <v>137.922808</v>
      </c>
      <c r="AQ298">
        <v>142.10926799999999</v>
      </c>
      <c r="AR298">
        <v>0</v>
      </c>
      <c r="AS298">
        <v>0.89761000000000002</v>
      </c>
      <c r="AT298">
        <v>37.967511999999999</v>
      </c>
      <c r="AU298">
        <v>115.379739</v>
      </c>
      <c r="AV298">
        <v>126.684825</v>
      </c>
      <c r="AW298">
        <v>0</v>
      </c>
      <c r="AX298">
        <v>0</v>
      </c>
      <c r="AY298">
        <v>0</v>
      </c>
      <c r="AZ298">
        <v>0</v>
      </c>
      <c r="BA298">
        <v>0.64504300000000003</v>
      </c>
      <c r="BB298">
        <v>0</v>
      </c>
      <c r="BC298">
        <v>0</v>
      </c>
      <c r="BD298">
        <v>66.253869000000009</v>
      </c>
      <c r="BE298">
        <v>9.7385479999999998</v>
      </c>
      <c r="BF298">
        <v>205.582312</v>
      </c>
      <c r="BG298">
        <v>0</v>
      </c>
      <c r="BH298">
        <v>0</v>
      </c>
      <c r="BI298">
        <v>0</v>
      </c>
    </row>
    <row r="299">
      <c r="A299" t="s">
        <v>655</v>
      </c>
      <c r="B299">
        <v>2018</v>
      </c>
      <c r="C299" t="s">
        <v>662</v>
      </c>
      <c r="D299">
        <v>143</v>
      </c>
      <c r="E299" t="s">
        <v>108</v>
      </c>
      <c r="F299" t="s">
        <v>68</v>
      </c>
      <c r="G299" t="s">
        <v>694</v>
      </c>
      <c r="H299">
        <v>0</v>
      </c>
      <c r="I299">
        <v>18.498755194136962</v>
      </c>
      <c r="J299">
        <v>20.565349618909281</v>
      </c>
      <c r="K299">
        <v>52.793620706121217</v>
      </c>
      <c r="L299">
        <v>58.792117025903082</v>
      </c>
      <c r="M299">
        <v>22.851500098335968</v>
      </c>
      <c r="N299">
        <v>23.863747582282159</v>
      </c>
      <c r="O299">
        <v>51.979624370791043</v>
      </c>
      <c r="P299">
        <v>54.892071330877521</v>
      </c>
      <c r="Q299">
        <v>59.169721270771262</v>
      </c>
      <c r="R299">
        <v>0</v>
      </c>
      <c r="S299">
        <v>0</v>
      </c>
      <c r="T299">
        <v>14.68247184497182</v>
      </c>
      <c r="U299">
        <v>3.067776885812417</v>
      </c>
      <c r="V299">
        <v>0</v>
      </c>
      <c r="W299" t="s">
        <v>240</v>
      </c>
      <c r="X299" t="s">
        <v>241</v>
      </c>
      <c r="Y299" t="s">
        <v>242</v>
      </c>
      <c r="Z299" t="s">
        <v>424</v>
      </c>
      <c r="AA299" t="s">
        <v>244</v>
      </c>
      <c r="AB299" t="s">
        <v>245</v>
      </c>
      <c r="AC299" t="s">
        <v>246</v>
      </c>
      <c r="AD299" t="s">
        <v>247</v>
      </c>
      <c r="AE299">
        <v>98.720793421406</v>
      </c>
      <c r="AF299">
        <v>29.666091410613671</v>
      </c>
      <c r="AG299">
        <v>42.00157151581741</v>
      </c>
      <c r="AH299">
        <v>22.91961239548321</v>
      </c>
      <c r="AI299">
        <v>67.032654747088529</v>
      </c>
      <c r="AJ299">
        <v>18.248968987727231</v>
      </c>
      <c r="AK299">
        <v>0</v>
      </c>
      <c r="AL299">
        <v>8.9799828115026443</v>
      </c>
      <c r="AM299">
        <v>0</v>
      </c>
      <c r="AN299">
        <v>104.201312</v>
      </c>
      <c r="AO299">
        <v>278.76352200000002</v>
      </c>
      <c r="AP299">
        <v>2266.9484140000009</v>
      </c>
      <c r="AQ299">
        <v>5193.836667999999</v>
      </c>
      <c r="AR299">
        <v>88.649050999999986</v>
      </c>
      <c r="AS299">
        <v>249.43549300000001</v>
      </c>
      <c r="AT299">
        <v>1204.168993</v>
      </c>
      <c r="AU299">
        <v>2413.978153</v>
      </c>
      <c r="AV299">
        <v>3873.3718020000001</v>
      </c>
      <c r="AW299">
        <v>0</v>
      </c>
      <c r="AX299">
        <v>0</v>
      </c>
      <c r="AY299">
        <v>10.247199999999999</v>
      </c>
      <c r="AZ299">
        <v>3.8992239999999998</v>
      </c>
      <c r="BA299">
        <v>0</v>
      </c>
      <c r="BB299">
        <v>6.1754199999999999</v>
      </c>
      <c r="BC299">
        <v>36.725401000000012</v>
      </c>
      <c r="BD299">
        <v>2903.3599440000012</v>
      </c>
      <c r="BE299">
        <v>27.496568</v>
      </c>
      <c r="BF299">
        <v>4722.3911969999972</v>
      </c>
      <c r="BG299">
        <v>136.709214</v>
      </c>
      <c r="BH299">
        <v>0</v>
      </c>
      <c r="BI299">
        <v>10.892172</v>
      </c>
    </row>
    <row r="300">
      <c r="A300" t="s">
        <v>655</v>
      </c>
      <c r="B300">
        <v>2018</v>
      </c>
      <c r="C300" t="s">
        <v>662</v>
      </c>
      <c r="D300">
        <v>144</v>
      </c>
      <c r="E300" t="s">
        <v>109</v>
      </c>
      <c r="F300" t="s">
        <v>65</v>
      </c>
      <c r="G300" t="s">
        <v>695</v>
      </c>
      <c r="H300">
        <v>99.779760829606019</v>
      </c>
      <c r="I300">
        <v>97.265528347687976</v>
      </c>
      <c r="J300">
        <v>90.282953389507213</v>
      </c>
      <c r="K300">
        <v>78.105464300811249</v>
      </c>
      <c r="L300">
        <v>59.686270713470137</v>
      </c>
      <c r="M300">
        <v>97.277486200430076</v>
      </c>
      <c r="N300">
        <v>89.348062918591836</v>
      </c>
      <c r="O300">
        <v>78.333983041466254</v>
      </c>
      <c r="P300">
        <v>68.763088233800929</v>
      </c>
      <c r="Q300">
        <v>54.351497413287063</v>
      </c>
      <c r="R300">
        <v>99.079590089804014</v>
      </c>
      <c r="S300">
        <v>100</v>
      </c>
      <c r="T300">
        <v>99.522200520569385</v>
      </c>
      <c r="U300">
        <v>98.321790020043409</v>
      </c>
      <c r="V300">
        <v>93.772890372845751</v>
      </c>
      <c r="W300" t="s">
        <v>240</v>
      </c>
      <c r="X300" t="s">
        <v>241</v>
      </c>
      <c r="Y300" t="s">
        <v>242</v>
      </c>
      <c r="Z300" t="s">
        <v>424</v>
      </c>
      <c r="AA300" t="s">
        <v>244</v>
      </c>
      <c r="AB300" t="s">
        <v>245</v>
      </c>
      <c r="AC300" t="s">
        <v>246</v>
      </c>
      <c r="AD300" t="s">
        <v>247</v>
      </c>
      <c r="AE300">
        <v>28.096734179443281</v>
      </c>
      <c r="AF300">
        <v>93.634531400244825</v>
      </c>
      <c r="AG300">
        <v>94.42338239641181</v>
      </c>
      <c r="AH300">
        <v>96.878315243325872</v>
      </c>
      <c r="AI300">
        <v>43.187359614840787</v>
      </c>
      <c r="AJ300">
        <v>96.060659770015661</v>
      </c>
      <c r="AK300">
        <v>100</v>
      </c>
      <c r="AL300">
        <v>100</v>
      </c>
      <c r="AM300">
        <v>2771.9229140000039</v>
      </c>
      <c r="AN300">
        <v>4210.3058420000016</v>
      </c>
      <c r="AO300">
        <v>5405.3361320000031</v>
      </c>
      <c r="AP300">
        <v>4148.0041079999992</v>
      </c>
      <c r="AQ300">
        <v>1337.6963909999999</v>
      </c>
      <c r="AR300">
        <v>2671.5175799999979</v>
      </c>
      <c r="AS300">
        <v>3362.4446170000001</v>
      </c>
      <c r="AT300">
        <v>3169.6733480000021</v>
      </c>
      <c r="AU300">
        <v>1722.7287610000001</v>
      </c>
      <c r="AV300">
        <v>542.07473499999992</v>
      </c>
      <c r="AW300">
        <v>658.62189999999998</v>
      </c>
      <c r="AX300">
        <v>832.68251499999997</v>
      </c>
      <c r="AY300">
        <v>1186.3900730000009</v>
      </c>
      <c r="AZ300">
        <v>1559.737792000001</v>
      </c>
      <c r="BA300">
        <v>2167.3940659999989</v>
      </c>
      <c r="BB300">
        <v>1.0152030000000001</v>
      </c>
      <c r="BC300">
        <v>3824.530648999998</v>
      </c>
      <c r="BD300">
        <v>8098.2405959999978</v>
      </c>
      <c r="BE300">
        <v>1117.436011999999</v>
      </c>
      <c r="BF300">
        <v>1463.1420390000001</v>
      </c>
      <c r="BG300">
        <v>1728.98948</v>
      </c>
      <c r="BH300">
        <v>545.81298999999979</v>
      </c>
      <c r="BI300">
        <v>1094.098418</v>
      </c>
    </row>
    <row r="301">
      <c r="A301" t="s">
        <v>655</v>
      </c>
      <c r="B301">
        <v>2018</v>
      </c>
      <c r="C301" t="s">
        <v>662</v>
      </c>
      <c r="D301">
        <v>145</v>
      </c>
      <c r="E301" t="s">
        <v>109</v>
      </c>
      <c r="F301" t="s">
        <v>66</v>
      </c>
      <c r="G301" t="s">
        <v>696</v>
      </c>
      <c r="H301">
        <v>0</v>
      </c>
      <c r="I301">
        <v>0</v>
      </c>
      <c r="J301">
        <v>0.38952826199278989</v>
      </c>
      <c r="K301">
        <v>0.12802226106865161</v>
      </c>
      <c r="L301">
        <v>3.0270655854925028</v>
      </c>
      <c r="M301">
        <v>0</v>
      </c>
      <c r="N301">
        <v>0.038761967173071898</v>
      </c>
      <c r="O301">
        <v>0.16802695384477309</v>
      </c>
      <c r="P301">
        <v>0</v>
      </c>
      <c r="Q301">
        <v>6.802323612048947</v>
      </c>
      <c r="R301">
        <v>0</v>
      </c>
      <c r="S301">
        <v>0</v>
      </c>
      <c r="T301">
        <v>0</v>
      </c>
      <c r="U301">
        <v>0</v>
      </c>
      <c r="V301">
        <v>0.94589722843292123</v>
      </c>
      <c r="W301" t="s">
        <v>240</v>
      </c>
      <c r="X301" t="s">
        <v>241</v>
      </c>
      <c r="Y301" t="s">
        <v>242</v>
      </c>
      <c r="Z301" t="s">
        <v>424</v>
      </c>
      <c r="AA301" t="s">
        <v>244</v>
      </c>
      <c r="AB301" t="s">
        <v>245</v>
      </c>
      <c r="AC301" t="s">
        <v>246</v>
      </c>
      <c r="AD301" t="s">
        <v>247</v>
      </c>
      <c r="AE301">
        <v>0</v>
      </c>
      <c r="AF301">
        <v>0.53525708694661722</v>
      </c>
      <c r="AG301">
        <v>0.079274247961414496</v>
      </c>
      <c r="AH301">
        <v>0</v>
      </c>
      <c r="AI301">
        <v>2.0455691205827811</v>
      </c>
      <c r="AJ301">
        <v>0</v>
      </c>
      <c r="AK301">
        <v>0</v>
      </c>
      <c r="AL301">
        <v>0</v>
      </c>
      <c r="AM301">
        <v>0</v>
      </c>
      <c r="AN301">
        <v>0</v>
      </c>
      <c r="AO301">
        <v>23.321470000000001</v>
      </c>
      <c r="AP301">
        <v>6.798972</v>
      </c>
      <c r="AQ301">
        <v>67.842984000000001</v>
      </c>
      <c r="AR301">
        <v>0</v>
      </c>
      <c r="AS301">
        <v>1.4587330000000001</v>
      </c>
      <c r="AT301">
        <v>6.798972</v>
      </c>
      <c r="AU301">
        <v>0</v>
      </c>
      <c r="AV301">
        <v>67.842984000000001</v>
      </c>
      <c r="AW301">
        <v>0</v>
      </c>
      <c r="AX301">
        <v>0</v>
      </c>
      <c r="AY301">
        <v>0</v>
      </c>
      <c r="AZ301">
        <v>0</v>
      </c>
      <c r="BA301">
        <v>21.862736999999999</v>
      </c>
      <c r="BB301">
        <v>0</v>
      </c>
      <c r="BC301">
        <v>21.862736999999999</v>
      </c>
      <c r="BD301">
        <v>6.798972</v>
      </c>
      <c r="BE301">
        <v>0</v>
      </c>
      <c r="BF301">
        <v>69.301716999999996</v>
      </c>
      <c r="BG301">
        <v>0</v>
      </c>
      <c r="BH301">
        <v>0</v>
      </c>
      <c r="BI301">
        <v>0</v>
      </c>
    </row>
    <row r="302">
      <c r="A302" t="s">
        <v>655</v>
      </c>
      <c r="B302">
        <v>2018</v>
      </c>
      <c r="C302" t="s">
        <v>662</v>
      </c>
      <c r="D302">
        <v>146</v>
      </c>
      <c r="E302" t="s">
        <v>109</v>
      </c>
      <c r="F302" t="s">
        <v>67</v>
      </c>
      <c r="G302" t="s">
        <v>697</v>
      </c>
      <c r="H302">
        <v>0</v>
      </c>
      <c r="I302">
        <v>0.59290029554109303</v>
      </c>
      <c r="J302">
        <v>1.705569481502754</v>
      </c>
      <c r="K302">
        <v>0.7838624247165048</v>
      </c>
      <c r="L302">
        <v>0.82907063883931653</v>
      </c>
      <c r="M302">
        <v>0.9345244409220923</v>
      </c>
      <c r="N302">
        <v>0.85362738413170025</v>
      </c>
      <c r="O302">
        <v>0.97369670493958427</v>
      </c>
      <c r="P302">
        <v>0.34545157359989859</v>
      </c>
      <c r="Q302">
        <v>1.8630606517617381</v>
      </c>
      <c r="R302">
        <v>0</v>
      </c>
      <c r="S302">
        <v>0</v>
      </c>
      <c r="T302">
        <v>0</v>
      </c>
      <c r="U302">
        <v>0</v>
      </c>
      <c r="V302">
        <v>2.750151549372903</v>
      </c>
      <c r="W302" t="s">
        <v>240</v>
      </c>
      <c r="X302" t="s">
        <v>241</v>
      </c>
      <c r="Y302" t="s">
        <v>242</v>
      </c>
      <c r="Z302" t="s">
        <v>424</v>
      </c>
      <c r="AA302" t="s">
        <v>244</v>
      </c>
      <c r="AB302" t="s">
        <v>245</v>
      </c>
      <c r="AC302" t="s">
        <v>246</v>
      </c>
      <c r="AD302" t="s">
        <v>247</v>
      </c>
      <c r="AE302">
        <v>0</v>
      </c>
      <c r="AF302">
        <v>2.4665706395626139</v>
      </c>
      <c r="AG302">
        <v>0</v>
      </c>
      <c r="AH302">
        <v>0</v>
      </c>
      <c r="AI302">
        <v>2.5750962573381981</v>
      </c>
      <c r="AJ302">
        <v>0</v>
      </c>
      <c r="AK302">
        <v>0</v>
      </c>
      <c r="AL302">
        <v>0</v>
      </c>
      <c r="AM302">
        <v>0</v>
      </c>
      <c r="AN302">
        <v>25.664709999999999</v>
      </c>
      <c r="AO302">
        <v>102.11425300000001</v>
      </c>
      <c r="AP302">
        <v>41.629156000000002</v>
      </c>
      <c r="AQ302">
        <v>18.581237999999999</v>
      </c>
      <c r="AR302">
        <v>25.664709999999999</v>
      </c>
      <c r="AS302">
        <v>32.124645000000001</v>
      </c>
      <c r="AT302">
        <v>39.399254000000013</v>
      </c>
      <c r="AU302">
        <v>8.6546339999999997</v>
      </c>
      <c r="AV302">
        <v>18.581237999999999</v>
      </c>
      <c r="AW302">
        <v>0</v>
      </c>
      <c r="AX302">
        <v>0</v>
      </c>
      <c r="AY302">
        <v>0</v>
      </c>
      <c r="AZ302">
        <v>0</v>
      </c>
      <c r="BA302">
        <v>63.564875999999998</v>
      </c>
      <c r="BB302">
        <v>0</v>
      </c>
      <c r="BC302">
        <v>100.747821</v>
      </c>
      <c r="BD302">
        <v>0</v>
      </c>
      <c r="BE302">
        <v>0</v>
      </c>
      <c r="BF302">
        <v>87.241535999999996</v>
      </c>
      <c r="BG302">
        <v>0</v>
      </c>
      <c r="BH302">
        <v>0</v>
      </c>
      <c r="BI302">
        <v>0</v>
      </c>
    </row>
    <row r="303">
      <c r="A303" t="s">
        <v>655</v>
      </c>
      <c r="B303">
        <v>2018</v>
      </c>
      <c r="C303" t="s">
        <v>662</v>
      </c>
      <c r="D303">
        <v>147</v>
      </c>
      <c r="E303" t="s">
        <v>109</v>
      </c>
      <c r="F303" t="s">
        <v>68</v>
      </c>
      <c r="G303" t="s">
        <v>698</v>
      </c>
      <c r="H303">
        <v>0.22023917039397389</v>
      </c>
      <c r="I303">
        <v>2.141571356770954</v>
      </c>
      <c r="J303">
        <v>7.621948866997295</v>
      </c>
      <c r="K303">
        <v>20.98265101340364</v>
      </c>
      <c r="L303">
        <v>36.457593062198001</v>
      </c>
      <c r="M303">
        <v>1.787989358647853</v>
      </c>
      <c r="N303">
        <v>9.7595477301033853</v>
      </c>
      <c r="O303">
        <v>20.524293299749431</v>
      </c>
      <c r="P303">
        <v>30.891460192599158</v>
      </c>
      <c r="Q303">
        <v>36.983118322902229</v>
      </c>
      <c r="R303">
        <v>0.92040991019597296</v>
      </c>
      <c r="S303">
        <v>0</v>
      </c>
      <c r="T303">
        <v>0.47779947943061402</v>
      </c>
      <c r="U303">
        <v>1.6782099799565819</v>
      </c>
      <c r="V303">
        <v>2.5310608493484339</v>
      </c>
      <c r="W303" t="s">
        <v>240</v>
      </c>
      <c r="X303" t="s">
        <v>241</v>
      </c>
      <c r="Y303" t="s">
        <v>242</v>
      </c>
      <c r="Z303" t="s">
        <v>424</v>
      </c>
      <c r="AA303" t="s">
        <v>244</v>
      </c>
      <c r="AB303" t="s">
        <v>245</v>
      </c>
      <c r="AC303" t="s">
        <v>246</v>
      </c>
      <c r="AD303" t="s">
        <v>247</v>
      </c>
      <c r="AE303">
        <v>71.903265820556712</v>
      </c>
      <c r="AF303">
        <v>3.3636408732459842</v>
      </c>
      <c r="AG303">
        <v>5.4973433556268336</v>
      </c>
      <c r="AH303">
        <v>3.121684756674147</v>
      </c>
      <c r="AI303">
        <v>52.191975007238177</v>
      </c>
      <c r="AJ303">
        <v>3.9393402299843441</v>
      </c>
      <c r="AK303">
        <v>0</v>
      </c>
      <c r="AL303">
        <v>0</v>
      </c>
      <c r="AM303">
        <v>6.1183350000000001</v>
      </c>
      <c r="AN303">
        <v>92.701603000000006</v>
      </c>
      <c r="AO303">
        <v>456.33415899999989</v>
      </c>
      <c r="AP303">
        <v>1114.3410180000001</v>
      </c>
      <c r="AQ303">
        <v>817.09227399999997</v>
      </c>
      <c r="AR303">
        <v>49.103294000000012</v>
      </c>
      <c r="AS303">
        <v>367.28203899999988</v>
      </c>
      <c r="AT303">
        <v>830.48637299999973</v>
      </c>
      <c r="AU303">
        <v>773.92694699999993</v>
      </c>
      <c r="AV303">
        <v>368.85118199999988</v>
      </c>
      <c r="AW303">
        <v>6.1183350000000001</v>
      </c>
      <c r="AX303">
        <v>0</v>
      </c>
      <c r="AY303">
        <v>5.6957800000000001</v>
      </c>
      <c r="AZ303">
        <v>26.622456</v>
      </c>
      <c r="BA303">
        <v>58.500982999999998</v>
      </c>
      <c r="BB303">
        <v>2.598039</v>
      </c>
      <c r="BC303">
        <v>137.388925</v>
      </c>
      <c r="BD303">
        <v>471.48077100000012</v>
      </c>
      <c r="BE303">
        <v>36.00685</v>
      </c>
      <c r="BF303">
        <v>1768.2088789999989</v>
      </c>
      <c r="BG303">
        <v>70.903925000000001</v>
      </c>
      <c r="BH303">
        <v>0</v>
      </c>
      <c r="BI303">
        <v>0</v>
      </c>
    </row>
    <row r="304">
      <c r="A304" t="s">
        <v>655</v>
      </c>
      <c r="B304">
        <v>2018</v>
      </c>
      <c r="C304" t="s">
        <v>662</v>
      </c>
      <c r="D304">
        <v>148</v>
      </c>
      <c r="E304" t="s">
        <v>110</v>
      </c>
      <c r="F304" t="s">
        <v>50</v>
      </c>
      <c r="G304" t="s">
        <v>195</v>
      </c>
      <c r="H304">
        <v>0.0014079083680986</v>
      </c>
      <c r="I304">
        <v>0.066590110399629698</v>
      </c>
      <c r="J304">
        <v>0.55310311630748377</v>
      </c>
      <c r="K304">
        <v>2.127602491524125</v>
      </c>
      <c r="L304">
        <v>3.8802629770467818</v>
      </c>
      <c r="M304">
        <v>0.090628709197312599</v>
      </c>
      <c r="N304">
        <v>0.63121424935449377</v>
      </c>
      <c r="O304">
        <v>1.942839565701276</v>
      </c>
      <c r="P304">
        <v>2.7962421249505409</v>
      </c>
      <c r="Q304">
        <v>4.3481792830811328</v>
      </c>
      <c r="R304">
        <v>0</v>
      </c>
      <c r="S304">
        <v>0</v>
      </c>
      <c r="T304">
        <v>0</v>
      </c>
      <c r="U304">
        <v>0</v>
      </c>
      <c r="V304">
        <v>0</v>
      </c>
      <c r="W304" t="s">
        <v>240</v>
      </c>
      <c r="X304" t="s">
        <v>241</v>
      </c>
      <c r="Y304" t="s">
        <v>242</v>
      </c>
      <c r="Z304" t="s">
        <v>424</v>
      </c>
      <c r="AA304" t="s">
        <v>244</v>
      </c>
      <c r="AB304" t="s">
        <v>245</v>
      </c>
      <c r="AC304" t="s">
        <v>246</v>
      </c>
      <c r="AD304" t="s">
        <v>247</v>
      </c>
      <c r="AE304">
        <v>98.395724046094642</v>
      </c>
      <c r="AF304">
        <v>0</v>
      </c>
      <c r="AG304">
        <v>0.1076363621675842</v>
      </c>
      <c r="AH304">
        <v>0</v>
      </c>
      <c r="AI304">
        <v>0.095479393716042499</v>
      </c>
      <c r="AJ304">
        <v>0</v>
      </c>
      <c r="AK304">
        <v>0</v>
      </c>
      <c r="AL304">
        <v>0</v>
      </c>
      <c r="AM304">
        <v>0.166768</v>
      </c>
      <c r="AN304">
        <v>7.8804030000000003</v>
      </c>
      <c r="AO304">
        <v>65.471654000000044</v>
      </c>
      <c r="AP304">
        <v>252.20935199999991</v>
      </c>
      <c r="AQ304">
        <v>459.75506899999988</v>
      </c>
      <c r="AR304">
        <v>7.2435109999999998</v>
      </c>
      <c r="AS304">
        <v>50.603984000000032</v>
      </c>
      <c r="AT304">
        <v>155.55627799999999</v>
      </c>
      <c r="AU304">
        <v>223.7358339999999</v>
      </c>
      <c r="AV304">
        <v>348.34363899999988</v>
      </c>
      <c r="AW304">
        <v>0</v>
      </c>
      <c r="AX304">
        <v>0</v>
      </c>
      <c r="AY304">
        <v>0</v>
      </c>
      <c r="AZ304">
        <v>0</v>
      </c>
      <c r="BA304">
        <v>0</v>
      </c>
      <c r="BB304">
        <v>748.97110500000065</v>
      </c>
      <c r="BC304">
        <v>0</v>
      </c>
      <c r="BD304">
        <v>25.243416</v>
      </c>
      <c r="BE304">
        <v>0</v>
      </c>
      <c r="BF304">
        <v>11.268725</v>
      </c>
      <c r="BG304">
        <v>0</v>
      </c>
      <c r="BH304">
        <v>0</v>
      </c>
      <c r="BI304">
        <v>0</v>
      </c>
    </row>
    <row r="305">
      <c r="A305" t="s">
        <v>655</v>
      </c>
      <c r="B305">
        <v>2018</v>
      </c>
      <c r="C305" t="s">
        <v>662</v>
      </c>
      <c r="D305">
        <v>149</v>
      </c>
      <c r="E305" t="s">
        <v>110</v>
      </c>
      <c r="F305" t="s">
        <v>49</v>
      </c>
      <c r="G305" t="s">
        <v>195</v>
      </c>
      <c r="H305">
        <v>0.65400205643738851</v>
      </c>
      <c r="I305">
        <v>4.7598359993318597</v>
      </c>
      <c r="J305">
        <v>11.451243210413541</v>
      </c>
      <c r="K305">
        <v>36.223423515197062</v>
      </c>
      <c r="L305">
        <v>74.559643549602498</v>
      </c>
      <c r="M305">
        <v>4.8537348329869934</v>
      </c>
      <c r="N305">
        <v>13.038021373095109</v>
      </c>
      <c r="O305">
        <v>28.93368169023795</v>
      </c>
      <c r="P305">
        <v>54.962052563102993</v>
      </c>
      <c r="Q305">
        <v>81.712636076758287</v>
      </c>
      <c r="R305">
        <v>0.019248117314194901</v>
      </c>
      <c r="S305">
        <v>1.0877293697088619</v>
      </c>
      <c r="T305">
        <v>1.818717941875966</v>
      </c>
      <c r="U305">
        <v>3.3062384721120348</v>
      </c>
      <c r="V305">
        <v>4.9931897456047576</v>
      </c>
      <c r="W305" t="s">
        <v>240</v>
      </c>
      <c r="X305" t="s">
        <v>241</v>
      </c>
      <c r="Y305" t="s">
        <v>242</v>
      </c>
      <c r="Z305" t="s">
        <v>424</v>
      </c>
      <c r="AA305" t="s">
        <v>244</v>
      </c>
      <c r="AB305" t="s">
        <v>245</v>
      </c>
      <c r="AC305" t="s">
        <v>246</v>
      </c>
      <c r="AD305" t="s">
        <v>247</v>
      </c>
      <c r="AE305">
        <v>0.82180546608256899</v>
      </c>
      <c r="AF305">
        <v>1.6566262542264021</v>
      </c>
      <c r="AG305">
        <v>29.47448514712482</v>
      </c>
      <c r="AH305">
        <v>2.9085773746460579</v>
      </c>
      <c r="AI305">
        <v>59.69121421845518</v>
      </c>
      <c r="AJ305">
        <v>11.682784728991351</v>
      </c>
      <c r="AK305">
        <v>1.723788741942887</v>
      </c>
      <c r="AL305">
        <v>4.872674110573703</v>
      </c>
      <c r="AM305">
        <v>77.467125999999993</v>
      </c>
      <c r="AN305">
        <v>563.28823699999987</v>
      </c>
      <c r="AO305">
        <v>1355.5010110000001</v>
      </c>
      <c r="AP305">
        <v>4293.9817040000007</v>
      </c>
      <c r="AQ305">
        <v>8834.2399130000013</v>
      </c>
      <c r="AR305">
        <v>387.93536799999998</v>
      </c>
      <c r="AS305">
        <v>1045.248623</v>
      </c>
      <c r="AT305">
        <v>2316.6173429999999</v>
      </c>
      <c r="AU305">
        <v>4397.6809300000032</v>
      </c>
      <c r="AV305">
        <v>6546.2059289999952</v>
      </c>
      <c r="AW305">
        <v>0.73857799999999996</v>
      </c>
      <c r="AX305">
        <v>41.749710999999998</v>
      </c>
      <c r="AY305">
        <v>69.792063000000013</v>
      </c>
      <c r="AZ305">
        <v>127.102594</v>
      </c>
      <c r="BA305">
        <v>191.40685199999999</v>
      </c>
      <c r="BB305">
        <v>6.2554400000000001</v>
      </c>
      <c r="BC305">
        <v>123.79588699999999</v>
      </c>
      <c r="BD305">
        <v>6912.5031259999923</v>
      </c>
      <c r="BE305">
        <v>119.96960300000001</v>
      </c>
      <c r="BF305">
        <v>7044.9114910000008</v>
      </c>
      <c r="BG305">
        <v>749.13390499999991</v>
      </c>
      <c r="BH305">
        <v>46.614632</v>
      </c>
      <c r="BI305">
        <v>121.293907</v>
      </c>
    </row>
    <row r="306">
      <c r="A306" t="s">
        <v>655</v>
      </c>
      <c r="B306">
        <v>2018</v>
      </c>
      <c r="C306" t="s">
        <v>662</v>
      </c>
      <c r="D306">
        <v>150</v>
      </c>
      <c r="E306" t="s">
        <v>110</v>
      </c>
      <c r="F306" t="s">
        <v>112</v>
      </c>
      <c r="G306" t="s">
        <v>195</v>
      </c>
      <c r="H306">
        <v>3.858620487497773</v>
      </c>
      <c r="I306">
        <v>6.5078092542031341</v>
      </c>
      <c r="J306">
        <v>6.5671301069703256</v>
      </c>
      <c r="K306">
        <v>10.087929260519241</v>
      </c>
      <c r="L306">
        <v>4.8380235809259942</v>
      </c>
      <c r="M306">
        <v>10.122937074912571</v>
      </c>
      <c r="N306">
        <v>7.6420119352645877</v>
      </c>
      <c r="O306">
        <v>9.8057097099410804</v>
      </c>
      <c r="P306">
        <v>8.9725964264058078</v>
      </c>
      <c r="Q306">
        <v>3.668486060733775</v>
      </c>
      <c r="R306">
        <v>0.18274645927156841</v>
      </c>
      <c r="S306">
        <v>2.578273923088795</v>
      </c>
      <c r="T306">
        <v>2.9204977462415842</v>
      </c>
      <c r="U306">
        <v>4.6068147640411539</v>
      </c>
      <c r="V306">
        <v>4.1696517200751142</v>
      </c>
      <c r="W306" t="s">
        <v>240</v>
      </c>
      <c r="X306" t="s">
        <v>241</v>
      </c>
      <c r="Y306" t="s">
        <v>242</v>
      </c>
      <c r="Z306" t="s">
        <v>424</v>
      </c>
      <c r="AA306" t="s">
        <v>244</v>
      </c>
      <c r="AB306" t="s">
        <v>245</v>
      </c>
      <c r="AC306" t="s">
        <v>246</v>
      </c>
      <c r="AD306" t="s">
        <v>247</v>
      </c>
      <c r="AE306">
        <v>0.2180459795970052</v>
      </c>
      <c r="AF306">
        <v>0.85906481864883455</v>
      </c>
      <c r="AG306">
        <v>10.0285086459296</v>
      </c>
      <c r="AH306">
        <v>0.1527819146173493</v>
      </c>
      <c r="AI306">
        <v>5.9976529936488614</v>
      </c>
      <c r="AJ306">
        <v>9.4123585843049575</v>
      </c>
      <c r="AK306">
        <v>0.063898466875224796</v>
      </c>
      <c r="AL306">
        <v>1.462779665175493</v>
      </c>
      <c r="AM306">
        <v>457.05703299999999</v>
      </c>
      <c r="AN306">
        <v>770.14678700000024</v>
      </c>
      <c r="AO306">
        <v>777.3611420000002</v>
      </c>
      <c r="AP306">
        <v>1195.839031</v>
      </c>
      <c r="AQ306">
        <v>573.2358549999999</v>
      </c>
      <c r="AR306">
        <v>809.07702100000017</v>
      </c>
      <c r="AS306">
        <v>612.65449899999999</v>
      </c>
      <c r="AT306">
        <v>785.10842200000002</v>
      </c>
      <c r="AU306">
        <v>717.92472000000009</v>
      </c>
      <c r="AV306">
        <v>293.89169600000002</v>
      </c>
      <c r="AW306">
        <v>7.0122450000000001</v>
      </c>
      <c r="AX306">
        <v>98.960452999999987</v>
      </c>
      <c r="AY306">
        <v>112.072113</v>
      </c>
      <c r="AZ306">
        <v>177.10099</v>
      </c>
      <c r="BA306">
        <v>159.83768900000001</v>
      </c>
      <c r="BB306">
        <v>1.6597280000000001</v>
      </c>
      <c r="BC306">
        <v>64.19594699999999</v>
      </c>
      <c r="BD306">
        <v>2351.9358189999998</v>
      </c>
      <c r="BE306">
        <v>6.3017699999999994</v>
      </c>
      <c r="BF306">
        <v>707.85851899999989</v>
      </c>
      <c r="BG306">
        <v>603.54762200000005</v>
      </c>
      <c r="BH306">
        <v>1.72794</v>
      </c>
      <c r="BI306">
        <v>36.412503000000008</v>
      </c>
    </row>
    <row r="307">
      <c r="A307" t="s">
        <v>655</v>
      </c>
      <c r="B307">
        <v>2018</v>
      </c>
      <c r="C307" t="s">
        <v>662</v>
      </c>
      <c r="D307">
        <v>151</v>
      </c>
      <c r="E307" t="s">
        <v>111</v>
      </c>
      <c r="F307" t="s">
        <v>50</v>
      </c>
      <c r="G307" t="s">
        <v>195</v>
      </c>
      <c r="H307">
        <v>0</v>
      </c>
      <c r="I307">
        <v>0</v>
      </c>
      <c r="J307">
        <v>0.14127645452712409</v>
      </c>
      <c r="K307">
        <v>0.081303592733352498</v>
      </c>
      <c r="L307">
        <v>0</v>
      </c>
      <c r="M307">
        <v>0</v>
      </c>
      <c r="N307">
        <v>0.20859749032989419</v>
      </c>
      <c r="O307">
        <v>0.1203732064438533</v>
      </c>
      <c r="P307">
        <v>0</v>
      </c>
      <c r="Q307">
        <v>0</v>
      </c>
      <c r="R307">
        <v>0</v>
      </c>
      <c r="S307">
        <v>0</v>
      </c>
      <c r="T307">
        <v>0</v>
      </c>
      <c r="U307">
        <v>0</v>
      </c>
      <c r="V307">
        <v>0</v>
      </c>
      <c r="W307" t="s">
        <v>240</v>
      </c>
      <c r="X307" t="s">
        <v>241</v>
      </c>
      <c r="Y307" t="s">
        <v>242</v>
      </c>
      <c r="Z307" t="s">
        <v>424</v>
      </c>
      <c r="AA307" t="s">
        <v>244</v>
      </c>
      <c r="AB307" t="s">
        <v>245</v>
      </c>
      <c r="AC307" t="s">
        <v>246</v>
      </c>
      <c r="AD307" t="s">
        <v>247</v>
      </c>
      <c r="AE307">
        <v>0</v>
      </c>
      <c r="AF307">
        <v>0</v>
      </c>
      <c r="AG307">
        <v>0.1124015176151535</v>
      </c>
      <c r="AH307">
        <v>0</v>
      </c>
      <c r="AI307">
        <v>0</v>
      </c>
      <c r="AJ307">
        <v>0</v>
      </c>
      <c r="AK307">
        <v>0</v>
      </c>
      <c r="AL307">
        <v>0</v>
      </c>
      <c r="AM307">
        <v>0</v>
      </c>
      <c r="AN307">
        <v>0</v>
      </c>
      <c r="AO307">
        <v>16.723108</v>
      </c>
      <c r="AP307">
        <v>9.6378559999999993</v>
      </c>
      <c r="AQ307">
        <v>0</v>
      </c>
      <c r="AR307">
        <v>0</v>
      </c>
      <c r="AS307">
        <v>16.723108</v>
      </c>
      <c r="AT307">
        <v>9.6378559999999993</v>
      </c>
      <c r="AU307">
        <v>0</v>
      </c>
      <c r="AV307">
        <v>0</v>
      </c>
      <c r="AW307">
        <v>0</v>
      </c>
      <c r="AX307">
        <v>0</v>
      </c>
      <c r="AY307">
        <v>0</v>
      </c>
      <c r="AZ307">
        <v>0</v>
      </c>
      <c r="BA307">
        <v>0</v>
      </c>
      <c r="BB307">
        <v>0</v>
      </c>
      <c r="BC307">
        <v>0</v>
      </c>
      <c r="BD307">
        <v>26.360963999999999</v>
      </c>
      <c r="BE307">
        <v>0</v>
      </c>
      <c r="BF307">
        <v>0</v>
      </c>
      <c r="BG307">
        <v>0</v>
      </c>
      <c r="BH307">
        <v>0</v>
      </c>
      <c r="BI307">
        <v>0</v>
      </c>
    </row>
    <row r="308">
      <c r="A308" t="s">
        <v>655</v>
      </c>
      <c r="B308">
        <v>2018</v>
      </c>
      <c r="C308" t="s">
        <v>662</v>
      </c>
      <c r="D308">
        <v>152</v>
      </c>
      <c r="E308" t="s">
        <v>111</v>
      </c>
      <c r="F308" t="s">
        <v>49</v>
      </c>
      <c r="G308" t="s">
        <v>195</v>
      </c>
      <c r="H308">
        <v>1.0150591561774509</v>
      </c>
      <c r="I308">
        <v>1.2538764800225459</v>
      </c>
      <c r="J308">
        <v>2.6674340458774668</v>
      </c>
      <c r="K308">
        <v>1.82465124626972</v>
      </c>
      <c r="L308">
        <v>1.9976769348299741</v>
      </c>
      <c r="M308">
        <v>0.33220892271904778</v>
      </c>
      <c r="N308">
        <v>2.0375332233187131</v>
      </c>
      <c r="O308">
        <v>2.6233736611652438</v>
      </c>
      <c r="P308">
        <v>2.0890228048822008</v>
      </c>
      <c r="Q308">
        <v>1.2463450251966599</v>
      </c>
      <c r="R308">
        <v>1.685269907237007</v>
      </c>
      <c r="S308">
        <v>0.64662967706222363</v>
      </c>
      <c r="T308">
        <v>1.1600999268174901</v>
      </c>
      <c r="U308">
        <v>2.8110385155326991</v>
      </c>
      <c r="V308">
        <v>3.3483013585756769</v>
      </c>
      <c r="W308" t="s">
        <v>240</v>
      </c>
      <c r="X308" t="s">
        <v>241</v>
      </c>
      <c r="Y308" t="s">
        <v>242</v>
      </c>
      <c r="Z308" t="s">
        <v>424</v>
      </c>
      <c r="AA308" t="s">
        <v>244</v>
      </c>
      <c r="AB308" t="s">
        <v>245</v>
      </c>
      <c r="AC308" t="s">
        <v>246</v>
      </c>
      <c r="AD308" t="s">
        <v>247</v>
      </c>
      <c r="AE308">
        <v>0</v>
      </c>
      <c r="AF308">
        <v>2.0838041755167138</v>
      </c>
      <c r="AG308">
        <v>0.68086953468688982</v>
      </c>
      <c r="AH308">
        <v>0.61776516213206323</v>
      </c>
      <c r="AI308">
        <v>4.2058937266913423</v>
      </c>
      <c r="AJ308">
        <v>1.540604080498855</v>
      </c>
      <c r="AK308">
        <v>3.1160370228384209</v>
      </c>
      <c r="AL308">
        <v>0.68454005185742584</v>
      </c>
      <c r="AM308">
        <v>120.234661</v>
      </c>
      <c r="AN308">
        <v>148.386178</v>
      </c>
      <c r="AO308">
        <v>315.74820999999997</v>
      </c>
      <c r="AP308">
        <v>216.297034</v>
      </c>
      <c r="AQ308">
        <v>236.69583800000001</v>
      </c>
      <c r="AR308">
        <v>26.551839999999999</v>
      </c>
      <c r="AS308">
        <v>163.34754599999999</v>
      </c>
      <c r="AT308">
        <v>210.044231</v>
      </c>
      <c r="AU308">
        <v>167.149066</v>
      </c>
      <c r="AV308">
        <v>99.847851999999989</v>
      </c>
      <c r="AW308">
        <v>64.666234999999986</v>
      </c>
      <c r="AX308">
        <v>24.819227000000001</v>
      </c>
      <c r="AY308">
        <v>44.518045000000008</v>
      </c>
      <c r="AZ308">
        <v>108.06549200000001</v>
      </c>
      <c r="BA308">
        <v>128.35238699999999</v>
      </c>
      <c r="BB308">
        <v>0</v>
      </c>
      <c r="BC308">
        <v>155.717915</v>
      </c>
      <c r="BD308">
        <v>159.680916</v>
      </c>
      <c r="BE308">
        <v>25.480855999999999</v>
      </c>
      <c r="BF308">
        <v>496.39045599999997</v>
      </c>
      <c r="BG308">
        <v>98.787983999999994</v>
      </c>
      <c r="BH308">
        <v>84.263758999999993</v>
      </c>
      <c r="BI308">
        <v>17.040035</v>
      </c>
    </row>
    <row r="309">
      <c r="A309" t="s">
        <v>655</v>
      </c>
      <c r="B309">
        <v>2018</v>
      </c>
      <c r="C309" t="s">
        <v>662</v>
      </c>
      <c r="D309">
        <v>153</v>
      </c>
      <c r="E309" t="s">
        <v>63</v>
      </c>
      <c r="F309" t="s">
        <v>531</v>
      </c>
      <c r="G309" t="s">
        <v>195</v>
      </c>
      <c r="H309">
        <v>18.579425996437099</v>
      </c>
      <c r="I309">
        <v>28.851755386087429</v>
      </c>
      <c r="J309">
        <v>41.412931769623732</v>
      </c>
      <c r="K309">
        <v>32.888352993607498</v>
      </c>
      <c r="L309">
        <v>12.079795963753719</v>
      </c>
      <c r="M309">
        <v>23.958552201458762</v>
      </c>
      <c r="N309">
        <v>37.363729366413843</v>
      </c>
      <c r="O309">
        <v>38.108409666759933</v>
      </c>
      <c r="P309">
        <v>20.24965616492165</v>
      </c>
      <c r="Q309">
        <v>7.5345342156070192</v>
      </c>
      <c r="R309">
        <v>15.455811349379889</v>
      </c>
      <c r="S309">
        <v>18.46945560651605</v>
      </c>
      <c r="T309">
        <v>26.98407982626653</v>
      </c>
      <c r="U309">
        <v>33.847121080955631</v>
      </c>
      <c r="V309">
        <v>52.777028496419938</v>
      </c>
      <c r="W309" t="s">
        <v>240</v>
      </c>
      <c r="X309" t="s">
        <v>241</v>
      </c>
      <c r="Y309" t="s">
        <v>242</v>
      </c>
      <c r="Z309" t="s">
        <v>424</v>
      </c>
      <c r="AA309" t="s">
        <v>244</v>
      </c>
      <c r="AB309" t="s">
        <v>245</v>
      </c>
      <c r="AC309" t="s">
        <v>246</v>
      </c>
      <c r="AD309" t="s">
        <v>247</v>
      </c>
      <c r="AE309">
        <v>0.25664197614697348</v>
      </c>
      <c r="AF309">
        <v>51.77262662345052</v>
      </c>
      <c r="AG309">
        <v>25.86037328829153</v>
      </c>
      <c r="AH309">
        <v>27.193851633148739</v>
      </c>
      <c r="AI309">
        <v>18.570682839109189</v>
      </c>
      <c r="AJ309">
        <v>17.116474648604459</v>
      </c>
      <c r="AK309">
        <v>17.003990608173069</v>
      </c>
      <c r="AL309">
        <v>41.805300556038553</v>
      </c>
      <c r="AM309">
        <v>2200.7495550000008</v>
      </c>
      <c r="AN309">
        <v>3414.372769999999</v>
      </c>
      <c r="AO309">
        <v>4902.1114870000019</v>
      </c>
      <c r="AP309">
        <v>3898.6371889999969</v>
      </c>
      <c r="AQ309">
        <v>1431.2811939999999</v>
      </c>
      <c r="AR309">
        <v>1914.890302999999</v>
      </c>
      <c r="AS309">
        <v>2995.4228140000018</v>
      </c>
      <c r="AT309">
        <v>3051.2052939999999</v>
      </c>
      <c r="AU309">
        <v>1620.2365559999989</v>
      </c>
      <c r="AV309">
        <v>603.610591</v>
      </c>
      <c r="AW309">
        <v>593.06175499999995</v>
      </c>
      <c r="AX309">
        <v>708.90283499999975</v>
      </c>
      <c r="AY309">
        <v>1035.4956950000001</v>
      </c>
      <c r="AZ309">
        <v>1301.1937660000001</v>
      </c>
      <c r="BA309">
        <v>2023.132585999999</v>
      </c>
      <c r="BB309">
        <v>1.953514</v>
      </c>
      <c r="BC309">
        <v>3868.8498499999969</v>
      </c>
      <c r="BD309">
        <v>6064.9036040000028</v>
      </c>
      <c r="BE309">
        <v>1121.660235999999</v>
      </c>
      <c r="BF309">
        <v>2191.7600210000001</v>
      </c>
      <c r="BG309">
        <v>1097.5577989999999</v>
      </c>
      <c r="BH309">
        <v>459.82129099999992</v>
      </c>
      <c r="BI309">
        <v>1040.64588</v>
      </c>
    </row>
    <row r="310">
      <c r="A310" t="s">
        <v>655</v>
      </c>
      <c r="B310">
        <v>2018</v>
      </c>
      <c r="C310" t="s">
        <v>662</v>
      </c>
      <c r="D310">
        <v>154</v>
      </c>
      <c r="E310" t="s">
        <v>63</v>
      </c>
      <c r="F310" t="s">
        <v>532</v>
      </c>
      <c r="G310" t="s">
        <v>195</v>
      </c>
      <c r="H310">
        <v>72.490429939827123</v>
      </c>
      <c r="I310">
        <v>57.508019312780164</v>
      </c>
      <c r="J310">
        <v>36.671755351207217</v>
      </c>
      <c r="K310">
        <v>16.465815575607159</v>
      </c>
      <c r="L310">
        <v>2.5687650086864431</v>
      </c>
      <c r="M310">
        <v>58.956692644802743</v>
      </c>
      <c r="N310">
        <v>39.036889745691717</v>
      </c>
      <c r="O310">
        <v>17.271004381085781</v>
      </c>
      <c r="P310">
        <v>10.9304299157368</v>
      </c>
      <c r="Q310">
        <v>1.3776646718074119</v>
      </c>
      <c r="R310">
        <v>76.06366027882558</v>
      </c>
      <c r="S310">
        <v>75.43476801523677</v>
      </c>
      <c r="T310">
        <v>66.192270586071928</v>
      </c>
      <c r="U310">
        <v>54.498364421600819</v>
      </c>
      <c r="V310">
        <v>34.711828679324533</v>
      </c>
      <c r="W310" t="s">
        <v>240</v>
      </c>
      <c r="X310" t="s">
        <v>241</v>
      </c>
      <c r="Y310" t="s">
        <v>242</v>
      </c>
      <c r="Z310" t="s">
        <v>424</v>
      </c>
      <c r="AA310" t="s">
        <v>244</v>
      </c>
      <c r="AB310" t="s">
        <v>245</v>
      </c>
      <c r="AC310" t="s">
        <v>246</v>
      </c>
      <c r="AD310" t="s">
        <v>247</v>
      </c>
      <c r="AE310">
        <v>0</v>
      </c>
      <c r="AF310">
        <v>42.91782973109315</v>
      </c>
      <c r="AG310">
        <v>32.794305791701511</v>
      </c>
      <c r="AH310">
        <v>67.378143817276069</v>
      </c>
      <c r="AI310">
        <v>11.127542730518821</v>
      </c>
      <c r="AJ310">
        <v>58.531863107013791</v>
      </c>
      <c r="AK310">
        <v>75.142994461922925</v>
      </c>
      <c r="AL310">
        <v>48.744671438597628</v>
      </c>
      <c r="AM310">
        <v>8586.5559819999999</v>
      </c>
      <c r="AN310">
        <v>6805.6107009999878</v>
      </c>
      <c r="AO310">
        <v>4340.8912500000024</v>
      </c>
      <c r="AP310">
        <v>1951.883724999999</v>
      </c>
      <c r="AQ310">
        <v>304.36151899999999</v>
      </c>
      <c r="AR310">
        <v>4712.1210870000014</v>
      </c>
      <c r="AS310">
        <v>3129.558856000001</v>
      </c>
      <c r="AT310">
        <v>1382.828107</v>
      </c>
      <c r="AU310">
        <v>874.57692999999995</v>
      </c>
      <c r="AV310">
        <v>110.368201</v>
      </c>
      <c r="AW310">
        <v>2918.672261000002</v>
      </c>
      <c r="AX310">
        <v>2895.3707160000031</v>
      </c>
      <c r="AY310">
        <v>2540.0833260000009</v>
      </c>
      <c r="AZ310">
        <v>2095.0949379999988</v>
      </c>
      <c r="BA310">
        <v>1330.628754999999</v>
      </c>
      <c r="BB310">
        <v>0</v>
      </c>
      <c r="BC310">
        <v>3207.151151999999</v>
      </c>
      <c r="BD310">
        <v>7691.0840060000028</v>
      </c>
      <c r="BE310">
        <v>2779.1349940000018</v>
      </c>
      <c r="BF310">
        <v>1313.3013739999999</v>
      </c>
      <c r="BG310">
        <v>3753.232144000001</v>
      </c>
      <c r="BH310">
        <v>2032.0141030000009</v>
      </c>
      <c r="BI310">
        <v>1213.3854040000001</v>
      </c>
    </row>
    <row r="311">
      <c r="A311" t="s">
        <v>655</v>
      </c>
      <c r="B311">
        <v>2018</v>
      </c>
      <c r="C311" t="s">
        <v>662</v>
      </c>
      <c r="D311">
        <v>155</v>
      </c>
      <c r="E311" t="s">
        <v>63</v>
      </c>
      <c r="F311" t="s">
        <v>533</v>
      </c>
      <c r="G311" t="s">
        <v>195</v>
      </c>
      <c r="H311">
        <v>3.2711195604659071</v>
      </c>
      <c r="I311">
        <v>1.0250650587894119</v>
      </c>
      <c r="J311">
        <v>0.53406076482539855</v>
      </c>
      <c r="K311">
        <v>0.30092132454180859</v>
      </c>
      <c r="L311">
        <v>0</v>
      </c>
      <c r="M311">
        <v>1.642477486151845</v>
      </c>
      <c r="N311">
        <v>0.040429856745345702</v>
      </c>
      <c r="O311">
        <v>1.194608118664932</v>
      </c>
      <c r="P311">
        <v>0</v>
      </c>
      <c r="Q311">
        <v>0</v>
      </c>
      <c r="R311">
        <v>6.2839359957518166</v>
      </c>
      <c r="S311">
        <v>1.7831434083872211</v>
      </c>
      <c r="T311">
        <v>0.83822797629096346</v>
      </c>
      <c r="U311">
        <v>0.93042274575765704</v>
      </c>
      <c r="V311">
        <v>0</v>
      </c>
      <c r="W311" t="s">
        <v>240</v>
      </c>
      <c r="X311" t="s">
        <v>241</v>
      </c>
      <c r="Y311" t="s">
        <v>242</v>
      </c>
      <c r="Z311" t="s">
        <v>424</v>
      </c>
      <c r="AA311" t="s">
        <v>244</v>
      </c>
      <c r="AB311" t="s">
        <v>245</v>
      </c>
      <c r="AC311" t="s">
        <v>246</v>
      </c>
      <c r="AD311" t="s">
        <v>247</v>
      </c>
      <c r="AE311">
        <v>0.29121791219566179</v>
      </c>
      <c r="AF311">
        <v>0.66252483478671453</v>
      </c>
      <c r="AG311">
        <v>0.891441390968572</v>
      </c>
      <c r="AH311">
        <v>1.7488800981796</v>
      </c>
      <c r="AI311">
        <v>0.31153409786067859</v>
      </c>
      <c r="AJ311">
        <v>1.7159148505865871</v>
      </c>
      <c r="AK311">
        <v>2.5114683093040049</v>
      </c>
      <c r="AL311">
        <v>2.4113624622259251</v>
      </c>
      <c r="AM311">
        <v>387.46702499999998</v>
      </c>
      <c r="AN311">
        <v>121.30819</v>
      </c>
      <c r="AO311">
        <v>63.217582</v>
      </c>
      <c r="AP311">
        <v>35.671688000000003</v>
      </c>
      <c r="AQ311">
        <v>0</v>
      </c>
      <c r="AR311">
        <v>131.27521999999999</v>
      </c>
      <c r="AS311">
        <v>3.2412320000000001</v>
      </c>
      <c r="AT311">
        <v>95.648038</v>
      </c>
      <c r="AU311">
        <v>0</v>
      </c>
      <c r="AV311">
        <v>0</v>
      </c>
      <c r="AW311">
        <v>241.12368000000001</v>
      </c>
      <c r="AX311">
        <v>68.441400999999999</v>
      </c>
      <c r="AY311">
        <v>32.166428000000003</v>
      </c>
      <c r="AZ311">
        <v>35.768486000000003</v>
      </c>
      <c r="BA311">
        <v>0</v>
      </c>
      <c r="BB311">
        <v>2.2166999999999999</v>
      </c>
      <c r="BC311">
        <v>49.508963999999999</v>
      </c>
      <c r="BD311">
        <v>209.06527700000001</v>
      </c>
      <c r="BE311">
        <v>72.135764000000009</v>
      </c>
      <c r="BF311">
        <v>36.768060000000013</v>
      </c>
      <c r="BG311">
        <v>110.029417</v>
      </c>
      <c r="BH311">
        <v>67.915033999999991</v>
      </c>
      <c r="BI311">
        <v>60.025268999999987</v>
      </c>
    </row>
    <row r="312">
      <c r="A312" t="s">
        <v>655</v>
      </c>
      <c r="B312">
        <v>2018</v>
      </c>
      <c r="C312" t="s">
        <v>662</v>
      </c>
      <c r="D312">
        <v>156</v>
      </c>
      <c r="E312" t="s">
        <v>63</v>
      </c>
      <c r="F312" t="s">
        <v>529</v>
      </c>
      <c r="G312" t="s">
        <v>195</v>
      </c>
      <c r="H312">
        <v>0.1299348947891836</v>
      </c>
      <c r="I312">
        <v>0.027048398385818399</v>
      </c>
      <c r="J312">
        <v>0</v>
      </c>
      <c r="K312">
        <v>0</v>
      </c>
      <c r="L312">
        <v>0</v>
      </c>
      <c r="M312">
        <v>0.042768127770675797</v>
      </c>
      <c r="N312">
        <v>0</v>
      </c>
      <c r="O312">
        <v>0</v>
      </c>
      <c r="P312">
        <v>0</v>
      </c>
      <c r="Q312">
        <v>0</v>
      </c>
      <c r="R312">
        <v>0.3093278922199959</v>
      </c>
      <c r="S312">
        <v>0</v>
      </c>
      <c r="T312">
        <v>0.086105996435513504</v>
      </c>
      <c r="U312">
        <v>0</v>
      </c>
      <c r="V312">
        <v>0</v>
      </c>
      <c r="W312" t="s">
        <v>240</v>
      </c>
      <c r="X312" t="s">
        <v>241</v>
      </c>
      <c r="Y312" t="s">
        <v>242</v>
      </c>
      <c r="Z312" t="s">
        <v>424</v>
      </c>
      <c r="AA312" t="s">
        <v>244</v>
      </c>
      <c r="AB312" t="s">
        <v>245</v>
      </c>
      <c r="AC312" t="s">
        <v>246</v>
      </c>
      <c r="AD312" t="s">
        <v>247</v>
      </c>
      <c r="AE312">
        <v>0</v>
      </c>
      <c r="AF312">
        <v>0.047523562277501902</v>
      </c>
      <c r="AG312">
        <v>0.011666863656980501</v>
      </c>
      <c r="AH312">
        <v>0</v>
      </c>
      <c r="AI312">
        <v>0</v>
      </c>
      <c r="AJ312">
        <v>0</v>
      </c>
      <c r="AK312">
        <v>0.43782238894358189</v>
      </c>
      <c r="AL312">
        <v>0.0186717155312628</v>
      </c>
      <c r="AM312">
        <v>15.390904000000001</v>
      </c>
      <c r="AN312">
        <v>3.2009599999999998</v>
      </c>
      <c r="AO312">
        <v>0</v>
      </c>
      <c r="AP312">
        <v>0</v>
      </c>
      <c r="AQ312">
        <v>0</v>
      </c>
      <c r="AR312">
        <v>3.4182480000000002</v>
      </c>
      <c r="AS312">
        <v>0</v>
      </c>
      <c r="AT312">
        <v>0</v>
      </c>
      <c r="AU312">
        <v>0</v>
      </c>
      <c r="AV312">
        <v>0</v>
      </c>
      <c r="AW312">
        <v>11.869357000000001</v>
      </c>
      <c r="AX312">
        <v>0</v>
      </c>
      <c r="AY312">
        <v>3.3042590000000001</v>
      </c>
      <c r="AZ312">
        <v>0</v>
      </c>
      <c r="BA312">
        <v>0</v>
      </c>
      <c r="BB312">
        <v>0</v>
      </c>
      <c r="BC312">
        <v>3.5513270000000001</v>
      </c>
      <c r="BD312">
        <v>2.7361710000000001</v>
      </c>
      <c r="BE312">
        <v>0</v>
      </c>
      <c r="BF312">
        <v>0</v>
      </c>
      <c r="BG312">
        <v>0</v>
      </c>
      <c r="BH312">
        <v>11.839577</v>
      </c>
      <c r="BI312">
        <v>0.46478900000000001</v>
      </c>
    </row>
    <row r="313">
      <c r="A313" t="s">
        <v>655</v>
      </c>
      <c r="B313">
        <v>2018</v>
      </c>
      <c r="C313" t="s">
        <v>662</v>
      </c>
      <c r="D313">
        <v>157</v>
      </c>
      <c r="E313" t="s">
        <v>63</v>
      </c>
      <c r="F313" t="s">
        <v>530</v>
      </c>
      <c r="G313" t="s">
        <v>195</v>
      </c>
      <c r="H313">
        <v>0</v>
      </c>
      <c r="I313">
        <v>0</v>
      </c>
      <c r="J313">
        <v>0.0010651802477124001</v>
      </c>
      <c r="K313">
        <v>0</v>
      </c>
      <c r="L313">
        <v>0.075831985154659595</v>
      </c>
      <c r="M313">
        <v>0</v>
      </c>
      <c r="N313">
        <v>0.0015727597862326</v>
      </c>
      <c r="O313">
        <v>0</v>
      </c>
      <c r="P313">
        <v>0</v>
      </c>
      <c r="Q313">
        <v>0.1121546668156851</v>
      </c>
      <c r="R313">
        <v>0</v>
      </c>
      <c r="S313">
        <v>0</v>
      </c>
      <c r="T313">
        <v>0</v>
      </c>
      <c r="U313">
        <v>0</v>
      </c>
      <c r="V313">
        <v>0</v>
      </c>
      <c r="W313" t="s">
        <v>240</v>
      </c>
      <c r="X313" t="s">
        <v>241</v>
      </c>
      <c r="Y313" t="s">
        <v>242</v>
      </c>
      <c r="Z313" t="s">
        <v>424</v>
      </c>
      <c r="AA313" t="s">
        <v>244</v>
      </c>
      <c r="AB313" t="s">
        <v>245</v>
      </c>
      <c r="AC313" t="s">
        <v>246</v>
      </c>
      <c r="AD313" t="s">
        <v>247</v>
      </c>
      <c r="AE313">
        <v>0.016564619883166199</v>
      </c>
      <c r="AF313">
        <v>0</v>
      </c>
      <c r="AG313">
        <v>0.0383114578572714</v>
      </c>
      <c r="AH313">
        <v>0</v>
      </c>
      <c r="AI313">
        <v>0</v>
      </c>
      <c r="AJ313">
        <v>0</v>
      </c>
      <c r="AK313">
        <v>0</v>
      </c>
      <c r="AL313">
        <v>0</v>
      </c>
      <c r="AM313">
        <v>0</v>
      </c>
      <c r="AN313">
        <v>0</v>
      </c>
      <c r="AO313">
        <v>0.126087</v>
      </c>
      <c r="AP313">
        <v>0</v>
      </c>
      <c r="AQ313">
        <v>8.9849940000000004</v>
      </c>
      <c r="AR313">
        <v>0</v>
      </c>
      <c r="AS313">
        <v>0.126087</v>
      </c>
      <c r="AT313">
        <v>0</v>
      </c>
      <c r="AU313">
        <v>0</v>
      </c>
      <c r="AV313">
        <v>8.9849940000000004</v>
      </c>
      <c r="AW313">
        <v>0</v>
      </c>
      <c r="AX313">
        <v>0</v>
      </c>
      <c r="AY313">
        <v>0</v>
      </c>
      <c r="AZ313">
        <v>0</v>
      </c>
      <c r="BA313">
        <v>0</v>
      </c>
      <c r="BB313">
        <v>0.126087</v>
      </c>
      <c r="BC313">
        <v>0</v>
      </c>
      <c r="BD313">
        <v>8.9849940000000004</v>
      </c>
      <c r="BE313">
        <v>0</v>
      </c>
      <c r="BF313">
        <v>0</v>
      </c>
      <c r="BG313">
        <v>0</v>
      </c>
      <c r="BH313">
        <v>0</v>
      </c>
      <c r="BI313">
        <v>0</v>
      </c>
    </row>
    <row r="314">
      <c r="A314" t="s">
        <v>655</v>
      </c>
      <c r="B314">
        <v>2018</v>
      </c>
      <c r="C314" t="s">
        <v>662</v>
      </c>
      <c r="D314">
        <v>158</v>
      </c>
      <c r="E314" t="s">
        <v>63</v>
      </c>
      <c r="F314" t="s">
        <v>50</v>
      </c>
      <c r="G314" t="s">
        <v>195</v>
      </c>
      <c r="H314">
        <v>6.3497054397072006</v>
      </c>
      <c r="I314">
        <v>9.6645449631646265</v>
      </c>
      <c r="J314">
        <v>15.45254154438854</v>
      </c>
      <c r="K314">
        <v>30.561020121900661</v>
      </c>
      <c r="L314">
        <v>11.546108038954531</v>
      </c>
      <c r="M314">
        <v>8.146650856239285</v>
      </c>
      <c r="N314">
        <v>18.20871367175814</v>
      </c>
      <c r="O314">
        <v>35.293476795588163</v>
      </c>
      <c r="P314">
        <v>21.97246101497846</v>
      </c>
      <c r="Q314">
        <v>6.381416692916682</v>
      </c>
      <c r="R314">
        <v>5.6187458892132298</v>
      </c>
      <c r="S314">
        <v>7.2865643770193804</v>
      </c>
      <c r="T314">
        <v>9.5451714526034976</v>
      </c>
      <c r="U314">
        <v>9.6468488452691616</v>
      </c>
      <c r="V314">
        <v>7.2345788089446179</v>
      </c>
      <c r="W314" t="s">
        <v>240</v>
      </c>
      <c r="X314" t="s">
        <v>241</v>
      </c>
      <c r="Y314" t="s">
        <v>242</v>
      </c>
      <c r="Z314" t="s">
        <v>424</v>
      </c>
      <c r="AA314" t="s">
        <v>244</v>
      </c>
      <c r="AB314" t="s">
        <v>245</v>
      </c>
      <c r="AC314" t="s">
        <v>246</v>
      </c>
      <c r="AD314" t="s">
        <v>247</v>
      </c>
      <c r="AE314">
        <v>43.72462065848601</v>
      </c>
      <c r="AF314">
        <v>6.4682361239671362</v>
      </c>
      <c r="AG314">
        <v>13.659117617145871</v>
      </c>
      <c r="AH314">
        <v>5.328640628070838</v>
      </c>
      <c r="AI314">
        <v>25.991796418049809</v>
      </c>
      <c r="AJ314">
        <v>15.182538038841891</v>
      </c>
      <c r="AK314">
        <v>8.9455266165259761</v>
      </c>
      <c r="AL314">
        <v>7.7670243840262234</v>
      </c>
      <c r="AM314">
        <v>752.12826400000017</v>
      </c>
      <c r="AN314">
        <v>1143.7210220000011</v>
      </c>
      <c r="AO314">
        <v>1829.140758</v>
      </c>
      <c r="AP314">
        <v>3622.7514830000018</v>
      </c>
      <c r="AQ314">
        <v>1368.046890000001</v>
      </c>
      <c r="AR314">
        <v>651.12209600000028</v>
      </c>
      <c r="AS314">
        <v>1459.779237</v>
      </c>
      <c r="AT314">
        <v>2825.8235960000011</v>
      </c>
      <c r="AU314">
        <v>1758.083409999999</v>
      </c>
      <c r="AV314">
        <v>511.23142999999988</v>
      </c>
      <c r="AW314">
        <v>215.599377</v>
      </c>
      <c r="AX314">
        <v>279.67614500000002</v>
      </c>
      <c r="AY314">
        <v>366.28945699999991</v>
      </c>
      <c r="AZ314">
        <v>370.85634399999998</v>
      </c>
      <c r="BA314">
        <v>277.32732499999997</v>
      </c>
      <c r="BB314">
        <v>332.82419299999981</v>
      </c>
      <c r="BC314">
        <v>483.35647599999987</v>
      </c>
      <c r="BD314">
        <v>3203.4043259999999</v>
      </c>
      <c r="BE314">
        <v>219.789546</v>
      </c>
      <c r="BF314">
        <v>3067.6190399999991</v>
      </c>
      <c r="BG314">
        <v>973.54819700000041</v>
      </c>
      <c r="BH314">
        <v>241.90460300000001</v>
      </c>
      <c r="BI314">
        <v>193.34203600000001</v>
      </c>
    </row>
    <row r="315">
      <c r="A315" t="s">
        <v>655</v>
      </c>
      <c r="B315">
        <v>2018</v>
      </c>
      <c r="C315" t="s">
        <v>662</v>
      </c>
      <c r="D315">
        <v>159</v>
      </c>
      <c r="E315" t="s">
        <v>63</v>
      </c>
      <c r="F315" t="s">
        <v>49</v>
      </c>
      <c r="G315" t="s">
        <v>195</v>
      </c>
      <c r="H315">
        <v>17.758810165210619</v>
      </c>
      <c r="I315">
        <v>31.557841384713502</v>
      </c>
      <c r="J315">
        <v>47.340577159331097</v>
      </c>
      <c r="K315">
        <v>52.672242977950297</v>
      </c>
      <c r="L315">
        <v>85.809294967204508</v>
      </c>
      <c r="M315">
        <v>30.889395627825291</v>
      </c>
      <c r="N315">
        <v>42.71239396601846</v>
      </c>
      <c r="O315">
        <v>46.240910704661182</v>
      </c>
      <c r="P315">
        <v>67.09710906928467</v>
      </c>
      <c r="Q315">
        <v>92.128763968460191</v>
      </c>
      <c r="R315">
        <v>11.72432994398943</v>
      </c>
      <c r="S315">
        <v>15.495524199356559</v>
      </c>
      <c r="T315">
        <v>23.33822398859806</v>
      </c>
      <c r="U315">
        <v>34.924363987372352</v>
      </c>
      <c r="V315">
        <v>58.053592511730884</v>
      </c>
      <c r="W315" t="s">
        <v>240</v>
      </c>
      <c r="X315" t="s">
        <v>241</v>
      </c>
      <c r="Y315" t="s">
        <v>242</v>
      </c>
      <c r="Z315" t="s">
        <v>424</v>
      </c>
      <c r="AA315" t="s">
        <v>244</v>
      </c>
      <c r="AB315" t="s">
        <v>245</v>
      </c>
      <c r="AC315" t="s">
        <v>246</v>
      </c>
      <c r="AD315" t="s">
        <v>247</v>
      </c>
      <c r="AE315">
        <v>55.967596809435079</v>
      </c>
      <c r="AF315">
        <v>49.903885747875343</v>
      </c>
      <c r="AG315">
        <v>52.495415435867109</v>
      </c>
      <c r="AH315">
        <v>25.54433545647337</v>
      </c>
      <c r="AI315">
        <v>62.569126753570799</v>
      </c>
      <c r="AJ315">
        <v>24.569684003557729</v>
      </c>
      <c r="AK315">
        <v>12.962188223303629</v>
      </c>
      <c r="AL315">
        <v>41.058269999618943</v>
      </c>
      <c r="AM315">
        <v>2103.5468790000009</v>
      </c>
      <c r="AN315">
        <v>3734.6162429999999</v>
      </c>
      <c r="AO315">
        <v>5603.7758540000004</v>
      </c>
      <c r="AP315">
        <v>6243.8506829999924</v>
      </c>
      <c r="AQ315">
        <v>10167.160979000009</v>
      </c>
      <c r="AR315">
        <v>2468.8388369999989</v>
      </c>
      <c r="AS315">
        <v>3424.2213369999999</v>
      </c>
      <c r="AT315">
        <v>3702.3458279999991</v>
      </c>
      <c r="AU315">
        <v>5368.6436959999992</v>
      </c>
      <c r="AV315">
        <v>7380.6682769999943</v>
      </c>
      <c r="AW315">
        <v>449.879436</v>
      </c>
      <c r="AX315">
        <v>594.75608099999988</v>
      </c>
      <c r="AY315">
        <v>895.5884589999996</v>
      </c>
      <c r="AZ315">
        <v>1342.6064980000001</v>
      </c>
      <c r="BA315">
        <v>2225.402188999999</v>
      </c>
      <c r="BB315">
        <v>426.01559400000008</v>
      </c>
      <c r="BC315">
        <v>3729.203122999998</v>
      </c>
      <c r="BD315">
        <v>12311.486408999999</v>
      </c>
      <c r="BE315">
        <v>1053.622918999999</v>
      </c>
      <c r="BF315">
        <v>7384.5701720000015</v>
      </c>
      <c r="BG315">
        <v>1575.4791130000001</v>
      </c>
      <c r="BH315">
        <v>350.52301899999998</v>
      </c>
      <c r="BI315">
        <v>1022.050288999999</v>
      </c>
    </row>
    <row r="316">
      <c r="A316" t="s">
        <v>655</v>
      </c>
      <c r="B316">
        <v>2018</v>
      </c>
      <c r="C316" t="s">
        <v>662</v>
      </c>
      <c r="D316">
        <v>160</v>
      </c>
      <c r="E316" t="s">
        <v>63</v>
      </c>
      <c r="F316" t="s">
        <v>112</v>
      </c>
      <c r="G316" t="s">
        <v>195</v>
      </c>
      <c r="H316">
        <v>75.891484395082273</v>
      </c>
      <c r="I316">
        <v>58.777613652121893</v>
      </c>
      <c r="J316">
        <v>37.206881296280343</v>
      </c>
      <c r="K316">
        <v>16.76673690014897</v>
      </c>
      <c r="L316">
        <v>2.6445969938411018</v>
      </c>
      <c r="M316">
        <v>60.963953515935387</v>
      </c>
      <c r="N316">
        <v>39.078892362223307</v>
      </c>
      <c r="O316">
        <v>18.465612499750709</v>
      </c>
      <c r="P316">
        <v>10.9304299157368</v>
      </c>
      <c r="Q316">
        <v>1.4898193386230969</v>
      </c>
      <c r="R316">
        <v>82.656924166797381</v>
      </c>
      <c r="S316">
        <v>77.21791142362396</v>
      </c>
      <c r="T316">
        <v>67.116604558798386</v>
      </c>
      <c r="U316">
        <v>55.428787167358493</v>
      </c>
      <c r="V316">
        <v>34.711828679324533</v>
      </c>
      <c r="W316" t="s">
        <v>240</v>
      </c>
      <c r="X316" t="s">
        <v>241</v>
      </c>
      <c r="Y316" t="s">
        <v>242</v>
      </c>
      <c r="Z316" t="s">
        <v>424</v>
      </c>
      <c r="AA316" t="s">
        <v>244</v>
      </c>
      <c r="AB316" t="s">
        <v>245</v>
      </c>
      <c r="AC316" t="s">
        <v>246</v>
      </c>
      <c r="AD316" t="s">
        <v>247</v>
      </c>
      <c r="AE316">
        <v>0.307782532078828</v>
      </c>
      <c r="AF316">
        <v>43.627878128157377</v>
      </c>
      <c r="AG316">
        <v>33.84546694698696</v>
      </c>
      <c r="AH316">
        <v>69.12702391545568</v>
      </c>
      <c r="AI316">
        <v>11.439076828379489</v>
      </c>
      <c r="AJ316">
        <v>60.247777957600412</v>
      </c>
      <c r="AK316">
        <v>78.092285160170505</v>
      </c>
      <c r="AL316">
        <v>51.174705616354821</v>
      </c>
      <c r="AM316">
        <v>8989.4139110000069</v>
      </c>
      <c r="AN316">
        <v>6955.8569609999886</v>
      </c>
      <c r="AO316">
        <v>4404.2349190000023</v>
      </c>
      <c r="AP316">
        <v>1987.555413</v>
      </c>
      <c r="AQ316">
        <v>313.34651300000002</v>
      </c>
      <c r="AR316">
        <v>4872.5516650000036</v>
      </c>
      <c r="AS316">
        <v>3132.926175000001</v>
      </c>
      <c r="AT316">
        <v>1478.4761450000001</v>
      </c>
      <c r="AU316">
        <v>874.57692999999995</v>
      </c>
      <c r="AV316">
        <v>119.353195</v>
      </c>
      <c r="AW316">
        <v>3171.6652980000008</v>
      </c>
      <c r="AX316">
        <v>2963.8121170000022</v>
      </c>
      <c r="AY316">
        <v>2575.5540129999999</v>
      </c>
      <c r="AZ316">
        <v>2130.8634239999992</v>
      </c>
      <c r="BA316">
        <v>1330.628754999999</v>
      </c>
      <c r="BB316">
        <v>2.342787</v>
      </c>
      <c r="BC316">
        <v>3260.2114430000001</v>
      </c>
      <c r="BD316">
        <v>7937.6075580000024</v>
      </c>
      <c r="BE316">
        <v>2851.2707580000028</v>
      </c>
      <c r="BF316">
        <v>1350.069434</v>
      </c>
      <c r="BG316">
        <v>3863.261561000003</v>
      </c>
      <c r="BH316">
        <v>2111.7687140000012</v>
      </c>
      <c r="BI316">
        <v>1273.875462</v>
      </c>
    </row>
    <row r="317">
      <c r="A317" t="s">
        <v>655</v>
      </c>
      <c r="B317">
        <v>2018</v>
      </c>
      <c r="C317" t="s">
        <v>662</v>
      </c>
      <c r="D317">
        <v>161</v>
      </c>
      <c r="E317" t="s">
        <v>63</v>
      </c>
      <c r="F317" t="s">
        <v>50</v>
      </c>
      <c r="G317" t="s">
        <v>195</v>
      </c>
      <c r="H317">
        <v>28.266799072307901</v>
      </c>
      <c r="I317">
        <v>22.78855584970653</v>
      </c>
      <c r="J317">
        <v>27.327472400704298</v>
      </c>
      <c r="K317">
        <v>39.089310894875638</v>
      </c>
      <c r="L317">
        <v>12.710798414047879</v>
      </c>
      <c r="M317">
        <v>18.67980155622654</v>
      </c>
      <c r="N317">
        <v>31.988732827055351</v>
      </c>
      <c r="O317">
        <v>45.877964665996103</v>
      </c>
      <c r="P317">
        <v>26.871307780910811</v>
      </c>
      <c r="Q317">
        <v>7.0168593510678594</v>
      </c>
      <c r="R317">
        <v>37.188450278857729</v>
      </c>
      <c r="S317">
        <v>30.692311191553859</v>
      </c>
      <c r="T317">
        <v>28.748565399238171</v>
      </c>
      <c r="U317">
        <v>20.41723731170768</v>
      </c>
      <c r="V317">
        <v>13.305413640167121</v>
      </c>
      <c r="W317" t="s">
        <v>240</v>
      </c>
      <c r="X317" t="s">
        <v>241</v>
      </c>
      <c r="Y317" t="s">
        <v>242</v>
      </c>
      <c r="Z317" t="s">
        <v>424</v>
      </c>
      <c r="AA317" t="s">
        <v>244</v>
      </c>
      <c r="AB317" t="s">
        <v>245</v>
      </c>
      <c r="AC317" t="s">
        <v>246</v>
      </c>
      <c r="AD317" t="s">
        <v>247</v>
      </c>
      <c r="AE317">
        <v>43.859612885585221</v>
      </c>
      <c r="AF317">
        <v>11.175215724345049</v>
      </c>
      <c r="AG317">
        <v>22.714186509489831</v>
      </c>
      <c r="AH317">
        <v>22.003031578024789</v>
      </c>
      <c r="AI317">
        <v>33.266846294172908</v>
      </c>
      <c r="AJ317">
        <v>37.298568412762798</v>
      </c>
      <c r="AK317">
        <v>40.620672603848497</v>
      </c>
      <c r="AL317">
        <v>23.995779689562511</v>
      </c>
      <c r="AM317">
        <v>3238.5346460000028</v>
      </c>
      <c r="AN317">
        <v>2661.1028350000001</v>
      </c>
      <c r="AO317">
        <v>3217.484094000004</v>
      </c>
      <c r="AP317">
        <v>4619.7646930000046</v>
      </c>
      <c r="AQ317">
        <v>1504.903798000001</v>
      </c>
      <c r="AR317">
        <v>1463.6559010000001</v>
      </c>
      <c r="AS317">
        <v>2563.436116000003</v>
      </c>
      <c r="AT317">
        <v>3629.404652000002</v>
      </c>
      <c r="AU317">
        <v>2150.055034</v>
      </c>
      <c r="AV317">
        <v>561.5078840000001</v>
      </c>
      <c r="AW317">
        <v>1337.3042700000001</v>
      </c>
      <c r="AX317">
        <v>1156.856853</v>
      </c>
      <c r="AY317">
        <v>1093.825621</v>
      </c>
      <c r="AZ317">
        <v>775.69956100000013</v>
      </c>
      <c r="BA317">
        <v>510.04417399999983</v>
      </c>
      <c r="BB317">
        <v>332.82419299999981</v>
      </c>
      <c r="BC317">
        <v>829.56555099999969</v>
      </c>
      <c r="BD317">
        <v>5271.6698829999996</v>
      </c>
      <c r="BE317">
        <v>889.63279499999965</v>
      </c>
      <c r="BF317">
        <v>3914.0076690000001</v>
      </c>
      <c r="BG317">
        <v>2350.6525540000021</v>
      </c>
      <c r="BH317">
        <v>1070.633268</v>
      </c>
      <c r="BI317">
        <v>582.80415300000016</v>
      </c>
    </row>
    <row r="318">
      <c r="A318" t="s">
        <v>655</v>
      </c>
      <c r="B318">
        <v>2018</v>
      </c>
      <c r="C318" t="s">
        <v>662</v>
      </c>
      <c r="D318">
        <v>162</v>
      </c>
      <c r="E318" t="s">
        <v>63</v>
      </c>
      <c r="F318" t="s">
        <v>49</v>
      </c>
      <c r="G318" t="s">
        <v>195</v>
      </c>
      <c r="H318">
        <v>71.733200927692081</v>
      </c>
      <c r="I318">
        <v>77.211444150293545</v>
      </c>
      <c r="J318">
        <v>72.672527599295734</v>
      </c>
      <c r="K318">
        <v>60.91068910512432</v>
      </c>
      <c r="L318">
        <v>87.289201585952256</v>
      </c>
      <c r="M318">
        <v>81.320198443773435</v>
      </c>
      <c r="N318">
        <v>68.011267172944585</v>
      </c>
      <c r="O318">
        <v>54.122035334003947</v>
      </c>
      <c r="P318">
        <v>73.128692219089118</v>
      </c>
      <c r="Q318">
        <v>92.983140648932121</v>
      </c>
      <c r="R318">
        <v>62.811549721142349</v>
      </c>
      <c r="S318">
        <v>69.307688808446073</v>
      </c>
      <c r="T318">
        <v>71.251434600761769</v>
      </c>
      <c r="U318">
        <v>79.582762688292391</v>
      </c>
      <c r="V318">
        <v>86.69458635983294</v>
      </c>
      <c r="W318" t="s">
        <v>240</v>
      </c>
      <c r="X318" t="s">
        <v>241</v>
      </c>
      <c r="Y318" t="s">
        <v>242</v>
      </c>
      <c r="Z318" t="s">
        <v>424</v>
      </c>
      <c r="AA318" t="s">
        <v>244</v>
      </c>
      <c r="AB318" t="s">
        <v>245</v>
      </c>
      <c r="AC318" t="s">
        <v>246</v>
      </c>
      <c r="AD318" t="s">
        <v>247</v>
      </c>
      <c r="AE318">
        <v>56.140387114414672</v>
      </c>
      <c r="AF318">
        <v>88.824784275654878</v>
      </c>
      <c r="AG318">
        <v>77.285813490510094</v>
      </c>
      <c r="AH318">
        <v>77.996968421975083</v>
      </c>
      <c r="AI318">
        <v>66.733153705827235</v>
      </c>
      <c r="AJ318">
        <v>62.701431587237217</v>
      </c>
      <c r="AK318">
        <v>59.379327396151552</v>
      </c>
      <c r="AL318">
        <v>76.004220310437447</v>
      </c>
      <c r="AM318">
        <v>8218.4918029999953</v>
      </c>
      <c r="AN318">
        <v>9016.2621219999946</v>
      </c>
      <c r="AO318">
        <v>8556.3237680000038</v>
      </c>
      <c r="AP318">
        <v>7198.7211979999929</v>
      </c>
      <c r="AQ318">
        <v>10334.66559000001</v>
      </c>
      <c r="AR318">
        <v>6371.8443670000042</v>
      </c>
      <c r="AS318">
        <v>5450.1233139999986</v>
      </c>
      <c r="AT318">
        <v>4281.5928789999989</v>
      </c>
      <c r="AU318">
        <v>5851.2490019999987</v>
      </c>
      <c r="AV318">
        <v>7440.7600239999947</v>
      </c>
      <c r="AW318">
        <v>2258.7161610000021</v>
      </c>
      <c r="AX318">
        <v>2612.350509000004</v>
      </c>
      <c r="AY318">
        <v>2710.9750909999998</v>
      </c>
      <c r="AZ318">
        <v>3023.5390390000011</v>
      </c>
      <c r="BA318">
        <v>3323.3140950000002</v>
      </c>
      <c r="BB318">
        <v>426.01559400000008</v>
      </c>
      <c r="BC318">
        <v>6593.6965270000028</v>
      </c>
      <c r="BD318">
        <v>17937.041028999989</v>
      </c>
      <c r="BE318">
        <v>3153.5954840000022</v>
      </c>
      <c r="BF318">
        <v>7851.4829170000039</v>
      </c>
      <c r="BG318">
        <v>3951.6069000000011</v>
      </c>
      <c r="BH318">
        <v>1565.0524539999999</v>
      </c>
      <c r="BI318">
        <v>1845.973576000001</v>
      </c>
    </row>
    <row r="319">
      <c r="A319" t="s">
        <v>655</v>
      </c>
      <c r="B319">
        <v>2018</v>
      </c>
      <c r="C319" t="s">
        <v>662</v>
      </c>
      <c r="D319">
        <v>222</v>
      </c>
      <c r="E319" t="s">
        <v>37</v>
      </c>
      <c r="F319" t="s">
        <v>15</v>
      </c>
      <c r="G319" t="s">
        <v>686</v>
      </c>
      <c r="H319">
        <v>12.267058330583099</v>
      </c>
      <c r="I319">
        <v>14.45035465507044</v>
      </c>
      <c r="J319">
        <v>14.322258299889411</v>
      </c>
      <c r="K319">
        <v>12.444532571879471</v>
      </c>
      <c r="L319">
        <v>35.822528610261656</v>
      </c>
      <c r="M319">
        <v>5.9388075347918106</v>
      </c>
      <c r="N319">
        <v>11.52404891581299</v>
      </c>
      <c r="O319">
        <v>8.863923524009806</v>
      </c>
      <c r="P319">
        <v>18.139363807578771</v>
      </c>
      <c r="Q319">
        <v>43.685216914096493</v>
      </c>
      <c r="R319">
        <v>13.185896495962719</v>
      </c>
      <c r="S319">
        <v>15.25953039825411</v>
      </c>
      <c r="T319">
        <v>19.132434924560449</v>
      </c>
      <c r="U319">
        <v>20.886851091534169</v>
      </c>
      <c r="V319">
        <v>23.42214397195762</v>
      </c>
      <c r="W319" t="s">
        <v>240</v>
      </c>
      <c r="X319" t="s">
        <v>241</v>
      </c>
      <c r="Y319" t="s">
        <v>242</v>
      </c>
      <c r="Z319" t="s">
        <v>424</v>
      </c>
      <c r="AA319" t="s">
        <v>244</v>
      </c>
      <c r="AB319" t="s">
        <v>245</v>
      </c>
      <c r="AC319" t="s">
        <v>246</v>
      </c>
      <c r="AD319" t="s">
        <v>247</v>
      </c>
      <c r="AE319">
        <v>28.908175646049791</v>
      </c>
      <c r="AF319">
        <v>18.63259709547204</v>
      </c>
      <c r="AG319">
        <v>12.585986870819299</v>
      </c>
      <c r="AH319">
        <v>12.43218193499929</v>
      </c>
      <c r="AI319">
        <v>26.519292421505181</v>
      </c>
      <c r="AJ319">
        <v>18.640550269358119</v>
      </c>
      <c r="AK319">
        <v>15.32384137209676</v>
      </c>
      <c r="AL319">
        <v>30.952252358152979</v>
      </c>
      <c r="AM319">
        <v>1445.80619</v>
      </c>
      <c r="AN319">
        <v>1695.3524469999979</v>
      </c>
      <c r="AO319">
        <v>1685.386858000001</v>
      </c>
      <c r="AP319">
        <v>1469.7669100000001</v>
      </c>
      <c r="AQ319">
        <v>4237.1255299999984</v>
      </c>
      <c r="AR319">
        <v>473.32348100000002</v>
      </c>
      <c r="AS319">
        <v>921.64341100000024</v>
      </c>
      <c r="AT319">
        <v>706.09685400000023</v>
      </c>
      <c r="AU319">
        <v>1449.866552</v>
      </c>
      <c r="AV319">
        <v>3493.0622410000028</v>
      </c>
      <c r="AW319">
        <v>503.04577799999981</v>
      </c>
      <c r="AX319">
        <v>582.54995599999995</v>
      </c>
      <c r="AY319">
        <v>728.49968699999965</v>
      </c>
      <c r="AZ319">
        <v>789.18835200000001</v>
      </c>
      <c r="BA319">
        <v>886.16162300000008</v>
      </c>
      <c r="BB319">
        <v>216.22194699999989</v>
      </c>
      <c r="BC319">
        <v>1369.110183</v>
      </c>
      <c r="BD319">
        <v>2944.7429579999998</v>
      </c>
      <c r="BE319">
        <v>509.18398400000001</v>
      </c>
      <c r="BF319">
        <v>3123.2986299999998</v>
      </c>
      <c r="BG319">
        <v>1189.363386</v>
      </c>
      <c r="BH319">
        <v>412.99406400000009</v>
      </c>
      <c r="BI319">
        <v>768.52278299999966</v>
      </c>
    </row>
    <row r="320">
      <c r="A320" t="s">
        <v>655</v>
      </c>
      <c r="B320">
        <v>2018</v>
      </c>
      <c r="C320" t="s">
        <v>662</v>
      </c>
      <c r="D320">
        <v>223</v>
      </c>
      <c r="E320" t="s">
        <v>37</v>
      </c>
      <c r="F320" t="s">
        <v>16</v>
      </c>
      <c r="G320" t="s">
        <v>687</v>
      </c>
      <c r="H320">
        <v>27.121926807032889</v>
      </c>
      <c r="I320">
        <v>28.84244923960502</v>
      </c>
      <c r="J320">
        <v>26.945686870194422</v>
      </c>
      <c r="K320">
        <v>35.882144557228223</v>
      </c>
      <c r="L320">
        <v>27.444822565766451</v>
      </c>
      <c r="M320">
        <v>27.604570711862252</v>
      </c>
      <c r="N320">
        <v>26.308894078340028</v>
      </c>
      <c r="O320">
        <v>35.179686720102723</v>
      </c>
      <c r="P320">
        <v>32.06836700753459</v>
      </c>
      <c r="Q320">
        <v>27.338740906873092</v>
      </c>
      <c r="R320">
        <v>26.66349035356394</v>
      </c>
      <c r="S320">
        <v>30.232312496631138</v>
      </c>
      <c r="T320">
        <v>29.038258439562341</v>
      </c>
      <c r="U320">
        <v>25.95351280604908</v>
      </c>
      <c r="V320">
        <v>29.655110679710582</v>
      </c>
      <c r="W320" t="s">
        <v>240</v>
      </c>
      <c r="X320" t="s">
        <v>241</v>
      </c>
      <c r="Y320" t="s">
        <v>242</v>
      </c>
      <c r="Z320" t="s">
        <v>424</v>
      </c>
      <c r="AA320" t="s">
        <v>244</v>
      </c>
      <c r="AB320" t="s">
        <v>245</v>
      </c>
      <c r="AC320" t="s">
        <v>246</v>
      </c>
      <c r="AD320" t="s">
        <v>247</v>
      </c>
      <c r="AE320">
        <v>40.946619087676659</v>
      </c>
      <c r="AF320">
        <v>26.53084431220077</v>
      </c>
      <c r="AG320">
        <v>34.702123194280503</v>
      </c>
      <c r="AH320">
        <v>21.011078270000759</v>
      </c>
      <c r="AI320">
        <v>21.006056869711951</v>
      </c>
      <c r="AJ320">
        <v>31.510628479211469</v>
      </c>
      <c r="AK320">
        <v>31.10219830788003</v>
      </c>
      <c r="AL320">
        <v>27.271365655647241</v>
      </c>
      <c r="AM320">
        <v>3196.613940000002</v>
      </c>
      <c r="AN320">
        <v>3383.8696740000009</v>
      </c>
      <c r="AO320">
        <v>3170.8621350000021</v>
      </c>
      <c r="AP320">
        <v>4237.8762259999976</v>
      </c>
      <c r="AQ320">
        <v>3246.2018419999999</v>
      </c>
      <c r="AR320">
        <v>2200.0867050000011</v>
      </c>
      <c r="AS320">
        <v>2104.0711520000009</v>
      </c>
      <c r="AT320">
        <v>2802.4007710000001</v>
      </c>
      <c r="AU320">
        <v>2563.201951</v>
      </c>
      <c r="AV320">
        <v>2186.0009020000002</v>
      </c>
      <c r="AW320">
        <v>1017.219895</v>
      </c>
      <c r="AX320">
        <v>1154.1529689999991</v>
      </c>
      <c r="AY320">
        <v>1105.680603</v>
      </c>
      <c r="AZ320">
        <v>980.62699399999985</v>
      </c>
      <c r="BA320">
        <v>1121.9818749999999</v>
      </c>
      <c r="BB320">
        <v>306.26483699999989</v>
      </c>
      <c r="BC320">
        <v>1949.467856</v>
      </c>
      <c r="BD320">
        <v>8119.2546879999963</v>
      </c>
      <c r="BE320">
        <v>860.54922599999975</v>
      </c>
      <c r="BF320">
        <v>2473.9796069999989</v>
      </c>
      <c r="BG320">
        <v>2010.5408500000001</v>
      </c>
      <c r="BH320">
        <v>838.23781299999985</v>
      </c>
      <c r="BI320">
        <v>677.12894000000017</v>
      </c>
    </row>
    <row r="321">
      <c r="A321" t="s">
        <v>655</v>
      </c>
      <c r="B321">
        <v>2018</v>
      </c>
      <c r="C321" t="s">
        <v>662</v>
      </c>
      <c r="D321">
        <v>224</v>
      </c>
      <c r="E321" t="s">
        <v>37</v>
      </c>
      <c r="F321" t="s">
        <v>20</v>
      </c>
      <c r="G321" t="s">
        <v>688</v>
      </c>
      <c r="H321">
        <v>60.611014862383982</v>
      </c>
      <c r="I321">
        <v>56.707196105324599</v>
      </c>
      <c r="J321">
        <v>58.732054829916187</v>
      </c>
      <c r="K321">
        <v>51.673322870892221</v>
      </c>
      <c r="L321">
        <v>36.732648823971928</v>
      </c>
      <c r="M321">
        <v>66.4566217533459</v>
      </c>
      <c r="N321">
        <v>62.167057005846942</v>
      </c>
      <c r="O321">
        <v>55.956389755887507</v>
      </c>
      <c r="P321">
        <v>49.792269184886628</v>
      </c>
      <c r="Q321">
        <v>28.9760421790305</v>
      </c>
      <c r="R321">
        <v>60.150613150473419</v>
      </c>
      <c r="S321">
        <v>54.50815710511462</v>
      </c>
      <c r="T321">
        <v>51.829306635877117</v>
      </c>
      <c r="U321">
        <v>53.159636102416798</v>
      </c>
      <c r="V321">
        <v>46.92274534833183</v>
      </c>
      <c r="W321" t="s">
        <v>240</v>
      </c>
      <c r="X321" t="s">
        <v>241</v>
      </c>
      <c r="Y321" t="s">
        <v>242</v>
      </c>
      <c r="Z321" t="s">
        <v>424</v>
      </c>
      <c r="AA321" t="s">
        <v>244</v>
      </c>
      <c r="AB321" t="s">
        <v>245</v>
      </c>
      <c r="AC321" t="s">
        <v>246</v>
      </c>
      <c r="AD321" t="s">
        <v>247</v>
      </c>
      <c r="AE321">
        <v>30.14520526627344</v>
      </c>
      <c r="AF321">
        <v>54.836558592327108</v>
      </c>
      <c r="AG321">
        <v>52.711889934900078</v>
      </c>
      <c r="AH321">
        <v>66.556739794999856</v>
      </c>
      <c r="AI321">
        <v>52.474650708782967</v>
      </c>
      <c r="AJ321">
        <v>49.848821251430429</v>
      </c>
      <c r="AK321">
        <v>53.573960320023282</v>
      </c>
      <c r="AL321">
        <v>41.776381986199773</v>
      </c>
      <c r="AM321">
        <v>7143.6670559999939</v>
      </c>
      <c r="AN321">
        <v>6653.0328129999934</v>
      </c>
      <c r="AO321">
        <v>6911.3565250000074</v>
      </c>
      <c r="AP321">
        <v>6102.9001809999963</v>
      </c>
      <c r="AQ321">
        <v>4344.7754849999974</v>
      </c>
      <c r="AR321">
        <v>5296.5985780000028</v>
      </c>
      <c r="AS321">
        <v>4971.8513770000036</v>
      </c>
      <c r="AT321">
        <v>4457.4652140000007</v>
      </c>
      <c r="AU321">
        <v>3979.8609480000018</v>
      </c>
      <c r="AV321">
        <v>2316.9192229999999</v>
      </c>
      <c r="AW321">
        <v>2294.7633480000031</v>
      </c>
      <c r="AX321">
        <v>2080.9109910000011</v>
      </c>
      <c r="AY321">
        <v>1973.4881529999991</v>
      </c>
      <c r="AZ321">
        <v>2008.582597000001</v>
      </c>
      <c r="BA321">
        <v>1775.2916309999989</v>
      </c>
      <c r="BB321">
        <v>225.47444899999991</v>
      </c>
      <c r="BC321">
        <v>4029.351914000003</v>
      </c>
      <c r="BD321">
        <v>12332.999253999989</v>
      </c>
      <c r="BE321">
        <v>2725.959619000002</v>
      </c>
      <c r="BF321">
        <v>6180.1801520000017</v>
      </c>
      <c r="BG321">
        <v>3180.6122660000019</v>
      </c>
      <c r="BH321">
        <v>1443.876053</v>
      </c>
      <c r="BI321">
        <v>1037.2783529999999</v>
      </c>
    </row>
    <row r="322">
      <c r="A322" t="s">
        <v>655</v>
      </c>
      <c r="B322">
        <v>2018</v>
      </c>
      <c r="C322" t="s">
        <v>662</v>
      </c>
      <c r="D322">
        <v>225</v>
      </c>
      <c r="E322" t="s">
        <v>71</v>
      </c>
      <c r="F322" t="s">
        <v>72</v>
      </c>
      <c r="G322" t="s">
        <v>195</v>
      </c>
      <c r="H322">
        <v>8.43082393306155</v>
      </c>
      <c r="I322">
        <v>9.7835159979505555</v>
      </c>
      <c r="J322">
        <v>7.6460245851995037</v>
      </c>
      <c r="K322">
        <v>15.65631660290094</v>
      </c>
      <c r="L322">
        <v>48.289665530263427</v>
      </c>
      <c r="M322">
        <v>3.524956141033746</v>
      </c>
      <c r="N322">
        <v>5.9453814697795444</v>
      </c>
      <c r="O322">
        <v>10.95842471300123</v>
      </c>
      <c r="P322">
        <v>25.44138797281418</v>
      </c>
      <c r="Q322">
        <v>57.903667756212492</v>
      </c>
      <c r="R322">
        <v>8.7263107906679771</v>
      </c>
      <c r="S322">
        <v>10.73985502087957</v>
      </c>
      <c r="T322">
        <v>13.40625011100675</v>
      </c>
      <c r="U322">
        <v>14.89646490130651</v>
      </c>
      <c r="V322">
        <v>11.312699916412861</v>
      </c>
      <c r="W322" t="s">
        <v>240</v>
      </c>
      <c r="X322" t="s">
        <v>241</v>
      </c>
      <c r="Y322" t="s">
        <v>242</v>
      </c>
      <c r="Z322" t="s">
        <v>424</v>
      </c>
      <c r="AA322" t="s">
        <v>244</v>
      </c>
      <c r="AB322" t="s">
        <v>245</v>
      </c>
      <c r="AC322" t="s">
        <v>246</v>
      </c>
      <c r="AD322" t="s">
        <v>247</v>
      </c>
      <c r="AE322">
        <v>52.034706580303073</v>
      </c>
      <c r="AF322">
        <v>7.6255070054749812</v>
      </c>
      <c r="AG322">
        <v>16.397555928193889</v>
      </c>
      <c r="AH322">
        <v>12.746821823898101</v>
      </c>
      <c r="AI322">
        <v>32.290026884121183</v>
      </c>
      <c r="AJ322">
        <v>5.8491093210940948</v>
      </c>
      <c r="AK322">
        <v>5.6284561732638503</v>
      </c>
      <c r="AL322">
        <v>47.438493404540061</v>
      </c>
      <c r="AM322">
        <v>924.54276699999969</v>
      </c>
      <c r="AN322">
        <v>1076.083118</v>
      </c>
      <c r="AO322">
        <v>826.11678500000016</v>
      </c>
      <c r="AP322">
        <v>1674.1200739999999</v>
      </c>
      <c r="AQ322">
        <v>5242.4950979999958</v>
      </c>
      <c r="AR322">
        <v>254.63222500000001</v>
      </c>
      <c r="AS322">
        <v>426.74642399999999</v>
      </c>
      <c r="AT322">
        <v>785.53221099999985</v>
      </c>
      <c r="AU322">
        <v>1848.4185569999991</v>
      </c>
      <c r="AV322">
        <v>4287.9626029999972</v>
      </c>
      <c r="AW322">
        <v>308.22170099999983</v>
      </c>
      <c r="AX322">
        <v>385.25241899999997</v>
      </c>
      <c r="AY322">
        <v>494.55182400000001</v>
      </c>
      <c r="AZ322">
        <v>538.60118499999976</v>
      </c>
      <c r="BA322">
        <v>413.438693</v>
      </c>
      <c r="BB322">
        <v>371.35811199999978</v>
      </c>
      <c r="BC322">
        <v>542.56135399999994</v>
      </c>
      <c r="BD322">
        <v>3521.666255000001</v>
      </c>
      <c r="BE322">
        <v>497.13268699999998</v>
      </c>
      <c r="BF322">
        <v>3214.098684999999</v>
      </c>
      <c r="BG322">
        <v>365.80604999999991</v>
      </c>
      <c r="BH322">
        <v>147.59164699999999</v>
      </c>
      <c r="BI322">
        <v>1083.143051999999</v>
      </c>
    </row>
    <row r="323">
      <c r="A323" t="s">
        <v>655</v>
      </c>
      <c r="B323">
        <v>2018</v>
      </c>
      <c r="C323" t="s">
        <v>662</v>
      </c>
      <c r="D323">
        <v>226</v>
      </c>
      <c r="E323" t="s">
        <v>71</v>
      </c>
      <c r="F323" t="s">
        <v>73</v>
      </c>
      <c r="G323" t="s">
        <v>195</v>
      </c>
      <c r="H323">
        <v>91.569176066938425</v>
      </c>
      <c r="I323">
        <v>90.216484002049398</v>
      </c>
      <c r="J323">
        <v>92.353975414800544</v>
      </c>
      <c r="K323">
        <v>84.343683397099014</v>
      </c>
      <c r="L323">
        <v>51.710334469736452</v>
      </c>
      <c r="M323">
        <v>96.475043858966259</v>
      </c>
      <c r="N323">
        <v>94.054618530220495</v>
      </c>
      <c r="O323">
        <v>89.041575286998778</v>
      </c>
      <c r="P323">
        <v>74.558612027185745</v>
      </c>
      <c r="Q323">
        <v>42.096332243787543</v>
      </c>
      <c r="R323">
        <v>91.273689209332048</v>
      </c>
      <c r="S323">
        <v>89.260144979120398</v>
      </c>
      <c r="T323">
        <v>86.593749888993244</v>
      </c>
      <c r="U323">
        <v>85.103535098693484</v>
      </c>
      <c r="V323">
        <v>88.687300083587147</v>
      </c>
      <c r="W323" t="s">
        <v>240</v>
      </c>
      <c r="X323" t="s">
        <v>241</v>
      </c>
      <c r="Y323" t="s">
        <v>242</v>
      </c>
      <c r="Z323" t="s">
        <v>424</v>
      </c>
      <c r="AA323" t="s">
        <v>244</v>
      </c>
      <c r="AB323" t="s">
        <v>245</v>
      </c>
      <c r="AC323" t="s">
        <v>246</v>
      </c>
      <c r="AD323" t="s">
        <v>247</v>
      </c>
      <c r="AE323">
        <v>47.965293419696849</v>
      </c>
      <c r="AF323">
        <v>92.374492994524999</v>
      </c>
      <c r="AG323">
        <v>83.602444071806019</v>
      </c>
      <c r="AH323">
        <v>87.253178176101869</v>
      </c>
      <c r="AI323">
        <v>67.709973115878853</v>
      </c>
      <c r="AJ323">
        <v>94.150890678905867</v>
      </c>
      <c r="AK323">
        <v>94.371543826736144</v>
      </c>
      <c r="AL323">
        <v>52.561506595459868</v>
      </c>
      <c r="AM323">
        <v>10041.678024000001</v>
      </c>
      <c r="AN323">
        <v>9922.8575309999778</v>
      </c>
      <c r="AO323">
        <v>9978.4101400000072</v>
      </c>
      <c r="AP323">
        <v>9018.8169459999917</v>
      </c>
      <c r="AQ323">
        <v>5613.8548899999942</v>
      </c>
      <c r="AR323">
        <v>6969.0668740000037</v>
      </c>
      <c r="AS323">
        <v>6751.0339450000056</v>
      </c>
      <c r="AT323">
        <v>6382.7627909999992</v>
      </c>
      <c r="AU323">
        <v>5416.9812669999974</v>
      </c>
      <c r="AV323">
        <v>3117.3759000000009</v>
      </c>
      <c r="AW323">
        <v>3223.874604000001</v>
      </c>
      <c r="AX323">
        <v>3201.8762550000029</v>
      </c>
      <c r="AY323">
        <v>3194.412800000001</v>
      </c>
      <c r="AZ323">
        <v>3077.0296950000002</v>
      </c>
      <c r="BA323">
        <v>3241.203399999999</v>
      </c>
      <c r="BB323">
        <v>342.31577299999998</v>
      </c>
      <c r="BC323">
        <v>6572.5242870000056</v>
      </c>
      <c r="BD323">
        <v>17955.109127999971</v>
      </c>
      <c r="BE323">
        <v>3402.9193720000048</v>
      </c>
      <c r="BF323">
        <v>6739.7446380000001</v>
      </c>
      <c r="BG323">
        <v>5888.241017999997</v>
      </c>
      <c r="BH323">
        <v>2474.6486699999982</v>
      </c>
      <c r="BI323">
        <v>1200.114645000001</v>
      </c>
    </row>
    <row r="324">
      <c r="A324" t="s">
        <v>655</v>
      </c>
      <c r="B324">
        <v>2018</v>
      </c>
      <c r="C324" t="s">
        <v>662</v>
      </c>
      <c r="D324">
        <v>227</v>
      </c>
      <c r="E324" t="s">
        <v>96</v>
      </c>
      <c r="F324" t="s">
        <v>62</v>
      </c>
      <c r="G324" t="s">
        <v>195</v>
      </c>
      <c r="H324">
        <v>13.19144755810408</v>
      </c>
      <c r="I324">
        <v>15.419791931178899</v>
      </c>
      <c r="J324">
        <v>15.599241058332661</v>
      </c>
      <c r="K324">
        <v>13.74550032183909</v>
      </c>
      <c r="L324">
        <v>39.044047108590888</v>
      </c>
      <c r="M324">
        <v>6.5523698386817291</v>
      </c>
      <c r="N324">
        <v>12.840656891468891</v>
      </c>
      <c r="O324">
        <v>9.850583908609071</v>
      </c>
      <c r="P324">
        <v>19.95577101222446</v>
      </c>
      <c r="Q324">
        <v>47.19616862422869</v>
      </c>
      <c r="R324">
        <v>14.242130863982769</v>
      </c>
      <c r="S324">
        <v>16.26740896254195</v>
      </c>
      <c r="T324">
        <v>19.748080050983958</v>
      </c>
      <c r="U324">
        <v>21.853048609545009</v>
      </c>
      <c r="V324">
        <v>24.247562427448909</v>
      </c>
      <c r="W324" t="s">
        <v>240</v>
      </c>
      <c r="X324" t="s">
        <v>241</v>
      </c>
      <c r="Y324" t="s">
        <v>242</v>
      </c>
      <c r="Z324" t="s">
        <v>424</v>
      </c>
      <c r="AA324" t="s">
        <v>244</v>
      </c>
      <c r="AB324" t="s">
        <v>245</v>
      </c>
      <c r="AC324" t="s">
        <v>246</v>
      </c>
      <c r="AD324" t="s">
        <v>247</v>
      </c>
      <c r="AE324">
        <v>30.35483133390591</v>
      </c>
      <c r="AF324">
        <v>19.242357043612131</v>
      </c>
      <c r="AG324">
        <v>13.711290012051441</v>
      </c>
      <c r="AH324">
        <v>13.055825314561501</v>
      </c>
      <c r="AI324">
        <v>31.38817895166115</v>
      </c>
      <c r="AJ324">
        <v>19.03055005844433</v>
      </c>
      <c r="AK324">
        <v>15.749664945754869</v>
      </c>
      <c r="AL324">
        <v>33.74835794020472</v>
      </c>
      <c r="AM324">
        <v>1445.80619</v>
      </c>
      <c r="AN324">
        <v>1695.3524469999979</v>
      </c>
      <c r="AO324">
        <v>1685.386858000001</v>
      </c>
      <c r="AP324">
        <v>1469.7669100000001</v>
      </c>
      <c r="AQ324">
        <v>4237.1255299999984</v>
      </c>
      <c r="AR324">
        <v>473.32348100000002</v>
      </c>
      <c r="AS324">
        <v>921.64341100000024</v>
      </c>
      <c r="AT324">
        <v>706.09685400000023</v>
      </c>
      <c r="AU324">
        <v>1449.866552</v>
      </c>
      <c r="AV324">
        <v>3493.0622410000028</v>
      </c>
      <c r="AW324">
        <v>503.04577799999981</v>
      </c>
      <c r="AX324">
        <v>582.54995599999995</v>
      </c>
      <c r="AY324">
        <v>728.49968699999965</v>
      </c>
      <c r="AZ324">
        <v>789.18835200000001</v>
      </c>
      <c r="BA324">
        <v>886.16162300000008</v>
      </c>
      <c r="BB324">
        <v>216.22194699999989</v>
      </c>
      <c r="BC324">
        <v>1369.110183</v>
      </c>
      <c r="BD324">
        <v>2944.7429579999998</v>
      </c>
      <c r="BE324">
        <v>509.18398400000001</v>
      </c>
      <c r="BF324">
        <v>3123.2986299999998</v>
      </c>
      <c r="BG324">
        <v>1189.363386</v>
      </c>
      <c r="BH324">
        <v>412.99406400000009</v>
      </c>
      <c r="BI324">
        <v>768.52278299999966</v>
      </c>
    </row>
    <row r="325">
      <c r="A325" t="s">
        <v>655</v>
      </c>
      <c r="B325">
        <v>2018</v>
      </c>
      <c r="C325" t="s">
        <v>662</v>
      </c>
      <c r="D325">
        <v>228</v>
      </c>
      <c r="E325" t="s">
        <v>96</v>
      </c>
      <c r="F325" t="s">
        <v>93</v>
      </c>
      <c r="G325" t="s">
        <v>195</v>
      </c>
      <c r="H325">
        <v>21.464356933697811</v>
      </c>
      <c r="I325">
        <v>23.703895530234</v>
      </c>
      <c r="J325">
        <v>21.156338967631719</v>
      </c>
      <c r="K325">
        <v>27.792383387019139</v>
      </c>
      <c r="L325">
        <v>25.093334927494691</v>
      </c>
      <c r="M325">
        <v>24.2388760384882</v>
      </c>
      <c r="N325">
        <v>22.14306885245086</v>
      </c>
      <c r="O325">
        <v>28.321126717915721</v>
      </c>
      <c r="P325">
        <v>26.360566140812551</v>
      </c>
      <c r="Q325">
        <v>24.42582168758776</v>
      </c>
      <c r="R325">
        <v>20.68274667272982</v>
      </c>
      <c r="S325">
        <v>24.8159625621355</v>
      </c>
      <c r="T325">
        <v>21.70039289051202</v>
      </c>
      <c r="U325">
        <v>19.049322397986899</v>
      </c>
      <c r="V325">
        <v>20.204434776645041</v>
      </c>
      <c r="W325" t="s">
        <v>240</v>
      </c>
      <c r="X325" t="s">
        <v>241</v>
      </c>
      <c r="Y325" t="s">
        <v>242</v>
      </c>
      <c r="Z325" t="s">
        <v>424</v>
      </c>
      <c r="AA325" t="s">
        <v>244</v>
      </c>
      <c r="AB325" t="s">
        <v>245</v>
      </c>
      <c r="AC325" t="s">
        <v>246</v>
      </c>
      <c r="AD325" t="s">
        <v>247</v>
      </c>
      <c r="AE325">
        <v>36.851658291460083</v>
      </c>
      <c r="AF325">
        <v>19.676426688846341</v>
      </c>
      <c r="AG325">
        <v>29.813252580125461</v>
      </c>
      <c r="AH325">
        <v>14.990079597806689</v>
      </c>
      <c r="AI325">
        <v>17.711779565987559</v>
      </c>
      <c r="AJ325">
        <v>23.16641080189277</v>
      </c>
      <c r="AK325">
        <v>21.248312688497201</v>
      </c>
      <c r="AL325">
        <v>22.919532708206049</v>
      </c>
      <c r="AM325">
        <v>2352.5318190000012</v>
      </c>
      <c r="AN325">
        <v>2606.160801</v>
      </c>
      <c r="AO325">
        <v>2285.791694999999</v>
      </c>
      <c r="AP325">
        <v>2971.759811999998</v>
      </c>
      <c r="AQ325">
        <v>2723.1708269999999</v>
      </c>
      <c r="AR325">
        <v>1750.9434699999999</v>
      </c>
      <c r="AS325">
        <v>1589.3278419999999</v>
      </c>
      <c r="AT325">
        <v>2030.0784869999991</v>
      </c>
      <c r="AU325">
        <v>1915.2005259999989</v>
      </c>
      <c r="AV325">
        <v>1807.7932579999999</v>
      </c>
      <c r="AW325">
        <v>730.53453100000013</v>
      </c>
      <c r="AX325">
        <v>888.68103899999949</v>
      </c>
      <c r="AY325">
        <v>800.51981699999988</v>
      </c>
      <c r="AZ325">
        <v>687.9362060000002</v>
      </c>
      <c r="BA325">
        <v>738.39977799999986</v>
      </c>
      <c r="BB325">
        <v>262.49980499999992</v>
      </c>
      <c r="BC325">
        <v>1399.99461</v>
      </c>
      <c r="BD325">
        <v>6402.925290999995</v>
      </c>
      <c r="BE325">
        <v>584.62090799999976</v>
      </c>
      <c r="BF325">
        <v>1762.420717</v>
      </c>
      <c r="BG325">
        <v>1447.844687</v>
      </c>
      <c r="BH325">
        <v>557.1818219999999</v>
      </c>
      <c r="BI325">
        <v>521.92711399999996</v>
      </c>
    </row>
    <row r="326">
      <c r="A326" t="s">
        <v>655</v>
      </c>
      <c r="B326">
        <v>2018</v>
      </c>
      <c r="C326" t="s">
        <v>662</v>
      </c>
      <c r="D326">
        <v>229</v>
      </c>
      <c r="E326" t="s">
        <v>96</v>
      </c>
      <c r="F326" t="s">
        <v>94</v>
      </c>
      <c r="G326" t="s">
        <v>195</v>
      </c>
      <c r="H326">
        <v>7.7013538266181829</v>
      </c>
      <c r="I326">
        <v>7.0735197427014089</v>
      </c>
      <c r="J326">
        <v>8.1918445498906074</v>
      </c>
      <c r="K326">
        <v>11.84092760403944</v>
      </c>
      <c r="L326">
        <v>4.8195993827244754</v>
      </c>
      <c r="M326">
        <v>6.2176348826901737</v>
      </c>
      <c r="N326">
        <v>7.1715830135620688</v>
      </c>
      <c r="O326">
        <v>10.77447862843842</v>
      </c>
      <c r="P326">
        <v>8.9190057078405847</v>
      </c>
      <c r="Q326">
        <v>5.1101155689931597</v>
      </c>
      <c r="R326">
        <v>8.1165783502044171</v>
      </c>
      <c r="S326">
        <v>7.4131675900174843</v>
      </c>
      <c r="T326">
        <v>8.2722611112792226</v>
      </c>
      <c r="U326">
        <v>8.1047648530550429</v>
      </c>
      <c r="V326">
        <v>10.49574998697417</v>
      </c>
      <c r="W326" t="s">
        <v>240</v>
      </c>
      <c r="X326" t="s">
        <v>241</v>
      </c>
      <c r="Y326" t="s">
        <v>242</v>
      </c>
      <c r="Z326" t="s">
        <v>424</v>
      </c>
      <c r="AA326" t="s">
        <v>244</v>
      </c>
      <c r="AB326" t="s">
        <v>245</v>
      </c>
      <c r="AC326" t="s">
        <v>246</v>
      </c>
      <c r="AD326" t="s">
        <v>247</v>
      </c>
      <c r="AE326">
        <v>6.1440579141718441</v>
      </c>
      <c r="AF326">
        <v>7.7226511910652551</v>
      </c>
      <c r="AG326">
        <v>7.9915600288792241</v>
      </c>
      <c r="AH326">
        <v>7.074990636682668</v>
      </c>
      <c r="AI326">
        <v>7.1509453369066316</v>
      </c>
      <c r="AJ326">
        <v>9.0034867591476768</v>
      </c>
      <c r="AK326">
        <v>10.7181629836866</v>
      </c>
      <c r="AL326">
        <v>6.8154216019141387</v>
      </c>
      <c r="AM326">
        <v>844.08212099999946</v>
      </c>
      <c r="AN326">
        <v>777.70887299999981</v>
      </c>
      <c r="AO326">
        <v>885.0704400000003</v>
      </c>
      <c r="AP326">
        <v>1266.1164140000001</v>
      </c>
      <c r="AQ326">
        <v>523.03101500000002</v>
      </c>
      <c r="AR326">
        <v>449.14323499999989</v>
      </c>
      <c r="AS326">
        <v>514.74331000000006</v>
      </c>
      <c r="AT326">
        <v>772.32228399999974</v>
      </c>
      <c r="AU326">
        <v>648.00142500000004</v>
      </c>
      <c r="AV326">
        <v>378.20764400000002</v>
      </c>
      <c r="AW326">
        <v>286.68536400000011</v>
      </c>
      <c r="AX326">
        <v>265.4719300000001</v>
      </c>
      <c r="AY326">
        <v>305.16078599999992</v>
      </c>
      <c r="AZ326">
        <v>292.69078799999988</v>
      </c>
      <c r="BA326">
        <v>383.58209699999998</v>
      </c>
      <c r="BB326">
        <v>43.765031999999991</v>
      </c>
      <c r="BC326">
        <v>549.47324600000002</v>
      </c>
      <c r="BD326">
        <v>1716.329397</v>
      </c>
      <c r="BE326">
        <v>275.92831799999999</v>
      </c>
      <c r="BF326">
        <v>711.55888999999991</v>
      </c>
      <c r="BG326">
        <v>562.69616300000007</v>
      </c>
      <c r="BH326">
        <v>281.05599100000012</v>
      </c>
      <c r="BI326">
        <v>155.20182600000001</v>
      </c>
    </row>
    <row r="327">
      <c r="A327" t="s">
        <v>655</v>
      </c>
      <c r="B327">
        <v>2018</v>
      </c>
      <c r="C327" t="s">
        <v>662</v>
      </c>
      <c r="D327">
        <v>230</v>
      </c>
      <c r="E327" t="s">
        <v>96</v>
      </c>
      <c r="F327" t="s">
        <v>95</v>
      </c>
      <c r="G327" t="s">
        <v>195</v>
      </c>
      <c r="H327">
        <v>57.642841681579903</v>
      </c>
      <c r="I327">
        <v>53.802792795885779</v>
      </c>
      <c r="J327">
        <v>55.05257542414499</v>
      </c>
      <c r="K327">
        <v>46.62118868710234</v>
      </c>
      <c r="L327">
        <v>31.043018581189909</v>
      </c>
      <c r="M327">
        <v>62.991119240139859</v>
      </c>
      <c r="N327">
        <v>57.844691242518131</v>
      </c>
      <c r="O327">
        <v>51.053810745036778</v>
      </c>
      <c r="P327">
        <v>44.764657139122363</v>
      </c>
      <c r="Q327">
        <v>23.26789411919049</v>
      </c>
      <c r="R327">
        <v>56.958544113083057</v>
      </c>
      <c r="S327">
        <v>51.503460885304911</v>
      </c>
      <c r="T327">
        <v>50.279265947224722</v>
      </c>
      <c r="U327">
        <v>50.992864139413072</v>
      </c>
      <c r="V327">
        <v>45.05225280893189</v>
      </c>
      <c r="W327" t="s">
        <v>240</v>
      </c>
      <c r="X327" t="s">
        <v>241</v>
      </c>
      <c r="Y327" t="s">
        <v>242</v>
      </c>
      <c r="Z327" t="s">
        <v>424</v>
      </c>
      <c r="AA327" t="s">
        <v>244</v>
      </c>
      <c r="AB327" t="s">
        <v>245</v>
      </c>
      <c r="AC327" t="s">
        <v>246</v>
      </c>
      <c r="AD327" t="s">
        <v>247</v>
      </c>
      <c r="AE327">
        <v>26.64945246046209</v>
      </c>
      <c r="AF327">
        <v>53.358565076476218</v>
      </c>
      <c r="AG327">
        <v>48.483897378943887</v>
      </c>
      <c r="AH327">
        <v>64.879104450949001</v>
      </c>
      <c r="AI327">
        <v>43.749096145444682</v>
      </c>
      <c r="AJ327">
        <v>48.799552380515287</v>
      </c>
      <c r="AK327">
        <v>52.283859382061387</v>
      </c>
      <c r="AL327">
        <v>36.516687749675</v>
      </c>
      <c r="AM327">
        <v>6317.758300999998</v>
      </c>
      <c r="AN327">
        <v>5915.4297819999929</v>
      </c>
      <c r="AO327">
        <v>5948.038547000001</v>
      </c>
      <c r="AP327">
        <v>4985.0699379999996</v>
      </c>
      <c r="AQ327">
        <v>3368.8404839999998</v>
      </c>
      <c r="AR327">
        <v>4550.2889130000003</v>
      </c>
      <c r="AS327">
        <v>4151.8264209999998</v>
      </c>
      <c r="AT327">
        <v>3659.573430999998</v>
      </c>
      <c r="AU327">
        <v>3252.3313210000001</v>
      </c>
      <c r="AV327">
        <v>1722.093228</v>
      </c>
      <c r="AW327">
        <v>2011.830632000002</v>
      </c>
      <c r="AX327">
        <v>1844.3833890000001</v>
      </c>
      <c r="AY327">
        <v>1854.784333999999</v>
      </c>
      <c r="AZ327">
        <v>1841.526788000001</v>
      </c>
      <c r="BA327">
        <v>1646.4985949999991</v>
      </c>
      <c r="BB327">
        <v>189.82798600000001</v>
      </c>
      <c r="BC327">
        <v>3796.5076020000029</v>
      </c>
      <c r="BD327">
        <v>10412.777737</v>
      </c>
      <c r="BE327">
        <v>2530.3188490000011</v>
      </c>
      <c r="BF327">
        <v>4353.2787380000009</v>
      </c>
      <c r="BG327">
        <v>3049.854086000003</v>
      </c>
      <c r="BH327">
        <v>1371.0084400000001</v>
      </c>
      <c r="BI327">
        <v>831.5636139999998</v>
      </c>
    </row>
    <row r="328">
      <c r="A328" t="s">
        <v>655</v>
      </c>
      <c r="B328">
        <v>2018</v>
      </c>
      <c r="C328" t="s">
        <v>662</v>
      </c>
      <c r="D328">
        <v>231</v>
      </c>
      <c r="E328" t="s">
        <v>352</v>
      </c>
      <c r="F328" t="s">
        <v>534</v>
      </c>
      <c r="G328" t="s">
        <v>195</v>
      </c>
      <c r="H328">
        <v>1.2311290302267071</v>
      </c>
      <c r="I328">
        <v>1.8507935886229909</v>
      </c>
      <c r="J328">
        <v>1.6527140797991691</v>
      </c>
      <c r="K328">
        <v>5.2341309440593839</v>
      </c>
      <c r="L328">
        <v>32.90045817675518</v>
      </c>
      <c r="M328">
        <v>0.77551051987719299</v>
      </c>
      <c r="N328">
        <v>1.8773303999412629</v>
      </c>
      <c r="O328">
        <v>4.1151755521151658</v>
      </c>
      <c r="P328">
        <v>11.01144642218167</v>
      </c>
      <c r="Q328">
        <v>41.518226383411751</v>
      </c>
      <c r="R328">
        <v>1.3101444080738101</v>
      </c>
      <c r="S328">
        <v>1.1836931664566499</v>
      </c>
      <c r="T328">
        <v>2.773469965569777</v>
      </c>
      <c r="U328">
        <v>2.6204038895173212</v>
      </c>
      <c r="V328">
        <v>0.70809796776655043</v>
      </c>
      <c r="W328" t="s">
        <v>240</v>
      </c>
      <c r="X328" t="s">
        <v>241</v>
      </c>
      <c r="Y328" t="s">
        <v>242</v>
      </c>
      <c r="Z328" t="s">
        <v>424</v>
      </c>
      <c r="AA328" t="s">
        <v>244</v>
      </c>
      <c r="AB328" t="s">
        <v>245</v>
      </c>
      <c r="AC328" t="s">
        <v>246</v>
      </c>
      <c r="AD328" t="s">
        <v>247</v>
      </c>
      <c r="AE328">
        <v>28.094423375488329</v>
      </c>
      <c r="AF328">
        <v>1.606855493432364</v>
      </c>
      <c r="AG328">
        <v>9.3910834465655793</v>
      </c>
      <c r="AH328">
        <v>5.7814743849966597</v>
      </c>
      <c r="AI328">
        <v>18.191529650366238</v>
      </c>
      <c r="AJ328">
        <v>1.5070311856510239</v>
      </c>
      <c r="AK328">
        <v>1.712969668042625</v>
      </c>
      <c r="AL328">
        <v>0.5774229705243038</v>
      </c>
      <c r="AM328">
        <v>145.82832999999999</v>
      </c>
      <c r="AN328">
        <v>219.02650800000001</v>
      </c>
      <c r="AO328">
        <v>195.6342699999999</v>
      </c>
      <c r="AP328">
        <v>620.46212999999989</v>
      </c>
      <c r="AQ328">
        <v>3898.2286790000012</v>
      </c>
      <c r="AR328">
        <v>61.982775999999987</v>
      </c>
      <c r="AS328">
        <v>150.50420299999999</v>
      </c>
      <c r="AT328">
        <v>329.48752100000007</v>
      </c>
      <c r="AU328">
        <v>881.05930699999965</v>
      </c>
      <c r="AV328">
        <v>3326.1301160000021</v>
      </c>
      <c r="AW328">
        <v>50.272128999999993</v>
      </c>
      <c r="AX328">
        <v>45.433036000000001</v>
      </c>
      <c r="AY328">
        <v>106.43002199999999</v>
      </c>
      <c r="AZ328">
        <v>100.736875</v>
      </c>
      <c r="BA328">
        <v>27.143932</v>
      </c>
      <c r="BB328">
        <v>213.84985499999991</v>
      </c>
      <c r="BC328">
        <v>120.076632</v>
      </c>
      <c r="BD328">
        <v>2202.4436850000002</v>
      </c>
      <c r="BE328">
        <v>238.46750399999999</v>
      </c>
      <c r="BF328">
        <v>2147.0113810000012</v>
      </c>
      <c r="BG328">
        <v>96.635192999999987</v>
      </c>
      <c r="BH328">
        <v>46.322063</v>
      </c>
      <c r="BI328">
        <v>14.373604</v>
      </c>
    </row>
    <row r="329">
      <c r="A329" t="s">
        <v>655</v>
      </c>
      <c r="B329">
        <v>2018</v>
      </c>
      <c r="C329" t="s">
        <v>662</v>
      </c>
      <c r="D329">
        <v>232</v>
      </c>
      <c r="E329" t="s">
        <v>352</v>
      </c>
      <c r="F329" t="s">
        <v>535</v>
      </c>
      <c r="G329" t="s">
        <v>195</v>
      </c>
      <c r="H329">
        <v>6.5741543474258073</v>
      </c>
      <c r="I329">
        <v>7.2422050342644138</v>
      </c>
      <c r="J329">
        <v>5.3263026442539498</v>
      </c>
      <c r="K329">
        <v>8.8885096809121755</v>
      </c>
      <c r="L329">
        <v>11.3454044743397</v>
      </c>
      <c r="M329">
        <v>2.410374042428252</v>
      </c>
      <c r="N329">
        <v>3.44573712157788</v>
      </c>
      <c r="O329">
        <v>5.695827123479857</v>
      </c>
      <c r="P329">
        <v>12.09001989735164</v>
      </c>
      <c r="Q329">
        <v>12.006018269125921</v>
      </c>
      <c r="R329">
        <v>6.7224363885769076</v>
      </c>
      <c r="S329">
        <v>8.8535109449127525</v>
      </c>
      <c r="T329">
        <v>10.114102586860501</v>
      </c>
      <c r="U329">
        <v>11.38988420084322</v>
      </c>
      <c r="V329">
        <v>10.07718908310577</v>
      </c>
      <c r="W329" t="s">
        <v>240</v>
      </c>
      <c r="X329" t="s">
        <v>241</v>
      </c>
      <c r="Y329" t="s">
        <v>242</v>
      </c>
      <c r="Z329" t="s">
        <v>424</v>
      </c>
      <c r="AA329" t="s">
        <v>244</v>
      </c>
      <c r="AB329" t="s">
        <v>245</v>
      </c>
      <c r="AC329" t="s">
        <v>246</v>
      </c>
      <c r="AD329" t="s">
        <v>247</v>
      </c>
      <c r="AE329">
        <v>20.692572633697711</v>
      </c>
      <c r="AF329">
        <v>5.6536553793159756</v>
      </c>
      <c r="AG329">
        <v>5.625083321693511</v>
      </c>
      <c r="AH329">
        <v>6.2711526925906567</v>
      </c>
      <c r="AI329">
        <v>9.0413821286797216</v>
      </c>
      <c r="AJ329">
        <v>4.1977344192546129</v>
      </c>
      <c r="AK329">
        <v>3.7449050075186578</v>
      </c>
      <c r="AL329">
        <v>42.935093346789017</v>
      </c>
      <c r="AM329">
        <v>778.71443699999941</v>
      </c>
      <c r="AN329">
        <v>857.05660999999975</v>
      </c>
      <c r="AO329">
        <v>630.48251500000015</v>
      </c>
      <c r="AP329">
        <v>1053.657944</v>
      </c>
      <c r="AQ329">
        <v>1344.266419</v>
      </c>
      <c r="AR329">
        <v>192.649449</v>
      </c>
      <c r="AS329">
        <v>276.24222099999997</v>
      </c>
      <c r="AT329">
        <v>456.04468999999989</v>
      </c>
      <c r="AU329">
        <v>967.35925000000009</v>
      </c>
      <c r="AV329">
        <v>961.83248700000013</v>
      </c>
      <c r="AW329">
        <v>257.94957199999988</v>
      </c>
      <c r="AX329">
        <v>339.81938300000007</v>
      </c>
      <c r="AY329">
        <v>388.121802</v>
      </c>
      <c r="AZ329">
        <v>437.86430999999999</v>
      </c>
      <c r="BA329">
        <v>386.29476099999988</v>
      </c>
      <c r="BB329">
        <v>157.50825699999999</v>
      </c>
      <c r="BC329">
        <v>422.48472199999998</v>
      </c>
      <c r="BD329">
        <v>1319.222569999999</v>
      </c>
      <c r="BE329">
        <v>258.66518300000001</v>
      </c>
      <c r="BF329">
        <v>1067.0873039999999</v>
      </c>
      <c r="BG329">
        <v>269.17085700000001</v>
      </c>
      <c r="BH329">
        <v>101.26958399999999</v>
      </c>
      <c r="BI329">
        <v>1068.769448</v>
      </c>
    </row>
    <row r="330">
      <c r="A330" t="s">
        <v>655</v>
      </c>
      <c r="B330">
        <v>2018</v>
      </c>
      <c r="C330" t="s">
        <v>662</v>
      </c>
      <c r="D330">
        <v>233</v>
      </c>
      <c r="E330" t="s">
        <v>352</v>
      </c>
      <c r="F330" t="s">
        <v>536</v>
      </c>
      <c r="G330" t="s">
        <v>195</v>
      </c>
      <c r="H330">
        <v>84.775031899055236</v>
      </c>
      <c r="I330">
        <v>83.849033922387704</v>
      </c>
      <c r="J330">
        <v>84.297392948529975</v>
      </c>
      <c r="K330">
        <v>76.081466657547196</v>
      </c>
      <c r="L330">
        <v>47.380082911451311</v>
      </c>
      <c r="M330">
        <v>87.194943874644594</v>
      </c>
      <c r="N330">
        <v>84.209749650539052</v>
      </c>
      <c r="O330">
        <v>79.718313193638537</v>
      </c>
      <c r="P330">
        <v>67.701230232316533</v>
      </c>
      <c r="Q330">
        <v>38.912463982028989</v>
      </c>
      <c r="R330">
        <v>84.017553439238057</v>
      </c>
      <c r="S330">
        <v>83.420334112897791</v>
      </c>
      <c r="T330">
        <v>83.243503965748118</v>
      </c>
      <c r="U330">
        <v>80.040805126606301</v>
      </c>
      <c r="V330">
        <v>84.552582163042288</v>
      </c>
      <c r="W330" t="s">
        <v>240</v>
      </c>
      <c r="X330" t="s">
        <v>241</v>
      </c>
      <c r="Y330" t="s">
        <v>242</v>
      </c>
      <c r="Z330" t="s">
        <v>424</v>
      </c>
      <c r="AA330" t="s">
        <v>244</v>
      </c>
      <c r="AB330" t="s">
        <v>245</v>
      </c>
      <c r="AC330" t="s">
        <v>246</v>
      </c>
      <c r="AD330" t="s">
        <v>247</v>
      </c>
      <c r="AE330">
        <v>44.971572483738939</v>
      </c>
      <c r="AF330">
        <v>87.952972867223551</v>
      </c>
      <c r="AG330">
        <v>76.559473125978712</v>
      </c>
      <c r="AH330">
        <v>82.501350722515838</v>
      </c>
      <c r="AI330">
        <v>57.105549371130159</v>
      </c>
      <c r="AJ330">
        <v>91.827444715255353</v>
      </c>
      <c r="AK330">
        <v>91.511427519366336</v>
      </c>
      <c r="AL330">
        <v>48.211552460024691</v>
      </c>
      <c r="AM330">
        <v>10041.678024000001</v>
      </c>
      <c r="AN330">
        <v>9922.8575309999778</v>
      </c>
      <c r="AO330">
        <v>9978.4101400000072</v>
      </c>
      <c r="AP330">
        <v>9018.8169459999917</v>
      </c>
      <c r="AQ330">
        <v>5613.8548899999942</v>
      </c>
      <c r="AR330">
        <v>6969.0668740000037</v>
      </c>
      <c r="AS330">
        <v>6751.0339450000056</v>
      </c>
      <c r="AT330">
        <v>6382.7627909999992</v>
      </c>
      <c r="AU330">
        <v>5416.9812669999974</v>
      </c>
      <c r="AV330">
        <v>3117.3759000000009</v>
      </c>
      <c r="AW330">
        <v>3223.874604000001</v>
      </c>
      <c r="AX330">
        <v>3201.8762550000029</v>
      </c>
      <c r="AY330">
        <v>3194.412800000001</v>
      </c>
      <c r="AZ330">
        <v>3077.0296950000002</v>
      </c>
      <c r="BA330">
        <v>3241.203399999999</v>
      </c>
      <c r="BB330">
        <v>342.31577299999998</v>
      </c>
      <c r="BC330">
        <v>6572.5242870000056</v>
      </c>
      <c r="BD330">
        <v>17955.109127999971</v>
      </c>
      <c r="BE330">
        <v>3402.9193720000048</v>
      </c>
      <c r="BF330">
        <v>6739.7446380000001</v>
      </c>
      <c r="BG330">
        <v>5888.241017999997</v>
      </c>
      <c r="BH330">
        <v>2474.6486699999982</v>
      </c>
      <c r="BI330">
        <v>1200.114645000001</v>
      </c>
    </row>
    <row r="331">
      <c r="A331" t="s">
        <v>655</v>
      </c>
      <c r="B331">
        <v>2018</v>
      </c>
      <c r="C331" t="s">
        <v>662</v>
      </c>
      <c r="D331">
        <v>234</v>
      </c>
      <c r="E331" t="s">
        <v>352</v>
      </c>
      <c r="F331" t="s">
        <v>537</v>
      </c>
      <c r="G331" t="s">
        <v>195</v>
      </c>
      <c r="H331">
        <v>6.9725837537801922</v>
      </c>
      <c r="I331">
        <v>6.2328116043546888</v>
      </c>
      <c r="J331">
        <v>8.1380894337391201</v>
      </c>
      <c r="K331">
        <v>9.429858136695179</v>
      </c>
      <c r="L331">
        <v>8.2367432307405721</v>
      </c>
      <c r="M331">
        <v>9.3376101175836883</v>
      </c>
      <c r="N331">
        <v>10.2286696844559</v>
      </c>
      <c r="O331">
        <v>9.9653690940094162</v>
      </c>
      <c r="P331">
        <v>9.0926381965570844</v>
      </c>
      <c r="Q331">
        <v>7.4248810052108443</v>
      </c>
      <c r="R331">
        <v>7.3735233239979809</v>
      </c>
      <c r="S331">
        <v>6.1623904280968214</v>
      </c>
      <c r="T331">
        <v>3.0933139973881709</v>
      </c>
      <c r="U331">
        <v>4.3455158964387453</v>
      </c>
      <c r="V331">
        <v>3.3597964751047931</v>
      </c>
      <c r="W331" t="s">
        <v>240</v>
      </c>
      <c r="X331" t="s">
        <v>241</v>
      </c>
      <c r="Y331" t="s">
        <v>242</v>
      </c>
      <c r="Z331" t="s">
        <v>424</v>
      </c>
      <c r="AA331" t="s">
        <v>244</v>
      </c>
      <c r="AB331" t="s">
        <v>245</v>
      </c>
      <c r="AC331" t="s">
        <v>246</v>
      </c>
      <c r="AD331" t="s">
        <v>247</v>
      </c>
      <c r="AE331">
        <v>4.6830371868182006</v>
      </c>
      <c r="AF331">
        <v>3.1159031996473661</v>
      </c>
      <c r="AG331">
        <v>8.1877056039404437</v>
      </c>
      <c r="AH331">
        <v>4.7431707945247874</v>
      </c>
      <c r="AI331">
        <v>15.479252478670031</v>
      </c>
      <c r="AJ331">
        <v>2.0391810573500901</v>
      </c>
      <c r="AK331">
        <v>2.6946125186969438</v>
      </c>
      <c r="AL331">
        <v>8.2640662476865128</v>
      </c>
      <c r="AM331">
        <v>825.90875499999981</v>
      </c>
      <c r="AN331">
        <v>737.60303099999987</v>
      </c>
      <c r="AO331">
        <v>963.31797799999993</v>
      </c>
      <c r="AP331">
        <v>1117.8302430000001</v>
      </c>
      <c r="AQ331">
        <v>975.93500099999994</v>
      </c>
      <c r="AR331">
        <v>746.30966499999954</v>
      </c>
      <c r="AS331">
        <v>820.02495599999997</v>
      </c>
      <c r="AT331">
        <v>797.89178300000003</v>
      </c>
      <c r="AU331">
        <v>727.529627</v>
      </c>
      <c r="AV331">
        <v>594.82599500000026</v>
      </c>
      <c r="AW331">
        <v>282.93271600000003</v>
      </c>
      <c r="AX331">
        <v>236.52760200000009</v>
      </c>
      <c r="AY331">
        <v>118.703819</v>
      </c>
      <c r="AZ331">
        <v>167.05580900000001</v>
      </c>
      <c r="BA331">
        <v>128.793036</v>
      </c>
      <c r="BB331">
        <v>35.646462999999997</v>
      </c>
      <c r="BC331">
        <v>232.84431200000009</v>
      </c>
      <c r="BD331">
        <v>1920.221516999999</v>
      </c>
      <c r="BE331">
        <v>195.64077</v>
      </c>
      <c r="BF331">
        <v>1826.9014139999999</v>
      </c>
      <c r="BG331">
        <v>130.75818000000001</v>
      </c>
      <c r="BH331">
        <v>72.867613000000006</v>
      </c>
      <c r="BI331">
        <v>205.71473900000001</v>
      </c>
    </row>
    <row r="332">
      <c r="A332" t="s">
        <v>655</v>
      </c>
      <c r="B332">
        <v>2018</v>
      </c>
      <c r="C332" t="s">
        <v>662</v>
      </c>
      <c r="D332">
        <v>235</v>
      </c>
      <c r="E332" t="s">
        <v>352</v>
      </c>
      <c r="F332" t="s">
        <v>538</v>
      </c>
      <c r="G332" t="s">
        <v>195</v>
      </c>
      <c r="H332">
        <v>0.1942028033316634</v>
      </c>
      <c r="I332">
        <v>0.1317004749318538</v>
      </c>
      <c r="J332">
        <v>0.13144432559853819</v>
      </c>
      <c r="K332">
        <v>0.12538941633719949</v>
      </c>
      <c r="L332">
        <v>0.051721364500886699</v>
      </c>
      <c r="M332">
        <v>0.27047343041297739</v>
      </c>
      <c r="N332">
        <v>0.19408015673762749</v>
      </c>
      <c r="O332">
        <v>0.16411573219721229</v>
      </c>
      <c r="P332">
        <v>0.071844763980169798</v>
      </c>
      <c r="Q332">
        <v>0.0262556934068938</v>
      </c>
      <c r="R332">
        <v>0.12778170061280769</v>
      </c>
      <c r="S332">
        <v>0.055737123768620798</v>
      </c>
      <c r="T332">
        <v>0</v>
      </c>
      <c r="U332">
        <v>0.25827846839678198</v>
      </c>
      <c r="V332">
        <v>0</v>
      </c>
      <c r="W332" t="s">
        <v>240</v>
      </c>
      <c r="X332" t="s">
        <v>241</v>
      </c>
      <c r="Y332" t="s">
        <v>242</v>
      </c>
      <c r="Z332" t="s">
        <v>424</v>
      </c>
      <c r="AA332" t="s">
        <v>244</v>
      </c>
      <c r="AB332" t="s">
        <v>245</v>
      </c>
      <c r="AC332" t="s">
        <v>246</v>
      </c>
      <c r="AD332" t="s">
        <v>247</v>
      </c>
      <c r="AE332">
        <v>0.8606827354931007</v>
      </c>
      <c r="AF332">
        <v>0.1108991022663797</v>
      </c>
      <c r="AG332">
        <v>0.1147241699534871</v>
      </c>
      <c r="AH332">
        <v>0</v>
      </c>
      <c r="AI332">
        <v>0.12138746005922781</v>
      </c>
      <c r="AJ332">
        <v>0.23505966907023329</v>
      </c>
      <c r="AK332">
        <v>0.14781056932842479</v>
      </c>
      <c r="AL332">
        <v>0</v>
      </c>
      <c r="AM332">
        <v>23.003495000000001</v>
      </c>
      <c r="AN332">
        <v>15.58569</v>
      </c>
      <c r="AO332">
        <v>15.559264000000001</v>
      </c>
      <c r="AP332">
        <v>14.863859</v>
      </c>
      <c r="AQ332">
        <v>6.1282340000000008</v>
      </c>
      <c r="AR332">
        <v>21.617622999999998</v>
      </c>
      <c r="AS332">
        <v>15.559264000000001</v>
      </c>
      <c r="AT332">
        <v>13.140165</v>
      </c>
      <c r="AU332">
        <v>5.7485179999999998</v>
      </c>
      <c r="AV332">
        <v>2.1034099999999998</v>
      </c>
      <c r="AW332">
        <v>4.903168</v>
      </c>
      <c r="AX332">
        <v>2.1393270000000002</v>
      </c>
      <c r="AY332">
        <v>0</v>
      </c>
      <c r="AZ332">
        <v>9.9290669999999999</v>
      </c>
      <c r="BA332">
        <v>0</v>
      </c>
      <c r="BB332">
        <v>6.5513669999999999</v>
      </c>
      <c r="BC332">
        <v>8.287236</v>
      </c>
      <c r="BD332">
        <v>26.905684000000001</v>
      </c>
      <c r="BE332">
        <v>0</v>
      </c>
      <c r="BF332">
        <v>14.326461999999999</v>
      </c>
      <c r="BG332">
        <v>15.072704999999999</v>
      </c>
      <c r="BH332">
        <v>3.9970880000000002</v>
      </c>
      <c r="BI332">
        <v>0</v>
      </c>
    </row>
    <row r="333">
      <c r="A333" t="s">
        <v>655</v>
      </c>
      <c r="B333">
        <v>2018</v>
      </c>
      <c r="C333" t="s">
        <v>662</v>
      </c>
      <c r="D333">
        <v>236</v>
      </c>
      <c r="E333" t="s">
        <v>352</v>
      </c>
      <c r="F333" t="s">
        <v>539</v>
      </c>
      <c r="G333" t="s">
        <v>195</v>
      </c>
      <c r="H333">
        <v>0.25289816618038918</v>
      </c>
      <c r="I333">
        <v>0.69345537543825064</v>
      </c>
      <c r="J333">
        <v>0.45405656807925832</v>
      </c>
      <c r="K333">
        <v>0.24064516444876249</v>
      </c>
      <c r="L333">
        <v>0.085589842212364597</v>
      </c>
      <c r="M333">
        <v>0.011088015053260699</v>
      </c>
      <c r="N333">
        <v>0.044432986748248998</v>
      </c>
      <c r="O333">
        <v>0.34119930455984959</v>
      </c>
      <c r="P333">
        <v>0.032820487612826903</v>
      </c>
      <c r="Q333">
        <v>0.1121546668156851</v>
      </c>
      <c r="R333">
        <v>0.44856073950046133</v>
      </c>
      <c r="S333">
        <v>0.32433422386730998</v>
      </c>
      <c r="T333">
        <v>0.77560948443341071</v>
      </c>
      <c r="U333">
        <v>1.3451124181976499</v>
      </c>
      <c r="V333">
        <v>1.3023343109806269</v>
      </c>
      <c r="W333" t="s">
        <v>240</v>
      </c>
      <c r="X333" t="s">
        <v>241</v>
      </c>
      <c r="Y333" t="s">
        <v>242</v>
      </c>
      <c r="Z333" t="s">
        <v>424</v>
      </c>
      <c r="AA333" t="s">
        <v>244</v>
      </c>
      <c r="AB333" t="s">
        <v>245</v>
      </c>
      <c r="AC333" t="s">
        <v>246</v>
      </c>
      <c r="AD333" t="s">
        <v>247</v>
      </c>
      <c r="AE333">
        <v>0.6977115847636306</v>
      </c>
      <c r="AF333">
        <v>1.5597139581143331</v>
      </c>
      <c r="AG333">
        <v>0.1219303318680343</v>
      </c>
      <c r="AH333">
        <v>0.70285140537203283</v>
      </c>
      <c r="AI333">
        <v>0.060898911094750201</v>
      </c>
      <c r="AJ333">
        <v>0.19354895341863329</v>
      </c>
      <c r="AK333">
        <v>0.1882747170470245</v>
      </c>
      <c r="AL333">
        <v>0.0118649749754706</v>
      </c>
      <c r="AM333">
        <v>29.956013000000009</v>
      </c>
      <c r="AN333">
        <v>82.064856000000006</v>
      </c>
      <c r="AO333">
        <v>53.747363999999997</v>
      </c>
      <c r="AP333">
        <v>28.526457000000001</v>
      </c>
      <c r="AQ333">
        <v>10.141159</v>
      </c>
      <c r="AR333">
        <v>0.88621100000000008</v>
      </c>
      <c r="AS333">
        <v>3.56216</v>
      </c>
      <c r="AT333">
        <v>27.318619000000002</v>
      </c>
      <c r="AU333">
        <v>2.6260669999999999</v>
      </c>
      <c r="AV333">
        <v>8.9849940000000004</v>
      </c>
      <c r="AW333">
        <v>17.211922000000001</v>
      </c>
      <c r="AX333">
        <v>12.448740000000001</v>
      </c>
      <c r="AY333">
        <v>29.763486</v>
      </c>
      <c r="AZ333">
        <v>51.710509999999999</v>
      </c>
      <c r="BA333">
        <v>49.923139999999997</v>
      </c>
      <c r="BB333">
        <v>5.3108589999999989</v>
      </c>
      <c r="BC333">
        <v>116.553853</v>
      </c>
      <c r="BD333">
        <v>28.595708999999999</v>
      </c>
      <c r="BE333">
        <v>28.990393999999998</v>
      </c>
      <c r="BF333">
        <v>7.1874470000000006</v>
      </c>
      <c r="BG333">
        <v>12.410918000000001</v>
      </c>
      <c r="BH333">
        <v>5.0913180000000002</v>
      </c>
      <c r="BI333">
        <v>0.29535099999999997</v>
      </c>
    </row>
    <row r="334">
      <c r="A334" t="s">
        <v>655</v>
      </c>
      <c r="B334">
        <v>2018</v>
      </c>
      <c r="C334" t="s">
        <v>662</v>
      </c>
      <c r="D334">
        <v>261</v>
      </c>
      <c r="E334" t="s">
        <v>74</v>
      </c>
      <c r="F334" t="s">
        <v>50</v>
      </c>
      <c r="G334" t="s">
        <v>699</v>
      </c>
      <c r="H334">
        <v>98.036003034757755</v>
      </c>
      <c r="I334">
        <v>97.08106444638949</v>
      </c>
      <c r="J334">
        <v>97.30692980609517</v>
      </c>
      <c r="K334">
        <v>95.36163156126149</v>
      </c>
      <c r="L334">
        <v>94.864938694813446</v>
      </c>
      <c r="M334">
        <v>96.039134454474762</v>
      </c>
      <c r="N334">
        <v>95.339922380213736</v>
      </c>
      <c r="O334">
        <v>95.247034686874514</v>
      </c>
      <c r="P334">
        <v>92.69297242491831</v>
      </c>
      <c r="Q334">
        <v>96.970160863688164</v>
      </c>
      <c r="R334">
        <v>98.486945193768776</v>
      </c>
      <c r="S334">
        <v>98.22428253396069</v>
      </c>
      <c r="T334">
        <v>98.662412934547476</v>
      </c>
      <c r="U334">
        <v>98.313131405729933</v>
      </c>
      <c r="V334">
        <v>98.026153357644546</v>
      </c>
      <c r="W334" t="s">
        <v>240</v>
      </c>
      <c r="X334" t="s">
        <v>241</v>
      </c>
      <c r="Y334" t="s">
        <v>242</v>
      </c>
      <c r="Z334" t="s">
        <v>424</v>
      </c>
      <c r="AA334" t="s">
        <v>244</v>
      </c>
      <c r="AB334" t="s">
        <v>245</v>
      </c>
      <c r="AC334" t="s">
        <v>246</v>
      </c>
      <c r="AD334" t="s">
        <v>247</v>
      </c>
      <c r="AE334">
        <v>96.097001193945246</v>
      </c>
      <c r="AF334">
        <v>98.076856774365055</v>
      </c>
      <c r="AG334">
        <v>96.046672986069012</v>
      </c>
      <c r="AH334">
        <v>98.156744516917414</v>
      </c>
      <c r="AI334">
        <v>93.238101002219878</v>
      </c>
      <c r="AJ334">
        <v>98.413499803407788</v>
      </c>
      <c r="AK334">
        <v>98.746293132227436</v>
      </c>
      <c r="AL334">
        <v>98.090799419778904</v>
      </c>
      <c r="AM334">
        <v>1301.290683999998</v>
      </c>
      <c r="AN334">
        <v>1709.385248999999</v>
      </c>
      <c r="AO334">
        <v>2166.7157369999941</v>
      </c>
      <c r="AP334">
        <v>3158.3778809999872</v>
      </c>
      <c r="AQ334">
        <v>3365.412014999999</v>
      </c>
      <c r="AR334">
        <v>1796.894161000009</v>
      </c>
      <c r="AS334">
        <v>1687.523236999991</v>
      </c>
      <c r="AT334">
        <v>1695.6925280000071</v>
      </c>
      <c r="AU334">
        <v>1574.7544709999961</v>
      </c>
      <c r="AV334">
        <v>1668.7214539999991</v>
      </c>
      <c r="AW334">
        <v>538.74931499999946</v>
      </c>
      <c r="AX334">
        <v>621.03654100000426</v>
      </c>
      <c r="AY334">
        <v>656.82348400000262</v>
      </c>
      <c r="AZ334">
        <v>701.58819099999903</v>
      </c>
      <c r="BA334">
        <v>759.39818399999615</v>
      </c>
      <c r="BB334">
        <v>176.31549800000121</v>
      </c>
      <c r="BC334">
        <v>1408.0580540000001</v>
      </c>
      <c r="BD334">
        <v>4709.2722020000047</v>
      </c>
      <c r="BE334">
        <v>694.34886699999493</v>
      </c>
      <c r="BF334">
        <v>2760.2790969999919</v>
      </c>
      <c r="BG334">
        <v>1068.9879590000021</v>
      </c>
      <c r="BH334">
        <v>449.47149300000211</v>
      </c>
      <c r="BI334">
        <v>434.44839600000199</v>
      </c>
    </row>
    <row r="335">
      <c r="A335" t="s">
        <v>655</v>
      </c>
      <c r="B335">
        <v>2018</v>
      </c>
      <c r="C335" t="s">
        <v>662</v>
      </c>
      <c r="D335">
        <v>262</v>
      </c>
      <c r="E335" t="s">
        <v>74</v>
      </c>
      <c r="F335" t="s">
        <v>49</v>
      </c>
      <c r="G335" t="s">
        <v>195</v>
      </c>
      <c r="H335">
        <v>1.9639969652422751</v>
      </c>
      <c r="I335">
        <v>2.9189355536104058</v>
      </c>
      <c r="J335">
        <v>2.6930701939051578</v>
      </c>
      <c r="K335">
        <v>4.638368438738329</v>
      </c>
      <c r="L335">
        <v>5.0553360286932989</v>
      </c>
      <c r="M335">
        <v>3.960865545525234</v>
      </c>
      <c r="N335">
        <v>4.6600776197863478</v>
      </c>
      <c r="O335">
        <v>4.752965313125582</v>
      </c>
      <c r="P335">
        <v>7.2152936077545204</v>
      </c>
      <c r="Q335">
        <v>2.9560471117417242</v>
      </c>
      <c r="R335">
        <v>1.5130548062311919</v>
      </c>
      <c r="S335">
        <v>1.775717466039348</v>
      </c>
      <c r="T335">
        <v>1.3375870654524029</v>
      </c>
      <c r="U335">
        <v>1.6868685942700501</v>
      </c>
      <c r="V335">
        <v>1.9738466423556189</v>
      </c>
      <c r="W335" t="s">
        <v>240</v>
      </c>
      <c r="X335" t="s">
        <v>241</v>
      </c>
      <c r="Y335" t="s">
        <v>242</v>
      </c>
      <c r="Z335" t="s">
        <v>424</v>
      </c>
      <c r="AA335" t="s">
        <v>244</v>
      </c>
      <c r="AB335" t="s">
        <v>245</v>
      </c>
      <c r="AC335" t="s">
        <v>246</v>
      </c>
      <c r="AD335" t="s">
        <v>247</v>
      </c>
      <c r="AE335">
        <v>3.90299880605472</v>
      </c>
      <c r="AF335">
        <v>1.923143225635136</v>
      </c>
      <c r="AG335">
        <v>3.953327013930878</v>
      </c>
      <c r="AH335">
        <v>1.843255483082739</v>
      </c>
      <c r="AI335">
        <v>6.6663625768022596</v>
      </c>
      <c r="AJ335">
        <v>1.586500196592153</v>
      </c>
      <c r="AK335">
        <v>1.2537068677725309</v>
      </c>
      <c r="AL335">
        <v>1.909200580221007</v>
      </c>
      <c r="AM335">
        <v>26.069309999999991</v>
      </c>
      <c r="AN335">
        <v>51.396071999999997</v>
      </c>
      <c r="AO335">
        <v>59.966104999999999</v>
      </c>
      <c r="AP335">
        <v>153.62279400000011</v>
      </c>
      <c r="AQ335">
        <v>179.342219</v>
      </c>
      <c r="AR335">
        <v>74.107875000000007</v>
      </c>
      <c r="AS335">
        <v>82.483697000000006</v>
      </c>
      <c r="AT335">
        <v>84.617518999999987</v>
      </c>
      <c r="AU335">
        <v>122.580122</v>
      </c>
      <c r="AV335">
        <v>50.869455000000009</v>
      </c>
      <c r="AW335">
        <v>8.2768050000000013</v>
      </c>
      <c r="AX335">
        <v>11.227218000000001</v>
      </c>
      <c r="AY335">
        <v>8.9046939999999992</v>
      </c>
      <c r="AZ335">
        <v>12.037934999999999</v>
      </c>
      <c r="BA335">
        <v>15.291180000000001</v>
      </c>
      <c r="BB335">
        <v>7.1610889999999996</v>
      </c>
      <c r="BC335">
        <v>27.609951999999989</v>
      </c>
      <c r="BD335">
        <v>193.8358970000001</v>
      </c>
      <c r="BE335">
        <v>13.038964999999999</v>
      </c>
      <c r="BF335">
        <v>197.3551700000001</v>
      </c>
      <c r="BG335">
        <v>17.232896</v>
      </c>
      <c r="BH335">
        <v>5.7065989999999989</v>
      </c>
      <c r="BI335">
        <v>8.4559319999999989</v>
      </c>
    </row>
    <row r="336">
      <c r="A336" t="s">
        <v>655</v>
      </c>
      <c r="B336">
        <v>2018</v>
      </c>
      <c r="C336" t="s">
        <v>662</v>
      </c>
      <c r="D336">
        <v>263</v>
      </c>
      <c r="E336" t="s">
        <v>74</v>
      </c>
      <c r="F336" t="s">
        <v>114</v>
      </c>
      <c r="G336" t="s">
        <v>195</v>
      </c>
      <c r="H336">
        <v>0</v>
      </c>
      <c r="I336">
        <v>0</v>
      </c>
      <c r="J336">
        <v>0</v>
      </c>
      <c r="K336">
        <v>0</v>
      </c>
      <c r="L336">
        <v>0.079725276493171002</v>
      </c>
      <c r="M336">
        <v>0</v>
      </c>
      <c r="N336">
        <v>0</v>
      </c>
      <c r="O336">
        <v>0</v>
      </c>
      <c r="P336">
        <v>0.091733967327331606</v>
      </c>
      <c r="Q336">
        <v>0.073792024569992398</v>
      </c>
      <c r="R336">
        <v>0</v>
      </c>
      <c r="S336">
        <v>0</v>
      </c>
      <c r="T336">
        <v>0</v>
      </c>
      <c r="U336">
        <v>0</v>
      </c>
      <c r="V336">
        <v>0</v>
      </c>
      <c r="W336" t="s">
        <v>240</v>
      </c>
      <c r="X336" t="s">
        <v>241</v>
      </c>
      <c r="Y336" t="s">
        <v>242</v>
      </c>
      <c r="Z336" t="s">
        <v>424</v>
      </c>
      <c r="AA336" t="s">
        <v>244</v>
      </c>
      <c r="AB336" t="s">
        <v>245</v>
      </c>
      <c r="AC336" t="s">
        <v>246</v>
      </c>
      <c r="AD336" t="s">
        <v>247</v>
      </c>
      <c r="AE336">
        <v>0</v>
      </c>
      <c r="AF336">
        <v>0</v>
      </c>
      <c r="AG336">
        <v>0</v>
      </c>
      <c r="AH336">
        <v>0</v>
      </c>
      <c r="AI336">
        <v>0.095536420977577405</v>
      </c>
      <c r="AJ336">
        <v>0</v>
      </c>
      <c r="AK336">
        <v>0</v>
      </c>
      <c r="AL336">
        <v>0</v>
      </c>
      <c r="AM336">
        <v>0</v>
      </c>
      <c r="AN336">
        <v>0</v>
      </c>
      <c r="AO336">
        <v>0</v>
      </c>
      <c r="AP336">
        <v>0</v>
      </c>
      <c r="AQ336">
        <v>2.8283200000000002</v>
      </c>
      <c r="AR336">
        <v>0</v>
      </c>
      <c r="AS336">
        <v>0</v>
      </c>
      <c r="AT336">
        <v>0</v>
      </c>
      <c r="AU336">
        <v>1.558462</v>
      </c>
      <c r="AV336">
        <v>1.2698579999999999</v>
      </c>
      <c r="AW336">
        <v>0</v>
      </c>
      <c r="AX336">
        <v>0</v>
      </c>
      <c r="AY336">
        <v>0</v>
      </c>
      <c r="AZ336">
        <v>0</v>
      </c>
      <c r="BA336">
        <v>0</v>
      </c>
      <c r="BB336">
        <v>0</v>
      </c>
      <c r="BC336">
        <v>0</v>
      </c>
      <c r="BD336">
        <v>0</v>
      </c>
      <c r="BE336">
        <v>0</v>
      </c>
      <c r="BF336">
        <v>2.8283200000000002</v>
      </c>
      <c r="BG336">
        <v>0</v>
      </c>
      <c r="BH336">
        <v>0</v>
      </c>
      <c r="BI336">
        <v>0</v>
      </c>
    </row>
    <row r="337">
      <c r="A337" t="s">
        <v>655</v>
      </c>
      <c r="B337">
        <v>2018</v>
      </c>
      <c r="C337" t="s">
        <v>662</v>
      </c>
      <c r="D337">
        <v>264</v>
      </c>
      <c r="E337" t="s">
        <v>75</v>
      </c>
      <c r="F337" t="s">
        <v>90</v>
      </c>
      <c r="G337" t="s">
        <v>195</v>
      </c>
      <c r="H337">
        <v>81.059123898486746</v>
      </c>
      <c r="I337">
        <v>73.782119931972971</v>
      </c>
      <c r="J337">
        <v>70.415565907328258</v>
      </c>
      <c r="K337">
        <v>57.623174049726458</v>
      </c>
      <c r="L337">
        <v>34.500466342072293</v>
      </c>
      <c r="M337">
        <v>68.945007755786335</v>
      </c>
      <c r="N337">
        <v>60.270864553205087</v>
      </c>
      <c r="O337">
        <v>53.185343283073529</v>
      </c>
      <c r="P337">
        <v>40.421556376307741</v>
      </c>
      <c r="Q337">
        <v>27.134069760566529</v>
      </c>
      <c r="R337">
        <v>87.971773267426173</v>
      </c>
      <c r="S337">
        <v>77.749217316755761</v>
      </c>
      <c r="T337">
        <v>76.447687632653867</v>
      </c>
      <c r="U337">
        <v>75.117310657429613</v>
      </c>
      <c r="V337">
        <v>77.489027341746265</v>
      </c>
      <c r="W337" t="s">
        <v>240</v>
      </c>
      <c r="X337" t="s">
        <v>241</v>
      </c>
      <c r="Y337" t="s">
        <v>242</v>
      </c>
      <c r="Z337" t="s">
        <v>424</v>
      </c>
      <c r="AA337" t="s">
        <v>244</v>
      </c>
      <c r="AB337" t="s">
        <v>245</v>
      </c>
      <c r="AC337" t="s">
        <v>246</v>
      </c>
      <c r="AD337" t="s">
        <v>247</v>
      </c>
      <c r="AE337">
        <v>38.773929231635108</v>
      </c>
      <c r="AF337">
        <v>84.81853969922409</v>
      </c>
      <c r="AG337">
        <v>51.167335949857431</v>
      </c>
      <c r="AH337">
        <v>77.581159609203326</v>
      </c>
      <c r="AI337">
        <v>44.915272861312943</v>
      </c>
      <c r="AJ337">
        <v>66.238046497458996</v>
      </c>
      <c r="AK337">
        <v>80.438186818533637</v>
      </c>
      <c r="AL337">
        <v>70.818671024591723</v>
      </c>
      <c r="AM337">
        <v>1076.653717000002</v>
      </c>
      <c r="AN337">
        <v>1299.141785999999</v>
      </c>
      <c r="AO337">
        <v>1567.930620000011</v>
      </c>
      <c r="AP337">
        <v>1909.6754330000049</v>
      </c>
      <c r="AQ337">
        <v>1223.932524999999</v>
      </c>
      <c r="AR337">
        <v>1290.564124000005</v>
      </c>
      <c r="AS337">
        <v>1067.699131000001</v>
      </c>
      <c r="AT337">
        <v>946.86401000000035</v>
      </c>
      <c r="AU337">
        <v>686.71901399999899</v>
      </c>
      <c r="AV337">
        <v>466.93956100000048</v>
      </c>
      <c r="AW337">
        <v>481.22857799999832</v>
      </c>
      <c r="AX337">
        <v>491.580124000002</v>
      </c>
      <c r="AY337">
        <v>508.93379800000059</v>
      </c>
      <c r="AZ337">
        <v>536.05675399999939</v>
      </c>
      <c r="BA337">
        <v>600.74898700000335</v>
      </c>
      <c r="BB337">
        <v>71.141081999999912</v>
      </c>
      <c r="BC337">
        <v>1218.945050999997</v>
      </c>
      <c r="BD337">
        <v>2508.7897930000031</v>
      </c>
      <c r="BE337">
        <v>548.79968299999837</v>
      </c>
      <c r="BF337">
        <v>1330.3710339999991</v>
      </c>
      <c r="BG337">
        <v>719.4914749999981</v>
      </c>
      <c r="BH337">
        <v>366.13700399999868</v>
      </c>
      <c r="BI337">
        <v>313.65895900000038</v>
      </c>
    </row>
    <row r="338">
      <c r="A338" t="s">
        <v>655</v>
      </c>
      <c r="B338">
        <v>2018</v>
      </c>
      <c r="C338" t="s">
        <v>662</v>
      </c>
      <c r="D338">
        <v>265</v>
      </c>
      <c r="E338" t="s">
        <v>75</v>
      </c>
      <c r="F338" t="s">
        <v>91</v>
      </c>
      <c r="G338" t="s">
        <v>195</v>
      </c>
      <c r="H338">
        <v>18.104507462740301</v>
      </c>
      <c r="I338">
        <v>25.108071952337539</v>
      </c>
      <c r="J338">
        <v>27.90054776941065</v>
      </c>
      <c r="K338">
        <v>39.963265530958147</v>
      </c>
      <c r="L338">
        <v>63.049060816866621</v>
      </c>
      <c r="M338">
        <v>29.244045930912961</v>
      </c>
      <c r="N338">
        <v>37.283022551827138</v>
      </c>
      <c r="O338">
        <v>44.361057408558061</v>
      </c>
      <c r="P338">
        <v>56.29751403039338</v>
      </c>
      <c r="Q338">
        <v>71.139614341617389</v>
      </c>
      <c r="R338">
        <v>11.47157049831552</v>
      </c>
      <c r="S338">
        <v>21.387884102969611</v>
      </c>
      <c r="T338">
        <v>22.626286069567438</v>
      </c>
      <c r="U338">
        <v>23.880257433288008</v>
      </c>
      <c r="V338">
        <v>21.62286087293592</v>
      </c>
      <c r="W338" t="s">
        <v>240</v>
      </c>
      <c r="X338" t="s">
        <v>241</v>
      </c>
      <c r="Y338" t="s">
        <v>242</v>
      </c>
      <c r="Z338" t="s">
        <v>424</v>
      </c>
      <c r="AA338" t="s">
        <v>244</v>
      </c>
      <c r="AB338" t="s">
        <v>245</v>
      </c>
      <c r="AC338" t="s">
        <v>246</v>
      </c>
      <c r="AD338" t="s">
        <v>247</v>
      </c>
      <c r="AE338">
        <v>57.474915859427369</v>
      </c>
      <c r="AF338">
        <v>13.988871720660111</v>
      </c>
      <c r="AG338">
        <v>46.468826507510421</v>
      </c>
      <c r="AH338">
        <v>21.369174328687301</v>
      </c>
      <c r="AI338">
        <v>52.741053081142212</v>
      </c>
      <c r="AJ338">
        <v>33.012556272453303</v>
      </c>
      <c r="AK338">
        <v>18.526512914861399</v>
      </c>
      <c r="AL338">
        <v>27.951847198928149</v>
      </c>
      <c r="AM338">
        <v>240.46997199999981</v>
      </c>
      <c r="AN338">
        <v>442.09824099999958</v>
      </c>
      <c r="AO338">
        <v>621.25643099999934</v>
      </c>
      <c r="AP338">
        <v>1324.412749999997</v>
      </c>
      <c r="AQ338">
        <v>2236.7174820000109</v>
      </c>
      <c r="AR338">
        <v>547.41188299999999</v>
      </c>
      <c r="AS338">
        <v>660.46921800000018</v>
      </c>
      <c r="AT338">
        <v>789.7643619999991</v>
      </c>
      <c r="AU338">
        <v>956.4345559999997</v>
      </c>
      <c r="AV338">
        <v>1224.2137130000001</v>
      </c>
      <c r="AW338">
        <v>62.752487000000031</v>
      </c>
      <c r="AX338">
        <v>135.22783999999999</v>
      </c>
      <c r="AY338">
        <v>150.62956199999991</v>
      </c>
      <c r="AZ338">
        <v>170.4157560000001</v>
      </c>
      <c r="BA338">
        <v>167.63549899999981</v>
      </c>
      <c r="BB338">
        <v>105.4530139999998</v>
      </c>
      <c r="BC338">
        <v>201.0370139999998</v>
      </c>
      <c r="BD338">
        <v>2278.4167960000068</v>
      </c>
      <c r="BE338">
        <v>151.16293900000031</v>
      </c>
      <c r="BF338">
        <v>1562.1672729999971</v>
      </c>
      <c r="BG338">
        <v>358.58927099999909</v>
      </c>
      <c r="BH338">
        <v>84.328628000000137</v>
      </c>
      <c r="BI338">
        <v>123.7999410000002</v>
      </c>
    </row>
    <row r="339">
      <c r="A339" t="s">
        <v>655</v>
      </c>
      <c r="B339">
        <v>2018</v>
      </c>
      <c r="C339" t="s">
        <v>662</v>
      </c>
      <c r="D339">
        <v>266</v>
      </c>
      <c r="E339" t="s">
        <v>75</v>
      </c>
      <c r="F339" t="s">
        <v>92</v>
      </c>
      <c r="G339" t="s">
        <v>700</v>
      </c>
      <c r="H339">
        <v>0.72950061058958782</v>
      </c>
      <c r="I339">
        <v>1.040512798579375</v>
      </c>
      <c r="J339">
        <v>1.393659004832366</v>
      </c>
      <c r="K339">
        <v>2.1856947222529972</v>
      </c>
      <c r="L339">
        <v>2.3903372144049611</v>
      </c>
      <c r="M339">
        <v>1.4190902137393691</v>
      </c>
      <c r="N339">
        <v>2.3617586794053071</v>
      </c>
      <c r="O339">
        <v>2.1459607029898371</v>
      </c>
      <c r="P339">
        <v>3.2809295932992222</v>
      </c>
      <c r="Q339">
        <v>1.6023453221070489</v>
      </c>
      <c r="R339">
        <v>0.51352374179134297</v>
      </c>
      <c r="S339">
        <v>0.67801877602160221</v>
      </c>
      <c r="T339">
        <v>0.92602629777824541</v>
      </c>
      <c r="U339">
        <v>0.95169035333216045</v>
      </c>
      <c r="V339">
        <v>0.81324958393707913</v>
      </c>
      <c r="W339" t="s">
        <v>240</v>
      </c>
      <c r="X339" t="s">
        <v>241</v>
      </c>
      <c r="Y339" t="s">
        <v>242</v>
      </c>
      <c r="Z339" t="s">
        <v>424</v>
      </c>
      <c r="AA339" t="s">
        <v>244</v>
      </c>
      <c r="AB339" t="s">
        <v>245</v>
      </c>
      <c r="AC339" t="s">
        <v>246</v>
      </c>
      <c r="AD339" t="s">
        <v>247</v>
      </c>
      <c r="AE339">
        <v>3.751154908936666</v>
      </c>
      <c r="AF339">
        <v>1.091483663136994</v>
      </c>
      <c r="AG339">
        <v>2.187840260382556</v>
      </c>
      <c r="AH339">
        <v>1.0496660621100511</v>
      </c>
      <c r="AI339">
        <v>2.1094464782666908</v>
      </c>
      <c r="AJ339">
        <v>0.67040463884298973</v>
      </c>
      <c r="AK339">
        <v>0.83561029558513589</v>
      </c>
      <c r="AL339">
        <v>1.229481776479721</v>
      </c>
      <c r="AM339">
        <v>9.6894650000000002</v>
      </c>
      <c r="AN339">
        <v>18.321155000000001</v>
      </c>
      <c r="AO339">
        <v>31.032351999999999</v>
      </c>
      <c r="AP339">
        <v>72.435570999999996</v>
      </c>
      <c r="AQ339">
        <v>84.799186000000006</v>
      </c>
      <c r="AR339">
        <v>26.563590000000001</v>
      </c>
      <c r="AS339">
        <v>41.838584999999988</v>
      </c>
      <c r="AT339">
        <v>38.204754000000001</v>
      </c>
      <c r="AU339">
        <v>55.739484999999988</v>
      </c>
      <c r="AV339">
        <v>27.574131999999999</v>
      </c>
      <c r="AW339">
        <v>2.8091089999999999</v>
      </c>
      <c r="AX339">
        <v>4.286867</v>
      </c>
      <c r="AY339">
        <v>6.1648180000000004</v>
      </c>
      <c r="AZ339">
        <v>6.7915109999999999</v>
      </c>
      <c r="BA339">
        <v>6.3048780000000004</v>
      </c>
      <c r="BB339">
        <v>6.8824909999999999</v>
      </c>
      <c r="BC339">
        <v>15.685941</v>
      </c>
      <c r="BD339">
        <v>107.272173</v>
      </c>
      <c r="BE339">
        <v>7.4252099999999999</v>
      </c>
      <c r="BF339">
        <v>62.480895999999973</v>
      </c>
      <c r="BG339">
        <v>7.2820750000000007</v>
      </c>
      <c r="BH339">
        <v>3.803515</v>
      </c>
      <c r="BI339">
        <v>5.4454279999999997</v>
      </c>
    </row>
    <row r="340">
      <c r="A340" t="s">
        <v>655</v>
      </c>
      <c r="B340">
        <v>2018</v>
      </c>
      <c r="C340" t="s">
        <v>662</v>
      </c>
      <c r="D340">
        <v>267</v>
      </c>
      <c r="E340" t="s">
        <v>75</v>
      </c>
      <c r="F340" t="s">
        <v>114</v>
      </c>
      <c r="G340" t="s">
        <v>195</v>
      </c>
      <c r="H340">
        <v>0.10686802818370821</v>
      </c>
      <c r="I340">
        <v>0.069295317109966004</v>
      </c>
      <c r="J340">
        <v>0.29022731842980731</v>
      </c>
      <c r="K340">
        <v>0.22786569706269519</v>
      </c>
      <c r="L340">
        <v>0.060135626656371198</v>
      </c>
      <c r="M340">
        <v>0.3918560995610918</v>
      </c>
      <c r="N340">
        <v>0.084354215563165205</v>
      </c>
      <c r="O340">
        <v>0.30763860537826793</v>
      </c>
      <c r="P340">
        <v>0</v>
      </c>
      <c r="Q340">
        <v>0.12397057570898749</v>
      </c>
      <c r="R340">
        <v>0.043132492466721697</v>
      </c>
      <c r="S340">
        <v>0.1848798042527047</v>
      </c>
      <c r="T340">
        <v>0</v>
      </c>
      <c r="U340">
        <v>0.050741555950265298</v>
      </c>
      <c r="V340">
        <v>0.074862201381809101</v>
      </c>
      <c r="W340" t="s">
        <v>240</v>
      </c>
      <c r="X340" t="s">
        <v>241</v>
      </c>
      <c r="Y340" t="s">
        <v>242</v>
      </c>
      <c r="Z340" t="s">
        <v>424</v>
      </c>
      <c r="AA340" t="s">
        <v>244</v>
      </c>
      <c r="AB340" t="s">
        <v>245</v>
      </c>
      <c r="AC340" t="s">
        <v>246</v>
      </c>
      <c r="AD340" t="s">
        <v>247</v>
      </c>
      <c r="AE340">
        <v>0</v>
      </c>
      <c r="AF340">
        <v>0.101104916978717</v>
      </c>
      <c r="AG340">
        <v>0.1759972822495991</v>
      </c>
      <c r="AH340">
        <v>0</v>
      </c>
      <c r="AI340">
        <v>0.23422757927799881</v>
      </c>
      <c r="AJ340">
        <v>0.078992591244254701</v>
      </c>
      <c r="AK340">
        <v>0.1996899710190787</v>
      </c>
      <c r="AL340">
        <v>0</v>
      </c>
      <c r="AM340">
        <v>1.4194560000000001</v>
      </c>
      <c r="AN340">
        <v>1.2201390000000001</v>
      </c>
      <c r="AO340">
        <v>6.4624389999999998</v>
      </c>
      <c r="AP340">
        <v>7.551641</v>
      </c>
      <c r="AQ340">
        <v>2.1333609999999998</v>
      </c>
      <c r="AR340">
        <v>7.3350549999999997</v>
      </c>
      <c r="AS340">
        <v>1.4943360000000001</v>
      </c>
      <c r="AT340">
        <v>5.4769210000000008</v>
      </c>
      <c r="AU340">
        <v>0</v>
      </c>
      <c r="AV340">
        <v>2.1333609999999998</v>
      </c>
      <c r="AW340">
        <v>0.23594599999999999</v>
      </c>
      <c r="AX340">
        <v>1.168928</v>
      </c>
      <c r="AY340">
        <v>0</v>
      </c>
      <c r="AZ340">
        <v>0.36210500000000001</v>
      </c>
      <c r="BA340">
        <v>0.58038400000000001</v>
      </c>
      <c r="BB340">
        <v>0</v>
      </c>
      <c r="BC340">
        <v>1.4530000000000001</v>
      </c>
      <c r="BD340">
        <v>8.6293369999999996</v>
      </c>
      <c r="BE340">
        <v>0</v>
      </c>
      <c r="BF340">
        <v>6.9377200000000014</v>
      </c>
      <c r="BG340">
        <v>0.85803399999999996</v>
      </c>
      <c r="BH340">
        <v>0.908945</v>
      </c>
      <c r="BI340">
        <v>0</v>
      </c>
    </row>
    <row r="341">
      <c r="A341" t="s">
        <v>655</v>
      </c>
      <c r="B341">
        <v>2018</v>
      </c>
      <c r="C341" t="s">
        <v>662</v>
      </c>
      <c r="D341">
        <v>268</v>
      </c>
      <c r="E341" t="s">
        <v>117</v>
      </c>
      <c r="F341" t="s">
        <v>90</v>
      </c>
      <c r="G341" t="s">
        <v>701</v>
      </c>
      <c r="H341">
        <v>81.523515478579085</v>
      </c>
      <c r="I341">
        <v>74.357771890095648</v>
      </c>
      <c r="J341">
        <v>70.90617250385138</v>
      </c>
      <c r="K341">
        <v>58.201985386816979</v>
      </c>
      <c r="L341">
        <v>34.257214894451629</v>
      </c>
      <c r="M341">
        <v>69.611618063143297</v>
      </c>
      <c r="N341">
        <v>61.276535121276453</v>
      </c>
      <c r="O341">
        <v>53.176902418698162</v>
      </c>
      <c r="P341">
        <v>40.314654804367947</v>
      </c>
      <c r="Q341">
        <v>27.00362176414523</v>
      </c>
      <c r="R341">
        <v>88.876027142791088</v>
      </c>
      <c r="S341">
        <v>77.937187694301869</v>
      </c>
      <c r="T341">
        <v>76.585708832542068</v>
      </c>
      <c r="U341">
        <v>75.294088674276821</v>
      </c>
      <c r="V341">
        <v>78.048538367324497</v>
      </c>
      <c r="W341" t="s">
        <v>240</v>
      </c>
      <c r="X341" t="s">
        <v>241</v>
      </c>
      <c r="Y341" t="s">
        <v>242</v>
      </c>
      <c r="Z341" t="s">
        <v>424</v>
      </c>
      <c r="AA341" t="s">
        <v>244</v>
      </c>
      <c r="AB341" t="s">
        <v>245</v>
      </c>
      <c r="AC341" t="s">
        <v>246</v>
      </c>
      <c r="AD341" t="s">
        <v>247</v>
      </c>
      <c r="AE341">
        <v>38.835149363897351</v>
      </c>
      <c r="AF341">
        <v>85.447107353429914</v>
      </c>
      <c r="AG341">
        <v>51.569786550887073</v>
      </c>
      <c r="AH341">
        <v>77.698639205816249</v>
      </c>
      <c r="AI341">
        <v>44.773519821143658</v>
      </c>
      <c r="AJ341">
        <v>66.255763689047271</v>
      </c>
      <c r="AK341">
        <v>80.764892569675041</v>
      </c>
      <c r="AL341">
        <v>71.559964281695471</v>
      </c>
      <c r="AM341">
        <v>1060.4121090000031</v>
      </c>
      <c r="AN341">
        <v>1270.153516000001</v>
      </c>
      <c r="AO341">
        <v>1531.7529300000151</v>
      </c>
      <c r="AP341">
        <v>1835.0509560000039</v>
      </c>
      <c r="AQ341">
        <v>1152.1655960000001</v>
      </c>
      <c r="AR341">
        <v>1246.348492000006</v>
      </c>
      <c r="AS341">
        <v>1034.0557690000001</v>
      </c>
      <c r="AT341">
        <v>898.80430400000034</v>
      </c>
      <c r="AU341">
        <v>634.85682899999892</v>
      </c>
      <c r="AV341">
        <v>450.03914500000059</v>
      </c>
      <c r="AW341">
        <v>478.60928799999817</v>
      </c>
      <c r="AX341">
        <v>483.10738500000201</v>
      </c>
      <c r="AY341">
        <v>503.0329210000005</v>
      </c>
      <c r="AZ341">
        <v>527.98179099999993</v>
      </c>
      <c r="BA341">
        <v>592.69918300000245</v>
      </c>
      <c r="BB341">
        <v>68.472386999999927</v>
      </c>
      <c r="BC341">
        <v>1203.1448769999961</v>
      </c>
      <c r="BD341">
        <v>2424.111492000005</v>
      </c>
      <c r="BE341">
        <v>539.49962099999902</v>
      </c>
      <c r="BF341">
        <v>1233.436913999996</v>
      </c>
      <c r="BG341">
        <v>707.69763899999884</v>
      </c>
      <c r="BH341">
        <v>362.28105999999872</v>
      </c>
      <c r="BI341">
        <v>310.89111700000041</v>
      </c>
    </row>
    <row r="342">
      <c r="A342" t="s">
        <v>655</v>
      </c>
      <c r="B342">
        <v>2018</v>
      </c>
      <c r="C342" t="s">
        <v>662</v>
      </c>
      <c r="D342">
        <v>269</v>
      </c>
      <c r="E342" t="s">
        <v>117</v>
      </c>
      <c r="F342" t="s">
        <v>91</v>
      </c>
      <c r="G342" t="s">
        <v>702</v>
      </c>
      <c r="H342">
        <v>18.004755438996359</v>
      </c>
      <c r="I342">
        <v>25.133895633777449</v>
      </c>
      <c r="J342">
        <v>28.02702213488304</v>
      </c>
      <c r="K342">
        <v>40.42644710920451</v>
      </c>
      <c r="L342">
        <v>64.005939098735439</v>
      </c>
      <c r="M342">
        <v>29.317332437209611</v>
      </c>
      <c r="N342">
        <v>37.111803693640297</v>
      </c>
      <c r="O342">
        <v>45.385181619613107</v>
      </c>
      <c r="P342">
        <v>57.106416242078559</v>
      </c>
      <c r="Q342">
        <v>72.017275896858351</v>
      </c>
      <c r="R342">
        <v>11.061580348620851</v>
      </c>
      <c r="S342">
        <v>21.477127407203181</v>
      </c>
      <c r="T342">
        <v>22.796666478508449</v>
      </c>
      <c r="U342">
        <v>24.24732185448109</v>
      </c>
      <c r="V342">
        <v>21.86215222763828</v>
      </c>
      <c r="W342" t="s">
        <v>240</v>
      </c>
      <c r="X342" t="s">
        <v>241</v>
      </c>
      <c r="Y342" t="s">
        <v>242</v>
      </c>
      <c r="Z342" t="s">
        <v>424</v>
      </c>
      <c r="AA342" t="s">
        <v>244</v>
      </c>
      <c r="AB342" t="s">
        <v>245</v>
      </c>
      <c r="AC342" t="s">
        <v>246</v>
      </c>
      <c r="AD342" t="s">
        <v>247</v>
      </c>
      <c r="AE342">
        <v>57.93293281569558</v>
      </c>
      <c r="AF342">
        <v>13.834203387185051</v>
      </c>
      <c r="AG342">
        <v>47.016333796717859</v>
      </c>
      <c r="AH342">
        <v>21.624258371548741</v>
      </c>
      <c r="AI342">
        <v>53.624402320212091</v>
      </c>
      <c r="AJ342">
        <v>33.357101103594552</v>
      </c>
      <c r="AK342">
        <v>18.574111095873231</v>
      </c>
      <c r="AL342">
        <v>28.138859097088179</v>
      </c>
      <c r="AM342">
        <v>234.1957479999999</v>
      </c>
      <c r="AN342">
        <v>429.32843599999961</v>
      </c>
      <c r="AO342">
        <v>605.45466999999962</v>
      </c>
      <c r="AP342">
        <v>1274.605838999996</v>
      </c>
      <c r="AQ342">
        <v>2152.6980870000079</v>
      </c>
      <c r="AR342">
        <v>524.90681999999958</v>
      </c>
      <c r="AS342">
        <v>626.27031100000079</v>
      </c>
      <c r="AT342">
        <v>767.10742299999924</v>
      </c>
      <c r="AU342">
        <v>899.28584299999977</v>
      </c>
      <c r="AV342">
        <v>1200.2313449999999</v>
      </c>
      <c r="AW342">
        <v>59.568089000000029</v>
      </c>
      <c r="AX342">
        <v>133.12975700000001</v>
      </c>
      <c r="AY342">
        <v>149.73385899999991</v>
      </c>
      <c r="AZ342">
        <v>170.02854600000009</v>
      </c>
      <c r="BA342">
        <v>166.02078699999981</v>
      </c>
      <c r="BB342">
        <v>102.1447389999998</v>
      </c>
      <c r="BC342">
        <v>194.7936149999999</v>
      </c>
      <c r="BD342">
        <v>2210.069940000003</v>
      </c>
      <c r="BE342">
        <v>150.14779300000029</v>
      </c>
      <c r="BF342">
        <v>1477.264185999999</v>
      </c>
      <c r="BG342">
        <v>356.29717899999918</v>
      </c>
      <c r="BH342">
        <v>83.316506000000103</v>
      </c>
      <c r="BI342">
        <v>122.2488220000002</v>
      </c>
    </row>
    <row r="343">
      <c r="A343" t="s">
        <v>655</v>
      </c>
      <c r="B343">
        <v>2018</v>
      </c>
      <c r="C343" t="s">
        <v>662</v>
      </c>
      <c r="D343">
        <v>270</v>
      </c>
      <c r="E343" t="s">
        <v>117</v>
      </c>
      <c r="F343" t="s">
        <v>92</v>
      </c>
      <c r="G343" t="s">
        <v>195</v>
      </c>
      <c r="H343">
        <v>0.47172908242493361</v>
      </c>
      <c r="I343">
        <v>0.50833247612697119</v>
      </c>
      <c r="J343">
        <v>1.066805361266485</v>
      </c>
      <c r="K343">
        <v>1.371567503978945</v>
      </c>
      <c r="L343">
        <v>1.7368460068132081</v>
      </c>
      <c r="M343">
        <v>1.0710494996468729</v>
      </c>
      <c r="N343">
        <v>1.611661185083886</v>
      </c>
      <c r="O343">
        <v>1.437915961688307</v>
      </c>
      <c r="P343">
        <v>2.5789289535536808</v>
      </c>
      <c r="Q343">
        <v>0.97910233899649057</v>
      </c>
      <c r="R343">
        <v>0.062392508587841601</v>
      </c>
      <c r="S343">
        <v>0.58568489849460426</v>
      </c>
      <c r="T343">
        <v>0.61762468894915212</v>
      </c>
      <c r="U343">
        <v>0.45858947124223293</v>
      </c>
      <c r="V343">
        <v>0.089309405038029893</v>
      </c>
      <c r="W343" t="s">
        <v>240</v>
      </c>
      <c r="X343" t="s">
        <v>241</v>
      </c>
      <c r="Y343" t="s">
        <v>242</v>
      </c>
      <c r="Z343" t="s">
        <v>424</v>
      </c>
      <c r="AA343" t="s">
        <v>244</v>
      </c>
      <c r="AB343" t="s">
        <v>245</v>
      </c>
      <c r="AC343" t="s">
        <v>246</v>
      </c>
      <c r="AD343" t="s">
        <v>247</v>
      </c>
      <c r="AE343">
        <v>3.2319178204062129</v>
      </c>
      <c r="AF343">
        <v>0.71868925938475525</v>
      </c>
      <c r="AG343">
        <v>1.4138796523951609</v>
      </c>
      <c r="AH343">
        <v>0.67710242263562781</v>
      </c>
      <c r="AI343">
        <v>1.602077858644346</v>
      </c>
      <c r="AJ343">
        <v>0.38713520735784968</v>
      </c>
      <c r="AK343">
        <v>0.66099633445099537</v>
      </c>
      <c r="AL343">
        <v>0.30117662121601979</v>
      </c>
      <c r="AM343">
        <v>6.1359870000000001</v>
      </c>
      <c r="AN343">
        <v>8.6831580000000006</v>
      </c>
      <c r="AO343">
        <v>23.045698000000009</v>
      </c>
      <c r="AP343">
        <v>43.244165000000002</v>
      </c>
      <c r="AQ343">
        <v>58.414971000000001</v>
      </c>
      <c r="AR343">
        <v>19.176410000000001</v>
      </c>
      <c r="AS343">
        <v>27.197157000000001</v>
      </c>
      <c r="AT343">
        <v>24.303879999999999</v>
      </c>
      <c r="AU343">
        <v>40.611798999999991</v>
      </c>
      <c r="AV343">
        <v>16.317602999999998</v>
      </c>
      <c r="AW343">
        <v>0.33599200000000001</v>
      </c>
      <c r="AX343">
        <v>3.630471</v>
      </c>
      <c r="AY343">
        <v>4.0567039999999999</v>
      </c>
      <c r="AZ343">
        <v>3.2157490000000002</v>
      </c>
      <c r="BA343">
        <v>0.67821399999999998</v>
      </c>
      <c r="BB343">
        <v>5.698372</v>
      </c>
      <c r="BC343">
        <v>10.119562</v>
      </c>
      <c r="BD343">
        <v>66.461432999999985</v>
      </c>
      <c r="BE343">
        <v>4.701452999999999</v>
      </c>
      <c r="BF343">
        <v>44.134612999999987</v>
      </c>
      <c r="BG343">
        <v>4.1351070000000014</v>
      </c>
      <c r="BH343">
        <v>2.964982</v>
      </c>
      <c r="BI343">
        <v>1.308457</v>
      </c>
    </row>
    <row r="344">
      <c r="A344" t="s">
        <v>655</v>
      </c>
      <c r="B344">
        <v>2018</v>
      </c>
      <c r="C344" t="s">
        <v>662</v>
      </c>
      <c r="D344">
        <v>274</v>
      </c>
      <c r="E344" t="s">
        <v>77</v>
      </c>
      <c r="F344" t="s">
        <v>50</v>
      </c>
      <c r="G344" t="s">
        <v>703</v>
      </c>
      <c r="H344">
        <v>83.454385171111497</v>
      </c>
      <c r="I344">
        <v>83.122556250697528</v>
      </c>
      <c r="J344">
        <v>81.626910891206833</v>
      </c>
      <c r="K344">
        <v>78.317881342359826</v>
      </c>
      <c r="L344">
        <v>76.088611428728285</v>
      </c>
      <c r="M344">
        <v>83.412575399249889</v>
      </c>
      <c r="N344">
        <v>77.443438807131102</v>
      </c>
      <c r="O344">
        <v>76.779485534184673</v>
      </c>
      <c r="P344">
        <v>79.025443364355993</v>
      </c>
      <c r="Q344">
        <v>74.078256002660922</v>
      </c>
      <c r="R344">
        <v>84.311990805850158</v>
      </c>
      <c r="S344">
        <v>83.065091352167585</v>
      </c>
      <c r="T344">
        <v>81.752565384125532</v>
      </c>
      <c r="U344">
        <v>81.649073341241575</v>
      </c>
      <c r="V344">
        <v>84.310603495003861</v>
      </c>
      <c r="W344" t="s">
        <v>240</v>
      </c>
      <c r="X344" t="s">
        <v>241</v>
      </c>
      <c r="Y344" t="s">
        <v>242</v>
      </c>
      <c r="Z344" t="s">
        <v>424</v>
      </c>
      <c r="AA344" t="s">
        <v>244</v>
      </c>
      <c r="AB344" t="s">
        <v>245</v>
      </c>
      <c r="AC344" t="s">
        <v>246</v>
      </c>
      <c r="AD344" t="s">
        <v>247</v>
      </c>
      <c r="AE344">
        <v>79.079521429896587</v>
      </c>
      <c r="AF344">
        <v>85.672605146847403</v>
      </c>
      <c r="AG344">
        <v>79.382179372994841</v>
      </c>
      <c r="AH344">
        <v>79.631663497429869</v>
      </c>
      <c r="AI344">
        <v>76.790243279307859</v>
      </c>
      <c r="AJ344">
        <v>78.159756194332857</v>
      </c>
      <c r="AK344">
        <v>85.405971164358817</v>
      </c>
      <c r="AL344">
        <v>76.877221890682819</v>
      </c>
      <c r="AM344">
        <v>1107.7401219999999</v>
      </c>
      <c r="AN344">
        <v>1463.6064440000009</v>
      </c>
      <c r="AO344">
        <v>1817.5716030000119</v>
      </c>
      <c r="AP344">
        <v>2595.0590909999869</v>
      </c>
      <c r="AQ344">
        <v>2699.1765530000048</v>
      </c>
      <c r="AR344">
        <v>1560.650984000009</v>
      </c>
      <c r="AS344">
        <v>1371.911501999992</v>
      </c>
      <c r="AT344">
        <v>1366.9128950000049</v>
      </c>
      <c r="AU344">
        <v>1342.5577689999971</v>
      </c>
      <c r="AV344">
        <v>1274.657321000002</v>
      </c>
      <c r="AW344">
        <v>461.20861199999848</v>
      </c>
      <c r="AX344">
        <v>525.19046900000205</v>
      </c>
      <c r="AY344">
        <v>544.24986400000046</v>
      </c>
      <c r="AZ344">
        <v>582.66911900000025</v>
      </c>
      <c r="BA344">
        <v>653.1452780000028</v>
      </c>
      <c r="BB344">
        <v>144.9575550000001</v>
      </c>
      <c r="BC344">
        <v>1229.9741819999949</v>
      </c>
      <c r="BD344">
        <v>3892.194066000025</v>
      </c>
      <c r="BE344">
        <v>563.30469799999969</v>
      </c>
      <c r="BF344">
        <v>2274.4939270000018</v>
      </c>
      <c r="BG344">
        <v>848.98757199999955</v>
      </c>
      <c r="BH344">
        <v>388.74927000000059</v>
      </c>
      <c r="BI344">
        <v>340.4925429999995</v>
      </c>
    </row>
    <row r="345">
      <c r="A345" t="s">
        <v>655</v>
      </c>
      <c r="B345">
        <v>2018</v>
      </c>
      <c r="C345" t="s">
        <v>662</v>
      </c>
      <c r="D345">
        <v>275</v>
      </c>
      <c r="E345" t="s">
        <v>77</v>
      </c>
      <c r="F345" t="s">
        <v>49</v>
      </c>
      <c r="G345" t="s">
        <v>195</v>
      </c>
      <c r="H345">
        <v>16.4709625111694</v>
      </c>
      <c r="I345">
        <v>16.817019948384559</v>
      </c>
      <c r="J345">
        <v>18.013358596382801</v>
      </c>
      <c r="K345">
        <v>21.437236170324841</v>
      </c>
      <c r="L345">
        <v>23.619807668876678</v>
      </c>
      <c r="M345">
        <v>16.468685125471371</v>
      </c>
      <c r="N345">
        <v>22.134032452598941</v>
      </c>
      <c r="O345">
        <v>22.900793639120479</v>
      </c>
      <c r="P345">
        <v>20.612520662756001</v>
      </c>
      <c r="Q345">
        <v>25.678064344689979</v>
      </c>
      <c r="R345">
        <v>15.587002682796941</v>
      </c>
      <c r="S345">
        <v>16.865574767191308</v>
      </c>
      <c r="T345">
        <v>18.08761998955065</v>
      </c>
      <c r="U345">
        <v>18.2492654423922</v>
      </c>
      <c r="V345">
        <v>15.68939650499717</v>
      </c>
      <c r="W345" t="s">
        <v>240</v>
      </c>
      <c r="X345" t="s">
        <v>241</v>
      </c>
      <c r="Y345" t="s">
        <v>242</v>
      </c>
      <c r="Z345" t="s">
        <v>424</v>
      </c>
      <c r="AA345" t="s">
        <v>244</v>
      </c>
      <c r="AB345" t="s">
        <v>245</v>
      </c>
      <c r="AC345" t="s">
        <v>246</v>
      </c>
      <c r="AD345" t="s">
        <v>247</v>
      </c>
      <c r="AE345">
        <v>20.366728192182912</v>
      </c>
      <c r="AF345">
        <v>14.276862209326129</v>
      </c>
      <c r="AG345">
        <v>20.241408509888071</v>
      </c>
      <c r="AH345">
        <v>20.245713810921369</v>
      </c>
      <c r="AI345">
        <v>23.025021555993781</v>
      </c>
      <c r="AJ345">
        <v>21.76663161194778</v>
      </c>
      <c r="AK345">
        <v>14.38975296728465</v>
      </c>
      <c r="AL345">
        <v>23.06461679010723</v>
      </c>
      <c r="AM345">
        <v>218.6289669999999</v>
      </c>
      <c r="AN345">
        <v>296.11094599999927</v>
      </c>
      <c r="AO345">
        <v>401.10018499999961</v>
      </c>
      <c r="AP345">
        <v>710.32175099999938</v>
      </c>
      <c r="AQ345">
        <v>837.8918980000002</v>
      </c>
      <c r="AR345">
        <v>308.129434</v>
      </c>
      <c r="AS345">
        <v>392.1046659999999</v>
      </c>
      <c r="AT345">
        <v>407.70512999999988</v>
      </c>
      <c r="AU345">
        <v>350.18468200000018</v>
      </c>
      <c r="AV345">
        <v>441.83994700000079</v>
      </c>
      <c r="AW345">
        <v>85.264975999999976</v>
      </c>
      <c r="AX345">
        <v>106.6349169999999</v>
      </c>
      <c r="AY345">
        <v>120.4143829999999</v>
      </c>
      <c r="AZ345">
        <v>130.231526</v>
      </c>
      <c r="BA345">
        <v>121.54408599999999</v>
      </c>
      <c r="BB345">
        <v>37.333446999999978</v>
      </c>
      <c r="BC345">
        <v>204.96834299999969</v>
      </c>
      <c r="BD345">
        <v>992.45813999999916</v>
      </c>
      <c r="BE345">
        <v>143.21571599999999</v>
      </c>
      <c r="BF345">
        <v>681.99122000000023</v>
      </c>
      <c r="BG345">
        <v>236.43369200000001</v>
      </c>
      <c r="BH345">
        <v>65.499002999999973</v>
      </c>
      <c r="BI345">
        <v>102.15418600000019</v>
      </c>
    </row>
    <row r="346">
      <c r="A346" t="s">
        <v>655</v>
      </c>
      <c r="B346">
        <v>2018</v>
      </c>
      <c r="C346" t="s">
        <v>662</v>
      </c>
      <c r="D346">
        <v>276</v>
      </c>
      <c r="E346" t="s">
        <v>77</v>
      </c>
      <c r="F346" t="s">
        <v>115</v>
      </c>
      <c r="G346" t="s">
        <v>195</v>
      </c>
      <c r="H346">
        <v>0.074652317719318101</v>
      </c>
      <c r="I346">
        <v>0.060423800917865297</v>
      </c>
      <c r="J346">
        <v>0.35973051241148302</v>
      </c>
      <c r="K346">
        <v>0.24488248731514439</v>
      </c>
      <c r="L346">
        <v>0.29158090239513063</v>
      </c>
      <c r="M346">
        <v>0.118739475278689</v>
      </c>
      <c r="N346">
        <v>0.42252874027011261</v>
      </c>
      <c r="O346">
        <v>0.3197208266948563</v>
      </c>
      <c r="P346">
        <v>0.36203597288824202</v>
      </c>
      <c r="Q346">
        <v>0.24367965264916</v>
      </c>
      <c r="R346">
        <v>0.1010065113526938</v>
      </c>
      <c r="S346">
        <v>0.069333880640784495</v>
      </c>
      <c r="T346">
        <v>0.15981462632335719</v>
      </c>
      <c r="U346">
        <v>0.10166121636639761</v>
      </c>
      <c r="V346">
        <v>0</v>
      </c>
      <c r="W346" t="s">
        <v>240</v>
      </c>
      <c r="X346" t="s">
        <v>241</v>
      </c>
      <c r="Y346" t="s">
        <v>242</v>
      </c>
      <c r="Z346" t="s">
        <v>424</v>
      </c>
      <c r="AA346" t="s">
        <v>244</v>
      </c>
      <c r="AB346" t="s">
        <v>245</v>
      </c>
      <c r="AC346" t="s">
        <v>246</v>
      </c>
      <c r="AD346" t="s">
        <v>247</v>
      </c>
      <c r="AE346">
        <v>0.55375037791985326</v>
      </c>
      <c r="AF346">
        <v>0.050532643826291503</v>
      </c>
      <c r="AG346">
        <v>0.37641211711738692</v>
      </c>
      <c r="AH346">
        <v>0.1226226916495798</v>
      </c>
      <c r="AI346">
        <v>0.1847351646984097</v>
      </c>
      <c r="AJ346">
        <v>0.073612193719112304</v>
      </c>
      <c r="AK346">
        <v>0.2042758683561588</v>
      </c>
      <c r="AL346">
        <v>0.058161319209325602</v>
      </c>
      <c r="AM346">
        <v>0.99090500000000004</v>
      </c>
      <c r="AN346">
        <v>1.063931</v>
      </c>
      <c r="AO346">
        <v>8.0100540000000002</v>
      </c>
      <c r="AP346">
        <v>8.1141690000000004</v>
      </c>
      <c r="AQ346">
        <v>10.343576000000001</v>
      </c>
      <c r="AR346">
        <v>2.2216179999999999</v>
      </c>
      <c r="AS346">
        <v>7.4851020000000004</v>
      </c>
      <c r="AT346">
        <v>5.6920220000000006</v>
      </c>
      <c r="AU346">
        <v>6.1506040000000004</v>
      </c>
      <c r="AV346">
        <v>4.1929720000000001</v>
      </c>
      <c r="AW346">
        <v>0.55253200000000002</v>
      </c>
      <c r="AX346">
        <v>0.43837300000000001</v>
      </c>
      <c r="AY346">
        <v>1.063931</v>
      </c>
      <c r="AZ346">
        <v>0.72548100000000004</v>
      </c>
      <c r="BA346">
        <v>0</v>
      </c>
      <c r="BB346">
        <v>1.015058</v>
      </c>
      <c r="BC346">
        <v>0.72548100000000004</v>
      </c>
      <c r="BD346">
        <v>18.455893</v>
      </c>
      <c r="BE346">
        <v>0.86741800000000002</v>
      </c>
      <c r="BF346">
        <v>5.4717760000000002</v>
      </c>
      <c r="BG346">
        <v>0.79959100000000005</v>
      </c>
      <c r="BH346">
        <v>0.92981900000000006</v>
      </c>
      <c r="BI346">
        <v>0.25759900000000002</v>
      </c>
    </row>
    <row r="347">
      <c r="A347" t="s">
        <v>655</v>
      </c>
      <c r="B347">
        <v>2018</v>
      </c>
      <c r="C347" t="s">
        <v>662</v>
      </c>
      <c r="D347">
        <v>341</v>
      </c>
      <c r="E347" t="s">
        <v>151</v>
      </c>
      <c r="F347" t="s">
        <v>50</v>
      </c>
      <c r="G347" t="s">
        <v>758</v>
      </c>
      <c r="H347">
        <v>2.5762129669385998</v>
      </c>
      <c r="I347">
        <v>6.6425992779783396</v>
      </c>
      <c r="J347">
        <v>7.8542510121457489</v>
      </c>
      <c r="K347">
        <v>8.9456869009584654</v>
      </c>
      <c r="L347">
        <v>40.614617940199338</v>
      </c>
      <c r="M347">
        <v>3.344481605351171</v>
      </c>
      <c r="N347">
        <v>5.0805452292441142</v>
      </c>
      <c r="O347">
        <v>6.7477876106194694</v>
      </c>
      <c r="P347">
        <v>17.374517374517371</v>
      </c>
      <c r="Q347">
        <v>47.990543735224591</v>
      </c>
      <c r="R347">
        <v>1.572617946345976</v>
      </c>
      <c r="S347">
        <v>3.0303030303030298</v>
      </c>
      <c r="T347">
        <v>5.0822122571001493</v>
      </c>
      <c r="U347">
        <v>9.8696461824953445</v>
      </c>
      <c r="V347">
        <v>14.974619289340099</v>
      </c>
      <c r="W347" t="s">
        <v>240</v>
      </c>
      <c r="X347" t="s">
        <v>241</v>
      </c>
      <c r="Y347" t="s">
        <v>242</v>
      </c>
      <c r="Z347" t="s">
        <v>424</v>
      </c>
      <c r="AA347" t="s">
        <v>244</v>
      </c>
      <c r="AB347" t="s">
        <v>245</v>
      </c>
      <c r="AC347" t="s">
        <v>246</v>
      </c>
      <c r="AD347" t="s">
        <v>247</v>
      </c>
      <c r="AE347">
        <v>20.26699029126214</v>
      </c>
      <c r="AF347">
        <v>9.9153567110036267</v>
      </c>
      <c r="AG347">
        <v>12.32517482517482</v>
      </c>
      <c r="AH347">
        <v>3.75</v>
      </c>
      <c r="AI347">
        <v>24.381625441696119</v>
      </c>
      <c r="AJ347">
        <v>4.2105263157894726</v>
      </c>
      <c r="AK347">
        <v>1.714285714285714</v>
      </c>
      <c r="AL347">
        <v>11.52073732718894</v>
      </c>
      <c r="AM347">
        <v>60</v>
      </c>
      <c r="AN347">
        <v>92</v>
      </c>
      <c r="AO347">
        <v>97</v>
      </c>
      <c r="AP347">
        <v>112</v>
      </c>
      <c r="AQ347">
        <v>489</v>
      </c>
      <c r="AR347">
        <v>20</v>
      </c>
      <c r="AS347">
        <v>41</v>
      </c>
      <c r="AT347">
        <v>61</v>
      </c>
      <c r="AU347">
        <v>135</v>
      </c>
      <c r="AV347">
        <v>406</v>
      </c>
      <c r="AW347">
        <v>17</v>
      </c>
      <c r="AX347">
        <v>24</v>
      </c>
      <c r="AY347">
        <v>34</v>
      </c>
      <c r="AZ347">
        <v>53</v>
      </c>
      <c r="BA347">
        <v>59</v>
      </c>
      <c r="BB347">
        <v>167</v>
      </c>
      <c r="BC347">
        <v>82</v>
      </c>
      <c r="BD347">
        <v>141</v>
      </c>
      <c r="BE347">
        <v>33</v>
      </c>
      <c r="BF347">
        <v>276</v>
      </c>
      <c r="BG347">
        <v>36</v>
      </c>
      <c r="BH347">
        <v>15</v>
      </c>
      <c r="BI347">
        <v>100</v>
      </c>
    </row>
    <row r="348">
      <c r="A348" t="s">
        <v>655</v>
      </c>
      <c r="B348">
        <v>2018</v>
      </c>
      <c r="C348" t="s">
        <v>662</v>
      </c>
      <c r="D348">
        <v>342</v>
      </c>
      <c r="E348" t="s">
        <v>151</v>
      </c>
      <c r="F348" t="s">
        <v>49</v>
      </c>
      <c r="G348" t="s">
        <v>195</v>
      </c>
      <c r="H348">
        <v>97.423787033061402</v>
      </c>
      <c r="I348">
        <v>93.357400722021666</v>
      </c>
      <c r="J348">
        <v>92.145748987854248</v>
      </c>
      <c r="K348">
        <v>91.054313099041522</v>
      </c>
      <c r="L348">
        <v>59.385382059800662</v>
      </c>
      <c r="M348">
        <v>96.655518394648837</v>
      </c>
      <c r="N348">
        <v>94.919454770755891</v>
      </c>
      <c r="O348">
        <v>93.252212389380531</v>
      </c>
      <c r="P348">
        <v>82.625482625482633</v>
      </c>
      <c r="Q348">
        <v>52.009456264775409</v>
      </c>
      <c r="R348">
        <v>98.427382053654028</v>
      </c>
      <c r="S348">
        <v>96.969696969696969</v>
      </c>
      <c r="T348">
        <v>94.917787742899847</v>
      </c>
      <c r="U348">
        <v>90.130353817504655</v>
      </c>
      <c r="V348">
        <v>85.025380710659903</v>
      </c>
      <c r="W348" t="s">
        <v>240</v>
      </c>
      <c r="X348" t="s">
        <v>241</v>
      </c>
      <c r="Y348" t="s">
        <v>242</v>
      </c>
      <c r="Z348" t="s">
        <v>424</v>
      </c>
      <c r="AA348" t="s">
        <v>244</v>
      </c>
      <c r="AB348" t="s">
        <v>245</v>
      </c>
      <c r="AC348" t="s">
        <v>246</v>
      </c>
      <c r="AD348" t="s">
        <v>247</v>
      </c>
      <c r="AE348">
        <v>79.733009708737868</v>
      </c>
      <c r="AF348">
        <v>90.084643288996375</v>
      </c>
      <c r="AG348">
        <v>87.674825174825173</v>
      </c>
      <c r="AH348">
        <v>96.25</v>
      </c>
      <c r="AI348">
        <v>75.618374558303884</v>
      </c>
      <c r="AJ348">
        <v>95.78947368421052</v>
      </c>
      <c r="AK348">
        <v>98.285714285714292</v>
      </c>
      <c r="AL348">
        <v>88.47926267281106</v>
      </c>
      <c r="AM348">
        <v>2269</v>
      </c>
      <c r="AN348">
        <v>1293</v>
      </c>
      <c r="AO348">
        <v>1138</v>
      </c>
      <c r="AP348">
        <v>1140</v>
      </c>
      <c r="AQ348">
        <v>715</v>
      </c>
      <c r="AR348">
        <v>578</v>
      </c>
      <c r="AS348">
        <v>766</v>
      </c>
      <c r="AT348">
        <v>843</v>
      </c>
      <c r="AU348">
        <v>642</v>
      </c>
      <c r="AV348">
        <v>440</v>
      </c>
      <c r="AW348">
        <v>1064</v>
      </c>
      <c r="AX348">
        <v>768</v>
      </c>
      <c r="AY348">
        <v>635</v>
      </c>
      <c r="AZ348">
        <v>484</v>
      </c>
      <c r="BA348">
        <v>335</v>
      </c>
      <c r="BB348">
        <v>657</v>
      </c>
      <c r="BC348">
        <v>745</v>
      </c>
      <c r="BD348">
        <v>1003</v>
      </c>
      <c r="BE348">
        <v>847</v>
      </c>
      <c r="BF348">
        <v>856</v>
      </c>
      <c r="BG348">
        <v>819</v>
      </c>
      <c r="BH348">
        <v>860</v>
      </c>
      <c r="BI348">
        <v>768</v>
      </c>
    </row>
    <row r="349">
      <c r="A349" t="s">
        <v>655</v>
      </c>
      <c r="B349">
        <v>2018</v>
      </c>
      <c r="C349" t="s">
        <v>662</v>
      </c>
      <c r="D349">
        <v>343</v>
      </c>
      <c r="E349" t="s">
        <v>146</v>
      </c>
      <c r="F349" t="s">
        <v>50</v>
      </c>
      <c r="G349" t="s">
        <v>759</v>
      </c>
      <c r="H349">
        <v>11.24946328896522</v>
      </c>
      <c r="I349">
        <v>24.04332129963899</v>
      </c>
      <c r="J349">
        <v>32.874493927125513</v>
      </c>
      <c r="K349">
        <v>38.977635782747598</v>
      </c>
      <c r="L349">
        <v>80.647840531561471</v>
      </c>
      <c r="M349">
        <v>22.07357859531772</v>
      </c>
      <c r="N349">
        <v>26.146220570012389</v>
      </c>
      <c r="O349">
        <v>33.407079646017699</v>
      </c>
      <c r="P349">
        <v>55.598455598455601</v>
      </c>
      <c r="Q349">
        <v>87.470449172576835</v>
      </c>
      <c r="R349">
        <v>8.0481036077705834</v>
      </c>
      <c r="S349">
        <v>11.994949494949489</v>
      </c>
      <c r="T349">
        <v>17.488789237668161</v>
      </c>
      <c r="U349">
        <v>28.67783985102421</v>
      </c>
      <c r="V349">
        <v>48.223350253807112</v>
      </c>
      <c r="W349" t="s">
        <v>240</v>
      </c>
      <c r="X349" t="s">
        <v>241</v>
      </c>
      <c r="Y349" t="s">
        <v>242</v>
      </c>
      <c r="Z349" t="s">
        <v>424</v>
      </c>
      <c r="AA349" t="s">
        <v>244</v>
      </c>
      <c r="AB349" t="s">
        <v>245</v>
      </c>
      <c r="AC349" t="s">
        <v>246</v>
      </c>
      <c r="AD349" t="s">
        <v>247</v>
      </c>
      <c r="AE349">
        <v>46.601941747572823</v>
      </c>
      <c r="AF349">
        <v>37.605804111245469</v>
      </c>
      <c r="AG349">
        <v>42.744755244755247</v>
      </c>
      <c r="AH349">
        <v>17.27272727272727</v>
      </c>
      <c r="AI349">
        <v>54.858657243816253</v>
      </c>
      <c r="AJ349">
        <v>18.596491228070171</v>
      </c>
      <c r="AK349">
        <v>8.9142857142857146</v>
      </c>
      <c r="AL349">
        <v>30.64516129032258</v>
      </c>
      <c r="AM349">
        <v>262</v>
      </c>
      <c r="AN349">
        <v>333</v>
      </c>
      <c r="AO349">
        <v>406</v>
      </c>
      <c r="AP349">
        <v>488</v>
      </c>
      <c r="AQ349">
        <v>971</v>
      </c>
      <c r="AR349">
        <v>132</v>
      </c>
      <c r="AS349">
        <v>211</v>
      </c>
      <c r="AT349">
        <v>302</v>
      </c>
      <c r="AU349">
        <v>432</v>
      </c>
      <c r="AV349">
        <v>740</v>
      </c>
      <c r="AW349">
        <v>87</v>
      </c>
      <c r="AX349">
        <v>95</v>
      </c>
      <c r="AY349">
        <v>117</v>
      </c>
      <c r="AZ349">
        <v>154</v>
      </c>
      <c r="BA349">
        <v>190</v>
      </c>
      <c r="BB349">
        <v>384</v>
      </c>
      <c r="BC349">
        <v>311</v>
      </c>
      <c r="BD349">
        <v>489</v>
      </c>
      <c r="BE349">
        <v>152</v>
      </c>
      <c r="BF349">
        <v>621</v>
      </c>
      <c r="BG349">
        <v>159</v>
      </c>
      <c r="BH349">
        <v>78</v>
      </c>
      <c r="BI349">
        <v>266</v>
      </c>
    </row>
    <row r="350">
      <c r="A350" t="s">
        <v>655</v>
      </c>
      <c r="B350">
        <v>2018</v>
      </c>
      <c r="C350" t="s">
        <v>662</v>
      </c>
      <c r="D350">
        <v>344</v>
      </c>
      <c r="E350" t="s">
        <v>146</v>
      </c>
      <c r="F350" t="s">
        <v>49</v>
      </c>
      <c r="G350" t="s">
        <v>195</v>
      </c>
      <c r="H350">
        <v>88.750536711034783</v>
      </c>
      <c r="I350">
        <v>75.95667870036101</v>
      </c>
      <c r="J350">
        <v>67.125506072874501</v>
      </c>
      <c r="K350">
        <v>61.022364217252402</v>
      </c>
      <c r="L350">
        <v>19.35215946843854</v>
      </c>
      <c r="M350">
        <v>77.926421404682273</v>
      </c>
      <c r="N350">
        <v>73.853779429987611</v>
      </c>
      <c r="O350">
        <v>66.592920353982294</v>
      </c>
      <c r="P350">
        <v>44.401544401544399</v>
      </c>
      <c r="Q350">
        <v>12.52955082742317</v>
      </c>
      <c r="R350">
        <v>91.951896392229415</v>
      </c>
      <c r="S350">
        <v>88.005050505050505</v>
      </c>
      <c r="T350">
        <v>82.511210762331842</v>
      </c>
      <c r="U350">
        <v>71.322160148975783</v>
      </c>
      <c r="V350">
        <v>51.776649746192888</v>
      </c>
      <c r="W350" t="s">
        <v>240</v>
      </c>
      <c r="X350" t="s">
        <v>241</v>
      </c>
      <c r="Y350" t="s">
        <v>242</v>
      </c>
      <c r="Z350" t="s">
        <v>424</v>
      </c>
      <c r="AA350" t="s">
        <v>244</v>
      </c>
      <c r="AB350" t="s">
        <v>245</v>
      </c>
      <c r="AC350" t="s">
        <v>246</v>
      </c>
      <c r="AD350" t="s">
        <v>247</v>
      </c>
      <c r="AE350">
        <v>53.398058252427177</v>
      </c>
      <c r="AF350">
        <v>62.394195888754531</v>
      </c>
      <c r="AG350">
        <v>57.25524475524476</v>
      </c>
      <c r="AH350">
        <v>82.727272727272734</v>
      </c>
      <c r="AI350">
        <v>45.141342756183747</v>
      </c>
      <c r="AJ350">
        <v>81.403508771929822</v>
      </c>
      <c r="AK350">
        <v>91.085714285714275</v>
      </c>
      <c r="AL350">
        <v>69.354838709677423</v>
      </c>
      <c r="AM350">
        <v>2067</v>
      </c>
      <c r="AN350">
        <v>1052</v>
      </c>
      <c r="AO350">
        <v>829</v>
      </c>
      <c r="AP350">
        <v>764</v>
      </c>
      <c r="AQ350">
        <v>233</v>
      </c>
      <c r="AR350">
        <v>466</v>
      </c>
      <c r="AS350">
        <v>596</v>
      </c>
      <c r="AT350">
        <v>602</v>
      </c>
      <c r="AU350">
        <v>345</v>
      </c>
      <c r="AV350">
        <v>106</v>
      </c>
      <c r="AW350">
        <v>994</v>
      </c>
      <c r="AX350">
        <v>697</v>
      </c>
      <c r="AY350">
        <v>552</v>
      </c>
      <c r="AZ350">
        <v>383</v>
      </c>
      <c r="BA350">
        <v>204</v>
      </c>
      <c r="BB350">
        <v>440</v>
      </c>
      <c r="BC350">
        <v>516</v>
      </c>
      <c r="BD350">
        <v>655</v>
      </c>
      <c r="BE350">
        <v>728</v>
      </c>
      <c r="BF350">
        <v>511</v>
      </c>
      <c r="BG350">
        <v>696</v>
      </c>
      <c r="BH350">
        <v>797</v>
      </c>
      <c r="BI350">
        <v>602</v>
      </c>
    </row>
    <row r="351">
      <c r="A351" t="s">
        <v>655</v>
      </c>
      <c r="B351">
        <v>2018</v>
      </c>
      <c r="C351" t="s">
        <v>662</v>
      </c>
      <c r="D351">
        <v>345</v>
      </c>
      <c r="E351" t="s">
        <v>147</v>
      </c>
      <c r="F351" t="s">
        <v>50</v>
      </c>
      <c r="G351" t="s">
        <v>760</v>
      </c>
      <c r="H351">
        <v>11.507084585659079</v>
      </c>
      <c r="I351">
        <v>16.60649819494585</v>
      </c>
      <c r="J351">
        <v>14.979757085020241</v>
      </c>
      <c r="K351">
        <v>16.453674121405751</v>
      </c>
      <c r="L351">
        <v>43.521594684385377</v>
      </c>
      <c r="M351">
        <v>7.1906354515050159</v>
      </c>
      <c r="N351">
        <v>12.391573729863691</v>
      </c>
      <c r="O351">
        <v>15.044247787610621</v>
      </c>
      <c r="P351">
        <v>22.136422136422141</v>
      </c>
      <c r="Q351">
        <v>50.709219858156033</v>
      </c>
      <c r="R351">
        <v>9.990749306197964</v>
      </c>
      <c r="S351">
        <v>13.63636363636363</v>
      </c>
      <c r="T351">
        <v>17.189835575485802</v>
      </c>
      <c r="U351">
        <v>21.787709497206698</v>
      </c>
      <c r="V351">
        <v>21.573604060913709</v>
      </c>
      <c r="W351" t="s">
        <v>240</v>
      </c>
      <c r="X351" t="s">
        <v>241</v>
      </c>
      <c r="Y351" t="s">
        <v>242</v>
      </c>
      <c r="Z351" t="s">
        <v>424</v>
      </c>
      <c r="AA351" t="s">
        <v>244</v>
      </c>
      <c r="AB351" t="s">
        <v>245</v>
      </c>
      <c r="AC351" t="s">
        <v>246</v>
      </c>
      <c r="AD351" t="s">
        <v>247</v>
      </c>
      <c r="AE351">
        <v>27.184466019417471</v>
      </c>
      <c r="AF351">
        <v>14.38935912938331</v>
      </c>
      <c r="AG351">
        <v>14.94755244755245</v>
      </c>
      <c r="AH351">
        <v>11.13636363636364</v>
      </c>
      <c r="AI351">
        <v>31.007067137809191</v>
      </c>
      <c r="AJ351">
        <v>13.91812865497076</v>
      </c>
      <c r="AK351">
        <v>9.9428571428571431</v>
      </c>
      <c r="AL351">
        <v>28.110599078341011</v>
      </c>
      <c r="AM351">
        <v>268</v>
      </c>
      <c r="AN351">
        <v>230</v>
      </c>
      <c r="AO351">
        <v>185</v>
      </c>
      <c r="AP351">
        <v>206</v>
      </c>
      <c r="AQ351">
        <v>524</v>
      </c>
      <c r="AR351">
        <v>43</v>
      </c>
      <c r="AS351">
        <v>100</v>
      </c>
      <c r="AT351">
        <v>136</v>
      </c>
      <c r="AU351">
        <v>172</v>
      </c>
      <c r="AV351">
        <v>429</v>
      </c>
      <c r="AW351">
        <v>108</v>
      </c>
      <c r="AX351">
        <v>108</v>
      </c>
      <c r="AY351">
        <v>115</v>
      </c>
      <c r="AZ351">
        <v>117</v>
      </c>
      <c r="BA351">
        <v>85</v>
      </c>
      <c r="BB351">
        <v>224</v>
      </c>
      <c r="BC351">
        <v>119</v>
      </c>
      <c r="BD351">
        <v>171</v>
      </c>
      <c r="BE351">
        <v>98</v>
      </c>
      <c r="BF351">
        <v>351</v>
      </c>
      <c r="BG351">
        <v>119</v>
      </c>
      <c r="BH351">
        <v>87</v>
      </c>
      <c r="BI351">
        <v>244</v>
      </c>
    </row>
    <row r="352">
      <c r="A352" t="s">
        <v>655</v>
      </c>
      <c r="B352">
        <v>2018</v>
      </c>
      <c r="C352" t="s">
        <v>662</v>
      </c>
      <c r="D352">
        <v>346</v>
      </c>
      <c r="E352" t="s">
        <v>147</v>
      </c>
      <c r="F352" t="s">
        <v>49</v>
      </c>
      <c r="G352" t="s">
        <v>195</v>
      </c>
      <c r="H352">
        <v>88.492915414340928</v>
      </c>
      <c r="I352">
        <v>83.393501805054143</v>
      </c>
      <c r="J352">
        <v>85.020242914979761</v>
      </c>
      <c r="K352">
        <v>83.546325878594246</v>
      </c>
      <c r="L352">
        <v>56.478405315614623</v>
      </c>
      <c r="M352">
        <v>92.809364548494983</v>
      </c>
      <c r="N352">
        <v>87.608426270136306</v>
      </c>
      <c r="O352">
        <v>84.955752212389385</v>
      </c>
      <c r="P352">
        <v>77.863577863577859</v>
      </c>
      <c r="Q352">
        <v>49.290780141843967</v>
      </c>
      <c r="R352">
        <v>90.009250693802031</v>
      </c>
      <c r="S352">
        <v>86.36363636363636</v>
      </c>
      <c r="T352">
        <v>82.810164424514198</v>
      </c>
      <c r="U352">
        <v>78.212290502793294</v>
      </c>
      <c r="V352">
        <v>78.426395939086291</v>
      </c>
      <c r="W352" t="s">
        <v>240</v>
      </c>
      <c r="X352" t="s">
        <v>241</v>
      </c>
      <c r="Y352" t="s">
        <v>242</v>
      </c>
      <c r="Z352" t="s">
        <v>424</v>
      </c>
      <c r="AA352" t="s">
        <v>244</v>
      </c>
      <c r="AB352" t="s">
        <v>245</v>
      </c>
      <c r="AC352" t="s">
        <v>246</v>
      </c>
      <c r="AD352" t="s">
        <v>247</v>
      </c>
      <c r="AE352">
        <v>72.815533980582529</v>
      </c>
      <c r="AF352">
        <v>85.610640870616677</v>
      </c>
      <c r="AG352">
        <v>85.052447552447546</v>
      </c>
      <c r="AH352">
        <v>88.863636363636374</v>
      </c>
      <c r="AI352">
        <v>68.992932862190813</v>
      </c>
      <c r="AJ352">
        <v>86.081871345029242</v>
      </c>
      <c r="AK352">
        <v>90.057142857142864</v>
      </c>
      <c r="AL352">
        <v>71.889400921658989</v>
      </c>
      <c r="AM352">
        <v>2061</v>
      </c>
      <c r="AN352">
        <v>1155</v>
      </c>
      <c r="AO352">
        <v>1050</v>
      </c>
      <c r="AP352">
        <v>1046</v>
      </c>
      <c r="AQ352">
        <v>680</v>
      </c>
      <c r="AR352">
        <v>555</v>
      </c>
      <c r="AS352">
        <v>707</v>
      </c>
      <c r="AT352">
        <v>768</v>
      </c>
      <c r="AU352">
        <v>605</v>
      </c>
      <c r="AV352">
        <v>417</v>
      </c>
      <c r="AW352">
        <v>973</v>
      </c>
      <c r="AX352">
        <v>684</v>
      </c>
      <c r="AY352">
        <v>554</v>
      </c>
      <c r="AZ352">
        <v>420</v>
      </c>
      <c r="BA352">
        <v>309</v>
      </c>
      <c r="BB352">
        <v>600</v>
      </c>
      <c r="BC352">
        <v>708</v>
      </c>
      <c r="BD352">
        <v>973</v>
      </c>
      <c r="BE352">
        <v>782</v>
      </c>
      <c r="BF352">
        <v>781</v>
      </c>
      <c r="BG352">
        <v>736</v>
      </c>
      <c r="BH352">
        <v>788</v>
      </c>
      <c r="BI352">
        <v>624</v>
      </c>
    </row>
    <row r="353">
      <c r="A353" t="s">
        <v>655</v>
      </c>
      <c r="B353">
        <v>2018</v>
      </c>
      <c r="C353" t="s">
        <v>662</v>
      </c>
      <c r="D353">
        <v>347</v>
      </c>
      <c r="E353" t="s">
        <v>148</v>
      </c>
      <c r="F353" t="s">
        <v>50</v>
      </c>
      <c r="G353" t="s">
        <v>761</v>
      </c>
      <c r="H353">
        <v>3.2632030914555599</v>
      </c>
      <c r="I353">
        <v>8.4476534296028873</v>
      </c>
      <c r="J353">
        <v>8.8259109311740893</v>
      </c>
      <c r="K353">
        <v>9.3450479233226851</v>
      </c>
      <c r="L353">
        <v>41.112956810631232</v>
      </c>
      <c r="M353">
        <v>4.0133779264214047</v>
      </c>
      <c r="N353">
        <v>5.5762081784386606</v>
      </c>
      <c r="O353">
        <v>7.0796460176991154</v>
      </c>
      <c r="P353">
        <v>17.760617760617759</v>
      </c>
      <c r="Q353">
        <v>48.581560283687942</v>
      </c>
      <c r="R353">
        <v>2.0351526364477341</v>
      </c>
      <c r="S353">
        <v>3.6616161616161622</v>
      </c>
      <c r="T353">
        <v>6.5769805680119582</v>
      </c>
      <c r="U353">
        <v>12.849162011173179</v>
      </c>
      <c r="V353">
        <v>17.25888324873096</v>
      </c>
      <c r="W353" t="s">
        <v>240</v>
      </c>
      <c r="X353" t="s">
        <v>241</v>
      </c>
      <c r="Y353" t="s">
        <v>242</v>
      </c>
      <c r="Z353" t="s">
        <v>424</v>
      </c>
      <c r="AA353" t="s">
        <v>244</v>
      </c>
      <c r="AB353" t="s">
        <v>245</v>
      </c>
      <c r="AC353" t="s">
        <v>246</v>
      </c>
      <c r="AD353" t="s">
        <v>247</v>
      </c>
      <c r="AE353">
        <v>20.38834951456311</v>
      </c>
      <c r="AF353">
        <v>11.97097944377267</v>
      </c>
      <c r="AG353">
        <v>12.5</v>
      </c>
      <c r="AH353">
        <v>4.8863636363636367</v>
      </c>
      <c r="AI353">
        <v>24.646643109540641</v>
      </c>
      <c r="AJ353">
        <v>5.4970760233918128</v>
      </c>
      <c r="AK353">
        <v>2.285714285714286</v>
      </c>
      <c r="AL353">
        <v>13.248847926267279</v>
      </c>
      <c r="AM353">
        <v>76</v>
      </c>
      <c r="AN353">
        <v>117</v>
      </c>
      <c r="AO353">
        <v>109</v>
      </c>
      <c r="AP353">
        <v>117</v>
      </c>
      <c r="AQ353">
        <v>495</v>
      </c>
      <c r="AR353">
        <v>24</v>
      </c>
      <c r="AS353">
        <v>45</v>
      </c>
      <c r="AT353">
        <v>64</v>
      </c>
      <c r="AU353">
        <v>138</v>
      </c>
      <c r="AV353">
        <v>411</v>
      </c>
      <c r="AW353">
        <v>22</v>
      </c>
      <c r="AX353">
        <v>29</v>
      </c>
      <c r="AY353">
        <v>44</v>
      </c>
      <c r="AZ353">
        <v>69</v>
      </c>
      <c r="BA353">
        <v>68</v>
      </c>
      <c r="BB353">
        <v>168</v>
      </c>
      <c r="BC353">
        <v>99</v>
      </c>
      <c r="BD353">
        <v>143</v>
      </c>
      <c r="BE353">
        <v>43</v>
      </c>
      <c r="BF353">
        <v>279</v>
      </c>
      <c r="BG353">
        <v>47</v>
      </c>
      <c r="BH353">
        <v>20</v>
      </c>
      <c r="BI353">
        <v>115</v>
      </c>
    </row>
    <row r="354">
      <c r="A354" t="s">
        <v>655</v>
      </c>
      <c r="B354">
        <v>2018</v>
      </c>
      <c r="C354" t="s">
        <v>662</v>
      </c>
      <c r="D354">
        <v>348</v>
      </c>
      <c r="E354" t="s">
        <v>148</v>
      </c>
      <c r="F354" t="s">
        <v>49</v>
      </c>
      <c r="G354" t="s">
        <v>195</v>
      </c>
      <c r="H354">
        <v>96.736796908544449</v>
      </c>
      <c r="I354">
        <v>91.55234657039712</v>
      </c>
      <c r="J354">
        <v>91.174089068825907</v>
      </c>
      <c r="K354">
        <v>90.654952076677318</v>
      </c>
      <c r="L354">
        <v>58.887043189368768</v>
      </c>
      <c r="M354">
        <v>95.986622073578602</v>
      </c>
      <c r="N354">
        <v>94.423791821561338</v>
      </c>
      <c r="O354">
        <v>92.920353982300881</v>
      </c>
      <c r="P354">
        <v>82.239382239382238</v>
      </c>
      <c r="Q354">
        <v>51.418439716312058</v>
      </c>
      <c r="R354">
        <v>97.964847363552266</v>
      </c>
      <c r="S354">
        <v>96.338383838383834</v>
      </c>
      <c r="T354">
        <v>93.423019431988038</v>
      </c>
      <c r="U354">
        <v>87.150837988826808</v>
      </c>
      <c r="V354">
        <v>82.741116751269033</v>
      </c>
      <c r="W354" t="s">
        <v>240</v>
      </c>
      <c r="X354" t="s">
        <v>241</v>
      </c>
      <c r="Y354" t="s">
        <v>242</v>
      </c>
      <c r="Z354" t="s">
        <v>424</v>
      </c>
      <c r="AA354" t="s">
        <v>244</v>
      </c>
      <c r="AB354" t="s">
        <v>245</v>
      </c>
      <c r="AC354" t="s">
        <v>246</v>
      </c>
      <c r="AD354" t="s">
        <v>247</v>
      </c>
      <c r="AE354">
        <v>79.611650485436897</v>
      </c>
      <c r="AF354">
        <v>88.029020556227337</v>
      </c>
      <c r="AG354">
        <v>87.5</v>
      </c>
      <c r="AH354">
        <v>95.113636363636374</v>
      </c>
      <c r="AI354">
        <v>75.353356890459366</v>
      </c>
      <c r="AJ354">
        <v>94.502923976608187</v>
      </c>
      <c r="AK354">
        <v>97.714285714285708</v>
      </c>
      <c r="AL354">
        <v>86.751152073732712</v>
      </c>
      <c r="AM354">
        <v>2253</v>
      </c>
      <c r="AN354">
        <v>1268</v>
      </c>
      <c r="AO354">
        <v>1126</v>
      </c>
      <c r="AP354">
        <v>1135</v>
      </c>
      <c r="AQ354">
        <v>709</v>
      </c>
      <c r="AR354">
        <v>574</v>
      </c>
      <c r="AS354">
        <v>762</v>
      </c>
      <c r="AT354">
        <v>840</v>
      </c>
      <c r="AU354">
        <v>639</v>
      </c>
      <c r="AV354">
        <v>435</v>
      </c>
      <c r="AW354">
        <v>1059</v>
      </c>
      <c r="AX354">
        <v>763</v>
      </c>
      <c r="AY354">
        <v>625</v>
      </c>
      <c r="AZ354">
        <v>468</v>
      </c>
      <c r="BA354">
        <v>326</v>
      </c>
      <c r="BB354">
        <v>656</v>
      </c>
      <c r="BC354">
        <v>728</v>
      </c>
      <c r="BD354">
        <v>1001</v>
      </c>
      <c r="BE354">
        <v>837</v>
      </c>
      <c r="BF354">
        <v>853</v>
      </c>
      <c r="BG354">
        <v>808</v>
      </c>
      <c r="BH354">
        <v>855</v>
      </c>
      <c r="BI354">
        <v>753</v>
      </c>
    </row>
    <row r="355">
      <c r="A355" t="s">
        <v>655</v>
      </c>
      <c r="B355">
        <v>2018</v>
      </c>
      <c r="C355" t="s">
        <v>662</v>
      </c>
      <c r="D355">
        <v>349</v>
      </c>
      <c r="E355" t="s">
        <v>149</v>
      </c>
      <c r="F355" t="s">
        <v>50</v>
      </c>
      <c r="G355" t="s">
        <v>195</v>
      </c>
      <c r="H355">
        <v>69.600686990124515</v>
      </c>
      <c r="I355">
        <v>78.194945848375454</v>
      </c>
      <c r="J355">
        <v>87.530364372469634</v>
      </c>
      <c r="K355">
        <v>95.607028753993603</v>
      </c>
      <c r="L355">
        <v>98.338870431893682</v>
      </c>
      <c r="M355">
        <v>74.749163879598655</v>
      </c>
      <c r="N355">
        <v>89.46716232961586</v>
      </c>
      <c r="O355">
        <v>95.353982300884951</v>
      </c>
      <c r="P355">
        <v>97.425997425997423</v>
      </c>
      <c r="Q355">
        <v>98.581560283687935</v>
      </c>
      <c r="R355">
        <v>66.512488436632751</v>
      </c>
      <c r="S355">
        <v>71.212121212121218</v>
      </c>
      <c r="T355">
        <v>77.279521674140511</v>
      </c>
      <c r="U355">
        <v>79.143389199255125</v>
      </c>
      <c r="V355">
        <v>80.964467005076145</v>
      </c>
      <c r="W355" t="s">
        <v>240</v>
      </c>
      <c r="X355" t="s">
        <v>241</v>
      </c>
      <c r="Y355" t="s">
        <v>242</v>
      </c>
      <c r="Z355" t="s">
        <v>424</v>
      </c>
      <c r="AA355" t="s">
        <v>244</v>
      </c>
      <c r="AB355" t="s">
        <v>245</v>
      </c>
      <c r="AC355" t="s">
        <v>246</v>
      </c>
      <c r="AD355" t="s">
        <v>247</v>
      </c>
      <c r="AE355">
        <v>99.393203883495147</v>
      </c>
      <c r="AF355">
        <v>81.015719467956472</v>
      </c>
      <c r="AG355">
        <v>84.44055944055944</v>
      </c>
      <c r="AH355">
        <v>71.590909090909093</v>
      </c>
      <c r="AI355">
        <v>97.879858657243815</v>
      </c>
      <c r="AJ355">
        <v>71.695906432748529</v>
      </c>
      <c r="AK355">
        <v>68.571428571428569</v>
      </c>
      <c r="AL355">
        <v>87.557603686635943</v>
      </c>
      <c r="AM355">
        <v>1621</v>
      </c>
      <c r="AN355">
        <v>1083</v>
      </c>
      <c r="AO355">
        <v>1081</v>
      </c>
      <c r="AP355">
        <v>1197</v>
      </c>
      <c r="AQ355">
        <v>1184</v>
      </c>
      <c r="AR355">
        <v>447</v>
      </c>
      <c r="AS355">
        <v>722</v>
      </c>
      <c r="AT355">
        <v>862</v>
      </c>
      <c r="AU355">
        <v>757</v>
      </c>
      <c r="AV355">
        <v>834</v>
      </c>
      <c r="AW355">
        <v>719</v>
      </c>
      <c r="AX355">
        <v>564</v>
      </c>
      <c r="AY355">
        <v>517</v>
      </c>
      <c r="AZ355">
        <v>425</v>
      </c>
      <c r="BA355">
        <v>319</v>
      </c>
      <c r="BB355">
        <v>819</v>
      </c>
      <c r="BC355">
        <v>670</v>
      </c>
      <c r="BD355">
        <v>966</v>
      </c>
      <c r="BE355">
        <v>630</v>
      </c>
      <c r="BF355">
        <v>1108</v>
      </c>
      <c r="BG355">
        <v>613</v>
      </c>
      <c r="BH355">
        <v>600</v>
      </c>
      <c r="BI355">
        <v>760</v>
      </c>
    </row>
    <row r="356">
      <c r="A356" t="s">
        <v>655</v>
      </c>
      <c r="B356">
        <v>2018</v>
      </c>
      <c r="C356" t="s">
        <v>662</v>
      </c>
      <c r="D356">
        <v>350</v>
      </c>
      <c r="E356" t="s">
        <v>149</v>
      </c>
      <c r="F356" t="s">
        <v>49</v>
      </c>
      <c r="G356" t="s">
        <v>195</v>
      </c>
      <c r="H356">
        <v>30.399313009875481</v>
      </c>
      <c r="I356">
        <v>21.80505415162455</v>
      </c>
      <c r="J356">
        <v>12.469635627530369</v>
      </c>
      <c r="K356">
        <v>4.3929712460063897</v>
      </c>
      <c r="L356">
        <v>1.661129568106313</v>
      </c>
      <c r="M356">
        <v>25.250836120401338</v>
      </c>
      <c r="N356">
        <v>10.53283767038414</v>
      </c>
      <c r="O356">
        <v>4.6460176991150446</v>
      </c>
      <c r="P356">
        <v>2.574002574002574</v>
      </c>
      <c r="Q356">
        <v>1.418439716312057</v>
      </c>
      <c r="R356">
        <v>33.487511563367249</v>
      </c>
      <c r="S356">
        <v>28.787878787878789</v>
      </c>
      <c r="T356">
        <v>22.720478325859489</v>
      </c>
      <c r="U356">
        <v>20.856610800744878</v>
      </c>
      <c r="V356">
        <v>19.035532994923859</v>
      </c>
      <c r="W356" t="s">
        <v>240</v>
      </c>
      <c r="X356" t="s">
        <v>241</v>
      </c>
      <c r="Y356" t="s">
        <v>242</v>
      </c>
      <c r="Z356" t="s">
        <v>424</v>
      </c>
      <c r="AA356" t="s">
        <v>244</v>
      </c>
      <c r="AB356" t="s">
        <v>245</v>
      </c>
      <c r="AC356" t="s">
        <v>246</v>
      </c>
      <c r="AD356" t="s">
        <v>247</v>
      </c>
      <c r="AE356">
        <v>0.60679611650485432</v>
      </c>
      <c r="AF356">
        <v>18.984280532043531</v>
      </c>
      <c r="AG356">
        <v>15.55944055944056</v>
      </c>
      <c r="AH356">
        <v>28.40909090909091</v>
      </c>
      <c r="AI356">
        <v>2.1201413427561842</v>
      </c>
      <c r="AJ356">
        <v>28.30409356725146</v>
      </c>
      <c r="AK356">
        <v>31.428571428571431</v>
      </c>
      <c r="AL356">
        <v>12.44239631336406</v>
      </c>
      <c r="AM356">
        <v>708</v>
      </c>
      <c r="AN356">
        <v>302</v>
      </c>
      <c r="AO356">
        <v>154</v>
      </c>
      <c r="AP356">
        <v>55</v>
      </c>
      <c r="AQ356">
        <v>20</v>
      </c>
      <c r="AR356">
        <v>151</v>
      </c>
      <c r="AS356">
        <v>85</v>
      </c>
      <c r="AT356">
        <v>42</v>
      </c>
      <c r="AU356">
        <v>20</v>
      </c>
      <c r="AV356">
        <v>12</v>
      </c>
      <c r="AW356">
        <v>362</v>
      </c>
      <c r="AX356">
        <v>228</v>
      </c>
      <c r="AY356">
        <v>152</v>
      </c>
      <c r="AZ356">
        <v>112</v>
      </c>
      <c r="BA356">
        <v>75</v>
      </c>
      <c r="BB356">
        <v>5</v>
      </c>
      <c r="BC356">
        <v>157</v>
      </c>
      <c r="BD356">
        <v>178</v>
      </c>
      <c r="BE356">
        <v>250</v>
      </c>
      <c r="BF356">
        <v>24</v>
      </c>
      <c r="BG356">
        <v>242</v>
      </c>
      <c r="BH356">
        <v>275</v>
      </c>
      <c r="BI356">
        <v>108</v>
      </c>
    </row>
    <row r="357">
      <c r="A357" t="s">
        <v>655</v>
      </c>
      <c r="B357">
        <v>2018</v>
      </c>
      <c r="C357" t="s">
        <v>662</v>
      </c>
      <c r="D357">
        <v>351</v>
      </c>
      <c r="E357" t="s">
        <v>150</v>
      </c>
      <c r="F357" t="s">
        <v>50</v>
      </c>
      <c r="G357" t="s">
        <v>195</v>
      </c>
      <c r="H357">
        <v>16.230141691713179</v>
      </c>
      <c r="I357">
        <v>30.108303249097471</v>
      </c>
      <c r="J357">
        <v>38.137651821862349</v>
      </c>
      <c r="K357">
        <v>40.734824281150161</v>
      </c>
      <c r="L357">
        <v>81.810631229235881</v>
      </c>
      <c r="M357">
        <v>28.093645484949828</v>
      </c>
      <c r="N357">
        <v>30.235439900867409</v>
      </c>
      <c r="O357">
        <v>35.06637168141593</v>
      </c>
      <c r="P357">
        <v>56.88545688545689</v>
      </c>
      <c r="Q357">
        <v>88.652482269503537</v>
      </c>
      <c r="R357">
        <v>11.74838112858464</v>
      </c>
      <c r="S357">
        <v>17.676767676767678</v>
      </c>
      <c r="T357">
        <v>23.318385650224219</v>
      </c>
      <c r="U357">
        <v>35.754189944134083</v>
      </c>
      <c r="V357">
        <v>57.106598984771573</v>
      </c>
      <c r="W357" t="s">
        <v>240</v>
      </c>
      <c r="X357" t="s">
        <v>241</v>
      </c>
      <c r="Y357" t="s">
        <v>242</v>
      </c>
      <c r="Z357" t="s">
        <v>424</v>
      </c>
      <c r="AA357" t="s">
        <v>244</v>
      </c>
      <c r="AB357" t="s">
        <v>245</v>
      </c>
      <c r="AC357" t="s">
        <v>246</v>
      </c>
      <c r="AD357" t="s">
        <v>247</v>
      </c>
      <c r="AE357">
        <v>46.723300970873787</v>
      </c>
      <c r="AF357">
        <v>46.191051995163242</v>
      </c>
      <c r="AG357">
        <v>48.07692307692308</v>
      </c>
      <c r="AH357">
        <v>22.84090909090909</v>
      </c>
      <c r="AI357">
        <v>55.653710247349821</v>
      </c>
      <c r="AJ357">
        <v>23.15789473684211</v>
      </c>
      <c r="AK357">
        <v>12</v>
      </c>
      <c r="AL357">
        <v>35.714285714285722</v>
      </c>
      <c r="AM357">
        <v>378</v>
      </c>
      <c r="AN357">
        <v>417</v>
      </c>
      <c r="AO357">
        <v>471</v>
      </c>
      <c r="AP357">
        <v>510</v>
      </c>
      <c r="AQ357">
        <v>985</v>
      </c>
      <c r="AR357">
        <v>168</v>
      </c>
      <c r="AS357">
        <v>244</v>
      </c>
      <c r="AT357">
        <v>317</v>
      </c>
      <c r="AU357">
        <v>442</v>
      </c>
      <c r="AV357">
        <v>750</v>
      </c>
      <c r="AW357">
        <v>127</v>
      </c>
      <c r="AX357">
        <v>140</v>
      </c>
      <c r="AY357">
        <v>156</v>
      </c>
      <c r="AZ357">
        <v>192</v>
      </c>
      <c r="BA357">
        <v>225</v>
      </c>
      <c r="BB357">
        <v>385</v>
      </c>
      <c r="BC357">
        <v>382</v>
      </c>
      <c r="BD357">
        <v>550</v>
      </c>
      <c r="BE357">
        <v>201</v>
      </c>
      <c r="BF357">
        <v>630</v>
      </c>
      <c r="BG357">
        <v>198</v>
      </c>
      <c r="BH357">
        <v>105</v>
      </c>
      <c r="BI357">
        <v>310</v>
      </c>
    </row>
    <row r="358">
      <c r="A358" t="s">
        <v>655</v>
      </c>
      <c r="B358">
        <v>2018</v>
      </c>
      <c r="C358" t="s">
        <v>662</v>
      </c>
      <c r="D358">
        <v>352</v>
      </c>
      <c r="E358" t="s">
        <v>150</v>
      </c>
      <c r="F358" t="s">
        <v>49</v>
      </c>
      <c r="G358" t="s">
        <v>195</v>
      </c>
      <c r="H358">
        <v>83.769858308286814</v>
      </c>
      <c r="I358">
        <v>69.891696750902526</v>
      </c>
      <c r="J358">
        <v>61.862348178137651</v>
      </c>
      <c r="K358">
        <v>59.265175718849839</v>
      </c>
      <c r="L358">
        <v>18.189368770764119</v>
      </c>
      <c r="M358">
        <v>71.906354515050168</v>
      </c>
      <c r="N358">
        <v>69.764560099132595</v>
      </c>
      <c r="O358">
        <v>64.93362831858407</v>
      </c>
      <c r="P358">
        <v>43.11454311454311</v>
      </c>
      <c r="Q358">
        <v>11.347517730496451</v>
      </c>
      <c r="R358">
        <v>88.25161887141536</v>
      </c>
      <c r="S358">
        <v>82.323232323232318</v>
      </c>
      <c r="T358">
        <v>76.681614349775785</v>
      </c>
      <c r="U358">
        <v>64.245810055865931</v>
      </c>
      <c r="V358">
        <v>42.893401015228427</v>
      </c>
      <c r="W358" t="s">
        <v>240</v>
      </c>
      <c r="X358" t="s">
        <v>241</v>
      </c>
      <c r="Y358" t="s">
        <v>242</v>
      </c>
      <c r="Z358" t="s">
        <v>424</v>
      </c>
      <c r="AA358" t="s">
        <v>244</v>
      </c>
      <c r="AB358" t="s">
        <v>245</v>
      </c>
      <c r="AC358" t="s">
        <v>246</v>
      </c>
      <c r="AD358" t="s">
        <v>247</v>
      </c>
      <c r="AE358">
        <v>53.27669902912622</v>
      </c>
      <c r="AF358">
        <v>53.808948004836751</v>
      </c>
      <c r="AG358">
        <v>51.923076923076927</v>
      </c>
      <c r="AH358">
        <v>77.159090909090907</v>
      </c>
      <c r="AI358">
        <v>44.346289752650172</v>
      </c>
      <c r="AJ358">
        <v>76.84210526315789</v>
      </c>
      <c r="AK358">
        <v>88</v>
      </c>
      <c r="AL358">
        <v>64.285714285714292</v>
      </c>
      <c r="AM358">
        <v>1951</v>
      </c>
      <c r="AN358">
        <v>968</v>
      </c>
      <c r="AO358">
        <v>764</v>
      </c>
      <c r="AP358">
        <v>742</v>
      </c>
      <c r="AQ358">
        <v>219</v>
      </c>
      <c r="AR358">
        <v>430</v>
      </c>
      <c r="AS358">
        <v>563</v>
      </c>
      <c r="AT358">
        <v>587</v>
      </c>
      <c r="AU358">
        <v>335</v>
      </c>
      <c r="AV358">
        <v>96</v>
      </c>
      <c r="AW358">
        <v>954</v>
      </c>
      <c r="AX358">
        <v>652</v>
      </c>
      <c r="AY358">
        <v>513</v>
      </c>
      <c r="AZ358">
        <v>345</v>
      </c>
      <c r="BA358">
        <v>169</v>
      </c>
      <c r="BB358">
        <v>439</v>
      </c>
      <c r="BC358">
        <v>445</v>
      </c>
      <c r="BD358">
        <v>594</v>
      </c>
      <c r="BE358">
        <v>679</v>
      </c>
      <c r="BF358">
        <v>502</v>
      </c>
      <c r="BG358">
        <v>657</v>
      </c>
      <c r="BH358">
        <v>770</v>
      </c>
      <c r="BI358">
        <v>558</v>
      </c>
    </row>
    <row r="359">
      <c r="A359" t="s">
        <v>655</v>
      </c>
      <c r="B359">
        <v>2018</v>
      </c>
      <c r="C359" t="s">
        <v>662</v>
      </c>
      <c r="D359">
        <v>353</v>
      </c>
      <c r="E359" t="s">
        <v>138</v>
      </c>
      <c r="F359" t="s">
        <v>50</v>
      </c>
      <c r="G359" t="s">
        <v>195</v>
      </c>
      <c r="H359">
        <v>15.371404036066981</v>
      </c>
      <c r="I359">
        <v>21.227436823104689</v>
      </c>
      <c r="J359">
        <v>16.92307692307692</v>
      </c>
      <c r="K359">
        <v>17.332268370607029</v>
      </c>
      <c r="L359">
        <v>44.019933554817278</v>
      </c>
      <c r="M359">
        <v>9.0301003344481607</v>
      </c>
      <c r="N359">
        <v>13.7546468401487</v>
      </c>
      <c r="O359">
        <v>15.707964601769911</v>
      </c>
      <c r="P359">
        <v>22.65122265122265</v>
      </c>
      <c r="Q359">
        <v>51.300236406619383</v>
      </c>
      <c r="R359">
        <v>13.96854764107308</v>
      </c>
      <c r="S359">
        <v>17.550505050505048</v>
      </c>
      <c r="T359">
        <v>22.421524663677129</v>
      </c>
      <c r="U359">
        <v>27.932960893854752</v>
      </c>
      <c r="V359">
        <v>25.63451776649746</v>
      </c>
      <c r="W359" t="s">
        <v>240</v>
      </c>
      <c r="X359" t="s">
        <v>241</v>
      </c>
      <c r="Y359" t="s">
        <v>242</v>
      </c>
      <c r="Z359" t="s">
        <v>424</v>
      </c>
      <c r="AA359" t="s">
        <v>244</v>
      </c>
      <c r="AB359" t="s">
        <v>245</v>
      </c>
      <c r="AC359" t="s">
        <v>246</v>
      </c>
      <c r="AD359" t="s">
        <v>247</v>
      </c>
      <c r="AE359">
        <v>27.305825242718441</v>
      </c>
      <c r="AF359">
        <v>17.896009673518741</v>
      </c>
      <c r="AG359">
        <v>15.47202797202797</v>
      </c>
      <c r="AH359">
        <v>14.54545454545454</v>
      </c>
      <c r="AI359">
        <v>31.537102473498241</v>
      </c>
      <c r="AJ359">
        <v>19.532163742690059</v>
      </c>
      <c r="AK359">
        <v>15.542857142857139</v>
      </c>
      <c r="AL359">
        <v>31.105990783410139</v>
      </c>
      <c r="AM359">
        <v>358</v>
      </c>
      <c r="AN359">
        <v>294</v>
      </c>
      <c r="AO359">
        <v>209</v>
      </c>
      <c r="AP359">
        <v>217</v>
      </c>
      <c r="AQ359">
        <v>530</v>
      </c>
      <c r="AR359">
        <v>54</v>
      </c>
      <c r="AS359">
        <v>111</v>
      </c>
      <c r="AT359">
        <v>142</v>
      </c>
      <c r="AU359">
        <v>176</v>
      </c>
      <c r="AV359">
        <v>434</v>
      </c>
      <c r="AW359">
        <v>151</v>
      </c>
      <c r="AX359">
        <v>139</v>
      </c>
      <c r="AY359">
        <v>150</v>
      </c>
      <c r="AZ359">
        <v>150</v>
      </c>
      <c r="BA359">
        <v>101</v>
      </c>
      <c r="BB359">
        <v>225</v>
      </c>
      <c r="BC359">
        <v>148</v>
      </c>
      <c r="BD359">
        <v>177</v>
      </c>
      <c r="BE359">
        <v>128</v>
      </c>
      <c r="BF359">
        <v>357</v>
      </c>
      <c r="BG359">
        <v>167</v>
      </c>
      <c r="BH359">
        <v>136</v>
      </c>
      <c r="BI359">
        <v>270</v>
      </c>
    </row>
    <row r="360">
      <c r="A360" t="s">
        <v>655</v>
      </c>
      <c r="B360">
        <v>2018</v>
      </c>
      <c r="C360" t="s">
        <v>662</v>
      </c>
      <c r="D360">
        <v>354</v>
      </c>
      <c r="E360" t="s">
        <v>138</v>
      </c>
      <c r="F360" t="s">
        <v>49</v>
      </c>
      <c r="G360" t="s">
        <v>195</v>
      </c>
      <c r="H360">
        <v>84.628595963933023</v>
      </c>
      <c r="I360">
        <v>78.772563176895304</v>
      </c>
      <c r="J360">
        <v>83.07692307692308</v>
      </c>
      <c r="K360">
        <v>82.667731629392975</v>
      </c>
      <c r="L360">
        <v>55.980066445182722</v>
      </c>
      <c r="M360">
        <v>90.969899665551836</v>
      </c>
      <c r="N360">
        <v>86.245353159851305</v>
      </c>
      <c r="O360">
        <v>84.292035398230098</v>
      </c>
      <c r="P360">
        <v>77.348777348777347</v>
      </c>
      <c r="Q360">
        <v>48.699763593380609</v>
      </c>
      <c r="R360">
        <v>86.031452358926913</v>
      </c>
      <c r="S360">
        <v>82.449494949494948</v>
      </c>
      <c r="T360">
        <v>77.578475336322867</v>
      </c>
      <c r="U360">
        <v>72.067039106145245</v>
      </c>
      <c r="V360">
        <v>74.365482233502533</v>
      </c>
      <c r="W360" t="s">
        <v>240</v>
      </c>
      <c r="X360" t="s">
        <v>241</v>
      </c>
      <c r="Y360" t="s">
        <v>242</v>
      </c>
      <c r="Z360" t="s">
        <v>424</v>
      </c>
      <c r="AA360" t="s">
        <v>244</v>
      </c>
      <c r="AB360" t="s">
        <v>245</v>
      </c>
      <c r="AC360" t="s">
        <v>246</v>
      </c>
      <c r="AD360" t="s">
        <v>247</v>
      </c>
      <c r="AE360">
        <v>72.694174757281544</v>
      </c>
      <c r="AF360">
        <v>82.103990326481252</v>
      </c>
      <c r="AG360">
        <v>84.527972027972027</v>
      </c>
      <c r="AH360">
        <v>85.454545454545453</v>
      </c>
      <c r="AI360">
        <v>68.462897526501763</v>
      </c>
      <c r="AJ360">
        <v>80.467836257309941</v>
      </c>
      <c r="AK360">
        <v>84.457142857142856</v>
      </c>
      <c r="AL360">
        <v>68.894009216589865</v>
      </c>
      <c r="AM360">
        <v>1971</v>
      </c>
      <c r="AN360">
        <v>1091</v>
      </c>
      <c r="AO360">
        <v>1026</v>
      </c>
      <c r="AP360">
        <v>1035</v>
      </c>
      <c r="AQ360">
        <v>674</v>
      </c>
      <c r="AR360">
        <v>544</v>
      </c>
      <c r="AS360">
        <v>696</v>
      </c>
      <c r="AT360">
        <v>762</v>
      </c>
      <c r="AU360">
        <v>601</v>
      </c>
      <c r="AV360">
        <v>412</v>
      </c>
      <c r="AW360">
        <v>930</v>
      </c>
      <c r="AX360">
        <v>653</v>
      </c>
      <c r="AY360">
        <v>519</v>
      </c>
      <c r="AZ360">
        <v>387</v>
      </c>
      <c r="BA360">
        <v>293</v>
      </c>
      <c r="BB360">
        <v>599</v>
      </c>
      <c r="BC360">
        <v>679</v>
      </c>
      <c r="BD360">
        <v>967</v>
      </c>
      <c r="BE360">
        <v>752</v>
      </c>
      <c r="BF360">
        <v>775</v>
      </c>
      <c r="BG360">
        <v>688</v>
      </c>
      <c r="BH360">
        <v>739</v>
      </c>
      <c r="BI360">
        <v>598</v>
      </c>
    </row>
    <row r="361">
      <c r="A361" t="s">
        <v>655</v>
      </c>
      <c r="B361">
        <v>2020</v>
      </c>
      <c r="C361" t="s">
        <v>663</v>
      </c>
      <c r="D361">
        <v>16</v>
      </c>
      <c r="E361" t="s">
        <v>13</v>
      </c>
      <c r="F361" t="s">
        <v>14</v>
      </c>
      <c r="G361" t="s">
        <v>668</v>
      </c>
      <c r="H361">
        <v>89.273385286235595</v>
      </c>
      <c r="I361">
        <v>91.045878539964036</v>
      </c>
      <c r="J361">
        <v>93.250050765782717</v>
      </c>
      <c r="K361">
        <v>98.025579386300237</v>
      </c>
      <c r="L361">
        <v>98.584054342204894</v>
      </c>
      <c r="M361">
        <v>86.736037936079498</v>
      </c>
      <c r="N361">
        <v>92.75009266286493</v>
      </c>
      <c r="O361">
        <v>96.663939068349151</v>
      </c>
      <c r="P361">
        <v>97.278550605724419</v>
      </c>
      <c r="Q361">
        <v>99.833479619921192</v>
      </c>
      <c r="R361">
        <v>87.843239344876963</v>
      </c>
      <c r="S361">
        <v>90.056066124869659</v>
      </c>
      <c r="T361">
        <v>93.430157034599162</v>
      </c>
      <c r="U361">
        <v>95.311075726576249</v>
      </c>
      <c r="V361">
        <v>96.585029533708507</v>
      </c>
      <c r="W361" t="s">
        <v>240</v>
      </c>
      <c r="X361" t="s">
        <v>241</v>
      </c>
      <c r="Y361" t="s">
        <v>242</v>
      </c>
      <c r="Z361" t="s">
        <v>424</v>
      </c>
      <c r="AA361" t="s">
        <v>244</v>
      </c>
      <c r="AB361" t="s">
        <v>245</v>
      </c>
      <c r="AC361" t="s">
        <v>246</v>
      </c>
      <c r="AD361" t="s">
        <v>247</v>
      </c>
      <c r="AE361">
        <v>99.925552395516561</v>
      </c>
      <c r="AF361">
        <v>97.517579996263919</v>
      </c>
      <c r="AG361">
        <v>91.504346988302729</v>
      </c>
      <c r="AH361">
        <v>86.527501643954864</v>
      </c>
      <c r="AI361">
        <v>99.972400489225265</v>
      </c>
      <c r="AJ361">
        <v>96.766329994525208</v>
      </c>
      <c r="AK361">
        <v>89.18371334075303</v>
      </c>
      <c r="AL361">
        <v>90.110758858500702</v>
      </c>
      <c r="AM361">
        <v>9684.7202169999964</v>
      </c>
      <c r="AN361">
        <v>9872.2452350000076</v>
      </c>
      <c r="AO361">
        <v>10122.034541999999</v>
      </c>
      <c r="AP361">
        <v>10627.62113499999</v>
      </c>
      <c r="AQ361">
        <v>10707.069748999989</v>
      </c>
      <c r="AR361">
        <v>6515.6827399999884</v>
      </c>
      <c r="AS361">
        <v>6973.8536289999938</v>
      </c>
      <c r="AT361">
        <v>7243.8532019999957</v>
      </c>
      <c r="AU361">
        <v>7316.5495269999983</v>
      </c>
      <c r="AV361">
        <v>7518.0865499999927</v>
      </c>
      <c r="AW361">
        <v>2927.8454969999989</v>
      </c>
      <c r="AX361">
        <v>3008.6965</v>
      </c>
      <c r="AY361">
        <v>3110.3177680000031</v>
      </c>
      <c r="AZ361">
        <v>3179.362372000001</v>
      </c>
      <c r="BA361">
        <v>3219.443092999998</v>
      </c>
      <c r="BB361">
        <v>707.86613000000023</v>
      </c>
      <c r="BC361">
        <v>5716.8308040000029</v>
      </c>
      <c r="BD361">
        <v>21098.518546999971</v>
      </c>
      <c r="BE361">
        <v>2703.3046169999971</v>
      </c>
      <c r="BF361">
        <v>10570.83433900001</v>
      </c>
      <c r="BG361">
        <v>5797.5435920000054</v>
      </c>
      <c r="BH361">
        <v>2398.2865590000019</v>
      </c>
      <c r="BI361">
        <v>2020.50629</v>
      </c>
    </row>
    <row r="362">
      <c r="A362" t="s">
        <v>655</v>
      </c>
      <c r="B362">
        <v>2020</v>
      </c>
      <c r="C362" t="s">
        <v>663</v>
      </c>
      <c r="D362">
        <v>17</v>
      </c>
      <c r="E362" t="s">
        <v>13</v>
      </c>
      <c r="F362" t="s">
        <v>52</v>
      </c>
      <c r="G362" t="s">
        <v>195</v>
      </c>
      <c r="H362">
        <v>10.726614713764439</v>
      </c>
      <c r="I362">
        <v>8.9541214600359513</v>
      </c>
      <c r="J362">
        <v>6.7499492342173077</v>
      </c>
      <c r="K362">
        <v>1.9744206136997671</v>
      </c>
      <c r="L362">
        <v>1.4159456577951079</v>
      </c>
      <c r="M362">
        <v>13.263962063920451</v>
      </c>
      <c r="N362">
        <v>7.2499073371350784</v>
      </c>
      <c r="O362">
        <v>3.33606093165087</v>
      </c>
      <c r="P362">
        <v>2.7214493942755889</v>
      </c>
      <c r="Q362">
        <v>0.16652038007879039</v>
      </c>
      <c r="R362">
        <v>12.156760655122969</v>
      </c>
      <c r="S362">
        <v>9.9439338751303357</v>
      </c>
      <c r="T362">
        <v>6.5698429654008059</v>
      </c>
      <c r="U362">
        <v>4.6889242734237824</v>
      </c>
      <c r="V362">
        <v>3.41497046629144</v>
      </c>
      <c r="W362" t="s">
        <v>240</v>
      </c>
      <c r="X362" t="s">
        <v>241</v>
      </c>
      <c r="Y362" t="s">
        <v>242</v>
      </c>
      <c r="Z362" t="s">
        <v>424</v>
      </c>
      <c r="AA362" t="s">
        <v>244</v>
      </c>
      <c r="AB362" t="s">
        <v>245</v>
      </c>
      <c r="AC362" t="s">
        <v>246</v>
      </c>
      <c r="AD362" t="s">
        <v>247</v>
      </c>
      <c r="AE362">
        <v>0.074447604483424398</v>
      </c>
      <c r="AF362">
        <v>2.4824200037360322</v>
      </c>
      <c r="AG362">
        <v>8.4956530116972857</v>
      </c>
      <c r="AH362">
        <v>13.472498356045101</v>
      </c>
      <c r="AI362">
        <v>0.0275995107747481</v>
      </c>
      <c r="AJ362">
        <v>3.2336700054748562</v>
      </c>
      <c r="AK362">
        <v>10.81628665924695</v>
      </c>
      <c r="AL362">
        <v>9.8892411414993333</v>
      </c>
      <c r="AM362">
        <v>1163.6644230000011</v>
      </c>
      <c r="AN362">
        <v>970.90922000000012</v>
      </c>
      <c r="AO362">
        <v>732.68827999999996</v>
      </c>
      <c r="AP362">
        <v>214.060395</v>
      </c>
      <c r="AQ362">
        <v>153.783784</v>
      </c>
      <c r="AR362">
        <v>996.39977500000009</v>
      </c>
      <c r="AS362">
        <v>545.11851300000001</v>
      </c>
      <c r="AT362">
        <v>249.999492</v>
      </c>
      <c r="AU362">
        <v>204.68663599999999</v>
      </c>
      <c r="AV362">
        <v>12.540028</v>
      </c>
      <c r="AW362">
        <v>405.18903000000012</v>
      </c>
      <c r="AX362">
        <v>332.21836499999989</v>
      </c>
      <c r="AY362">
        <v>218.71202999999991</v>
      </c>
      <c r="AZ362">
        <v>156.41193100000001</v>
      </c>
      <c r="BA362">
        <v>113.830302</v>
      </c>
      <c r="BB362">
        <v>0.52738200000000002</v>
      </c>
      <c r="BC362">
        <v>145.52837700000001</v>
      </c>
      <c r="BD362">
        <v>1958.876256</v>
      </c>
      <c r="BE362">
        <v>420.90972599999998</v>
      </c>
      <c r="BF362">
        <v>2.918304</v>
      </c>
      <c r="BG362">
        <v>193.73828499999999</v>
      </c>
      <c r="BH362">
        <v>290.86650400000008</v>
      </c>
      <c r="BI362">
        <v>221.74126799999999</v>
      </c>
    </row>
    <row r="363">
      <c r="A363" t="s">
        <v>655</v>
      </c>
      <c r="B363">
        <v>2020</v>
      </c>
      <c r="C363" t="s">
        <v>663</v>
      </c>
      <c r="D363">
        <v>18</v>
      </c>
      <c r="E363" t="s">
        <v>61</v>
      </c>
      <c r="F363" t="s">
        <v>15</v>
      </c>
      <c r="G363" t="s">
        <v>669</v>
      </c>
      <c r="H363">
        <v>82.286476989790032</v>
      </c>
      <c r="I363">
        <v>85.893537985364233</v>
      </c>
      <c r="J363">
        <v>90.482677384389859</v>
      </c>
      <c r="K363">
        <v>97.208386105397835</v>
      </c>
      <c r="L363">
        <v>98.229494079420675</v>
      </c>
      <c r="M363">
        <v>84.136072248446965</v>
      </c>
      <c r="N363">
        <v>90.897339262944172</v>
      </c>
      <c r="O363">
        <v>96.249687677674572</v>
      </c>
      <c r="P363">
        <v>96.69344638819581</v>
      </c>
      <c r="Q363">
        <v>99.463885146062623</v>
      </c>
      <c r="R363">
        <v>77.065230134817909</v>
      </c>
      <c r="S363">
        <v>83.198730012420114</v>
      </c>
      <c r="T363">
        <v>85.835497928743692</v>
      </c>
      <c r="U363">
        <v>87.342903526686158</v>
      </c>
      <c r="V363">
        <v>90.598187821314312</v>
      </c>
      <c r="W363" t="s">
        <v>240</v>
      </c>
      <c r="X363" t="s">
        <v>241</v>
      </c>
      <c r="Y363" t="s">
        <v>242</v>
      </c>
      <c r="Z363" t="s">
        <v>424</v>
      </c>
      <c r="AA363" t="s">
        <v>244</v>
      </c>
      <c r="AB363" t="s">
        <v>245</v>
      </c>
      <c r="AC363" t="s">
        <v>246</v>
      </c>
      <c r="AD363" t="s">
        <v>247</v>
      </c>
      <c r="AE363">
        <v>99.925552395516561</v>
      </c>
      <c r="AF363">
        <v>93.000829761863585</v>
      </c>
      <c r="AG363">
        <v>89.863557255208477</v>
      </c>
      <c r="AH363">
        <v>79.142891107763674</v>
      </c>
      <c r="AI363">
        <v>99.724870630303059</v>
      </c>
      <c r="AJ363">
        <v>89.24745409704262</v>
      </c>
      <c r="AK363">
        <v>79.066055575144375</v>
      </c>
      <c r="AL363">
        <v>84.655721978227291</v>
      </c>
      <c r="AM363">
        <v>8885.3754299999928</v>
      </c>
      <c r="AN363">
        <v>9297.1122559999985</v>
      </c>
      <c r="AO363">
        <v>9821.6438319999943</v>
      </c>
      <c r="AP363">
        <v>10539.023641999989</v>
      </c>
      <c r="AQ363">
        <v>10646.005840999989</v>
      </c>
      <c r="AR363">
        <v>6315.8315329999923</v>
      </c>
      <c r="AS363">
        <v>6834.5456169999934</v>
      </c>
      <c r="AT363">
        <v>7212.8098129999962</v>
      </c>
      <c r="AU363">
        <v>7272.5424569999986</v>
      </c>
      <c r="AV363">
        <v>7467.4146899999923</v>
      </c>
      <c r="AW363">
        <v>2554.1294830000011</v>
      </c>
      <c r="AX363">
        <v>2766.201133</v>
      </c>
      <c r="AY363">
        <v>2845.2697850000031</v>
      </c>
      <c r="AZ363">
        <v>2900.5311990000009</v>
      </c>
      <c r="BA363">
        <v>3019.8852910000001</v>
      </c>
      <c r="BB363">
        <v>707.86613000000023</v>
      </c>
      <c r="BC363">
        <v>5429.8134990000008</v>
      </c>
      <c r="BD363">
        <v>20695.750171999971</v>
      </c>
      <c r="BE363">
        <v>2467.0626829999969</v>
      </c>
      <c r="BF363">
        <v>10544.661144000011</v>
      </c>
      <c r="BG363">
        <v>5347.0665430000099</v>
      </c>
      <c r="BH363">
        <v>2103.6944799999992</v>
      </c>
      <c r="BI363">
        <v>1893.246349999999</v>
      </c>
    </row>
    <row r="364">
      <c r="A364" t="s">
        <v>655</v>
      </c>
      <c r="B364">
        <v>2020</v>
      </c>
      <c r="C364" t="s">
        <v>663</v>
      </c>
      <c r="D364">
        <v>19</v>
      </c>
      <c r="E364" t="s">
        <v>61</v>
      </c>
      <c r="F364" t="s">
        <v>16</v>
      </c>
      <c r="G364" t="s">
        <v>670</v>
      </c>
      <c r="H364">
        <v>6.9369557709991154</v>
      </c>
      <c r="I364">
        <v>5.1364909448994061</v>
      </c>
      <c r="J364">
        <v>2.767373381392825</v>
      </c>
      <c r="K364">
        <v>0.81719328090243304</v>
      </c>
      <c r="L364">
        <v>0.3515603060877302</v>
      </c>
      <c r="M364">
        <v>2.5904319308189199</v>
      </c>
      <c r="N364">
        <v>1.8527533999207639</v>
      </c>
      <c r="O364">
        <v>0.41425139067458722</v>
      </c>
      <c r="P364">
        <v>0.58510421752861019</v>
      </c>
      <c r="Q364">
        <v>0.36908517144353348</v>
      </c>
      <c r="R364">
        <v>10.7090835587946</v>
      </c>
      <c r="S364">
        <v>6.8091744291392819</v>
      </c>
      <c r="T364">
        <v>7.5664437440539656</v>
      </c>
      <c r="U364">
        <v>7.9471067292057453</v>
      </c>
      <c r="V364">
        <v>5.9868417123942521</v>
      </c>
      <c r="W364" t="s">
        <v>240</v>
      </c>
      <c r="X364" t="s">
        <v>241</v>
      </c>
      <c r="Y364" t="s">
        <v>242</v>
      </c>
      <c r="Z364" t="s">
        <v>424</v>
      </c>
      <c r="AA364" t="s">
        <v>244</v>
      </c>
      <c r="AB364" t="s">
        <v>245</v>
      </c>
      <c r="AC364" t="s">
        <v>246</v>
      </c>
      <c r="AD364" t="s">
        <v>247</v>
      </c>
      <c r="AE364">
        <v>0</v>
      </c>
      <c r="AF364">
        <v>4.5065874233877832</v>
      </c>
      <c r="AG364">
        <v>1.6307550009819971</v>
      </c>
      <c r="AH364">
        <v>7.3544067353099258</v>
      </c>
      <c r="AI364">
        <v>0.24752985892219709</v>
      </c>
      <c r="AJ364">
        <v>7.5188758974826646</v>
      </c>
      <c r="AK364">
        <v>10.0019068172786</v>
      </c>
      <c r="AL364">
        <v>5.4292095813093164</v>
      </c>
      <c r="AM364">
        <v>749.05936700000018</v>
      </c>
      <c r="AN364">
        <v>555.97352300000011</v>
      </c>
      <c r="AO364">
        <v>300.39071000000001</v>
      </c>
      <c r="AP364">
        <v>88.597493</v>
      </c>
      <c r="AQ364">
        <v>38.101723999999997</v>
      </c>
      <c r="AR364">
        <v>194.45561499999999</v>
      </c>
      <c r="AS364">
        <v>139.30801199999999</v>
      </c>
      <c r="AT364">
        <v>31.043389000000001</v>
      </c>
      <c r="AU364">
        <v>44.007070000000013</v>
      </c>
      <c r="AV364">
        <v>27.709676000000002</v>
      </c>
      <c r="AW364">
        <v>354.92511999999999</v>
      </c>
      <c r="AX364">
        <v>226.3922299999999</v>
      </c>
      <c r="AY364">
        <v>250.81200999999999</v>
      </c>
      <c r="AZ364">
        <v>263.91189300000002</v>
      </c>
      <c r="BA364">
        <v>199.55780200000001</v>
      </c>
      <c r="BB364">
        <v>0</v>
      </c>
      <c r="BC364">
        <v>263.11517099999992</v>
      </c>
      <c r="BD364">
        <v>375.56601499999999</v>
      </c>
      <c r="BE364">
        <v>229.25346999999991</v>
      </c>
      <c r="BF364">
        <v>26.173195</v>
      </c>
      <c r="BG364">
        <v>450.47704900000008</v>
      </c>
      <c r="BH364">
        <v>266.11870299999998</v>
      </c>
      <c r="BI364">
        <v>121.419214</v>
      </c>
    </row>
    <row r="365">
      <c r="A365" t="s">
        <v>655</v>
      </c>
      <c r="B365">
        <v>2020</v>
      </c>
      <c r="C365" t="s">
        <v>663</v>
      </c>
      <c r="D365">
        <v>20</v>
      </c>
      <c r="E365" t="s">
        <v>61</v>
      </c>
      <c r="F365" t="s">
        <v>22</v>
      </c>
      <c r="G365" t="s">
        <v>671</v>
      </c>
      <c r="H365">
        <v>10.77656723921084</v>
      </c>
      <c r="I365">
        <v>8.9699710697362569</v>
      </c>
      <c r="J365">
        <v>6.7499492342173077</v>
      </c>
      <c r="K365">
        <v>1.9744206136997671</v>
      </c>
      <c r="L365">
        <v>1.4189456144916011</v>
      </c>
      <c r="M365">
        <v>13.273495820734141</v>
      </c>
      <c r="N365">
        <v>7.2499073371350784</v>
      </c>
      <c r="O365">
        <v>3.33606093165087</v>
      </c>
      <c r="P365">
        <v>2.7214493942755889</v>
      </c>
      <c r="Q365">
        <v>0.16702968249382311</v>
      </c>
      <c r="R365">
        <v>12.22568630638748</v>
      </c>
      <c r="S365">
        <v>9.9920955584405924</v>
      </c>
      <c r="T365">
        <v>6.5980583272022857</v>
      </c>
      <c r="U365">
        <v>4.7099897441081406</v>
      </c>
      <c r="V365">
        <v>3.41497046629144</v>
      </c>
      <c r="W365" t="s">
        <v>240</v>
      </c>
      <c r="X365" t="s">
        <v>241</v>
      </c>
      <c r="Y365" t="s">
        <v>242</v>
      </c>
      <c r="Z365" t="s">
        <v>424</v>
      </c>
      <c r="AA365" t="s">
        <v>244</v>
      </c>
      <c r="AB365" t="s">
        <v>245</v>
      </c>
      <c r="AC365" t="s">
        <v>246</v>
      </c>
      <c r="AD365" t="s">
        <v>247</v>
      </c>
      <c r="AE365">
        <v>0.074447604483424398</v>
      </c>
      <c r="AF365">
        <v>2.4925828147485878</v>
      </c>
      <c r="AG365">
        <v>8.5056877438095437</v>
      </c>
      <c r="AH365">
        <v>13.502702156926381</v>
      </c>
      <c r="AI365">
        <v>0.0275995107747481</v>
      </c>
      <c r="AJ365">
        <v>3.2336700054748562</v>
      </c>
      <c r="AK365">
        <v>10.93203760757692</v>
      </c>
      <c r="AL365">
        <v>9.9150684404634362</v>
      </c>
      <c r="AM365">
        <v>1163.6644230000011</v>
      </c>
      <c r="AN365">
        <v>970.90922000000012</v>
      </c>
      <c r="AO365">
        <v>732.68827999999996</v>
      </c>
      <c r="AP365">
        <v>214.060395</v>
      </c>
      <c r="AQ365">
        <v>153.783784</v>
      </c>
      <c r="AR365">
        <v>996.39977500000009</v>
      </c>
      <c r="AS365">
        <v>545.11851300000001</v>
      </c>
      <c r="AT365">
        <v>249.999492</v>
      </c>
      <c r="AU365">
        <v>204.68663599999999</v>
      </c>
      <c r="AV365">
        <v>12.540028</v>
      </c>
      <c r="AW365">
        <v>405.18903000000012</v>
      </c>
      <c r="AX365">
        <v>332.21836499999989</v>
      </c>
      <c r="AY365">
        <v>218.71202999999991</v>
      </c>
      <c r="AZ365">
        <v>156.41193100000001</v>
      </c>
      <c r="BA365">
        <v>113.830302</v>
      </c>
      <c r="BB365">
        <v>0.52738200000000002</v>
      </c>
      <c r="BC365">
        <v>145.52837700000001</v>
      </c>
      <c r="BD365">
        <v>1958.876256</v>
      </c>
      <c r="BE365">
        <v>420.90972599999998</v>
      </c>
      <c r="BF365">
        <v>2.918304</v>
      </c>
      <c r="BG365">
        <v>193.73828499999999</v>
      </c>
      <c r="BH365">
        <v>290.86650400000008</v>
      </c>
      <c r="BI365">
        <v>221.74126799999999</v>
      </c>
    </row>
    <row r="366">
      <c r="A366" t="s">
        <v>655</v>
      </c>
      <c r="B366">
        <v>2020</v>
      </c>
      <c r="C366" t="s">
        <v>663</v>
      </c>
      <c r="D366">
        <v>22</v>
      </c>
      <c r="E366" t="s">
        <v>55</v>
      </c>
      <c r="F366" t="s">
        <v>50</v>
      </c>
      <c r="G366" t="s">
        <v>195</v>
      </c>
      <c r="H366">
        <v>7.7748138088312659</v>
      </c>
      <c r="I366">
        <v>5.6426335411080331</v>
      </c>
      <c r="J366">
        <v>2.967691018575068</v>
      </c>
      <c r="K366">
        <v>0.83365309954662858</v>
      </c>
      <c r="L366">
        <v>0.35662055785377178</v>
      </c>
      <c r="M366">
        <v>2.9868976679429311</v>
      </c>
      <c r="N366">
        <v>1.9975757939728349</v>
      </c>
      <c r="O366">
        <v>0.42854801352723521</v>
      </c>
      <c r="P366">
        <v>0.60147300086744859</v>
      </c>
      <c r="Q366">
        <v>0.36970268466389877</v>
      </c>
      <c r="R366">
        <v>12.200703267445689</v>
      </c>
      <c r="S366">
        <v>7.5650849460231164</v>
      </c>
      <c r="T366">
        <v>8.100949090074014</v>
      </c>
      <c r="U366">
        <v>8.3399159133938365</v>
      </c>
      <c r="V366">
        <v>6.1985193163965686</v>
      </c>
      <c r="W366" t="s">
        <v>240</v>
      </c>
      <c r="X366" t="s">
        <v>241</v>
      </c>
      <c r="Y366" t="s">
        <v>242</v>
      </c>
      <c r="Z366" t="s">
        <v>424</v>
      </c>
      <c r="AA366" t="s">
        <v>244</v>
      </c>
      <c r="AB366" t="s">
        <v>245</v>
      </c>
      <c r="AC366" t="s">
        <v>246</v>
      </c>
      <c r="AD366" t="s">
        <v>247</v>
      </c>
      <c r="AE366">
        <v>0</v>
      </c>
      <c r="AF366">
        <v>4.6217893504715164</v>
      </c>
      <c r="AG366">
        <v>1.7823566960269279</v>
      </c>
      <c r="AH366">
        <v>8.5024699253062774</v>
      </c>
      <c r="AI366">
        <v>0.24759819481265249</v>
      </c>
      <c r="AJ366">
        <v>7.7701364698940871</v>
      </c>
      <c r="AK366">
        <v>11.22952243278157</v>
      </c>
      <c r="AL366">
        <v>6.0267677260998767</v>
      </c>
      <c r="AM366">
        <v>749.05936700000018</v>
      </c>
      <c r="AN366">
        <v>555.97352300000011</v>
      </c>
      <c r="AO366">
        <v>300.39071000000001</v>
      </c>
      <c r="AP366">
        <v>88.597493</v>
      </c>
      <c r="AQ366">
        <v>38.101723999999997</v>
      </c>
      <c r="AR366">
        <v>194.45561499999999</v>
      </c>
      <c r="AS366">
        <v>139.30801199999999</v>
      </c>
      <c r="AT366">
        <v>31.043389000000001</v>
      </c>
      <c r="AU366">
        <v>44.007070000000013</v>
      </c>
      <c r="AV366">
        <v>27.709676000000002</v>
      </c>
      <c r="AW366">
        <v>354.92511999999999</v>
      </c>
      <c r="AX366">
        <v>226.3922299999999</v>
      </c>
      <c r="AY366">
        <v>250.81200999999999</v>
      </c>
      <c r="AZ366">
        <v>263.91189300000002</v>
      </c>
      <c r="BA366">
        <v>199.55780200000001</v>
      </c>
      <c r="BB366">
        <v>0</v>
      </c>
      <c r="BC366">
        <v>263.11517099999992</v>
      </c>
      <c r="BD366">
        <v>375.56601499999999</v>
      </c>
      <c r="BE366">
        <v>229.25346999999991</v>
      </c>
      <c r="BF366">
        <v>26.173195</v>
      </c>
      <c r="BG366">
        <v>450.47704900000008</v>
      </c>
      <c r="BH366">
        <v>266.11870299999998</v>
      </c>
      <c r="BI366">
        <v>121.419214</v>
      </c>
    </row>
    <row r="367">
      <c r="A367" t="s">
        <v>655</v>
      </c>
      <c r="B367">
        <v>2020</v>
      </c>
      <c r="C367" t="s">
        <v>663</v>
      </c>
      <c r="D367">
        <v>23</v>
      </c>
      <c r="E367" t="s">
        <v>55</v>
      </c>
      <c r="F367" t="s">
        <v>49</v>
      </c>
      <c r="G367" t="s">
        <v>195</v>
      </c>
      <c r="H367">
        <v>92.225186191168689</v>
      </c>
      <c r="I367">
        <v>94.357366458891889</v>
      </c>
      <c r="J367">
        <v>97.032308981424919</v>
      </c>
      <c r="K367">
        <v>99.166346900453391</v>
      </c>
      <c r="L367">
        <v>99.643379442146227</v>
      </c>
      <c r="M367">
        <v>97.013102332057116</v>
      </c>
      <c r="N367">
        <v>98.002424206027158</v>
      </c>
      <c r="O367">
        <v>99.571451986472766</v>
      </c>
      <c r="P367">
        <v>99.398526999132557</v>
      </c>
      <c r="Q367">
        <v>99.630297315336094</v>
      </c>
      <c r="R367">
        <v>87.799296732554382</v>
      </c>
      <c r="S367">
        <v>92.43491505397688</v>
      </c>
      <c r="T367">
        <v>91.899050909925947</v>
      </c>
      <c r="U367">
        <v>91.660084086606176</v>
      </c>
      <c r="V367">
        <v>93.801480683603501</v>
      </c>
      <c r="W367" t="s">
        <v>240</v>
      </c>
      <c r="X367" t="s">
        <v>241</v>
      </c>
      <c r="Y367" t="s">
        <v>242</v>
      </c>
      <c r="Z367" t="s">
        <v>424</v>
      </c>
      <c r="AA367" t="s">
        <v>244</v>
      </c>
      <c r="AB367" t="s">
        <v>245</v>
      </c>
      <c r="AC367" t="s">
        <v>246</v>
      </c>
      <c r="AD367" t="s">
        <v>247</v>
      </c>
      <c r="AE367">
        <v>100</v>
      </c>
      <c r="AF367">
        <v>95.378210649528441</v>
      </c>
      <c r="AG367">
        <v>98.217643303973063</v>
      </c>
      <c r="AH367">
        <v>91.497530074693742</v>
      </c>
      <c r="AI367">
        <v>99.752401805187347</v>
      </c>
      <c r="AJ367">
        <v>92.229863530105987</v>
      </c>
      <c r="AK367">
        <v>88.770477567218336</v>
      </c>
      <c r="AL367">
        <v>93.973232273900109</v>
      </c>
      <c r="AM367">
        <v>8885.3754299999928</v>
      </c>
      <c r="AN367">
        <v>9297.1122559999985</v>
      </c>
      <c r="AO367">
        <v>9821.6438319999943</v>
      </c>
      <c r="AP367">
        <v>10539.023641999989</v>
      </c>
      <c r="AQ367">
        <v>10646.005840999989</v>
      </c>
      <c r="AR367">
        <v>6315.8315329999923</v>
      </c>
      <c r="AS367">
        <v>6834.5456169999934</v>
      </c>
      <c r="AT367">
        <v>7212.8098129999962</v>
      </c>
      <c r="AU367">
        <v>7272.5424569999986</v>
      </c>
      <c r="AV367">
        <v>7467.4146899999923</v>
      </c>
      <c r="AW367">
        <v>2554.1294830000011</v>
      </c>
      <c r="AX367">
        <v>2766.201133</v>
      </c>
      <c r="AY367">
        <v>2845.2697850000031</v>
      </c>
      <c r="AZ367">
        <v>2900.5311990000009</v>
      </c>
      <c r="BA367">
        <v>3019.8852910000001</v>
      </c>
      <c r="BB367">
        <v>707.86613000000023</v>
      </c>
      <c r="BC367">
        <v>5429.8134990000008</v>
      </c>
      <c r="BD367">
        <v>20695.750171999971</v>
      </c>
      <c r="BE367">
        <v>2467.0626829999969</v>
      </c>
      <c r="BF367">
        <v>10544.661144000011</v>
      </c>
      <c r="BG367">
        <v>5347.0665430000099</v>
      </c>
      <c r="BH367">
        <v>2103.6944799999992</v>
      </c>
      <c r="BI367">
        <v>1893.246349999999</v>
      </c>
    </row>
    <row r="368">
      <c r="A368" t="s">
        <v>655</v>
      </c>
      <c r="B368">
        <v>2020</v>
      </c>
      <c r="C368" t="s">
        <v>663</v>
      </c>
      <c r="D368">
        <v>29</v>
      </c>
      <c r="E368" t="s">
        <v>58</v>
      </c>
      <c r="F368" t="s">
        <v>50</v>
      </c>
      <c r="G368" t="s">
        <v>673</v>
      </c>
      <c r="H368">
        <v>64.10822086227212</v>
      </c>
      <c r="I368">
        <v>69.468911904381798</v>
      </c>
      <c r="J368">
        <v>77.544963939015659</v>
      </c>
      <c r="K368">
        <v>88.197972939350905</v>
      </c>
      <c r="L368">
        <v>94.638129441387051</v>
      </c>
      <c r="M368">
        <v>64.824043922259861</v>
      </c>
      <c r="N368">
        <v>75.891102217625388</v>
      </c>
      <c r="O368">
        <v>85.429264951067879</v>
      </c>
      <c r="P368">
        <v>91.075874185390873</v>
      </c>
      <c r="Q368">
        <v>96.055482489759953</v>
      </c>
      <c r="R368">
        <v>57.559597491682347</v>
      </c>
      <c r="S368">
        <v>66.094537012394056</v>
      </c>
      <c r="T368">
        <v>72.831036011050969</v>
      </c>
      <c r="U368">
        <v>70.6669911654392</v>
      </c>
      <c r="V368">
        <v>83.261934714479068</v>
      </c>
      <c r="W368" t="s">
        <v>240</v>
      </c>
      <c r="X368" t="s">
        <v>241</v>
      </c>
      <c r="Y368" t="s">
        <v>242</v>
      </c>
      <c r="Z368" t="s">
        <v>424</v>
      </c>
      <c r="AA368" t="s">
        <v>244</v>
      </c>
      <c r="AB368" t="s">
        <v>245</v>
      </c>
      <c r="AC368" t="s">
        <v>246</v>
      </c>
      <c r="AD368" t="s">
        <v>247</v>
      </c>
      <c r="AE368">
        <v>99.925552395516561</v>
      </c>
      <c r="AF368">
        <v>86.664429014623281</v>
      </c>
      <c r="AG368">
        <v>69.417535943468579</v>
      </c>
      <c r="AH368">
        <v>57.581395816541757</v>
      </c>
      <c r="AI368">
        <v>99.599147176683189</v>
      </c>
      <c r="AJ368">
        <v>87.799342711513191</v>
      </c>
      <c r="AK368">
        <v>62.03153699027645</v>
      </c>
      <c r="AL368">
        <v>75.468309686079792</v>
      </c>
      <c r="AM368">
        <v>6954.7063850000004</v>
      </c>
      <c r="AN368">
        <v>7532.6214160000054</v>
      </c>
      <c r="AO368">
        <v>8417.2908979999975</v>
      </c>
      <c r="AP368">
        <v>9562.1433419999958</v>
      </c>
      <c r="AQ368">
        <v>10278.508624999989</v>
      </c>
      <c r="AR368">
        <v>4869.6356689999984</v>
      </c>
      <c r="AS368">
        <v>5706.2308339999918</v>
      </c>
      <c r="AT368">
        <v>6401.9432729999926</v>
      </c>
      <c r="AU368">
        <v>6850.0315849999979</v>
      </c>
      <c r="AV368">
        <v>7233.5796939999937</v>
      </c>
      <c r="AW368">
        <v>1918.4812579999989</v>
      </c>
      <c r="AX368">
        <v>2208.1622120000002</v>
      </c>
      <c r="AY368">
        <v>2424.5668909999999</v>
      </c>
      <c r="AZ368">
        <v>2357.2913320000011</v>
      </c>
      <c r="BA368">
        <v>2775.3479179999999</v>
      </c>
      <c r="BB368">
        <v>707.86613000000023</v>
      </c>
      <c r="BC368">
        <v>5080.5801110000002</v>
      </c>
      <c r="BD368">
        <v>16005.875324999961</v>
      </c>
      <c r="BE368">
        <v>1798.966226999999</v>
      </c>
      <c r="BF368">
        <v>10531.367457</v>
      </c>
      <c r="BG368">
        <v>5260.3061080000107</v>
      </c>
      <c r="BH368">
        <v>1668.1229769999991</v>
      </c>
      <c r="BI368">
        <v>1692.186331000001</v>
      </c>
    </row>
    <row r="369">
      <c r="A369" t="s">
        <v>655</v>
      </c>
      <c r="B369">
        <v>2020</v>
      </c>
      <c r="C369" t="s">
        <v>663</v>
      </c>
      <c r="D369">
        <v>30</v>
      </c>
      <c r="E369" t="s">
        <v>58</v>
      </c>
      <c r="F369" t="s">
        <v>49</v>
      </c>
      <c r="G369" t="s">
        <v>195</v>
      </c>
      <c r="H369">
        <v>35.891779137727937</v>
      </c>
      <c r="I369">
        <v>30.53108809561818</v>
      </c>
      <c r="J369">
        <v>22.45503606098438</v>
      </c>
      <c r="K369">
        <v>11.802027060649159</v>
      </c>
      <c r="L369">
        <v>5.3618705586129414</v>
      </c>
      <c r="M369">
        <v>35.175956077740203</v>
      </c>
      <c r="N369">
        <v>24.108897782374591</v>
      </c>
      <c r="O369">
        <v>14.570735048932111</v>
      </c>
      <c r="P369">
        <v>8.9241258146091287</v>
      </c>
      <c r="Q369">
        <v>3.944517510240038</v>
      </c>
      <c r="R369">
        <v>42.440402508317618</v>
      </c>
      <c r="S369">
        <v>33.905462987605951</v>
      </c>
      <c r="T369">
        <v>27.16896398894891</v>
      </c>
      <c r="U369">
        <v>29.33300883456084</v>
      </c>
      <c r="V369">
        <v>16.738065285520939</v>
      </c>
      <c r="W369" t="s">
        <v>240</v>
      </c>
      <c r="X369" t="s">
        <v>241</v>
      </c>
      <c r="Y369" t="s">
        <v>242</v>
      </c>
      <c r="Z369" t="s">
        <v>424</v>
      </c>
      <c r="AA369" t="s">
        <v>244</v>
      </c>
      <c r="AB369" t="s">
        <v>245</v>
      </c>
      <c r="AC369" t="s">
        <v>246</v>
      </c>
      <c r="AD369" t="s">
        <v>247</v>
      </c>
      <c r="AE369">
        <v>0.074447604483424398</v>
      </c>
      <c r="AF369">
        <v>13.335570985376631</v>
      </c>
      <c r="AG369">
        <v>30.582464056531411</v>
      </c>
      <c r="AH369">
        <v>42.418604183458307</v>
      </c>
      <c r="AI369">
        <v>0.40085282331679728</v>
      </c>
      <c r="AJ369">
        <v>12.20065728848698</v>
      </c>
      <c r="AK369">
        <v>37.968463009723379</v>
      </c>
      <c r="AL369">
        <v>24.531690313920301</v>
      </c>
      <c r="AM369">
        <v>3893.6782549999998</v>
      </c>
      <c r="AN369">
        <v>3310.5330389999999</v>
      </c>
      <c r="AO369">
        <v>2437.431924</v>
      </c>
      <c r="AP369">
        <v>1279.538188</v>
      </c>
      <c r="AQ369">
        <v>582.34490800000003</v>
      </c>
      <c r="AR369">
        <v>2642.446845999998</v>
      </c>
      <c r="AS369">
        <v>1812.7413079999999</v>
      </c>
      <c r="AT369">
        <v>1091.9094210000001</v>
      </c>
      <c r="AU369">
        <v>671.20457799999986</v>
      </c>
      <c r="AV369">
        <v>297.04688399999998</v>
      </c>
      <c r="AW369">
        <v>1414.5532690000009</v>
      </c>
      <c r="AX369">
        <v>1132.752653</v>
      </c>
      <c r="AY369">
        <v>904.46290699999963</v>
      </c>
      <c r="AZ369">
        <v>978.48297100000013</v>
      </c>
      <c r="BA369">
        <v>557.92547700000011</v>
      </c>
      <c r="BB369">
        <v>0.52738200000000002</v>
      </c>
      <c r="BC369">
        <v>781.77906999999959</v>
      </c>
      <c r="BD369">
        <v>7051.5194780000047</v>
      </c>
      <c r="BE369">
        <v>1325.248116000002</v>
      </c>
      <c r="BF369">
        <v>42.385185999999997</v>
      </c>
      <c r="BG369">
        <v>730.97576900000001</v>
      </c>
      <c r="BH369">
        <v>1021.030085999999</v>
      </c>
      <c r="BI369">
        <v>550.06122700000014</v>
      </c>
    </row>
    <row r="370">
      <c r="A370" t="s">
        <v>655</v>
      </c>
      <c r="B370">
        <v>2020</v>
      </c>
      <c r="C370" t="s">
        <v>663</v>
      </c>
      <c r="D370">
        <v>31</v>
      </c>
      <c r="E370" t="s">
        <v>105</v>
      </c>
      <c r="F370" t="s">
        <v>50</v>
      </c>
      <c r="G370" t="s">
        <v>674</v>
      </c>
      <c r="H370">
        <v>7.0198671347995356</v>
      </c>
      <c r="I370">
        <v>19.407002166511131</v>
      </c>
      <c r="J370">
        <v>42.55526313981818</v>
      </c>
      <c r="K370">
        <v>71.245449450127907</v>
      </c>
      <c r="L370">
        <v>87.950859055195025</v>
      </c>
      <c r="M370">
        <v>21.42485957504158</v>
      </c>
      <c r="N370">
        <v>44.571509558866083</v>
      </c>
      <c r="O370">
        <v>66.703096379278747</v>
      </c>
      <c r="P370">
        <v>81.107718449393445</v>
      </c>
      <c r="Q370">
        <v>91.41174770384427</v>
      </c>
      <c r="R370">
        <v>2.2001969198322668</v>
      </c>
      <c r="S370">
        <v>6.804323401997256</v>
      </c>
      <c r="T370">
        <v>8.1607872108328792</v>
      </c>
      <c r="U370">
        <v>9.314670411621071</v>
      </c>
      <c r="V370">
        <v>28.047860412602009</v>
      </c>
      <c r="W370" t="s">
        <v>240</v>
      </c>
      <c r="X370" t="s">
        <v>241</v>
      </c>
      <c r="Y370" t="s">
        <v>242</v>
      </c>
      <c r="Z370" t="s">
        <v>424</v>
      </c>
      <c r="AA370" t="s">
        <v>244</v>
      </c>
      <c r="AB370" t="s">
        <v>245</v>
      </c>
      <c r="AC370" t="s">
        <v>246</v>
      </c>
      <c r="AD370" t="s">
        <v>247</v>
      </c>
      <c r="AE370">
        <v>97.096123743154749</v>
      </c>
      <c r="AF370">
        <v>26.34783035822996</v>
      </c>
      <c r="AG370">
        <v>49.81342714618215</v>
      </c>
      <c r="AH370">
        <v>10.425118901645099</v>
      </c>
      <c r="AI370">
        <v>81.329833355739467</v>
      </c>
      <c r="AJ370">
        <v>23.957854420275329</v>
      </c>
      <c r="AK370">
        <v>7.6743499966405491</v>
      </c>
      <c r="AL370">
        <v>21.245034086463711</v>
      </c>
      <c r="AM370">
        <v>761.54218800000046</v>
      </c>
      <c r="AN370">
        <v>2104.33122</v>
      </c>
      <c r="AO370">
        <v>4619.2558599999957</v>
      </c>
      <c r="AP370">
        <v>7724.2047339999954</v>
      </c>
      <c r="AQ370">
        <v>9552.2139829999924</v>
      </c>
      <c r="AR370">
        <v>1609.453130000001</v>
      </c>
      <c r="AS370">
        <v>3351.3193870000041</v>
      </c>
      <c r="AT370">
        <v>4998.6317849999932</v>
      </c>
      <c r="AU370">
        <v>6100.3030510000008</v>
      </c>
      <c r="AV370">
        <v>6883.8773679999958</v>
      </c>
      <c r="AW370">
        <v>73.333322999999993</v>
      </c>
      <c r="AX370">
        <v>227.326652</v>
      </c>
      <c r="AY370">
        <v>271.67503799999997</v>
      </c>
      <c r="AZ370">
        <v>310.71638200000012</v>
      </c>
      <c r="BA370">
        <v>934.91186899999991</v>
      </c>
      <c r="BB370">
        <v>687.82264100000009</v>
      </c>
      <c r="BC370">
        <v>1544.6044520000009</v>
      </c>
      <c r="BD370">
        <v>11485.678561999979</v>
      </c>
      <c r="BE370">
        <v>325.70306000000011</v>
      </c>
      <c r="BF370">
        <v>8599.6154040000019</v>
      </c>
      <c r="BG370">
        <v>1435.3825899999999</v>
      </c>
      <c r="BH370">
        <v>206.3750179999999</v>
      </c>
      <c r="BI370">
        <v>476.36625800000002</v>
      </c>
    </row>
    <row r="371">
      <c r="A371" t="s">
        <v>655</v>
      </c>
      <c r="B371">
        <v>2020</v>
      </c>
      <c r="C371" t="s">
        <v>663</v>
      </c>
      <c r="D371">
        <v>32</v>
      </c>
      <c r="E371" t="s">
        <v>105</v>
      </c>
      <c r="F371" t="s">
        <v>49</v>
      </c>
      <c r="G371" t="s">
        <v>195</v>
      </c>
      <c r="H371">
        <v>92.980132865200474</v>
      </c>
      <c r="I371">
        <v>80.592997833488894</v>
      </c>
      <c r="J371">
        <v>57.444736860181891</v>
      </c>
      <c r="K371">
        <v>28.754550549872139</v>
      </c>
      <c r="L371">
        <v>12.04914094480498</v>
      </c>
      <c r="M371">
        <v>78.575140424958519</v>
      </c>
      <c r="N371">
        <v>55.42849044113408</v>
      </c>
      <c r="O371">
        <v>33.296903620721238</v>
      </c>
      <c r="P371">
        <v>18.892281550606601</v>
      </c>
      <c r="Q371">
        <v>8.5882522961557566</v>
      </c>
      <c r="R371">
        <v>97.79980308016772</v>
      </c>
      <c r="S371">
        <v>93.195676598002748</v>
      </c>
      <c r="T371">
        <v>91.839212789167107</v>
      </c>
      <c r="U371">
        <v>90.685329588378963</v>
      </c>
      <c r="V371">
        <v>71.95213958739798</v>
      </c>
      <c r="W371" t="s">
        <v>240</v>
      </c>
      <c r="X371" t="s">
        <v>241</v>
      </c>
      <c r="Y371" t="s">
        <v>242</v>
      </c>
      <c r="Z371" t="s">
        <v>424</v>
      </c>
      <c r="AA371" t="s">
        <v>244</v>
      </c>
      <c r="AB371" t="s">
        <v>245</v>
      </c>
      <c r="AC371" t="s">
        <v>246</v>
      </c>
      <c r="AD371" t="s">
        <v>247</v>
      </c>
      <c r="AE371">
        <v>2.9038762568452201</v>
      </c>
      <c r="AF371">
        <v>73.652169641769987</v>
      </c>
      <c r="AG371">
        <v>50.186572853817843</v>
      </c>
      <c r="AH371">
        <v>89.574881098354794</v>
      </c>
      <c r="AI371">
        <v>18.67016664426049</v>
      </c>
      <c r="AJ371">
        <v>76.04214557972476</v>
      </c>
      <c r="AK371">
        <v>92.325650003359442</v>
      </c>
      <c r="AL371">
        <v>78.754965913536395</v>
      </c>
      <c r="AM371">
        <v>10086.84245199999</v>
      </c>
      <c r="AN371">
        <v>8738.8232350000126</v>
      </c>
      <c r="AO371">
        <v>6235.4669620000059</v>
      </c>
      <c r="AP371">
        <v>3117.4767959999981</v>
      </c>
      <c r="AQ371">
        <v>1308.6395500000001</v>
      </c>
      <c r="AR371">
        <v>5902.6293849999993</v>
      </c>
      <c r="AS371">
        <v>4167.652755000001</v>
      </c>
      <c r="AT371">
        <v>2495.220909000001</v>
      </c>
      <c r="AU371">
        <v>1420.9331119999999</v>
      </c>
      <c r="AV371">
        <v>646.74921000000018</v>
      </c>
      <c r="AW371">
        <v>3259.701204</v>
      </c>
      <c r="AX371">
        <v>3113.588213</v>
      </c>
      <c r="AY371">
        <v>3057.3547600000029</v>
      </c>
      <c r="AZ371">
        <v>3025.057921000001</v>
      </c>
      <c r="BA371">
        <v>2398.3615259999988</v>
      </c>
      <c r="BB371">
        <v>20.570871</v>
      </c>
      <c r="BC371">
        <v>4317.7547290000011</v>
      </c>
      <c r="BD371">
        <v>11571.716240999989</v>
      </c>
      <c r="BE371">
        <v>2798.5112829999948</v>
      </c>
      <c r="BF371">
        <v>1974.137238999999</v>
      </c>
      <c r="BG371">
        <v>4555.8992870000066</v>
      </c>
      <c r="BH371">
        <v>2482.7780450000018</v>
      </c>
      <c r="BI371">
        <v>1765.8813000000009</v>
      </c>
    </row>
    <row r="372">
      <c r="A372" t="s">
        <v>655</v>
      </c>
      <c r="B372">
        <v>2020</v>
      </c>
      <c r="C372" t="s">
        <v>663</v>
      </c>
      <c r="D372">
        <v>33</v>
      </c>
      <c r="E372" t="s">
        <v>106</v>
      </c>
      <c r="F372" t="s">
        <v>50</v>
      </c>
      <c r="G372" t="s">
        <v>195</v>
      </c>
      <c r="H372">
        <v>0.64741604700328959</v>
      </c>
      <c r="I372">
        <v>0.84768829385820943</v>
      </c>
      <c r="J372">
        <v>2.1696323237538691</v>
      </c>
      <c r="K372">
        <v>6.2993145861202997</v>
      </c>
      <c r="L372">
        <v>14.70767233115215</v>
      </c>
      <c r="M372">
        <v>1.176651864825796</v>
      </c>
      <c r="N372">
        <v>1.915824627083718</v>
      </c>
      <c r="O372">
        <v>5.4781253216878394</v>
      </c>
      <c r="P372">
        <v>10.86448235756589</v>
      </c>
      <c r="Q372">
        <v>14.275362678858359</v>
      </c>
      <c r="R372">
        <v>0.16541142779466919</v>
      </c>
      <c r="S372">
        <v>1.412623066047509</v>
      </c>
      <c r="T372">
        <v>0.39163142990887639</v>
      </c>
      <c r="U372">
        <v>0</v>
      </c>
      <c r="V372">
        <v>2.3133821280807361</v>
      </c>
      <c r="W372" t="s">
        <v>240</v>
      </c>
      <c r="X372" t="s">
        <v>241</v>
      </c>
      <c r="Y372" t="s">
        <v>242</v>
      </c>
      <c r="Z372" t="s">
        <v>424</v>
      </c>
      <c r="AA372" t="s">
        <v>244</v>
      </c>
      <c r="AB372" t="s">
        <v>245</v>
      </c>
      <c r="AC372" t="s">
        <v>246</v>
      </c>
      <c r="AD372" t="s">
        <v>247</v>
      </c>
      <c r="AE372">
        <v>17.751284260773961</v>
      </c>
      <c r="AF372">
        <v>4.5040168274875221</v>
      </c>
      <c r="AG372">
        <v>4.7912626271909229</v>
      </c>
      <c r="AH372">
        <v>0.1788153880196178</v>
      </c>
      <c r="AI372">
        <v>10.012838277438791</v>
      </c>
      <c r="AJ372">
        <v>0.64716721389538445</v>
      </c>
      <c r="AK372">
        <v>0</v>
      </c>
      <c r="AL372">
        <v>3.5841009041696572</v>
      </c>
      <c r="AM372">
        <v>70.234183000000002</v>
      </c>
      <c r="AN372">
        <v>91.916150999999999</v>
      </c>
      <c r="AO372">
        <v>235.50757500000009</v>
      </c>
      <c r="AP372">
        <v>682.95162599999981</v>
      </c>
      <c r="AQ372">
        <v>1597.3787500000001</v>
      </c>
      <c r="AR372">
        <v>88.391058999999998</v>
      </c>
      <c r="AS372">
        <v>144.05032</v>
      </c>
      <c r="AT372">
        <v>410.52264200000002</v>
      </c>
      <c r="AU372">
        <v>817.1433760000001</v>
      </c>
      <c r="AV372">
        <v>1075.0242559999999</v>
      </c>
      <c r="AW372">
        <v>5.5132199999999996</v>
      </c>
      <c r="AX372">
        <v>47.194533999999997</v>
      </c>
      <c r="AY372">
        <v>13.037527000000001</v>
      </c>
      <c r="AZ372">
        <v>0</v>
      </c>
      <c r="BA372">
        <v>77.111350999999999</v>
      </c>
      <c r="BB372">
        <v>125.7489459999999</v>
      </c>
      <c r="BC372">
        <v>264.04164399999991</v>
      </c>
      <c r="BD372">
        <v>1104.7403400000001</v>
      </c>
      <c r="BE372">
        <v>5.5865760000000009</v>
      </c>
      <c r="BF372">
        <v>1058.7327519999999</v>
      </c>
      <c r="BG372">
        <v>38.773612</v>
      </c>
      <c r="BH372">
        <v>0</v>
      </c>
      <c r="BI372">
        <v>80.364415000000008</v>
      </c>
    </row>
    <row r="373">
      <c r="A373" t="s">
        <v>655</v>
      </c>
      <c r="B373">
        <v>2020</v>
      </c>
      <c r="C373" t="s">
        <v>663</v>
      </c>
      <c r="D373">
        <v>34</v>
      </c>
      <c r="E373" t="s">
        <v>106</v>
      </c>
      <c r="F373" t="s">
        <v>49</v>
      </c>
      <c r="G373" t="s">
        <v>195</v>
      </c>
      <c r="H373">
        <v>99.35258395299671</v>
      </c>
      <c r="I373">
        <v>99.15231170614183</v>
      </c>
      <c r="J373">
        <v>97.830367676246198</v>
      </c>
      <c r="K373">
        <v>93.700685413879683</v>
      </c>
      <c r="L373">
        <v>85.292327668847875</v>
      </c>
      <c r="M373">
        <v>98.823348135174243</v>
      </c>
      <c r="N373">
        <v>98.084175372916306</v>
      </c>
      <c r="O373">
        <v>94.52187467831213</v>
      </c>
      <c r="P373">
        <v>89.135517642434195</v>
      </c>
      <c r="Q373">
        <v>85.724637321141685</v>
      </c>
      <c r="R373">
        <v>99.834588572205334</v>
      </c>
      <c r="S373">
        <v>98.587376933952498</v>
      </c>
      <c r="T373">
        <v>99.608368570091116</v>
      </c>
      <c r="U373">
        <v>100</v>
      </c>
      <c r="V373">
        <v>97.686617871919239</v>
      </c>
      <c r="W373" t="s">
        <v>240</v>
      </c>
      <c r="X373" t="s">
        <v>241</v>
      </c>
      <c r="Y373" t="s">
        <v>242</v>
      </c>
      <c r="Z373" t="s">
        <v>424</v>
      </c>
      <c r="AA373" t="s">
        <v>244</v>
      </c>
      <c r="AB373" t="s">
        <v>245</v>
      </c>
      <c r="AC373" t="s">
        <v>246</v>
      </c>
      <c r="AD373" t="s">
        <v>247</v>
      </c>
      <c r="AE373">
        <v>82.248715739225972</v>
      </c>
      <c r="AF373">
        <v>95.495983172512467</v>
      </c>
      <c r="AG373">
        <v>95.20873737280904</v>
      </c>
      <c r="AH373">
        <v>99.821184611980357</v>
      </c>
      <c r="AI373">
        <v>89.987161722561197</v>
      </c>
      <c r="AJ373">
        <v>99.352832786104656</v>
      </c>
      <c r="AK373">
        <v>100</v>
      </c>
      <c r="AL373">
        <v>96.415899095830383</v>
      </c>
      <c r="AM373">
        <v>10778.150456999991</v>
      </c>
      <c r="AN373">
        <v>10751.23830400001</v>
      </c>
      <c r="AO373">
        <v>10619.215247</v>
      </c>
      <c r="AP373">
        <v>10158.729903999991</v>
      </c>
      <c r="AQ373">
        <v>9263.4747829999942</v>
      </c>
      <c r="AR373">
        <v>7423.6914559999941</v>
      </c>
      <c r="AS373">
        <v>7374.9218219999948</v>
      </c>
      <c r="AT373">
        <v>7083.330051999993</v>
      </c>
      <c r="AU373">
        <v>6704.0927870000032</v>
      </c>
      <c r="AV373">
        <v>6455.6023219999979</v>
      </c>
      <c r="AW373">
        <v>3327.5213070000009</v>
      </c>
      <c r="AX373">
        <v>3293.720331</v>
      </c>
      <c r="AY373">
        <v>3315.9922710000042</v>
      </c>
      <c r="AZ373">
        <v>3335.7743030000001</v>
      </c>
      <c r="BA373">
        <v>3256.1620439999988</v>
      </c>
      <c r="BB373">
        <v>582.64456599999994</v>
      </c>
      <c r="BC373">
        <v>5598.3175370000044</v>
      </c>
      <c r="BD373">
        <v>21952.654462999959</v>
      </c>
      <c r="BE373">
        <v>3118.6277669999981</v>
      </c>
      <c r="BF373">
        <v>9515.0198910000036</v>
      </c>
      <c r="BG373">
        <v>5952.5082650000031</v>
      </c>
      <c r="BH373">
        <v>2689.153063000002</v>
      </c>
      <c r="BI373">
        <v>2161.883143</v>
      </c>
    </row>
    <row r="374">
      <c r="A374" t="s">
        <v>655</v>
      </c>
      <c r="B374">
        <v>2020</v>
      </c>
      <c r="C374" t="s">
        <v>663</v>
      </c>
      <c r="D374">
        <v>35</v>
      </c>
      <c r="E374" t="s">
        <v>56</v>
      </c>
      <c r="F374" t="s">
        <v>50</v>
      </c>
      <c r="G374" t="s">
        <v>195</v>
      </c>
      <c r="H374">
        <v>9.0955232944247904</v>
      </c>
      <c r="I374">
        <v>29.389269692921641</v>
      </c>
      <c r="J374">
        <v>52.989625680190422</v>
      </c>
      <c r="K374">
        <v>77.245666586186871</v>
      </c>
      <c r="L374">
        <v>92.771646329502119</v>
      </c>
      <c r="M374">
        <v>35.183701919174169</v>
      </c>
      <c r="N374">
        <v>57.463889763138923</v>
      </c>
      <c r="O374">
        <v>75.100305341016607</v>
      </c>
      <c r="P374">
        <v>87.563259300358226</v>
      </c>
      <c r="Q374">
        <v>94.575901689332184</v>
      </c>
      <c r="R374">
        <v>2.9820702784456929</v>
      </c>
      <c r="S374">
        <v>7.288998248687788</v>
      </c>
      <c r="T374">
        <v>8.5410711003794848</v>
      </c>
      <c r="U374">
        <v>13.683508940922501</v>
      </c>
      <c r="V374">
        <v>29.775993187021491</v>
      </c>
      <c r="W374" t="s">
        <v>240</v>
      </c>
      <c r="X374" t="s">
        <v>241</v>
      </c>
      <c r="Y374" t="s">
        <v>242</v>
      </c>
      <c r="Z374" t="s">
        <v>424</v>
      </c>
      <c r="AA374" t="s">
        <v>244</v>
      </c>
      <c r="AB374" t="s">
        <v>245</v>
      </c>
      <c r="AC374" t="s">
        <v>246</v>
      </c>
      <c r="AD374" t="s">
        <v>247</v>
      </c>
      <c r="AE374">
        <v>97.096123743154749</v>
      </c>
      <c r="AF374">
        <v>28.683763534140219</v>
      </c>
      <c r="AG374">
        <v>64.124287732091332</v>
      </c>
      <c r="AH374">
        <v>12.183435360407991</v>
      </c>
      <c r="AI374">
        <v>81.387256942284409</v>
      </c>
      <c r="AJ374">
        <v>24.813484284675379</v>
      </c>
      <c r="AK374">
        <v>8.840431817398553</v>
      </c>
      <c r="AL374">
        <v>22.761963690362521</v>
      </c>
      <c r="AM374">
        <v>986.71735200000023</v>
      </c>
      <c r="AN374">
        <v>3186.7239060000011</v>
      </c>
      <c r="AO374">
        <v>5751.8769920000004</v>
      </c>
      <c r="AP374">
        <v>8374.729166999994</v>
      </c>
      <c r="AQ374">
        <v>10075.79262799999</v>
      </c>
      <c r="AR374">
        <v>2643.0287199999989</v>
      </c>
      <c r="AS374">
        <v>4320.6938630000013</v>
      </c>
      <c r="AT374">
        <v>5627.9062549999944</v>
      </c>
      <c r="AU374">
        <v>6585.8395240000009</v>
      </c>
      <c r="AV374">
        <v>7122.1579889999948</v>
      </c>
      <c r="AW374">
        <v>99.393432000000004</v>
      </c>
      <c r="AX374">
        <v>243.51922599999989</v>
      </c>
      <c r="AY374">
        <v>284.33480199999991</v>
      </c>
      <c r="AZ374">
        <v>456.45097500000008</v>
      </c>
      <c r="BA374">
        <v>992.5152589999999</v>
      </c>
      <c r="BB374">
        <v>687.82264100000009</v>
      </c>
      <c r="BC374">
        <v>1681.545245</v>
      </c>
      <c r="BD374">
        <v>14785.39018699997</v>
      </c>
      <c r="BE374">
        <v>380.63663500000001</v>
      </c>
      <c r="BF374">
        <v>8605.687232000002</v>
      </c>
      <c r="BG374">
        <v>1486.645786999999</v>
      </c>
      <c r="BH374">
        <v>237.732743</v>
      </c>
      <c r="BI374">
        <v>510.37957499999987</v>
      </c>
    </row>
    <row r="375">
      <c r="A375" t="s">
        <v>655</v>
      </c>
      <c r="B375">
        <v>2020</v>
      </c>
      <c r="C375" t="s">
        <v>663</v>
      </c>
      <c r="D375">
        <v>36</v>
      </c>
      <c r="E375" t="s">
        <v>56</v>
      </c>
      <c r="F375" t="s">
        <v>49</v>
      </c>
      <c r="G375" t="s">
        <v>195</v>
      </c>
      <c r="H375">
        <v>90.904476705575249</v>
      </c>
      <c r="I375">
        <v>70.610730307078313</v>
      </c>
      <c r="J375">
        <v>47.01037431980965</v>
      </c>
      <c r="K375">
        <v>22.754333413813171</v>
      </c>
      <c r="L375">
        <v>7.2283536704978486</v>
      </c>
      <c r="M375">
        <v>64.816298080825902</v>
      </c>
      <c r="N375">
        <v>42.536110236861177</v>
      </c>
      <c r="O375">
        <v>24.89969465898341</v>
      </c>
      <c r="P375">
        <v>12.436740699641829</v>
      </c>
      <c r="Q375">
        <v>5.4240983106678264</v>
      </c>
      <c r="R375">
        <v>97.017929721554296</v>
      </c>
      <c r="S375">
        <v>92.71100175131221</v>
      </c>
      <c r="T375">
        <v>91.458928899620503</v>
      </c>
      <c r="U375">
        <v>86.316491059077521</v>
      </c>
      <c r="V375">
        <v>70.224006812978473</v>
      </c>
      <c r="W375" t="s">
        <v>240</v>
      </c>
      <c r="X375" t="s">
        <v>241</v>
      </c>
      <c r="Y375" t="s">
        <v>242</v>
      </c>
      <c r="Z375" t="s">
        <v>424</v>
      </c>
      <c r="AA375" t="s">
        <v>244</v>
      </c>
      <c r="AB375" t="s">
        <v>245</v>
      </c>
      <c r="AC375" t="s">
        <v>246</v>
      </c>
      <c r="AD375" t="s">
        <v>247</v>
      </c>
      <c r="AE375">
        <v>2.9038762568452201</v>
      </c>
      <c r="AF375">
        <v>71.31623646585976</v>
      </c>
      <c r="AG375">
        <v>35.875712267908703</v>
      </c>
      <c r="AH375">
        <v>87.816564639591917</v>
      </c>
      <c r="AI375">
        <v>18.612743057715559</v>
      </c>
      <c r="AJ375">
        <v>75.186515715324703</v>
      </c>
      <c r="AK375">
        <v>91.159568182601447</v>
      </c>
      <c r="AL375">
        <v>77.238036309637565</v>
      </c>
      <c r="AM375">
        <v>9861.6672879999969</v>
      </c>
      <c r="AN375">
        <v>7656.4305490000042</v>
      </c>
      <c r="AO375">
        <v>5102.8458300000029</v>
      </c>
      <c r="AP375">
        <v>2466.952362999999</v>
      </c>
      <c r="AQ375">
        <v>785.06090500000028</v>
      </c>
      <c r="AR375">
        <v>4869.053794999998</v>
      </c>
      <c r="AS375">
        <v>3198.2782790000001</v>
      </c>
      <c r="AT375">
        <v>1865.946439000001</v>
      </c>
      <c r="AU375">
        <v>935.39663900000028</v>
      </c>
      <c r="AV375">
        <v>408.46858900000001</v>
      </c>
      <c r="AW375">
        <v>3233.6410950000009</v>
      </c>
      <c r="AX375">
        <v>3097.3956389999998</v>
      </c>
      <c r="AY375">
        <v>3044.6949960000038</v>
      </c>
      <c r="AZ375">
        <v>2879.3233280000009</v>
      </c>
      <c r="BA375">
        <v>2340.758135999999</v>
      </c>
      <c r="BB375">
        <v>20.570871</v>
      </c>
      <c r="BC375">
        <v>4180.8139360000032</v>
      </c>
      <c r="BD375">
        <v>8272.0046160000002</v>
      </c>
      <c r="BE375">
        <v>2743.5777079999962</v>
      </c>
      <c r="BF375">
        <v>1968.0654109999989</v>
      </c>
      <c r="BG375">
        <v>4504.6360900000063</v>
      </c>
      <c r="BH375">
        <v>2451.420320000002</v>
      </c>
      <c r="BI375">
        <v>1731.867983000001</v>
      </c>
    </row>
    <row r="376">
      <c r="A376" t="s">
        <v>655</v>
      </c>
      <c r="B376">
        <v>2020</v>
      </c>
      <c r="C376" t="s">
        <v>663</v>
      </c>
      <c r="D376">
        <v>37</v>
      </c>
      <c r="E376" t="s">
        <v>127</v>
      </c>
      <c r="F376" t="s">
        <v>50</v>
      </c>
      <c r="G376" t="s">
        <v>675</v>
      </c>
      <c r="H376">
        <v>8.9168403593542909</v>
      </c>
      <c r="I376">
        <v>26.397060617589059</v>
      </c>
      <c r="J376">
        <v>51.0609851957567</v>
      </c>
      <c r="K376">
        <v>77.297330697515548</v>
      </c>
      <c r="L376">
        <v>92.667826740613819</v>
      </c>
      <c r="M376">
        <v>29.912900332529141</v>
      </c>
      <c r="N376">
        <v>55.132596345463213</v>
      </c>
      <c r="O376">
        <v>74.706275404723428</v>
      </c>
      <c r="P376">
        <v>87.608910735116282</v>
      </c>
      <c r="Q376">
        <v>94.566854394619867</v>
      </c>
      <c r="R376">
        <v>3.2732294821634849</v>
      </c>
      <c r="S376">
        <v>8.0938448261564435</v>
      </c>
      <c r="T376">
        <v>9.1416640744985003</v>
      </c>
      <c r="U376">
        <v>14.157577222531209</v>
      </c>
      <c r="V376">
        <v>30.314378381838988</v>
      </c>
      <c r="W376" t="s">
        <v>240</v>
      </c>
      <c r="X376" t="s">
        <v>241</v>
      </c>
      <c r="Y376" t="s">
        <v>242</v>
      </c>
      <c r="Z376" t="s">
        <v>424</v>
      </c>
      <c r="AA376" t="s">
        <v>244</v>
      </c>
      <c r="AB376" t="s">
        <v>245</v>
      </c>
      <c r="AC376" t="s">
        <v>246</v>
      </c>
      <c r="AD376" t="s">
        <v>247</v>
      </c>
      <c r="AE376">
        <v>97.168463336422079</v>
      </c>
      <c r="AF376">
        <v>29.25533797204189</v>
      </c>
      <c r="AG376">
        <v>62.758636752165501</v>
      </c>
      <c r="AH376">
        <v>13.351238914412001</v>
      </c>
      <c r="AI376">
        <v>81.409725628280853</v>
      </c>
      <c r="AJ376">
        <v>25.310099643318011</v>
      </c>
      <c r="AK376">
        <v>9.5502141785551213</v>
      </c>
      <c r="AL376">
        <v>25.25998446656655</v>
      </c>
      <c r="AM376">
        <v>863.57104100000026</v>
      </c>
      <c r="AN376">
        <v>2605.9825589999991</v>
      </c>
      <c r="AO376">
        <v>5168.4105589999981</v>
      </c>
      <c r="AP376">
        <v>8214.8674539999975</v>
      </c>
      <c r="AQ376">
        <v>9922.008843999989</v>
      </c>
      <c r="AR376">
        <v>1949.0296840000001</v>
      </c>
      <c r="AS376">
        <v>3844.8665710000041</v>
      </c>
      <c r="AT376">
        <v>5411.6129229999933</v>
      </c>
      <c r="AU376">
        <v>6409.9493440000006</v>
      </c>
      <c r="AV376">
        <v>7109.6179609999936</v>
      </c>
      <c r="AW376">
        <v>95.835101999999992</v>
      </c>
      <c r="AX376">
        <v>243.51922599999989</v>
      </c>
      <c r="AY376">
        <v>284.33480199999991</v>
      </c>
      <c r="AZ376">
        <v>450.1206830000001</v>
      </c>
      <c r="BA376">
        <v>975.95416099999989</v>
      </c>
      <c r="BB376">
        <v>687.82264100000009</v>
      </c>
      <c r="BC376">
        <v>1672.4781730000011</v>
      </c>
      <c r="BD376">
        <v>13241.142614999981</v>
      </c>
      <c r="BE376">
        <v>360.92465800000002</v>
      </c>
      <c r="BF376">
        <v>8605.687232000002</v>
      </c>
      <c r="BG376">
        <v>1467.364059999999</v>
      </c>
      <c r="BH376">
        <v>229.04150299999989</v>
      </c>
      <c r="BI376">
        <v>510.37957499999987</v>
      </c>
    </row>
    <row r="377">
      <c r="A377" t="s">
        <v>655</v>
      </c>
      <c r="B377">
        <v>2020</v>
      </c>
      <c r="C377" t="s">
        <v>663</v>
      </c>
      <c r="D377">
        <v>38</v>
      </c>
      <c r="E377" t="s">
        <v>127</v>
      </c>
      <c r="F377" t="s">
        <v>49</v>
      </c>
      <c r="G377" t="s">
        <v>195</v>
      </c>
      <c r="H377">
        <v>91.083159640645761</v>
      </c>
      <c r="I377">
        <v>73.602939382410867</v>
      </c>
      <c r="J377">
        <v>48.939014804243342</v>
      </c>
      <c r="K377">
        <v>22.702669302484519</v>
      </c>
      <c r="L377">
        <v>7.3321732593861402</v>
      </c>
      <c r="M377">
        <v>70.08709966747098</v>
      </c>
      <c r="N377">
        <v>44.867403654536922</v>
      </c>
      <c r="O377">
        <v>25.293724595276551</v>
      </c>
      <c r="P377">
        <v>12.39108926488376</v>
      </c>
      <c r="Q377">
        <v>5.4331456053801386</v>
      </c>
      <c r="R377">
        <v>96.726770517836513</v>
      </c>
      <c r="S377">
        <v>91.906155173843572</v>
      </c>
      <c r="T377">
        <v>90.858335925501521</v>
      </c>
      <c r="U377">
        <v>85.842422777468812</v>
      </c>
      <c r="V377">
        <v>69.685621618161036</v>
      </c>
      <c r="W377" t="s">
        <v>240</v>
      </c>
      <c r="X377" t="s">
        <v>241</v>
      </c>
      <c r="Y377" t="s">
        <v>242</v>
      </c>
      <c r="Z377" t="s">
        <v>424</v>
      </c>
      <c r="AA377" t="s">
        <v>244</v>
      </c>
      <c r="AB377" t="s">
        <v>245</v>
      </c>
      <c r="AC377" t="s">
        <v>246</v>
      </c>
      <c r="AD377" t="s">
        <v>247</v>
      </c>
      <c r="AE377">
        <v>2.8315366635779</v>
      </c>
      <c r="AF377">
        <v>70.744662027958171</v>
      </c>
      <c r="AG377">
        <v>37.241363247834528</v>
      </c>
      <c r="AH377">
        <v>86.64876108558795</v>
      </c>
      <c r="AI377">
        <v>18.59027437171909</v>
      </c>
      <c r="AJ377">
        <v>74.689900356682031</v>
      </c>
      <c r="AK377">
        <v>90.449785821444834</v>
      </c>
      <c r="AL377">
        <v>74.740015533433521</v>
      </c>
      <c r="AM377">
        <v>8821.1491760000008</v>
      </c>
      <c r="AN377">
        <v>7266.2626760000012</v>
      </c>
      <c r="AO377">
        <v>4953.6239830000022</v>
      </c>
      <c r="AP377">
        <v>2412.7536809999988</v>
      </c>
      <c r="AQ377">
        <v>785.06090500000028</v>
      </c>
      <c r="AR377">
        <v>4566.6530559999956</v>
      </c>
      <c r="AS377">
        <v>3128.9870579999988</v>
      </c>
      <c r="AT377">
        <v>1832.240279000001</v>
      </c>
      <c r="AU377">
        <v>906.60018300000024</v>
      </c>
      <c r="AV377">
        <v>408.46858900000001</v>
      </c>
      <c r="AW377">
        <v>2832.0103949999989</v>
      </c>
      <c r="AX377">
        <v>2765.1772740000001</v>
      </c>
      <c r="AY377">
        <v>2825.9829660000041</v>
      </c>
      <c r="AZ377">
        <v>2729.2416890000022</v>
      </c>
      <c r="BA377">
        <v>2243.4889319999988</v>
      </c>
      <c r="BB377">
        <v>20.043489000000001</v>
      </c>
      <c r="BC377">
        <v>4044.3526310000061</v>
      </c>
      <c r="BD377">
        <v>7857.3759319999999</v>
      </c>
      <c r="BE377">
        <v>2342.3799589999958</v>
      </c>
      <c r="BF377">
        <v>1965.1471069999991</v>
      </c>
      <c r="BG377">
        <v>4330.1795320000083</v>
      </c>
      <c r="BH377">
        <v>2169.2450560000011</v>
      </c>
      <c r="BI377">
        <v>1510.126715000001</v>
      </c>
    </row>
    <row r="378">
      <c r="A378" t="s">
        <v>655</v>
      </c>
      <c r="B378">
        <v>2020</v>
      </c>
      <c r="C378" t="s">
        <v>663</v>
      </c>
      <c r="D378">
        <v>41</v>
      </c>
      <c r="E378" t="s">
        <v>57</v>
      </c>
      <c r="F378" t="s">
        <v>50</v>
      </c>
      <c r="G378" t="s">
        <v>195</v>
      </c>
      <c r="H378">
        <v>8.0221385605904203</v>
      </c>
      <c r="I378">
        <v>5.4193142832585623</v>
      </c>
      <c r="J378">
        <v>2.879008235628258</v>
      </c>
      <c r="K378">
        <v>0.81719328090243304</v>
      </c>
      <c r="L378">
        <v>0.3515603060877302</v>
      </c>
      <c r="M378">
        <v>2.600504540069251</v>
      </c>
      <c r="N378">
        <v>1.8527533999207639</v>
      </c>
      <c r="O378">
        <v>0.52506133502602348</v>
      </c>
      <c r="P378">
        <v>0.58510421752861019</v>
      </c>
      <c r="Q378">
        <v>0.36908517144353348</v>
      </c>
      <c r="R378">
        <v>11.456063918159151</v>
      </c>
      <c r="S378">
        <v>8.4476604083971143</v>
      </c>
      <c r="T378">
        <v>9.3355616167168289</v>
      </c>
      <c r="U378">
        <v>8.1754653581575525</v>
      </c>
      <c r="V378">
        <v>6.1012553697234306</v>
      </c>
      <c r="W378" t="s">
        <v>240</v>
      </c>
      <c r="X378" t="s">
        <v>241</v>
      </c>
      <c r="Y378" t="s">
        <v>242</v>
      </c>
      <c r="Z378" t="s">
        <v>424</v>
      </c>
      <c r="AA378" t="s">
        <v>244</v>
      </c>
      <c r="AB378" t="s">
        <v>245</v>
      </c>
      <c r="AC378" t="s">
        <v>246</v>
      </c>
      <c r="AD378" t="s">
        <v>247</v>
      </c>
      <c r="AE378">
        <v>0</v>
      </c>
      <c r="AF378">
        <v>4.7332179850838552</v>
      </c>
      <c r="AG378">
        <v>1.637524546930067</v>
      </c>
      <c r="AH378">
        <v>8.1685985836126207</v>
      </c>
      <c r="AI378">
        <v>0.24752985892219709</v>
      </c>
      <c r="AJ378">
        <v>8.1597410877418479</v>
      </c>
      <c r="AK378">
        <v>11.47200643848114</v>
      </c>
      <c r="AL378">
        <v>7.2344053722690527</v>
      </c>
      <c r="AM378">
        <v>863.90597500000001</v>
      </c>
      <c r="AN378">
        <v>586.58630700000003</v>
      </c>
      <c r="AO378">
        <v>312.50836399999991</v>
      </c>
      <c r="AP378">
        <v>88.597493</v>
      </c>
      <c r="AQ378">
        <v>38.101723999999997</v>
      </c>
      <c r="AR378">
        <v>194.45561499999999</v>
      </c>
      <c r="AS378">
        <v>139.30801199999999</v>
      </c>
      <c r="AT378">
        <v>39.347323000000003</v>
      </c>
      <c r="AU378">
        <v>44.007070000000013</v>
      </c>
      <c r="AV378">
        <v>27.709676000000002</v>
      </c>
      <c r="AW378">
        <v>379.68186900000012</v>
      </c>
      <c r="AX378">
        <v>280.86880400000001</v>
      </c>
      <c r="AY378">
        <v>309.45461999999998</v>
      </c>
      <c r="AZ378">
        <v>271.49535200000003</v>
      </c>
      <c r="BA378">
        <v>203.371522</v>
      </c>
      <c r="BB378">
        <v>0</v>
      </c>
      <c r="BC378">
        <v>276.34689900000001</v>
      </c>
      <c r="BD378">
        <v>376.64893000000001</v>
      </c>
      <c r="BE378">
        <v>254.63366899999991</v>
      </c>
      <c r="BF378">
        <v>26.173195</v>
      </c>
      <c r="BG378">
        <v>488.87308900000011</v>
      </c>
      <c r="BH378">
        <v>305.2333450000001</v>
      </c>
      <c r="BI378">
        <v>161.79073600000001</v>
      </c>
    </row>
    <row r="379">
      <c r="A379" t="s">
        <v>655</v>
      </c>
      <c r="B379">
        <v>2020</v>
      </c>
      <c r="C379" t="s">
        <v>663</v>
      </c>
      <c r="D379">
        <v>42</v>
      </c>
      <c r="E379" t="s">
        <v>57</v>
      </c>
      <c r="F379" t="s">
        <v>49</v>
      </c>
      <c r="G379" t="s">
        <v>676</v>
      </c>
      <c r="H379">
        <v>91.977861439409608</v>
      </c>
      <c r="I379">
        <v>94.580685716741371</v>
      </c>
      <c r="J379">
        <v>97.120991764371752</v>
      </c>
      <c r="K379">
        <v>99.182806719097556</v>
      </c>
      <c r="L379">
        <v>99.648439693912266</v>
      </c>
      <c r="M379">
        <v>97.399495459930762</v>
      </c>
      <c r="N379">
        <v>98.147246600079214</v>
      </c>
      <c r="O379">
        <v>99.47493866497399</v>
      </c>
      <c r="P379">
        <v>99.41489578247139</v>
      </c>
      <c r="Q379">
        <v>99.630914828556456</v>
      </c>
      <c r="R379">
        <v>88.543936081840869</v>
      </c>
      <c r="S379">
        <v>91.552339591602845</v>
      </c>
      <c r="T379">
        <v>90.664438383283141</v>
      </c>
      <c r="U379">
        <v>91.824534641842448</v>
      </c>
      <c r="V379">
        <v>93.898744630276582</v>
      </c>
      <c r="W379" t="s">
        <v>240</v>
      </c>
      <c r="X379" t="s">
        <v>241</v>
      </c>
      <c r="Y379" t="s">
        <v>242</v>
      </c>
      <c r="Z379" t="s">
        <v>424</v>
      </c>
      <c r="AA379" t="s">
        <v>244</v>
      </c>
      <c r="AB379" t="s">
        <v>245</v>
      </c>
      <c r="AC379" t="s">
        <v>246</v>
      </c>
      <c r="AD379" t="s">
        <v>247</v>
      </c>
      <c r="AE379">
        <v>100</v>
      </c>
      <c r="AF379">
        <v>95.266782014916132</v>
      </c>
      <c r="AG379">
        <v>98.362475453069919</v>
      </c>
      <c r="AH379">
        <v>91.831401416387394</v>
      </c>
      <c r="AI379">
        <v>99.752470141077808</v>
      </c>
      <c r="AJ379">
        <v>91.840258912258264</v>
      </c>
      <c r="AK379">
        <v>88.527993561518826</v>
      </c>
      <c r="AL379">
        <v>92.765594627730977</v>
      </c>
      <c r="AM379">
        <v>9905.117377999999</v>
      </c>
      <c r="AN379">
        <v>10237.408692000001</v>
      </c>
      <c r="AO379">
        <v>10542.214457999989</v>
      </c>
      <c r="AP379">
        <v>10753.08403699999</v>
      </c>
      <c r="AQ379">
        <v>10799.78962499999</v>
      </c>
      <c r="AR379">
        <v>7283.1554409999926</v>
      </c>
      <c r="AS379">
        <v>7379.664129999991</v>
      </c>
      <c r="AT379">
        <v>7454.5053709999956</v>
      </c>
      <c r="AU379">
        <v>7477.2290929999981</v>
      </c>
      <c r="AV379">
        <v>7479.9547179999936</v>
      </c>
      <c r="AW379">
        <v>2934.5617640000009</v>
      </c>
      <c r="AX379">
        <v>3043.942923999999</v>
      </c>
      <c r="AY379">
        <v>3005.3392050000029</v>
      </c>
      <c r="AZ379">
        <v>3049.3596710000002</v>
      </c>
      <c r="BA379">
        <v>3129.9018729999998</v>
      </c>
      <c r="BB379">
        <v>708.39351200000033</v>
      </c>
      <c r="BC379">
        <v>5562.1101480000016</v>
      </c>
      <c r="BD379">
        <v>22624.467645999961</v>
      </c>
      <c r="BE379">
        <v>2862.5922099999989</v>
      </c>
      <c r="BF379">
        <v>10547.57944800001</v>
      </c>
      <c r="BG379">
        <v>5502.4087880000079</v>
      </c>
      <c r="BH379">
        <v>2355.4463420000011</v>
      </c>
      <c r="BI379">
        <v>2074.6160959999988</v>
      </c>
    </row>
    <row r="380">
      <c r="A380" t="s">
        <v>655</v>
      </c>
      <c r="B380">
        <v>2020</v>
      </c>
      <c r="C380" t="s">
        <v>663</v>
      </c>
      <c r="D380">
        <v>43</v>
      </c>
      <c r="E380" t="s">
        <v>54</v>
      </c>
      <c r="F380" t="s">
        <v>50</v>
      </c>
      <c r="G380" t="s">
        <v>689</v>
      </c>
      <c r="H380">
        <v>65.047764278289847</v>
      </c>
      <c r="I380">
        <v>74.02518583737961</v>
      </c>
      <c r="J380">
        <v>77.720531687902536</v>
      </c>
      <c r="K380">
        <v>75.74818380755471</v>
      </c>
      <c r="L380">
        <v>76.190739448235732</v>
      </c>
      <c r="M380">
        <v>76.402143861509899</v>
      </c>
      <c r="N380">
        <v>76.17403677502179</v>
      </c>
      <c r="O380">
        <v>76.83587470085682</v>
      </c>
      <c r="P380">
        <v>74.755125249270506</v>
      </c>
      <c r="Q380">
        <v>76.965484307768889</v>
      </c>
      <c r="R380">
        <v>61.218525730465409</v>
      </c>
      <c r="S380">
        <v>67.267866327624205</v>
      </c>
      <c r="T380">
        <v>59.777212253518861</v>
      </c>
      <c r="U380">
        <v>74.016708898305993</v>
      </c>
      <c r="V380">
        <v>78.679167135463885</v>
      </c>
      <c r="W380" t="s">
        <v>240</v>
      </c>
      <c r="X380" t="s">
        <v>241</v>
      </c>
      <c r="Y380" t="s">
        <v>242</v>
      </c>
      <c r="Z380" t="s">
        <v>424</v>
      </c>
      <c r="AA380" t="s">
        <v>244</v>
      </c>
      <c r="AB380" t="s">
        <v>245</v>
      </c>
      <c r="AC380" t="s">
        <v>246</v>
      </c>
      <c r="AD380" t="s">
        <v>247</v>
      </c>
      <c r="AE380">
        <v>83.251120026835707</v>
      </c>
      <c r="AF380">
        <v>73.37982399053476</v>
      </c>
      <c r="AG380">
        <v>81.999790090713162</v>
      </c>
      <c r="AH380">
        <v>81.729159391754834</v>
      </c>
      <c r="AI380">
        <v>70.530064833117862</v>
      </c>
      <c r="AJ380">
        <v>57.135801291536012</v>
      </c>
      <c r="AK380">
        <v>55.281976926622377</v>
      </c>
      <c r="AL380">
        <v>66.262387031072606</v>
      </c>
      <c r="AM380">
        <v>5952.8798160000078</v>
      </c>
      <c r="AN380">
        <v>6925.8046600000062</v>
      </c>
      <c r="AO380">
        <v>7444.9836040000082</v>
      </c>
      <c r="AP380">
        <v>7756.3145060000006</v>
      </c>
      <c r="AQ380">
        <v>8135.0278829999997</v>
      </c>
      <c r="AR380">
        <v>4752.2142780000004</v>
      </c>
      <c r="AS380">
        <v>4960.9019809999972</v>
      </c>
      <c r="AT380">
        <v>5315.8955709999964</v>
      </c>
      <c r="AU380">
        <v>5330.2313130000011</v>
      </c>
      <c r="AV380">
        <v>5772.2853859999987</v>
      </c>
      <c r="AW380">
        <v>1649.501242999999</v>
      </c>
      <c r="AX380">
        <v>1923.192291999999</v>
      </c>
      <c r="AY380">
        <v>1776.7559900000019</v>
      </c>
      <c r="AZ380">
        <v>2244.5874349999999</v>
      </c>
      <c r="BA380">
        <v>2489.4449800000002</v>
      </c>
      <c r="BB380">
        <v>581.98961799999995</v>
      </c>
      <c r="BC380">
        <v>4097.4316730000037</v>
      </c>
      <c r="BD380">
        <v>16380.739368999941</v>
      </c>
      <c r="BE380">
        <v>2045.715940999999</v>
      </c>
      <c r="BF380">
        <v>7403.6518860000024</v>
      </c>
      <c r="BG380">
        <v>3149.653120999998</v>
      </c>
      <c r="BH380">
        <v>1248.0573809999989</v>
      </c>
      <c r="BI380">
        <v>1307.771479999999</v>
      </c>
    </row>
    <row r="381">
      <c r="A381" t="s">
        <v>655</v>
      </c>
      <c r="B381">
        <v>2020</v>
      </c>
      <c r="C381" t="s">
        <v>663</v>
      </c>
      <c r="D381">
        <v>44</v>
      </c>
      <c r="E381" t="s">
        <v>54</v>
      </c>
      <c r="F381" t="s">
        <v>49</v>
      </c>
      <c r="G381" t="s">
        <v>195</v>
      </c>
      <c r="H381">
        <v>34.952235721710267</v>
      </c>
      <c r="I381">
        <v>25.974814162620461</v>
      </c>
      <c r="J381">
        <v>22.279468312097659</v>
      </c>
      <c r="K381">
        <v>24.251816192445371</v>
      </c>
      <c r="L381">
        <v>23.809260551764329</v>
      </c>
      <c r="M381">
        <v>23.59785613849024</v>
      </c>
      <c r="N381">
        <v>23.825963224978299</v>
      </c>
      <c r="O381">
        <v>23.164125299143201</v>
      </c>
      <c r="P381">
        <v>25.244874750729551</v>
      </c>
      <c r="Q381">
        <v>23.034515692231171</v>
      </c>
      <c r="R381">
        <v>38.781474269534563</v>
      </c>
      <c r="S381">
        <v>32.732133672375809</v>
      </c>
      <c r="T381">
        <v>40.222787746481153</v>
      </c>
      <c r="U381">
        <v>25.983291101694022</v>
      </c>
      <c r="V381">
        <v>21.32083286453614</v>
      </c>
      <c r="W381" t="s">
        <v>240</v>
      </c>
      <c r="X381" t="s">
        <v>241</v>
      </c>
      <c r="Y381" t="s">
        <v>242</v>
      </c>
      <c r="Z381" t="s">
        <v>424</v>
      </c>
      <c r="AA381" t="s">
        <v>244</v>
      </c>
      <c r="AB381" t="s">
        <v>245</v>
      </c>
      <c r="AC381" t="s">
        <v>246</v>
      </c>
      <c r="AD381" t="s">
        <v>247</v>
      </c>
      <c r="AE381">
        <v>16.748879973164271</v>
      </c>
      <c r="AF381">
        <v>26.620176009465251</v>
      </c>
      <c r="AG381">
        <v>18.000209909286831</v>
      </c>
      <c r="AH381">
        <v>18.270840608245219</v>
      </c>
      <c r="AI381">
        <v>29.469935166882081</v>
      </c>
      <c r="AJ381">
        <v>42.864198708463839</v>
      </c>
      <c r="AK381">
        <v>44.718023073377609</v>
      </c>
      <c r="AL381">
        <v>33.73761296892738</v>
      </c>
      <c r="AM381">
        <v>3198.671943000003</v>
      </c>
      <c r="AN381">
        <v>2430.2065160000011</v>
      </c>
      <c r="AO381">
        <v>2134.1886460000001</v>
      </c>
      <c r="AP381">
        <v>2483.290083999997</v>
      </c>
      <c r="AQ381">
        <v>2542.1593209999992</v>
      </c>
      <c r="AR381">
        <v>1467.7869390000001</v>
      </c>
      <c r="AS381">
        <v>1551.6870730000001</v>
      </c>
      <c r="AT381">
        <v>1602.611691000001</v>
      </c>
      <c r="AU381">
        <v>1800.0240309999999</v>
      </c>
      <c r="AV381">
        <v>1727.550986</v>
      </c>
      <c r="AW381">
        <v>1044.946595000001</v>
      </c>
      <c r="AX381">
        <v>935.81364499999995</v>
      </c>
      <c r="AY381">
        <v>1195.540514</v>
      </c>
      <c r="AZ381">
        <v>787.95409299999983</v>
      </c>
      <c r="BA381">
        <v>674.60094299999969</v>
      </c>
      <c r="BB381">
        <v>117.087605</v>
      </c>
      <c r="BC381">
        <v>1486.435185999999</v>
      </c>
      <c r="BD381">
        <v>3595.823194000001</v>
      </c>
      <c r="BE381">
        <v>457.32698299999998</v>
      </c>
      <c r="BF381">
        <v>3093.5054659999978</v>
      </c>
      <c r="BG381">
        <v>2362.9205190000011</v>
      </c>
      <c r="BH381">
        <v>1009.563367</v>
      </c>
      <c r="BI381">
        <v>665.85418999999979</v>
      </c>
    </row>
    <row r="382">
      <c r="A382" t="s">
        <v>655</v>
      </c>
      <c r="B382">
        <v>2020</v>
      </c>
      <c r="C382" t="s">
        <v>663</v>
      </c>
      <c r="D382">
        <v>45</v>
      </c>
      <c r="E382" t="s">
        <v>53</v>
      </c>
      <c r="F382" t="s">
        <v>50</v>
      </c>
      <c r="G382" t="s">
        <v>195</v>
      </c>
      <c r="H382">
        <v>65.047764278289847</v>
      </c>
      <c r="I382">
        <v>74.02518583737961</v>
      </c>
      <c r="J382">
        <v>77.720531687902536</v>
      </c>
      <c r="K382">
        <v>75.74818380755471</v>
      </c>
      <c r="L382">
        <v>76.162743323370918</v>
      </c>
      <c r="M382">
        <v>76.402143861509899</v>
      </c>
      <c r="N382">
        <v>76.17403677502179</v>
      </c>
      <c r="O382">
        <v>76.83587470085682</v>
      </c>
      <c r="P382">
        <v>74.755125249270506</v>
      </c>
      <c r="Q382">
        <v>76.926905165382138</v>
      </c>
      <c r="R382">
        <v>61.218525730465409</v>
      </c>
      <c r="S382">
        <v>67.267866327624205</v>
      </c>
      <c r="T382">
        <v>59.777212253518861</v>
      </c>
      <c r="U382">
        <v>74.016708898305993</v>
      </c>
      <c r="V382">
        <v>78.679167135463885</v>
      </c>
      <c r="W382" t="s">
        <v>240</v>
      </c>
      <c r="X382" t="s">
        <v>241</v>
      </c>
      <c r="Y382" t="s">
        <v>242</v>
      </c>
      <c r="Z382" t="s">
        <v>424</v>
      </c>
      <c r="AA382" t="s">
        <v>244</v>
      </c>
      <c r="AB382" t="s">
        <v>245</v>
      </c>
      <c r="AC382" t="s">
        <v>246</v>
      </c>
      <c r="AD382" t="s">
        <v>247</v>
      </c>
      <c r="AE382">
        <v>83.251120026835707</v>
      </c>
      <c r="AF382">
        <v>73.37982399053476</v>
      </c>
      <c r="AG382">
        <v>81.98848359494697</v>
      </c>
      <c r="AH382">
        <v>81.729159391754834</v>
      </c>
      <c r="AI382">
        <v>70.530064833117862</v>
      </c>
      <c r="AJ382">
        <v>57.135801291536012</v>
      </c>
      <c r="AK382">
        <v>55.281976926622377</v>
      </c>
      <c r="AL382">
        <v>66.262387031072606</v>
      </c>
      <c r="AM382">
        <v>5952.8798160000078</v>
      </c>
      <c r="AN382">
        <v>6925.8046600000062</v>
      </c>
      <c r="AO382">
        <v>7444.9836040000082</v>
      </c>
      <c r="AP382">
        <v>7756.3145060000006</v>
      </c>
      <c r="AQ382">
        <v>8122.4878550000003</v>
      </c>
      <c r="AR382">
        <v>4752.2142780000004</v>
      </c>
      <c r="AS382">
        <v>4960.9019809999972</v>
      </c>
      <c r="AT382">
        <v>5315.8955709999964</v>
      </c>
      <c r="AU382">
        <v>5330.2313130000011</v>
      </c>
      <c r="AV382">
        <v>5759.7453579999992</v>
      </c>
      <c r="AW382">
        <v>1649.501242999999</v>
      </c>
      <c r="AX382">
        <v>1923.192291999999</v>
      </c>
      <c r="AY382">
        <v>1776.7559900000019</v>
      </c>
      <c r="AZ382">
        <v>2244.5874349999999</v>
      </c>
      <c r="BA382">
        <v>2489.4449800000002</v>
      </c>
      <c r="BB382">
        <v>581.98961799999995</v>
      </c>
      <c r="BC382">
        <v>4097.4316730000037</v>
      </c>
      <c r="BD382">
        <v>16368.19934099995</v>
      </c>
      <c r="BE382">
        <v>2045.715940999999</v>
      </c>
      <c r="BF382">
        <v>7403.6518860000024</v>
      </c>
      <c r="BG382">
        <v>3149.653120999998</v>
      </c>
      <c r="BH382">
        <v>1248.0573809999989</v>
      </c>
      <c r="BI382">
        <v>1307.771479999999</v>
      </c>
    </row>
    <row r="383">
      <c r="A383" t="s">
        <v>655</v>
      </c>
      <c r="B383">
        <v>2020</v>
      </c>
      <c r="C383" t="s">
        <v>663</v>
      </c>
      <c r="D383">
        <v>46</v>
      </c>
      <c r="E383" t="s">
        <v>53</v>
      </c>
      <c r="F383" t="s">
        <v>49</v>
      </c>
      <c r="G383" t="s">
        <v>195</v>
      </c>
      <c r="H383">
        <v>34.952235721710267</v>
      </c>
      <c r="I383">
        <v>25.974814162620461</v>
      </c>
      <c r="J383">
        <v>22.279468312097659</v>
      </c>
      <c r="K383">
        <v>24.251816192445371</v>
      </c>
      <c r="L383">
        <v>23.837256676629131</v>
      </c>
      <c r="M383">
        <v>23.59785613849024</v>
      </c>
      <c r="N383">
        <v>23.825963224978299</v>
      </c>
      <c r="O383">
        <v>23.164125299143201</v>
      </c>
      <c r="P383">
        <v>25.244874750729551</v>
      </c>
      <c r="Q383">
        <v>23.07309483461794</v>
      </c>
      <c r="R383">
        <v>38.781474269534563</v>
      </c>
      <c r="S383">
        <v>32.732133672375809</v>
      </c>
      <c r="T383">
        <v>40.222787746481153</v>
      </c>
      <c r="U383">
        <v>25.983291101694022</v>
      </c>
      <c r="V383">
        <v>21.32083286453614</v>
      </c>
      <c r="W383" t="s">
        <v>240</v>
      </c>
      <c r="X383" t="s">
        <v>241</v>
      </c>
      <c r="Y383" t="s">
        <v>242</v>
      </c>
      <c r="Z383" t="s">
        <v>424</v>
      </c>
      <c r="AA383" t="s">
        <v>244</v>
      </c>
      <c r="AB383" t="s">
        <v>245</v>
      </c>
      <c r="AC383" t="s">
        <v>246</v>
      </c>
      <c r="AD383" t="s">
        <v>247</v>
      </c>
      <c r="AE383">
        <v>16.748879973164271</v>
      </c>
      <c r="AF383">
        <v>26.620176009465251</v>
      </c>
      <c r="AG383">
        <v>18.01151640505304</v>
      </c>
      <c r="AH383">
        <v>18.270840608245219</v>
      </c>
      <c r="AI383">
        <v>29.469935166882081</v>
      </c>
      <c r="AJ383">
        <v>42.864198708463839</v>
      </c>
      <c r="AK383">
        <v>44.718023073377609</v>
      </c>
      <c r="AL383">
        <v>33.73761296892738</v>
      </c>
      <c r="AM383">
        <v>3198.671943000003</v>
      </c>
      <c r="AN383">
        <v>2430.2065160000011</v>
      </c>
      <c r="AO383">
        <v>2134.1886460000001</v>
      </c>
      <c r="AP383">
        <v>2483.290083999997</v>
      </c>
      <c r="AQ383">
        <v>2542.1593209999992</v>
      </c>
      <c r="AR383">
        <v>1467.7869390000001</v>
      </c>
      <c r="AS383">
        <v>1551.6870730000001</v>
      </c>
      <c r="AT383">
        <v>1602.611691000001</v>
      </c>
      <c r="AU383">
        <v>1800.0240309999999</v>
      </c>
      <c r="AV383">
        <v>1727.550986</v>
      </c>
      <c r="AW383">
        <v>1044.946595000001</v>
      </c>
      <c r="AX383">
        <v>935.81364499999995</v>
      </c>
      <c r="AY383">
        <v>1195.540514</v>
      </c>
      <c r="AZ383">
        <v>787.95409299999983</v>
      </c>
      <c r="BA383">
        <v>674.60094299999969</v>
      </c>
      <c r="BB383">
        <v>117.087605</v>
      </c>
      <c r="BC383">
        <v>1486.435185999999</v>
      </c>
      <c r="BD383">
        <v>3595.823194000001</v>
      </c>
      <c r="BE383">
        <v>457.32698299999998</v>
      </c>
      <c r="BF383">
        <v>3093.5054659999978</v>
      </c>
      <c r="BG383">
        <v>2362.9205190000011</v>
      </c>
      <c r="BH383">
        <v>1009.563367</v>
      </c>
      <c r="BI383">
        <v>665.85418999999979</v>
      </c>
    </row>
    <row r="384">
      <c r="A384" t="s">
        <v>655</v>
      </c>
      <c r="B384">
        <v>2020</v>
      </c>
      <c r="C384" t="s">
        <v>663</v>
      </c>
      <c r="D384">
        <v>58</v>
      </c>
      <c r="E384" t="s">
        <v>425</v>
      </c>
      <c r="F384" t="s">
        <v>249</v>
      </c>
      <c r="G384" t="s">
        <v>195</v>
      </c>
      <c r="H384">
        <v>0.64741604700328959</v>
      </c>
      <c r="I384">
        <v>0.8070248502238081</v>
      </c>
      <c r="J384">
        <v>2.0476315852996381</v>
      </c>
      <c r="K384">
        <v>6.2982829288105879</v>
      </c>
      <c r="L384">
        <v>14.257705753005119</v>
      </c>
      <c r="M384">
        <v>1.117957088893879</v>
      </c>
      <c r="N384">
        <v>1.7396989313117219</v>
      </c>
      <c r="O384">
        <v>5.4766327783384137</v>
      </c>
      <c r="P384">
        <v>10.86448235756589</v>
      </c>
      <c r="Q384">
        <v>13.62640989260855</v>
      </c>
      <c r="R384">
        <v>0.16541142779466919</v>
      </c>
      <c r="S384">
        <v>1.412623066047509</v>
      </c>
      <c r="T384">
        <v>0.39163142990887639</v>
      </c>
      <c r="U384">
        <v>0</v>
      </c>
      <c r="V384">
        <v>2.3133821280807361</v>
      </c>
      <c r="W384" t="s">
        <v>240</v>
      </c>
      <c r="X384" t="s">
        <v>241</v>
      </c>
      <c r="Y384" t="s">
        <v>242</v>
      </c>
      <c r="Z384" t="s">
        <v>424</v>
      </c>
      <c r="AA384" t="s">
        <v>244</v>
      </c>
      <c r="AB384" t="s">
        <v>245</v>
      </c>
      <c r="AC384" t="s">
        <v>246</v>
      </c>
      <c r="AD384" t="s">
        <v>247</v>
      </c>
      <c r="AE384">
        <v>17.670387698299511</v>
      </c>
      <c r="AF384">
        <v>4.5040168274875221</v>
      </c>
      <c r="AG384">
        <v>4.571606198384794</v>
      </c>
      <c r="AH384">
        <v>0.1788153880196178</v>
      </c>
      <c r="AI384">
        <v>9.8670623498147911</v>
      </c>
      <c r="AJ384">
        <v>0.64716721389538445</v>
      </c>
      <c r="AK384">
        <v>0</v>
      </c>
      <c r="AL384">
        <v>3.5841009041696572</v>
      </c>
      <c r="AM384">
        <v>70.234183000000002</v>
      </c>
      <c r="AN384">
        <v>87.506951000000001</v>
      </c>
      <c r="AO384">
        <v>222.26473300000001</v>
      </c>
      <c r="AP384">
        <v>682.8397769999998</v>
      </c>
      <c r="AQ384">
        <v>1548.5085389999999</v>
      </c>
      <c r="AR384">
        <v>83.981859</v>
      </c>
      <c r="AS384">
        <v>130.807478</v>
      </c>
      <c r="AT384">
        <v>410.41079300000001</v>
      </c>
      <c r="AU384">
        <v>817.1433760000001</v>
      </c>
      <c r="AV384">
        <v>1026.154045</v>
      </c>
      <c r="AW384">
        <v>5.5132199999999996</v>
      </c>
      <c r="AX384">
        <v>47.194533999999997</v>
      </c>
      <c r="AY384">
        <v>13.037527000000001</v>
      </c>
      <c r="AZ384">
        <v>0</v>
      </c>
      <c r="BA384">
        <v>77.111350999999999</v>
      </c>
      <c r="BB384">
        <v>125.17587999999991</v>
      </c>
      <c r="BC384">
        <v>264.04164399999991</v>
      </c>
      <c r="BD384">
        <v>1054.09329</v>
      </c>
      <c r="BE384">
        <v>5.5865760000000009</v>
      </c>
      <c r="BF384">
        <v>1043.3187660000001</v>
      </c>
      <c r="BG384">
        <v>38.773612</v>
      </c>
      <c r="BH384">
        <v>0</v>
      </c>
      <c r="BI384">
        <v>80.364415000000008</v>
      </c>
    </row>
    <row r="385">
      <c r="A385" t="s">
        <v>655</v>
      </c>
      <c r="B385">
        <v>2020</v>
      </c>
      <c r="C385" t="s">
        <v>663</v>
      </c>
      <c r="D385">
        <v>59</v>
      </c>
      <c r="E385" t="s">
        <v>425</v>
      </c>
      <c r="F385" t="s">
        <v>426</v>
      </c>
      <c r="G385" t="s">
        <v>195</v>
      </c>
      <c r="H385">
        <v>6.3724510877962448</v>
      </c>
      <c r="I385">
        <v>18.480718893347159</v>
      </c>
      <c r="J385">
        <v>40.256585088875369</v>
      </c>
      <c r="K385">
        <v>64.912075147442607</v>
      </c>
      <c r="L385">
        <v>72.707776898071955</v>
      </c>
      <c r="M385">
        <v>20.171859281021259</v>
      </c>
      <c r="N385">
        <v>42.448955225827291</v>
      </c>
      <c r="O385">
        <v>61.159009379374929</v>
      </c>
      <c r="P385">
        <v>70.243236091827598</v>
      </c>
      <c r="Q385">
        <v>76.364203900378314</v>
      </c>
      <c r="R385">
        <v>2.0347854920375981</v>
      </c>
      <c r="S385">
        <v>5.3917003359497464</v>
      </c>
      <c r="T385">
        <v>7.7691557809240042</v>
      </c>
      <c r="U385">
        <v>9.314670411621071</v>
      </c>
      <c r="V385">
        <v>25.73447828452127</v>
      </c>
      <c r="W385" t="s">
        <v>240</v>
      </c>
      <c r="X385" t="s">
        <v>241</v>
      </c>
      <c r="Y385" t="s">
        <v>242</v>
      </c>
      <c r="Z385" t="s">
        <v>424</v>
      </c>
      <c r="AA385" t="s">
        <v>244</v>
      </c>
      <c r="AB385" t="s">
        <v>245</v>
      </c>
      <c r="AC385" t="s">
        <v>246</v>
      </c>
      <c r="AD385" t="s">
        <v>247</v>
      </c>
      <c r="AE385">
        <v>78.678511809972548</v>
      </c>
      <c r="AF385">
        <v>21.843813530742441</v>
      </c>
      <c r="AG385">
        <v>44.890320924952377</v>
      </c>
      <c r="AH385">
        <v>10.246303513625479</v>
      </c>
      <c r="AI385">
        <v>70.883759494429427</v>
      </c>
      <c r="AJ385">
        <v>23.272500737324251</v>
      </c>
      <c r="AK385">
        <v>7.6743499966405491</v>
      </c>
      <c r="AL385">
        <v>17.609403814099291</v>
      </c>
      <c r="AM385">
        <v>691.30800500000032</v>
      </c>
      <c r="AN385">
        <v>2003.892894000001</v>
      </c>
      <c r="AO385">
        <v>4369.740729000001</v>
      </c>
      <c r="AP385">
        <v>7037.5604619999986</v>
      </c>
      <c r="AQ385">
        <v>7896.6851559999996</v>
      </c>
      <c r="AR385">
        <v>1515.3267140000009</v>
      </c>
      <c r="AS385">
        <v>3191.7251180000039</v>
      </c>
      <c r="AT385">
        <v>4583.1660719999973</v>
      </c>
      <c r="AU385">
        <v>5283.1596750000044</v>
      </c>
      <c r="AV385">
        <v>5750.7030349999977</v>
      </c>
      <c r="AW385">
        <v>67.820102999999989</v>
      </c>
      <c r="AX385">
        <v>180.13211799999999</v>
      </c>
      <c r="AY385">
        <v>258.63751100000002</v>
      </c>
      <c r="AZ385">
        <v>310.71638200000012</v>
      </c>
      <c r="BA385">
        <v>857.80051799999978</v>
      </c>
      <c r="BB385">
        <v>557.35347299999955</v>
      </c>
      <c r="BC385">
        <v>1280.562808000001</v>
      </c>
      <c r="BD385">
        <v>10350.53852399998</v>
      </c>
      <c r="BE385">
        <v>320.11648400000013</v>
      </c>
      <c r="BF385">
        <v>7495.0733929999997</v>
      </c>
      <c r="BG385">
        <v>1394.321118999999</v>
      </c>
      <c r="BH385">
        <v>206.3750179999999</v>
      </c>
      <c r="BI385">
        <v>394.84642699999989</v>
      </c>
    </row>
    <row r="386">
      <c r="A386" t="s">
        <v>655</v>
      </c>
      <c r="B386">
        <v>2020</v>
      </c>
      <c r="C386" t="s">
        <v>663</v>
      </c>
      <c r="D386">
        <v>60</v>
      </c>
      <c r="E386" t="s">
        <v>425</v>
      </c>
      <c r="F386" t="s">
        <v>603</v>
      </c>
      <c r="G386" t="s">
        <v>195</v>
      </c>
      <c r="H386">
        <v>6.8576669862620232</v>
      </c>
      <c r="I386">
        <v>17.313228210397181</v>
      </c>
      <c r="J386">
        <v>15.748310132206891</v>
      </c>
      <c r="K386">
        <v>9.8026792528372759</v>
      </c>
      <c r="L386">
        <v>3.9358692730839562</v>
      </c>
      <c r="M386">
        <v>30.211030382964349</v>
      </c>
      <c r="N386">
        <v>21.746485252505149</v>
      </c>
      <c r="O386">
        <v>13.35861814846611</v>
      </c>
      <c r="P386">
        <v>6.3102478065346741</v>
      </c>
      <c r="Q386">
        <v>2.837953094425766</v>
      </c>
      <c r="R386">
        <v>0.57418403094748349</v>
      </c>
      <c r="S386">
        <v>2.2388794393897258</v>
      </c>
      <c r="T386">
        <v>1.6471337995515269</v>
      </c>
      <c r="U386">
        <v>1.920840056306411</v>
      </c>
      <c r="V386">
        <v>0.42275014168167269</v>
      </c>
      <c r="W386" t="s">
        <v>240</v>
      </c>
      <c r="X386" t="s">
        <v>241</v>
      </c>
      <c r="Y386" t="s">
        <v>242</v>
      </c>
      <c r="Z386" t="s">
        <v>424</v>
      </c>
      <c r="AA386" t="s">
        <v>244</v>
      </c>
      <c r="AB386" t="s">
        <v>245</v>
      </c>
      <c r="AC386" t="s">
        <v>246</v>
      </c>
      <c r="AD386" t="s">
        <v>247</v>
      </c>
      <c r="AE386">
        <v>2.8294286523617962</v>
      </c>
      <c r="AF386">
        <v>5.9248504446080554</v>
      </c>
      <c r="AG386">
        <v>14.25899061489911</v>
      </c>
      <c r="AH386">
        <v>1.805278601526477</v>
      </c>
      <c r="AI386">
        <v>14.0793174501349</v>
      </c>
      <c r="AJ386">
        <v>6.1547290307870099</v>
      </c>
      <c r="AK386">
        <v>4.2069390380401677</v>
      </c>
      <c r="AL386">
        <v>6.190369636250491</v>
      </c>
      <c r="AM386">
        <v>743.94609199999968</v>
      </c>
      <c r="AN386">
        <v>1877.300076</v>
      </c>
      <c r="AO386">
        <v>1709.4354139999989</v>
      </c>
      <c r="AP386">
        <v>1062.7752660000001</v>
      </c>
      <c r="AQ386">
        <v>427.468997</v>
      </c>
      <c r="AR386">
        <v>2269.477531</v>
      </c>
      <c r="AS386">
        <v>1635.112167999999</v>
      </c>
      <c r="AT386">
        <v>1001.075166</v>
      </c>
      <c r="AU386">
        <v>474.60863999999998</v>
      </c>
      <c r="AV386">
        <v>213.71565000000001</v>
      </c>
      <c r="AW386">
        <v>19.137751999999999</v>
      </c>
      <c r="AX386">
        <v>74.799056000000007</v>
      </c>
      <c r="AY386">
        <v>54.833575000000003</v>
      </c>
      <c r="AZ386">
        <v>64.074888999999999</v>
      </c>
      <c r="BA386">
        <v>14.091418000000001</v>
      </c>
      <c r="BB386">
        <v>20.043489000000001</v>
      </c>
      <c r="BC386">
        <v>347.33601399999998</v>
      </c>
      <c r="BD386">
        <v>3287.751761</v>
      </c>
      <c r="BE386">
        <v>56.400772999999987</v>
      </c>
      <c r="BF386">
        <v>1488.7122010000001</v>
      </c>
      <c r="BG386">
        <v>368.74716499999988</v>
      </c>
      <c r="BH386">
        <v>113.13103</v>
      </c>
      <c r="BI386">
        <v>138.80341200000001</v>
      </c>
    </row>
    <row r="387">
      <c r="A387" t="s">
        <v>655</v>
      </c>
      <c r="B387">
        <v>2020</v>
      </c>
      <c r="C387" t="s">
        <v>663</v>
      </c>
      <c r="D387">
        <v>61</v>
      </c>
      <c r="E387" t="s">
        <v>425</v>
      </c>
      <c r="F387" t="s">
        <v>251</v>
      </c>
      <c r="G387" t="s">
        <v>195</v>
      </c>
      <c r="H387">
        <v>50.221230089054167</v>
      </c>
      <c r="I387">
        <v>32.721956168058632</v>
      </c>
      <c r="J387">
        <v>19.229825221971019</v>
      </c>
      <c r="K387">
        <v>7.149844236385726</v>
      </c>
      <c r="L387">
        <v>2.7514011131080802</v>
      </c>
      <c r="M387">
        <v>13.135921231291229</v>
      </c>
      <c r="N387">
        <v>9.5564110150948469</v>
      </c>
      <c r="O387">
        <v>5.3675504233230154</v>
      </c>
      <c r="P387">
        <v>3.6579079294627932</v>
      </c>
      <c r="Q387">
        <v>1.8057816914899489</v>
      </c>
      <c r="R387">
        <v>54.785216540902603</v>
      </c>
      <c r="S387">
        <v>57.051334171007099</v>
      </c>
      <c r="T387">
        <v>63.023115000666571</v>
      </c>
      <c r="U387">
        <v>59.431480697511667</v>
      </c>
      <c r="V387">
        <v>54.791324160195373</v>
      </c>
      <c r="W387" t="s">
        <v>240</v>
      </c>
      <c r="X387" t="s">
        <v>241</v>
      </c>
      <c r="Y387" t="s">
        <v>242</v>
      </c>
      <c r="Z387" t="s">
        <v>424</v>
      </c>
      <c r="AA387" t="s">
        <v>244</v>
      </c>
      <c r="AB387" t="s">
        <v>245</v>
      </c>
      <c r="AC387" t="s">
        <v>246</v>
      </c>
      <c r="AD387" t="s">
        <v>247</v>
      </c>
      <c r="AE387">
        <v>0</v>
      </c>
      <c r="AF387">
        <v>54.39174821178532</v>
      </c>
      <c r="AG387">
        <v>5.3325501016273762</v>
      </c>
      <c r="AH387">
        <v>45.350998313370148</v>
      </c>
      <c r="AI387">
        <v>4.1781236039455543</v>
      </c>
      <c r="AJ387">
        <v>57.669636146882311</v>
      </c>
      <c r="AK387">
        <v>50.150247955595731</v>
      </c>
      <c r="AL387">
        <v>48.032905963365543</v>
      </c>
      <c r="AM387">
        <v>5448.1922110000069</v>
      </c>
      <c r="AN387">
        <v>3548.0922479999999</v>
      </c>
      <c r="AO387">
        <v>2087.344227</v>
      </c>
      <c r="AP387">
        <v>775.16334199999994</v>
      </c>
      <c r="AQ387">
        <v>298.82564500000001</v>
      </c>
      <c r="AR387">
        <v>986.78124200000002</v>
      </c>
      <c r="AS387">
        <v>718.54388200000028</v>
      </c>
      <c r="AT387">
        <v>402.23632199999992</v>
      </c>
      <c r="AU387">
        <v>275.11989399999999</v>
      </c>
      <c r="AV387">
        <v>135.98667599999999</v>
      </c>
      <c r="AW387">
        <v>1826.010182999999</v>
      </c>
      <c r="AX387">
        <v>1906.0365039999999</v>
      </c>
      <c r="AY387">
        <v>2098.0582780000009</v>
      </c>
      <c r="AZ387">
        <v>1982.500061</v>
      </c>
      <c r="BA387">
        <v>1826.344630999999</v>
      </c>
      <c r="BB387">
        <v>0</v>
      </c>
      <c r="BC387">
        <v>3188.6396450000029</v>
      </c>
      <c r="BD387">
        <v>1229.5471299999999</v>
      </c>
      <c r="BE387">
        <v>1416.862393999997</v>
      </c>
      <c r="BF387">
        <v>441.78445500000009</v>
      </c>
      <c r="BG387">
        <v>3455.1504590000018</v>
      </c>
      <c r="BH387">
        <v>1348.6169289999989</v>
      </c>
      <c r="BI387">
        <v>1077.016660999999</v>
      </c>
    </row>
    <row r="388">
      <c r="A388" t="s">
        <v>655</v>
      </c>
      <c r="B388">
        <v>2020</v>
      </c>
      <c r="C388" t="s">
        <v>663</v>
      </c>
      <c r="D388">
        <v>62</v>
      </c>
      <c r="E388" t="s">
        <v>425</v>
      </c>
      <c r="F388" t="s">
        <v>427</v>
      </c>
      <c r="G388" t="s">
        <v>195</v>
      </c>
      <c r="H388">
        <v>20.60102400646446</v>
      </c>
      <c r="I388">
        <v>17.60907794797247</v>
      </c>
      <c r="J388">
        <v>11.36156590291238</v>
      </c>
      <c r="K388">
        <v>6.617274313166444</v>
      </c>
      <c r="L388">
        <v>3.6624277897809692</v>
      </c>
      <c r="M388">
        <v>18.992419054917711</v>
      </c>
      <c r="N388">
        <v>11.83923523306493</v>
      </c>
      <c r="O388">
        <v>7.2549127825169952</v>
      </c>
      <c r="P388">
        <v>4.0513313290040358</v>
      </c>
      <c r="Q388">
        <v>3.3691306742151972</v>
      </c>
      <c r="R388">
        <v>23.470547744493871</v>
      </c>
      <c r="S388">
        <v>19.896386434857561</v>
      </c>
      <c r="T388">
        <v>16.68160027686238</v>
      </c>
      <c r="U388">
        <v>20.46506864646231</v>
      </c>
      <c r="V388">
        <v>11.661149834965761</v>
      </c>
      <c r="W388" t="s">
        <v>240</v>
      </c>
      <c r="X388" t="s">
        <v>241</v>
      </c>
      <c r="Y388" t="s">
        <v>242</v>
      </c>
      <c r="Z388" t="s">
        <v>424</v>
      </c>
      <c r="AA388" t="s">
        <v>244</v>
      </c>
      <c r="AB388" t="s">
        <v>245</v>
      </c>
      <c r="AC388" t="s">
        <v>246</v>
      </c>
      <c r="AD388" t="s">
        <v>247</v>
      </c>
      <c r="AE388">
        <v>0</v>
      </c>
      <c r="AF388">
        <v>8.9120765696734203</v>
      </c>
      <c r="AG388">
        <v>17.5774543769042</v>
      </c>
      <c r="AH388">
        <v>22.766284252987969</v>
      </c>
      <c r="AI388">
        <v>0.37325331254204919</v>
      </c>
      <c r="AJ388">
        <v>4.6547767694021962</v>
      </c>
      <c r="AK388">
        <v>22.1780955947021</v>
      </c>
      <c r="AL388">
        <v>12.99320986929135</v>
      </c>
      <c r="AM388">
        <v>2234.8783240000012</v>
      </c>
      <c r="AN388">
        <v>1909.37952</v>
      </c>
      <c r="AO388">
        <v>1233.2664870000001</v>
      </c>
      <c r="AP388">
        <v>717.4238069999999</v>
      </c>
      <c r="AQ388">
        <v>397.77091799999988</v>
      </c>
      <c r="AR388">
        <v>1426.726191</v>
      </c>
      <c r="AS388">
        <v>890.18879900000002</v>
      </c>
      <c r="AT388">
        <v>543.67247699999984</v>
      </c>
      <c r="AU388">
        <v>304.71019699999999</v>
      </c>
      <c r="AV388">
        <v>253.71664999999999</v>
      </c>
      <c r="AW388">
        <v>782.28146000000061</v>
      </c>
      <c r="AX388">
        <v>664.72133199999985</v>
      </c>
      <c r="AY388">
        <v>555.33544399999982</v>
      </c>
      <c r="AZ388">
        <v>682.66850099999976</v>
      </c>
      <c r="BA388">
        <v>388.69800500000008</v>
      </c>
      <c r="BB388">
        <v>0</v>
      </c>
      <c r="BC388">
        <v>522.45793900000012</v>
      </c>
      <c r="BD388">
        <v>4052.9030519999992</v>
      </c>
      <c r="BE388">
        <v>711.26751800000022</v>
      </c>
      <c r="BF388">
        <v>39.466882000000012</v>
      </c>
      <c r="BG388">
        <v>278.88079699999992</v>
      </c>
      <c r="BH388">
        <v>596.40293700000018</v>
      </c>
      <c r="BI388">
        <v>291.33993099999998</v>
      </c>
    </row>
    <row r="389">
      <c r="A389" t="s">
        <v>655</v>
      </c>
      <c r="B389">
        <v>2020</v>
      </c>
      <c r="C389" t="s">
        <v>663</v>
      </c>
      <c r="D389">
        <v>63</v>
      </c>
      <c r="E389" t="s">
        <v>425</v>
      </c>
      <c r="F389" t="s">
        <v>253</v>
      </c>
      <c r="G389" t="s">
        <v>195</v>
      </c>
      <c r="H389">
        <v>4.5641404174990647</v>
      </c>
      <c r="I389">
        <v>3.967888687609769</v>
      </c>
      <c r="J389">
        <v>4.3435209238546886</v>
      </c>
      <c r="K389">
        <v>3.210332133782944</v>
      </c>
      <c r="L389">
        <v>0.28349711103686248</v>
      </c>
      <c r="M389">
        <v>2.9195749589020621</v>
      </c>
      <c r="N389">
        <v>5.019755212174589</v>
      </c>
      <c r="O389">
        <v>3.979761334764238</v>
      </c>
      <c r="P389">
        <v>2.151345091329504</v>
      </c>
      <c r="Q389">
        <v>0.40886645594605159</v>
      </c>
      <c r="R389">
        <v>6.8130941087007804</v>
      </c>
      <c r="S389">
        <v>4.0651426776180362</v>
      </c>
      <c r="T389">
        <v>3.9175207466857231</v>
      </c>
      <c r="U389">
        <v>4.1790159146747277</v>
      </c>
      <c r="V389">
        <v>1.661944984263735</v>
      </c>
      <c r="W389" t="s">
        <v>240</v>
      </c>
      <c r="X389" t="s">
        <v>241</v>
      </c>
      <c r="Y389" t="s">
        <v>242</v>
      </c>
      <c r="Z389" t="s">
        <v>424</v>
      </c>
      <c r="AA389" t="s">
        <v>244</v>
      </c>
      <c r="AB389" t="s">
        <v>245</v>
      </c>
      <c r="AC389" t="s">
        <v>246</v>
      </c>
      <c r="AD389" t="s">
        <v>247</v>
      </c>
      <c r="AE389">
        <v>0</v>
      </c>
      <c r="AF389">
        <v>1.941074411967183</v>
      </c>
      <c r="AG389">
        <v>4.5093566679298949</v>
      </c>
      <c r="AH389">
        <v>6.179821574425187</v>
      </c>
      <c r="AI389">
        <v>0</v>
      </c>
      <c r="AJ389">
        <v>4.3122105136099238</v>
      </c>
      <c r="AK389">
        <v>4.9740807557743647</v>
      </c>
      <c r="AL389">
        <v>1.649239303129616</v>
      </c>
      <c r="AM389">
        <v>495.13550800000007</v>
      </c>
      <c r="AN389">
        <v>430.24429900000001</v>
      </c>
      <c r="AO389">
        <v>471.47715699999998</v>
      </c>
      <c r="AP389">
        <v>348.05398600000001</v>
      </c>
      <c r="AQ389">
        <v>30.790206000000001</v>
      </c>
      <c r="AR389">
        <v>219.32087999999999</v>
      </c>
      <c r="AS389">
        <v>377.43399599999998</v>
      </c>
      <c r="AT389">
        <v>298.23745200000002</v>
      </c>
      <c r="AU389">
        <v>161.80774500000001</v>
      </c>
      <c r="AV389">
        <v>30.790206000000001</v>
      </c>
      <c r="AW389">
        <v>227.08277899999999</v>
      </c>
      <c r="AX389">
        <v>135.81295600000001</v>
      </c>
      <c r="AY389">
        <v>130.41543300000001</v>
      </c>
      <c r="AZ389">
        <v>139.40253899999999</v>
      </c>
      <c r="BA389">
        <v>55.397170000000003</v>
      </c>
      <c r="BB389">
        <v>0</v>
      </c>
      <c r="BC389">
        <v>113.792754</v>
      </c>
      <c r="BD389">
        <v>1039.74017</v>
      </c>
      <c r="BE389">
        <v>193.07087200000001</v>
      </c>
      <c r="BF389">
        <v>0</v>
      </c>
      <c r="BG389">
        <v>258.35668700000002</v>
      </c>
      <c r="BH389">
        <v>133.76064500000001</v>
      </c>
      <c r="BI389">
        <v>36.980027999999997</v>
      </c>
    </row>
    <row r="390">
      <c r="A390" t="s">
        <v>655</v>
      </c>
      <c r="B390">
        <v>2020</v>
      </c>
      <c r="C390" t="s">
        <v>663</v>
      </c>
      <c r="D390">
        <v>64</v>
      </c>
      <c r="E390" t="s">
        <v>425</v>
      </c>
      <c r="F390" t="s">
        <v>254</v>
      </c>
      <c r="G390" t="s">
        <v>195</v>
      </c>
      <c r="H390">
        <v>10.687575224102689</v>
      </c>
      <c r="I390">
        <v>8.9377466863723587</v>
      </c>
      <c r="J390">
        <v>6.5363143917596052</v>
      </c>
      <c r="K390">
        <v>1.7731550633363811</v>
      </c>
      <c r="L390">
        <v>1.3004848612573601</v>
      </c>
      <c r="M390">
        <v>13.183948352835699</v>
      </c>
      <c r="N390">
        <v>7.1972123287592904</v>
      </c>
      <c r="O390">
        <v>3.3290234034055879</v>
      </c>
      <c r="P390">
        <v>2.4383418367074619</v>
      </c>
      <c r="Q390">
        <v>0</v>
      </c>
      <c r="R390">
        <v>12.156760655122969</v>
      </c>
      <c r="S390">
        <v>9.9439338751303357</v>
      </c>
      <c r="T390">
        <v>6.5698429654008059</v>
      </c>
      <c r="U390">
        <v>4.6889242734237824</v>
      </c>
      <c r="V390">
        <v>2.8381396840087278</v>
      </c>
      <c r="W390" t="s">
        <v>240</v>
      </c>
      <c r="X390" t="s">
        <v>241</v>
      </c>
      <c r="Y390" t="s">
        <v>242</v>
      </c>
      <c r="Z390" t="s">
        <v>424</v>
      </c>
      <c r="AA390" t="s">
        <v>244</v>
      </c>
      <c r="AB390" t="s">
        <v>245</v>
      </c>
      <c r="AC390" t="s">
        <v>246</v>
      </c>
      <c r="AD390" t="s">
        <v>247</v>
      </c>
      <c r="AE390">
        <v>0</v>
      </c>
      <c r="AF390">
        <v>1.82930285724504</v>
      </c>
      <c r="AG390">
        <v>8.4113443499161615</v>
      </c>
      <c r="AH390">
        <v>13.4346393659073</v>
      </c>
      <c r="AI390">
        <v>0</v>
      </c>
      <c r="AJ390">
        <v>3.2336700054748562</v>
      </c>
      <c r="AK390">
        <v>10.788182643510609</v>
      </c>
      <c r="AL390">
        <v>9.8692135580865283</v>
      </c>
      <c r="AM390">
        <v>1159.4292690000011</v>
      </c>
      <c r="AN390">
        <v>969.13367800000015</v>
      </c>
      <c r="AO390">
        <v>709.49880999999993</v>
      </c>
      <c r="AP390">
        <v>192.23982500000011</v>
      </c>
      <c r="AQ390">
        <v>141.24375599999999</v>
      </c>
      <c r="AR390">
        <v>990.38907900000004</v>
      </c>
      <c r="AS390">
        <v>541.15638999999999</v>
      </c>
      <c r="AT390">
        <v>249.47210999999999</v>
      </c>
      <c r="AU390">
        <v>183.39344800000001</v>
      </c>
      <c r="AV390">
        <v>0</v>
      </c>
      <c r="AW390">
        <v>405.18903000000012</v>
      </c>
      <c r="AX390">
        <v>332.21836499999989</v>
      </c>
      <c r="AY390">
        <v>218.71202999999991</v>
      </c>
      <c r="AZ390">
        <v>156.41193100000001</v>
      </c>
      <c r="BA390">
        <v>94.602955000000009</v>
      </c>
      <c r="BB390">
        <v>0</v>
      </c>
      <c r="BC390">
        <v>107.24030399999999</v>
      </c>
      <c r="BD390">
        <v>1939.4368750000001</v>
      </c>
      <c r="BE390">
        <v>419.72692999999992</v>
      </c>
      <c r="BF390">
        <v>0</v>
      </c>
      <c r="BG390">
        <v>193.73828499999999</v>
      </c>
      <c r="BH390">
        <v>290.11074400000012</v>
      </c>
      <c r="BI390">
        <v>221.29220000000001</v>
      </c>
    </row>
    <row r="391">
      <c r="A391" t="s">
        <v>655</v>
      </c>
      <c r="B391">
        <v>2020</v>
      </c>
      <c r="C391" t="s">
        <v>663</v>
      </c>
      <c r="D391">
        <v>65</v>
      </c>
      <c r="E391" t="s">
        <v>425</v>
      </c>
      <c r="F391" t="s">
        <v>257</v>
      </c>
      <c r="G391" t="s">
        <v>195</v>
      </c>
      <c r="H391">
        <v>0.048496141818216397</v>
      </c>
      <c r="I391">
        <v>0.15912359333813419</v>
      </c>
      <c r="J391">
        <v>0.29911328490300182</v>
      </c>
      <c r="K391">
        <v>0.066717962338080306</v>
      </c>
      <c r="L391">
        <v>1.1008372006557661</v>
      </c>
      <c r="M391">
        <v>0.26262021164712968</v>
      </c>
      <c r="N391">
        <v>0.45224680126232109</v>
      </c>
      <c r="O391">
        <v>0.074491749810741706</v>
      </c>
      <c r="P391">
        <v>0.038577062827431403</v>
      </c>
      <c r="Q391">
        <v>1.5876542909362159</v>
      </c>
      <c r="R391">
        <v>0</v>
      </c>
      <c r="S391">
        <v>0</v>
      </c>
      <c r="T391">
        <v>0</v>
      </c>
      <c r="U391">
        <v>0</v>
      </c>
      <c r="V391">
        <v>0</v>
      </c>
      <c r="W391" t="s">
        <v>240</v>
      </c>
      <c r="X391" t="s">
        <v>241</v>
      </c>
      <c r="Y391" t="s">
        <v>242</v>
      </c>
      <c r="Z391" t="s">
        <v>424</v>
      </c>
      <c r="AA391" t="s">
        <v>244</v>
      </c>
      <c r="AB391" t="s">
        <v>245</v>
      </c>
      <c r="AC391" t="s">
        <v>246</v>
      </c>
      <c r="AD391" t="s">
        <v>247</v>
      </c>
      <c r="AE391">
        <v>0.82167183936602706</v>
      </c>
      <c r="AF391">
        <v>0.011411958553618999</v>
      </c>
      <c r="AG391">
        <v>0.44837676538612609</v>
      </c>
      <c r="AH391">
        <v>0.0266314634226106</v>
      </c>
      <c r="AI391">
        <v>0.618483789133216</v>
      </c>
      <c r="AJ391">
        <v>0.055309582624065899</v>
      </c>
      <c r="AK391">
        <v>0.028104015736347802</v>
      </c>
      <c r="AL391">
        <v>0.071556951607570904</v>
      </c>
      <c r="AM391">
        <v>5.2610479999999997</v>
      </c>
      <c r="AN391">
        <v>17.254017000000001</v>
      </c>
      <c r="AO391">
        <v>32.467917999999997</v>
      </c>
      <c r="AP391">
        <v>7.2333489999999996</v>
      </c>
      <c r="AQ391">
        <v>119.560316</v>
      </c>
      <c r="AR391">
        <v>19.728247</v>
      </c>
      <c r="AS391">
        <v>34.004311000000001</v>
      </c>
      <c r="AT391">
        <v>5.5823020000000003</v>
      </c>
      <c r="AU391">
        <v>2.9014720000000001</v>
      </c>
      <c r="AV391">
        <v>119.560316</v>
      </c>
      <c r="AW391">
        <v>0</v>
      </c>
      <c r="AX391">
        <v>0</v>
      </c>
      <c r="AY391">
        <v>0</v>
      </c>
      <c r="AZ391">
        <v>0</v>
      </c>
      <c r="BA391">
        <v>0</v>
      </c>
      <c r="BB391">
        <v>5.8206700000000007</v>
      </c>
      <c r="BC391">
        <v>0.66900999999999999</v>
      </c>
      <c r="BD391">
        <v>103.384001</v>
      </c>
      <c r="BE391">
        <v>0.83202399999999999</v>
      </c>
      <c r="BF391">
        <v>65.396946000000014</v>
      </c>
      <c r="BG391">
        <v>3.3137530000000002</v>
      </c>
      <c r="BH391">
        <v>0.75575999999999999</v>
      </c>
      <c r="BI391">
        <v>1.604484</v>
      </c>
    </row>
    <row r="392">
      <c r="A392" t="s">
        <v>655</v>
      </c>
      <c r="B392">
        <v>2020</v>
      </c>
      <c r="C392" t="s">
        <v>663</v>
      </c>
      <c r="D392">
        <v>66</v>
      </c>
      <c r="E392" t="s">
        <v>425</v>
      </c>
      <c r="F392" t="s">
        <v>47</v>
      </c>
      <c r="G392" t="s">
        <v>195</v>
      </c>
      <c r="H392">
        <v>0</v>
      </c>
      <c r="I392">
        <v>0.0032349626804242001</v>
      </c>
      <c r="J392">
        <v>0.17713346821745321</v>
      </c>
      <c r="K392">
        <v>0.16963896190003669</v>
      </c>
      <c r="L392">
        <v>0</v>
      </c>
      <c r="M392">
        <v>0.0046694375268053999</v>
      </c>
      <c r="N392">
        <v>0</v>
      </c>
      <c r="O392">
        <v>0</v>
      </c>
      <c r="P392">
        <v>0.24453049474069549</v>
      </c>
      <c r="Q392">
        <v>0</v>
      </c>
      <c r="R392">
        <v>0</v>
      </c>
      <c r="S392">
        <v>0</v>
      </c>
      <c r="T392">
        <v>0</v>
      </c>
      <c r="U392">
        <v>0</v>
      </c>
      <c r="V392">
        <v>0.57683078228271178</v>
      </c>
      <c r="W392" t="s">
        <v>240</v>
      </c>
      <c r="X392" t="s">
        <v>241</v>
      </c>
      <c r="Y392" t="s">
        <v>242</v>
      </c>
      <c r="Z392" t="s">
        <v>424</v>
      </c>
      <c r="AA392" t="s">
        <v>244</v>
      </c>
      <c r="AB392" t="s">
        <v>245</v>
      </c>
      <c r="AC392" t="s">
        <v>246</v>
      </c>
      <c r="AD392" t="s">
        <v>247</v>
      </c>
      <c r="AE392">
        <v>0</v>
      </c>
      <c r="AF392">
        <v>0.64170518793737419</v>
      </c>
      <c r="AG392">
        <v>0</v>
      </c>
      <c r="AH392">
        <v>0.011227526715186099</v>
      </c>
      <c r="AI392">
        <v>0</v>
      </c>
      <c r="AJ392">
        <v>0</v>
      </c>
      <c r="AK392">
        <v>0</v>
      </c>
      <c r="AL392">
        <v>0</v>
      </c>
      <c r="AM392">
        <v>0</v>
      </c>
      <c r="AN392">
        <v>0.35077199999999997</v>
      </c>
      <c r="AO392">
        <v>19.227347000000002</v>
      </c>
      <c r="AP392">
        <v>18.391715999999999</v>
      </c>
      <c r="AQ392">
        <v>0</v>
      </c>
      <c r="AR392">
        <v>0.35077199999999997</v>
      </c>
      <c r="AS392">
        <v>0</v>
      </c>
      <c r="AT392">
        <v>0</v>
      </c>
      <c r="AU392">
        <v>18.391715999999999</v>
      </c>
      <c r="AV392">
        <v>0</v>
      </c>
      <c r="AW392">
        <v>0</v>
      </c>
      <c r="AX392">
        <v>0</v>
      </c>
      <c r="AY392">
        <v>0</v>
      </c>
      <c r="AZ392">
        <v>0</v>
      </c>
      <c r="BA392">
        <v>19.227347000000002</v>
      </c>
      <c r="BB392">
        <v>0</v>
      </c>
      <c r="BC392">
        <v>37.619062999999997</v>
      </c>
      <c r="BD392">
        <v>0</v>
      </c>
      <c r="BE392">
        <v>0.35077199999999997</v>
      </c>
      <c r="BF392">
        <v>0</v>
      </c>
      <c r="BG392">
        <v>0</v>
      </c>
      <c r="BH392">
        <v>0</v>
      </c>
      <c r="BI392">
        <v>0</v>
      </c>
    </row>
    <row r="393">
      <c r="A393" t="s">
        <v>655</v>
      </c>
      <c r="B393">
        <v>2020</v>
      </c>
      <c r="C393" t="s">
        <v>663</v>
      </c>
      <c r="D393">
        <v>122</v>
      </c>
      <c r="E393" t="s">
        <v>18</v>
      </c>
      <c r="F393" t="s">
        <v>14</v>
      </c>
      <c r="G393" t="s">
        <v>677</v>
      </c>
      <c r="H393">
        <v>35.378063659807722</v>
      </c>
      <c r="I393">
        <v>55.861156604727093</v>
      </c>
      <c r="J393">
        <v>66.824268817796636</v>
      </c>
      <c r="K393">
        <v>85.944166181387587</v>
      </c>
      <c r="L393">
        <v>94.749389140850653</v>
      </c>
      <c r="M393">
        <v>53.156547828468632</v>
      </c>
      <c r="N393">
        <v>67.304137619186818</v>
      </c>
      <c r="O393">
        <v>81.941111237967988</v>
      </c>
      <c r="P393">
        <v>92.100748053588319</v>
      </c>
      <c r="Q393">
        <v>96.338512351607918</v>
      </c>
      <c r="R393">
        <v>25.646453526822409</v>
      </c>
      <c r="S393">
        <v>35.238136216320491</v>
      </c>
      <c r="T393">
        <v>43.63640132848095</v>
      </c>
      <c r="U393">
        <v>57.748132038416287</v>
      </c>
      <c r="V393">
        <v>59.0902372711015</v>
      </c>
      <c r="W393" t="s">
        <v>240</v>
      </c>
      <c r="X393" t="s">
        <v>241</v>
      </c>
      <c r="Y393" t="s">
        <v>242</v>
      </c>
      <c r="Z393" t="s">
        <v>424</v>
      </c>
      <c r="AA393" t="s">
        <v>244</v>
      </c>
      <c r="AB393" t="s">
        <v>245</v>
      </c>
      <c r="AC393" t="s">
        <v>246</v>
      </c>
      <c r="AD393" t="s">
        <v>247</v>
      </c>
      <c r="AE393">
        <v>98.12206453409749</v>
      </c>
      <c r="AF393">
        <v>48.757683651727802</v>
      </c>
      <c r="AG393">
        <v>74.075839252133179</v>
      </c>
      <c r="AH393">
        <v>23.506816446364439</v>
      </c>
      <c r="AI393">
        <v>91.041077487025163</v>
      </c>
      <c r="AJ393">
        <v>59.832790404363088</v>
      </c>
      <c r="AK393">
        <v>39.992211852762011</v>
      </c>
      <c r="AL393">
        <v>49.172539359723991</v>
      </c>
      <c r="AM393">
        <v>3837.9484239999988</v>
      </c>
      <c r="AN393">
        <v>6057.1114909999978</v>
      </c>
      <c r="AO393">
        <v>7253.589157999997</v>
      </c>
      <c r="AP393">
        <v>9317.7927909999944</v>
      </c>
      <c r="AQ393">
        <v>10290.59237799999</v>
      </c>
      <c r="AR393">
        <v>3993.1637350000001</v>
      </c>
      <c r="AS393">
        <v>5060.5793579999954</v>
      </c>
      <c r="AT393">
        <v>6140.5461719999967</v>
      </c>
      <c r="AU393">
        <v>6927.1147690000016</v>
      </c>
      <c r="AV393">
        <v>7254.893615999993</v>
      </c>
      <c r="AW393">
        <v>854.80515100000048</v>
      </c>
      <c r="AX393">
        <v>1177.2761310000001</v>
      </c>
      <c r="AY393">
        <v>1452.668803</v>
      </c>
      <c r="AZ393">
        <v>1926.347349000001</v>
      </c>
      <c r="BA393">
        <v>1969.639158</v>
      </c>
      <c r="BB393">
        <v>695.09033899999997</v>
      </c>
      <c r="BC393">
        <v>2858.3505440000031</v>
      </c>
      <c r="BD393">
        <v>17079.95870999997</v>
      </c>
      <c r="BE393">
        <v>734.40333100000032</v>
      </c>
      <c r="BF393">
        <v>9626.4583370000055</v>
      </c>
      <c r="BG393">
        <v>3584.7511280000008</v>
      </c>
      <c r="BH393">
        <v>1075.4517900000001</v>
      </c>
      <c r="BI393">
        <v>1102.570062999999</v>
      </c>
    </row>
    <row r="394">
      <c r="A394" t="s">
        <v>655</v>
      </c>
      <c r="B394">
        <v>2020</v>
      </c>
      <c r="C394" t="s">
        <v>663</v>
      </c>
      <c r="D394">
        <v>123</v>
      </c>
      <c r="E394" t="s">
        <v>18</v>
      </c>
      <c r="F394" t="s">
        <v>52</v>
      </c>
      <c r="G394" t="s">
        <v>195</v>
      </c>
      <c r="H394">
        <v>64.621936340192477</v>
      </c>
      <c r="I394">
        <v>44.138843395272779</v>
      </c>
      <c r="J394">
        <v>33.175731182203393</v>
      </c>
      <c r="K394">
        <v>14.05583381861247</v>
      </c>
      <c r="L394">
        <v>5.2506108591493197</v>
      </c>
      <c r="M394">
        <v>46.843452171531453</v>
      </c>
      <c r="N394">
        <v>32.69586238081321</v>
      </c>
      <c r="O394">
        <v>18.058888762032041</v>
      </c>
      <c r="P394">
        <v>7.8992519464117281</v>
      </c>
      <c r="Q394">
        <v>3.6614876483920682</v>
      </c>
      <c r="R394">
        <v>74.353546473177602</v>
      </c>
      <c r="S394">
        <v>64.761863783679559</v>
      </c>
      <c r="T394">
        <v>56.363598671519</v>
      </c>
      <c r="U394">
        <v>42.25186796158372</v>
      </c>
      <c r="V394">
        <v>40.909762728898507</v>
      </c>
      <c r="W394" t="s">
        <v>240</v>
      </c>
      <c r="X394" t="s">
        <v>241</v>
      </c>
      <c r="Y394" t="s">
        <v>242</v>
      </c>
      <c r="Z394" t="s">
        <v>424</v>
      </c>
      <c r="AA394" t="s">
        <v>244</v>
      </c>
      <c r="AB394" t="s">
        <v>245</v>
      </c>
      <c r="AC394" t="s">
        <v>246</v>
      </c>
      <c r="AD394" t="s">
        <v>247</v>
      </c>
      <c r="AE394">
        <v>1.877935465902459</v>
      </c>
      <c r="AF394">
        <v>51.242316348272233</v>
      </c>
      <c r="AG394">
        <v>25.924160747866811</v>
      </c>
      <c r="AH394">
        <v>76.493183553635475</v>
      </c>
      <c r="AI394">
        <v>8.9589225129748407</v>
      </c>
      <c r="AJ394">
        <v>40.167209595636919</v>
      </c>
      <c r="AK394">
        <v>60.007788147237846</v>
      </c>
      <c r="AL394">
        <v>50.827460640276058</v>
      </c>
      <c r="AM394">
        <v>7010.4362160000137</v>
      </c>
      <c r="AN394">
        <v>4786.0429639999966</v>
      </c>
      <c r="AO394">
        <v>3601.133663999999</v>
      </c>
      <c r="AP394">
        <v>1523.888739</v>
      </c>
      <c r="AQ394">
        <v>570.26115500000014</v>
      </c>
      <c r="AR394">
        <v>3518.9187799999982</v>
      </c>
      <c r="AS394">
        <v>2458.392784000001</v>
      </c>
      <c r="AT394">
        <v>1353.306522000001</v>
      </c>
      <c r="AU394">
        <v>594.12139400000012</v>
      </c>
      <c r="AV394">
        <v>275.73296199999999</v>
      </c>
      <c r="AW394">
        <v>2478.2293760000011</v>
      </c>
      <c r="AX394">
        <v>2163.638734000001</v>
      </c>
      <c r="AY394">
        <v>1876.360995000002</v>
      </c>
      <c r="AZ394">
        <v>1409.426954</v>
      </c>
      <c r="BA394">
        <v>1363.634237</v>
      </c>
      <c r="BB394">
        <v>13.303172999999999</v>
      </c>
      <c r="BC394">
        <v>3004.008637000004</v>
      </c>
      <c r="BD394">
        <v>5977.4360929999984</v>
      </c>
      <c r="BE394">
        <v>2389.811011999996</v>
      </c>
      <c r="BF394">
        <v>947.29430599999978</v>
      </c>
      <c r="BG394">
        <v>2406.530749</v>
      </c>
      <c r="BH394">
        <v>1613.701272999999</v>
      </c>
      <c r="BI394">
        <v>1139.6774949999999</v>
      </c>
    </row>
    <row r="395">
      <c r="A395" t="s">
        <v>655</v>
      </c>
      <c r="B395">
        <v>2020</v>
      </c>
      <c r="C395" t="s">
        <v>663</v>
      </c>
      <c r="D395">
        <v>124</v>
      </c>
      <c r="E395" t="s">
        <v>51</v>
      </c>
      <c r="F395" t="s">
        <v>15</v>
      </c>
      <c r="G395" t="s">
        <v>678</v>
      </c>
      <c r="H395">
        <v>20.63217490230878</v>
      </c>
      <c r="I395">
        <v>36.598993885677309</v>
      </c>
      <c r="J395">
        <v>44.584785676805552</v>
      </c>
      <c r="K395">
        <v>66.905199630965441</v>
      </c>
      <c r="L395">
        <v>87.085626864055726</v>
      </c>
      <c r="M395">
        <v>29.555651945604371</v>
      </c>
      <c r="N395">
        <v>39.729251732610081</v>
      </c>
      <c r="O395">
        <v>59.642501948010647</v>
      </c>
      <c r="P395">
        <v>78.343619111272474</v>
      </c>
      <c r="Q395">
        <v>90.418732312290203</v>
      </c>
      <c r="R395">
        <v>14.667678958610431</v>
      </c>
      <c r="S395">
        <v>22.05371991722394</v>
      </c>
      <c r="T395">
        <v>30.307787320082099</v>
      </c>
      <c r="U395">
        <v>44.908485464761398</v>
      </c>
      <c r="V395">
        <v>49.411189027295507</v>
      </c>
      <c r="W395" t="s">
        <v>240</v>
      </c>
      <c r="X395" t="s">
        <v>241</v>
      </c>
      <c r="Y395" t="s">
        <v>242</v>
      </c>
      <c r="Z395" t="s">
        <v>424</v>
      </c>
      <c r="AA395" t="s">
        <v>244</v>
      </c>
      <c r="AB395" t="s">
        <v>245</v>
      </c>
      <c r="AC395" t="s">
        <v>246</v>
      </c>
      <c r="AD395" t="s">
        <v>247</v>
      </c>
      <c r="AE395">
        <v>54.886771040895709</v>
      </c>
      <c r="AF395">
        <v>43.825137793105149</v>
      </c>
      <c r="AG395">
        <v>57.835041594833363</v>
      </c>
      <c r="AH395">
        <v>17.79339440155692</v>
      </c>
      <c r="AI395">
        <v>62.965729186104987</v>
      </c>
      <c r="AJ395">
        <v>46.340357172281983</v>
      </c>
      <c r="AK395">
        <v>22.689581095072072</v>
      </c>
      <c r="AL395">
        <v>38.56178484463311</v>
      </c>
      <c r="AM395">
        <v>2238.2576929999991</v>
      </c>
      <c r="AN395">
        <v>3968.4854359999999</v>
      </c>
      <c r="AO395">
        <v>4839.5549059999967</v>
      </c>
      <c r="AP395">
        <v>7253.6486710000008</v>
      </c>
      <c r="AQ395">
        <v>9458.2423819999858</v>
      </c>
      <c r="AR395">
        <v>2220.2449620000011</v>
      </c>
      <c r="AS395">
        <v>2987.2313700000018</v>
      </c>
      <c r="AT395">
        <v>4469.5212389999951</v>
      </c>
      <c r="AU395">
        <v>5892.4086120000029</v>
      </c>
      <c r="AV395">
        <v>6809.0970869999946</v>
      </c>
      <c r="AW395">
        <v>488.87880399999989</v>
      </c>
      <c r="AX395">
        <v>736.79600700000037</v>
      </c>
      <c r="AY395">
        <v>1008.955271</v>
      </c>
      <c r="AZ395">
        <v>1498.045718000001</v>
      </c>
      <c r="BA395">
        <v>1647.0100180000011</v>
      </c>
      <c r="BB395">
        <v>388.81432500000028</v>
      </c>
      <c r="BC395">
        <v>2569.186989000003</v>
      </c>
      <c r="BD395">
        <v>13335.253874999969</v>
      </c>
      <c r="BE395">
        <v>555.90377999999998</v>
      </c>
      <c r="BF395">
        <v>6657.840454000002</v>
      </c>
      <c r="BG395">
        <v>2776.381421000001</v>
      </c>
      <c r="BH395">
        <v>610.15756499999998</v>
      </c>
      <c r="BI395">
        <v>864.65067899999951</v>
      </c>
    </row>
    <row r="396">
      <c r="A396" t="s">
        <v>655</v>
      </c>
      <c r="B396">
        <v>2020</v>
      </c>
      <c r="C396" t="s">
        <v>663</v>
      </c>
      <c r="D396">
        <v>125</v>
      </c>
      <c r="E396" t="s">
        <v>51</v>
      </c>
      <c r="F396" t="s">
        <v>16</v>
      </c>
      <c r="G396" t="s">
        <v>679</v>
      </c>
      <c r="H396">
        <v>14.745888757498941</v>
      </c>
      <c r="I396">
        <v>19.262162719049819</v>
      </c>
      <c r="J396">
        <v>22.239483140991091</v>
      </c>
      <c r="K396">
        <v>19.038966550422199</v>
      </c>
      <c r="L396">
        <v>7.6637622767949054</v>
      </c>
      <c r="M396">
        <v>23.6008958828643</v>
      </c>
      <c r="N396">
        <v>27.574885886576809</v>
      </c>
      <c r="O396">
        <v>22.29860928995733</v>
      </c>
      <c r="P396">
        <v>13.75712894231587</v>
      </c>
      <c r="Q396">
        <v>5.9197800393177369</v>
      </c>
      <c r="R396">
        <v>10.978774568211961</v>
      </c>
      <c r="S396">
        <v>13.18441629909656</v>
      </c>
      <c r="T396">
        <v>13.328614008398841</v>
      </c>
      <c r="U396">
        <v>12.8396465736549</v>
      </c>
      <c r="V396">
        <v>9.6790482438059993</v>
      </c>
      <c r="W396" t="s">
        <v>240</v>
      </c>
      <c r="X396" t="s">
        <v>241</v>
      </c>
      <c r="Y396" t="s">
        <v>242</v>
      </c>
      <c r="Z396" t="s">
        <v>424</v>
      </c>
      <c r="AA396" t="s">
        <v>244</v>
      </c>
      <c r="AB396" t="s">
        <v>245</v>
      </c>
      <c r="AC396" t="s">
        <v>246</v>
      </c>
      <c r="AD396" t="s">
        <v>247</v>
      </c>
      <c r="AE396">
        <v>43.235293493201873</v>
      </c>
      <c r="AF396">
        <v>4.9325458586226416</v>
      </c>
      <c r="AG396">
        <v>16.240797657299861</v>
      </c>
      <c r="AH396">
        <v>5.7134220448075101</v>
      </c>
      <c r="AI396">
        <v>28.07534830092013</v>
      </c>
      <c r="AJ396">
        <v>13.49243323208109</v>
      </c>
      <c r="AK396">
        <v>17.302630757689951</v>
      </c>
      <c r="AL396">
        <v>10.61075451509088</v>
      </c>
      <c r="AM396">
        <v>1599.6907310000011</v>
      </c>
      <c r="AN396">
        <v>2088.6260550000011</v>
      </c>
      <c r="AO396">
        <v>2414.0342520000008</v>
      </c>
      <c r="AP396">
        <v>2064.1441199999999</v>
      </c>
      <c r="AQ396">
        <v>832.34999600000015</v>
      </c>
      <c r="AR396">
        <v>1772.9187730000019</v>
      </c>
      <c r="AS396">
        <v>2073.3479879999982</v>
      </c>
      <c r="AT396">
        <v>1671.0249329999999</v>
      </c>
      <c r="AU396">
        <v>1034.7061570000001</v>
      </c>
      <c r="AV396">
        <v>445.79652900000002</v>
      </c>
      <c r="AW396">
        <v>365.92634700000002</v>
      </c>
      <c r="AX396">
        <v>440.48012399999999</v>
      </c>
      <c r="AY396">
        <v>443.71353199999999</v>
      </c>
      <c r="AZ396">
        <v>428.30163099999999</v>
      </c>
      <c r="BA396">
        <v>322.62914000000012</v>
      </c>
      <c r="BB396">
        <v>306.27601400000037</v>
      </c>
      <c r="BC396">
        <v>289.16355499999997</v>
      </c>
      <c r="BD396">
        <v>3744.7048349999991</v>
      </c>
      <c r="BE396">
        <v>178.499551</v>
      </c>
      <c r="BF396">
        <v>2968.6178829999999</v>
      </c>
      <c r="BG396">
        <v>808.36970700000006</v>
      </c>
      <c r="BH396">
        <v>465.29422499999993</v>
      </c>
      <c r="BI396">
        <v>237.91938400000001</v>
      </c>
    </row>
    <row r="397">
      <c r="A397" t="s">
        <v>655</v>
      </c>
      <c r="B397">
        <v>2020</v>
      </c>
      <c r="C397" t="s">
        <v>663</v>
      </c>
      <c r="D397">
        <v>126</v>
      </c>
      <c r="E397" t="s">
        <v>51</v>
      </c>
      <c r="F397" t="s">
        <v>22</v>
      </c>
      <c r="G397" t="s">
        <v>680</v>
      </c>
      <c r="H397">
        <v>61.514508965641021</v>
      </c>
      <c r="I397">
        <v>43.575891975062639</v>
      </c>
      <c r="J397">
        <v>32.914429991329001</v>
      </c>
      <c r="K397">
        <v>14.05583381861247</v>
      </c>
      <c r="L397">
        <v>5.2506108591493197</v>
      </c>
      <c r="M397">
        <v>46.179678858333219</v>
      </c>
      <c r="N397">
        <v>32.222892627389697</v>
      </c>
      <c r="O397">
        <v>18.058888762032041</v>
      </c>
      <c r="P397">
        <v>7.8992519464117281</v>
      </c>
      <c r="Q397">
        <v>3.6614876483920682</v>
      </c>
      <c r="R397">
        <v>67.753414244784437</v>
      </c>
      <c r="S397">
        <v>62.445605060337307</v>
      </c>
      <c r="T397">
        <v>55.495739092209803</v>
      </c>
      <c r="U397">
        <v>41.807443379660789</v>
      </c>
      <c r="V397">
        <v>40.909762728898507</v>
      </c>
      <c r="W397" t="s">
        <v>240</v>
      </c>
      <c r="X397" t="s">
        <v>241</v>
      </c>
      <c r="Y397" t="s">
        <v>242</v>
      </c>
      <c r="Z397" t="s">
        <v>424</v>
      </c>
      <c r="AA397" t="s">
        <v>244</v>
      </c>
      <c r="AB397" t="s">
        <v>245</v>
      </c>
      <c r="AC397" t="s">
        <v>246</v>
      </c>
      <c r="AD397" t="s">
        <v>247</v>
      </c>
      <c r="AE397">
        <v>1.782601447654139</v>
      </c>
      <c r="AF397">
        <v>51.242316348272233</v>
      </c>
      <c r="AG397">
        <v>25.614754283652051</v>
      </c>
      <c r="AH397">
        <v>76.301732188801907</v>
      </c>
      <c r="AI397">
        <v>8.9589225129748407</v>
      </c>
      <c r="AJ397">
        <v>39.229318236932613</v>
      </c>
      <c r="AK397">
        <v>49.944285748527463</v>
      </c>
      <c r="AL397">
        <v>49.859751837446339</v>
      </c>
      <c r="AM397">
        <v>6673.3305420000188</v>
      </c>
      <c r="AN397">
        <v>4725.0012719999959</v>
      </c>
      <c r="AO397">
        <v>3572.7701440000001</v>
      </c>
      <c r="AP397">
        <v>1523.888739</v>
      </c>
      <c r="AQ397">
        <v>570.26115500000014</v>
      </c>
      <c r="AR397">
        <v>3469.0555809999969</v>
      </c>
      <c r="AS397">
        <v>2422.8303200000009</v>
      </c>
      <c r="AT397">
        <v>1353.306522000001</v>
      </c>
      <c r="AU397">
        <v>594.12139400000012</v>
      </c>
      <c r="AV397">
        <v>275.73296199999999</v>
      </c>
      <c r="AW397">
        <v>2258.2446900000018</v>
      </c>
      <c r="AX397">
        <v>2086.254502000002</v>
      </c>
      <c r="AY397">
        <v>1847.4696910000009</v>
      </c>
      <c r="AZ397">
        <v>1394.601952999999</v>
      </c>
      <c r="BA397">
        <v>1363.634237</v>
      </c>
      <c r="BB397">
        <v>12.627833000000001</v>
      </c>
      <c r="BC397">
        <v>3004.008637000004</v>
      </c>
      <c r="BD397">
        <v>5906.0950229999989</v>
      </c>
      <c r="BE397">
        <v>2383.8296609999961</v>
      </c>
      <c r="BF397">
        <v>947.29430599999978</v>
      </c>
      <c r="BG397">
        <v>2350.3390340000001</v>
      </c>
      <c r="BH397">
        <v>1343.0782899999999</v>
      </c>
      <c r="BI397">
        <v>1117.9790680000001</v>
      </c>
    </row>
    <row r="398">
      <c r="A398" t="s">
        <v>655</v>
      </c>
      <c r="B398">
        <v>2020</v>
      </c>
      <c r="C398" t="s">
        <v>663</v>
      </c>
      <c r="D398">
        <v>127</v>
      </c>
      <c r="E398" t="s">
        <v>51</v>
      </c>
      <c r="F398" t="s">
        <v>19</v>
      </c>
      <c r="G398" t="s">
        <v>681</v>
      </c>
      <c r="H398">
        <v>3.1074273745515009</v>
      </c>
      <c r="I398">
        <v>0.56295142021012512</v>
      </c>
      <c r="J398">
        <v>0.26130119087438841</v>
      </c>
      <c r="K398">
        <v>0</v>
      </c>
      <c r="L398">
        <v>0</v>
      </c>
      <c r="M398">
        <v>0.66377331319822508</v>
      </c>
      <c r="N398">
        <v>0.472969753423513</v>
      </c>
      <c r="O398">
        <v>0</v>
      </c>
      <c r="P398">
        <v>0</v>
      </c>
      <c r="Q398">
        <v>0</v>
      </c>
      <c r="R398">
        <v>6.6001322283932042</v>
      </c>
      <c r="S398">
        <v>2.3162587233422358</v>
      </c>
      <c r="T398">
        <v>0.86785957930917768</v>
      </c>
      <c r="U398">
        <v>0.4444245819229215</v>
      </c>
      <c r="V398">
        <v>0</v>
      </c>
      <c r="W398" t="s">
        <v>240</v>
      </c>
      <c r="X398" t="s">
        <v>241</v>
      </c>
      <c r="Y398" t="s">
        <v>242</v>
      </c>
      <c r="Z398" t="s">
        <v>424</v>
      </c>
      <c r="AA398" t="s">
        <v>244</v>
      </c>
      <c r="AB398" t="s">
        <v>245</v>
      </c>
      <c r="AC398" t="s">
        <v>246</v>
      </c>
      <c r="AD398" t="s">
        <v>247</v>
      </c>
      <c r="AE398">
        <v>0.095334018248320704</v>
      </c>
      <c r="AF398">
        <v>0</v>
      </c>
      <c r="AG398">
        <v>0.30940646421475992</v>
      </c>
      <c r="AH398">
        <v>0.19145136483358119</v>
      </c>
      <c r="AI398">
        <v>0</v>
      </c>
      <c r="AJ398">
        <v>0.93789135870430351</v>
      </c>
      <c r="AK398">
        <v>10.063502398710421</v>
      </c>
      <c r="AL398">
        <v>0.9677088028297014</v>
      </c>
      <c r="AM398">
        <v>337.10567400000008</v>
      </c>
      <c r="AN398">
        <v>61.041691999999998</v>
      </c>
      <c r="AO398">
        <v>28.363520000000001</v>
      </c>
      <c r="AP398">
        <v>0</v>
      </c>
      <c r="AQ398">
        <v>0</v>
      </c>
      <c r="AR398">
        <v>49.863199000000002</v>
      </c>
      <c r="AS398">
        <v>35.562463999999999</v>
      </c>
      <c r="AT398">
        <v>0</v>
      </c>
      <c r="AU398">
        <v>0</v>
      </c>
      <c r="AV398">
        <v>0</v>
      </c>
      <c r="AW398">
        <v>219.9846860000001</v>
      </c>
      <c r="AX398">
        <v>77.384231999999997</v>
      </c>
      <c r="AY398">
        <v>28.891304000000009</v>
      </c>
      <c r="AZ398">
        <v>14.825001</v>
      </c>
      <c r="BA398">
        <v>0</v>
      </c>
      <c r="BB398">
        <v>0.67534000000000005</v>
      </c>
      <c r="BC398">
        <v>0</v>
      </c>
      <c r="BD398">
        <v>71.341069999999988</v>
      </c>
      <c r="BE398">
        <v>5.9813510000000001</v>
      </c>
      <c r="BF398">
        <v>0</v>
      </c>
      <c r="BG398">
        <v>56.191715000000009</v>
      </c>
      <c r="BH398">
        <v>270.62298299999998</v>
      </c>
      <c r="BI398">
        <v>21.698426999999999</v>
      </c>
    </row>
    <row r="399">
      <c r="A399" t="s">
        <v>655</v>
      </c>
      <c r="B399">
        <v>2020</v>
      </c>
      <c r="C399" t="s">
        <v>663</v>
      </c>
      <c r="D399">
        <v>128</v>
      </c>
      <c r="E399" t="s">
        <v>110</v>
      </c>
      <c r="F399" t="s">
        <v>50</v>
      </c>
      <c r="G399" t="s">
        <v>682</v>
      </c>
      <c r="H399">
        <v>41.680881405195279</v>
      </c>
      <c r="I399">
        <v>34.482212488632591</v>
      </c>
      <c r="J399">
        <v>33.280548421157249</v>
      </c>
      <c r="K399">
        <v>22.15271541554074</v>
      </c>
      <c r="L399">
        <v>8.088455605135632</v>
      </c>
      <c r="M399">
        <v>44.398849900904487</v>
      </c>
      <c r="N399">
        <v>40.970565647238693</v>
      </c>
      <c r="O399">
        <v>27.212969110461749</v>
      </c>
      <c r="P399">
        <v>14.93704365388146</v>
      </c>
      <c r="Q399">
        <v>6.1447700351778716</v>
      </c>
      <c r="R399">
        <v>42.808158861925222</v>
      </c>
      <c r="S399">
        <v>37.415191933420758</v>
      </c>
      <c r="T399">
        <v>30.544714052071502</v>
      </c>
      <c r="U399">
        <v>22.233873409296539</v>
      </c>
      <c r="V399">
        <v>16.380114026957219</v>
      </c>
      <c r="W399" t="s">
        <v>240</v>
      </c>
      <c r="X399" t="s">
        <v>241</v>
      </c>
      <c r="Y399" t="s">
        <v>242</v>
      </c>
      <c r="Z399" t="s">
        <v>424</v>
      </c>
      <c r="AA399" t="s">
        <v>244</v>
      </c>
      <c r="AB399" t="s">
        <v>245</v>
      </c>
      <c r="AC399" t="s">
        <v>246</v>
      </c>
      <c r="AD399" t="s">
        <v>247</v>
      </c>
      <c r="AE399">
        <v>44.062763761128963</v>
      </c>
      <c r="AF399">
        <v>10.11644829942173</v>
      </c>
      <c r="AG399">
        <v>21.924554377333191</v>
      </c>
      <c r="AH399">
        <v>24.305384175878679</v>
      </c>
      <c r="AI399">
        <v>30.83811074722982</v>
      </c>
      <c r="AJ399">
        <v>22.550232307228661</v>
      </c>
      <c r="AK399">
        <v>43.265000749127033</v>
      </c>
      <c r="AL399">
        <v>21.578618174398962</v>
      </c>
      <c r="AM399">
        <v>1599.6907310000011</v>
      </c>
      <c r="AN399">
        <v>2088.6260550000011</v>
      </c>
      <c r="AO399">
        <v>2414.0342520000008</v>
      </c>
      <c r="AP399">
        <v>2064.1441199999999</v>
      </c>
      <c r="AQ399">
        <v>832.34999600000015</v>
      </c>
      <c r="AR399">
        <v>1772.9187730000019</v>
      </c>
      <c r="AS399">
        <v>2073.3479879999982</v>
      </c>
      <c r="AT399">
        <v>1671.0249329999999</v>
      </c>
      <c r="AU399">
        <v>1034.7061570000001</v>
      </c>
      <c r="AV399">
        <v>445.79652900000002</v>
      </c>
      <c r="AW399">
        <v>365.92634700000002</v>
      </c>
      <c r="AX399">
        <v>440.48012399999999</v>
      </c>
      <c r="AY399">
        <v>443.71353199999999</v>
      </c>
      <c r="AZ399">
        <v>428.30163099999999</v>
      </c>
      <c r="BA399">
        <v>322.62914000000012</v>
      </c>
      <c r="BB399">
        <v>306.27601400000037</v>
      </c>
      <c r="BC399">
        <v>289.16355499999997</v>
      </c>
      <c r="BD399">
        <v>3744.7048349999991</v>
      </c>
      <c r="BE399">
        <v>178.499551</v>
      </c>
      <c r="BF399">
        <v>2968.6178829999999</v>
      </c>
      <c r="BG399">
        <v>808.36970700000006</v>
      </c>
      <c r="BH399">
        <v>465.29422499999993</v>
      </c>
      <c r="BI399">
        <v>237.91938400000001</v>
      </c>
    </row>
    <row r="400">
      <c r="A400" t="s">
        <v>655</v>
      </c>
      <c r="B400">
        <v>2020</v>
      </c>
      <c r="C400" t="s">
        <v>663</v>
      </c>
      <c r="D400">
        <v>129</v>
      </c>
      <c r="E400" t="s">
        <v>110</v>
      </c>
      <c r="F400" t="s">
        <v>49</v>
      </c>
      <c r="G400" t="s">
        <v>195</v>
      </c>
      <c r="H400">
        <v>58.319118594804728</v>
      </c>
      <c r="I400">
        <v>65.517787511367459</v>
      </c>
      <c r="J400">
        <v>66.719451578842765</v>
      </c>
      <c r="K400">
        <v>77.847284584459317</v>
      </c>
      <c r="L400">
        <v>91.911544394864336</v>
      </c>
      <c r="M400">
        <v>55.601150099095577</v>
      </c>
      <c r="N400">
        <v>59.029434352761413</v>
      </c>
      <c r="O400">
        <v>72.787030889538229</v>
      </c>
      <c r="P400">
        <v>85.062956346118554</v>
      </c>
      <c r="Q400">
        <v>93.855229964822158</v>
      </c>
      <c r="R400">
        <v>57.191841138074707</v>
      </c>
      <c r="S400">
        <v>62.584808066579278</v>
      </c>
      <c r="T400">
        <v>69.455285947928473</v>
      </c>
      <c r="U400">
        <v>77.766126590703465</v>
      </c>
      <c r="V400">
        <v>83.619885973042813</v>
      </c>
      <c r="W400" t="s">
        <v>240</v>
      </c>
      <c r="X400" t="s">
        <v>241</v>
      </c>
      <c r="Y400" t="s">
        <v>242</v>
      </c>
      <c r="Z400" t="s">
        <v>424</v>
      </c>
      <c r="AA400" t="s">
        <v>244</v>
      </c>
      <c r="AB400" t="s">
        <v>245</v>
      </c>
      <c r="AC400" t="s">
        <v>246</v>
      </c>
      <c r="AD400" t="s">
        <v>247</v>
      </c>
      <c r="AE400">
        <v>55.937236238871137</v>
      </c>
      <c r="AF400">
        <v>89.883551700578266</v>
      </c>
      <c r="AG400">
        <v>78.075445622666848</v>
      </c>
      <c r="AH400">
        <v>75.694615824121271</v>
      </c>
      <c r="AI400">
        <v>69.161889252770138</v>
      </c>
      <c r="AJ400">
        <v>77.449767692771317</v>
      </c>
      <c r="AK400">
        <v>56.734999250873003</v>
      </c>
      <c r="AL400">
        <v>78.421381825601046</v>
      </c>
      <c r="AM400">
        <v>2238.2576929999991</v>
      </c>
      <c r="AN400">
        <v>3968.4854359999999</v>
      </c>
      <c r="AO400">
        <v>4839.5549059999967</v>
      </c>
      <c r="AP400">
        <v>7253.6486710000008</v>
      </c>
      <c r="AQ400">
        <v>9458.2423819999858</v>
      </c>
      <c r="AR400">
        <v>2220.2449620000011</v>
      </c>
      <c r="AS400">
        <v>2987.2313700000018</v>
      </c>
      <c r="AT400">
        <v>4469.5212389999951</v>
      </c>
      <c r="AU400">
        <v>5892.4086120000029</v>
      </c>
      <c r="AV400">
        <v>6809.0970869999946</v>
      </c>
      <c r="AW400">
        <v>488.87880399999989</v>
      </c>
      <c r="AX400">
        <v>736.79600700000037</v>
      </c>
      <c r="AY400">
        <v>1008.955271</v>
      </c>
      <c r="AZ400">
        <v>1498.045718000001</v>
      </c>
      <c r="BA400">
        <v>1647.0100180000011</v>
      </c>
      <c r="BB400">
        <v>388.81432500000028</v>
      </c>
      <c r="BC400">
        <v>2569.186989000003</v>
      </c>
      <c r="BD400">
        <v>13335.253874999969</v>
      </c>
      <c r="BE400">
        <v>555.90377999999998</v>
      </c>
      <c r="BF400">
        <v>6657.840454000002</v>
      </c>
      <c r="BG400">
        <v>2776.381421000001</v>
      </c>
      <c r="BH400">
        <v>610.15756499999998</v>
      </c>
      <c r="BI400">
        <v>864.65067899999951</v>
      </c>
    </row>
    <row r="401">
      <c r="A401" t="s">
        <v>655</v>
      </c>
      <c r="B401">
        <v>2020</v>
      </c>
      <c r="C401" t="s">
        <v>663</v>
      </c>
      <c r="D401">
        <v>135</v>
      </c>
      <c r="E401" t="s">
        <v>46</v>
      </c>
      <c r="F401" t="s">
        <v>45</v>
      </c>
      <c r="G401" t="s">
        <v>683</v>
      </c>
      <c r="H401">
        <v>0.13611473495836529</v>
      </c>
      <c r="I401">
        <v>0.72339148469687586</v>
      </c>
      <c r="J401">
        <v>1.572916672307453</v>
      </c>
      <c r="K401">
        <v>2.4115438852961799</v>
      </c>
      <c r="L401">
        <v>2.4106311829405649</v>
      </c>
      <c r="M401">
        <v>1.01445736049666</v>
      </c>
      <c r="N401">
        <v>2.1007151910791069</v>
      </c>
      <c r="O401">
        <v>2.9153327790246002</v>
      </c>
      <c r="P401">
        <v>2.0742388168512562</v>
      </c>
      <c r="Q401">
        <v>2.3547681877899662</v>
      </c>
      <c r="R401">
        <v>0</v>
      </c>
      <c r="S401">
        <v>0</v>
      </c>
      <c r="T401">
        <v>0</v>
      </c>
      <c r="U401">
        <v>0</v>
      </c>
      <c r="V401">
        <v>0.037214889179529802</v>
      </c>
      <c r="W401" t="s">
        <v>240</v>
      </c>
      <c r="X401" t="s">
        <v>241</v>
      </c>
      <c r="Y401" t="s">
        <v>242</v>
      </c>
      <c r="Z401" t="s">
        <v>424</v>
      </c>
      <c r="AA401" t="s">
        <v>244</v>
      </c>
      <c r="AB401" t="s">
        <v>245</v>
      </c>
      <c r="AC401" t="s">
        <v>246</v>
      </c>
      <c r="AD401" t="s">
        <v>247</v>
      </c>
      <c r="AE401">
        <v>94.210681873099972</v>
      </c>
      <c r="AF401">
        <v>0.0272687317621387</v>
      </c>
      <c r="AG401">
        <v>0.054386144259317801</v>
      </c>
      <c r="AH401">
        <v>0</v>
      </c>
      <c r="AI401">
        <v>0.99951746147538423</v>
      </c>
      <c r="AJ401">
        <v>0</v>
      </c>
      <c r="AK401">
        <v>0</v>
      </c>
      <c r="AL401">
        <v>0</v>
      </c>
      <c r="AM401">
        <v>14.766249999999999</v>
      </c>
      <c r="AN401">
        <v>78.438456000000002</v>
      </c>
      <c r="AO401">
        <v>170.73574499999989</v>
      </c>
      <c r="AP401">
        <v>261.45190800000012</v>
      </c>
      <c r="AQ401">
        <v>261.81512199999992</v>
      </c>
      <c r="AR401">
        <v>76.206873999999999</v>
      </c>
      <c r="AS401">
        <v>157.95219</v>
      </c>
      <c r="AT401">
        <v>218.47074399999991</v>
      </c>
      <c r="AU401">
        <v>156.00839999999999</v>
      </c>
      <c r="AV401">
        <v>177.328799</v>
      </c>
      <c r="AW401">
        <v>0</v>
      </c>
      <c r="AX401">
        <v>0</v>
      </c>
      <c r="AY401">
        <v>0</v>
      </c>
      <c r="AZ401">
        <v>0</v>
      </c>
      <c r="BA401">
        <v>1.2404740000000001</v>
      </c>
      <c r="BB401">
        <v>667.38235800000052</v>
      </c>
      <c r="BC401">
        <v>1.5985910000000001</v>
      </c>
      <c r="BD401">
        <v>12.540028</v>
      </c>
      <c r="BE401">
        <v>0</v>
      </c>
      <c r="BF401">
        <v>105.686504</v>
      </c>
      <c r="BG401">
        <v>0</v>
      </c>
      <c r="BH401">
        <v>0</v>
      </c>
      <c r="BI401">
        <v>0</v>
      </c>
    </row>
    <row r="402">
      <c r="A402" t="s">
        <v>655</v>
      </c>
      <c r="B402">
        <v>2020</v>
      </c>
      <c r="C402" t="s">
        <v>663</v>
      </c>
      <c r="D402">
        <v>136</v>
      </c>
      <c r="E402" t="s">
        <v>46</v>
      </c>
      <c r="F402" t="s">
        <v>44</v>
      </c>
      <c r="G402" t="s">
        <v>684</v>
      </c>
      <c r="H402">
        <v>1.117113764137331</v>
      </c>
      <c r="I402">
        <v>5.9642853902333277</v>
      </c>
      <c r="J402">
        <v>17.218904836628731</v>
      </c>
      <c r="K402">
        <v>43.897303484065759</v>
      </c>
      <c r="L402">
        <v>69.127115840279529</v>
      </c>
      <c r="M402">
        <v>6.6925934851768689</v>
      </c>
      <c r="N402">
        <v>17.682727969867781</v>
      </c>
      <c r="O402">
        <v>34.806694026537251</v>
      </c>
      <c r="P402">
        <v>59.048787430024497</v>
      </c>
      <c r="Q402">
        <v>73.830596848909352</v>
      </c>
      <c r="R402">
        <v>0</v>
      </c>
      <c r="S402">
        <v>1.4902860447478059</v>
      </c>
      <c r="T402">
        <v>0.36222953027469368</v>
      </c>
      <c r="U402">
        <v>3.0919753745701768</v>
      </c>
      <c r="V402">
        <v>8.9161921865098037</v>
      </c>
      <c r="W402" t="s">
        <v>240</v>
      </c>
      <c r="X402" t="s">
        <v>241</v>
      </c>
      <c r="Y402" t="s">
        <v>242</v>
      </c>
      <c r="Z402" t="s">
        <v>424</v>
      </c>
      <c r="AA402" t="s">
        <v>244</v>
      </c>
      <c r="AB402" t="s">
        <v>245</v>
      </c>
      <c r="AC402" t="s">
        <v>246</v>
      </c>
      <c r="AD402" t="s">
        <v>247</v>
      </c>
      <c r="AE402">
        <v>1.989271748157964</v>
      </c>
      <c r="AF402">
        <v>2.7992208415317128</v>
      </c>
      <c r="AG402">
        <v>30.924526937762561</v>
      </c>
      <c r="AH402">
        <v>2.5051149955622618</v>
      </c>
      <c r="AI402">
        <v>61.838001386656813</v>
      </c>
      <c r="AJ402">
        <v>12.78828851203456</v>
      </c>
      <c r="AK402">
        <v>2.3936865061964658</v>
      </c>
      <c r="AL402">
        <v>6.5993258180638463</v>
      </c>
      <c r="AM402">
        <v>121.18879800000001</v>
      </c>
      <c r="AN402">
        <v>646.71667699999978</v>
      </c>
      <c r="AO402">
        <v>1869.064392999999</v>
      </c>
      <c r="AP402">
        <v>4759.2058439999992</v>
      </c>
      <c r="AQ402">
        <v>7507.7948029999961</v>
      </c>
      <c r="AR402">
        <v>502.75314500000007</v>
      </c>
      <c r="AS402">
        <v>1329.559389999999</v>
      </c>
      <c r="AT402">
        <v>2608.3623779999971</v>
      </c>
      <c r="AU402">
        <v>4441.198754</v>
      </c>
      <c r="AV402">
        <v>5559.906548999993</v>
      </c>
      <c r="AW402">
        <v>0</v>
      </c>
      <c r="AX402">
        <v>49.789188000000003</v>
      </c>
      <c r="AY402">
        <v>12.058729</v>
      </c>
      <c r="AZ402">
        <v>103.14131999999999</v>
      </c>
      <c r="BA402">
        <v>297.20106199999998</v>
      </c>
      <c r="BB402">
        <v>14.091872</v>
      </c>
      <c r="BC402">
        <v>164.10038</v>
      </c>
      <c r="BD402">
        <v>7130.3902669999907</v>
      </c>
      <c r="BE402">
        <v>78.265161999999975</v>
      </c>
      <c r="BF402">
        <v>6538.5973060000033</v>
      </c>
      <c r="BG402">
        <v>766.18241199999966</v>
      </c>
      <c r="BH402">
        <v>64.369894000000002</v>
      </c>
      <c r="BI402">
        <v>147.97322199999999</v>
      </c>
    </row>
    <row r="403">
      <c r="A403" t="s">
        <v>655</v>
      </c>
      <c r="B403">
        <v>2020</v>
      </c>
      <c r="C403" t="s">
        <v>663</v>
      </c>
      <c r="D403">
        <v>137</v>
      </c>
      <c r="E403" t="s">
        <v>46</v>
      </c>
      <c r="F403" t="s">
        <v>43</v>
      </c>
      <c r="G403" t="s">
        <v>685</v>
      </c>
      <c r="H403">
        <v>34.124835160712003</v>
      </c>
      <c r="I403">
        <v>49.173479729796881</v>
      </c>
      <c r="J403">
        <v>48.032447308860512</v>
      </c>
      <c r="K403">
        <v>39.63531881202568</v>
      </c>
      <c r="L403">
        <v>23.211642117630628</v>
      </c>
      <c r="M403">
        <v>45.449496982795083</v>
      </c>
      <c r="N403">
        <v>47.520694458240051</v>
      </c>
      <c r="O403">
        <v>44.219084432406163</v>
      </c>
      <c r="P403">
        <v>30.977721806712541</v>
      </c>
      <c r="Q403">
        <v>20.153147314908619</v>
      </c>
      <c r="R403">
        <v>25.646453526822409</v>
      </c>
      <c r="S403">
        <v>33.747850171572694</v>
      </c>
      <c r="T403">
        <v>43.274171798206261</v>
      </c>
      <c r="U403">
        <v>54.656156663846112</v>
      </c>
      <c r="V403">
        <v>50.136830195412188</v>
      </c>
      <c r="W403" t="s">
        <v>240</v>
      </c>
      <c r="X403" t="s">
        <v>241</v>
      </c>
      <c r="Y403" t="s">
        <v>242</v>
      </c>
      <c r="Z403" t="s">
        <v>424</v>
      </c>
      <c r="AA403" t="s">
        <v>244</v>
      </c>
      <c r="AB403" t="s">
        <v>245</v>
      </c>
      <c r="AC403" t="s">
        <v>246</v>
      </c>
      <c r="AD403" t="s">
        <v>247</v>
      </c>
      <c r="AE403">
        <v>1.922110912839641</v>
      </c>
      <c r="AF403">
        <v>45.931194078433933</v>
      </c>
      <c r="AG403">
        <v>43.096926170111317</v>
      </c>
      <c r="AH403">
        <v>21.00170145080217</v>
      </c>
      <c r="AI403">
        <v>28.20355863889294</v>
      </c>
      <c r="AJ403">
        <v>47.044501892328491</v>
      </c>
      <c r="AK403">
        <v>37.598525346565538</v>
      </c>
      <c r="AL403">
        <v>42.573213541660166</v>
      </c>
      <c r="AM403">
        <v>3701.9933759999981</v>
      </c>
      <c r="AN403">
        <v>5331.9563579999967</v>
      </c>
      <c r="AO403">
        <v>5213.7890200000038</v>
      </c>
      <c r="AP403">
        <v>4297.1350389999989</v>
      </c>
      <c r="AQ403">
        <v>2520.982453000001</v>
      </c>
      <c r="AR403">
        <v>3414.2037159999982</v>
      </c>
      <c r="AS403">
        <v>3573.0677780000042</v>
      </c>
      <c r="AT403">
        <v>3313.7130500000012</v>
      </c>
      <c r="AU403">
        <v>2329.9076150000001</v>
      </c>
      <c r="AV403">
        <v>1517.658268000001</v>
      </c>
      <c r="AW403">
        <v>854.80515100000048</v>
      </c>
      <c r="AX403">
        <v>1127.4869430000001</v>
      </c>
      <c r="AY403">
        <v>1440.6100740000011</v>
      </c>
      <c r="AZ403">
        <v>1823.2060290000011</v>
      </c>
      <c r="BA403">
        <v>1671.197622000001</v>
      </c>
      <c r="BB403">
        <v>13.616109</v>
      </c>
      <c r="BC403">
        <v>2692.6515730000019</v>
      </c>
      <c r="BD403">
        <v>9937.0284149999807</v>
      </c>
      <c r="BE403">
        <v>656.13816900000018</v>
      </c>
      <c r="BF403">
        <v>2982.1745269999992</v>
      </c>
      <c r="BG403">
        <v>2818.5687159999989</v>
      </c>
      <c r="BH403">
        <v>1011.081896</v>
      </c>
      <c r="BI403">
        <v>954.59684099999993</v>
      </c>
    </row>
    <row r="404">
      <c r="A404" t="s">
        <v>655</v>
      </c>
      <c r="B404">
        <v>2020</v>
      </c>
      <c r="C404" t="s">
        <v>663</v>
      </c>
      <c r="D404">
        <v>138</v>
      </c>
      <c r="E404" t="s">
        <v>46</v>
      </c>
      <c r="F404" t="s">
        <v>42</v>
      </c>
      <c r="G404" t="s">
        <v>195</v>
      </c>
      <c r="H404">
        <v>61.514508965641021</v>
      </c>
      <c r="I404">
        <v>43.575891975062639</v>
      </c>
      <c r="J404">
        <v>32.914429991329001</v>
      </c>
      <c r="K404">
        <v>14.05583381861247</v>
      </c>
      <c r="L404">
        <v>5.2506108591493197</v>
      </c>
      <c r="M404">
        <v>46.179678858333219</v>
      </c>
      <c r="N404">
        <v>32.222892627389697</v>
      </c>
      <c r="O404">
        <v>18.058888762032041</v>
      </c>
      <c r="P404">
        <v>7.8992519464117281</v>
      </c>
      <c r="Q404">
        <v>3.6614876483920682</v>
      </c>
      <c r="R404">
        <v>67.753414244784437</v>
      </c>
      <c r="S404">
        <v>62.445605060337307</v>
      </c>
      <c r="T404">
        <v>55.495739092209803</v>
      </c>
      <c r="U404">
        <v>41.807443379660789</v>
      </c>
      <c r="V404">
        <v>40.909762728898507</v>
      </c>
      <c r="W404" t="s">
        <v>240</v>
      </c>
      <c r="X404" t="s">
        <v>241</v>
      </c>
      <c r="Y404" t="s">
        <v>242</v>
      </c>
      <c r="Z404" t="s">
        <v>424</v>
      </c>
      <c r="AA404" t="s">
        <v>244</v>
      </c>
      <c r="AB404" t="s">
        <v>245</v>
      </c>
      <c r="AC404" t="s">
        <v>246</v>
      </c>
      <c r="AD404" t="s">
        <v>247</v>
      </c>
      <c r="AE404">
        <v>1.782601447654139</v>
      </c>
      <c r="AF404">
        <v>51.242316348272233</v>
      </c>
      <c r="AG404">
        <v>25.614754283652051</v>
      </c>
      <c r="AH404">
        <v>76.301732188801907</v>
      </c>
      <c r="AI404">
        <v>8.9589225129748407</v>
      </c>
      <c r="AJ404">
        <v>39.229318236932613</v>
      </c>
      <c r="AK404">
        <v>49.944285748527463</v>
      </c>
      <c r="AL404">
        <v>49.859751837446339</v>
      </c>
      <c r="AM404">
        <v>6673.3305420000188</v>
      </c>
      <c r="AN404">
        <v>4725.0012719999959</v>
      </c>
      <c r="AO404">
        <v>3572.7701440000001</v>
      </c>
      <c r="AP404">
        <v>1523.888739</v>
      </c>
      <c r="AQ404">
        <v>570.26115500000014</v>
      </c>
      <c r="AR404">
        <v>3469.0555809999969</v>
      </c>
      <c r="AS404">
        <v>2422.8303200000009</v>
      </c>
      <c r="AT404">
        <v>1353.306522000001</v>
      </c>
      <c r="AU404">
        <v>594.12139400000012</v>
      </c>
      <c r="AV404">
        <v>275.73296199999999</v>
      </c>
      <c r="AW404">
        <v>2258.2446900000018</v>
      </c>
      <c r="AX404">
        <v>2086.254502000002</v>
      </c>
      <c r="AY404">
        <v>1847.4696910000009</v>
      </c>
      <c r="AZ404">
        <v>1394.601952999999</v>
      </c>
      <c r="BA404">
        <v>1363.634237</v>
      </c>
      <c r="BB404">
        <v>12.627833000000001</v>
      </c>
      <c r="BC404">
        <v>3004.008637000004</v>
      </c>
      <c r="BD404">
        <v>5906.0950229999989</v>
      </c>
      <c r="BE404">
        <v>2383.8296609999961</v>
      </c>
      <c r="BF404">
        <v>947.29430599999978</v>
      </c>
      <c r="BG404">
        <v>2350.3390340000001</v>
      </c>
      <c r="BH404">
        <v>1343.0782899999999</v>
      </c>
      <c r="BI404">
        <v>1117.9790680000001</v>
      </c>
    </row>
    <row r="405">
      <c r="A405" t="s">
        <v>655</v>
      </c>
      <c r="B405">
        <v>2020</v>
      </c>
      <c r="C405" t="s">
        <v>663</v>
      </c>
      <c r="D405">
        <v>139</v>
      </c>
      <c r="E405" t="s">
        <v>46</v>
      </c>
      <c r="F405" t="s">
        <v>19</v>
      </c>
      <c r="G405" t="s">
        <v>195</v>
      </c>
      <c r="H405">
        <v>3.1074273745515009</v>
      </c>
      <c r="I405">
        <v>0.56295142021012512</v>
      </c>
      <c r="J405">
        <v>0.26130119087438841</v>
      </c>
      <c r="K405">
        <v>0</v>
      </c>
      <c r="L405">
        <v>0</v>
      </c>
      <c r="M405">
        <v>0.66377331319822508</v>
      </c>
      <c r="N405">
        <v>0.472969753423513</v>
      </c>
      <c r="O405">
        <v>0</v>
      </c>
      <c r="P405">
        <v>0</v>
      </c>
      <c r="Q405">
        <v>0</v>
      </c>
      <c r="R405">
        <v>6.6001322283932042</v>
      </c>
      <c r="S405">
        <v>2.3162587233422358</v>
      </c>
      <c r="T405">
        <v>0.86785957930917768</v>
      </c>
      <c r="U405">
        <v>0.4444245819229215</v>
      </c>
      <c r="V405">
        <v>0</v>
      </c>
      <c r="W405" t="s">
        <v>240</v>
      </c>
      <c r="X405" t="s">
        <v>241</v>
      </c>
      <c r="Y405" t="s">
        <v>242</v>
      </c>
      <c r="Z405" t="s">
        <v>424</v>
      </c>
      <c r="AA405" t="s">
        <v>244</v>
      </c>
      <c r="AB405" t="s">
        <v>245</v>
      </c>
      <c r="AC405" t="s">
        <v>246</v>
      </c>
      <c r="AD405" t="s">
        <v>247</v>
      </c>
      <c r="AE405">
        <v>0.095334018248320704</v>
      </c>
      <c r="AF405">
        <v>0</v>
      </c>
      <c r="AG405">
        <v>0.30940646421475992</v>
      </c>
      <c r="AH405">
        <v>0.19145136483358119</v>
      </c>
      <c r="AI405">
        <v>0</v>
      </c>
      <c r="AJ405">
        <v>0.93789135870430351</v>
      </c>
      <c r="AK405">
        <v>10.063502398710421</v>
      </c>
      <c r="AL405">
        <v>0.9677088028297014</v>
      </c>
      <c r="AM405">
        <v>337.10567400000008</v>
      </c>
      <c r="AN405">
        <v>61.041691999999998</v>
      </c>
      <c r="AO405">
        <v>28.363520000000001</v>
      </c>
      <c r="AP405">
        <v>0</v>
      </c>
      <c r="AQ405">
        <v>0</v>
      </c>
      <c r="AR405">
        <v>49.863199000000002</v>
      </c>
      <c r="AS405">
        <v>35.562463999999999</v>
      </c>
      <c r="AT405">
        <v>0</v>
      </c>
      <c r="AU405">
        <v>0</v>
      </c>
      <c r="AV405">
        <v>0</v>
      </c>
      <c r="AW405">
        <v>219.9846860000001</v>
      </c>
      <c r="AX405">
        <v>77.384231999999997</v>
      </c>
      <c r="AY405">
        <v>28.891304000000009</v>
      </c>
      <c r="AZ405">
        <v>14.825001</v>
      </c>
      <c r="BA405">
        <v>0</v>
      </c>
      <c r="BB405">
        <v>0.67534000000000005</v>
      </c>
      <c r="BC405">
        <v>0</v>
      </c>
      <c r="BD405">
        <v>71.341069999999988</v>
      </c>
      <c r="BE405">
        <v>5.9813510000000001</v>
      </c>
      <c r="BF405">
        <v>0</v>
      </c>
      <c r="BG405">
        <v>56.191715000000009</v>
      </c>
      <c r="BH405">
        <v>270.62298299999998</v>
      </c>
      <c r="BI405">
        <v>21.698426999999999</v>
      </c>
    </row>
    <row r="406">
      <c r="A406" t="s">
        <v>655</v>
      </c>
      <c r="B406">
        <v>2020</v>
      </c>
      <c r="C406" t="s">
        <v>663</v>
      </c>
      <c r="D406">
        <v>148</v>
      </c>
      <c r="E406" t="s">
        <v>110</v>
      </c>
      <c r="F406" t="s">
        <v>50</v>
      </c>
      <c r="G406" t="s">
        <v>195</v>
      </c>
      <c r="H406">
        <v>14.745888757498941</v>
      </c>
      <c r="I406">
        <v>19.262162719049819</v>
      </c>
      <c r="J406">
        <v>22.239483140991091</v>
      </c>
      <c r="K406">
        <v>19.038966550422199</v>
      </c>
      <c r="L406">
        <v>7.6637622767949054</v>
      </c>
      <c r="M406">
        <v>23.6008958828643</v>
      </c>
      <c r="N406">
        <v>27.574885886576809</v>
      </c>
      <c r="O406">
        <v>22.29860928995733</v>
      </c>
      <c r="P406">
        <v>13.75712894231587</v>
      </c>
      <c r="Q406">
        <v>5.9197800393177369</v>
      </c>
      <c r="R406">
        <v>10.978774568211961</v>
      </c>
      <c r="S406">
        <v>13.18441629909656</v>
      </c>
      <c r="T406">
        <v>13.328614008398841</v>
      </c>
      <c r="U406">
        <v>12.8396465736549</v>
      </c>
      <c r="V406">
        <v>9.6790482438059993</v>
      </c>
      <c r="W406" t="s">
        <v>240</v>
      </c>
      <c r="X406" t="s">
        <v>241</v>
      </c>
      <c r="Y406" t="s">
        <v>242</v>
      </c>
      <c r="Z406" t="s">
        <v>424</v>
      </c>
      <c r="AA406" t="s">
        <v>244</v>
      </c>
      <c r="AB406" t="s">
        <v>245</v>
      </c>
      <c r="AC406" t="s">
        <v>246</v>
      </c>
      <c r="AD406" t="s">
        <v>247</v>
      </c>
      <c r="AE406">
        <v>43.235293493201873</v>
      </c>
      <c r="AF406">
        <v>4.9325458586226416</v>
      </c>
      <c r="AG406">
        <v>16.240797657299861</v>
      </c>
      <c r="AH406">
        <v>5.7134220448075101</v>
      </c>
      <c r="AI406">
        <v>28.07534830092013</v>
      </c>
      <c r="AJ406">
        <v>13.49243323208109</v>
      </c>
      <c r="AK406">
        <v>17.302630757689951</v>
      </c>
      <c r="AL406">
        <v>10.61075451509088</v>
      </c>
      <c r="AM406">
        <v>1599.6907310000011</v>
      </c>
      <c r="AN406">
        <v>2088.6260550000011</v>
      </c>
      <c r="AO406">
        <v>2414.0342520000008</v>
      </c>
      <c r="AP406">
        <v>2064.1441199999999</v>
      </c>
      <c r="AQ406">
        <v>832.34999600000015</v>
      </c>
      <c r="AR406">
        <v>1772.9187730000019</v>
      </c>
      <c r="AS406">
        <v>2073.3479879999982</v>
      </c>
      <c r="AT406">
        <v>1671.0249329999999</v>
      </c>
      <c r="AU406">
        <v>1034.7061570000001</v>
      </c>
      <c r="AV406">
        <v>445.79652900000002</v>
      </c>
      <c r="AW406">
        <v>365.92634700000002</v>
      </c>
      <c r="AX406">
        <v>440.48012399999999</v>
      </c>
      <c r="AY406">
        <v>443.71353199999999</v>
      </c>
      <c r="AZ406">
        <v>428.30163099999999</v>
      </c>
      <c r="BA406">
        <v>322.62914000000012</v>
      </c>
      <c r="BB406">
        <v>306.27601400000037</v>
      </c>
      <c r="BC406">
        <v>289.16355499999997</v>
      </c>
      <c r="BD406">
        <v>3744.7048349999991</v>
      </c>
      <c r="BE406">
        <v>178.499551</v>
      </c>
      <c r="BF406">
        <v>2968.6178829999999</v>
      </c>
      <c r="BG406">
        <v>808.36970700000006</v>
      </c>
      <c r="BH406">
        <v>465.29422499999993</v>
      </c>
      <c r="BI406">
        <v>237.91938400000001</v>
      </c>
    </row>
    <row r="407">
      <c r="A407" t="s">
        <v>655</v>
      </c>
      <c r="B407">
        <v>2020</v>
      </c>
      <c r="C407" t="s">
        <v>663</v>
      </c>
      <c r="D407">
        <v>149</v>
      </c>
      <c r="E407" t="s">
        <v>110</v>
      </c>
      <c r="F407" t="s">
        <v>49</v>
      </c>
      <c r="G407" t="s">
        <v>195</v>
      </c>
      <c r="H407">
        <v>20.63217490230878</v>
      </c>
      <c r="I407">
        <v>36.598993885677309</v>
      </c>
      <c r="J407">
        <v>44.584785676805552</v>
      </c>
      <c r="K407">
        <v>66.905199630965441</v>
      </c>
      <c r="L407">
        <v>87.085626864055726</v>
      </c>
      <c r="M407">
        <v>29.555651945604371</v>
      </c>
      <c r="N407">
        <v>39.729251732610081</v>
      </c>
      <c r="O407">
        <v>59.642501948010647</v>
      </c>
      <c r="P407">
        <v>78.343619111272474</v>
      </c>
      <c r="Q407">
        <v>90.418732312290203</v>
      </c>
      <c r="R407">
        <v>14.667678958610431</v>
      </c>
      <c r="S407">
        <v>22.05371991722394</v>
      </c>
      <c r="T407">
        <v>30.307787320082099</v>
      </c>
      <c r="U407">
        <v>44.908485464761398</v>
      </c>
      <c r="V407">
        <v>49.411189027295507</v>
      </c>
      <c r="W407" t="s">
        <v>240</v>
      </c>
      <c r="X407" t="s">
        <v>241</v>
      </c>
      <c r="Y407" t="s">
        <v>242</v>
      </c>
      <c r="Z407" t="s">
        <v>424</v>
      </c>
      <c r="AA407" t="s">
        <v>244</v>
      </c>
      <c r="AB407" t="s">
        <v>245</v>
      </c>
      <c r="AC407" t="s">
        <v>246</v>
      </c>
      <c r="AD407" t="s">
        <v>247</v>
      </c>
      <c r="AE407">
        <v>54.886771040895709</v>
      </c>
      <c r="AF407">
        <v>43.825137793105149</v>
      </c>
      <c r="AG407">
        <v>57.835041594833363</v>
      </c>
      <c r="AH407">
        <v>17.79339440155692</v>
      </c>
      <c r="AI407">
        <v>62.965729186104987</v>
      </c>
      <c r="AJ407">
        <v>46.340357172281983</v>
      </c>
      <c r="AK407">
        <v>22.689581095072072</v>
      </c>
      <c r="AL407">
        <v>38.56178484463311</v>
      </c>
      <c r="AM407">
        <v>2238.2576929999991</v>
      </c>
      <c r="AN407">
        <v>3968.4854359999999</v>
      </c>
      <c r="AO407">
        <v>4839.5549059999967</v>
      </c>
      <c r="AP407">
        <v>7253.6486710000008</v>
      </c>
      <c r="AQ407">
        <v>9458.2423819999858</v>
      </c>
      <c r="AR407">
        <v>2220.2449620000011</v>
      </c>
      <c r="AS407">
        <v>2987.2313700000018</v>
      </c>
      <c r="AT407">
        <v>4469.5212389999951</v>
      </c>
      <c r="AU407">
        <v>5892.4086120000029</v>
      </c>
      <c r="AV407">
        <v>6809.0970869999946</v>
      </c>
      <c r="AW407">
        <v>488.87880399999989</v>
      </c>
      <c r="AX407">
        <v>736.79600700000037</v>
      </c>
      <c r="AY407">
        <v>1008.955271</v>
      </c>
      <c r="AZ407">
        <v>1498.045718000001</v>
      </c>
      <c r="BA407">
        <v>1647.0100180000011</v>
      </c>
      <c r="BB407">
        <v>388.81432500000028</v>
      </c>
      <c r="BC407">
        <v>2569.186989000003</v>
      </c>
      <c r="BD407">
        <v>13335.253874999969</v>
      </c>
      <c r="BE407">
        <v>555.90377999999998</v>
      </c>
      <c r="BF407">
        <v>6657.840454000002</v>
      </c>
      <c r="BG407">
        <v>2776.381421000001</v>
      </c>
      <c r="BH407">
        <v>610.15756499999998</v>
      </c>
      <c r="BI407">
        <v>864.65067899999951</v>
      </c>
    </row>
    <row r="408">
      <c r="A408" t="s">
        <v>655</v>
      </c>
      <c r="B408">
        <v>2020</v>
      </c>
      <c r="C408" t="s">
        <v>663</v>
      </c>
      <c r="D408">
        <v>150</v>
      </c>
      <c r="E408" t="s">
        <v>110</v>
      </c>
      <c r="F408" t="s">
        <v>112</v>
      </c>
      <c r="G408" t="s">
        <v>195</v>
      </c>
      <c r="H408">
        <v>64.621936340192477</v>
      </c>
      <c r="I408">
        <v>44.138843395272779</v>
      </c>
      <c r="J408">
        <v>33.175731182203393</v>
      </c>
      <c r="K408">
        <v>14.05583381861247</v>
      </c>
      <c r="L408">
        <v>5.2506108591493197</v>
      </c>
      <c r="M408">
        <v>46.843452171531453</v>
      </c>
      <c r="N408">
        <v>32.69586238081321</v>
      </c>
      <c r="O408">
        <v>18.058888762032041</v>
      </c>
      <c r="P408">
        <v>7.8992519464117281</v>
      </c>
      <c r="Q408">
        <v>3.6614876483920682</v>
      </c>
      <c r="R408">
        <v>74.353546473177602</v>
      </c>
      <c r="S408">
        <v>64.761863783679559</v>
      </c>
      <c r="T408">
        <v>56.363598671519</v>
      </c>
      <c r="U408">
        <v>42.25186796158372</v>
      </c>
      <c r="V408">
        <v>40.909762728898507</v>
      </c>
      <c r="W408" t="s">
        <v>240</v>
      </c>
      <c r="X408" t="s">
        <v>241</v>
      </c>
      <c r="Y408" t="s">
        <v>242</v>
      </c>
      <c r="Z408" t="s">
        <v>424</v>
      </c>
      <c r="AA408" t="s">
        <v>244</v>
      </c>
      <c r="AB408" t="s">
        <v>245</v>
      </c>
      <c r="AC408" t="s">
        <v>246</v>
      </c>
      <c r="AD408" t="s">
        <v>247</v>
      </c>
      <c r="AE408">
        <v>1.877935465902459</v>
      </c>
      <c r="AF408">
        <v>51.242316348272233</v>
      </c>
      <c r="AG408">
        <v>25.924160747866811</v>
      </c>
      <c r="AH408">
        <v>76.493183553635475</v>
      </c>
      <c r="AI408">
        <v>8.9589225129748407</v>
      </c>
      <c r="AJ408">
        <v>40.167209595636919</v>
      </c>
      <c r="AK408">
        <v>60.007788147237846</v>
      </c>
      <c r="AL408">
        <v>50.827460640276058</v>
      </c>
      <c r="AM408">
        <v>7010.4362160000137</v>
      </c>
      <c r="AN408">
        <v>4786.0429639999966</v>
      </c>
      <c r="AO408">
        <v>3601.133663999999</v>
      </c>
      <c r="AP408">
        <v>1523.888739</v>
      </c>
      <c r="AQ408">
        <v>570.26115500000014</v>
      </c>
      <c r="AR408">
        <v>3518.9187799999982</v>
      </c>
      <c r="AS408">
        <v>2458.392784000001</v>
      </c>
      <c r="AT408">
        <v>1353.306522000001</v>
      </c>
      <c r="AU408">
        <v>594.12139400000012</v>
      </c>
      <c r="AV408">
        <v>275.73296199999999</v>
      </c>
      <c r="AW408">
        <v>2478.2293760000011</v>
      </c>
      <c r="AX408">
        <v>2163.638734000001</v>
      </c>
      <c r="AY408">
        <v>1876.360995000002</v>
      </c>
      <c r="AZ408">
        <v>1409.426954</v>
      </c>
      <c r="BA408">
        <v>1363.634237</v>
      </c>
      <c r="BB408">
        <v>13.303172999999999</v>
      </c>
      <c r="BC408">
        <v>3004.008637000004</v>
      </c>
      <c r="BD408">
        <v>5977.4360929999984</v>
      </c>
      <c r="BE408">
        <v>2389.811011999996</v>
      </c>
      <c r="BF408">
        <v>947.29430599999978</v>
      </c>
      <c r="BG408">
        <v>2406.530749</v>
      </c>
      <c r="BH408">
        <v>1613.701272999999</v>
      </c>
      <c r="BI408">
        <v>1139.6774949999999</v>
      </c>
    </row>
    <row r="409">
      <c r="A409" t="s">
        <v>655</v>
      </c>
      <c r="B409">
        <v>2020</v>
      </c>
      <c r="C409" t="s">
        <v>663</v>
      </c>
      <c r="D409">
        <v>151</v>
      </c>
      <c r="E409" t="s">
        <v>111</v>
      </c>
      <c r="F409" t="s">
        <v>50</v>
      </c>
      <c r="G409" t="s">
        <v>195</v>
      </c>
      <c r="H409">
        <v>31.891348634576861</v>
      </c>
      <c r="I409">
        <v>32.598067997037447</v>
      </c>
      <c r="J409">
        <v>30.393997106600029</v>
      </c>
      <c r="K409">
        <v>23.656260082009641</v>
      </c>
      <c r="L409">
        <v>8.3235691398767422</v>
      </c>
      <c r="M409">
        <v>40.465384949562342</v>
      </c>
      <c r="N409">
        <v>37.191261026134661</v>
      </c>
      <c r="O409">
        <v>28.729284507070162</v>
      </c>
      <c r="P409">
        <v>15.40906182020122</v>
      </c>
      <c r="Q409">
        <v>6.8713696083630236</v>
      </c>
      <c r="R409">
        <v>32.010756168294833</v>
      </c>
      <c r="S409">
        <v>30.121132464945369</v>
      </c>
      <c r="T409">
        <v>25.635110451822118</v>
      </c>
      <c r="U409">
        <v>20.462315266022092</v>
      </c>
      <c r="V409">
        <v>14.672346370796269</v>
      </c>
      <c r="W409" t="s">
        <v>240</v>
      </c>
      <c r="X409" t="s">
        <v>241</v>
      </c>
      <c r="Y409" t="s">
        <v>242</v>
      </c>
      <c r="Z409" t="s">
        <v>424</v>
      </c>
      <c r="AA409" t="s">
        <v>244</v>
      </c>
      <c r="AB409" t="s">
        <v>245</v>
      </c>
      <c r="AC409" t="s">
        <v>246</v>
      </c>
      <c r="AD409" t="s">
        <v>247</v>
      </c>
      <c r="AE409">
        <v>44.940657818801967</v>
      </c>
      <c r="AF409">
        <v>7.5091599884691469</v>
      </c>
      <c r="AG409">
        <v>24.33798568898526</v>
      </c>
      <c r="AH409">
        <v>20.35713744382064</v>
      </c>
      <c r="AI409">
        <v>33.824881872640923</v>
      </c>
      <c r="AJ409">
        <v>25.268863674593671</v>
      </c>
      <c r="AK409">
        <v>39.208089444146943</v>
      </c>
      <c r="AL409">
        <v>27.665149688597491</v>
      </c>
      <c r="AM409">
        <v>3352.1886210000039</v>
      </c>
      <c r="AN409">
        <v>3514.760449999997</v>
      </c>
      <c r="AO409">
        <v>3290.563333000001</v>
      </c>
      <c r="AP409">
        <v>2564.7363799999989</v>
      </c>
      <c r="AQ409">
        <v>904.01065300000016</v>
      </c>
      <c r="AR409">
        <v>3019.6157719999942</v>
      </c>
      <c r="AS409">
        <v>2783.1744270000008</v>
      </c>
      <c r="AT409">
        <v>2152.930261</v>
      </c>
      <c r="AU409">
        <v>1158.9519299999999</v>
      </c>
      <c r="AV409">
        <v>517.45718599999998</v>
      </c>
      <c r="AW409">
        <v>996.51079400000015</v>
      </c>
      <c r="AX409">
        <v>983.01238499999999</v>
      </c>
      <c r="AY409">
        <v>845.99414800000011</v>
      </c>
      <c r="AZ409">
        <v>679.54311600000005</v>
      </c>
      <c r="BA409">
        <v>489.06941799999998</v>
      </c>
      <c r="BB409">
        <v>318.05320200000051</v>
      </c>
      <c r="BC409">
        <v>440.21392999999989</v>
      </c>
      <c r="BD409">
        <v>5594.3424679999953</v>
      </c>
      <c r="BE409">
        <v>634.78297600000019</v>
      </c>
      <c r="BF409">
        <v>3576.5593409999992</v>
      </c>
      <c r="BG409">
        <v>1499.7298420000011</v>
      </c>
      <c r="BH409">
        <v>948.25943699999937</v>
      </c>
      <c r="BI409">
        <v>614.31824100000017</v>
      </c>
    </row>
    <row r="410">
      <c r="A410" t="s">
        <v>655</v>
      </c>
      <c r="B410">
        <v>2020</v>
      </c>
      <c r="C410" t="s">
        <v>663</v>
      </c>
      <c r="D410">
        <v>152</v>
      </c>
      <c r="E410" t="s">
        <v>111</v>
      </c>
      <c r="F410" t="s">
        <v>49</v>
      </c>
      <c r="G410" t="s">
        <v>195</v>
      </c>
      <c r="H410">
        <v>68.108651365423327</v>
      </c>
      <c r="I410">
        <v>67.401932002962482</v>
      </c>
      <c r="J410">
        <v>69.606002893400074</v>
      </c>
      <c r="K410">
        <v>76.34373991799049</v>
      </c>
      <c r="L410">
        <v>91.676430860123233</v>
      </c>
      <c r="M410">
        <v>59.534615050437758</v>
      </c>
      <c r="N410">
        <v>62.808738973865388</v>
      </c>
      <c r="O410">
        <v>71.270715492929909</v>
      </c>
      <c r="P410">
        <v>84.59093817979884</v>
      </c>
      <c r="Q410">
        <v>93.128630391636989</v>
      </c>
      <c r="R410">
        <v>67.98924383170511</v>
      </c>
      <c r="S410">
        <v>69.878867535054752</v>
      </c>
      <c r="T410">
        <v>74.364889548177814</v>
      </c>
      <c r="U410">
        <v>79.537684733977912</v>
      </c>
      <c r="V410">
        <v>85.327653629203752</v>
      </c>
      <c r="W410" t="s">
        <v>240</v>
      </c>
      <c r="X410" t="s">
        <v>241</v>
      </c>
      <c r="Y410" t="s">
        <v>242</v>
      </c>
      <c r="Z410" t="s">
        <v>424</v>
      </c>
      <c r="AA410" t="s">
        <v>244</v>
      </c>
      <c r="AB410" t="s">
        <v>245</v>
      </c>
      <c r="AC410" t="s">
        <v>246</v>
      </c>
      <c r="AD410" t="s">
        <v>247</v>
      </c>
      <c r="AE410">
        <v>55.059342181198097</v>
      </c>
      <c r="AF410">
        <v>92.490840011530835</v>
      </c>
      <c r="AG410">
        <v>75.662014311014701</v>
      </c>
      <c r="AH410">
        <v>79.642862556179253</v>
      </c>
      <c r="AI410">
        <v>66.175118127359042</v>
      </c>
      <c r="AJ410">
        <v>74.731136325406396</v>
      </c>
      <c r="AK410">
        <v>60.791910555852922</v>
      </c>
      <c r="AL410">
        <v>72.334850311402619</v>
      </c>
      <c r="AM410">
        <v>7159.0903450000114</v>
      </c>
      <c r="AN410">
        <v>7267.3523130000067</v>
      </c>
      <c r="AO410">
        <v>7535.7959690000043</v>
      </c>
      <c r="AP410">
        <v>8276.9451500000032</v>
      </c>
      <c r="AQ410">
        <v>9956.8428799999892</v>
      </c>
      <c r="AR410">
        <v>4442.6035440000041</v>
      </c>
      <c r="AS410">
        <v>4700.2352509999964</v>
      </c>
      <c r="AT410">
        <v>5340.9224329999988</v>
      </c>
      <c r="AU410">
        <v>6362.2842330000021</v>
      </c>
      <c r="AV410">
        <v>7013.1693919999952</v>
      </c>
      <c r="AW410">
        <v>2116.5390469999988</v>
      </c>
      <c r="AX410">
        <v>2280.518248000003</v>
      </c>
      <c r="AY410">
        <v>2454.1443460000019</v>
      </c>
      <c r="AZ410">
        <v>2641.4061860000002</v>
      </c>
      <c r="BA410">
        <v>2844.203977000001</v>
      </c>
      <c r="BB410">
        <v>389.66497000000032</v>
      </c>
      <c r="BC410">
        <v>5422.1452510000036</v>
      </c>
      <c r="BD410">
        <v>17391.711264999969</v>
      </c>
      <c r="BE410">
        <v>2483.4500159999939</v>
      </c>
      <c r="BF410">
        <v>6997.1933020000024</v>
      </c>
      <c r="BG410">
        <v>4435.3603200000052</v>
      </c>
      <c r="BH410">
        <v>1470.2706429999989</v>
      </c>
      <c r="BI410">
        <v>1606.23089</v>
      </c>
    </row>
    <row r="411">
      <c r="A411" t="s">
        <v>655</v>
      </c>
      <c r="B411">
        <v>2020</v>
      </c>
      <c r="C411" t="s">
        <v>663</v>
      </c>
      <c r="D411">
        <v>153</v>
      </c>
      <c r="E411" t="s">
        <v>63</v>
      </c>
      <c r="F411" t="s">
        <v>259</v>
      </c>
      <c r="G411" t="s">
        <v>195</v>
      </c>
      <c r="H411">
        <v>0.13611473495836529</v>
      </c>
      <c r="I411">
        <v>0.72339148469687586</v>
      </c>
      <c r="J411">
        <v>1.572916672307453</v>
      </c>
      <c r="K411">
        <v>2.4115438852961799</v>
      </c>
      <c r="L411">
        <v>2.4106311829405649</v>
      </c>
      <c r="M411">
        <v>1.01445736049666</v>
      </c>
      <c r="N411">
        <v>2.1007151910791069</v>
      </c>
      <c r="O411">
        <v>2.9153327790246002</v>
      </c>
      <c r="P411">
        <v>2.0742388168512562</v>
      </c>
      <c r="Q411">
        <v>2.3547681877899662</v>
      </c>
      <c r="R411">
        <v>0</v>
      </c>
      <c r="S411">
        <v>0</v>
      </c>
      <c r="T411">
        <v>0</v>
      </c>
      <c r="U411">
        <v>0</v>
      </c>
      <c r="V411">
        <v>0.037214889179529802</v>
      </c>
      <c r="W411" t="s">
        <v>240</v>
      </c>
      <c r="X411" t="s">
        <v>241</v>
      </c>
      <c r="Y411" t="s">
        <v>242</v>
      </c>
      <c r="Z411" t="s">
        <v>424</v>
      </c>
      <c r="AA411" t="s">
        <v>244</v>
      </c>
      <c r="AB411" t="s">
        <v>245</v>
      </c>
      <c r="AC411" t="s">
        <v>246</v>
      </c>
      <c r="AD411" t="s">
        <v>247</v>
      </c>
      <c r="AE411">
        <v>94.210681873099972</v>
      </c>
      <c r="AF411">
        <v>0.0272687317621387</v>
      </c>
      <c r="AG411">
        <v>0.054386144259317801</v>
      </c>
      <c r="AH411">
        <v>0</v>
      </c>
      <c r="AI411">
        <v>0.99951746147538423</v>
      </c>
      <c r="AJ411">
        <v>0</v>
      </c>
      <c r="AK411">
        <v>0</v>
      </c>
      <c r="AL411">
        <v>0</v>
      </c>
      <c r="AM411">
        <v>14.766249999999999</v>
      </c>
      <c r="AN411">
        <v>78.438456000000002</v>
      </c>
      <c r="AO411">
        <v>170.73574499999989</v>
      </c>
      <c r="AP411">
        <v>261.45190800000012</v>
      </c>
      <c r="AQ411">
        <v>261.81512199999992</v>
      </c>
      <c r="AR411">
        <v>76.206873999999999</v>
      </c>
      <c r="AS411">
        <v>157.95219</v>
      </c>
      <c r="AT411">
        <v>218.47074399999991</v>
      </c>
      <c r="AU411">
        <v>156.00839999999999</v>
      </c>
      <c r="AV411">
        <v>177.328799</v>
      </c>
      <c r="AW411">
        <v>0</v>
      </c>
      <c r="AX411">
        <v>0</v>
      </c>
      <c r="AY411">
        <v>0</v>
      </c>
      <c r="AZ411">
        <v>0</v>
      </c>
      <c r="BA411">
        <v>1.2404740000000001</v>
      </c>
      <c r="BB411">
        <v>667.38235800000052</v>
      </c>
      <c r="BC411">
        <v>1.5985910000000001</v>
      </c>
      <c r="BD411">
        <v>12.540028</v>
      </c>
      <c r="BE411">
        <v>0</v>
      </c>
      <c r="BF411">
        <v>105.686504</v>
      </c>
      <c r="BG411">
        <v>0</v>
      </c>
      <c r="BH411">
        <v>0</v>
      </c>
      <c r="BI411">
        <v>0</v>
      </c>
    </row>
    <row r="412">
      <c r="A412" t="s">
        <v>655</v>
      </c>
      <c r="B412">
        <v>2020</v>
      </c>
      <c r="C412" t="s">
        <v>663</v>
      </c>
      <c r="D412">
        <v>154</v>
      </c>
      <c r="E412" t="s">
        <v>63</v>
      </c>
      <c r="F412" t="s">
        <v>260</v>
      </c>
      <c r="G412" t="s">
        <v>195</v>
      </c>
      <c r="H412">
        <v>1.117113764137331</v>
      </c>
      <c r="I412">
        <v>5.9642853902333277</v>
      </c>
      <c r="J412">
        <v>17.218904836628731</v>
      </c>
      <c r="K412">
        <v>43.897303484065759</v>
      </c>
      <c r="L412">
        <v>69.127115840279529</v>
      </c>
      <c r="M412">
        <v>6.6925934851768689</v>
      </c>
      <c r="N412">
        <v>17.682727969867781</v>
      </c>
      <c r="O412">
        <v>34.806694026537251</v>
      </c>
      <c r="P412">
        <v>59.048787430024497</v>
      </c>
      <c r="Q412">
        <v>73.830596848909352</v>
      </c>
      <c r="R412">
        <v>0</v>
      </c>
      <c r="S412">
        <v>1.4902860447478059</v>
      </c>
      <c r="T412">
        <v>0.36222953027469368</v>
      </c>
      <c r="U412">
        <v>3.0919753745701768</v>
      </c>
      <c r="V412">
        <v>8.9161921865098037</v>
      </c>
      <c r="W412" t="s">
        <v>240</v>
      </c>
      <c r="X412" t="s">
        <v>241</v>
      </c>
      <c r="Y412" t="s">
        <v>242</v>
      </c>
      <c r="Z412" t="s">
        <v>424</v>
      </c>
      <c r="AA412" t="s">
        <v>244</v>
      </c>
      <c r="AB412" t="s">
        <v>245</v>
      </c>
      <c r="AC412" t="s">
        <v>246</v>
      </c>
      <c r="AD412" t="s">
        <v>247</v>
      </c>
      <c r="AE412">
        <v>1.989271748157964</v>
      </c>
      <c r="AF412">
        <v>2.7992208415317128</v>
      </c>
      <c r="AG412">
        <v>30.924526937762561</v>
      </c>
      <c r="AH412">
        <v>2.5051149955622618</v>
      </c>
      <c r="AI412">
        <v>61.838001386656813</v>
      </c>
      <c r="AJ412">
        <v>12.78828851203456</v>
      </c>
      <c r="AK412">
        <v>2.3936865061964658</v>
      </c>
      <c r="AL412">
        <v>6.5993258180638463</v>
      </c>
      <c r="AM412">
        <v>121.18879800000001</v>
      </c>
      <c r="AN412">
        <v>646.71667699999978</v>
      </c>
      <c r="AO412">
        <v>1869.064392999999</v>
      </c>
      <c r="AP412">
        <v>4759.2058439999992</v>
      </c>
      <c r="AQ412">
        <v>7507.7948029999961</v>
      </c>
      <c r="AR412">
        <v>502.75314500000007</v>
      </c>
      <c r="AS412">
        <v>1329.559389999999</v>
      </c>
      <c r="AT412">
        <v>2608.3623779999971</v>
      </c>
      <c r="AU412">
        <v>4441.198754</v>
      </c>
      <c r="AV412">
        <v>5559.906548999993</v>
      </c>
      <c r="AW412">
        <v>0</v>
      </c>
      <c r="AX412">
        <v>49.789188000000003</v>
      </c>
      <c r="AY412">
        <v>12.058729</v>
      </c>
      <c r="AZ412">
        <v>103.14131999999999</v>
      </c>
      <c r="BA412">
        <v>297.20106199999998</v>
      </c>
      <c r="BB412">
        <v>14.091872</v>
      </c>
      <c r="BC412">
        <v>164.10038</v>
      </c>
      <c r="BD412">
        <v>7130.3902669999907</v>
      </c>
      <c r="BE412">
        <v>78.265161999999975</v>
      </c>
      <c r="BF412">
        <v>6538.5973060000033</v>
      </c>
      <c r="BG412">
        <v>766.18241199999966</v>
      </c>
      <c r="BH412">
        <v>64.369894000000002</v>
      </c>
      <c r="BI412">
        <v>147.97322199999999</v>
      </c>
    </row>
    <row r="413">
      <c r="A413" t="s">
        <v>655</v>
      </c>
      <c r="B413">
        <v>2020</v>
      </c>
      <c r="C413" t="s">
        <v>663</v>
      </c>
      <c r="D413">
        <v>155</v>
      </c>
      <c r="E413" t="s">
        <v>63</v>
      </c>
      <c r="F413" t="s">
        <v>429</v>
      </c>
      <c r="G413" t="s">
        <v>195</v>
      </c>
      <c r="H413">
        <v>2.051715369487491</v>
      </c>
      <c r="I413">
        <v>4.30607087575605</v>
      </c>
      <c r="J413">
        <v>9.8797951507932122</v>
      </c>
      <c r="K413">
        <v>9.2707577345707275</v>
      </c>
      <c r="L413">
        <v>5.5241500879929077</v>
      </c>
      <c r="M413">
        <v>4.0584380748112743</v>
      </c>
      <c r="N413">
        <v>10.984612010815461</v>
      </c>
      <c r="O413">
        <v>8.5353360830287013</v>
      </c>
      <c r="P413">
        <v>9.3311949763330428</v>
      </c>
      <c r="Q413">
        <v>5.5966290405536601</v>
      </c>
      <c r="R413">
        <v>0.75781489196676399</v>
      </c>
      <c r="S413">
        <v>2.5226626958660918</v>
      </c>
      <c r="T413">
        <v>2.7278273103640109</v>
      </c>
      <c r="U413">
        <v>4.1043219224055516</v>
      </c>
      <c r="V413">
        <v>4.0807247375518676</v>
      </c>
      <c r="W413" t="s">
        <v>240</v>
      </c>
      <c r="X413" t="s">
        <v>241</v>
      </c>
      <c r="Y413" t="s">
        <v>242</v>
      </c>
      <c r="Z413" t="s">
        <v>424</v>
      </c>
      <c r="AA413" t="s">
        <v>244</v>
      </c>
      <c r="AB413" t="s">
        <v>245</v>
      </c>
      <c r="AC413" t="s">
        <v>246</v>
      </c>
      <c r="AD413" t="s">
        <v>247</v>
      </c>
      <c r="AE413">
        <v>0.098247088406422295</v>
      </c>
      <c r="AF413">
        <v>0.95583165872210551</v>
      </c>
      <c r="AG413">
        <v>8.5201373649741168</v>
      </c>
      <c r="AH413">
        <v>0.84776206406398991</v>
      </c>
      <c r="AI413">
        <v>7.1098907869543551</v>
      </c>
      <c r="AJ413">
        <v>7.2617256529057137</v>
      </c>
      <c r="AK413">
        <v>2.6255389836840961</v>
      </c>
      <c r="AL413">
        <v>2.7560201271941822</v>
      </c>
      <c r="AM413">
        <v>222.57797500000001</v>
      </c>
      <c r="AN413">
        <v>466.91391599999997</v>
      </c>
      <c r="AO413">
        <v>1072.424379</v>
      </c>
      <c r="AP413">
        <v>1005.106029</v>
      </c>
      <c r="AQ413">
        <v>599.96984999999984</v>
      </c>
      <c r="AR413">
        <v>304.87321700000001</v>
      </c>
      <c r="AS413">
        <v>825.92991699999993</v>
      </c>
      <c r="AT413">
        <v>639.62551299999996</v>
      </c>
      <c r="AU413">
        <v>701.82121099999995</v>
      </c>
      <c r="AV413">
        <v>421.46123399999999</v>
      </c>
      <c r="AW413">
        <v>25.258232</v>
      </c>
      <c r="AX413">
        <v>84.280012999999997</v>
      </c>
      <c r="AY413">
        <v>90.810183999999992</v>
      </c>
      <c r="AZ413">
        <v>136.91091599999999</v>
      </c>
      <c r="BA413">
        <v>136.02171200000001</v>
      </c>
      <c r="BB413">
        <v>0.69597600000000004</v>
      </c>
      <c r="BC413">
        <v>56.034284999999997</v>
      </c>
      <c r="BD413">
        <v>1964.52171</v>
      </c>
      <c r="BE413">
        <v>26.485904000000009</v>
      </c>
      <c r="BF413">
        <v>751.78226499999994</v>
      </c>
      <c r="BG413">
        <v>435.07045299999999</v>
      </c>
      <c r="BH413">
        <v>70.604762000000008</v>
      </c>
      <c r="BI413">
        <v>61.796793999999998</v>
      </c>
    </row>
    <row r="414">
      <c r="A414" t="s">
        <v>655</v>
      </c>
      <c r="B414">
        <v>2020</v>
      </c>
      <c r="C414" t="s">
        <v>663</v>
      </c>
      <c r="D414">
        <v>156</v>
      </c>
      <c r="E414" t="s">
        <v>63</v>
      </c>
      <c r="F414" t="s">
        <v>262</v>
      </c>
      <c r="G414" t="s">
        <v>195</v>
      </c>
      <c r="H414">
        <v>0</v>
      </c>
      <c r="I414">
        <v>0.0025476626856737001</v>
      </c>
      <c r="J414">
        <v>0.084307265602880294</v>
      </c>
      <c r="K414">
        <v>0</v>
      </c>
      <c r="L414">
        <v>0</v>
      </c>
      <c r="M414">
        <v>0.0036773690843836999</v>
      </c>
      <c r="N414">
        <v>0</v>
      </c>
      <c r="O414">
        <v>0</v>
      </c>
      <c r="P414">
        <v>0</v>
      </c>
      <c r="Q414">
        <v>0</v>
      </c>
      <c r="R414">
        <v>0</v>
      </c>
      <c r="S414">
        <v>0</v>
      </c>
      <c r="T414">
        <v>0</v>
      </c>
      <c r="U414">
        <v>0</v>
      </c>
      <c r="V414">
        <v>0.27454453672258711</v>
      </c>
      <c r="W414" t="s">
        <v>240</v>
      </c>
      <c r="X414" t="s">
        <v>241</v>
      </c>
      <c r="Y414" t="s">
        <v>242</v>
      </c>
      <c r="Z414" t="s">
        <v>424</v>
      </c>
      <c r="AA414" t="s">
        <v>244</v>
      </c>
      <c r="AB414" t="s">
        <v>245</v>
      </c>
      <c r="AC414" t="s">
        <v>246</v>
      </c>
      <c r="AD414" t="s">
        <v>247</v>
      </c>
      <c r="AE414">
        <v>0.038996263421452702</v>
      </c>
      <c r="AF414">
        <v>0</v>
      </c>
      <c r="AG414">
        <v>0</v>
      </c>
      <c r="AH414">
        <v>0</v>
      </c>
      <c r="AI414">
        <v>0</v>
      </c>
      <c r="AJ414">
        <v>0.15274394007618139</v>
      </c>
      <c r="AK414">
        <v>0</v>
      </c>
      <c r="AL414">
        <v>0</v>
      </c>
      <c r="AM414">
        <v>0</v>
      </c>
      <c r="AN414">
        <v>0.27624700000000002</v>
      </c>
      <c r="AO414">
        <v>9.1513200000000001</v>
      </c>
      <c r="AP414">
        <v>0</v>
      </c>
      <c r="AQ414">
        <v>0</v>
      </c>
      <c r="AR414">
        <v>0.27624700000000002</v>
      </c>
      <c r="AS414">
        <v>0</v>
      </c>
      <c r="AT414">
        <v>0</v>
      </c>
      <c r="AU414">
        <v>0</v>
      </c>
      <c r="AV414">
        <v>0</v>
      </c>
      <c r="AW414">
        <v>0</v>
      </c>
      <c r="AX414">
        <v>0</v>
      </c>
      <c r="AY414">
        <v>0</v>
      </c>
      <c r="AZ414">
        <v>0</v>
      </c>
      <c r="BA414">
        <v>9.1513200000000001</v>
      </c>
      <c r="BB414">
        <v>0.27624700000000002</v>
      </c>
      <c r="BC414">
        <v>0</v>
      </c>
      <c r="BD414">
        <v>0</v>
      </c>
      <c r="BE414">
        <v>0</v>
      </c>
      <c r="BF414">
        <v>0</v>
      </c>
      <c r="BG414">
        <v>9.1513200000000001</v>
      </c>
      <c r="BH414">
        <v>0</v>
      </c>
      <c r="BI414">
        <v>0</v>
      </c>
    </row>
    <row r="415">
      <c r="A415" t="s">
        <v>655</v>
      </c>
      <c r="B415">
        <v>2020</v>
      </c>
      <c r="C415" t="s">
        <v>663</v>
      </c>
      <c r="D415">
        <v>157</v>
      </c>
      <c r="E415" t="s">
        <v>63</v>
      </c>
      <c r="F415" t="s">
        <v>604</v>
      </c>
      <c r="G415" t="s">
        <v>195</v>
      </c>
      <c r="H415">
        <v>0</v>
      </c>
      <c r="I415">
        <v>0.034561095809826303</v>
      </c>
      <c r="J415">
        <v>0</v>
      </c>
      <c r="K415">
        <v>0.0261520779055756</v>
      </c>
      <c r="L415">
        <v>0</v>
      </c>
      <c r="M415">
        <v>0</v>
      </c>
      <c r="N415">
        <v>0</v>
      </c>
      <c r="O415">
        <v>0.0378353447255525</v>
      </c>
      <c r="P415">
        <v>0</v>
      </c>
      <c r="Q415">
        <v>0</v>
      </c>
      <c r="R415">
        <v>0</v>
      </c>
      <c r="S415">
        <v>0</v>
      </c>
      <c r="T415">
        <v>0.1125707256285723</v>
      </c>
      <c r="U415">
        <v>0</v>
      </c>
      <c r="V415">
        <v>0</v>
      </c>
      <c r="W415" t="s">
        <v>240</v>
      </c>
      <c r="X415" t="s">
        <v>241</v>
      </c>
      <c r="Y415" t="s">
        <v>242</v>
      </c>
      <c r="Z415" t="s">
        <v>424</v>
      </c>
      <c r="AA415" t="s">
        <v>244</v>
      </c>
      <c r="AB415" t="s">
        <v>245</v>
      </c>
      <c r="AC415" t="s">
        <v>246</v>
      </c>
      <c r="AD415" t="s">
        <v>247</v>
      </c>
      <c r="AE415">
        <v>0</v>
      </c>
      <c r="AF415">
        <v>0.063924998184105603</v>
      </c>
      <c r="AG415">
        <v>0</v>
      </c>
      <c r="AH415">
        <v>0</v>
      </c>
      <c r="AI415">
        <v>0.026814746814386999</v>
      </c>
      <c r="AJ415">
        <v>0</v>
      </c>
      <c r="AK415">
        <v>0</v>
      </c>
      <c r="AL415">
        <v>0</v>
      </c>
      <c r="AM415">
        <v>0</v>
      </c>
      <c r="AN415">
        <v>3.7475130000000001</v>
      </c>
      <c r="AO415">
        <v>0</v>
      </c>
      <c r="AP415">
        <v>2.8353250000000001</v>
      </c>
      <c r="AQ415">
        <v>0</v>
      </c>
      <c r="AR415">
        <v>0</v>
      </c>
      <c r="AS415">
        <v>0</v>
      </c>
      <c r="AT415">
        <v>2.8353250000000001</v>
      </c>
      <c r="AU415">
        <v>0</v>
      </c>
      <c r="AV415">
        <v>0</v>
      </c>
      <c r="AW415">
        <v>0</v>
      </c>
      <c r="AX415">
        <v>0</v>
      </c>
      <c r="AY415">
        <v>3.7475130000000001</v>
      </c>
      <c r="AZ415">
        <v>0</v>
      </c>
      <c r="BA415">
        <v>0</v>
      </c>
      <c r="BB415">
        <v>0</v>
      </c>
      <c r="BC415">
        <v>3.7475130000000001</v>
      </c>
      <c r="BD415">
        <v>0</v>
      </c>
      <c r="BE415">
        <v>0</v>
      </c>
      <c r="BF415">
        <v>2.8353250000000001</v>
      </c>
      <c r="BG415">
        <v>0</v>
      </c>
      <c r="BH415">
        <v>0</v>
      </c>
      <c r="BI415">
        <v>0</v>
      </c>
    </row>
    <row r="416">
      <c r="A416" t="s">
        <v>655</v>
      </c>
      <c r="B416">
        <v>2020</v>
      </c>
      <c r="C416" t="s">
        <v>663</v>
      </c>
      <c r="D416">
        <v>158</v>
      </c>
      <c r="E416" t="s">
        <v>63</v>
      </c>
      <c r="F416" t="s">
        <v>264</v>
      </c>
      <c r="G416" t="s">
        <v>195</v>
      </c>
      <c r="H416">
        <v>2.9720656918005468</v>
      </c>
      <c r="I416">
        <v>4.1468563033578922</v>
      </c>
      <c r="J416">
        <v>3.7473225127000882</v>
      </c>
      <c r="K416">
        <v>3.6073111345118098</v>
      </c>
      <c r="L416">
        <v>1.317891439794266</v>
      </c>
      <c r="M416">
        <v>4.5941300206817592</v>
      </c>
      <c r="N416">
        <v>3.4959735324951051</v>
      </c>
      <c r="O416">
        <v>4.555919270649067</v>
      </c>
      <c r="P416">
        <v>2.2507587626722949</v>
      </c>
      <c r="Q416">
        <v>0.62182056851418666</v>
      </c>
      <c r="R416">
        <v>3.7218036895541582</v>
      </c>
      <c r="S416">
        <v>2.1594304528918311</v>
      </c>
      <c r="T416">
        <v>1.47929087416357</v>
      </c>
      <c r="U416">
        <v>4.6582031002593274</v>
      </c>
      <c r="V416">
        <v>4.4020180648878338</v>
      </c>
      <c r="W416" t="s">
        <v>240</v>
      </c>
      <c r="X416" t="s">
        <v>241</v>
      </c>
      <c r="Y416" t="s">
        <v>242</v>
      </c>
      <c r="Z416" t="s">
        <v>424</v>
      </c>
      <c r="AA416" t="s">
        <v>244</v>
      </c>
      <c r="AB416" t="s">
        <v>245</v>
      </c>
      <c r="AC416" t="s">
        <v>246</v>
      </c>
      <c r="AD416" t="s">
        <v>247</v>
      </c>
      <c r="AE416">
        <v>0.75092754378586068</v>
      </c>
      <c r="AF416">
        <v>1.829584126261333</v>
      </c>
      <c r="AG416">
        <v>3.7494385961050472</v>
      </c>
      <c r="AH416">
        <v>0.47714763980263841</v>
      </c>
      <c r="AI416">
        <v>2.661322148350922</v>
      </c>
      <c r="AJ416">
        <v>4.7025366822012398</v>
      </c>
      <c r="AK416">
        <v>5.2741797390206751</v>
      </c>
      <c r="AL416">
        <v>0.71710025695565982</v>
      </c>
      <c r="AM416">
        <v>322.42111799999998</v>
      </c>
      <c r="AN416">
        <v>449.65003400000001</v>
      </c>
      <c r="AO416">
        <v>406.76147200000008</v>
      </c>
      <c r="AP416">
        <v>391.09318499999989</v>
      </c>
      <c r="AQ416">
        <v>143.13425899999999</v>
      </c>
      <c r="AR416">
        <v>345.11483800000002</v>
      </c>
      <c r="AS416">
        <v>262.86127599999998</v>
      </c>
      <c r="AT416">
        <v>341.41387900000001</v>
      </c>
      <c r="AU416">
        <v>169.28488200000001</v>
      </c>
      <c r="AV416">
        <v>46.826985000000001</v>
      </c>
      <c r="AW416">
        <v>124.049002</v>
      </c>
      <c r="AX416">
        <v>72.144733000000002</v>
      </c>
      <c r="AY416">
        <v>49.246033999999987</v>
      </c>
      <c r="AZ416">
        <v>155.38714200000001</v>
      </c>
      <c r="BA416">
        <v>146.73129700000001</v>
      </c>
      <c r="BB416">
        <v>5.3195219999999992</v>
      </c>
      <c r="BC416">
        <v>107.256793</v>
      </c>
      <c r="BD416">
        <v>864.52286000000004</v>
      </c>
      <c r="BE416">
        <v>14.907114999999999</v>
      </c>
      <c r="BF416">
        <v>281.40162100000009</v>
      </c>
      <c r="BG416">
        <v>281.74222800000001</v>
      </c>
      <c r="BH416">
        <v>141.83076600000001</v>
      </c>
      <c r="BI416">
        <v>16.079163000000001</v>
      </c>
    </row>
    <row r="417">
      <c r="A417" t="s">
        <v>655</v>
      </c>
      <c r="B417">
        <v>2020</v>
      </c>
      <c r="C417" t="s">
        <v>663</v>
      </c>
      <c r="D417">
        <v>159</v>
      </c>
      <c r="E417" t="s">
        <v>63</v>
      </c>
      <c r="F417" t="s">
        <v>265</v>
      </c>
      <c r="G417" t="s">
        <v>195</v>
      </c>
      <c r="H417">
        <v>29.101054099423969</v>
      </c>
      <c r="I417">
        <v>40.685991454873147</v>
      </c>
      <c r="J417">
        <v>34.405329645367168</v>
      </c>
      <c r="K417">
        <v>26.731097865037562</v>
      </c>
      <c r="L417">
        <v>16.369600589843451</v>
      </c>
      <c r="M417">
        <v>36.796928887302052</v>
      </c>
      <c r="N417">
        <v>33.040108914929419</v>
      </c>
      <c r="O417">
        <v>31.089993734002821</v>
      </c>
      <c r="P417">
        <v>19.395768067707198</v>
      </c>
      <c r="Q417">
        <v>13.934697705840771</v>
      </c>
      <c r="R417">
        <v>21.166834945301481</v>
      </c>
      <c r="S417">
        <v>29.065757022814768</v>
      </c>
      <c r="T417">
        <v>38.954482888050087</v>
      </c>
      <c r="U417">
        <v>45.89363164118123</v>
      </c>
      <c r="V417">
        <v>41.654087392972457</v>
      </c>
      <c r="W417" t="s">
        <v>240</v>
      </c>
      <c r="X417" t="s">
        <v>241</v>
      </c>
      <c r="Y417" t="s">
        <v>242</v>
      </c>
      <c r="Z417" t="s">
        <v>424</v>
      </c>
      <c r="AA417" t="s">
        <v>244</v>
      </c>
      <c r="AB417" t="s">
        <v>245</v>
      </c>
      <c r="AC417" t="s">
        <v>246</v>
      </c>
      <c r="AD417" t="s">
        <v>247</v>
      </c>
      <c r="AE417">
        <v>1.0729362806473579</v>
      </c>
      <c r="AF417">
        <v>43.081853295266377</v>
      </c>
      <c r="AG417">
        <v>30.827350209032229</v>
      </c>
      <c r="AH417">
        <v>19.67679174693555</v>
      </c>
      <c r="AI417">
        <v>18.40553095677328</v>
      </c>
      <c r="AJ417">
        <v>35.080239557221567</v>
      </c>
      <c r="AK417">
        <v>29.698806623860769</v>
      </c>
      <c r="AL417">
        <v>39.100093157510322</v>
      </c>
      <c r="AM417">
        <v>3156.9942829999991</v>
      </c>
      <c r="AN417">
        <v>4411.6448950000004</v>
      </c>
      <c r="AO417">
        <v>3734.603169</v>
      </c>
      <c r="AP417">
        <v>2898.1004999999991</v>
      </c>
      <c r="AQ417">
        <v>1777.878344</v>
      </c>
      <c r="AR417">
        <v>2764.2156609999988</v>
      </c>
      <c r="AS417">
        <v>2484.2765850000001</v>
      </c>
      <c r="AT417">
        <v>2329.8383330000001</v>
      </c>
      <c r="AU417">
        <v>1458.801522</v>
      </c>
      <c r="AV417">
        <v>1049.3700490000001</v>
      </c>
      <c r="AW417">
        <v>705.49791700000014</v>
      </c>
      <c r="AX417">
        <v>971.06219699999997</v>
      </c>
      <c r="AY417">
        <v>1296.806343</v>
      </c>
      <c r="AZ417">
        <v>1530.907971000001</v>
      </c>
      <c r="BA417">
        <v>1388.4446129999999</v>
      </c>
      <c r="BB417">
        <v>7.6006109999999998</v>
      </c>
      <c r="BC417">
        <v>2525.6129820000019</v>
      </c>
      <c r="BD417">
        <v>7107.9838449999961</v>
      </c>
      <c r="BE417">
        <v>614.74515000000042</v>
      </c>
      <c r="BF417">
        <v>1946.1553159999989</v>
      </c>
      <c r="BG417">
        <v>2101.7560350000008</v>
      </c>
      <c r="BH417">
        <v>798.64636799999948</v>
      </c>
      <c r="BI417">
        <v>876.72088399999973</v>
      </c>
    </row>
    <row r="418">
      <c r="A418" t="s">
        <v>655</v>
      </c>
      <c r="B418">
        <v>2020</v>
      </c>
      <c r="C418" t="s">
        <v>663</v>
      </c>
      <c r="D418">
        <v>160</v>
      </c>
      <c r="E418" t="s">
        <v>63</v>
      </c>
      <c r="F418" t="s">
        <v>266</v>
      </c>
      <c r="G418" t="s">
        <v>195</v>
      </c>
      <c r="H418">
        <v>61.080766647669513</v>
      </c>
      <c r="I418">
        <v>43.57334431237696</v>
      </c>
      <c r="J418">
        <v>32.559439885806427</v>
      </c>
      <c r="K418">
        <v>14.05583381861247</v>
      </c>
      <c r="L418">
        <v>5.2427786478280316</v>
      </c>
      <c r="M418">
        <v>46.00629949283779</v>
      </c>
      <c r="N418">
        <v>31.832122832727521</v>
      </c>
      <c r="O418">
        <v>18.058888762032041</v>
      </c>
      <c r="P418">
        <v>7.8992519464117281</v>
      </c>
      <c r="Q418">
        <v>3.650191841978228</v>
      </c>
      <c r="R418">
        <v>66.82377079977968</v>
      </c>
      <c r="S418">
        <v>62.346214799460377</v>
      </c>
      <c r="T418">
        <v>55.495739092209803</v>
      </c>
      <c r="U418">
        <v>41.807443379660789</v>
      </c>
      <c r="V418">
        <v>40.63521819217592</v>
      </c>
      <c r="W418" t="s">
        <v>240</v>
      </c>
      <c r="X418" t="s">
        <v>241</v>
      </c>
      <c r="Y418" t="s">
        <v>242</v>
      </c>
      <c r="Z418" t="s">
        <v>424</v>
      </c>
      <c r="AA418" t="s">
        <v>244</v>
      </c>
      <c r="AB418" t="s">
        <v>245</v>
      </c>
      <c r="AC418" t="s">
        <v>246</v>
      </c>
      <c r="AD418" t="s">
        <v>247</v>
      </c>
      <c r="AE418">
        <v>1.3753136971135891</v>
      </c>
      <c r="AF418">
        <v>51.223507470038122</v>
      </c>
      <c r="AG418">
        <v>25.501501037901139</v>
      </c>
      <c r="AH418">
        <v>76.202945976936675</v>
      </c>
      <c r="AI418">
        <v>8.8549873598551461</v>
      </c>
      <c r="AJ418">
        <v>38.816292435309151</v>
      </c>
      <c r="AK418">
        <v>49.282689045655061</v>
      </c>
      <c r="AL418">
        <v>49.859751837446339</v>
      </c>
      <c r="AM418">
        <v>6626.2765070000178</v>
      </c>
      <c r="AN418">
        <v>4724.7250249999952</v>
      </c>
      <c r="AO418">
        <v>3534.2369520000002</v>
      </c>
      <c r="AP418">
        <v>1523.888739</v>
      </c>
      <c r="AQ418">
        <v>569.41051000000016</v>
      </c>
      <c r="AR418">
        <v>3456.0311799999981</v>
      </c>
      <c r="AS418">
        <v>2393.448448000001</v>
      </c>
      <c r="AT418">
        <v>1353.306522000001</v>
      </c>
      <c r="AU418">
        <v>594.12139400000012</v>
      </c>
      <c r="AV418">
        <v>274.882317</v>
      </c>
      <c r="AW418">
        <v>2227.2593530000022</v>
      </c>
      <c r="AX418">
        <v>2082.933958000001</v>
      </c>
      <c r="AY418">
        <v>1847.4696910000009</v>
      </c>
      <c r="AZ418">
        <v>1394.601952999999</v>
      </c>
      <c r="BA418">
        <v>1354.482917</v>
      </c>
      <c r="BB418">
        <v>9.7426329999999997</v>
      </c>
      <c r="BC418">
        <v>3002.905993000003</v>
      </c>
      <c r="BD418">
        <v>5879.9817749999993</v>
      </c>
      <c r="BE418">
        <v>2380.7433679999958</v>
      </c>
      <c r="BF418">
        <v>936.30445999999984</v>
      </c>
      <c r="BG418">
        <v>2325.5934940000002</v>
      </c>
      <c r="BH418">
        <v>1325.286942</v>
      </c>
      <c r="BI418">
        <v>1117.9790680000001</v>
      </c>
    </row>
    <row r="419">
      <c r="A419" t="s">
        <v>655</v>
      </c>
      <c r="B419">
        <v>2020</v>
      </c>
      <c r="C419" t="s">
        <v>663</v>
      </c>
      <c r="D419">
        <v>161</v>
      </c>
      <c r="E419" t="s">
        <v>63</v>
      </c>
      <c r="F419" t="s">
        <v>430</v>
      </c>
      <c r="G419" t="s">
        <v>195</v>
      </c>
      <c r="H419">
        <v>3.1074273745515009</v>
      </c>
      <c r="I419">
        <v>0.56295142021012512</v>
      </c>
      <c r="J419">
        <v>0.26130119087438841</v>
      </c>
      <c r="K419">
        <v>0</v>
      </c>
      <c r="L419">
        <v>0</v>
      </c>
      <c r="M419">
        <v>0.66377331319822508</v>
      </c>
      <c r="N419">
        <v>0.472969753423513</v>
      </c>
      <c r="O419">
        <v>0</v>
      </c>
      <c r="P419">
        <v>0</v>
      </c>
      <c r="Q419">
        <v>0</v>
      </c>
      <c r="R419">
        <v>6.6001322283932042</v>
      </c>
      <c r="S419">
        <v>2.3162587233422358</v>
      </c>
      <c r="T419">
        <v>0.86785957930917768</v>
      </c>
      <c r="U419">
        <v>0.4444245819229215</v>
      </c>
      <c r="V419">
        <v>0</v>
      </c>
      <c r="W419" t="s">
        <v>240</v>
      </c>
      <c r="X419" t="s">
        <v>241</v>
      </c>
      <c r="Y419" t="s">
        <v>242</v>
      </c>
      <c r="Z419" t="s">
        <v>424</v>
      </c>
      <c r="AA419" t="s">
        <v>244</v>
      </c>
      <c r="AB419" t="s">
        <v>245</v>
      </c>
      <c r="AC419" t="s">
        <v>246</v>
      </c>
      <c r="AD419" t="s">
        <v>247</v>
      </c>
      <c r="AE419">
        <v>0.095334018248320704</v>
      </c>
      <c r="AF419">
        <v>0</v>
      </c>
      <c r="AG419">
        <v>0.30940646421475992</v>
      </c>
      <c r="AH419">
        <v>0.19145136483358119</v>
      </c>
      <c r="AI419">
        <v>0</v>
      </c>
      <c r="AJ419">
        <v>0.93789135870430351</v>
      </c>
      <c r="AK419">
        <v>10.063502398710421</v>
      </c>
      <c r="AL419">
        <v>0.9677088028297014</v>
      </c>
      <c r="AM419">
        <v>337.10567400000008</v>
      </c>
      <c r="AN419">
        <v>61.041691999999998</v>
      </c>
      <c r="AO419">
        <v>28.363520000000001</v>
      </c>
      <c r="AP419">
        <v>0</v>
      </c>
      <c r="AQ419">
        <v>0</v>
      </c>
      <c r="AR419">
        <v>49.863199000000002</v>
      </c>
      <c r="AS419">
        <v>35.562463999999999</v>
      </c>
      <c r="AT419">
        <v>0</v>
      </c>
      <c r="AU419">
        <v>0</v>
      </c>
      <c r="AV419">
        <v>0</v>
      </c>
      <c r="AW419">
        <v>219.9846860000001</v>
      </c>
      <c r="AX419">
        <v>77.384231999999997</v>
      </c>
      <c r="AY419">
        <v>28.891304000000009</v>
      </c>
      <c r="AZ419">
        <v>14.825001</v>
      </c>
      <c r="BA419">
        <v>0</v>
      </c>
      <c r="BB419">
        <v>0.67534000000000005</v>
      </c>
      <c r="BC419">
        <v>0</v>
      </c>
      <c r="BD419">
        <v>71.341069999999988</v>
      </c>
      <c r="BE419">
        <v>5.9813510000000001</v>
      </c>
      <c r="BF419">
        <v>0</v>
      </c>
      <c r="BG419">
        <v>56.191715000000009</v>
      </c>
      <c r="BH419">
        <v>270.62298299999998</v>
      </c>
      <c r="BI419">
        <v>21.698426999999999</v>
      </c>
    </row>
    <row r="420">
      <c r="A420" t="s">
        <v>655</v>
      </c>
      <c r="B420">
        <v>2020</v>
      </c>
      <c r="C420" t="s">
        <v>663</v>
      </c>
      <c r="D420">
        <v>162</v>
      </c>
      <c r="E420" t="s">
        <v>63</v>
      </c>
      <c r="F420" t="s">
        <v>47</v>
      </c>
      <c r="G420" t="s">
        <v>195</v>
      </c>
      <c r="H420">
        <v>0.4337423179714987</v>
      </c>
      <c r="I420">
        <v>0</v>
      </c>
      <c r="J420">
        <v>0.27068283991968722</v>
      </c>
      <c r="K420">
        <v>0</v>
      </c>
      <c r="L420">
        <v>0.0078322113212867996</v>
      </c>
      <c r="M420">
        <v>0.16970199641104469</v>
      </c>
      <c r="N420">
        <v>0.39076979466218142</v>
      </c>
      <c r="O420">
        <v>0</v>
      </c>
      <c r="P420">
        <v>0</v>
      </c>
      <c r="Q420">
        <v>0.011295806413839199</v>
      </c>
      <c r="R420">
        <v>0.9296434450047325</v>
      </c>
      <c r="S420">
        <v>0.099390260876941</v>
      </c>
      <c r="T420">
        <v>0</v>
      </c>
      <c r="U420">
        <v>0</v>
      </c>
      <c r="V420">
        <v>0</v>
      </c>
      <c r="W420" t="s">
        <v>240</v>
      </c>
      <c r="X420" t="s">
        <v>241</v>
      </c>
      <c r="Y420" t="s">
        <v>242</v>
      </c>
      <c r="Z420" t="s">
        <v>424</v>
      </c>
      <c r="AA420" t="s">
        <v>244</v>
      </c>
      <c r="AB420" t="s">
        <v>245</v>
      </c>
      <c r="AC420" t="s">
        <v>246</v>
      </c>
      <c r="AD420" t="s">
        <v>247</v>
      </c>
      <c r="AE420">
        <v>0.36829148711909698</v>
      </c>
      <c r="AF420">
        <v>0.018808878234102201</v>
      </c>
      <c r="AG420">
        <v>0.1132532457509139</v>
      </c>
      <c r="AH420">
        <v>0.0987862118652338</v>
      </c>
      <c r="AI420">
        <v>0.10393515311969639</v>
      </c>
      <c r="AJ420">
        <v>0.26028186154727301</v>
      </c>
      <c r="AK420">
        <v>0.66159670287239369</v>
      </c>
      <c r="AL420">
        <v>0</v>
      </c>
      <c r="AM420">
        <v>47.054034999999992</v>
      </c>
      <c r="AN420">
        <v>0</v>
      </c>
      <c r="AO420">
        <v>29.381872000000001</v>
      </c>
      <c r="AP420">
        <v>0</v>
      </c>
      <c r="AQ420">
        <v>0.85064499999999998</v>
      </c>
      <c r="AR420">
        <v>12.748154</v>
      </c>
      <c r="AS420">
        <v>29.381872000000001</v>
      </c>
      <c r="AT420">
        <v>0</v>
      </c>
      <c r="AU420">
        <v>0</v>
      </c>
      <c r="AV420">
        <v>0.85064499999999998</v>
      </c>
      <c r="AW420">
        <v>30.985337000000001</v>
      </c>
      <c r="AX420">
        <v>3.3205439999999999</v>
      </c>
      <c r="AY420">
        <v>0</v>
      </c>
      <c r="AZ420">
        <v>0</v>
      </c>
      <c r="BA420">
        <v>0</v>
      </c>
      <c r="BB420">
        <v>2.6089530000000001</v>
      </c>
      <c r="BC420">
        <v>1.102644</v>
      </c>
      <c r="BD420">
        <v>26.113247999999999</v>
      </c>
      <c r="BE420">
        <v>3.086293</v>
      </c>
      <c r="BF420">
        <v>10.989846</v>
      </c>
      <c r="BG420">
        <v>15.59422</v>
      </c>
      <c r="BH420">
        <v>17.791347999999999</v>
      </c>
      <c r="BI420">
        <v>0</v>
      </c>
    </row>
    <row r="421">
      <c r="A421" t="s">
        <v>655</v>
      </c>
      <c r="B421">
        <v>2020</v>
      </c>
      <c r="C421" t="s">
        <v>663</v>
      </c>
      <c r="D421">
        <v>222</v>
      </c>
      <c r="E421" t="s">
        <v>37</v>
      </c>
      <c r="F421" t="s">
        <v>15</v>
      </c>
      <c r="G421" t="s">
        <v>686</v>
      </c>
      <c r="H421">
        <v>4.2021940188872113</v>
      </c>
      <c r="I421">
        <v>4.244277075564888</v>
      </c>
      <c r="J421">
        <v>4.7095483494874468</v>
      </c>
      <c r="K421">
        <v>8.2457957911464863</v>
      </c>
      <c r="L421">
        <v>20.1644510443477</v>
      </c>
      <c r="M421">
        <v>1.509566662371981</v>
      </c>
      <c r="N421">
        <v>3.934645170948428</v>
      </c>
      <c r="O421">
        <v>7.4722138661132949</v>
      </c>
      <c r="P421">
        <v>10.34373013928314</v>
      </c>
      <c r="Q421">
        <v>24.03373796502288</v>
      </c>
      <c r="R421">
        <v>5.6828502514939583</v>
      </c>
      <c r="S421">
        <v>3.9645256130423538</v>
      </c>
      <c r="T421">
        <v>6.6259216869215294</v>
      </c>
      <c r="U421">
        <v>5.7385792653536063</v>
      </c>
      <c r="V421">
        <v>6.5583508789863316</v>
      </c>
      <c r="W421" t="s">
        <v>240</v>
      </c>
      <c r="X421" t="s">
        <v>241</v>
      </c>
      <c r="Y421" t="s">
        <v>242</v>
      </c>
      <c r="Z421" t="s">
        <v>424</v>
      </c>
      <c r="AA421" t="s">
        <v>244</v>
      </c>
      <c r="AB421" t="s">
        <v>245</v>
      </c>
      <c r="AC421" t="s">
        <v>246</v>
      </c>
      <c r="AD421" t="s">
        <v>247</v>
      </c>
      <c r="AE421">
        <v>12.749239569293559</v>
      </c>
      <c r="AF421">
        <v>5.7658327912678544</v>
      </c>
      <c r="AG421">
        <v>6.9710928019993181</v>
      </c>
      <c r="AH421">
        <v>5.3833436997315536</v>
      </c>
      <c r="AI421">
        <v>16.340133442878152</v>
      </c>
      <c r="AJ421">
        <v>3.6677057340882881</v>
      </c>
      <c r="AK421">
        <v>9.9079654358819127</v>
      </c>
      <c r="AL421">
        <v>4.2495808308004683</v>
      </c>
      <c r="AM421">
        <v>453.83470199999999</v>
      </c>
      <c r="AN421">
        <v>458.42692500000021</v>
      </c>
      <c r="AO421">
        <v>508.64222000000018</v>
      </c>
      <c r="AP421">
        <v>887.42148800000029</v>
      </c>
      <c r="AQ421">
        <v>2179.3792060000001</v>
      </c>
      <c r="AR421">
        <v>112.739389</v>
      </c>
      <c r="AS421">
        <v>293.73084000000011</v>
      </c>
      <c r="AT421">
        <v>554.08112200000016</v>
      </c>
      <c r="AU421">
        <v>775.87821900000006</v>
      </c>
      <c r="AV421">
        <v>1801.6609370000001</v>
      </c>
      <c r="AW421">
        <v>189.411361</v>
      </c>
      <c r="AX421">
        <v>132.31130999999999</v>
      </c>
      <c r="AY421">
        <v>218.788341</v>
      </c>
      <c r="AZ421">
        <v>190.49525700000001</v>
      </c>
      <c r="BA421">
        <v>218.607765</v>
      </c>
      <c r="BB421">
        <v>89.164201999999975</v>
      </c>
      <c r="BC421">
        <v>338.01382799999988</v>
      </c>
      <c r="BD421">
        <v>1598.070612</v>
      </c>
      <c r="BE421">
        <v>168.187196</v>
      </c>
      <c r="BF421">
        <v>1714.954009999999</v>
      </c>
      <c r="BG421">
        <v>218.09510599999999</v>
      </c>
      <c r="BH421">
        <v>266.44035600000001</v>
      </c>
      <c r="BI421">
        <v>94.779230999999996</v>
      </c>
    </row>
    <row r="422">
      <c r="A422" t="s">
        <v>655</v>
      </c>
      <c r="B422">
        <v>2020</v>
      </c>
      <c r="C422" t="s">
        <v>663</v>
      </c>
      <c r="D422">
        <v>223</v>
      </c>
      <c r="E422" t="s">
        <v>37</v>
      </c>
      <c r="F422" t="s">
        <v>16</v>
      </c>
      <c r="G422" t="s">
        <v>687</v>
      </c>
      <c r="H422">
        <v>85.800583178227214</v>
      </c>
      <c r="I422">
        <v>82.653496018066988</v>
      </c>
      <c r="J422">
        <v>87.746916756924335</v>
      </c>
      <c r="K422">
        <v>84.656774662492339</v>
      </c>
      <c r="L422">
        <v>72.00084204123921</v>
      </c>
      <c r="M422">
        <v>85.129356689503879</v>
      </c>
      <c r="N422">
        <v>88.643370570694231</v>
      </c>
      <c r="O422">
        <v>84.934175564849852</v>
      </c>
      <c r="P422">
        <v>83.226009641050808</v>
      </c>
      <c r="Q422">
        <v>67.198115648138213</v>
      </c>
      <c r="R422">
        <v>82.334084953809921</v>
      </c>
      <c r="S422">
        <v>86.032663209261202</v>
      </c>
      <c r="T422">
        <v>82.079373183091818</v>
      </c>
      <c r="U422">
        <v>85.347899918802909</v>
      </c>
      <c r="V422">
        <v>85.5363420617348</v>
      </c>
      <c r="W422" t="s">
        <v>240</v>
      </c>
      <c r="X422" t="s">
        <v>241</v>
      </c>
      <c r="Y422" t="s">
        <v>242</v>
      </c>
      <c r="Z422" t="s">
        <v>424</v>
      </c>
      <c r="AA422" t="s">
        <v>244</v>
      </c>
      <c r="AB422" t="s">
        <v>245</v>
      </c>
      <c r="AC422" t="s">
        <v>246</v>
      </c>
      <c r="AD422" t="s">
        <v>247</v>
      </c>
      <c r="AE422">
        <v>73.450727610825965</v>
      </c>
      <c r="AF422">
        <v>88.973243142537441</v>
      </c>
      <c r="AG422">
        <v>84.256240422984703</v>
      </c>
      <c r="AH422">
        <v>84.680759081964112</v>
      </c>
      <c r="AI422">
        <v>75.595856395994559</v>
      </c>
      <c r="AJ422">
        <v>82.199209820120373</v>
      </c>
      <c r="AK422">
        <v>80.310654038810199</v>
      </c>
      <c r="AL422">
        <v>84.810151182261748</v>
      </c>
      <c r="AM422">
        <v>9266.417000999998</v>
      </c>
      <c r="AN422">
        <v>8927.4539210000075</v>
      </c>
      <c r="AO422">
        <v>9476.871925999998</v>
      </c>
      <c r="AP422">
        <v>9110.8539240000027</v>
      </c>
      <c r="AQ422">
        <v>7781.8700649999992</v>
      </c>
      <c r="AR422">
        <v>6357.7395409999926</v>
      </c>
      <c r="AS422">
        <v>6617.4433949999966</v>
      </c>
      <c r="AT422">
        <v>6298.0562570000011</v>
      </c>
      <c r="AU422">
        <v>6242.7429239999992</v>
      </c>
      <c r="AV422">
        <v>5037.4278099999992</v>
      </c>
      <c r="AW422">
        <v>2744.223478999997</v>
      </c>
      <c r="AX422">
        <v>2871.237439999999</v>
      </c>
      <c r="AY422">
        <v>2710.2659430000031</v>
      </c>
      <c r="AZ422">
        <v>2833.1699149999999</v>
      </c>
      <c r="BA422">
        <v>2851.1601329999999</v>
      </c>
      <c r="BB422">
        <v>513.69146200000023</v>
      </c>
      <c r="BC422">
        <v>5215.9310880000012</v>
      </c>
      <c r="BD422">
        <v>19315.109627999969</v>
      </c>
      <c r="BE422">
        <v>2645.6084209999958</v>
      </c>
      <c r="BF422">
        <v>7934.0488570000061</v>
      </c>
      <c r="BG422">
        <v>4887.8636070000084</v>
      </c>
      <c r="BH422">
        <v>2159.6764130000001</v>
      </c>
      <c r="BI422">
        <v>1891.5373610000011</v>
      </c>
    </row>
    <row r="423">
      <c r="A423" t="s">
        <v>655</v>
      </c>
      <c r="B423">
        <v>2020</v>
      </c>
      <c r="C423" t="s">
        <v>663</v>
      </c>
      <c r="D423">
        <v>224</v>
      </c>
      <c r="E423" t="s">
        <v>37</v>
      </c>
      <c r="F423" t="s">
        <v>20</v>
      </c>
      <c r="G423" t="s">
        <v>688</v>
      </c>
      <c r="H423">
        <v>9.9972228028856023</v>
      </c>
      <c r="I423">
        <v>13.10222690636812</v>
      </c>
      <c r="J423">
        <v>7.5435348935882196</v>
      </c>
      <c r="K423">
        <v>7.0974295463613002</v>
      </c>
      <c r="L423">
        <v>7.8347069144131627</v>
      </c>
      <c r="M423">
        <v>13.361076648124159</v>
      </c>
      <c r="N423">
        <v>7.4219842583574014</v>
      </c>
      <c r="O423">
        <v>7.593610569036942</v>
      </c>
      <c r="P423">
        <v>6.4302602196660672</v>
      </c>
      <c r="Q423">
        <v>8.7681463868389748</v>
      </c>
      <c r="R423">
        <v>11.98306479469602</v>
      </c>
      <c r="S423">
        <v>10.002811177696429</v>
      </c>
      <c r="T423">
        <v>11.2947051299866</v>
      </c>
      <c r="U423">
        <v>8.913520815843464</v>
      </c>
      <c r="V423">
        <v>7.9053070592788863</v>
      </c>
      <c r="W423" t="s">
        <v>240</v>
      </c>
      <c r="X423" t="s">
        <v>241</v>
      </c>
      <c r="Y423" t="s">
        <v>242</v>
      </c>
      <c r="Z423" t="s">
        <v>424</v>
      </c>
      <c r="AA423" t="s">
        <v>244</v>
      </c>
      <c r="AB423" t="s">
        <v>245</v>
      </c>
      <c r="AC423" t="s">
        <v>246</v>
      </c>
      <c r="AD423" t="s">
        <v>247</v>
      </c>
      <c r="AE423">
        <v>13.80003281988053</v>
      </c>
      <c r="AF423">
        <v>5.2609240661946357</v>
      </c>
      <c r="AG423">
        <v>8.7726667750160043</v>
      </c>
      <c r="AH423">
        <v>9.9358972183042766</v>
      </c>
      <c r="AI423">
        <v>8.0640101611273085</v>
      </c>
      <c r="AJ423">
        <v>14.133084445791409</v>
      </c>
      <c r="AK423">
        <v>9.7813805253077799</v>
      </c>
      <c r="AL423">
        <v>10.94026798693789</v>
      </c>
      <c r="AM423">
        <v>1079.6947050000001</v>
      </c>
      <c r="AN423">
        <v>1415.179425</v>
      </c>
      <c r="AO423">
        <v>814.71938499999999</v>
      </c>
      <c r="AP423">
        <v>763.83306700000003</v>
      </c>
      <c r="AQ423">
        <v>846.777197</v>
      </c>
      <c r="AR423">
        <v>997.84902200000045</v>
      </c>
      <c r="AS423">
        <v>554.06919200000004</v>
      </c>
      <c r="AT423">
        <v>563.08295499999997</v>
      </c>
      <c r="AU423">
        <v>482.33072400000009</v>
      </c>
      <c r="AV423">
        <v>657.29379500000016</v>
      </c>
      <c r="AW423">
        <v>399.39968700000009</v>
      </c>
      <c r="AX423">
        <v>333.831883</v>
      </c>
      <c r="AY423">
        <v>372.95185700000002</v>
      </c>
      <c r="AZ423">
        <v>295.88916699999999</v>
      </c>
      <c r="BA423">
        <v>263.50549699999999</v>
      </c>
      <c r="BB423">
        <v>96.51312200000001</v>
      </c>
      <c r="BC423">
        <v>308.414265</v>
      </c>
      <c r="BD423">
        <v>2011.0679000000009</v>
      </c>
      <c r="BE423">
        <v>310.41872599999999</v>
      </c>
      <c r="BF423">
        <v>846.34599900000012</v>
      </c>
      <c r="BG423">
        <v>840.40453999999988</v>
      </c>
      <c r="BH423">
        <v>263.03629399999988</v>
      </c>
      <c r="BI423">
        <v>244.0029330000001</v>
      </c>
    </row>
    <row r="424">
      <c r="A424" t="s">
        <v>655</v>
      </c>
      <c r="B424">
        <v>2020</v>
      </c>
      <c r="C424" t="s">
        <v>663</v>
      </c>
      <c r="D424">
        <v>225</v>
      </c>
      <c r="E424" t="s">
        <v>71</v>
      </c>
      <c r="F424" t="s">
        <v>72</v>
      </c>
      <c r="G424" t="s">
        <v>195</v>
      </c>
      <c r="H424">
        <v>4.7009541415370073</v>
      </c>
      <c r="I424">
        <v>9.0172525081723123</v>
      </c>
      <c r="J424">
        <v>11.63651639776066</v>
      </c>
      <c r="K424">
        <v>25.62252625013009</v>
      </c>
      <c r="L424">
        <v>52.112941838658273</v>
      </c>
      <c r="M424">
        <v>9.0330755006415036</v>
      </c>
      <c r="N424">
        <v>13.564256277211349</v>
      </c>
      <c r="O424">
        <v>18.639426420641819</v>
      </c>
      <c r="P424">
        <v>39.942627004393643</v>
      </c>
      <c r="Q424">
        <v>56.034747957921219</v>
      </c>
      <c r="R424">
        <v>3.161758025753473</v>
      </c>
      <c r="S424">
        <v>5.536106647178614</v>
      </c>
      <c r="T424">
        <v>5.4080856017347836</v>
      </c>
      <c r="U424">
        <v>4.4683184253047976</v>
      </c>
      <c r="V424">
        <v>7.5185987888651784</v>
      </c>
      <c r="W424" t="s">
        <v>240</v>
      </c>
      <c r="X424" t="s">
        <v>241</v>
      </c>
      <c r="Y424" t="s">
        <v>242</v>
      </c>
      <c r="Z424" t="s">
        <v>424</v>
      </c>
      <c r="AA424" t="s">
        <v>244</v>
      </c>
      <c r="AB424" t="s">
        <v>245</v>
      </c>
      <c r="AC424" t="s">
        <v>246</v>
      </c>
      <c r="AD424" t="s">
        <v>247</v>
      </c>
      <c r="AE424">
        <v>48.523520548693078</v>
      </c>
      <c r="AF424">
        <v>4.7305867446237357</v>
      </c>
      <c r="AG424">
        <v>25.71754393295473</v>
      </c>
      <c r="AH424">
        <v>5.1892648178789242</v>
      </c>
      <c r="AI424">
        <v>35.550537939331328</v>
      </c>
      <c r="AJ424">
        <v>6.4480327888620641</v>
      </c>
      <c r="AK424">
        <v>3.0794483989653321</v>
      </c>
      <c r="AL424">
        <v>15.320820317650551</v>
      </c>
      <c r="AM424">
        <v>456.9445750000001</v>
      </c>
      <c r="AN424">
        <v>846.34857600000009</v>
      </c>
      <c r="AO424">
        <v>1161.965991</v>
      </c>
      <c r="AP424">
        <v>2561.8107419999992</v>
      </c>
      <c r="AQ424">
        <v>5191.1000389999954</v>
      </c>
      <c r="AR424">
        <v>584.48324699999989</v>
      </c>
      <c r="AS424">
        <v>937.44938500000001</v>
      </c>
      <c r="AT424">
        <v>1277.199104999999</v>
      </c>
      <c r="AU424">
        <v>2803.421664</v>
      </c>
      <c r="AV424">
        <v>3832.266141999999</v>
      </c>
      <c r="AW424">
        <v>92.754435000000001</v>
      </c>
      <c r="AX424">
        <v>166.279662</v>
      </c>
      <c r="AY424">
        <v>158.40576300000001</v>
      </c>
      <c r="AZ424">
        <v>135.106988</v>
      </c>
      <c r="BA424">
        <v>230.80353199999999</v>
      </c>
      <c r="BB424">
        <v>292.52679200000011</v>
      </c>
      <c r="BC424">
        <v>262.73418199999998</v>
      </c>
      <c r="BD424">
        <v>5378.3563159999976</v>
      </c>
      <c r="BE424">
        <v>146.01530600000001</v>
      </c>
      <c r="BF424">
        <v>3430.2724250000042</v>
      </c>
      <c r="BG424">
        <v>329.23389200000003</v>
      </c>
      <c r="BH424">
        <v>74.711013999999992</v>
      </c>
      <c r="BI424">
        <v>304.319996</v>
      </c>
    </row>
    <row r="425">
      <c r="A425" t="s">
        <v>655</v>
      </c>
      <c r="B425">
        <v>2020</v>
      </c>
      <c r="C425" t="s">
        <v>663</v>
      </c>
      <c r="D425">
        <v>226</v>
      </c>
      <c r="E425" t="s">
        <v>71</v>
      </c>
      <c r="F425" t="s">
        <v>73</v>
      </c>
      <c r="G425" t="s">
        <v>195</v>
      </c>
      <c r="H425">
        <v>95.299045858462989</v>
      </c>
      <c r="I425">
        <v>90.982747491827737</v>
      </c>
      <c r="J425">
        <v>88.363483602239427</v>
      </c>
      <c r="K425">
        <v>74.377473749870077</v>
      </c>
      <c r="L425">
        <v>47.887058161341812</v>
      </c>
      <c r="M425">
        <v>90.966924499358527</v>
      </c>
      <c r="N425">
        <v>86.4357437227887</v>
      </c>
      <c r="O425">
        <v>81.360573579358231</v>
      </c>
      <c r="P425">
        <v>60.05737299560635</v>
      </c>
      <c r="Q425">
        <v>43.965252042078831</v>
      </c>
      <c r="R425">
        <v>96.8382419742465</v>
      </c>
      <c r="S425">
        <v>94.463893352821401</v>
      </c>
      <c r="T425">
        <v>94.591914398265217</v>
      </c>
      <c r="U425">
        <v>95.531681574695256</v>
      </c>
      <c r="V425">
        <v>92.481401211134852</v>
      </c>
      <c r="W425" t="s">
        <v>240</v>
      </c>
      <c r="X425" t="s">
        <v>241</v>
      </c>
      <c r="Y425" t="s">
        <v>242</v>
      </c>
      <c r="Z425" t="s">
        <v>424</v>
      </c>
      <c r="AA425" t="s">
        <v>244</v>
      </c>
      <c r="AB425" t="s">
        <v>245</v>
      </c>
      <c r="AC425" t="s">
        <v>246</v>
      </c>
      <c r="AD425" t="s">
        <v>247</v>
      </c>
      <c r="AE425">
        <v>51.476479451306957</v>
      </c>
      <c r="AF425">
        <v>95.269413255376222</v>
      </c>
      <c r="AG425">
        <v>74.282456067045302</v>
      </c>
      <c r="AH425">
        <v>94.810735182121064</v>
      </c>
      <c r="AI425">
        <v>64.449462060668736</v>
      </c>
      <c r="AJ425">
        <v>93.551967211137935</v>
      </c>
      <c r="AK425">
        <v>96.92055160103466</v>
      </c>
      <c r="AL425">
        <v>84.679179682349499</v>
      </c>
      <c r="AM425">
        <v>9263.3071280000004</v>
      </c>
      <c r="AN425">
        <v>8539.5322700000088</v>
      </c>
      <c r="AO425">
        <v>8823.5481550000022</v>
      </c>
      <c r="AP425">
        <v>7436.4646700000058</v>
      </c>
      <c r="AQ425">
        <v>4770.1492320000016</v>
      </c>
      <c r="AR425">
        <v>5885.9956829999946</v>
      </c>
      <c r="AS425">
        <v>5973.7248499999987</v>
      </c>
      <c r="AT425">
        <v>5574.938274000001</v>
      </c>
      <c r="AU425">
        <v>4215.1994789999999</v>
      </c>
      <c r="AV425">
        <v>3006.8226049999989</v>
      </c>
      <c r="AW425">
        <v>2840.8804049999981</v>
      </c>
      <c r="AX425">
        <v>2837.2690879999982</v>
      </c>
      <c r="AY425">
        <v>2770.6485210000019</v>
      </c>
      <c r="AZ425">
        <v>2888.5581840000018</v>
      </c>
      <c r="BA425">
        <v>2838.9643660000011</v>
      </c>
      <c r="BB425">
        <v>310.32887200000022</v>
      </c>
      <c r="BC425">
        <v>5291.2107340000002</v>
      </c>
      <c r="BD425">
        <v>15534.823923999969</v>
      </c>
      <c r="BE425">
        <v>2667.7803109999959</v>
      </c>
      <c r="BF425">
        <v>6218.7304420000073</v>
      </c>
      <c r="BG425">
        <v>4776.724821000008</v>
      </c>
      <c r="BH425">
        <v>2351.4057550000011</v>
      </c>
      <c r="BI425">
        <v>1681.9965960000011</v>
      </c>
    </row>
    <row r="426">
      <c r="A426" t="s">
        <v>655</v>
      </c>
      <c r="B426">
        <v>2020</v>
      </c>
      <c r="C426" t="s">
        <v>663</v>
      </c>
      <c r="D426">
        <v>227</v>
      </c>
      <c r="E426" t="s">
        <v>96</v>
      </c>
      <c r="F426" t="s">
        <v>62</v>
      </c>
      <c r="G426" t="s">
        <v>195</v>
      </c>
      <c r="H426">
        <v>4.6689603918377047</v>
      </c>
      <c r="I426">
        <v>4.8842184609169497</v>
      </c>
      <c r="J426">
        <v>5.0938010057674648</v>
      </c>
      <c r="K426">
        <v>8.8757455804319214</v>
      </c>
      <c r="L426">
        <v>21.878573125810519</v>
      </c>
      <c r="M426">
        <v>1.742365444964058</v>
      </c>
      <c r="N426">
        <v>4.2500858756022986</v>
      </c>
      <c r="O426">
        <v>8.0862523816015912</v>
      </c>
      <c r="P426">
        <v>11.054567602267859</v>
      </c>
      <c r="Q426">
        <v>26.343581778936681</v>
      </c>
      <c r="R426">
        <v>6.4565418441785383</v>
      </c>
      <c r="S426">
        <v>4.4051660556533374</v>
      </c>
      <c r="T426">
        <v>7.4695898329755854</v>
      </c>
      <c r="U426">
        <v>6.3001439036319331</v>
      </c>
      <c r="V426">
        <v>7.1213124986558851</v>
      </c>
      <c r="W426" t="s">
        <v>240</v>
      </c>
      <c r="X426" t="s">
        <v>241</v>
      </c>
      <c r="Y426" t="s">
        <v>242</v>
      </c>
      <c r="Z426" t="s">
        <v>424</v>
      </c>
      <c r="AA426" t="s">
        <v>244</v>
      </c>
      <c r="AB426" t="s">
        <v>245</v>
      </c>
      <c r="AC426" t="s">
        <v>246</v>
      </c>
      <c r="AD426" t="s">
        <v>247</v>
      </c>
      <c r="AE426">
        <v>14.79030675574775</v>
      </c>
      <c r="AF426">
        <v>6.0860133312852556</v>
      </c>
      <c r="AG426">
        <v>7.6414519153018237</v>
      </c>
      <c r="AH426">
        <v>5.9772356948695951</v>
      </c>
      <c r="AI426">
        <v>17.77338066573919</v>
      </c>
      <c r="AJ426">
        <v>4.2713840486943173</v>
      </c>
      <c r="AK426">
        <v>10.982173628428511</v>
      </c>
      <c r="AL426">
        <v>4.7716074759546689</v>
      </c>
      <c r="AM426">
        <v>453.83470199999999</v>
      </c>
      <c r="AN426">
        <v>458.42692500000021</v>
      </c>
      <c r="AO426">
        <v>508.64222000000018</v>
      </c>
      <c r="AP426">
        <v>887.42148800000029</v>
      </c>
      <c r="AQ426">
        <v>2179.3792060000001</v>
      </c>
      <c r="AR426">
        <v>112.739389</v>
      </c>
      <c r="AS426">
        <v>293.73084000000011</v>
      </c>
      <c r="AT426">
        <v>554.08112200000016</v>
      </c>
      <c r="AU426">
        <v>775.87821900000006</v>
      </c>
      <c r="AV426">
        <v>1801.6609370000001</v>
      </c>
      <c r="AW426">
        <v>189.411361</v>
      </c>
      <c r="AX426">
        <v>132.31130999999999</v>
      </c>
      <c r="AY426">
        <v>218.788341</v>
      </c>
      <c r="AZ426">
        <v>190.49525700000001</v>
      </c>
      <c r="BA426">
        <v>218.607765</v>
      </c>
      <c r="BB426">
        <v>89.164201999999975</v>
      </c>
      <c r="BC426">
        <v>338.01382799999988</v>
      </c>
      <c r="BD426">
        <v>1598.070612</v>
      </c>
      <c r="BE426">
        <v>168.187196</v>
      </c>
      <c r="BF426">
        <v>1714.954009999999</v>
      </c>
      <c r="BG426">
        <v>218.09510599999999</v>
      </c>
      <c r="BH426">
        <v>266.44035600000001</v>
      </c>
      <c r="BI426">
        <v>94.779230999999996</v>
      </c>
    </row>
    <row r="427">
      <c r="A427" t="s">
        <v>655</v>
      </c>
      <c r="B427">
        <v>2020</v>
      </c>
      <c r="C427" t="s">
        <v>663</v>
      </c>
      <c r="D427">
        <v>228</v>
      </c>
      <c r="E427" t="s">
        <v>96</v>
      </c>
      <c r="F427" t="s">
        <v>93</v>
      </c>
      <c r="G427" t="s">
        <v>195</v>
      </c>
      <c r="H427">
        <v>21.563857336668391</v>
      </c>
      <c r="I427">
        <v>21.464415903581141</v>
      </c>
      <c r="J427">
        <v>26.30448310017346</v>
      </c>
      <c r="K427">
        <v>32.867375158078929</v>
      </c>
      <c r="L427">
        <v>29.977564768843781</v>
      </c>
      <c r="M427">
        <v>16.881805100012929</v>
      </c>
      <c r="N427">
        <v>23.690097143094238</v>
      </c>
      <c r="O427">
        <v>29.681218436061378</v>
      </c>
      <c r="P427">
        <v>35.942749916285081</v>
      </c>
      <c r="Q427">
        <v>29.352260458391761</v>
      </c>
      <c r="R427">
        <v>20.89940382627854</v>
      </c>
      <c r="S427">
        <v>22.54582140542918</v>
      </c>
      <c r="T427">
        <v>23.992740415868631</v>
      </c>
      <c r="U427">
        <v>27.48602099518445</v>
      </c>
      <c r="V427">
        <v>29.057365789157789</v>
      </c>
      <c r="W427" t="s">
        <v>240</v>
      </c>
      <c r="X427" t="s">
        <v>241</v>
      </c>
      <c r="Y427" t="s">
        <v>242</v>
      </c>
      <c r="Z427" t="s">
        <v>424</v>
      </c>
      <c r="AA427" t="s">
        <v>244</v>
      </c>
      <c r="AB427" t="s">
        <v>245</v>
      </c>
      <c r="AC427" t="s">
        <v>246</v>
      </c>
      <c r="AD427" t="s">
        <v>247</v>
      </c>
      <c r="AE427">
        <v>39.785064870851038</v>
      </c>
      <c r="AF427">
        <v>26.74038418569004</v>
      </c>
      <c r="AG427">
        <v>27.558852029479819</v>
      </c>
      <c r="AH427">
        <v>29.77352491199083</v>
      </c>
      <c r="AI427">
        <v>25.75251719012676</v>
      </c>
      <c r="AJ427">
        <v>21.53824309624806</v>
      </c>
      <c r="AK427">
        <v>14.455405711760269</v>
      </c>
      <c r="AL427">
        <v>37.664843107749689</v>
      </c>
      <c r="AM427">
        <v>2096.0612099999998</v>
      </c>
      <c r="AN427">
        <v>2014.6245010000009</v>
      </c>
      <c r="AO427">
        <v>2626.6378809999992</v>
      </c>
      <c r="AP427">
        <v>3286.1706889999982</v>
      </c>
      <c r="AQ427">
        <v>2986.139952</v>
      </c>
      <c r="AR427">
        <v>1092.333642000001</v>
      </c>
      <c r="AS427">
        <v>1637.263889999999</v>
      </c>
      <c r="AT427">
        <v>2033.797863</v>
      </c>
      <c r="AU427">
        <v>2522.6854449999992</v>
      </c>
      <c r="AV427">
        <v>2007.427142</v>
      </c>
      <c r="AW427">
        <v>613.11219200000005</v>
      </c>
      <c r="AX427">
        <v>677.17473700000005</v>
      </c>
      <c r="AY427">
        <v>702.76039099999991</v>
      </c>
      <c r="AZ427">
        <v>831.08524399999988</v>
      </c>
      <c r="BA427">
        <v>891.99368699999991</v>
      </c>
      <c r="BB427">
        <v>239.84651699999981</v>
      </c>
      <c r="BC427">
        <v>1485.146208000001</v>
      </c>
      <c r="BD427">
        <v>5763.4323970000023</v>
      </c>
      <c r="BE427">
        <v>837.76613899999995</v>
      </c>
      <c r="BF427">
        <v>2484.8611219999998</v>
      </c>
      <c r="BG427">
        <v>1099.7338</v>
      </c>
      <c r="BH427">
        <v>350.70502199999999</v>
      </c>
      <c r="BI427">
        <v>748.14302800000041</v>
      </c>
    </row>
    <row r="428">
      <c r="A428" t="s">
        <v>655</v>
      </c>
      <c r="B428">
        <v>2020</v>
      </c>
      <c r="C428" t="s">
        <v>663</v>
      </c>
      <c r="D428">
        <v>229</v>
      </c>
      <c r="E428" t="s">
        <v>96</v>
      </c>
      <c r="F428" t="s">
        <v>94</v>
      </c>
      <c r="G428" t="s">
        <v>195</v>
      </c>
      <c r="H428">
        <v>2.8747315145528378</v>
      </c>
      <c r="I428">
        <v>3.427850675699915</v>
      </c>
      <c r="J428">
        <v>2.550565291643224</v>
      </c>
      <c r="K428">
        <v>3.259151949434222</v>
      </c>
      <c r="L428">
        <v>5.3360628927082354</v>
      </c>
      <c r="M428">
        <v>3.9317365646687961</v>
      </c>
      <c r="N428">
        <v>3.0448110964171078</v>
      </c>
      <c r="O428">
        <v>2.5436594650622228</v>
      </c>
      <c r="P428">
        <v>6.3626417198110889</v>
      </c>
      <c r="Q428">
        <v>3.6941208448395089</v>
      </c>
      <c r="R428">
        <v>2.189625243201708</v>
      </c>
      <c r="S428">
        <v>4.1685408635368448</v>
      </c>
      <c r="T428">
        <v>3.1741612133262849</v>
      </c>
      <c r="U428">
        <v>1.245198024855908</v>
      </c>
      <c r="V428">
        <v>1.7865537663525339</v>
      </c>
      <c r="W428" t="s">
        <v>240</v>
      </c>
      <c r="X428" t="s">
        <v>241</v>
      </c>
      <c r="Y428" t="s">
        <v>242</v>
      </c>
      <c r="Z428" t="s">
        <v>424</v>
      </c>
      <c r="AA428" t="s">
        <v>244</v>
      </c>
      <c r="AB428" t="s">
        <v>245</v>
      </c>
      <c r="AC428" t="s">
        <v>246</v>
      </c>
      <c r="AD428" t="s">
        <v>247</v>
      </c>
      <c r="AE428">
        <v>3.3460020705719029</v>
      </c>
      <c r="AF428">
        <v>1.866507564764619</v>
      </c>
      <c r="AG428">
        <v>4.172345807698167</v>
      </c>
      <c r="AH428">
        <v>2.940049323418934</v>
      </c>
      <c r="AI428">
        <v>4.46820426880074</v>
      </c>
      <c r="AJ428">
        <v>0.93850134114862227</v>
      </c>
      <c r="AK428">
        <v>4.5327479866242149</v>
      </c>
      <c r="AL428">
        <v>2.2700177897924951</v>
      </c>
      <c r="AM428">
        <v>279.43113899999997</v>
      </c>
      <c r="AN428">
        <v>321.73397999999997</v>
      </c>
      <c r="AO428">
        <v>254.68705800000009</v>
      </c>
      <c r="AP428">
        <v>325.85898800000012</v>
      </c>
      <c r="AQ428">
        <v>531.53852599999993</v>
      </c>
      <c r="AR428">
        <v>254.402186</v>
      </c>
      <c r="AS428">
        <v>210.43220000000011</v>
      </c>
      <c r="AT428">
        <v>174.295041</v>
      </c>
      <c r="AU428">
        <v>446.56971700000003</v>
      </c>
      <c r="AV428">
        <v>252.644203</v>
      </c>
      <c r="AW428">
        <v>64.235608999999997</v>
      </c>
      <c r="AX428">
        <v>125.204157</v>
      </c>
      <c r="AY428">
        <v>92.972904999999997</v>
      </c>
      <c r="AZ428">
        <v>37.650618999999999</v>
      </c>
      <c r="BA428">
        <v>54.843054000000009</v>
      </c>
      <c r="BB428">
        <v>20.171562999999999</v>
      </c>
      <c r="BC428">
        <v>103.66480199999999</v>
      </c>
      <c r="BD428">
        <v>872.570199</v>
      </c>
      <c r="BE428">
        <v>82.726979</v>
      </c>
      <c r="BF428">
        <v>431.137158</v>
      </c>
      <c r="BG428">
        <v>47.919491000000008</v>
      </c>
      <c r="BH428">
        <v>109.969759</v>
      </c>
      <c r="BI428">
        <v>45.089739999999999</v>
      </c>
    </row>
    <row r="429">
      <c r="A429" t="s">
        <v>655</v>
      </c>
      <c r="B429">
        <v>2020</v>
      </c>
      <c r="C429" t="s">
        <v>663</v>
      </c>
      <c r="D429">
        <v>230</v>
      </c>
      <c r="E429" t="s">
        <v>96</v>
      </c>
      <c r="F429" t="s">
        <v>95</v>
      </c>
      <c r="G429" t="s">
        <v>195</v>
      </c>
      <c r="H429">
        <v>70.892450756941031</v>
      </c>
      <c r="I429">
        <v>70.223514959802017</v>
      </c>
      <c r="J429">
        <v>66.051150602415959</v>
      </c>
      <c r="K429">
        <v>54.997727312055069</v>
      </c>
      <c r="L429">
        <v>42.807799212637569</v>
      </c>
      <c r="M429">
        <v>77.444092890354312</v>
      </c>
      <c r="N429">
        <v>69.015005884886392</v>
      </c>
      <c r="O429">
        <v>59.688869717274848</v>
      </c>
      <c r="P429">
        <v>46.640040761635937</v>
      </c>
      <c r="Q429">
        <v>40.610036917832112</v>
      </c>
      <c r="R429">
        <v>70.454429086341293</v>
      </c>
      <c r="S429">
        <v>68.88047167538079</v>
      </c>
      <c r="T429">
        <v>65.36350853782946</v>
      </c>
      <c r="U429">
        <v>64.968637076327724</v>
      </c>
      <c r="V429">
        <v>62.034767945833799</v>
      </c>
      <c r="W429" t="s">
        <v>240</v>
      </c>
      <c r="X429" t="s">
        <v>241</v>
      </c>
      <c r="Y429" t="s">
        <v>242</v>
      </c>
      <c r="Z429" t="s">
        <v>424</v>
      </c>
      <c r="AA429" t="s">
        <v>244</v>
      </c>
      <c r="AB429" t="s">
        <v>245</v>
      </c>
      <c r="AC429" t="s">
        <v>246</v>
      </c>
      <c r="AD429" t="s">
        <v>247</v>
      </c>
      <c r="AE429">
        <v>42.078626302829271</v>
      </c>
      <c r="AF429">
        <v>65.307094918260091</v>
      </c>
      <c r="AG429">
        <v>60.627350247520262</v>
      </c>
      <c r="AH429">
        <v>61.309190069720763</v>
      </c>
      <c r="AI429">
        <v>52.005897875333318</v>
      </c>
      <c r="AJ429">
        <v>73.251871513908839</v>
      </c>
      <c r="AK429">
        <v>70.029672673186909</v>
      </c>
      <c r="AL429">
        <v>55.293531626503217</v>
      </c>
      <c r="AM429">
        <v>6890.9246519999979</v>
      </c>
      <c r="AN429">
        <v>6591.0954400000046</v>
      </c>
      <c r="AO429">
        <v>6595.5469870000061</v>
      </c>
      <c r="AP429">
        <v>5498.8242470000041</v>
      </c>
      <c r="AQ429">
        <v>4264.1915869999993</v>
      </c>
      <c r="AR429">
        <v>5011.0037129999982</v>
      </c>
      <c r="AS429">
        <v>4769.747304999999</v>
      </c>
      <c r="AT429">
        <v>4089.9633530000001</v>
      </c>
      <c r="AU429">
        <v>3273.4877619999988</v>
      </c>
      <c r="AV429">
        <v>2777.3564649999989</v>
      </c>
      <c r="AW429">
        <v>2066.8756779999999</v>
      </c>
      <c r="AX429">
        <v>2068.8585460000022</v>
      </c>
      <c r="AY429">
        <v>1914.5326470000009</v>
      </c>
      <c r="AZ429">
        <v>1964.434052000001</v>
      </c>
      <c r="BA429">
        <v>1904.323392</v>
      </c>
      <c r="BB429">
        <v>253.67338200000009</v>
      </c>
      <c r="BC429">
        <v>3627.1200780000022</v>
      </c>
      <c r="BD429">
        <v>12679.10703199998</v>
      </c>
      <c r="BE429">
        <v>1725.115303</v>
      </c>
      <c r="BF429">
        <v>5018.0505770000063</v>
      </c>
      <c r="BG429">
        <v>3740.2103159999988</v>
      </c>
      <c r="BH429">
        <v>1699.0016319999991</v>
      </c>
      <c r="BI429">
        <v>1098.304593000001</v>
      </c>
    </row>
    <row r="430">
      <c r="A430" t="s">
        <v>655</v>
      </c>
      <c r="B430">
        <v>2020</v>
      </c>
      <c r="C430" t="s">
        <v>663</v>
      </c>
      <c r="D430">
        <v>231</v>
      </c>
      <c r="E430" t="s">
        <v>431</v>
      </c>
      <c r="F430" t="s">
        <v>605</v>
      </c>
      <c r="G430" t="s">
        <v>195</v>
      </c>
      <c r="H430">
        <v>4.2120978391120207</v>
      </c>
      <c r="I430">
        <v>7.8053723158921784</v>
      </c>
      <c r="J430">
        <v>10.704704395076449</v>
      </c>
      <c r="K430">
        <v>23.629274987567371</v>
      </c>
      <c r="L430">
        <v>47.796427999209989</v>
      </c>
      <c r="M430">
        <v>7.7805754374091904</v>
      </c>
      <c r="N430">
        <v>12.467786384837501</v>
      </c>
      <c r="O430">
        <v>17.043290776486678</v>
      </c>
      <c r="P430">
        <v>37.273416274191263</v>
      </c>
      <c r="Q430">
        <v>50.889074133560129</v>
      </c>
      <c r="R430">
        <v>2.78288251287593</v>
      </c>
      <c r="S430">
        <v>4.977069716501143</v>
      </c>
      <c r="T430">
        <v>4.7583161645223511</v>
      </c>
      <c r="U430">
        <v>4.0502436834078583</v>
      </c>
      <c r="V430">
        <v>6.9242304680501618</v>
      </c>
      <c r="W430" t="s">
        <v>240</v>
      </c>
      <c r="X430" t="s">
        <v>241</v>
      </c>
      <c r="Y430" t="s">
        <v>242</v>
      </c>
      <c r="Z430" t="s">
        <v>424</v>
      </c>
      <c r="AA430" t="s">
        <v>244</v>
      </c>
      <c r="AB430" t="s">
        <v>245</v>
      </c>
      <c r="AC430" t="s">
        <v>246</v>
      </c>
      <c r="AD430" t="s">
        <v>247</v>
      </c>
      <c r="AE430">
        <v>41.294391753266083</v>
      </c>
      <c r="AF430">
        <v>4.4817141681036103</v>
      </c>
      <c r="AG430">
        <v>23.325949709202309</v>
      </c>
      <c r="AH430">
        <v>4.6736647991888463</v>
      </c>
      <c r="AI430">
        <v>32.441390874325968</v>
      </c>
      <c r="AJ430">
        <v>5.4952161951167682</v>
      </c>
      <c r="AK430">
        <v>2.778235832982034</v>
      </c>
      <c r="AL430">
        <v>13.57209621721886</v>
      </c>
      <c r="AM430">
        <v>456.9445750000001</v>
      </c>
      <c r="AN430">
        <v>846.34857600000009</v>
      </c>
      <c r="AO430">
        <v>1161.965991</v>
      </c>
      <c r="AP430">
        <v>2561.8107419999992</v>
      </c>
      <c r="AQ430">
        <v>5191.1000389999954</v>
      </c>
      <c r="AR430">
        <v>584.48324699999989</v>
      </c>
      <c r="AS430">
        <v>937.44938500000001</v>
      </c>
      <c r="AT430">
        <v>1277.199104999999</v>
      </c>
      <c r="AU430">
        <v>2803.421664</v>
      </c>
      <c r="AV430">
        <v>3832.266141999999</v>
      </c>
      <c r="AW430">
        <v>92.754435000000001</v>
      </c>
      <c r="AX430">
        <v>166.279662</v>
      </c>
      <c r="AY430">
        <v>158.40576300000001</v>
      </c>
      <c r="AZ430">
        <v>135.106988</v>
      </c>
      <c r="BA430">
        <v>230.80353199999999</v>
      </c>
      <c r="BB430">
        <v>292.52679200000011</v>
      </c>
      <c r="BC430">
        <v>262.73418199999998</v>
      </c>
      <c r="BD430">
        <v>5378.3563159999976</v>
      </c>
      <c r="BE430">
        <v>146.01530600000001</v>
      </c>
      <c r="BF430">
        <v>3430.2724250000042</v>
      </c>
      <c r="BG430">
        <v>329.23389200000003</v>
      </c>
      <c r="BH430">
        <v>74.711013999999992</v>
      </c>
      <c r="BI430">
        <v>304.319996</v>
      </c>
    </row>
    <row r="431">
      <c r="A431" t="s">
        <v>655</v>
      </c>
      <c r="B431">
        <v>2020</v>
      </c>
      <c r="C431" t="s">
        <v>663</v>
      </c>
      <c r="D431">
        <v>232</v>
      </c>
      <c r="E431" t="s">
        <v>431</v>
      </c>
      <c r="F431" t="s">
        <v>606</v>
      </c>
      <c r="G431" t="s">
        <v>195</v>
      </c>
      <c r="H431">
        <v>85.388815343479621</v>
      </c>
      <c r="I431">
        <v>78.755055140455454</v>
      </c>
      <c r="J431">
        <v>81.287641330801435</v>
      </c>
      <c r="K431">
        <v>68.591432513698024</v>
      </c>
      <c r="L431">
        <v>43.920574175005832</v>
      </c>
      <c r="M431">
        <v>78.353714449314737</v>
      </c>
      <c r="N431">
        <v>79.44868975682931</v>
      </c>
      <c r="O431">
        <v>74.393486256590208</v>
      </c>
      <c r="P431">
        <v>56.043971863777799</v>
      </c>
      <c r="Q431">
        <v>39.927920656484858</v>
      </c>
      <c r="R431">
        <v>85.234052692427952</v>
      </c>
      <c r="S431">
        <v>84.924914361743191</v>
      </c>
      <c r="T431">
        <v>83.226906609983999</v>
      </c>
      <c r="U431">
        <v>86.593334009504233</v>
      </c>
      <c r="V431">
        <v>85.170462472670977</v>
      </c>
      <c r="W431" t="s">
        <v>240</v>
      </c>
      <c r="X431" t="s">
        <v>241</v>
      </c>
      <c r="Y431" t="s">
        <v>242</v>
      </c>
      <c r="Z431" t="s">
        <v>424</v>
      </c>
      <c r="AA431" t="s">
        <v>244</v>
      </c>
      <c r="AB431" t="s">
        <v>245</v>
      </c>
      <c r="AC431" t="s">
        <v>246</v>
      </c>
      <c r="AD431" t="s">
        <v>247</v>
      </c>
      <c r="AE431">
        <v>43.807413075234393</v>
      </c>
      <c r="AF431">
        <v>90.257361765701674</v>
      </c>
      <c r="AG431">
        <v>67.374584408724076</v>
      </c>
      <c r="AH431">
        <v>85.39043798250681</v>
      </c>
      <c r="AI431">
        <v>58.812898806715587</v>
      </c>
      <c r="AJ431">
        <v>79.727926661862298</v>
      </c>
      <c r="AK431">
        <v>87.440383641710127</v>
      </c>
      <c r="AL431">
        <v>75.013866778397968</v>
      </c>
      <c r="AM431">
        <v>9263.3071280000004</v>
      </c>
      <c r="AN431">
        <v>8539.5322700000088</v>
      </c>
      <c r="AO431">
        <v>8823.5481550000022</v>
      </c>
      <c r="AP431">
        <v>7436.4646700000058</v>
      </c>
      <c r="AQ431">
        <v>4770.1492320000016</v>
      </c>
      <c r="AR431">
        <v>5885.9956829999946</v>
      </c>
      <c r="AS431">
        <v>5973.7248499999987</v>
      </c>
      <c r="AT431">
        <v>5574.938274000001</v>
      </c>
      <c r="AU431">
        <v>4215.1994789999999</v>
      </c>
      <c r="AV431">
        <v>3006.8226049999989</v>
      </c>
      <c r="AW431">
        <v>2840.8804049999981</v>
      </c>
      <c r="AX431">
        <v>2837.2690879999982</v>
      </c>
      <c r="AY431">
        <v>2770.6485210000019</v>
      </c>
      <c r="AZ431">
        <v>2888.5581840000018</v>
      </c>
      <c r="BA431">
        <v>2838.9643660000011</v>
      </c>
      <c r="BB431">
        <v>310.32887200000022</v>
      </c>
      <c r="BC431">
        <v>5291.2107340000002</v>
      </c>
      <c r="BD431">
        <v>15534.823923999969</v>
      </c>
      <c r="BE431">
        <v>2667.7803109999959</v>
      </c>
      <c r="BF431">
        <v>6218.7304420000073</v>
      </c>
      <c r="BG431">
        <v>4776.724821000008</v>
      </c>
      <c r="BH431">
        <v>2351.4057550000011</v>
      </c>
      <c r="BI431">
        <v>1681.9965960000011</v>
      </c>
    </row>
    <row r="432">
      <c r="A432" t="s">
        <v>655</v>
      </c>
      <c r="B432">
        <v>2020</v>
      </c>
      <c r="C432" t="s">
        <v>663</v>
      </c>
      <c r="D432">
        <v>233</v>
      </c>
      <c r="E432" t="s">
        <v>431</v>
      </c>
      <c r="F432" t="s">
        <v>432</v>
      </c>
      <c r="G432" t="s">
        <v>195</v>
      </c>
      <c r="H432">
        <v>8.5614750658398542</v>
      </c>
      <c r="I432">
        <v>9.6489452339909452</v>
      </c>
      <c r="J432">
        <v>4.6837829241440243</v>
      </c>
      <c r="K432">
        <v>4.3423448078353628</v>
      </c>
      <c r="L432">
        <v>6.1134092176326238</v>
      </c>
      <c r="M432">
        <v>11.42423827595564</v>
      </c>
      <c r="N432">
        <v>4.0189361031416402</v>
      </c>
      <c r="O432">
        <v>6.1267016679898498</v>
      </c>
      <c r="P432">
        <v>3.7794598632389751</v>
      </c>
      <c r="Q432">
        <v>6.6264620590512591</v>
      </c>
      <c r="R432">
        <v>10.136769639290319</v>
      </c>
      <c r="S432">
        <v>8.3800139277119818</v>
      </c>
      <c r="T432">
        <v>8.1543690045396122</v>
      </c>
      <c r="U432">
        <v>4.2714724396028778</v>
      </c>
      <c r="V432">
        <v>5.5090809315387714</v>
      </c>
      <c r="W432" t="s">
        <v>240</v>
      </c>
      <c r="X432" t="s">
        <v>241</v>
      </c>
      <c r="Y432" t="s">
        <v>242</v>
      </c>
      <c r="Z432" t="s">
        <v>424</v>
      </c>
      <c r="AA432" t="s">
        <v>244</v>
      </c>
      <c r="AB432" t="s">
        <v>245</v>
      </c>
      <c r="AC432" t="s">
        <v>246</v>
      </c>
      <c r="AD432" t="s">
        <v>247</v>
      </c>
      <c r="AE432">
        <v>12.12192157965444</v>
      </c>
      <c r="AF432">
        <v>4.5246111814451053</v>
      </c>
      <c r="AG432">
        <v>6.7558306318167736</v>
      </c>
      <c r="AH432">
        <v>9.766948886963748</v>
      </c>
      <c r="AI432">
        <v>5.1935509704168128</v>
      </c>
      <c r="AJ432">
        <v>6.2035525056301726</v>
      </c>
      <c r="AK432">
        <v>8.9936802901873261</v>
      </c>
      <c r="AL432">
        <v>10.772086567258521</v>
      </c>
      <c r="AM432">
        <v>928.781746</v>
      </c>
      <c r="AN432">
        <v>1046.250035</v>
      </c>
      <c r="AO432">
        <v>508.41165400000011</v>
      </c>
      <c r="AP432">
        <v>470.78319499999998</v>
      </c>
      <c r="AQ432">
        <v>663.96842100000003</v>
      </c>
      <c r="AR432">
        <v>858.19820600000014</v>
      </c>
      <c r="AS432">
        <v>302.18268599999999</v>
      </c>
      <c r="AT432">
        <v>459.12599799999998</v>
      </c>
      <c r="AU432">
        <v>284.26210200000003</v>
      </c>
      <c r="AV432">
        <v>499.01411299999978</v>
      </c>
      <c r="AW432">
        <v>337.862032</v>
      </c>
      <c r="AX432">
        <v>279.96913099999989</v>
      </c>
      <c r="AY432">
        <v>271.46137399999998</v>
      </c>
      <c r="AZ432">
        <v>142.48668000000001</v>
      </c>
      <c r="BA432">
        <v>183.63272900000001</v>
      </c>
      <c r="BB432">
        <v>85.870905999999991</v>
      </c>
      <c r="BC432">
        <v>265.24895900000001</v>
      </c>
      <c r="BD432">
        <v>1557.7185410000011</v>
      </c>
      <c r="BE432">
        <v>305.14041800000012</v>
      </c>
      <c r="BF432">
        <v>549.15323300000023</v>
      </c>
      <c r="BG432">
        <v>371.67231700000002</v>
      </c>
      <c r="BH432">
        <v>241.85382899999999</v>
      </c>
      <c r="BI432">
        <v>241.53684800000011</v>
      </c>
    </row>
    <row r="433">
      <c r="A433" t="s">
        <v>655</v>
      </c>
      <c r="B433">
        <v>2020</v>
      </c>
      <c r="C433" t="s">
        <v>663</v>
      </c>
      <c r="D433">
        <v>234</v>
      </c>
      <c r="E433" t="s">
        <v>431</v>
      </c>
      <c r="F433" t="s">
        <v>433</v>
      </c>
      <c r="G433" t="s">
        <v>195</v>
      </c>
      <c r="H433">
        <v>0.44650179365321652</v>
      </c>
      <c r="I433">
        <v>0.38820976104964988</v>
      </c>
      <c r="J433">
        <v>0.50198694055607673</v>
      </c>
      <c r="K433">
        <v>0.73395488310382118</v>
      </c>
      <c r="L433">
        <v>0.48639883448836152</v>
      </c>
      <c r="M433">
        <v>0.58245583581692129</v>
      </c>
      <c r="N433">
        <v>0.714575263550698</v>
      </c>
      <c r="O433">
        <v>1.0492915087983721</v>
      </c>
      <c r="P433">
        <v>0.26969364557101211</v>
      </c>
      <c r="Q433">
        <v>0.45473023586165701</v>
      </c>
      <c r="R433">
        <v>0</v>
      </c>
      <c r="S433">
        <v>0.10578635322393951</v>
      </c>
      <c r="T433">
        <v>0.81175773843283472</v>
      </c>
      <c r="U433">
        <v>0.48624284878664348</v>
      </c>
      <c r="V433">
        <v>0</v>
      </c>
      <c r="W433" t="s">
        <v>240</v>
      </c>
      <c r="X433" t="s">
        <v>241</v>
      </c>
      <c r="Y433" t="s">
        <v>242</v>
      </c>
      <c r="Z433" t="s">
        <v>424</v>
      </c>
      <c r="AA433" t="s">
        <v>244</v>
      </c>
      <c r="AB433" t="s">
        <v>245</v>
      </c>
      <c r="AC433" t="s">
        <v>246</v>
      </c>
      <c r="AD433" t="s">
        <v>247</v>
      </c>
      <c r="AE433">
        <v>1.2739707305506771</v>
      </c>
      <c r="AF433">
        <v>0</v>
      </c>
      <c r="AG433">
        <v>0.57745753211753337</v>
      </c>
      <c r="AH433">
        <v>0</v>
      </c>
      <c r="AI433">
        <v>0.7414943364681843</v>
      </c>
      <c r="AJ433">
        <v>0.74973311091301864</v>
      </c>
      <c r="AK433">
        <v>0</v>
      </c>
      <c r="AL433">
        <v>0.53196771058764636</v>
      </c>
      <c r="AM433">
        <v>48.438232000000013</v>
      </c>
      <c r="AN433">
        <v>42.094183999999998</v>
      </c>
      <c r="AO433">
        <v>54.489291000000009</v>
      </c>
      <c r="AP433">
        <v>79.573050999999992</v>
      </c>
      <c r="AQ433">
        <v>52.827064999999997</v>
      </c>
      <c r="AR433">
        <v>43.754562999999997</v>
      </c>
      <c r="AS433">
        <v>53.728715000000008</v>
      </c>
      <c r="AT433">
        <v>78.632360000000006</v>
      </c>
      <c r="AU433">
        <v>20.284296000000001</v>
      </c>
      <c r="AV433">
        <v>34.244036000000001</v>
      </c>
      <c r="AW433">
        <v>0</v>
      </c>
      <c r="AX433">
        <v>3.5342319999999998</v>
      </c>
      <c r="AY433">
        <v>27.023657</v>
      </c>
      <c r="AZ433">
        <v>16.219964000000001</v>
      </c>
      <c r="BA433">
        <v>0</v>
      </c>
      <c r="BB433">
        <v>9.0247260000000011</v>
      </c>
      <c r="BC433">
        <v>0</v>
      </c>
      <c r="BD433">
        <v>133.14666299999999</v>
      </c>
      <c r="BE433">
        <v>0</v>
      </c>
      <c r="BF433">
        <v>78.403776999999991</v>
      </c>
      <c r="BG433">
        <v>44.918624000000001</v>
      </c>
      <c r="BH433">
        <v>0</v>
      </c>
      <c r="BI433">
        <v>11.928032999999999</v>
      </c>
    </row>
    <row r="434">
      <c r="A434" t="s">
        <v>655</v>
      </c>
      <c r="B434">
        <v>2020</v>
      </c>
      <c r="C434" t="s">
        <v>663</v>
      </c>
      <c r="D434">
        <v>235</v>
      </c>
      <c r="E434" t="s">
        <v>431</v>
      </c>
      <c r="F434" t="s">
        <v>434</v>
      </c>
      <c r="G434" t="s">
        <v>195</v>
      </c>
      <c r="H434">
        <v>1.391109957915357</v>
      </c>
      <c r="I434">
        <v>3.402417548611778</v>
      </c>
      <c r="J434">
        <v>2.8218844094220952</v>
      </c>
      <c r="K434">
        <v>2.7029928077955661</v>
      </c>
      <c r="L434">
        <v>1.6831897736632531</v>
      </c>
      <c r="M434">
        <v>1.859016001503548</v>
      </c>
      <c r="N434">
        <v>3.350012491640912</v>
      </c>
      <c r="O434">
        <v>1.3872297901349711</v>
      </c>
      <c r="P434">
        <v>2.6334583532209721</v>
      </c>
      <c r="Q434">
        <v>2.1018129150421432</v>
      </c>
      <c r="R434">
        <v>1.846295155405691</v>
      </c>
      <c r="S434">
        <v>1.612215640819689</v>
      </c>
      <c r="T434">
        <v>3.04865048252115</v>
      </c>
      <c r="U434">
        <v>4.5987070186984402</v>
      </c>
      <c r="V434">
        <v>2.3962261277401158</v>
      </c>
      <c r="W434" t="s">
        <v>240</v>
      </c>
      <c r="X434" t="s">
        <v>241</v>
      </c>
      <c r="Y434" t="s">
        <v>242</v>
      </c>
      <c r="Z434" t="s">
        <v>424</v>
      </c>
      <c r="AA434" t="s">
        <v>244</v>
      </c>
      <c r="AB434" t="s">
        <v>245</v>
      </c>
      <c r="AC434" t="s">
        <v>246</v>
      </c>
      <c r="AD434" t="s">
        <v>247</v>
      </c>
      <c r="AE434">
        <v>1.5023028612944149</v>
      </c>
      <c r="AF434">
        <v>0.73631288474952905</v>
      </c>
      <c r="AG434">
        <v>1.966177718139325</v>
      </c>
      <c r="AH434">
        <v>0.16894833134053</v>
      </c>
      <c r="AI434">
        <v>2.8106650120735179</v>
      </c>
      <c r="AJ434">
        <v>7.8235715264778536</v>
      </c>
      <c r="AK434">
        <v>0.78770023512045739</v>
      </c>
      <c r="AL434">
        <v>0.1099827265371026</v>
      </c>
      <c r="AM434">
        <v>150.912959</v>
      </c>
      <c r="AN434">
        <v>368.92939000000013</v>
      </c>
      <c r="AO434">
        <v>306.30773099999988</v>
      </c>
      <c r="AP434">
        <v>293.04987199999999</v>
      </c>
      <c r="AQ434">
        <v>182.80877599999999</v>
      </c>
      <c r="AR434">
        <v>139.65081599999999</v>
      </c>
      <c r="AS434">
        <v>251.886506</v>
      </c>
      <c r="AT434">
        <v>103.956957</v>
      </c>
      <c r="AU434">
        <v>198.068622</v>
      </c>
      <c r="AV434">
        <v>158.27968200000001</v>
      </c>
      <c r="AW434">
        <v>61.537654999999987</v>
      </c>
      <c r="AX434">
        <v>53.862752</v>
      </c>
      <c r="AY434">
        <v>101.490483</v>
      </c>
      <c r="AZ434">
        <v>153.40248700000001</v>
      </c>
      <c r="BA434">
        <v>79.872768000000008</v>
      </c>
      <c r="BB434">
        <v>10.642215999999999</v>
      </c>
      <c r="BC434">
        <v>43.165306000000001</v>
      </c>
      <c r="BD434">
        <v>453.34935899999999</v>
      </c>
      <c r="BE434">
        <v>5.278308</v>
      </c>
      <c r="BF434">
        <v>297.19276600000012</v>
      </c>
      <c r="BG434">
        <v>468.73222299999998</v>
      </c>
      <c r="BH434">
        <v>21.182465000000001</v>
      </c>
      <c r="BI434">
        <v>2.4660850000000001</v>
      </c>
    </row>
    <row r="435">
      <c r="A435" t="s">
        <v>655</v>
      </c>
      <c r="B435">
        <v>2020</v>
      </c>
      <c r="C435" t="s">
        <v>663</v>
      </c>
      <c r="D435">
        <v>341</v>
      </c>
      <c r="E435" t="s">
        <v>151</v>
      </c>
      <c r="F435" t="s">
        <v>50</v>
      </c>
      <c r="G435" t="s">
        <v>758</v>
      </c>
      <c r="H435">
        <v>1.4720812182741121</v>
      </c>
      <c r="I435">
        <v>2.1423635107118182</v>
      </c>
      <c r="J435">
        <v>3.9102099927588698</v>
      </c>
      <c r="K435">
        <v>10.559006211180121</v>
      </c>
      <c r="L435">
        <v>28.280254777070059</v>
      </c>
      <c r="M435">
        <v>0.74906367041198507</v>
      </c>
      <c r="N435">
        <v>2.9097963142580019</v>
      </c>
      <c r="O435">
        <v>8.6551264980026623</v>
      </c>
      <c r="P435">
        <v>13.571428571428569</v>
      </c>
      <c r="Q435">
        <v>33.452593917710203</v>
      </c>
      <c r="R435">
        <v>0.91324200913242004</v>
      </c>
      <c r="S435">
        <v>1.8575851393188849</v>
      </c>
      <c r="T435">
        <v>4.1257367387033401</v>
      </c>
      <c r="U435">
        <v>1.8912529550827419</v>
      </c>
      <c r="V435">
        <v>7.2463768115942031</v>
      </c>
      <c r="W435" t="s">
        <v>240</v>
      </c>
      <c r="X435" t="s">
        <v>241</v>
      </c>
      <c r="Y435" t="s">
        <v>242</v>
      </c>
      <c r="Z435" t="s">
        <v>424</v>
      </c>
      <c r="AA435" t="s">
        <v>244</v>
      </c>
      <c r="AB435" t="s">
        <v>245</v>
      </c>
      <c r="AC435" t="s">
        <v>246</v>
      </c>
      <c r="AD435" t="s">
        <v>247</v>
      </c>
      <c r="AE435">
        <v>7.9558011049723749</v>
      </c>
      <c r="AF435">
        <v>3.4090909090909092</v>
      </c>
      <c r="AG435">
        <v>7.9058031959629949</v>
      </c>
      <c r="AH435">
        <v>2.8148148148148149</v>
      </c>
      <c r="AI435">
        <v>14.703018500486859</v>
      </c>
      <c r="AJ435">
        <v>2.0779220779220782</v>
      </c>
      <c r="AK435">
        <v>4.3130990415335457</v>
      </c>
      <c r="AL435">
        <v>5.3598774885145479</v>
      </c>
      <c r="AM435">
        <v>29</v>
      </c>
      <c r="AN435">
        <v>31</v>
      </c>
      <c r="AO435">
        <v>54</v>
      </c>
      <c r="AP435">
        <v>102</v>
      </c>
      <c r="AQ435">
        <v>222</v>
      </c>
      <c r="AR435">
        <v>8</v>
      </c>
      <c r="AS435">
        <v>30</v>
      </c>
      <c r="AT435">
        <v>65</v>
      </c>
      <c r="AU435">
        <v>76</v>
      </c>
      <c r="AV435">
        <v>187</v>
      </c>
      <c r="AW435">
        <v>6</v>
      </c>
      <c r="AX435">
        <v>12</v>
      </c>
      <c r="AY435">
        <v>21</v>
      </c>
      <c r="AZ435">
        <v>8</v>
      </c>
      <c r="BA435">
        <v>25</v>
      </c>
      <c r="BB435">
        <v>72</v>
      </c>
      <c r="BC435">
        <v>24</v>
      </c>
      <c r="BD435">
        <v>94</v>
      </c>
      <c r="BE435">
        <v>19</v>
      </c>
      <c r="BF435">
        <v>151</v>
      </c>
      <c r="BG435">
        <v>16</v>
      </c>
      <c r="BH435">
        <v>27</v>
      </c>
      <c r="BI435">
        <v>35</v>
      </c>
    </row>
    <row r="436">
      <c r="A436" t="s">
        <v>655</v>
      </c>
      <c r="B436">
        <v>2020</v>
      </c>
      <c r="C436" t="s">
        <v>663</v>
      </c>
      <c r="D436">
        <v>342</v>
      </c>
      <c r="E436" t="s">
        <v>151</v>
      </c>
      <c r="F436" t="s">
        <v>49</v>
      </c>
      <c r="G436" t="s">
        <v>195</v>
      </c>
      <c r="H436">
        <v>98.527918781725887</v>
      </c>
      <c r="I436">
        <v>97.857636489288183</v>
      </c>
      <c r="J436">
        <v>96.08979000724112</v>
      </c>
      <c r="K436">
        <v>89.440993788819881</v>
      </c>
      <c r="L436">
        <v>71.71974522292993</v>
      </c>
      <c r="M436">
        <v>99.250936329588015</v>
      </c>
      <c r="N436">
        <v>97.090203685741997</v>
      </c>
      <c r="O436">
        <v>91.344873501997341</v>
      </c>
      <c r="P436">
        <v>86.428571428571431</v>
      </c>
      <c r="Q436">
        <v>66.547406082289811</v>
      </c>
      <c r="R436">
        <v>99.086757990867582</v>
      </c>
      <c r="S436">
        <v>98.142414860681114</v>
      </c>
      <c r="T436">
        <v>95.874263261296662</v>
      </c>
      <c r="U436">
        <v>98.108747044917251</v>
      </c>
      <c r="V436">
        <v>92.753623188405797</v>
      </c>
      <c r="W436" t="s">
        <v>240</v>
      </c>
      <c r="X436" t="s">
        <v>241</v>
      </c>
      <c r="Y436" t="s">
        <v>242</v>
      </c>
      <c r="Z436" t="s">
        <v>424</v>
      </c>
      <c r="AA436" t="s">
        <v>244</v>
      </c>
      <c r="AB436" t="s">
        <v>245</v>
      </c>
      <c r="AC436" t="s">
        <v>246</v>
      </c>
      <c r="AD436" t="s">
        <v>247</v>
      </c>
      <c r="AE436">
        <v>92.044198895027634</v>
      </c>
      <c r="AF436">
        <v>96.590909090909093</v>
      </c>
      <c r="AG436">
        <v>92.094196804037011</v>
      </c>
      <c r="AH436">
        <v>97.18518518518519</v>
      </c>
      <c r="AI436">
        <v>85.296981499513151</v>
      </c>
      <c r="AJ436">
        <v>97.922077922077918</v>
      </c>
      <c r="AK436">
        <v>95.686900958466452</v>
      </c>
      <c r="AL436">
        <v>94.640122511485444</v>
      </c>
      <c r="AM436">
        <v>1941</v>
      </c>
      <c r="AN436">
        <v>1416</v>
      </c>
      <c r="AO436">
        <v>1327</v>
      </c>
      <c r="AP436">
        <v>864</v>
      </c>
      <c r="AQ436">
        <v>563</v>
      </c>
      <c r="AR436">
        <v>1060</v>
      </c>
      <c r="AS436">
        <v>1001</v>
      </c>
      <c r="AT436">
        <v>686</v>
      </c>
      <c r="AU436">
        <v>484</v>
      </c>
      <c r="AV436">
        <v>372</v>
      </c>
      <c r="AW436">
        <v>651</v>
      </c>
      <c r="AX436">
        <v>634</v>
      </c>
      <c r="AY436">
        <v>488</v>
      </c>
      <c r="AZ436">
        <v>415</v>
      </c>
      <c r="BA436">
        <v>320</v>
      </c>
      <c r="BB436">
        <v>833</v>
      </c>
      <c r="BC436">
        <v>680</v>
      </c>
      <c r="BD436">
        <v>1095</v>
      </c>
      <c r="BE436">
        <v>656</v>
      </c>
      <c r="BF436">
        <v>876</v>
      </c>
      <c r="BG436">
        <v>754</v>
      </c>
      <c r="BH436">
        <v>599</v>
      </c>
      <c r="BI436">
        <v>618</v>
      </c>
    </row>
    <row r="437">
      <c r="A437" t="s">
        <v>655</v>
      </c>
      <c r="B437">
        <v>2020</v>
      </c>
      <c r="C437" t="s">
        <v>663</v>
      </c>
      <c r="D437">
        <v>343</v>
      </c>
      <c r="E437" t="s">
        <v>146</v>
      </c>
      <c r="F437" t="s">
        <v>50</v>
      </c>
      <c r="G437" t="s">
        <v>759</v>
      </c>
      <c r="H437">
        <v>16.751269035532999</v>
      </c>
      <c r="I437">
        <v>25.708362128541811</v>
      </c>
      <c r="J437">
        <v>35.553946415640837</v>
      </c>
      <c r="K437">
        <v>65.94202898550725</v>
      </c>
      <c r="L437">
        <v>90.445859872611464</v>
      </c>
      <c r="M437">
        <v>15.917602996254679</v>
      </c>
      <c r="N437">
        <v>30.358874878758481</v>
      </c>
      <c r="O437">
        <v>56.324900133155801</v>
      </c>
      <c r="P437">
        <v>79.107142857142847</v>
      </c>
      <c r="Q437">
        <v>93.559928443649369</v>
      </c>
      <c r="R437">
        <v>11.415525114155249</v>
      </c>
      <c r="S437">
        <v>19.504643962848299</v>
      </c>
      <c r="T437">
        <v>28.487229862475441</v>
      </c>
      <c r="U437">
        <v>36.170212765957451</v>
      </c>
      <c r="V437">
        <v>48.985507246376812</v>
      </c>
      <c r="W437" t="s">
        <v>240</v>
      </c>
      <c r="X437" t="s">
        <v>241</v>
      </c>
      <c r="Y437" t="s">
        <v>242</v>
      </c>
      <c r="Z437" t="s">
        <v>424</v>
      </c>
      <c r="AA437" t="s">
        <v>244</v>
      </c>
      <c r="AB437" t="s">
        <v>245</v>
      </c>
      <c r="AC437" t="s">
        <v>246</v>
      </c>
      <c r="AD437" t="s">
        <v>247</v>
      </c>
      <c r="AE437">
        <v>40.773480662983417</v>
      </c>
      <c r="AF437">
        <v>37.357954545454547</v>
      </c>
      <c r="AG437">
        <v>49.453322119428087</v>
      </c>
      <c r="AH437">
        <v>14.66666666666667</v>
      </c>
      <c r="AI437">
        <v>54.625121713729307</v>
      </c>
      <c r="AJ437">
        <v>38.831168831168831</v>
      </c>
      <c r="AK437">
        <v>19.968051118210859</v>
      </c>
      <c r="AL437">
        <v>36.140888208269523</v>
      </c>
      <c r="AM437">
        <v>330</v>
      </c>
      <c r="AN437">
        <v>372</v>
      </c>
      <c r="AO437">
        <v>491</v>
      </c>
      <c r="AP437">
        <v>637</v>
      </c>
      <c r="AQ437">
        <v>710</v>
      </c>
      <c r="AR437">
        <v>170</v>
      </c>
      <c r="AS437">
        <v>313</v>
      </c>
      <c r="AT437">
        <v>423</v>
      </c>
      <c r="AU437">
        <v>443</v>
      </c>
      <c r="AV437">
        <v>523</v>
      </c>
      <c r="AW437">
        <v>75</v>
      </c>
      <c r="AX437">
        <v>126</v>
      </c>
      <c r="AY437">
        <v>145</v>
      </c>
      <c r="AZ437">
        <v>153</v>
      </c>
      <c r="BA437">
        <v>169</v>
      </c>
      <c r="BB437">
        <v>369</v>
      </c>
      <c r="BC437">
        <v>263</v>
      </c>
      <c r="BD437">
        <v>588</v>
      </c>
      <c r="BE437">
        <v>99</v>
      </c>
      <c r="BF437">
        <v>561</v>
      </c>
      <c r="BG437">
        <v>299</v>
      </c>
      <c r="BH437">
        <v>125</v>
      </c>
      <c r="BI437">
        <v>236</v>
      </c>
    </row>
    <row r="438">
      <c r="A438" t="s">
        <v>655</v>
      </c>
      <c r="B438">
        <v>2020</v>
      </c>
      <c r="C438" t="s">
        <v>663</v>
      </c>
      <c r="D438">
        <v>344</v>
      </c>
      <c r="E438" t="s">
        <v>146</v>
      </c>
      <c r="F438" t="s">
        <v>49</v>
      </c>
      <c r="G438" t="s">
        <v>195</v>
      </c>
      <c r="H438">
        <v>83.248730964467015</v>
      </c>
      <c r="I438">
        <v>74.291637871458192</v>
      </c>
      <c r="J438">
        <v>64.446053584359163</v>
      </c>
      <c r="K438">
        <v>34.057971014492757</v>
      </c>
      <c r="L438">
        <v>9.5541401273885356</v>
      </c>
      <c r="M438">
        <v>84.082397003745328</v>
      </c>
      <c r="N438">
        <v>69.641125121241515</v>
      </c>
      <c r="O438">
        <v>43.675099866844207</v>
      </c>
      <c r="P438">
        <v>20.892857142857139</v>
      </c>
      <c r="Q438">
        <v>6.4400715563506266</v>
      </c>
      <c r="R438">
        <v>88.584474885844742</v>
      </c>
      <c r="S438">
        <v>80.495356037151694</v>
      </c>
      <c r="T438">
        <v>71.512770137524555</v>
      </c>
      <c r="U438">
        <v>63.829787234042563</v>
      </c>
      <c r="V438">
        <v>51.014492753623188</v>
      </c>
      <c r="W438" t="s">
        <v>240</v>
      </c>
      <c r="X438" t="s">
        <v>241</v>
      </c>
      <c r="Y438" t="s">
        <v>242</v>
      </c>
      <c r="Z438" t="s">
        <v>424</v>
      </c>
      <c r="AA438" t="s">
        <v>244</v>
      </c>
      <c r="AB438" t="s">
        <v>245</v>
      </c>
      <c r="AC438" t="s">
        <v>246</v>
      </c>
      <c r="AD438" t="s">
        <v>247</v>
      </c>
      <c r="AE438">
        <v>59.226519337016569</v>
      </c>
      <c r="AF438">
        <v>62.64204545454546</v>
      </c>
      <c r="AG438">
        <v>50.546677880571913</v>
      </c>
      <c r="AH438">
        <v>85.333333333333343</v>
      </c>
      <c r="AI438">
        <v>45.374878286270693</v>
      </c>
      <c r="AJ438">
        <v>61.168831168831183</v>
      </c>
      <c r="AK438">
        <v>80.031948881789134</v>
      </c>
      <c r="AL438">
        <v>63.85911179173047</v>
      </c>
      <c r="AM438">
        <v>1640</v>
      </c>
      <c r="AN438">
        <v>1075</v>
      </c>
      <c r="AO438">
        <v>890</v>
      </c>
      <c r="AP438">
        <v>329</v>
      </c>
      <c r="AQ438">
        <v>75</v>
      </c>
      <c r="AR438">
        <v>898</v>
      </c>
      <c r="AS438">
        <v>718</v>
      </c>
      <c r="AT438">
        <v>328</v>
      </c>
      <c r="AU438">
        <v>117</v>
      </c>
      <c r="AV438">
        <v>36</v>
      </c>
      <c r="AW438">
        <v>582</v>
      </c>
      <c r="AX438">
        <v>520</v>
      </c>
      <c r="AY438">
        <v>364</v>
      </c>
      <c r="AZ438">
        <v>270</v>
      </c>
      <c r="BA438">
        <v>176</v>
      </c>
      <c r="BB438">
        <v>536</v>
      </c>
      <c r="BC438">
        <v>441</v>
      </c>
      <c r="BD438">
        <v>601</v>
      </c>
      <c r="BE438">
        <v>576</v>
      </c>
      <c r="BF438">
        <v>466</v>
      </c>
      <c r="BG438">
        <v>471</v>
      </c>
      <c r="BH438">
        <v>501</v>
      </c>
      <c r="BI438">
        <v>417</v>
      </c>
    </row>
    <row r="439">
      <c r="A439" t="s">
        <v>655</v>
      </c>
      <c r="B439">
        <v>2020</v>
      </c>
      <c r="C439" t="s">
        <v>663</v>
      </c>
      <c r="D439">
        <v>345</v>
      </c>
      <c r="E439" t="s">
        <v>147</v>
      </c>
      <c r="F439" t="s">
        <v>50</v>
      </c>
      <c r="G439" t="s">
        <v>760</v>
      </c>
      <c r="H439">
        <v>3.7055837563451779</v>
      </c>
      <c r="I439">
        <v>5.4595715272978573</v>
      </c>
      <c r="J439">
        <v>7.0963070238957284</v>
      </c>
      <c r="K439">
        <v>12.62939958592133</v>
      </c>
      <c r="L439">
        <v>29.171974522292992</v>
      </c>
      <c r="M439">
        <v>4.213483146067416</v>
      </c>
      <c r="N439">
        <v>6.7895247332686717</v>
      </c>
      <c r="O439">
        <v>11.05193075898802</v>
      </c>
      <c r="P439">
        <v>14.821428571428569</v>
      </c>
      <c r="Q439">
        <v>34.34704830053667</v>
      </c>
      <c r="R439">
        <v>3.1963470319634699</v>
      </c>
      <c r="S439">
        <v>3.405572755417956</v>
      </c>
      <c r="T439">
        <v>6.4833005893909634</v>
      </c>
      <c r="U439">
        <v>5.4373522458628836</v>
      </c>
      <c r="V439">
        <v>8.4057971014492754</v>
      </c>
      <c r="W439" t="s">
        <v>240</v>
      </c>
      <c r="X439" t="s">
        <v>241</v>
      </c>
      <c r="Y439" t="s">
        <v>242</v>
      </c>
      <c r="Z439" t="s">
        <v>424</v>
      </c>
      <c r="AA439" t="s">
        <v>244</v>
      </c>
      <c r="AB439" t="s">
        <v>245</v>
      </c>
      <c r="AC439" t="s">
        <v>246</v>
      </c>
      <c r="AD439" t="s">
        <v>247</v>
      </c>
      <c r="AE439">
        <v>11.8232044198895</v>
      </c>
      <c r="AF439">
        <v>4.8295454545454541</v>
      </c>
      <c r="AG439">
        <v>8.9150546677880573</v>
      </c>
      <c r="AH439">
        <v>5.1851851851851851</v>
      </c>
      <c r="AI439">
        <v>18.889970788704961</v>
      </c>
      <c r="AJ439">
        <v>3.6363636363636358</v>
      </c>
      <c r="AK439">
        <v>7.0287539936102226</v>
      </c>
      <c r="AL439">
        <v>8.1163859111791741</v>
      </c>
      <c r="AM439">
        <v>73</v>
      </c>
      <c r="AN439">
        <v>79</v>
      </c>
      <c r="AO439">
        <v>98</v>
      </c>
      <c r="AP439">
        <v>122</v>
      </c>
      <c r="AQ439">
        <v>229</v>
      </c>
      <c r="AR439">
        <v>45</v>
      </c>
      <c r="AS439">
        <v>70</v>
      </c>
      <c r="AT439">
        <v>83</v>
      </c>
      <c r="AU439">
        <v>83</v>
      </c>
      <c r="AV439">
        <v>192</v>
      </c>
      <c r="AW439">
        <v>21</v>
      </c>
      <c r="AX439">
        <v>22</v>
      </c>
      <c r="AY439">
        <v>33</v>
      </c>
      <c r="AZ439">
        <v>23</v>
      </c>
      <c r="BA439">
        <v>29</v>
      </c>
      <c r="BB439">
        <v>107</v>
      </c>
      <c r="BC439">
        <v>34</v>
      </c>
      <c r="BD439">
        <v>106</v>
      </c>
      <c r="BE439">
        <v>35</v>
      </c>
      <c r="BF439">
        <v>194</v>
      </c>
      <c r="BG439">
        <v>28</v>
      </c>
      <c r="BH439">
        <v>44</v>
      </c>
      <c r="BI439">
        <v>53</v>
      </c>
    </row>
    <row r="440">
      <c r="A440" t="s">
        <v>655</v>
      </c>
      <c r="B440">
        <v>2020</v>
      </c>
      <c r="C440" t="s">
        <v>663</v>
      </c>
      <c r="D440">
        <v>346</v>
      </c>
      <c r="E440" t="s">
        <v>147</v>
      </c>
      <c r="F440" t="s">
        <v>49</v>
      </c>
      <c r="G440" t="s">
        <v>195</v>
      </c>
      <c r="H440">
        <v>96.294416243654823</v>
      </c>
      <c r="I440">
        <v>94.540428472702146</v>
      </c>
      <c r="J440">
        <v>92.903692976104267</v>
      </c>
      <c r="K440">
        <v>87.370600414078666</v>
      </c>
      <c r="L440">
        <v>70.828025477707001</v>
      </c>
      <c r="M440">
        <v>95.786516853932582</v>
      </c>
      <c r="N440">
        <v>93.210475266731336</v>
      </c>
      <c r="O440">
        <v>88.948069241011979</v>
      </c>
      <c r="P440">
        <v>85.178571428571431</v>
      </c>
      <c r="Q440">
        <v>65.65295169946333</v>
      </c>
      <c r="R440">
        <v>96.803652968036531</v>
      </c>
      <c r="S440">
        <v>96.59442724458205</v>
      </c>
      <c r="T440">
        <v>93.516699410609036</v>
      </c>
      <c r="U440">
        <v>94.562647754137117</v>
      </c>
      <c r="V440">
        <v>91.594202898550719</v>
      </c>
      <c r="W440" t="s">
        <v>240</v>
      </c>
      <c r="X440" t="s">
        <v>241</v>
      </c>
      <c r="Y440" t="s">
        <v>242</v>
      </c>
      <c r="Z440" t="s">
        <v>424</v>
      </c>
      <c r="AA440" t="s">
        <v>244</v>
      </c>
      <c r="AB440" t="s">
        <v>245</v>
      </c>
      <c r="AC440" t="s">
        <v>246</v>
      </c>
      <c r="AD440" t="s">
        <v>247</v>
      </c>
      <c r="AE440">
        <v>88.176795580110507</v>
      </c>
      <c r="AF440">
        <v>95.170454545454547</v>
      </c>
      <c r="AG440">
        <v>91.084945332211944</v>
      </c>
      <c r="AH440">
        <v>94.814814814814824</v>
      </c>
      <c r="AI440">
        <v>81.110029211295029</v>
      </c>
      <c r="AJ440">
        <v>96.36363636363636</v>
      </c>
      <c r="AK440">
        <v>92.971246006389777</v>
      </c>
      <c r="AL440">
        <v>91.883614088820835</v>
      </c>
      <c r="AM440">
        <v>1897</v>
      </c>
      <c r="AN440">
        <v>1368</v>
      </c>
      <c r="AO440">
        <v>1283</v>
      </c>
      <c r="AP440">
        <v>844</v>
      </c>
      <c r="AQ440">
        <v>556</v>
      </c>
      <c r="AR440">
        <v>1023</v>
      </c>
      <c r="AS440">
        <v>961</v>
      </c>
      <c r="AT440">
        <v>668</v>
      </c>
      <c r="AU440">
        <v>477</v>
      </c>
      <c r="AV440">
        <v>367</v>
      </c>
      <c r="AW440">
        <v>636</v>
      </c>
      <c r="AX440">
        <v>624</v>
      </c>
      <c r="AY440">
        <v>476</v>
      </c>
      <c r="AZ440">
        <v>400</v>
      </c>
      <c r="BA440">
        <v>316</v>
      </c>
      <c r="BB440">
        <v>798</v>
      </c>
      <c r="BC440">
        <v>670</v>
      </c>
      <c r="BD440">
        <v>1083</v>
      </c>
      <c r="BE440">
        <v>640</v>
      </c>
      <c r="BF440">
        <v>833</v>
      </c>
      <c r="BG440">
        <v>742</v>
      </c>
      <c r="BH440">
        <v>582</v>
      </c>
      <c r="BI440">
        <v>600</v>
      </c>
    </row>
    <row r="441">
      <c r="A441" t="s">
        <v>655</v>
      </c>
      <c r="B441">
        <v>2020</v>
      </c>
      <c r="C441" t="s">
        <v>663</v>
      </c>
      <c r="D441">
        <v>347</v>
      </c>
      <c r="E441" t="s">
        <v>148</v>
      </c>
      <c r="F441" t="s">
        <v>50</v>
      </c>
      <c r="G441" t="s">
        <v>761</v>
      </c>
      <c r="H441">
        <v>1.9796954314720809</v>
      </c>
      <c r="I441">
        <v>2.349689011748445</v>
      </c>
      <c r="J441">
        <v>3.9826212889210719</v>
      </c>
      <c r="K441">
        <v>10.66252587991718</v>
      </c>
      <c r="L441">
        <v>28.535031847133759</v>
      </c>
      <c r="M441">
        <v>0.74906367041198507</v>
      </c>
      <c r="N441">
        <v>3.0067895247332692</v>
      </c>
      <c r="O441">
        <v>8.7882822902796267</v>
      </c>
      <c r="P441">
        <v>13.571428571428569</v>
      </c>
      <c r="Q441">
        <v>33.810375670840777</v>
      </c>
      <c r="R441">
        <v>1.6742770167427701</v>
      </c>
      <c r="S441">
        <v>2.321981424148607</v>
      </c>
      <c r="T441">
        <v>4.5186640471512778</v>
      </c>
      <c r="U441">
        <v>2.60047281323877</v>
      </c>
      <c r="V441">
        <v>7.2463768115942031</v>
      </c>
      <c r="W441" t="s">
        <v>240</v>
      </c>
      <c r="X441" t="s">
        <v>241</v>
      </c>
      <c r="Y441" t="s">
        <v>242</v>
      </c>
      <c r="Z441" t="s">
        <v>424</v>
      </c>
      <c r="AA441" t="s">
        <v>244</v>
      </c>
      <c r="AB441" t="s">
        <v>245</v>
      </c>
      <c r="AC441" t="s">
        <v>246</v>
      </c>
      <c r="AD441" t="s">
        <v>247</v>
      </c>
      <c r="AE441">
        <v>7.9558011049723749</v>
      </c>
      <c r="AF441">
        <v>4.1193181818181817</v>
      </c>
      <c r="AG441">
        <v>8.0740117746005051</v>
      </c>
      <c r="AH441">
        <v>3.1111111111111112</v>
      </c>
      <c r="AI441">
        <v>14.897760467380721</v>
      </c>
      <c r="AJ441">
        <v>2.2077922077922079</v>
      </c>
      <c r="AK441">
        <v>4.9520766773162936</v>
      </c>
      <c r="AL441">
        <v>5.5130168453292496</v>
      </c>
      <c r="AM441">
        <v>39</v>
      </c>
      <c r="AN441">
        <v>34</v>
      </c>
      <c r="AO441">
        <v>55</v>
      </c>
      <c r="AP441">
        <v>103</v>
      </c>
      <c r="AQ441">
        <v>224</v>
      </c>
      <c r="AR441">
        <v>8</v>
      </c>
      <c r="AS441">
        <v>31</v>
      </c>
      <c r="AT441">
        <v>66</v>
      </c>
      <c r="AU441">
        <v>76</v>
      </c>
      <c r="AV441">
        <v>189</v>
      </c>
      <c r="AW441">
        <v>11</v>
      </c>
      <c r="AX441">
        <v>15</v>
      </c>
      <c r="AY441">
        <v>23</v>
      </c>
      <c r="AZ441">
        <v>11</v>
      </c>
      <c r="BA441">
        <v>25</v>
      </c>
      <c r="BB441">
        <v>72</v>
      </c>
      <c r="BC441">
        <v>29</v>
      </c>
      <c r="BD441">
        <v>96</v>
      </c>
      <c r="BE441">
        <v>21</v>
      </c>
      <c r="BF441">
        <v>153</v>
      </c>
      <c r="BG441">
        <v>17</v>
      </c>
      <c r="BH441">
        <v>31</v>
      </c>
      <c r="BI441">
        <v>36</v>
      </c>
    </row>
    <row r="442">
      <c r="A442" t="s">
        <v>655</v>
      </c>
      <c r="B442">
        <v>2020</v>
      </c>
      <c r="C442" t="s">
        <v>663</v>
      </c>
      <c r="D442">
        <v>348</v>
      </c>
      <c r="E442" t="s">
        <v>148</v>
      </c>
      <c r="F442" t="s">
        <v>49</v>
      </c>
      <c r="G442" t="s">
        <v>195</v>
      </c>
      <c r="H442">
        <v>98.020304568527919</v>
      </c>
      <c r="I442">
        <v>97.650310988251547</v>
      </c>
      <c r="J442">
        <v>96.017378711078933</v>
      </c>
      <c r="K442">
        <v>89.337474120082817</v>
      </c>
      <c r="L442">
        <v>71.464968152866234</v>
      </c>
      <c r="M442">
        <v>99.250936329588015</v>
      </c>
      <c r="N442">
        <v>96.993210475266736</v>
      </c>
      <c r="O442">
        <v>91.211717709720375</v>
      </c>
      <c r="P442">
        <v>86.428571428571431</v>
      </c>
      <c r="Q442">
        <v>66.189624329159216</v>
      </c>
      <c r="R442">
        <v>98.325722983257222</v>
      </c>
      <c r="S442">
        <v>97.678018575851382</v>
      </c>
      <c r="T442">
        <v>95.481335952848724</v>
      </c>
      <c r="U442">
        <v>97.399527186761219</v>
      </c>
      <c r="V442">
        <v>92.753623188405797</v>
      </c>
      <c r="W442" t="s">
        <v>240</v>
      </c>
      <c r="X442" t="s">
        <v>241</v>
      </c>
      <c r="Y442" t="s">
        <v>242</v>
      </c>
      <c r="Z442" t="s">
        <v>424</v>
      </c>
      <c r="AA442" t="s">
        <v>244</v>
      </c>
      <c r="AB442" t="s">
        <v>245</v>
      </c>
      <c r="AC442" t="s">
        <v>246</v>
      </c>
      <c r="AD442" t="s">
        <v>247</v>
      </c>
      <c r="AE442">
        <v>92.044198895027634</v>
      </c>
      <c r="AF442">
        <v>95.880681818181827</v>
      </c>
      <c r="AG442">
        <v>91.925988225399493</v>
      </c>
      <c r="AH442">
        <v>96.888888888888886</v>
      </c>
      <c r="AI442">
        <v>85.102239532619279</v>
      </c>
      <c r="AJ442">
        <v>97.79220779220779</v>
      </c>
      <c r="AK442">
        <v>95.047923322683701</v>
      </c>
      <c r="AL442">
        <v>94.486983154670739</v>
      </c>
      <c r="AM442">
        <v>1931</v>
      </c>
      <c r="AN442">
        <v>1413</v>
      </c>
      <c r="AO442">
        <v>1326</v>
      </c>
      <c r="AP442">
        <v>863</v>
      </c>
      <c r="AQ442">
        <v>561</v>
      </c>
      <c r="AR442">
        <v>1060</v>
      </c>
      <c r="AS442">
        <v>1000</v>
      </c>
      <c r="AT442">
        <v>685</v>
      </c>
      <c r="AU442">
        <v>484</v>
      </c>
      <c r="AV442">
        <v>370</v>
      </c>
      <c r="AW442">
        <v>646</v>
      </c>
      <c r="AX442">
        <v>631</v>
      </c>
      <c r="AY442">
        <v>486</v>
      </c>
      <c r="AZ442">
        <v>412</v>
      </c>
      <c r="BA442">
        <v>320</v>
      </c>
      <c r="BB442">
        <v>833</v>
      </c>
      <c r="BC442">
        <v>675</v>
      </c>
      <c r="BD442">
        <v>1093</v>
      </c>
      <c r="BE442">
        <v>654</v>
      </c>
      <c r="BF442">
        <v>874</v>
      </c>
      <c r="BG442">
        <v>753</v>
      </c>
      <c r="BH442">
        <v>595</v>
      </c>
      <c r="BI442">
        <v>617</v>
      </c>
    </row>
    <row r="443">
      <c r="A443" t="s">
        <v>655</v>
      </c>
      <c r="B443">
        <v>2020</v>
      </c>
      <c r="C443" t="s">
        <v>663</v>
      </c>
      <c r="D443">
        <v>349</v>
      </c>
      <c r="E443" t="s">
        <v>149</v>
      </c>
      <c r="F443" t="s">
        <v>50</v>
      </c>
      <c r="G443" t="s">
        <v>195</v>
      </c>
      <c r="H443">
        <v>81.776649746192902</v>
      </c>
      <c r="I443">
        <v>91.776088458880452</v>
      </c>
      <c r="J443">
        <v>95.510499637943525</v>
      </c>
      <c r="K443">
        <v>97.826086956521735</v>
      </c>
      <c r="L443">
        <v>98.726114649681534</v>
      </c>
      <c r="M443">
        <v>93.071161048689149</v>
      </c>
      <c r="N443">
        <v>96.799224054316198</v>
      </c>
      <c r="O443">
        <v>97.86950732356857</v>
      </c>
      <c r="P443">
        <v>97.857142857142847</v>
      </c>
      <c r="Q443">
        <v>99.105545617173533</v>
      </c>
      <c r="R443">
        <v>74.429223744292244</v>
      </c>
      <c r="S443">
        <v>82.507739938080491</v>
      </c>
      <c r="T443">
        <v>86.051080550098234</v>
      </c>
      <c r="U443">
        <v>88.416075650118202</v>
      </c>
      <c r="V443">
        <v>91.304347826086953</v>
      </c>
      <c r="W443" t="s">
        <v>240</v>
      </c>
      <c r="X443" t="s">
        <v>241</v>
      </c>
      <c r="Y443" t="s">
        <v>242</v>
      </c>
      <c r="Z443" t="s">
        <v>424</v>
      </c>
      <c r="AA443" t="s">
        <v>244</v>
      </c>
      <c r="AB443" t="s">
        <v>245</v>
      </c>
      <c r="AC443" t="s">
        <v>246</v>
      </c>
      <c r="AD443" t="s">
        <v>247</v>
      </c>
      <c r="AE443">
        <v>99.889502762430936</v>
      </c>
      <c r="AF443">
        <v>91.335227272727266</v>
      </c>
      <c r="AG443">
        <v>90.664423885618163</v>
      </c>
      <c r="AH443">
        <v>81.333333333333329</v>
      </c>
      <c r="AI443">
        <v>99.513145082765334</v>
      </c>
      <c r="AJ443">
        <v>91.428571428571431</v>
      </c>
      <c r="AK443">
        <v>79.392971246006397</v>
      </c>
      <c r="AL443">
        <v>88.973966309341506</v>
      </c>
      <c r="AM443">
        <v>1611</v>
      </c>
      <c r="AN443">
        <v>1328</v>
      </c>
      <c r="AO443">
        <v>1319</v>
      </c>
      <c r="AP443">
        <v>945</v>
      </c>
      <c r="AQ443">
        <v>775</v>
      </c>
      <c r="AR443">
        <v>994</v>
      </c>
      <c r="AS443">
        <v>998</v>
      </c>
      <c r="AT443">
        <v>735</v>
      </c>
      <c r="AU443">
        <v>548</v>
      </c>
      <c r="AV443">
        <v>554</v>
      </c>
      <c r="AW443">
        <v>489</v>
      </c>
      <c r="AX443">
        <v>533</v>
      </c>
      <c r="AY443">
        <v>438</v>
      </c>
      <c r="AZ443">
        <v>374</v>
      </c>
      <c r="BA443">
        <v>315</v>
      </c>
      <c r="BB443">
        <v>904</v>
      </c>
      <c r="BC443">
        <v>643</v>
      </c>
      <c r="BD443">
        <v>1078</v>
      </c>
      <c r="BE443">
        <v>549</v>
      </c>
      <c r="BF443">
        <v>1022</v>
      </c>
      <c r="BG443">
        <v>704</v>
      </c>
      <c r="BH443">
        <v>497</v>
      </c>
      <c r="BI443">
        <v>581</v>
      </c>
    </row>
    <row r="444">
      <c r="A444" t="s">
        <v>655</v>
      </c>
      <c r="B444">
        <v>2020</v>
      </c>
      <c r="C444" t="s">
        <v>663</v>
      </c>
      <c r="D444">
        <v>350</v>
      </c>
      <c r="E444" t="s">
        <v>149</v>
      </c>
      <c r="F444" t="s">
        <v>49</v>
      </c>
      <c r="G444" t="s">
        <v>195</v>
      </c>
      <c r="H444">
        <v>18.223350253807109</v>
      </c>
      <c r="I444">
        <v>8.2239115411195574</v>
      </c>
      <c r="J444">
        <v>4.4895003620564813</v>
      </c>
      <c r="K444">
        <v>2.1739130434782612</v>
      </c>
      <c r="L444">
        <v>1.2738853503184711</v>
      </c>
      <c r="M444">
        <v>6.9288389513108619</v>
      </c>
      <c r="N444">
        <v>3.2007759456838021</v>
      </c>
      <c r="O444">
        <v>2.1304926764314249</v>
      </c>
      <c r="P444">
        <v>2.1428571428571428</v>
      </c>
      <c r="Q444">
        <v>0.89445438282647582</v>
      </c>
      <c r="R444">
        <v>25.570776255707759</v>
      </c>
      <c r="S444">
        <v>17.492260061919499</v>
      </c>
      <c r="T444">
        <v>13.948919449901769</v>
      </c>
      <c r="U444">
        <v>11.5839243498818</v>
      </c>
      <c r="V444">
        <v>8.695652173913043</v>
      </c>
      <c r="W444" t="s">
        <v>240</v>
      </c>
      <c r="X444" t="s">
        <v>241</v>
      </c>
      <c r="Y444" t="s">
        <v>242</v>
      </c>
      <c r="Z444" t="s">
        <v>424</v>
      </c>
      <c r="AA444" t="s">
        <v>244</v>
      </c>
      <c r="AB444" t="s">
        <v>245</v>
      </c>
      <c r="AC444" t="s">
        <v>246</v>
      </c>
      <c r="AD444" t="s">
        <v>247</v>
      </c>
      <c r="AE444">
        <v>0.1104972375690608</v>
      </c>
      <c r="AF444">
        <v>8.6647727272727284</v>
      </c>
      <c r="AG444">
        <v>9.3355761143818334</v>
      </c>
      <c r="AH444">
        <v>18.666666666666671</v>
      </c>
      <c r="AI444">
        <v>0.48685491723466412</v>
      </c>
      <c r="AJ444">
        <v>8.5714285714285712</v>
      </c>
      <c r="AK444">
        <v>20.60702875399361</v>
      </c>
      <c r="AL444">
        <v>11.026033690658499</v>
      </c>
      <c r="AM444">
        <v>359</v>
      </c>
      <c r="AN444">
        <v>119</v>
      </c>
      <c r="AO444">
        <v>62</v>
      </c>
      <c r="AP444">
        <v>21</v>
      </c>
      <c r="AQ444">
        <v>10</v>
      </c>
      <c r="AR444">
        <v>74</v>
      </c>
      <c r="AS444">
        <v>33</v>
      </c>
      <c r="AT444">
        <v>16</v>
      </c>
      <c r="AU444">
        <v>12</v>
      </c>
      <c r="AV444">
        <v>5</v>
      </c>
      <c r="AW444">
        <v>168</v>
      </c>
      <c r="AX444">
        <v>113</v>
      </c>
      <c r="AY444">
        <v>71</v>
      </c>
      <c r="AZ444">
        <v>49</v>
      </c>
      <c r="BA444">
        <v>30</v>
      </c>
      <c r="BB444">
        <v>1</v>
      </c>
      <c r="BC444">
        <v>61</v>
      </c>
      <c r="BD444">
        <v>111</v>
      </c>
      <c r="BE444">
        <v>126</v>
      </c>
      <c r="BF444">
        <v>5</v>
      </c>
      <c r="BG444">
        <v>66</v>
      </c>
      <c r="BH444">
        <v>129</v>
      </c>
      <c r="BI444">
        <v>72</v>
      </c>
    </row>
    <row r="445">
      <c r="A445" t="s">
        <v>655</v>
      </c>
      <c r="B445">
        <v>2020</v>
      </c>
      <c r="C445" t="s">
        <v>663</v>
      </c>
      <c r="D445">
        <v>351</v>
      </c>
      <c r="E445" t="s">
        <v>150</v>
      </c>
      <c r="F445" t="s">
        <v>50</v>
      </c>
      <c r="G445" t="s">
        <v>195</v>
      </c>
      <c r="H445">
        <v>18.73096446700508</v>
      </c>
      <c r="I445">
        <v>28.956461644782308</v>
      </c>
      <c r="J445">
        <v>37.436640115858069</v>
      </c>
      <c r="K445">
        <v>67.184265010351965</v>
      </c>
      <c r="L445">
        <v>91.592356687898089</v>
      </c>
      <c r="M445">
        <v>17.977528089887642</v>
      </c>
      <c r="N445">
        <v>32.201745877788547</v>
      </c>
      <c r="O445">
        <v>57.390146471371509</v>
      </c>
      <c r="P445">
        <v>80.714285714285722</v>
      </c>
      <c r="Q445">
        <v>94.45438282647585</v>
      </c>
      <c r="R445">
        <v>13.698630136986299</v>
      </c>
      <c r="S445">
        <v>21.671826625386998</v>
      </c>
      <c r="T445">
        <v>31.237721021611009</v>
      </c>
      <c r="U445">
        <v>40.898345153664302</v>
      </c>
      <c r="V445">
        <v>51.014492753623188</v>
      </c>
      <c r="W445" t="s">
        <v>240</v>
      </c>
      <c r="X445" t="s">
        <v>241</v>
      </c>
      <c r="Y445" t="s">
        <v>242</v>
      </c>
      <c r="Z445" t="s">
        <v>424</v>
      </c>
      <c r="AA445" t="s">
        <v>244</v>
      </c>
      <c r="AB445" t="s">
        <v>245</v>
      </c>
      <c r="AC445" t="s">
        <v>246</v>
      </c>
      <c r="AD445" t="s">
        <v>247</v>
      </c>
      <c r="AE445">
        <v>40.773480662983417</v>
      </c>
      <c r="AF445">
        <v>39.204545454545453</v>
      </c>
      <c r="AG445">
        <v>53.406223717409581</v>
      </c>
      <c r="AH445">
        <v>16.296296296296301</v>
      </c>
      <c r="AI445">
        <v>54.917234664070101</v>
      </c>
      <c r="AJ445">
        <v>42.207792207792203</v>
      </c>
      <c r="AK445">
        <v>22.204472843450478</v>
      </c>
      <c r="AL445">
        <v>39.050535987748852</v>
      </c>
      <c r="AM445">
        <v>369</v>
      </c>
      <c r="AN445">
        <v>419</v>
      </c>
      <c r="AO445">
        <v>517</v>
      </c>
      <c r="AP445">
        <v>649</v>
      </c>
      <c r="AQ445">
        <v>719</v>
      </c>
      <c r="AR445">
        <v>192</v>
      </c>
      <c r="AS445">
        <v>332</v>
      </c>
      <c r="AT445">
        <v>431</v>
      </c>
      <c r="AU445">
        <v>452</v>
      </c>
      <c r="AV445">
        <v>528</v>
      </c>
      <c r="AW445">
        <v>90</v>
      </c>
      <c r="AX445">
        <v>140</v>
      </c>
      <c r="AY445">
        <v>159</v>
      </c>
      <c r="AZ445">
        <v>173</v>
      </c>
      <c r="BA445">
        <v>176</v>
      </c>
      <c r="BB445">
        <v>369</v>
      </c>
      <c r="BC445">
        <v>276</v>
      </c>
      <c r="BD445">
        <v>635</v>
      </c>
      <c r="BE445">
        <v>110</v>
      </c>
      <c r="BF445">
        <v>564</v>
      </c>
      <c r="BG445">
        <v>325</v>
      </c>
      <c r="BH445">
        <v>139</v>
      </c>
      <c r="BI445">
        <v>255</v>
      </c>
    </row>
    <row r="446">
      <c r="A446" t="s">
        <v>655</v>
      </c>
      <c r="B446">
        <v>2020</v>
      </c>
      <c r="C446" t="s">
        <v>663</v>
      </c>
      <c r="D446">
        <v>352</v>
      </c>
      <c r="E446" t="s">
        <v>150</v>
      </c>
      <c r="F446" t="s">
        <v>49</v>
      </c>
      <c r="G446" t="s">
        <v>195</v>
      </c>
      <c r="H446">
        <v>81.26903553299492</v>
      </c>
      <c r="I446">
        <v>71.043538355217692</v>
      </c>
      <c r="J446">
        <v>62.563359884141917</v>
      </c>
      <c r="K446">
        <v>32.815734989648043</v>
      </c>
      <c r="L446">
        <v>8.4076433121019107</v>
      </c>
      <c r="M446">
        <v>82.022471910112358</v>
      </c>
      <c r="N446">
        <v>67.798254122211446</v>
      </c>
      <c r="O446">
        <v>42.609853528628491</v>
      </c>
      <c r="P446">
        <v>19.285714285714288</v>
      </c>
      <c r="Q446">
        <v>5.5456171735241506</v>
      </c>
      <c r="R446">
        <v>86.301369863013704</v>
      </c>
      <c r="S446">
        <v>78.328173374613002</v>
      </c>
      <c r="T446">
        <v>68.762278978389006</v>
      </c>
      <c r="U446">
        <v>59.101654846335691</v>
      </c>
      <c r="V446">
        <v>48.985507246376812</v>
      </c>
      <c r="W446" t="s">
        <v>240</v>
      </c>
      <c r="X446" t="s">
        <v>241</v>
      </c>
      <c r="Y446" t="s">
        <v>242</v>
      </c>
      <c r="Z446" t="s">
        <v>424</v>
      </c>
      <c r="AA446" t="s">
        <v>244</v>
      </c>
      <c r="AB446" t="s">
        <v>245</v>
      </c>
      <c r="AC446" t="s">
        <v>246</v>
      </c>
      <c r="AD446" t="s">
        <v>247</v>
      </c>
      <c r="AE446">
        <v>59.226519337016569</v>
      </c>
      <c r="AF446">
        <v>60.79545454545454</v>
      </c>
      <c r="AG446">
        <v>46.593776282590412</v>
      </c>
      <c r="AH446">
        <v>83.703703703703695</v>
      </c>
      <c r="AI446">
        <v>45.082765335929892</v>
      </c>
      <c r="AJ446">
        <v>57.792207792207797</v>
      </c>
      <c r="AK446">
        <v>77.795527156549511</v>
      </c>
      <c r="AL446">
        <v>60.949464012251163</v>
      </c>
      <c r="AM446">
        <v>1601</v>
      </c>
      <c r="AN446">
        <v>1028</v>
      </c>
      <c r="AO446">
        <v>864</v>
      </c>
      <c r="AP446">
        <v>317</v>
      </c>
      <c r="AQ446">
        <v>66</v>
      </c>
      <c r="AR446">
        <v>876</v>
      </c>
      <c r="AS446">
        <v>699</v>
      </c>
      <c r="AT446">
        <v>320</v>
      </c>
      <c r="AU446">
        <v>108</v>
      </c>
      <c r="AV446">
        <v>31</v>
      </c>
      <c r="AW446">
        <v>567</v>
      </c>
      <c r="AX446">
        <v>506</v>
      </c>
      <c r="AY446">
        <v>350</v>
      </c>
      <c r="AZ446">
        <v>250</v>
      </c>
      <c r="BA446">
        <v>169</v>
      </c>
      <c r="BB446">
        <v>536</v>
      </c>
      <c r="BC446">
        <v>428</v>
      </c>
      <c r="BD446">
        <v>554</v>
      </c>
      <c r="BE446">
        <v>565</v>
      </c>
      <c r="BF446">
        <v>463</v>
      </c>
      <c r="BG446">
        <v>445</v>
      </c>
      <c r="BH446">
        <v>487</v>
      </c>
      <c r="BI446">
        <v>398</v>
      </c>
    </row>
    <row r="447">
      <c r="A447" t="s">
        <v>655</v>
      </c>
      <c r="B447">
        <v>2020</v>
      </c>
      <c r="C447" t="s">
        <v>663</v>
      </c>
      <c r="D447">
        <v>353</v>
      </c>
      <c r="E447" t="s">
        <v>138</v>
      </c>
      <c r="F447" t="s">
        <v>50</v>
      </c>
      <c r="G447" t="s">
        <v>195</v>
      </c>
      <c r="H447">
        <v>5.3299492385786804</v>
      </c>
      <c r="I447">
        <v>6.0815480304077401</v>
      </c>
      <c r="J447">
        <v>7.2411296162201308</v>
      </c>
      <c r="K447">
        <v>12.73291925465838</v>
      </c>
      <c r="L447">
        <v>29.426751592356691</v>
      </c>
      <c r="M447">
        <v>4.3071161048689142</v>
      </c>
      <c r="N447">
        <v>6.9835111542192054</v>
      </c>
      <c r="O447">
        <v>11.18508655126498</v>
      </c>
      <c r="P447">
        <v>14.821428571428569</v>
      </c>
      <c r="Q447">
        <v>34.704830053667273</v>
      </c>
      <c r="R447">
        <v>5.7838660578386598</v>
      </c>
      <c r="S447">
        <v>4.7987616099071211</v>
      </c>
      <c r="T447">
        <v>7.4656188605108058</v>
      </c>
      <c r="U447">
        <v>7.5650118203309704</v>
      </c>
      <c r="V447">
        <v>8.4057971014492754</v>
      </c>
      <c r="W447" t="s">
        <v>240</v>
      </c>
      <c r="X447" t="s">
        <v>241</v>
      </c>
      <c r="Y447" t="s">
        <v>242</v>
      </c>
      <c r="Z447" t="s">
        <v>424</v>
      </c>
      <c r="AA447" t="s">
        <v>244</v>
      </c>
      <c r="AB447" t="s">
        <v>245</v>
      </c>
      <c r="AC447" t="s">
        <v>246</v>
      </c>
      <c r="AD447" t="s">
        <v>247</v>
      </c>
      <c r="AE447">
        <v>11.8232044198895</v>
      </c>
      <c r="AF447">
        <v>6.1079545454545459</v>
      </c>
      <c r="AG447">
        <v>9.2514718250630779</v>
      </c>
      <c r="AH447">
        <v>6.2222222222222223</v>
      </c>
      <c r="AI447">
        <v>19.182083739045758</v>
      </c>
      <c r="AJ447">
        <v>4.1558441558441546</v>
      </c>
      <c r="AK447">
        <v>9.4249201277955272</v>
      </c>
      <c r="AL447">
        <v>8.7289433384379791</v>
      </c>
      <c r="AM447">
        <v>105</v>
      </c>
      <c r="AN447">
        <v>88</v>
      </c>
      <c r="AO447">
        <v>100</v>
      </c>
      <c r="AP447">
        <v>123</v>
      </c>
      <c r="AQ447">
        <v>231</v>
      </c>
      <c r="AR447">
        <v>46</v>
      </c>
      <c r="AS447">
        <v>72</v>
      </c>
      <c r="AT447">
        <v>84</v>
      </c>
      <c r="AU447">
        <v>83</v>
      </c>
      <c r="AV447">
        <v>194</v>
      </c>
      <c r="AW447">
        <v>38</v>
      </c>
      <c r="AX447">
        <v>31</v>
      </c>
      <c r="AY447">
        <v>38</v>
      </c>
      <c r="AZ447">
        <v>32</v>
      </c>
      <c r="BA447">
        <v>29</v>
      </c>
      <c r="BB447">
        <v>107</v>
      </c>
      <c r="BC447">
        <v>43</v>
      </c>
      <c r="BD447">
        <v>110</v>
      </c>
      <c r="BE447">
        <v>42</v>
      </c>
      <c r="BF447">
        <v>197</v>
      </c>
      <c r="BG447">
        <v>32</v>
      </c>
      <c r="BH447">
        <v>59</v>
      </c>
      <c r="BI447">
        <v>57</v>
      </c>
    </row>
    <row r="448">
      <c r="A448" t="s">
        <v>655</v>
      </c>
      <c r="B448">
        <v>2020</v>
      </c>
      <c r="C448" t="s">
        <v>663</v>
      </c>
      <c r="D448">
        <v>354</v>
      </c>
      <c r="E448" t="s">
        <v>138</v>
      </c>
      <c r="F448" t="s">
        <v>49</v>
      </c>
      <c r="G448" t="s">
        <v>195</v>
      </c>
      <c r="H448">
        <v>94.670050761421322</v>
      </c>
      <c r="I448">
        <v>93.918451969592269</v>
      </c>
      <c r="J448">
        <v>92.758870383779865</v>
      </c>
      <c r="K448">
        <v>87.267080745341616</v>
      </c>
      <c r="L448">
        <v>70.573248407643305</v>
      </c>
      <c r="M448">
        <v>95.692883895131089</v>
      </c>
      <c r="N448">
        <v>93.016488845780799</v>
      </c>
      <c r="O448">
        <v>88.814913448735027</v>
      </c>
      <c r="P448">
        <v>85.178571428571431</v>
      </c>
      <c r="Q448">
        <v>65.295169946332734</v>
      </c>
      <c r="R448">
        <v>94.216133942161335</v>
      </c>
      <c r="S448">
        <v>95.201238390092882</v>
      </c>
      <c r="T448">
        <v>92.534381139489199</v>
      </c>
      <c r="U448">
        <v>92.434988179669034</v>
      </c>
      <c r="V448">
        <v>91.594202898550719</v>
      </c>
      <c r="W448" t="s">
        <v>240</v>
      </c>
      <c r="X448" t="s">
        <v>241</v>
      </c>
      <c r="Y448" t="s">
        <v>242</v>
      </c>
      <c r="Z448" t="s">
        <v>424</v>
      </c>
      <c r="AA448" t="s">
        <v>244</v>
      </c>
      <c r="AB448" t="s">
        <v>245</v>
      </c>
      <c r="AC448" t="s">
        <v>246</v>
      </c>
      <c r="AD448" t="s">
        <v>247</v>
      </c>
      <c r="AE448">
        <v>88.176795580110507</v>
      </c>
      <c r="AF448">
        <v>93.892045454545453</v>
      </c>
      <c r="AG448">
        <v>90.748528174936922</v>
      </c>
      <c r="AH448">
        <v>93.777777777777786</v>
      </c>
      <c r="AI448">
        <v>80.817916260954235</v>
      </c>
      <c r="AJ448">
        <v>95.844155844155836</v>
      </c>
      <c r="AK448">
        <v>90.575079872204483</v>
      </c>
      <c r="AL448">
        <v>91.271056661562028</v>
      </c>
      <c r="AM448">
        <v>1865</v>
      </c>
      <c r="AN448">
        <v>1359</v>
      </c>
      <c r="AO448">
        <v>1281</v>
      </c>
      <c r="AP448">
        <v>843</v>
      </c>
      <c r="AQ448">
        <v>554</v>
      </c>
      <c r="AR448">
        <v>1022</v>
      </c>
      <c r="AS448">
        <v>959</v>
      </c>
      <c r="AT448">
        <v>667</v>
      </c>
      <c r="AU448">
        <v>477</v>
      </c>
      <c r="AV448">
        <v>365</v>
      </c>
      <c r="AW448">
        <v>619</v>
      </c>
      <c r="AX448">
        <v>615</v>
      </c>
      <c r="AY448">
        <v>471</v>
      </c>
      <c r="AZ448">
        <v>391</v>
      </c>
      <c r="BA448">
        <v>316</v>
      </c>
      <c r="BB448">
        <v>798</v>
      </c>
      <c r="BC448">
        <v>661</v>
      </c>
      <c r="BD448">
        <v>1079</v>
      </c>
      <c r="BE448">
        <v>633</v>
      </c>
      <c r="BF448">
        <v>830</v>
      </c>
      <c r="BG448">
        <v>738</v>
      </c>
      <c r="BH448">
        <v>567</v>
      </c>
      <c r="BI448">
        <v>596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Introduction</vt:lpstr>
      <vt:lpstr>Water</vt:lpstr>
      <vt:lpstr>Sanitation</vt:lpstr>
      <vt:lpstr>Hygiene</vt:lpstr>
      <vt:lpstr>MICS00</vt:lpstr>
      <vt:lpstr>MICS06</vt:lpstr>
      <vt:lpstr>MICS10</vt:lpstr>
      <vt:lpstr>DHS13</vt:lpstr>
      <vt:lpstr>MICS18</vt:lpstr>
      <vt:lpstr>DHS20</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2021-05-25T18:16:01Z</dcterms:modified>
</cp:coreProperties>
</file>